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codeName="ThisWorkbook" defaultThemeVersion="124226"/>
  <mc:AlternateContent xmlns:mc="http://schemas.openxmlformats.org/markup-compatibility/2006">
    <mc:Choice Requires="x15">
      <x15ac:absPath xmlns:x15ac="http://schemas.microsoft.com/office/spreadsheetml/2010/11/ac" url="D:\VIT Workship\missionPositive\Research Internship\Twitter\"/>
    </mc:Choice>
  </mc:AlternateContent>
  <xr:revisionPtr revIDLastSave="0" documentId="13_ncr:1_{EAF3052E-C3AB-4E67-8D6E-5E309D3DB598}" xr6:coauthVersionLast="45" xr6:coauthVersionMax="45" xr10:uidLastSave="{00000000-0000-0000-0000-000000000000}"/>
  <bookViews>
    <workbookView xWindow="-120" yWindow="-120" windowWidth="20730" windowHeight="11160" activeTab="1"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Words" sheetId="8" r:id="rId8"/>
    <sheet name="Word Pairs" sheetId="9" r:id="rId9"/>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81029"/>
</workbook>
</file>

<file path=xl/calcChain.xml><?xml version="1.0" encoding="utf-8"?>
<calcChain xmlns="http://schemas.openxmlformats.org/spreadsheetml/2006/main">
  <c r="AB3" i="3" l="1"/>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AB1002" i="3"/>
  <c r="AB1003" i="3"/>
  <c r="AB1004" i="3"/>
  <c r="AB1005" i="3"/>
  <c r="AB1006" i="3"/>
  <c r="AB1007" i="3"/>
  <c r="AB1008" i="3"/>
  <c r="AB1009" i="3"/>
  <c r="AB1010" i="3"/>
  <c r="AB1011" i="3"/>
  <c r="AB1012" i="3"/>
  <c r="AB1013" i="3"/>
  <c r="AB1014" i="3"/>
  <c r="AB1015" i="3"/>
  <c r="AB1016" i="3"/>
  <c r="AB1017" i="3"/>
  <c r="AB1018" i="3"/>
  <c r="AB1019" i="3"/>
  <c r="AB1020" i="3"/>
  <c r="AB1021" i="3"/>
  <c r="AB1022" i="3"/>
  <c r="AB1023" i="3"/>
  <c r="AB1024" i="3"/>
  <c r="AB1025" i="3"/>
  <c r="AB1026" i="3"/>
  <c r="AB1027" i="3"/>
  <c r="AB1028" i="3"/>
  <c r="AB1029" i="3"/>
  <c r="AB1030" i="3"/>
  <c r="AB1031" i="3"/>
  <c r="AB1032" i="3"/>
  <c r="AB1033" i="3"/>
  <c r="AB1034" i="3"/>
  <c r="AB1035" i="3"/>
  <c r="AB1036" i="3"/>
  <c r="AB1037" i="3"/>
  <c r="AB1038" i="3"/>
  <c r="AB1039" i="3"/>
  <c r="AB1040" i="3"/>
  <c r="AB1041" i="3"/>
  <c r="AB1042" i="3"/>
  <c r="AB1043" i="3"/>
  <c r="AB1044" i="3"/>
  <c r="AB1045" i="3"/>
  <c r="AB1046" i="3"/>
  <c r="AB1047" i="3"/>
  <c r="AB1048" i="3"/>
  <c r="AB1049" i="3"/>
  <c r="AB1050" i="3"/>
  <c r="AB1051" i="3"/>
  <c r="AB1052" i="3"/>
  <c r="AB1053" i="3"/>
  <c r="AB1054" i="3"/>
  <c r="AB1055" i="3"/>
  <c r="AB1056" i="3"/>
  <c r="AB1057" i="3"/>
  <c r="AB1058" i="3"/>
  <c r="AB1059" i="3"/>
  <c r="AB1060" i="3"/>
  <c r="AB1061" i="3"/>
  <c r="AB1062" i="3"/>
  <c r="AB1063" i="3"/>
  <c r="AB1064" i="3"/>
  <c r="AB1065" i="3"/>
  <c r="AB1066" i="3"/>
  <c r="AB1067" i="3"/>
  <c r="AB1068" i="3"/>
  <c r="AB1069" i="3"/>
  <c r="AB1070" i="3"/>
  <c r="AB1071" i="3"/>
  <c r="AB1072" i="3"/>
  <c r="AB1073" i="3"/>
  <c r="AB1074" i="3"/>
  <c r="AB1075" i="3"/>
  <c r="AB1076" i="3"/>
  <c r="AB1077" i="3"/>
  <c r="AB1078" i="3"/>
  <c r="AB1079" i="3"/>
  <c r="AB1080" i="3"/>
  <c r="AB1081" i="3"/>
  <c r="AB1082" i="3"/>
  <c r="AB1083" i="3"/>
  <c r="AB1084" i="3"/>
  <c r="AB1085" i="3"/>
  <c r="AB1086" i="3"/>
  <c r="AB1087" i="3"/>
  <c r="AB1088" i="3"/>
  <c r="AB1089" i="3"/>
  <c r="AB1090" i="3"/>
  <c r="AB1091" i="3"/>
  <c r="AB1092" i="3"/>
  <c r="AB1093" i="3"/>
  <c r="AB1094" i="3"/>
  <c r="AB1095" i="3"/>
  <c r="AB1096" i="3"/>
  <c r="AB1097" i="3"/>
  <c r="AB1098" i="3"/>
  <c r="AB1099" i="3"/>
  <c r="AB1100" i="3"/>
  <c r="AB1101" i="3"/>
  <c r="AB1102" i="3"/>
  <c r="AB1103" i="3"/>
  <c r="AB1104" i="3"/>
  <c r="AB1105" i="3"/>
  <c r="AB1106" i="3"/>
  <c r="AB1107" i="3"/>
  <c r="AB1108" i="3"/>
  <c r="AB1109" i="3"/>
  <c r="AB1110" i="3"/>
  <c r="AB1111" i="3"/>
  <c r="AB1112" i="3"/>
  <c r="AB1113" i="3"/>
  <c r="AB1114" i="3"/>
  <c r="AB1115" i="3"/>
  <c r="AB1116" i="3"/>
  <c r="AB1117" i="3"/>
  <c r="AB1118" i="3"/>
  <c r="AB1119" i="3"/>
  <c r="AB1120" i="3"/>
  <c r="AB1121" i="3"/>
  <c r="AB1122" i="3"/>
  <c r="AB1123" i="3"/>
  <c r="AB1124" i="3"/>
  <c r="AB1125" i="3"/>
  <c r="AB1126" i="3"/>
  <c r="AB1127" i="3"/>
  <c r="AB1128" i="3"/>
  <c r="AB1129" i="3"/>
  <c r="AB1130" i="3"/>
  <c r="AB1131" i="3"/>
  <c r="AB1132" i="3"/>
  <c r="AB1133" i="3"/>
  <c r="AB1134" i="3"/>
  <c r="AB1135" i="3"/>
  <c r="AB1136" i="3"/>
  <c r="AB1137" i="3"/>
  <c r="AB1138" i="3"/>
  <c r="AB1139" i="3"/>
  <c r="AB1140" i="3"/>
  <c r="AB1141" i="3"/>
  <c r="AB1142" i="3"/>
  <c r="AB1143" i="3"/>
  <c r="AB1144" i="3"/>
  <c r="AB1145" i="3"/>
  <c r="AB1146" i="3"/>
  <c r="AB1147" i="3"/>
  <c r="AB1148" i="3"/>
  <c r="AB1149" i="3"/>
  <c r="AB1150" i="3"/>
  <c r="AB1151" i="3"/>
  <c r="AB1152" i="3"/>
  <c r="AB1153" i="3"/>
  <c r="AB1154" i="3"/>
  <c r="AB1155" i="3"/>
  <c r="AB1156" i="3"/>
  <c r="AB1157" i="3"/>
  <c r="AB1158" i="3"/>
  <c r="AB1159" i="3"/>
  <c r="AB1160" i="3"/>
  <c r="AB1161" i="3"/>
  <c r="AB1162" i="3"/>
  <c r="AB1163" i="3"/>
  <c r="AB1164" i="3"/>
  <c r="AB1165" i="3"/>
  <c r="AB1166" i="3"/>
  <c r="AB1167" i="3"/>
  <c r="AB1168" i="3"/>
  <c r="AB1169" i="3"/>
  <c r="AB1170" i="3"/>
  <c r="AB1171" i="3"/>
  <c r="AB1172" i="3"/>
  <c r="AB1173" i="3"/>
  <c r="AB1174" i="3"/>
  <c r="AB1175" i="3"/>
  <c r="AB1176" i="3"/>
  <c r="AB1177" i="3"/>
  <c r="AB1178" i="3"/>
  <c r="AB1179" i="3"/>
  <c r="AB1180" i="3"/>
  <c r="AB1181" i="3"/>
  <c r="AB1182" i="3"/>
  <c r="AB1183" i="3"/>
  <c r="AB1184" i="3"/>
  <c r="AB1185" i="3"/>
  <c r="AB1186" i="3"/>
  <c r="AB1187" i="3"/>
  <c r="AB1188" i="3"/>
  <c r="AB1189" i="3"/>
  <c r="AB1190" i="3"/>
  <c r="AB1191" i="3"/>
  <c r="AB1192" i="3"/>
  <c r="AB1193" i="3"/>
  <c r="AB1194" i="3"/>
  <c r="AB1195" i="3"/>
  <c r="AB1196" i="3"/>
  <c r="AB1197" i="3"/>
  <c r="AB1198" i="3"/>
  <c r="AB1199" i="3"/>
  <c r="AB1200" i="3"/>
  <c r="AB1201" i="3"/>
  <c r="AB1202" i="3"/>
  <c r="AB1203" i="3"/>
  <c r="AB1204" i="3"/>
  <c r="AB1205" i="3"/>
  <c r="AB1206" i="3"/>
  <c r="AB1207" i="3"/>
  <c r="AB1208" i="3"/>
  <c r="AB1209" i="3"/>
  <c r="AB1210" i="3"/>
  <c r="AB1211" i="3"/>
  <c r="AB1212" i="3"/>
  <c r="AB1213" i="3"/>
  <c r="AB1214" i="3"/>
  <c r="AB1215" i="3"/>
  <c r="AB1216" i="3"/>
  <c r="AB1217" i="3"/>
  <c r="AB1218" i="3"/>
  <c r="AB1219" i="3"/>
  <c r="AB1220" i="3"/>
  <c r="AB1221" i="3"/>
  <c r="AB1222" i="3"/>
  <c r="AB1223" i="3"/>
  <c r="AB1224" i="3"/>
  <c r="AB1225" i="3"/>
  <c r="AB1226" i="3"/>
  <c r="AB1227" i="3"/>
  <c r="AB1228" i="3"/>
  <c r="AB1229" i="3"/>
  <c r="AB1230" i="3"/>
  <c r="AB1231" i="3"/>
  <c r="AB1232" i="3"/>
  <c r="AB1233" i="3"/>
  <c r="AB1234" i="3"/>
  <c r="AB1235" i="3"/>
  <c r="AB1236" i="3"/>
  <c r="AB1237" i="3"/>
  <c r="AB1238" i="3"/>
  <c r="AB1239" i="3"/>
  <c r="AB1240" i="3"/>
  <c r="AB1241" i="3"/>
  <c r="AB1242" i="3"/>
  <c r="AB1243" i="3"/>
  <c r="AB1244" i="3"/>
  <c r="AB1245" i="3"/>
  <c r="AB1246" i="3"/>
  <c r="AB1247" i="3"/>
  <c r="AB1248" i="3"/>
  <c r="AB1249" i="3"/>
  <c r="AB1250" i="3"/>
  <c r="AB1251" i="3"/>
  <c r="AB1252" i="3"/>
  <c r="AB1253" i="3"/>
  <c r="AB1254" i="3"/>
  <c r="AB1255" i="3"/>
  <c r="AB1256" i="3"/>
  <c r="AB1257" i="3"/>
  <c r="AB1258" i="3"/>
  <c r="AB1259" i="3"/>
  <c r="AB1260" i="3"/>
  <c r="AB1261" i="3"/>
  <c r="AB1262" i="3"/>
  <c r="AB1263" i="3"/>
  <c r="AB1264" i="3"/>
  <c r="AB1265" i="3"/>
  <c r="AB1266" i="3"/>
  <c r="AB1267" i="3"/>
  <c r="AB1268" i="3"/>
  <c r="AB1269" i="3"/>
  <c r="AB1270" i="3"/>
  <c r="AB1271" i="3"/>
  <c r="AB1272" i="3"/>
  <c r="AB1273" i="3"/>
  <c r="AB1274" i="3"/>
  <c r="AB1275" i="3"/>
  <c r="AB1276" i="3"/>
  <c r="AB1277" i="3"/>
  <c r="AB1278" i="3"/>
  <c r="AB1279" i="3"/>
  <c r="AB1280" i="3"/>
  <c r="AB1281" i="3"/>
  <c r="AB1282" i="3"/>
  <c r="AB1283" i="3"/>
  <c r="AB1284" i="3"/>
  <c r="AB1285" i="3"/>
  <c r="AB1286" i="3"/>
  <c r="AB1287" i="3"/>
  <c r="AB1288" i="3"/>
  <c r="AB1289" i="3"/>
  <c r="AB1290" i="3"/>
  <c r="AB1291" i="3"/>
  <c r="AB1292" i="3"/>
  <c r="AB1293" i="3"/>
  <c r="AB1294" i="3"/>
  <c r="AB1295" i="3"/>
  <c r="AB1296" i="3"/>
  <c r="AB1297" i="3"/>
  <c r="AB1298" i="3"/>
  <c r="AB1299" i="3"/>
  <c r="AB1300" i="3"/>
  <c r="AB1301" i="3"/>
  <c r="AB1302" i="3"/>
  <c r="AB1303" i="3"/>
  <c r="AB1304" i="3"/>
  <c r="AB1305" i="3"/>
  <c r="AB1306" i="3"/>
  <c r="AB1307" i="3"/>
  <c r="AB1308" i="3"/>
  <c r="AB1309" i="3"/>
  <c r="AB1310" i="3"/>
  <c r="AB1311" i="3"/>
  <c r="AB1312" i="3"/>
  <c r="AB1313" i="3"/>
  <c r="AB1314" i="3"/>
  <c r="AB1315" i="3"/>
  <c r="AB1316" i="3"/>
  <c r="AB1317" i="3"/>
  <c r="AB1318" i="3"/>
  <c r="AB1319" i="3"/>
  <c r="AB1320" i="3"/>
  <c r="AB1321" i="3"/>
  <c r="AB1322" i="3"/>
  <c r="AB1323" i="3"/>
  <c r="AB1324" i="3"/>
  <c r="AB1325" i="3"/>
  <c r="AB1326" i="3"/>
  <c r="AB1327" i="3"/>
  <c r="AB1328" i="3"/>
  <c r="AB1329" i="3"/>
  <c r="AB1330" i="3"/>
  <c r="AB1331" i="3"/>
  <c r="AB1332" i="3"/>
  <c r="AB1333" i="3"/>
  <c r="AB1334" i="3"/>
  <c r="AB1335" i="3"/>
  <c r="AB1336" i="3"/>
  <c r="AB1337" i="3"/>
  <c r="AB1338" i="3"/>
  <c r="AB1339" i="3"/>
  <c r="AB1340" i="3"/>
  <c r="AB1341" i="3"/>
  <c r="AB1342" i="3"/>
  <c r="AB1343" i="3"/>
  <c r="AB1344" i="3"/>
  <c r="AB1345" i="3"/>
  <c r="AB1346" i="3"/>
  <c r="AB1347" i="3"/>
  <c r="AB1348" i="3"/>
  <c r="AB1349" i="3"/>
  <c r="AB1350" i="3"/>
  <c r="AB1351" i="3"/>
  <c r="AB1352" i="3"/>
  <c r="AB1353" i="3"/>
  <c r="AB1354" i="3"/>
  <c r="AB1355" i="3"/>
  <c r="AB1356" i="3"/>
  <c r="AB1357" i="3"/>
  <c r="AB1358" i="3"/>
  <c r="AB1359" i="3"/>
  <c r="AB1360" i="3"/>
  <c r="AB1361" i="3"/>
  <c r="AB1362" i="3"/>
  <c r="AB1363" i="3"/>
  <c r="AB1364" i="3"/>
  <c r="AB1365" i="3"/>
  <c r="AB1366" i="3"/>
  <c r="AB1367" i="3"/>
  <c r="AB1368" i="3"/>
  <c r="AB1369" i="3"/>
  <c r="AB1370" i="3"/>
  <c r="AB1371" i="3"/>
  <c r="AB1372" i="3"/>
  <c r="AB1373" i="3"/>
  <c r="AB1374" i="3"/>
  <c r="AB1375" i="3"/>
  <c r="AB1376" i="3"/>
  <c r="AB1377" i="3"/>
  <c r="AB1378" i="3"/>
  <c r="AB1379" i="3"/>
  <c r="AB1380" i="3"/>
  <c r="AB1381" i="3"/>
  <c r="AB1382" i="3"/>
  <c r="AB1383" i="3"/>
  <c r="AB1384" i="3"/>
  <c r="AB1385" i="3"/>
  <c r="AB1386" i="3"/>
  <c r="AB1387" i="3"/>
  <c r="AB1388" i="3"/>
  <c r="AB1389" i="3"/>
  <c r="AB1390" i="3"/>
  <c r="AB1391" i="3"/>
  <c r="AB1392" i="3"/>
  <c r="AB1393" i="3"/>
  <c r="AB1394" i="3"/>
  <c r="AB1395" i="3"/>
  <c r="AB1396" i="3"/>
  <c r="AB1397" i="3"/>
  <c r="AB1398" i="3"/>
  <c r="AB1399" i="3"/>
  <c r="AB1400" i="3"/>
  <c r="AB1401" i="3"/>
  <c r="AB1402" i="3"/>
  <c r="AB1403" i="3"/>
  <c r="AB1404" i="3"/>
  <c r="AB1405" i="3"/>
  <c r="AB1406" i="3"/>
  <c r="AB1407" i="3"/>
  <c r="AB1408" i="3"/>
  <c r="AB1409" i="3"/>
  <c r="AB1410" i="3"/>
  <c r="AB1411" i="3"/>
  <c r="AB1412" i="3"/>
  <c r="AB1413" i="3"/>
  <c r="AB1414" i="3"/>
  <c r="AB1415" i="3"/>
  <c r="AB1416" i="3"/>
  <c r="AB1417" i="3"/>
  <c r="AB1418" i="3"/>
  <c r="AB1419" i="3"/>
  <c r="AB1420" i="3"/>
  <c r="AB1421" i="3"/>
  <c r="AB1422" i="3"/>
  <c r="AB1423" i="3"/>
  <c r="AB1424" i="3"/>
  <c r="AB1425" i="3"/>
  <c r="AB1426" i="3"/>
  <c r="AB1427" i="3"/>
  <c r="AB1428" i="3"/>
  <c r="AB1429" i="3"/>
  <c r="AB1430" i="3"/>
  <c r="AB1431" i="3"/>
  <c r="AB1432" i="3"/>
  <c r="AB1433" i="3"/>
  <c r="AB1434" i="3"/>
  <c r="AB1435" i="3"/>
  <c r="AB1436" i="3"/>
  <c r="AB1437" i="3"/>
  <c r="AB1438" i="3"/>
  <c r="AB1439" i="3"/>
  <c r="AB1440" i="3"/>
  <c r="AB1441" i="3"/>
  <c r="AB1442" i="3"/>
  <c r="AB1443" i="3"/>
  <c r="AB1444" i="3"/>
  <c r="AB1445" i="3"/>
  <c r="AB1446" i="3"/>
  <c r="AB1447" i="3"/>
  <c r="AB1448" i="3"/>
  <c r="AB1449" i="3"/>
  <c r="AB1450" i="3"/>
  <c r="AB1451" i="3"/>
  <c r="AB1452" i="3"/>
  <c r="AB1453" i="3"/>
  <c r="AB1454" i="3"/>
  <c r="AB1455" i="3"/>
  <c r="AB1456" i="3"/>
  <c r="AB1457" i="3"/>
  <c r="AB1458" i="3"/>
  <c r="AB1459" i="3"/>
  <c r="AB1460" i="3"/>
  <c r="AB1461" i="3"/>
  <c r="AB1462" i="3"/>
  <c r="AB1463" i="3"/>
  <c r="AB1464" i="3"/>
  <c r="AB1465" i="3"/>
  <c r="AB1466" i="3"/>
  <c r="AB1467" i="3"/>
  <c r="AB1468" i="3"/>
  <c r="AB1469" i="3"/>
  <c r="AB1470" i="3"/>
  <c r="AB1471" i="3"/>
  <c r="AB1472" i="3"/>
  <c r="AB1473" i="3"/>
  <c r="AB1474" i="3"/>
  <c r="AB1475" i="3"/>
  <c r="AB1476" i="3"/>
  <c r="AB1477" i="3"/>
  <c r="AB1478" i="3"/>
  <c r="AB1479" i="3"/>
  <c r="AB1480" i="3"/>
  <c r="AB1481" i="3"/>
  <c r="AB1482" i="3"/>
  <c r="AB1483" i="3"/>
  <c r="AB1484" i="3"/>
  <c r="AB1485" i="3"/>
  <c r="AB1486" i="3"/>
  <c r="AB1487" i="3"/>
  <c r="AB1488" i="3"/>
  <c r="AB1489" i="3"/>
  <c r="AB1490" i="3"/>
  <c r="AB1491" i="3"/>
  <c r="AB1492" i="3"/>
  <c r="AB1493" i="3"/>
  <c r="AB1494" i="3"/>
  <c r="AB1495" i="3"/>
  <c r="AB1496" i="3"/>
  <c r="AB1497" i="3"/>
  <c r="AB1498" i="3"/>
  <c r="AB1499" i="3"/>
  <c r="AB1500" i="3"/>
  <c r="AB1501" i="3"/>
  <c r="AB1502" i="3"/>
  <c r="AB1503" i="3"/>
  <c r="AB1504" i="3"/>
  <c r="AB1505" i="3"/>
  <c r="AB1506" i="3"/>
  <c r="AB1507" i="3"/>
  <c r="AB1508" i="3"/>
  <c r="AB1509" i="3"/>
  <c r="AB1510" i="3"/>
  <c r="AB1511" i="3"/>
  <c r="AB1512" i="3"/>
  <c r="AB1513" i="3"/>
  <c r="AB1514" i="3"/>
  <c r="AB1515" i="3"/>
  <c r="AB1516" i="3"/>
  <c r="AB1517" i="3"/>
  <c r="AB1518" i="3"/>
  <c r="AB1519" i="3"/>
  <c r="AB1520" i="3"/>
  <c r="AB1521" i="3"/>
  <c r="AB1522" i="3"/>
  <c r="AB1523" i="3"/>
  <c r="AB1524" i="3"/>
  <c r="AB1525" i="3"/>
  <c r="AB1526" i="3"/>
  <c r="AB1527" i="3"/>
  <c r="AB1528" i="3"/>
  <c r="AB1529" i="3"/>
  <c r="AB1530" i="3"/>
  <c r="AB1531" i="3"/>
  <c r="AB1532" i="3"/>
  <c r="AB1533" i="3"/>
  <c r="AB1534" i="3"/>
  <c r="AB1535" i="3"/>
  <c r="AB1536" i="3"/>
  <c r="AB1537" i="3"/>
  <c r="AB1538" i="3"/>
  <c r="AB1539" i="3"/>
  <c r="AB1540" i="3"/>
  <c r="AB1541" i="3"/>
  <c r="AB1542" i="3"/>
  <c r="AB1543" i="3"/>
  <c r="AB1544" i="3"/>
  <c r="AB1545" i="3"/>
  <c r="AB1546" i="3"/>
  <c r="AB1547" i="3"/>
  <c r="AB1548" i="3"/>
  <c r="AB1549" i="3"/>
  <c r="AB1550" i="3"/>
  <c r="AB1551" i="3"/>
  <c r="AB1552" i="3"/>
  <c r="AB1553" i="3"/>
  <c r="AB1554" i="3"/>
  <c r="AB1555" i="3"/>
  <c r="AB1556" i="3"/>
  <c r="AB1557" i="3"/>
  <c r="AB1558" i="3"/>
  <c r="AB1559" i="3"/>
  <c r="AB1560" i="3"/>
  <c r="AB1561" i="3"/>
  <c r="AB1562" i="3"/>
  <c r="AB1563" i="3"/>
  <c r="AB1564" i="3"/>
  <c r="AB1565" i="3"/>
  <c r="AB1566" i="3"/>
  <c r="AB1567" i="3"/>
  <c r="AB1568" i="3"/>
  <c r="AB1569" i="3"/>
  <c r="AB1570" i="3"/>
  <c r="AB1571" i="3"/>
  <c r="AB1572" i="3"/>
  <c r="AB1573" i="3"/>
  <c r="AB1574" i="3"/>
  <c r="AB1575" i="3"/>
  <c r="AB1576" i="3"/>
  <c r="AB1577" i="3"/>
  <c r="AB1578" i="3"/>
  <c r="AB1579" i="3"/>
  <c r="AB1580" i="3"/>
  <c r="AB1581" i="3"/>
  <c r="AB1582" i="3"/>
  <c r="AB1583" i="3"/>
  <c r="AB1584" i="3"/>
  <c r="AB1585" i="3"/>
  <c r="AB1586" i="3"/>
  <c r="AB1587" i="3"/>
  <c r="AB1588" i="3"/>
  <c r="AB1589" i="3"/>
  <c r="AB1590" i="3"/>
  <c r="AB1591" i="3"/>
  <c r="AB1592" i="3"/>
  <c r="AB1593" i="3"/>
  <c r="AB1594" i="3"/>
  <c r="AB1595" i="3"/>
  <c r="AB1596" i="3"/>
  <c r="AB1597" i="3"/>
  <c r="AB1598" i="3"/>
  <c r="AB1599" i="3"/>
  <c r="AB1600" i="3"/>
  <c r="AB1601" i="3"/>
  <c r="AB1602" i="3"/>
  <c r="AB1603" i="3"/>
  <c r="AB1604" i="3"/>
  <c r="AB1605" i="3"/>
  <c r="AB1606" i="3"/>
  <c r="AB1607" i="3"/>
  <c r="AB1608" i="3"/>
  <c r="AB1609" i="3"/>
  <c r="AB1610" i="3"/>
  <c r="AB1611" i="3"/>
  <c r="AB1612" i="3"/>
  <c r="AB1613" i="3"/>
  <c r="AB1614" i="3"/>
  <c r="AB1615" i="3"/>
  <c r="AB1616" i="3"/>
  <c r="AB1617" i="3"/>
  <c r="AB1618" i="3"/>
  <c r="AB1619" i="3"/>
  <c r="AB1620" i="3"/>
  <c r="AB1621" i="3"/>
  <c r="AB1622" i="3"/>
  <c r="AB1623" i="3"/>
  <c r="AB1624" i="3"/>
  <c r="AB1625" i="3"/>
  <c r="AB1626" i="3"/>
  <c r="AB1627" i="3"/>
  <c r="AB1628" i="3"/>
  <c r="AB1629" i="3"/>
  <c r="AB1630" i="3"/>
  <c r="AB1631" i="3"/>
  <c r="AB1632" i="3"/>
  <c r="AB1633" i="3"/>
  <c r="AB1634" i="3"/>
  <c r="AB1635" i="3"/>
  <c r="AB1636" i="3"/>
  <c r="AB1637" i="3"/>
  <c r="AB1638" i="3"/>
  <c r="AB1639" i="3"/>
  <c r="AB1640" i="3"/>
  <c r="AB1641" i="3"/>
  <c r="AB1642" i="3"/>
  <c r="AB1643" i="3"/>
  <c r="AB1644" i="3"/>
  <c r="AB1645" i="3"/>
  <c r="AB1646" i="3"/>
  <c r="AB1647" i="3"/>
  <c r="AB1648" i="3"/>
  <c r="AB1649" i="3"/>
  <c r="AB1650" i="3"/>
  <c r="AB1651" i="3"/>
  <c r="AB1652" i="3"/>
  <c r="AB1653" i="3"/>
  <c r="AB1654" i="3"/>
  <c r="AB1655" i="3"/>
  <c r="AB1656" i="3"/>
  <c r="AB1657" i="3"/>
  <c r="AB1658" i="3"/>
  <c r="AB1659" i="3"/>
  <c r="AB1660" i="3"/>
  <c r="AB1661" i="3"/>
  <c r="AB1662" i="3"/>
  <c r="AB1663" i="3"/>
  <c r="AB1664" i="3"/>
  <c r="AB1665" i="3"/>
  <c r="AB1666" i="3"/>
  <c r="AB1667" i="3"/>
  <c r="AB1668" i="3"/>
  <c r="AB1669" i="3"/>
  <c r="AB1670" i="3"/>
  <c r="AB1671" i="3"/>
  <c r="AB1672" i="3"/>
  <c r="AB1673" i="3"/>
  <c r="AB1674" i="3"/>
  <c r="AB1675" i="3"/>
  <c r="AB1676" i="3"/>
  <c r="AB1677" i="3"/>
  <c r="AB1678" i="3"/>
  <c r="AB1679" i="3"/>
  <c r="AB1680" i="3"/>
  <c r="AB1681" i="3"/>
  <c r="AB1682" i="3"/>
  <c r="AB1683" i="3"/>
  <c r="AB1684" i="3"/>
  <c r="AB1685" i="3"/>
  <c r="AB1686" i="3"/>
  <c r="AB1687" i="3"/>
  <c r="AB1688" i="3"/>
  <c r="AB1689" i="3"/>
  <c r="AB1690" i="3"/>
  <c r="AB1691" i="3"/>
  <c r="AB1692" i="3"/>
  <c r="AB1693" i="3"/>
  <c r="AB1694" i="3"/>
  <c r="AB1695" i="3"/>
  <c r="AB1696" i="3"/>
  <c r="AB1697" i="3"/>
  <c r="AB1698" i="3"/>
  <c r="AB1699" i="3"/>
  <c r="AB1700" i="3"/>
  <c r="AB1701" i="3"/>
  <c r="AB1702" i="3"/>
  <c r="AB1703" i="3"/>
  <c r="AB1704" i="3"/>
  <c r="AB1705" i="3"/>
  <c r="AB1706" i="3"/>
  <c r="AB1707" i="3"/>
  <c r="AB1708" i="3"/>
  <c r="AB1709" i="3"/>
  <c r="AB1710" i="3"/>
  <c r="AB1711" i="3"/>
  <c r="AB1712" i="3"/>
  <c r="AB1713" i="3"/>
  <c r="AB1714" i="3"/>
  <c r="AB1715" i="3"/>
  <c r="AB1716" i="3"/>
  <c r="AB1717" i="3"/>
  <c r="AB1718" i="3"/>
  <c r="AB1719" i="3"/>
  <c r="AB1720" i="3"/>
  <c r="AB1721" i="3"/>
  <c r="AB1722" i="3"/>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C2" i="6" l="1"/>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88" i="7"/>
  <c r="B87" i="7"/>
  <c r="J45" i="7"/>
  <c r="K45" i="7" s="1"/>
  <c r="J2" i="7"/>
  <c r="B74" i="7"/>
  <c r="B73" i="7"/>
  <c r="H45" i="7"/>
  <c r="I45" i="7" s="1"/>
  <c r="H2" i="7"/>
  <c r="B71" i="7" s="1"/>
  <c r="B60" i="7"/>
  <c r="B59" i="7"/>
  <c r="F45" i="7"/>
  <c r="G45" i="7" s="1"/>
  <c r="F2" i="7"/>
  <c r="B57" i="7" s="1"/>
  <c r="B44" i="7"/>
  <c r="B43" i="7"/>
  <c r="B46" i="7"/>
  <c r="B45" i="7"/>
  <c r="T2" i="7"/>
  <c r="T45" i="7"/>
  <c r="B72" i="7" l="1"/>
  <c r="B58" i="7"/>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<sst xmlns="http://schemas.openxmlformats.org/spreadsheetml/2006/main" count="44925" uniqueCount="15103">
  <si>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</si>
  <si>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</si>
  <si>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</si>
  <si>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</si>
  <si>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</si>
  <si>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</si>
  <si>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</si>
  <si>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</si>
  <si>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</si>
  <si>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</si>
  <si>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</si>
  <si>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</si>
  <si>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</si>
  <si>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</si>
  <si>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</si>
  <si>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</si>
  <si>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</si>
  <si>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</si>
  <si>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</si>
  <si>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</si>
  <si>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</si>
  <si>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</si>
  <si>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</si>
  <si>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</si>
  <si>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</si>
  <si>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</si>
  <si>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</si>
  <si>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</si>
  <si>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</si>
  <si>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</si>
  <si>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</si>
  <si>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</si>
  <si>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</si>
  <si>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</si>
  <si>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</si>
  <si>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</si>
  <si>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</si>
  <si>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</si>
  <si>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</si>
  <si>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</si>
  <si>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</si>
  <si>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</si>
  <si>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</si>
  <si>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</si>
  <si>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</si>
  <si>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</si>
  <si>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</si>
  <si>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</si>
  <si>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</si>
  <si>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</si>
  <si>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</si>
  <si>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</si>
  <si>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</si>
  <si>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</si>
  <si>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</si>
  <si>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</si>
  <si>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</si>
  <si>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</si>
  <si>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</si>
  <si>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</si>
  <si>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</si>
  <si>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</si>
  <si>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</si>
  <si>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</si>
  <si>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</si>
  <si>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</si>
  <si>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</si>
  <si>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</si>
  <si>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</si>
  <si>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</si>
  <si>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</si>
  <si>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</si>
  <si>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</si>
  <si>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</si>
  <si>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</si>
  <si>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</si>
  <si>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</si>
  <si>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</si>
  <si>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</si>
  <si>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</si>
  <si>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</si>
  <si>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</si>
  <si>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</si>
  <si>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</si>
  <si>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</si>
  <si>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</si>
  <si>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</si>
  <si>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</si>
  <si>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</si>
  <si>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</si>
  <si>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</si>
  <si>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</si>
  <si>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</si>
  <si>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</si>
  <si>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</si>
  <si>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</si>
  <si>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</si>
  <si>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</si>
  <si>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</si>
  <si>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</si>
  <si>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</si>
  <si>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</si>
  <si>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</si>
  <si>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</si>
  <si>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</si>
  <si>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</si>
  <si>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</si>
  <si>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</si>
  <si>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</si>
  <si>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</si>
  <si>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</si>
  <si>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</si>
  <si>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</si>
  <si>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</si>
  <si>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</si>
  <si>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</si>
  <si>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</si>
  <si>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</si>
  <si>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</si>
  <si>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</si>
  <si>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</si>
  <si>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</si>
  <si>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</si>
  <si>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</si>
  <si>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</si>
  <si>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</si>
  <si>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</si>
  <si>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</si>
  <si>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</si>
  <si>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</si>
  <si>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</si>
  <si>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</si>
  <si>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</si>
  <si>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</si>
  <si>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</si>
  <si>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</si>
  <si>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</si>
  <si>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</si>
  <si>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</si>
  <si>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</si>
  <si>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</si>
  <si>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</si>
  <si>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</si>
  <si>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</si>
  <si>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</si>
  <si>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</si>
  <si>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</si>
  <si>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</si>
  <si>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</si>
  <si>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</si>
  <si>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</si>
  <si>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</si>
  <si>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</si>
  <si>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</si>
  <si>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</si>
  <si>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</si>
  <si>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</si>
  <si>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</si>
  <si>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</si>
  <si>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</si>
  <si>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</si>
  <si>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</si>
  <si>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</si>
  <si>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</si>
  <si>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</si>
  <si>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</si>
  <si>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</si>
  <si>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</si>
  <si>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</si>
  <si>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</si>
  <si>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</si>
  <si>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</si>
  <si>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</si>
  <si>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</si>
  <si>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</si>
  <si>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</si>
  <si>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</si>
  <si>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</si>
  <si>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</si>
  <si>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</si>
  <si>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</si>
  <si>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</si>
  <si>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Tweet Date (UTC)</t>
  </si>
  <si>
    <t>Twitter Page for Tweet</t>
  </si>
  <si>
    <t>Latitude</t>
  </si>
  <si>
    <t>Longitude</t>
  </si>
  <si>
    <t>Imported ID</t>
  </si>
  <si>
    <t>In-Reply-To Tweet ID</t>
  </si>
  <si>
    <t>tallurichakrav3</t>
  </si>
  <si>
    <t>gaurav84390320</t>
  </si>
  <si>
    <t>gaurav30326601</t>
  </si>
  <si>
    <t>kumar_arahul</t>
  </si>
  <si>
    <t>rajeshkrpat</t>
  </si>
  <si>
    <t>pyadav720</t>
  </si>
  <si>
    <t>gmansari199</t>
  </si>
  <si>
    <t>maansin30435405</t>
  </si>
  <si>
    <t>tousiflikewind</t>
  </si>
  <si>
    <t>ujjwalt18767944</t>
  </si>
  <si>
    <t>surajmahore2</t>
  </si>
  <si>
    <t>lyrajesh</t>
  </si>
  <si>
    <t>hitaksh57346266</t>
  </si>
  <si>
    <t>5_nitin</t>
  </si>
  <si>
    <t>arunkum84259643</t>
  </si>
  <si>
    <t>naskarranjita</t>
  </si>
  <si>
    <t>amitpal27267686</t>
  </si>
  <si>
    <t>kurbanahmad15</t>
  </si>
  <si>
    <t>sapna_2408</t>
  </si>
  <si>
    <t>bharatzbhar2227</t>
  </si>
  <si>
    <t>tushar_soneri</t>
  </si>
  <si>
    <t>dineshk47863280</t>
  </si>
  <si>
    <t>sandeep94690592</t>
  </si>
  <si>
    <t>chouhan27121993</t>
  </si>
  <si>
    <t>shakeel01048096</t>
  </si>
  <si>
    <t>izhaaraalam</t>
  </si>
  <si>
    <t>gauravr49366029</t>
  </si>
  <si>
    <t>team_iyc01</t>
  </si>
  <si>
    <t>official_emraa</t>
  </si>
  <si>
    <t>binodojha999</t>
  </si>
  <si>
    <t>sushmapatel143</t>
  </si>
  <si>
    <t>vishwa_saheb</t>
  </si>
  <si>
    <t>jashanp46800634</t>
  </si>
  <si>
    <t>shikhar822</t>
  </si>
  <si>
    <t>arunsin15416104</t>
  </si>
  <si>
    <t>praveen40401568</t>
  </si>
  <si>
    <t>krishnvanshies</t>
  </si>
  <si>
    <t>mdshahb95634850</t>
  </si>
  <si>
    <t>zeyaequbal</t>
  </si>
  <si>
    <t>m69763950</t>
  </si>
  <si>
    <t>bishnoi_meet</t>
  </si>
  <si>
    <t>mantu16921354</t>
  </si>
  <si>
    <t>sachin91813363</t>
  </si>
  <si>
    <t>priainc</t>
  </si>
  <si>
    <t>amit01aap</t>
  </si>
  <si>
    <t>sheelus56496453</t>
  </si>
  <si>
    <t>_charudatt</t>
  </si>
  <si>
    <t>ajeetya02820544</t>
  </si>
  <si>
    <t>davechintan7</t>
  </si>
  <si>
    <t>shubham28632141</t>
  </si>
  <si>
    <t>ravindr11211927</t>
  </si>
  <si>
    <t>sarvjeetsingh93</t>
  </si>
  <si>
    <t>shardag93955824</t>
  </si>
  <si>
    <t>aditya07423339</t>
  </si>
  <si>
    <t>mukeshdeshka</t>
  </si>
  <si>
    <t>manishydu</t>
  </si>
  <si>
    <t>rahulkkra</t>
  </si>
  <si>
    <t>naveenk97223293</t>
  </si>
  <si>
    <t>abdulnesar11</t>
  </si>
  <si>
    <t>blue_fin_</t>
  </si>
  <si>
    <t>sunilpa24447008</t>
  </si>
  <si>
    <t>dabindersingh</t>
  </si>
  <si>
    <t>kishany89817339</t>
  </si>
  <si>
    <t>bhavanajswl17</t>
  </si>
  <si>
    <t>ankitaindian1</t>
  </si>
  <si>
    <t>sharmajatin210</t>
  </si>
  <si>
    <t>ridhibulbul</t>
  </si>
  <si>
    <t>ashishk79772561</t>
  </si>
  <si>
    <t>iamsrikanth22d</t>
  </si>
  <si>
    <t>abhi35295371</t>
  </si>
  <si>
    <t>vijendrasing96</t>
  </si>
  <si>
    <t>sangrams91</t>
  </si>
  <si>
    <t>dr_samrin</t>
  </si>
  <si>
    <t>promotion_to</t>
  </si>
  <si>
    <t>sunita10076386</t>
  </si>
  <si>
    <t>sudhirp12477763</t>
  </si>
  <si>
    <t>harishyamkaka</t>
  </si>
  <si>
    <t>deepak09291752</t>
  </si>
  <si>
    <t>lrdtushar1</t>
  </si>
  <si>
    <t>mahi11815652</t>
  </si>
  <si>
    <t>manohar67361701</t>
  </si>
  <si>
    <t>prabhat450</t>
  </si>
  <si>
    <t>dnyadav</t>
  </si>
  <si>
    <t>arvindk45869132</t>
  </si>
  <si>
    <t>absatta94319799</t>
  </si>
  <si>
    <t>anusing43130847</t>
  </si>
  <si>
    <t>shadab124421</t>
  </si>
  <si>
    <t>akashvermasp</t>
  </si>
  <si>
    <t>raja_bhaiya11</t>
  </si>
  <si>
    <t>sunilkumardudi2</t>
  </si>
  <si>
    <t>sanjeev65650518</t>
  </si>
  <si>
    <t>bajrang108dumka</t>
  </si>
  <si>
    <t>princey48298745</t>
  </si>
  <si>
    <t>arjunku06357589</t>
  </si>
  <si>
    <t>hemantk92585293</t>
  </si>
  <si>
    <t>javedkh37770449</t>
  </si>
  <si>
    <t>deepakm04070258</t>
  </si>
  <si>
    <t>pawansh66361458</t>
  </si>
  <si>
    <t>santosh83799160</t>
  </si>
  <si>
    <t>indian3425</t>
  </si>
  <si>
    <t>profnandkumar1</t>
  </si>
  <si>
    <t>umakant82164823</t>
  </si>
  <si>
    <t>drrpmaurya02</t>
  </si>
  <si>
    <t>bhodhiy</t>
  </si>
  <si>
    <t>mdjawed0</t>
  </si>
  <si>
    <t>deepuchjoshi</t>
  </si>
  <si>
    <t>meenaramkunwar</t>
  </si>
  <si>
    <t>n90idihskkssua1</t>
  </si>
  <si>
    <t>manojbabu2662</t>
  </si>
  <si>
    <t>akcl2006</t>
  </si>
  <si>
    <t>sharvan28346118</t>
  </si>
  <si>
    <t>deepakm40511838</t>
  </si>
  <si>
    <t>anujshalini</t>
  </si>
  <si>
    <t>veeryad83172367</t>
  </si>
  <si>
    <t>arbazmuztaba</t>
  </si>
  <si>
    <t>rahulyadavazm</t>
  </si>
  <si>
    <t>ashq_raaz</t>
  </si>
  <si>
    <t>imlalan_</t>
  </si>
  <si>
    <t>ssingh49038428</t>
  </si>
  <si>
    <t>arvindmeena2025</t>
  </si>
  <si>
    <t>santosh72621430</t>
  </si>
  <si>
    <t>dineshranga17</t>
  </si>
  <si>
    <t>kumar04882791</t>
  </si>
  <si>
    <t>narendrayadav67</t>
  </si>
  <si>
    <t>gauravshaan95</t>
  </si>
  <si>
    <t>anujaberozgar</t>
  </si>
  <si>
    <t>samajhdarmishra</t>
  </si>
  <si>
    <t>statuspravin</t>
  </si>
  <si>
    <t>lodhijagannath2</t>
  </si>
  <si>
    <t>praveencverma1</t>
  </si>
  <si>
    <t>indianm41238501</t>
  </si>
  <si>
    <t>farooqa44385817</t>
  </si>
  <si>
    <t>sb_yadav_12</t>
  </si>
  <si>
    <t>rahulku40474721</t>
  </si>
  <si>
    <t>ghulam439</t>
  </si>
  <si>
    <t>sheikhirphan</t>
  </si>
  <si>
    <t>kumarsa99938460</t>
  </si>
  <si>
    <t>lavkushchakraw6</t>
  </si>
  <si>
    <t>abhishe83905188</t>
  </si>
  <si>
    <t>iampradeep0509</t>
  </si>
  <si>
    <t>piyushk0888</t>
  </si>
  <si>
    <t>ravinde00347066</t>
  </si>
  <si>
    <t>sonukum09105543</t>
  </si>
  <si>
    <t>ashishk48932378</t>
  </si>
  <si>
    <t>mr_incoggnito</t>
  </si>
  <si>
    <t>twk0c5rdqc9uicb</t>
  </si>
  <si>
    <t>mark82663070</t>
  </si>
  <si>
    <t>rohitbarnwal4</t>
  </si>
  <si>
    <t>ashutosh_hly</t>
  </si>
  <si>
    <t>ajaysingh_sp</t>
  </si>
  <si>
    <t>dabanggsankhala</t>
  </si>
  <si>
    <t>krishna2109</t>
  </si>
  <si>
    <t>poojasi34015913</t>
  </si>
  <si>
    <t>srishti_thakur_</t>
  </si>
  <si>
    <t>furqanbakhas</t>
  </si>
  <si>
    <t>chanduthakur21</t>
  </si>
  <si>
    <t>anjalij77155553</t>
  </si>
  <si>
    <t>whiteknight___</t>
  </si>
  <si>
    <t>pushpen64409225</t>
  </si>
  <si>
    <t>thisis_alp4real</t>
  </si>
  <si>
    <t>anirudd92992102</t>
  </si>
  <si>
    <t>pratika02379764</t>
  </si>
  <si>
    <t>shyamla69734875</t>
  </si>
  <si>
    <t>sksanjay97</t>
  </si>
  <si>
    <t>mosinsiddiqui6</t>
  </si>
  <si>
    <t>manoj73178340</t>
  </si>
  <si>
    <t>dryuvrajsinghy1</t>
  </si>
  <si>
    <t>inghnaman</t>
  </si>
  <si>
    <t>anujkum55702032</t>
  </si>
  <si>
    <t>rajeshsoni5577</t>
  </si>
  <si>
    <t>lajwaabashutosh</t>
  </si>
  <si>
    <t>moin28_k</t>
  </si>
  <si>
    <t>deepank98602987</t>
  </si>
  <si>
    <t>sunilku93307222</t>
  </si>
  <si>
    <t>bhavesh_toonga</t>
  </si>
  <si>
    <t>anshulp92630300</t>
  </si>
  <si>
    <t>amitkum47505112</t>
  </si>
  <si>
    <t>kushal53156415</t>
  </si>
  <si>
    <t>kumarchunnubth</t>
  </si>
  <si>
    <t>anurag876</t>
  </si>
  <si>
    <t>studynavy</t>
  </si>
  <si>
    <t>shaikh_mahedi</t>
  </si>
  <si>
    <t>aulakhkaran1</t>
  </si>
  <si>
    <t>ss_shrawan</t>
  </si>
  <si>
    <t>arnav_abhay</t>
  </si>
  <si>
    <t>rinkurodhiya25</t>
  </si>
  <si>
    <t>subhashsarokar</t>
  </si>
  <si>
    <t>shadab__gazi</t>
  </si>
  <si>
    <t>pawanku55359136</t>
  </si>
  <si>
    <t>latifsayyed13</t>
  </si>
  <si>
    <t>hkbshemant</t>
  </si>
  <si>
    <t>shubham56804368</t>
  </si>
  <si>
    <t>agrawalgopendra</t>
  </si>
  <si>
    <t>indraje43306265</t>
  </si>
  <si>
    <t>kashishyadavns1</t>
  </si>
  <si>
    <t>prajjawalkumarg</t>
  </si>
  <si>
    <t>adilkha49261521</t>
  </si>
  <si>
    <t>suraj99052036</t>
  </si>
  <si>
    <t>sandeep09523041</t>
  </si>
  <si>
    <t>shrinathverma22</t>
  </si>
  <si>
    <t>akashky154</t>
  </si>
  <si>
    <t>abhiraj10dec</t>
  </si>
  <si>
    <t>chimni_sapna</t>
  </si>
  <si>
    <t>deepakk90387441</t>
  </si>
  <si>
    <t>pankaj2540</t>
  </si>
  <si>
    <t>mealipatel</t>
  </si>
  <si>
    <t>dharmen53789530</t>
  </si>
  <si>
    <t>madhuka83630118</t>
  </si>
  <si>
    <t>mahendr51164242</t>
  </si>
  <si>
    <t>ramnaya38968968</t>
  </si>
  <si>
    <t>madhavsingh2012</t>
  </si>
  <si>
    <t>nareshjonvar1</t>
  </si>
  <si>
    <t>mohd_masood_</t>
  </si>
  <si>
    <t>sangam_shukla</t>
  </si>
  <si>
    <t>saineebipin</t>
  </si>
  <si>
    <t>rveerox</t>
  </si>
  <si>
    <t>nishaya65714882</t>
  </si>
  <si>
    <t>amittiw82916723</t>
  </si>
  <si>
    <t>agraharishree</t>
  </si>
  <si>
    <t>rameshv63814897</t>
  </si>
  <si>
    <t>sureshtaksaini1</t>
  </si>
  <si>
    <t>dilipsi61669095</t>
  </si>
  <si>
    <t>smkale14jan1</t>
  </si>
  <si>
    <t>kamlesh107753</t>
  </si>
  <si>
    <t>gauravk94051780</t>
  </si>
  <si>
    <t>keshavk18048911</t>
  </si>
  <si>
    <t>manishrajy71oo</t>
  </si>
  <si>
    <t>keshavk86199459</t>
  </si>
  <si>
    <t>sanjaykumar1900</t>
  </si>
  <si>
    <t>pkagarwal16</t>
  </si>
  <si>
    <t>erdhanrajmeena3</t>
  </si>
  <si>
    <t>robimanna</t>
  </si>
  <si>
    <t>bhushanbadguj15</t>
  </si>
  <si>
    <t>shubham_scs</t>
  </si>
  <si>
    <t>pankajk92773231</t>
  </si>
  <si>
    <t>divyash15011820</t>
  </si>
  <si>
    <t>ksaurav2690</t>
  </si>
  <si>
    <t>forbanker</t>
  </si>
  <si>
    <t>farooquitafsir</t>
  </si>
  <si>
    <t>rupendr48547857</t>
  </si>
  <si>
    <t>real_avi45</t>
  </si>
  <si>
    <t>nkptl1994</t>
  </si>
  <si>
    <t>pandeyparmanan5</t>
  </si>
  <si>
    <t>rkmeenajagarwad</t>
  </si>
  <si>
    <t>khugshal_cm</t>
  </si>
  <si>
    <t>deepakb45199038</t>
  </si>
  <si>
    <t>kaash20201</t>
  </si>
  <si>
    <t>raviran15247714</t>
  </si>
  <si>
    <t>haniyaf69563845</t>
  </si>
  <si>
    <t>kulariyaashish</t>
  </si>
  <si>
    <t>abhishe91721215</t>
  </si>
  <si>
    <t>lavikushwah</t>
  </si>
  <si>
    <t>tigerabhishek1</t>
  </si>
  <si>
    <t>rakeshy80336070</t>
  </si>
  <si>
    <t>rajsonk47053947</t>
  </si>
  <si>
    <t>pramodv17141519</t>
  </si>
  <si>
    <t>caremedicalcen5</t>
  </si>
  <si>
    <t>airaas20</t>
  </si>
  <si>
    <t>ingrid_bergman1</t>
  </si>
  <si>
    <t>rahulya90836982</t>
  </si>
  <si>
    <t>saddamh009</t>
  </si>
  <si>
    <t>imran30731081</t>
  </si>
  <si>
    <t>rvasthana</t>
  </si>
  <si>
    <t>anupkum36785378</t>
  </si>
  <si>
    <t>anmolm458</t>
  </si>
  <si>
    <t>gulshan88525038</t>
  </si>
  <si>
    <t>balrampanwar19</t>
  </si>
  <si>
    <t>nikki95693497</t>
  </si>
  <si>
    <t>pradips26007377</t>
  </si>
  <si>
    <t>gilbertswamidas</t>
  </si>
  <si>
    <t>shubham84536042</t>
  </si>
  <si>
    <t>masudkhan272</t>
  </si>
  <si>
    <t>panditvenktesh</t>
  </si>
  <si>
    <t>raushan15091764</t>
  </si>
  <si>
    <t>satyend81567110</t>
  </si>
  <si>
    <t>prakashrashiya2</t>
  </si>
  <si>
    <t>ajityadavrajn</t>
  </si>
  <si>
    <t>himansh49164172</t>
  </si>
  <si>
    <t>samininc</t>
  </si>
  <si>
    <t>glbamaniya</t>
  </si>
  <si>
    <t>shazan2020</t>
  </si>
  <si>
    <t>ankitak21477537</t>
  </si>
  <si>
    <t>kamal57318506</t>
  </si>
  <si>
    <t>ramkish89437154</t>
  </si>
  <si>
    <t>ajaykum31748690</t>
  </si>
  <si>
    <t>aryakumarmodi5</t>
  </si>
  <si>
    <t>kanganayadav1</t>
  </si>
  <si>
    <t>shivam9464</t>
  </si>
  <si>
    <t>mrbhatiahappy</t>
  </si>
  <si>
    <t>manishy40368751</t>
  </si>
  <si>
    <t>rana7zcvbbn</t>
  </si>
  <si>
    <t>prahlad76419930</t>
  </si>
  <si>
    <t>madanmohanmaur1</t>
  </si>
  <si>
    <t>adarshkmar</t>
  </si>
  <si>
    <t>rmrajbhar</t>
  </si>
  <si>
    <t>mishraj70765937</t>
  </si>
  <si>
    <t>neerajk04095273</t>
  </si>
  <si>
    <t>anandku82358882</t>
  </si>
  <si>
    <t>ravish907</t>
  </si>
  <si>
    <t>dharm2gangwar</t>
  </si>
  <si>
    <t>dharmendrap111</t>
  </si>
  <si>
    <t>alokyad53239101</t>
  </si>
  <si>
    <t>sayeed92597071</t>
  </si>
  <si>
    <t>iamshubhambond</t>
  </si>
  <si>
    <t>mumtazvkhan</t>
  </si>
  <si>
    <t>vicky53826832</t>
  </si>
  <si>
    <t>bhanukumardr</t>
  </si>
  <si>
    <t>surajse59274416</t>
  </si>
  <si>
    <t>abhishe69733406</t>
  </si>
  <si>
    <t>rajukum27255043</t>
  </si>
  <si>
    <t>pvasanthibai</t>
  </si>
  <si>
    <t>shivkum09303038</t>
  </si>
  <si>
    <t>shaista852</t>
  </si>
  <si>
    <t>ashokku21657668</t>
  </si>
  <si>
    <t>sanjayk32373480</t>
  </si>
  <si>
    <t>pravinbhaigara3</t>
  </si>
  <si>
    <t>ranglani4</t>
  </si>
  <si>
    <t>aarefaweqar</t>
  </si>
  <si>
    <t>abhi34037596</t>
  </si>
  <si>
    <t>krishna32373574</t>
  </si>
  <si>
    <t>yadavdeepaks</t>
  </si>
  <si>
    <t>zaid48046949</t>
  </si>
  <si>
    <t>sumitdhaked1</t>
  </si>
  <si>
    <t>sumityadav193</t>
  </si>
  <si>
    <t>sanghpriyasaga2</t>
  </si>
  <si>
    <t>fundianabones</t>
  </si>
  <si>
    <t>shyamku18181962</t>
  </si>
  <si>
    <t>komalsi71063105</t>
  </si>
  <si>
    <t>sanjayamethisp3</t>
  </si>
  <si>
    <t>jitendr85117455</t>
  </si>
  <si>
    <t>bharatlalrankw</t>
  </si>
  <si>
    <t>sahdeo12</t>
  </si>
  <si>
    <t>pk96212</t>
  </si>
  <si>
    <t>mukeshjune</t>
  </si>
  <si>
    <t>rohitmi20512464</t>
  </si>
  <si>
    <t>aashishbbau</t>
  </si>
  <si>
    <t>pritam_sin_gh</t>
  </si>
  <si>
    <t>mduzhair</t>
  </si>
  <si>
    <t>salmank88222646</t>
  </si>
  <si>
    <t>surajitkumarna8</t>
  </si>
  <si>
    <t>lonewarrior7860</t>
  </si>
  <si>
    <t>gunawantvaishn1</t>
  </si>
  <si>
    <t>rkrishi007</t>
  </si>
  <si>
    <t>arvinds53664227</t>
  </si>
  <si>
    <t>jaymish6614</t>
  </si>
  <si>
    <t>reejumanna</t>
  </si>
  <si>
    <t>alokagr65433423</t>
  </si>
  <si>
    <t>yadavsumit027</t>
  </si>
  <si>
    <t>dad_sam1</t>
  </si>
  <si>
    <t>rohit41774828</t>
  </si>
  <si>
    <t>bharat44126600</t>
  </si>
  <si>
    <t>mdaamir43374255</t>
  </si>
  <si>
    <t>danishanjumans1</t>
  </si>
  <si>
    <t>varshapaswan1</t>
  </si>
  <si>
    <t>ekh2xjf323usc4m</t>
  </si>
  <si>
    <t>khadeerpathan</t>
  </si>
  <si>
    <t>sumedhrao5</t>
  </si>
  <si>
    <t>dineshc77831123</t>
  </si>
  <si>
    <t>shashank_7800</t>
  </si>
  <si>
    <t>prajapatilalli</t>
  </si>
  <si>
    <t>socialistarun</t>
  </si>
  <si>
    <t>vinaysr84788361</t>
  </si>
  <si>
    <t>bharatb15466046</t>
  </si>
  <si>
    <t>jpsingh_sp</t>
  </si>
  <si>
    <t>rameshj97877975</t>
  </si>
  <si>
    <t>nisarahmad354</t>
  </si>
  <si>
    <t>tanoj_patidar</t>
  </si>
  <si>
    <t>jbar_singh</t>
  </si>
  <si>
    <t>hopeforindiaa</t>
  </si>
  <si>
    <t>abhinav77878336</t>
  </si>
  <si>
    <t>sachins59136589</t>
  </si>
  <si>
    <t>sumanma52869648</t>
  </si>
  <si>
    <t>sudhans99681896</t>
  </si>
  <si>
    <t>ali37928</t>
  </si>
  <si>
    <t>nitindthorat1</t>
  </si>
  <si>
    <t>sandhya79824530</t>
  </si>
  <si>
    <t>karnkamna</t>
  </si>
  <si>
    <t>ramnaraynt</t>
  </si>
  <si>
    <t>prathmeshdabha1</t>
  </si>
  <si>
    <t>sajjada06226593</t>
  </si>
  <si>
    <t>ankitku50759439</t>
  </si>
  <si>
    <t>yadavvikas1005</t>
  </si>
  <si>
    <t>pkbhardwaj03</t>
  </si>
  <si>
    <t>rkbairwaguard</t>
  </si>
  <si>
    <t>aneesah39607983</t>
  </si>
  <si>
    <t>deepak11kr</t>
  </si>
  <si>
    <t>purusho95743055</t>
  </si>
  <si>
    <t>samardelhi</t>
  </si>
  <si>
    <t>anandsingh6489</t>
  </si>
  <si>
    <t>sunilkumar5956</t>
  </si>
  <si>
    <t>dilipku81262386</t>
  </si>
  <si>
    <t>vipulsh02197844</t>
  </si>
  <si>
    <t>joyabhavesh</t>
  </si>
  <si>
    <t>akshayp0ria</t>
  </si>
  <si>
    <t>dineshm55011610</t>
  </si>
  <si>
    <t>sudiptashee8</t>
  </si>
  <si>
    <t>rahulku08320472</t>
  </si>
  <si>
    <t>bubloo_gs</t>
  </si>
  <si>
    <t>raisrazaqadri1</t>
  </si>
  <si>
    <t>rgpathak5</t>
  </si>
  <si>
    <t>kishanp31700087</t>
  </si>
  <si>
    <t>faisallcdc</t>
  </si>
  <si>
    <t>poornimapal8</t>
  </si>
  <si>
    <t>deepakkumary784</t>
  </si>
  <si>
    <t>mohdhar70588034</t>
  </si>
  <si>
    <t>shashik42727497</t>
  </si>
  <si>
    <t>jaimin_gujarati</t>
  </si>
  <si>
    <t>_ashmeetsingh</t>
  </si>
  <si>
    <t>amitkrjnv2bhu1</t>
  </si>
  <si>
    <t>tuslidas</t>
  </si>
  <si>
    <t>sarvesh86373553</t>
  </si>
  <si>
    <t>bhadra_suvasis</t>
  </si>
  <si>
    <t>sakshi79794085</t>
  </si>
  <si>
    <t>_basantsingh</t>
  </si>
  <si>
    <t>adityku37448677</t>
  </si>
  <si>
    <t>ashokth76365065</t>
  </si>
  <si>
    <t>88_amansaini</t>
  </si>
  <si>
    <t>harisbutt142</t>
  </si>
  <si>
    <t>jibraankhooresh</t>
  </si>
  <si>
    <t>iamarfat7</t>
  </si>
  <si>
    <t>rajkuma65753525</t>
  </si>
  <si>
    <t>lalalandowner2</t>
  </si>
  <si>
    <t>yafavramesh</t>
  </si>
  <si>
    <t>aryanruh</t>
  </si>
  <si>
    <t>ruhi_haryana</t>
  </si>
  <si>
    <t>deepakj08281844</t>
  </si>
  <si>
    <t>shivams30719228</t>
  </si>
  <si>
    <t>khanismail1</t>
  </si>
  <si>
    <t>jitendr72229106</t>
  </si>
  <si>
    <t>gaurav9411d</t>
  </si>
  <si>
    <t>shahidr98441002</t>
  </si>
  <si>
    <t>ankitku23434827</t>
  </si>
  <si>
    <t>sumitchauhan87</t>
  </si>
  <si>
    <t>alin5617</t>
  </si>
  <si>
    <t>60078aff6df1445</t>
  </si>
  <si>
    <t>saurav7869</t>
  </si>
  <si>
    <t>goluanurag</t>
  </si>
  <si>
    <t>shaktikushwaha8</t>
  </si>
  <si>
    <t>hari85263471</t>
  </si>
  <si>
    <t>just_journal_</t>
  </si>
  <si>
    <t>ullahajunaid</t>
  </si>
  <si>
    <t>raosahab_sp</t>
  </si>
  <si>
    <t>arizvi476rizvi</t>
  </si>
  <si>
    <t>amrita42987127</t>
  </si>
  <si>
    <t>nandini49915714</t>
  </si>
  <si>
    <t>bipinku07554116</t>
  </si>
  <si>
    <t>sachiny00220832</t>
  </si>
  <si>
    <t>khansalauddin71</t>
  </si>
  <si>
    <t>vivekku86115380</t>
  </si>
  <si>
    <t>sheetal_thakran</t>
  </si>
  <si>
    <t>golamaurya</t>
  </si>
  <si>
    <t>sudhirk70347686</t>
  </si>
  <si>
    <t>surajmnaudiyal</t>
  </si>
  <si>
    <t>kammubharti</t>
  </si>
  <si>
    <t>istiyakrizwi</t>
  </si>
  <si>
    <t>skmanjus</t>
  </si>
  <si>
    <t>bholakumar223</t>
  </si>
  <si>
    <t>bharatrao1960</t>
  </si>
  <si>
    <t>sumitya86436710</t>
  </si>
  <si>
    <t>s_taimur99</t>
  </si>
  <si>
    <t>_bharat_1</t>
  </si>
  <si>
    <t>videomixing</t>
  </si>
  <si>
    <t>parisanghetawah</t>
  </si>
  <si>
    <t>lrpal1</t>
  </si>
  <si>
    <t>rkbhagat09</t>
  </si>
  <si>
    <t>javedan30085392</t>
  </si>
  <si>
    <t>dileep_ch12</t>
  </si>
  <si>
    <t>meghash34127083</t>
  </si>
  <si>
    <t>riteshexampur</t>
  </si>
  <si>
    <t>mahavee36873489</t>
  </si>
  <si>
    <t>deveshkotiya1</t>
  </si>
  <si>
    <t>gopal700188822</t>
  </si>
  <si>
    <t>anupkum97296438</t>
  </si>
  <si>
    <t>ardhendu_nayek</t>
  </si>
  <si>
    <t>dkverma29455057</t>
  </si>
  <si>
    <t>ankurpa15005706</t>
  </si>
  <si>
    <t>abhishe87059869</t>
  </si>
  <si>
    <t>vikartikey</t>
  </si>
  <si>
    <t>zavedal34499455</t>
  </si>
  <si>
    <t>siddiquesalman5</t>
  </si>
  <si>
    <t>khemmiree</t>
  </si>
  <si>
    <t>aakarcr</t>
  </si>
  <si>
    <t>ashokch98773360</t>
  </si>
  <si>
    <t>ritikmi66609719</t>
  </si>
  <si>
    <t>ramesh18498367</t>
  </si>
  <si>
    <t>aloktnu</t>
  </si>
  <si>
    <t>sanjeev91936753</t>
  </si>
  <si>
    <t>azharshaikh8541</t>
  </si>
  <si>
    <t>akash87255527</t>
  </si>
  <si>
    <t>arshadullah_md</t>
  </si>
  <si>
    <t>joonnandram</t>
  </si>
  <si>
    <t>singh_sannu</t>
  </si>
  <si>
    <t>devataranagar</t>
  </si>
  <si>
    <t>croodsingh</t>
  </si>
  <si>
    <t>mdsaquib9534</t>
  </si>
  <si>
    <t>whoami36342352</t>
  </si>
  <si>
    <t>jitendr60339005</t>
  </si>
  <si>
    <t>abhishe01217691</t>
  </si>
  <si>
    <t>monu85459206</t>
  </si>
  <si>
    <t>tinukatweet</t>
  </si>
  <si>
    <t>khanmohammeds16</t>
  </si>
  <si>
    <t>kapilniranjan4</t>
  </si>
  <si>
    <t>sunilkumar176</t>
  </si>
  <si>
    <t>navanee77287719</t>
  </si>
  <si>
    <t>dmadvedev</t>
  </si>
  <si>
    <t>nilesh_ppc</t>
  </si>
  <si>
    <t>samajwadimanzar</t>
  </si>
  <si>
    <t>akshrawasti</t>
  </si>
  <si>
    <t>saleem1234568</t>
  </si>
  <si>
    <t>manojpatelcivil</t>
  </si>
  <si>
    <t>abhijitbikal</t>
  </si>
  <si>
    <t>akhlaq981</t>
  </si>
  <si>
    <t>trivedifirst</t>
  </si>
  <si>
    <t>maknoji74060399</t>
  </si>
  <si>
    <t>boyatgsboyat3</t>
  </si>
  <si>
    <t>shivmur55143509</t>
  </si>
  <si>
    <t>bharatapat</t>
  </si>
  <si>
    <t>mdaftabsaifi</t>
  </si>
  <si>
    <t>starosama76</t>
  </si>
  <si>
    <t>yash22790942</t>
  </si>
  <si>
    <t>poojaga71120029</t>
  </si>
  <si>
    <t>nishpakch</t>
  </si>
  <si>
    <t>gyanend71221387</t>
  </si>
  <si>
    <t>skjain_05</t>
  </si>
  <si>
    <t>dineshk69074147</t>
  </si>
  <si>
    <t>pankajmeena_</t>
  </si>
  <si>
    <t>akshat_2701</t>
  </si>
  <si>
    <t>sunilsi96718564</t>
  </si>
  <si>
    <t>eraloktheboss</t>
  </si>
  <si>
    <t>eplbo5zj7ftws0j</t>
  </si>
  <si>
    <t>ibnul_hassan1</t>
  </si>
  <si>
    <t>akashbhuktare</t>
  </si>
  <si>
    <t>karmaisactive</t>
  </si>
  <si>
    <t>pankajk50440833</t>
  </si>
  <si>
    <t>roshnis75038655</t>
  </si>
  <si>
    <t>monalithakur311</t>
  </si>
  <si>
    <t>amanaanandinc</t>
  </si>
  <si>
    <t>faizali10536318</t>
  </si>
  <si>
    <t>shimans90470035</t>
  </si>
  <si>
    <t>shyamba19283066</t>
  </si>
  <si>
    <t>iswatantrayadav</t>
  </si>
  <si>
    <t>khushbo26753771</t>
  </si>
  <si>
    <t>aslam200227</t>
  </si>
  <si>
    <t>manish_swm</t>
  </si>
  <si>
    <t>sonustar0329</t>
  </si>
  <si>
    <t>ankitku40282674</t>
  </si>
  <si>
    <t>mahendr64147769</t>
  </si>
  <si>
    <t>sunidhirai1</t>
  </si>
  <si>
    <t>nareshk76144480</t>
  </si>
  <si>
    <t>vishnu05294271</t>
  </si>
  <si>
    <t>dhritimanmajum9</t>
  </si>
  <si>
    <t>priyayadav14</t>
  </si>
  <si>
    <t>nynam7</t>
  </si>
  <si>
    <t>roopsingh_rj34</t>
  </si>
  <si>
    <t>pradeep90418902</t>
  </si>
  <si>
    <t>prashan04312621</t>
  </si>
  <si>
    <t>lionheart551986</t>
  </si>
  <si>
    <t>nawabyadav777</t>
  </si>
  <si>
    <t>merjaali1</t>
  </si>
  <si>
    <t>marmatsher</t>
  </si>
  <si>
    <t>6868aam</t>
  </si>
  <si>
    <t>yadavanoop99</t>
  </si>
  <si>
    <t>amysing22382956</t>
  </si>
  <si>
    <t>sharmav81324597</t>
  </si>
  <si>
    <t>jaipaly41851948</t>
  </si>
  <si>
    <t>angeltime22</t>
  </si>
  <si>
    <t>parodyabhisar</t>
  </si>
  <si>
    <t>ckumar49695276</t>
  </si>
  <si>
    <t>acpalmech</t>
  </si>
  <si>
    <t>shakyaapoorva</t>
  </si>
  <si>
    <t>ranjayrajput6</t>
  </si>
  <si>
    <t>artimau98732544</t>
  </si>
  <si>
    <t>rahul1995jnu</t>
  </si>
  <si>
    <t>imrankh55235972</t>
  </si>
  <si>
    <t>suryapratapupsc</t>
  </si>
  <si>
    <t>naman2198</t>
  </si>
  <si>
    <t>sachin_berojgar</t>
  </si>
  <si>
    <t>shuhaibteeyech</t>
  </si>
  <si>
    <t>sdupare300</t>
  </si>
  <si>
    <t>vsyadav15932531</t>
  </si>
  <si>
    <t>shubhim67697994</t>
  </si>
  <si>
    <t>bharti_taposh36</t>
  </si>
  <si>
    <t>abdafaq980</t>
  </si>
  <si>
    <t>dixit_rahul4</t>
  </si>
  <si>
    <t>groot_24</t>
  </si>
  <si>
    <t>deepnar94584186</t>
  </si>
  <si>
    <t>deshbhaktadmi</t>
  </si>
  <si>
    <t>rajesh11711226</t>
  </si>
  <si>
    <t>bittukushwaha01</t>
  </si>
  <si>
    <t>gauravd93740139</t>
  </si>
  <si>
    <t>jackspa69022811</t>
  </si>
  <si>
    <t>rajendr96964421</t>
  </si>
  <si>
    <t>ravikum82449997</t>
  </si>
  <si>
    <t>faisalisrar8</t>
  </si>
  <si>
    <t>af91204</t>
  </si>
  <si>
    <t>prprasa16841384</t>
  </si>
  <si>
    <t>raazmamta</t>
  </si>
  <si>
    <t>pramodk38460002</t>
  </si>
  <si>
    <t>shayar_suneel1</t>
  </si>
  <si>
    <t>ravisin22160938</t>
  </si>
  <si>
    <t>notkishordas</t>
  </si>
  <si>
    <t>missimperfectoo</t>
  </si>
  <si>
    <t>asah_33</t>
  </si>
  <si>
    <t>rajendr88123065</t>
  </si>
  <si>
    <t>ranjana_rajak</t>
  </si>
  <si>
    <t>udhamsingh05</t>
  </si>
  <si>
    <t>er_rammohan</t>
  </si>
  <si>
    <t>benjamin1620</t>
  </si>
  <si>
    <t>waynebat71</t>
  </si>
  <si>
    <t>ranjaykumarjad6</t>
  </si>
  <si>
    <t>shivams70582846</t>
  </si>
  <si>
    <t>mirza__faizan</t>
  </si>
  <si>
    <t>hakimmeenalangr</t>
  </si>
  <si>
    <t>keertirai8</t>
  </si>
  <si>
    <t>patelmail44</t>
  </si>
  <si>
    <t>lalmohd11409801</t>
  </si>
  <si>
    <t>tinkuda61126092</t>
  </si>
  <si>
    <t>rk24024057</t>
  </si>
  <si>
    <t>sunilku78599455</t>
  </si>
  <si>
    <t>tanveer_wasim</t>
  </si>
  <si>
    <t>avinash40429754</t>
  </si>
  <si>
    <t>yuvarjdkatihar</t>
  </si>
  <si>
    <t>usyadavspyouth</t>
  </si>
  <si>
    <t>kumarhemant91</t>
  </si>
  <si>
    <t>vanshrajdubey</t>
  </si>
  <si>
    <t>nabeel27438624</t>
  </si>
  <si>
    <t>anujver16876378</t>
  </si>
  <si>
    <t>rajeshcos002</t>
  </si>
  <si>
    <t>03vikashkumar</t>
  </si>
  <si>
    <t>pranjal65765159</t>
  </si>
  <si>
    <t>niteshk13832402</t>
  </si>
  <si>
    <t>advvijaykumar8</t>
  </si>
  <si>
    <t>ajnabi002</t>
  </si>
  <si>
    <t>amitkum96244862</t>
  </si>
  <si>
    <t>sushilp36321158</t>
  </si>
  <si>
    <t>rahulku42341128</t>
  </si>
  <si>
    <t>botshindi</t>
  </si>
  <si>
    <t>adithya202</t>
  </si>
  <si>
    <t>incbharuch</t>
  </si>
  <si>
    <t>vivekku17729104</t>
  </si>
  <si>
    <t>ramkish74560784</t>
  </si>
  <si>
    <t>akkiburiya</t>
  </si>
  <si>
    <t>girisha05991942</t>
  </si>
  <si>
    <t>rajubele1985</t>
  </si>
  <si>
    <t>jitendr02024429</t>
  </si>
  <si>
    <t>vishal44867980</t>
  </si>
  <si>
    <t>akverma38655350</t>
  </si>
  <si>
    <t>ayushguptagdm</t>
  </si>
  <si>
    <t>nitusin73207149</t>
  </si>
  <si>
    <t>harshde91892506</t>
  </si>
  <si>
    <t>ankitsi55298862</t>
  </si>
  <si>
    <t>rajkumar0800317</t>
  </si>
  <si>
    <t>abhinay26917051</t>
  </si>
  <si>
    <t>harjind35133736</t>
  </si>
  <si>
    <t>praveen__yadav_</t>
  </si>
  <si>
    <t>chandankr_07</t>
  </si>
  <si>
    <t>michwalg</t>
  </si>
  <si>
    <t>azadbahadur</t>
  </si>
  <si>
    <t>laxmankhangar1</t>
  </si>
  <si>
    <t>utkarsh51725143</t>
  </si>
  <si>
    <t>asifkha93117432</t>
  </si>
  <si>
    <t>kapilde42024657</t>
  </si>
  <si>
    <t>reddy97239504</t>
  </si>
  <si>
    <t>ankitakamarshal</t>
  </si>
  <si>
    <t>nikku_yadav_ji</t>
  </si>
  <si>
    <t>sameerxoxoxo</t>
  </si>
  <si>
    <t>naveensheoran52</t>
  </si>
  <si>
    <t>deepakk76504155</t>
  </si>
  <si>
    <t>abhigpt07</t>
  </si>
  <si>
    <t>khushbo35586476</t>
  </si>
  <si>
    <t>kundank99399808</t>
  </si>
  <si>
    <t>chaudhary_d_s</t>
  </si>
  <si>
    <t>dino38887094</t>
  </si>
  <si>
    <t>shoaib__rehman</t>
  </si>
  <si>
    <t>allgood77407785</t>
  </si>
  <si>
    <t>mandeep12414748</t>
  </si>
  <si>
    <t>rahultripathi_4</t>
  </si>
  <si>
    <t>mahendr78350995</t>
  </si>
  <si>
    <t>2alkingfilms</t>
  </si>
  <si>
    <t>notout3636</t>
  </si>
  <si>
    <t>gauravsreyashi</t>
  </si>
  <si>
    <t>riteshr17935272</t>
  </si>
  <si>
    <t>satendraaghari</t>
  </si>
  <si>
    <t>monukum11230392</t>
  </si>
  <si>
    <t>ajeetajad1</t>
  </si>
  <si>
    <t>brijesh07875788</t>
  </si>
  <si>
    <t>viveksi95692498</t>
  </si>
  <si>
    <t>sdopur</t>
  </si>
  <si>
    <t>srikant93625449</t>
  </si>
  <si>
    <t>faridurrahmansk</t>
  </si>
  <si>
    <t>shashikantbhay6</t>
  </si>
  <si>
    <t>purusho11362782</t>
  </si>
  <si>
    <t>wazid_malik</t>
  </si>
  <si>
    <t>satyadev901</t>
  </si>
  <si>
    <t>khansad72316140</t>
  </si>
  <si>
    <t>pankajk52025817</t>
  </si>
  <si>
    <t>nileshs17916040</t>
  </si>
  <si>
    <t>maurya_ishwar</t>
  </si>
  <si>
    <t>frstatedmanager</t>
  </si>
  <si>
    <t>alammdtabrez25</t>
  </si>
  <si>
    <t>jpc_jp</t>
  </si>
  <si>
    <t>musaansari9988</t>
  </si>
  <si>
    <t>kaushal06760033</t>
  </si>
  <si>
    <t>shadowwarrior06</t>
  </si>
  <si>
    <t>rith_gagan</t>
  </si>
  <si>
    <t>rajesh33891372</t>
  </si>
  <si>
    <t>akeelakeel2011</t>
  </si>
  <si>
    <t>ramrajm72032183</t>
  </si>
  <si>
    <t>mohitsinghyadu2</t>
  </si>
  <si>
    <t>gajjarparimalb1</t>
  </si>
  <si>
    <t>sunilku16593263</t>
  </si>
  <si>
    <t>priya_prax</t>
  </si>
  <si>
    <t>whatever20167</t>
  </si>
  <si>
    <t>dktripa12827134</t>
  </si>
  <si>
    <t>yogeshk91548992</t>
  </si>
  <si>
    <t>umanag3303</t>
  </si>
  <si>
    <t>krnveer1</t>
  </si>
  <si>
    <t>rahmats37200330</t>
  </si>
  <si>
    <t>bilalah39675521</t>
  </si>
  <si>
    <t>istole_cookies</t>
  </si>
  <si>
    <t>choudharyshamo1</t>
  </si>
  <si>
    <t>shivanshuyaduv8</t>
  </si>
  <si>
    <t>ishaanar07</t>
  </si>
  <si>
    <t>shriram70165534</t>
  </si>
  <si>
    <t>dileepsavdesh</t>
  </si>
  <si>
    <t>dubariyaumesh</t>
  </si>
  <si>
    <t>shubhamc19i</t>
  </si>
  <si>
    <t>pankajm94865781</t>
  </si>
  <si>
    <t>rakeshmeena0241</t>
  </si>
  <si>
    <t>balramk53415441</t>
  </si>
  <si>
    <t>raviraw16301081</t>
  </si>
  <si>
    <t>anshik__singh</t>
  </si>
  <si>
    <t>mdabubakerkhan3</t>
  </si>
  <si>
    <t>rkyadav_geo</t>
  </si>
  <si>
    <t>usharj</t>
  </si>
  <si>
    <t>rajeshk59729755</t>
  </si>
  <si>
    <t>sha23866602</t>
  </si>
  <si>
    <t>pavansa50647791</t>
  </si>
  <si>
    <t>pritamg15445798</t>
  </si>
  <si>
    <t>pawanjh39783662</t>
  </si>
  <si>
    <t>mohdafroozinc</t>
  </si>
  <si>
    <t>rehanzaman15</t>
  </si>
  <si>
    <t>erpradeep1996</t>
  </si>
  <si>
    <t>kuldeepmodimay</t>
  </si>
  <si>
    <t>saraswa77530391</t>
  </si>
  <si>
    <t>ssaddam211</t>
  </si>
  <si>
    <t>pintuku143_</t>
  </si>
  <si>
    <t>rajeshk33595643</t>
  </si>
  <si>
    <t>_satyavachan_m</t>
  </si>
  <si>
    <t>wethepe43350488</t>
  </si>
  <si>
    <t>ijindavad</t>
  </si>
  <si>
    <t>haridwarchoudh</t>
  </si>
  <si>
    <t>jitendr08085713</t>
  </si>
  <si>
    <t>chaudha62813837</t>
  </si>
  <si>
    <t>rebariamar</t>
  </si>
  <si>
    <t>amitraj16736975</t>
  </si>
  <si>
    <t>krishna32535608</t>
  </si>
  <si>
    <t>rohitsr25621609</t>
  </si>
  <si>
    <t>deepakranjansp</t>
  </si>
  <si>
    <t>nitinsh39287989</t>
  </si>
  <si>
    <t>tribhuwanpraj20</t>
  </si>
  <si>
    <t>sohana04422594</t>
  </si>
  <si>
    <t>nileshc14015980</t>
  </si>
  <si>
    <t>mateenk96147867</t>
  </si>
  <si>
    <t>shailesh809063</t>
  </si>
  <si>
    <t>amansingh6250</t>
  </si>
  <si>
    <t>dentaltrust</t>
  </si>
  <si>
    <t>akasha24674165</t>
  </si>
  <si>
    <t>ehshan15</t>
  </si>
  <si>
    <t>virende17958230</t>
  </si>
  <si>
    <t>ranjan93ayush</t>
  </si>
  <si>
    <t>dpsinghyadav_</t>
  </si>
  <si>
    <t>sanghar16237736</t>
  </si>
  <si>
    <t>mrrahul002</t>
  </si>
  <si>
    <t>nitishk53619775</t>
  </si>
  <si>
    <t>arshadrazaazha1</t>
  </si>
  <si>
    <t>vickydeshwal4</t>
  </si>
  <si>
    <t>raju295rajuraju</t>
  </si>
  <si>
    <t>tanveer786007</t>
  </si>
  <si>
    <t>rinkeshmalav</t>
  </si>
  <si>
    <t>shannonferns</t>
  </si>
  <si>
    <t>yvishesh1</t>
  </si>
  <si>
    <t>deep_rj34</t>
  </si>
  <si>
    <t>dheerajsay</t>
  </si>
  <si>
    <t>manojku49556957</t>
  </si>
  <si>
    <t>pkshahi12</t>
  </si>
  <si>
    <t>ijahangirimam</t>
  </si>
  <si>
    <t>ankittiwaribjp6</t>
  </si>
  <si>
    <t>niamthullah1</t>
  </si>
  <si>
    <t>ranjeet04509969</t>
  </si>
  <si>
    <t>singhisspking</t>
  </si>
  <si>
    <t>yadavmanish65</t>
  </si>
  <si>
    <t>vijayve63470961</t>
  </si>
  <si>
    <t>satyend67599054</t>
  </si>
  <si>
    <t>manodeepnag</t>
  </si>
  <si>
    <t>rohitdi38953719</t>
  </si>
  <si>
    <t>qamaralam02</t>
  </si>
  <si>
    <t>abhi_9717</t>
  </si>
  <si>
    <t>brijesh0581</t>
  </si>
  <si>
    <t>deepakp40379826</t>
  </si>
  <si>
    <t>kaluram22779829</t>
  </si>
  <si>
    <t>abhimanyumannu3</t>
  </si>
  <si>
    <t>iamkkc7</t>
  </si>
  <si>
    <t>sanjaysdutt</t>
  </si>
  <si>
    <t>alkagup83864145</t>
  </si>
  <si>
    <t>princek253</t>
  </si>
  <si>
    <t>tarachand_51</t>
  </si>
  <si>
    <t>devendr91039495</t>
  </si>
  <si>
    <t>prakash62803361</t>
  </si>
  <si>
    <t>rakesh09138</t>
  </si>
  <si>
    <t>sk97209644</t>
  </si>
  <si>
    <t>_manishsadhwani</t>
  </si>
  <si>
    <t>manishgaikar41</t>
  </si>
  <si>
    <t>ji_nitesh397</t>
  </si>
  <si>
    <t>amitary01806177</t>
  </si>
  <si>
    <t>yadavkamalesh79</t>
  </si>
  <si>
    <t>praveen96600341</t>
  </si>
  <si>
    <t>amareshkr_</t>
  </si>
  <si>
    <t>dikshitsdoshi</t>
  </si>
  <si>
    <t>alokprabhakar19</t>
  </si>
  <si>
    <t>praveen19575877</t>
  </si>
  <si>
    <t>jibhuwanji</t>
  </si>
  <si>
    <t>sinhaprerit97</t>
  </si>
  <si>
    <t>kaifsa2</t>
  </si>
  <si>
    <t>kalim1958</t>
  </si>
  <si>
    <t>gmai_aditya</t>
  </si>
  <si>
    <t>achhelalyadava</t>
  </si>
  <si>
    <t>priyankab2003</t>
  </si>
  <si>
    <t>tuli_neelam</t>
  </si>
  <si>
    <t>iamshashankji</t>
  </si>
  <si>
    <t>sandeep19150845</t>
  </si>
  <si>
    <t>aparichitboy</t>
  </si>
  <si>
    <t>deepaks83198022</t>
  </si>
  <si>
    <t>dhruvkumarajay</t>
  </si>
  <si>
    <t>mukesh37988110</t>
  </si>
  <si>
    <t>suryaya25374542</t>
  </si>
  <si>
    <t>arpitra66316888</t>
  </si>
  <si>
    <t>dhanend99646377</t>
  </si>
  <si>
    <t>devendra8115</t>
  </si>
  <si>
    <t>ayushku46765964</t>
  </si>
  <si>
    <t>amitkum25806616</t>
  </si>
  <si>
    <t>kamakshee7</t>
  </si>
  <si>
    <t>sirravikant1</t>
  </si>
  <si>
    <t>deshbha68227440</t>
  </si>
  <si>
    <t>shailendrapal24</t>
  </si>
  <si>
    <t>dimpals226</t>
  </si>
  <si>
    <t>ashafakkhan12</t>
  </si>
  <si>
    <t>amirprasady</t>
  </si>
  <si>
    <t>mahendrakumarx</t>
  </si>
  <si>
    <t>a_khateeb_ansar</t>
  </si>
  <si>
    <t>manojrld</t>
  </si>
  <si>
    <t>zeeshan39041545</t>
  </si>
  <si>
    <t>divyapetlover</t>
  </si>
  <si>
    <t>prempra34136487</t>
  </si>
  <si>
    <t>mukeshk18195457</t>
  </si>
  <si>
    <t>makwana456</t>
  </si>
  <si>
    <t>vijendrameena74</t>
  </si>
  <si>
    <t>beant6666</t>
  </si>
  <si>
    <t>priyank33188469</t>
  </si>
  <si>
    <t>meeyakhanniyaz</t>
  </si>
  <si>
    <t>sourabhj7073</t>
  </si>
  <si>
    <t>doctors1998</t>
  </si>
  <si>
    <t>kprawat15</t>
  </si>
  <si>
    <t>kd_dmishra</t>
  </si>
  <si>
    <t>riteshk80456779</t>
  </si>
  <si>
    <t>chandanran88</t>
  </si>
  <si>
    <t>indraje41833345</t>
  </si>
  <si>
    <t>viren01322762</t>
  </si>
  <si>
    <t>vishal_klc</t>
  </si>
  <si>
    <t>abbaskanthaliy1</t>
  </si>
  <si>
    <t>arvindyid</t>
  </si>
  <si>
    <t>kumarra52948373</t>
  </si>
  <si>
    <t>ashvini38046562</t>
  </si>
  <si>
    <t>alokbha09649725</t>
  </si>
  <si>
    <t>slal_l</t>
  </si>
  <si>
    <t>shubham03317231</t>
  </si>
  <si>
    <t>imam_pari</t>
  </si>
  <si>
    <t>vijayba92743908</t>
  </si>
  <si>
    <t>yadunandan14819</t>
  </si>
  <si>
    <t>haseebturk8</t>
  </si>
  <si>
    <t>rhutikghagare</t>
  </si>
  <si>
    <t>taushifhashmi1</t>
  </si>
  <si>
    <t>pushkarkatiyar_</t>
  </si>
  <si>
    <t>_thunder_beast_</t>
  </si>
  <si>
    <t>009chauhan</t>
  </si>
  <si>
    <t>userwanttodie</t>
  </si>
  <si>
    <t>amreshy45638985</t>
  </si>
  <si>
    <t>dheeren43934685</t>
  </si>
  <si>
    <t>peeyush69161777</t>
  </si>
  <si>
    <t>dholukhan8</t>
  </si>
  <si>
    <t>palash_thaokar</t>
  </si>
  <si>
    <t>brtthinks</t>
  </si>
  <si>
    <t>amityad33141277</t>
  </si>
  <si>
    <t>ahmadguff</t>
  </si>
  <si>
    <t>_maverick_____</t>
  </si>
  <si>
    <t>deepika27572484</t>
  </si>
  <si>
    <t>cp4ydv</t>
  </si>
  <si>
    <t>sharif593</t>
  </si>
  <si>
    <t>irshada68191134</t>
  </si>
  <si>
    <t>manhallisuresh</t>
  </si>
  <si>
    <t>urban47185932</t>
  </si>
  <si>
    <t>vidushi18659869</t>
  </si>
  <si>
    <t>subhash08254839</t>
  </si>
  <si>
    <t>anshu48572098</t>
  </si>
  <si>
    <t>shahidmaroof</t>
  </si>
  <si>
    <t>ketanjain252525</t>
  </si>
  <si>
    <t>abhishayant1990</t>
  </si>
  <si>
    <t>rajeevsinghbij</t>
  </si>
  <si>
    <t>vksriv1983</t>
  </si>
  <si>
    <t>amankumar0311</t>
  </si>
  <si>
    <t>spnomansid87</t>
  </si>
  <si>
    <t>shivamy51055610</t>
  </si>
  <si>
    <t>officeofjd_</t>
  </si>
  <si>
    <t>madhavkumarkum3</t>
  </si>
  <si>
    <t>avaneeshshakya6</t>
  </si>
  <si>
    <t>laluyadavbihar</t>
  </si>
  <si>
    <t>gayaramsharma9</t>
  </si>
  <si>
    <t>railwayalp2018</t>
  </si>
  <si>
    <t>nitinsocialist</t>
  </si>
  <si>
    <t>javed55764527</t>
  </si>
  <si>
    <t>berojgarsks0</t>
  </si>
  <si>
    <t>jeet0000143</t>
  </si>
  <si>
    <t>sujata50340362</t>
  </si>
  <si>
    <t>sonukum24044216</t>
  </si>
  <si>
    <t>harkesh91669703</t>
  </si>
  <si>
    <t>pushkarrajsinh1</t>
  </si>
  <si>
    <t>deepakjajoria4</t>
  </si>
  <si>
    <t>sangeeta_sanchi</t>
  </si>
  <si>
    <t>yadavvins</t>
  </si>
  <si>
    <t>jignesh54104075</t>
  </si>
  <si>
    <t>yogesh93211870</t>
  </si>
  <si>
    <t>manishnarvari11</t>
  </si>
  <si>
    <t>bhavendrawanja1</t>
  </si>
  <si>
    <t>nandlal80753719</t>
  </si>
  <si>
    <t>aamil_siddiqui</t>
  </si>
  <si>
    <t>abhi_mor1</t>
  </si>
  <si>
    <t>binoy_r</t>
  </si>
  <si>
    <t>surendr32045048</t>
  </si>
  <si>
    <t>udit68087428</t>
  </si>
  <si>
    <t>himanshu86040</t>
  </si>
  <si>
    <t>jannat_panchal</t>
  </si>
  <si>
    <t>selenophile210</t>
  </si>
  <si>
    <t>pawangothwal200</t>
  </si>
  <si>
    <t>yadavh566</t>
  </si>
  <si>
    <t>kuldeep44575556</t>
  </si>
  <si>
    <t>mohsin94245714</t>
  </si>
  <si>
    <t>awasthisatyam1</t>
  </si>
  <si>
    <t>rahulsh57150974</t>
  </si>
  <si>
    <t>mukesh_verma5</t>
  </si>
  <si>
    <t>n80003870</t>
  </si>
  <si>
    <t>ruchi98886130</t>
  </si>
  <si>
    <t>pannela43297287</t>
  </si>
  <si>
    <t>silawatvivek</t>
  </si>
  <si>
    <t>ashutosh903240</t>
  </si>
  <si>
    <t>wahidhusain8</t>
  </si>
  <si>
    <t>delinquentindia</t>
  </si>
  <si>
    <t>usha_rahi</t>
  </si>
  <si>
    <t>manishvats6</t>
  </si>
  <si>
    <t>motiyanisagar</t>
  </si>
  <si>
    <t>up37_sonu</t>
  </si>
  <si>
    <t>sarfara38498206</t>
  </si>
  <si>
    <t>pilotpragpura</t>
  </si>
  <si>
    <t>pt_689</t>
  </si>
  <si>
    <t>sameerk25231361</t>
  </si>
  <si>
    <t>virenyadav71</t>
  </si>
  <si>
    <t>antibhakt5</t>
  </si>
  <si>
    <t>tanu64889681</t>
  </si>
  <si>
    <t>rmakshaybhatt</t>
  </si>
  <si>
    <t>ratanjee19</t>
  </si>
  <si>
    <t>shivam__ji</t>
  </si>
  <si>
    <t>karanve15143199</t>
  </si>
  <si>
    <t>arvindk51679896</t>
  </si>
  <si>
    <t>priyank80474825</t>
  </si>
  <si>
    <t>vatsalsrivasta6</t>
  </si>
  <si>
    <t>journalistmetro</t>
  </si>
  <si>
    <t>ajayrajekd56</t>
  </si>
  <si>
    <t>akkki02839592</t>
  </si>
  <si>
    <t>suryapsingh_ias</t>
  </si>
  <si>
    <t>rajurajaketawah</t>
  </si>
  <si>
    <t>gyb_uttarprades</t>
  </si>
  <si>
    <t>veerfagga</t>
  </si>
  <si>
    <t>sanjeevnitv</t>
  </si>
  <si>
    <t>pravinb34487530</t>
  </si>
  <si>
    <t>vishal38956423</t>
  </si>
  <si>
    <t>manishsinghgzb</t>
  </si>
  <si>
    <t>shailen27741791</t>
  </si>
  <si>
    <t>vikramk61310878</t>
  </si>
  <si>
    <t>bharat24news1</t>
  </si>
  <si>
    <t>aquariusmediaa</t>
  </si>
  <si>
    <t>vikashtiwari980</t>
  </si>
  <si>
    <t>akhilesh010719</t>
  </si>
  <si>
    <t>suhailsamajwadi</t>
  </si>
  <si>
    <t>team_ravindra</t>
  </si>
  <si>
    <t>satyendratata</t>
  </si>
  <si>
    <t>bittush61186845</t>
  </si>
  <si>
    <t>adityay81476751</t>
  </si>
  <si>
    <t>its_abshk</t>
  </si>
  <si>
    <t>satyend72283250</t>
  </si>
  <si>
    <t>therenukagautam</t>
  </si>
  <si>
    <t>tuhinchutibhat1</t>
  </si>
  <si>
    <t>ashishk21193078</t>
  </si>
  <si>
    <t>kamrulhasankh12</t>
  </si>
  <si>
    <t>hemantk74570802</t>
  </si>
  <si>
    <t>vinaypal7384</t>
  </si>
  <si>
    <t>vikrant11816031</t>
  </si>
  <si>
    <t>mohdsal70315720</t>
  </si>
  <si>
    <t>mdkhaninc_</t>
  </si>
  <si>
    <t>rameshc07418827</t>
  </si>
  <si>
    <t>ambrish13329628</t>
  </si>
  <si>
    <t>anuj_yadav7</t>
  </si>
  <si>
    <t>vipinpa1234567</t>
  </si>
  <si>
    <t>harendra2021</t>
  </si>
  <si>
    <t>winnersasia</t>
  </si>
  <si>
    <t>dogawithinc</t>
  </si>
  <si>
    <t>advrahuly</t>
  </si>
  <si>
    <t>sonamya33113468</t>
  </si>
  <si>
    <t>sunnyarun1992</t>
  </si>
  <si>
    <t>anuragketan</t>
  </si>
  <si>
    <t>rakshit49972059</t>
  </si>
  <si>
    <t>matinshaikh87</t>
  </si>
  <si>
    <t>ajayyad71679097</t>
  </si>
  <si>
    <t>appakhande</t>
  </si>
  <si>
    <t>vijayagni</t>
  </si>
  <si>
    <t>nargiss87152065</t>
  </si>
  <si>
    <t>rahulnsuibegusa</t>
  </si>
  <si>
    <t>km_vandana3</t>
  </si>
  <si>
    <t>falgunii92</t>
  </si>
  <si>
    <t>akhilku59031449</t>
  </si>
  <si>
    <t>raghven51959950</t>
  </si>
  <si>
    <t>mukesh56555717</t>
  </si>
  <si>
    <t>ganeshc42801487</t>
  </si>
  <si>
    <t>drraghvendrafa1</t>
  </si>
  <si>
    <t>rakeshs03289650</t>
  </si>
  <si>
    <t>rahuljaiss</t>
  </si>
  <si>
    <t>amrendr42809869</t>
  </si>
  <si>
    <t>tanmoydey96</t>
  </si>
  <si>
    <t>sabihuddin92786</t>
  </si>
  <si>
    <t>mahendr77095720</t>
  </si>
  <si>
    <t>kumarchandanya8</t>
  </si>
  <si>
    <t>javedjamy</t>
  </si>
  <si>
    <t>babliku70209656</t>
  </si>
  <si>
    <t>gksid1</t>
  </si>
  <si>
    <t>ajendra__</t>
  </si>
  <si>
    <t>anupam256005</t>
  </si>
  <si>
    <t>iycnabinagar</t>
  </si>
  <si>
    <t>brt19102444</t>
  </si>
  <si>
    <t>ranjank32521907</t>
  </si>
  <si>
    <t>gulabkushwaha</t>
  </si>
  <si>
    <t>sanjeev96766510</t>
  </si>
  <si>
    <t>worldrevealer</t>
  </si>
  <si>
    <t>ruhilsanjeet</t>
  </si>
  <si>
    <t>drpunkaj</t>
  </si>
  <si>
    <t>aartiagarwal678</t>
  </si>
  <si>
    <t>vivekanand__</t>
  </si>
  <si>
    <t>nidhish50339778</t>
  </si>
  <si>
    <t>arunesh97663537</t>
  </si>
  <si>
    <t>devendr45016481</t>
  </si>
  <si>
    <t>binesvarp</t>
  </si>
  <si>
    <t>rooster16111611</t>
  </si>
  <si>
    <t>kalimoumita</t>
  </si>
  <si>
    <t>yadvendrakumar2</t>
  </si>
  <si>
    <t>nareshy83724012</t>
  </si>
  <si>
    <t>rajpalshakya3</t>
  </si>
  <si>
    <t>ektapan62809721</t>
  </si>
  <si>
    <t>nauratan_kamal</t>
  </si>
  <si>
    <t>abhinavmaurya10</t>
  </si>
  <si>
    <t>punitpa00706410</t>
  </si>
  <si>
    <t>ashishg99358191</t>
  </si>
  <si>
    <t>harshya16085939</t>
  </si>
  <si>
    <t>amitsha70264221</t>
  </si>
  <si>
    <t>arunathiswaran</t>
  </si>
  <si>
    <t>er_sunildwivedi</t>
  </si>
  <si>
    <t>nitinku89894241</t>
  </si>
  <si>
    <t>pq9835</t>
  </si>
  <si>
    <t>rashidhusaininc</t>
  </si>
  <si>
    <t>manpreettkaur20</t>
  </si>
  <si>
    <t>rohitya76602991</t>
  </si>
  <si>
    <t>pammisi41453839</t>
  </si>
  <si>
    <t>nileshkumar0101</t>
  </si>
  <si>
    <t>sushilk76122857</t>
  </si>
  <si>
    <t>sanjusaji16</t>
  </si>
  <si>
    <t>rachnasinghsp</t>
  </si>
  <si>
    <t>manvend77905942</t>
  </si>
  <si>
    <t>nasiransari2205</t>
  </si>
  <si>
    <t>manishpnt</t>
  </si>
  <si>
    <t>imshrutigupta</t>
  </si>
  <si>
    <t>mutheeswar18</t>
  </si>
  <si>
    <t>ajmermukhtar</t>
  </si>
  <si>
    <t>arafatalvi</t>
  </si>
  <si>
    <t>rakhikataria01</t>
  </si>
  <si>
    <t>adityaraj841</t>
  </si>
  <si>
    <t>sachinchanana5</t>
  </si>
  <si>
    <t>aggarwalsagar</t>
  </si>
  <si>
    <t>anurupmishra123</t>
  </si>
  <si>
    <t>anurupmishra1</t>
  </si>
  <si>
    <t>gyandeep8500</t>
  </si>
  <si>
    <t>firozah37556590</t>
  </si>
  <si>
    <t>ankityadav6667</t>
  </si>
  <si>
    <t>lohatmehar</t>
  </si>
  <si>
    <t>founderofmmes</t>
  </si>
  <si>
    <t>ps2848246</t>
  </si>
  <si>
    <t>krishna792sonu</t>
  </si>
  <si>
    <t>nirmalkumar515</t>
  </si>
  <si>
    <t>sonudix09782211</t>
  </si>
  <si>
    <t>imsandip_kr</t>
  </si>
  <si>
    <t>madhuri03893180</t>
  </si>
  <si>
    <t>rakesh_iyc13</t>
  </si>
  <si>
    <t>raikwar___priya</t>
  </si>
  <si>
    <t>amitsinghrana00</t>
  </si>
  <si>
    <t>incjawab</t>
  </si>
  <si>
    <t>rgriglani</t>
  </si>
  <si>
    <t>prashan04838971</t>
  </si>
  <si>
    <t>m_s_k_1281</t>
  </si>
  <si>
    <t>divakar_kumarji</t>
  </si>
  <si>
    <t>ypstomer</t>
  </si>
  <si>
    <t>ajaykum75993476</t>
  </si>
  <si>
    <t>shivkum50947838</t>
  </si>
  <si>
    <t>mukeshy898989</t>
  </si>
  <si>
    <t>pintoogautam</t>
  </si>
  <si>
    <t>musafir39991333</t>
  </si>
  <si>
    <t>indra67027184</t>
  </si>
  <si>
    <t>sk79725837</t>
  </si>
  <si>
    <t>mohamme63519640</t>
  </si>
  <si>
    <t>pushpra41269938</t>
  </si>
  <si>
    <t>narendr97461790</t>
  </si>
  <si>
    <t>hemrajd99794209</t>
  </si>
  <si>
    <t>abhaysi93888313</t>
  </si>
  <si>
    <t>prince07753973</t>
  </si>
  <si>
    <t>surajsi07758966</t>
  </si>
  <si>
    <t>mukesh_gundiya</t>
  </si>
  <si>
    <t>diwakar25530502</t>
  </si>
  <si>
    <t>ibadulhaque1</t>
  </si>
  <si>
    <t>praveen_soit</t>
  </si>
  <si>
    <t>nishant26singh</t>
  </si>
  <si>
    <t>abraham70988929</t>
  </si>
  <si>
    <t>shanmugam_18</t>
  </si>
  <si>
    <t>shivsrkian</t>
  </si>
  <si>
    <t>honesttpolitics</t>
  </si>
  <si>
    <t>ziddi_zamura</t>
  </si>
  <si>
    <t>ravindragautam_</t>
  </si>
  <si>
    <t>cha66120086</t>
  </si>
  <si>
    <t>mkroy69004598</t>
  </si>
  <si>
    <t>gabbarmukesh</t>
  </si>
  <si>
    <t>khanbro82977637</t>
  </si>
  <si>
    <t>agnishkumar4</t>
  </si>
  <si>
    <t>vivekborse4</t>
  </si>
  <si>
    <t>dineshm69136815</t>
  </si>
  <si>
    <t>priyank87624360</t>
  </si>
  <si>
    <t>griglani</t>
  </si>
  <si>
    <t>saurrabhinc</t>
  </si>
  <si>
    <t>jeetugadhveer</t>
  </si>
  <si>
    <t>narsinghyaduva1</t>
  </si>
  <si>
    <t>2019jan</t>
  </si>
  <si>
    <t>omarraza71</t>
  </si>
  <si>
    <t>poojasumitsara2</t>
  </si>
  <si>
    <t>lahri_sangeeta</t>
  </si>
  <si>
    <t>ajeetku61129676</t>
  </si>
  <si>
    <t>southcongressi</t>
  </si>
  <si>
    <t>careerwill1</t>
  </si>
  <si>
    <t>sirmanojyadav</t>
  </si>
  <si>
    <t>tanyayadav128</t>
  </si>
  <si>
    <t>yrbsamajwadi</t>
  </si>
  <si>
    <t>avinashazh</t>
  </si>
  <si>
    <t>pawande23051812</t>
  </si>
  <si>
    <t>ravishk356</t>
  </si>
  <si>
    <t>v_k_yadava</t>
  </si>
  <si>
    <t>piyushgoyal</t>
  </si>
  <si>
    <t>railminindia</t>
  </si>
  <si>
    <t>shivagopalmish1</t>
  </si>
  <si>
    <t>sainage68039348</t>
  </si>
  <si>
    <t>bairwa_deep123</t>
  </si>
  <si>
    <t>srivatsayb</t>
  </si>
  <si>
    <t>patilav25254387</t>
  </si>
  <si>
    <t>hansra</t>
  </si>
  <si>
    <t>immeenashrikant</t>
  </si>
  <si>
    <t>architguptajii</t>
  </si>
  <si>
    <t>rao09gmail</t>
  </si>
  <si>
    <t>arvinds77682470</t>
  </si>
  <si>
    <t>sandipsharmaeng</t>
  </si>
  <si>
    <t>dsbhaiya</t>
  </si>
  <si>
    <t>shilpisinghinc</t>
  </si>
  <si>
    <t>harry55389120</t>
  </si>
  <si>
    <t>kuldip1810</t>
  </si>
  <si>
    <t>manojku72692521</t>
  </si>
  <si>
    <t>gm_crly</t>
  </si>
  <si>
    <t>drmmumbaicr</t>
  </si>
  <si>
    <t>amolkal24560351</t>
  </si>
  <si>
    <t>voiceofjustic10</t>
  </si>
  <si>
    <t>engineermeer1</t>
  </si>
  <si>
    <t>shashan34221591</t>
  </si>
  <si>
    <t>motivation</t>
  </si>
  <si>
    <t>abhinaymaths</t>
  </si>
  <si>
    <t>tejalpatel086</t>
  </si>
  <si>
    <t>abhinay_math_cl</t>
  </si>
  <si>
    <t>hcverma_ee</t>
  </si>
  <si>
    <t>teqipf</t>
  </si>
  <si>
    <t>eduminofindia</t>
  </si>
  <si>
    <t>pmoindia</t>
  </si>
  <si>
    <t>narendramodi</t>
  </si>
  <si>
    <t>hansrajmeena</t>
  </si>
  <si>
    <t>swati10545263</t>
  </si>
  <si>
    <t>sidrealheart</t>
  </si>
  <si>
    <t>anuragnwb</t>
  </si>
  <si>
    <t>zainudd11014919</t>
  </si>
  <si>
    <t>cmofficeup</t>
  </si>
  <si>
    <t>juhiesingh</t>
  </si>
  <si>
    <t>ravishkumar001</t>
  </si>
  <si>
    <t>journospsingh</t>
  </si>
  <si>
    <t>jenny_iyc</t>
  </si>
  <si>
    <t>nayab381</t>
  </si>
  <si>
    <t>alishabahat0</t>
  </si>
  <si>
    <t>mg69k</t>
  </si>
  <si>
    <t>anu57318631</t>
  </si>
  <si>
    <t>kailashnathsp</t>
  </si>
  <si>
    <t>aashishsy</t>
  </si>
  <si>
    <t>ramkarannirmal</t>
  </si>
  <si>
    <t>yadavakhilesh</t>
  </si>
  <si>
    <t>rameshwardudi</t>
  </si>
  <si>
    <t>ibrahmdeopaswan</t>
  </si>
  <si>
    <t>aapkajabir</t>
  </si>
  <si>
    <t>priyans45052345</t>
  </si>
  <si>
    <t>nationalhotspot</t>
  </si>
  <si>
    <t>ideveshgangwar</t>
  </si>
  <si>
    <t>myogiadityanath</t>
  </si>
  <si>
    <t>nitishkumar</t>
  </si>
  <si>
    <t>trumeshyadav3</t>
  </si>
  <si>
    <t>shivanigandhi25</t>
  </si>
  <si>
    <t>rawat_ramniwas</t>
  </si>
  <si>
    <t>tonyjatinder9</t>
  </si>
  <si>
    <t>govindm86514297</t>
  </si>
  <si>
    <t>saifahm01517957</t>
  </si>
  <si>
    <t>chandrmonu</t>
  </si>
  <si>
    <t>anuragyadav2121</t>
  </si>
  <si>
    <t>biharivikash0</t>
  </si>
  <si>
    <t>umesh_kr_84</t>
  </si>
  <si>
    <t>arajesh_sp</t>
  </si>
  <si>
    <t>kajalgu04339314</t>
  </si>
  <si>
    <t>mansurisapna</t>
  </si>
  <si>
    <t>shik_9415</t>
  </si>
  <si>
    <t>iamsinhag</t>
  </si>
  <si>
    <t>sanjayy46747202</t>
  </si>
  <si>
    <t>tweet2rajprince</t>
  </si>
  <si>
    <t>sp_yadav_</t>
  </si>
  <si>
    <t>r9_tv</t>
  </si>
  <si>
    <t>abhisar_sharma</t>
  </si>
  <si>
    <t>ravishndtv</t>
  </si>
  <si>
    <t>lambaalka</t>
  </si>
  <si>
    <t>speakupsscrrb</t>
  </si>
  <si>
    <t>rahulgandhi</t>
  </si>
  <si>
    <t>sonamsi_dr</t>
  </si>
  <si>
    <t>kabir_anan3</t>
  </si>
  <si>
    <t>eastcoastrail</t>
  </si>
  <si>
    <t>speakupssc1</t>
  </si>
  <si>
    <t>priyank63855262</t>
  </si>
  <si>
    <t>satynarayanvdo</t>
  </si>
  <si>
    <t>wewantjob</t>
  </si>
  <si>
    <t>deepakseditor</t>
  </si>
  <si>
    <t>ashokgehlot51</t>
  </si>
  <si>
    <t>mahshmeena</t>
  </si>
  <si>
    <t>priyans30588910</t>
  </si>
  <si>
    <t>ankitsi26225306</t>
  </si>
  <si>
    <t>suryapsing</t>
  </si>
  <si>
    <t>yadavashutosh_</t>
  </si>
  <si>
    <t>veerahir4622</t>
  </si>
  <si>
    <t>ramosirofficial</t>
  </si>
  <si>
    <t>mpstudentsunity</t>
  </si>
  <si>
    <t>jansamparkmp</t>
  </si>
  <si>
    <t>nlahariya999</t>
  </si>
  <si>
    <t>chouhanshivraj</t>
  </si>
  <si>
    <t>9baje9minutr</t>
  </si>
  <si>
    <t>dpobsb</t>
  </si>
  <si>
    <t>cponergkp</t>
  </si>
  <si>
    <t>gmner_gkp</t>
  </si>
  <si>
    <t>drmbsbner</t>
  </si>
  <si>
    <t>nerailwaygkp</t>
  </si>
  <si>
    <t>tarkesh81613415</t>
  </si>
  <si>
    <t>aneesrajasp</t>
  </si>
  <si>
    <t>_manishatyagi</t>
  </si>
  <si>
    <t>rajeevrai</t>
  </si>
  <si>
    <t>digvijaysinghd9</t>
  </si>
  <si>
    <t>monudub90487665</t>
  </si>
  <si>
    <t>brajeshyadavsp</t>
  </si>
  <si>
    <t>shivani_samdani</t>
  </si>
  <si>
    <t>ritumau70695489</t>
  </si>
  <si>
    <t>kpmaurya1</t>
  </si>
  <si>
    <t>upgovt</t>
  </si>
  <si>
    <t>shivpalsinghyad</t>
  </si>
  <si>
    <t>arvindkejriwal</t>
  </si>
  <si>
    <t>sanjayazadsln</t>
  </si>
  <si>
    <t>chhavidr</t>
  </si>
  <si>
    <t>bstvlive</t>
  </si>
  <si>
    <t>obcricha</t>
  </si>
  <si>
    <t>obcvaibhav</t>
  </si>
  <si>
    <t>officeofknath</t>
  </si>
  <si>
    <t>zmulniwasi</t>
  </si>
  <si>
    <t>obcarmychief</t>
  </si>
  <si>
    <t>wishisingh1</t>
  </si>
  <si>
    <t>pawarsandeep007</t>
  </si>
  <si>
    <t>prashantkmy</t>
  </si>
  <si>
    <t>abdulwa30438752</t>
  </si>
  <si>
    <t>vikashk39991750</t>
  </si>
  <si>
    <t>rajesh_meena88</t>
  </si>
  <si>
    <t>ssspanday50</t>
  </si>
  <si>
    <t>surajkrbauddh</t>
  </si>
  <si>
    <t>chandan14532638</t>
  </si>
  <si>
    <t>mohitgu83824591</t>
  </si>
  <si>
    <t>ankitkumardub10</t>
  </si>
  <si>
    <t>abhishekvermaak</t>
  </si>
  <si>
    <t>brijmoh77986772</t>
  </si>
  <si>
    <t>sanket</t>
  </si>
  <si>
    <t>pawankhera</t>
  </si>
  <si>
    <t>saketgokhale</t>
  </si>
  <si>
    <t>saahilmenghani</t>
  </si>
  <si>
    <t>kaushik_kalambe</t>
  </si>
  <si>
    <t>ap_singh78</t>
  </si>
  <si>
    <t>sardesairajdeep</t>
  </si>
  <si>
    <t>brajeshlive</t>
  </si>
  <si>
    <t>arvindm04019988</t>
  </si>
  <si>
    <t>jeeneetpostpone</t>
  </si>
  <si>
    <t>shantiraman7</t>
  </si>
  <si>
    <t>maheshyadavau</t>
  </si>
  <si>
    <t>rishijareda_</t>
  </si>
  <si>
    <t>yuvahallabol</t>
  </si>
  <si>
    <t>prabhat51121245</t>
  </si>
  <si>
    <t>hlvishwakarma</t>
  </si>
  <si>
    <t>fnbjoe</t>
  </si>
  <si>
    <t>rameshk89016314</t>
  </si>
  <si>
    <t>boxervijender</t>
  </si>
  <si>
    <t>rakesh2978</t>
  </si>
  <si>
    <t>ptshrikant</t>
  </si>
  <si>
    <t>yadavakhiles</t>
  </si>
  <si>
    <t>bhimarmychief</t>
  </si>
  <si>
    <t>rajanku5423</t>
  </si>
  <si>
    <t>studentpoweriti</t>
  </si>
  <si>
    <t>chitran01032410</t>
  </si>
  <si>
    <t>kirtiazaad</t>
  </si>
  <si>
    <t>seechu2009</t>
  </si>
  <si>
    <t>arunkumaryadav_</t>
  </si>
  <si>
    <t>yashmeghwal</t>
  </si>
  <si>
    <t>ndtvindia</t>
  </si>
  <si>
    <t>surajsarkarg</t>
  </si>
  <si>
    <t>sadhnay33545732</t>
  </si>
  <si>
    <t>kmsandhya12</t>
  </si>
  <si>
    <t>sefaliyadav</t>
  </si>
  <si>
    <t>nehanirmal01</t>
  </si>
  <si>
    <t>akansha86375368</t>
  </si>
  <si>
    <t>zeba7934</t>
  </si>
  <si>
    <t>jyotsnayadavv</t>
  </si>
  <si>
    <t>kajalrana8865</t>
  </si>
  <si>
    <t>rashtrapatibhvn</t>
  </si>
  <si>
    <t>jitunareda1</t>
  </si>
  <si>
    <t>samrat_rld</t>
  </si>
  <si>
    <t>gauravpandhi</t>
  </si>
  <si>
    <t>sheodas_meena</t>
  </si>
  <si>
    <t>bkchauthe</t>
  </si>
  <si>
    <t>subodhk96323786</t>
  </si>
  <si>
    <t>editor__sanjay</t>
  </si>
  <si>
    <t>dr_hariom_ias</t>
  </si>
  <si>
    <t>navalkant</t>
  </si>
  <si>
    <t>rubikaliyaquat</t>
  </si>
  <si>
    <t>samajwadiparty</t>
  </si>
  <si>
    <t>debdipcreativi1</t>
  </si>
  <si>
    <t>rk</t>
  </si>
  <si>
    <t>rk76027752</t>
  </si>
  <si>
    <t>alka_vashishth</t>
  </si>
  <si>
    <t>rajvermaindian</t>
  </si>
  <si>
    <t>aman2ris</t>
  </si>
  <si>
    <t>prfdilipmamdal</t>
  </si>
  <si>
    <t>gautamt93613351</t>
  </si>
  <si>
    <t>deepak_meena098</t>
  </si>
  <si>
    <t>imnahid123</t>
  </si>
  <si>
    <t>prashanna_d</t>
  </si>
  <si>
    <t>sachinvats142</t>
  </si>
  <si>
    <t>himanshi2singh</t>
  </si>
  <si>
    <t>sonu8576</t>
  </si>
  <si>
    <t>pavanghatkar2</t>
  </si>
  <si>
    <t>pankajp88847860</t>
  </si>
  <si>
    <t>jawaleakshata</t>
  </si>
  <si>
    <t>bhangalern</t>
  </si>
  <si>
    <t>amolkam35046401</t>
  </si>
  <si>
    <t>prasadp40591459</t>
  </si>
  <si>
    <t>manishk70465345</t>
  </si>
  <si>
    <t>pankajkmourya1</t>
  </si>
  <si>
    <t>gosavisongir</t>
  </si>
  <si>
    <t>prashan77401029</t>
  </si>
  <si>
    <t>bhaskar40094974</t>
  </si>
  <si>
    <t>ravishkuumar</t>
  </si>
  <si>
    <t>eeshuraj1</t>
  </si>
  <si>
    <t>aktu_lucknow</t>
  </si>
  <si>
    <t>ashishc83885071</t>
  </si>
  <si>
    <t>adi8_s</t>
  </si>
  <si>
    <t>imusmanp</t>
  </si>
  <si>
    <t>ow1_i</t>
  </si>
  <si>
    <t>nepalmahata_inc</t>
  </si>
  <si>
    <t>pintupahadi</t>
  </si>
  <si>
    <t>advabdullateef</t>
  </si>
  <si>
    <t>bebakchhora</t>
  </si>
  <si>
    <t>drrpnishank</t>
  </si>
  <si>
    <t>jraashish15</t>
  </si>
  <si>
    <t>disoozamohd</t>
  </si>
  <si>
    <t>swamy39</t>
  </si>
  <si>
    <t>sandeep_saurav_</t>
  </si>
  <si>
    <t>pmlucknow</t>
  </si>
  <si>
    <t>bhawanablog</t>
  </si>
  <si>
    <t>pragathshukla</t>
  </si>
  <si>
    <t>unite4ssc</t>
  </si>
  <si>
    <t>akash</t>
  </si>
  <si>
    <t>chitranjangaga1</t>
  </si>
  <si>
    <t>rjdforindia</t>
  </si>
  <si>
    <t>archanation</t>
  </si>
  <si>
    <t>arunrjd</t>
  </si>
  <si>
    <t>tejyadav14</t>
  </si>
  <si>
    <t>yadavtejashwi</t>
  </si>
  <si>
    <t>dgurjarofficial</t>
  </si>
  <si>
    <t>mparunyadav</t>
  </si>
  <si>
    <t>na</t>
  </si>
  <si>
    <t>2suhana25</t>
  </si>
  <si>
    <t>kingnitishkr</t>
  </si>
  <si>
    <t>janjarpandu1</t>
  </si>
  <si>
    <t>anilhadal4</t>
  </si>
  <si>
    <t>vd_dodka</t>
  </si>
  <si>
    <t>rakesh_sachan_</t>
  </si>
  <si>
    <t>saba11556789</t>
  </si>
  <si>
    <t>jatkamasar</t>
  </si>
  <si>
    <t>newsnationtv</t>
  </si>
  <si>
    <t>abpnews</t>
  </si>
  <si>
    <t>ravibaberwal9</t>
  </si>
  <si>
    <t>indianaydv</t>
  </si>
  <si>
    <t>aajtak</t>
  </si>
  <si>
    <t>naikwade_somesh</t>
  </si>
  <si>
    <t>sudhansh1008</t>
  </si>
  <si>
    <t>hansrajmee</t>
  </si>
  <si>
    <t>pradeepyadavmla</t>
  </si>
  <si>
    <t>kolisuresh86</t>
  </si>
  <si>
    <t>speakupforsscr5</t>
  </si>
  <si>
    <t>nekpal9044</t>
  </si>
  <si>
    <t>imrankh48569292</t>
  </si>
  <si>
    <t>azeem8490</t>
  </si>
  <si>
    <t>ravishndtindia</t>
  </si>
  <si>
    <t>gauraw2297</t>
  </si>
  <si>
    <t>avinash99475509</t>
  </si>
  <si>
    <t>manojrverma2</t>
  </si>
  <si>
    <t>lokmatnewshindi</t>
  </si>
  <si>
    <t>samridhnews</t>
  </si>
  <si>
    <t>speakupupsssc</t>
  </si>
  <si>
    <t>aakash420kashya</t>
  </si>
  <si>
    <t>bharatv37269022</t>
  </si>
  <si>
    <t>shaili__singh</t>
  </si>
  <si>
    <t>8b03285868</t>
  </si>
  <si>
    <t>rameshk28997293</t>
  </si>
  <si>
    <t>kkveermaurya</t>
  </si>
  <si>
    <t>rozykhatoon9</t>
  </si>
  <si>
    <t>vivekyadvidrohi</t>
  </si>
  <si>
    <t>anuchaudhary121</t>
  </si>
  <si>
    <t>aamitabh2</t>
  </si>
  <si>
    <t>shiprakaushik31</t>
  </si>
  <si>
    <t>sambitswaraj</t>
  </si>
  <si>
    <t>examworrier</t>
  </si>
  <si>
    <t>junaidmajid12</t>
  </si>
  <si>
    <t>sara75165335</t>
  </si>
  <si>
    <t>vikas23r</t>
  </si>
  <si>
    <t>trueindian_4you</t>
  </si>
  <si>
    <t>vinayku80968412</t>
  </si>
  <si>
    <t>yadav__sabhasad</t>
  </si>
  <si>
    <t>yadavanoop13</t>
  </si>
  <si>
    <t>ajaysin63541886</t>
  </si>
  <si>
    <t>saurabha2y</t>
  </si>
  <si>
    <t>suryaps</t>
  </si>
  <si>
    <t>rajatpa41682196</t>
  </si>
  <si>
    <t>tanveer75506628</t>
  </si>
  <si>
    <t>chanchleshvyas</t>
  </si>
  <si>
    <t>abhijeet191294</t>
  </si>
  <si>
    <t>pankajg29290638</t>
  </si>
  <si>
    <t>habibsami16</t>
  </si>
  <si>
    <t>thegaursahab</t>
  </si>
  <si>
    <t>safeekk1</t>
  </si>
  <si>
    <t>aligarian_khan</t>
  </si>
  <si>
    <t>vishaly82839506</t>
  </si>
  <si>
    <t>shubham47492428</t>
  </si>
  <si>
    <t>bankerbaba6</t>
  </si>
  <si>
    <t>yournikanshu</t>
  </si>
  <si>
    <t>b63eb3234c5e46b</t>
  </si>
  <si>
    <t>my</t>
  </si>
  <si>
    <t>dileepvermad841</t>
  </si>
  <si>
    <t>sudhapa96796804</t>
  </si>
  <si>
    <t>artiprajapatia1</t>
  </si>
  <si>
    <t>rohitbh69756487</t>
  </si>
  <si>
    <t>theanurag92</t>
  </si>
  <si>
    <t>kapilsi19111046</t>
  </si>
  <si>
    <t>brij_goswami</t>
  </si>
  <si>
    <t>ajeetyadav9695</t>
  </si>
  <si>
    <t>mathurhardesh</t>
  </si>
  <si>
    <t>akilans313</t>
  </si>
  <si>
    <t>light0202020</t>
  </si>
  <si>
    <t>priya151091</t>
  </si>
  <si>
    <t>supr</t>
  </si>
  <si>
    <t>snrpankaj</t>
  </si>
  <si>
    <t>airf_comms</t>
  </si>
  <si>
    <t>airaaaofficial</t>
  </si>
  <si>
    <t>dipti_devre</t>
  </si>
  <si>
    <t>pradeep08275021</t>
  </si>
  <si>
    <t>vijayku99918137</t>
  </si>
  <si>
    <t>lakhans10135070</t>
  </si>
  <si>
    <t>ir_crb</t>
  </si>
  <si>
    <t>balwind06653706</t>
  </si>
  <si>
    <t>lokesh_saini007</t>
  </si>
  <si>
    <t>ravish_ndtv11</t>
  </si>
  <si>
    <t>complexcrctr19</t>
  </si>
  <si>
    <t>sengermaan</t>
  </si>
  <si>
    <t>123sp_parti</t>
  </si>
  <si>
    <t>akki09815373</t>
  </si>
  <si>
    <t>pahadi_chori</t>
  </si>
  <si>
    <t>induba744744</t>
  </si>
  <si>
    <t>bharat_ki_aawaz</t>
  </si>
  <si>
    <t>meenalr3</t>
  </si>
  <si>
    <t>optimist_______</t>
  </si>
  <si>
    <t>lotusbharat</t>
  </si>
  <si>
    <t>weapon_xi_</t>
  </si>
  <si>
    <t>dexypelton</t>
  </si>
  <si>
    <t>roshnid199</t>
  </si>
  <si>
    <t>say2meshikher</t>
  </si>
  <si>
    <t>iaspratibhaverm</t>
  </si>
  <si>
    <t>kabir_aanand</t>
  </si>
  <si>
    <t>sarfara64803601</t>
  </si>
  <si>
    <t>subhamprakash08</t>
  </si>
  <si>
    <t>kamtasi52929797</t>
  </si>
  <si>
    <t>taapsee</t>
  </si>
  <si>
    <t>gautamikt1</t>
  </si>
  <si>
    <t>dchaurasia2312</t>
  </si>
  <si>
    <t>samajsudharak0</t>
  </si>
  <si>
    <t>manav_ss_gupta</t>
  </si>
  <si>
    <t>drsabirsyed</t>
  </si>
  <si>
    <t>vinodpassi8</t>
  </si>
  <si>
    <t>vivekpandey21</t>
  </si>
  <si>
    <t>nirjadsouza</t>
  </si>
  <si>
    <t>incindia</t>
  </si>
  <si>
    <t>satyapr36449029</t>
  </si>
  <si>
    <t>vijaiunmute</t>
  </si>
  <si>
    <t>dimpleydv_</t>
  </si>
  <si>
    <t>pink</t>
  </si>
  <si>
    <t>meenaramesh91</t>
  </si>
  <si>
    <t>barulameena</t>
  </si>
  <si>
    <t>tulsimeena7</t>
  </si>
  <si>
    <t>cpbhankri</t>
  </si>
  <si>
    <t>drraysingh</t>
  </si>
  <si>
    <t>imratmeena4</t>
  </si>
  <si>
    <t>blmeenalangra</t>
  </si>
  <si>
    <t>ddo1306</t>
  </si>
  <si>
    <t>shivang98510523</t>
  </si>
  <si>
    <t>nitinpulla</t>
  </si>
  <si>
    <t>kamalmeena31</t>
  </si>
  <si>
    <t>shikharpal13</t>
  </si>
  <si>
    <t>himansh99279501</t>
  </si>
  <si>
    <t>mlprajapati91</t>
  </si>
  <si>
    <t>rrrajsthan</t>
  </si>
  <si>
    <t>nargis_ansari73</t>
  </si>
  <si>
    <t>vaibhav9rai</t>
  </si>
  <si>
    <t>mdarhamsiddique</t>
  </si>
  <si>
    <t>vijaysh17174782</t>
  </si>
  <si>
    <t>narend</t>
  </si>
  <si>
    <t>sirramangi</t>
  </si>
  <si>
    <t>chinmoyee5</t>
  </si>
  <si>
    <t>rajnisingh78</t>
  </si>
  <si>
    <t>gavandesandip1</t>
  </si>
  <si>
    <t>inckinju</t>
  </si>
  <si>
    <t>heerachandmeena</t>
  </si>
  <si>
    <t>mandawar_meena</t>
  </si>
  <si>
    <t>rinkulotwara95</t>
  </si>
  <si>
    <t>lakhendrameena</t>
  </si>
  <si>
    <t>piyushgoyaloffc</t>
  </si>
  <si>
    <t>yahw2yhttc5cjfw</t>
  </si>
  <si>
    <t>ravinderkapur2</t>
  </si>
  <si>
    <t>imrehanmahi</t>
  </si>
  <si>
    <t>swati_ikr</t>
  </si>
  <si>
    <t>adda247live</t>
  </si>
  <si>
    <t>studyiq</t>
  </si>
  <si>
    <t>testbookdotcom</t>
  </si>
  <si>
    <t>guidely_</t>
  </si>
  <si>
    <t>manalighosh19</t>
  </si>
  <si>
    <t>gaganpratapmath</t>
  </si>
  <si>
    <t>rohitmandal460</t>
  </si>
  <si>
    <t>malviyaclasses</t>
  </si>
  <si>
    <t>santosh56120017</t>
  </si>
  <si>
    <t>ane</t>
  </si>
  <si>
    <t>yadavakhiles143</t>
  </si>
  <si>
    <t>jaysing07420868</t>
  </si>
  <si>
    <t>inc35360145</t>
  </si>
  <si>
    <t>dheeraj13873829</t>
  </si>
  <si>
    <t>surendraverma_</t>
  </si>
  <si>
    <t>imvishwakarmag</t>
  </si>
  <si>
    <t>ashokdanoda</t>
  </si>
  <si>
    <t>sakshijoshii</t>
  </si>
  <si>
    <t>kajalsonane</t>
  </si>
  <si>
    <t>bavitarajput3</t>
  </si>
  <si>
    <t>ashishchandelji</t>
  </si>
  <si>
    <t>amrita204</t>
  </si>
  <si>
    <t>ajeetku47950944</t>
  </si>
  <si>
    <t>adityaverma004</t>
  </si>
  <si>
    <t>ab_hi_tweet</t>
  </si>
  <si>
    <t>mahendr18838702</t>
  </si>
  <si>
    <t>piyushgoya</t>
  </si>
  <si>
    <t>hansraj</t>
  </si>
  <si>
    <t>sujitgawai9</t>
  </si>
  <si>
    <t>shivag</t>
  </si>
  <si>
    <t>airfindia</t>
  </si>
  <si>
    <t>v_</t>
  </si>
  <si>
    <t>msdeskillindia</t>
  </si>
  <si>
    <t>vijayku57216753</t>
  </si>
  <si>
    <t>aakashbavaska18</t>
  </si>
  <si>
    <t>sh</t>
  </si>
  <si>
    <t>hqnrmu</t>
  </si>
  <si>
    <t>n</t>
  </si>
  <si>
    <t>ai</t>
  </si>
  <si>
    <t>nitiaayog</t>
  </si>
  <si>
    <t>nfirindia</t>
  </si>
  <si>
    <t>siddhar63074884</t>
  </si>
  <si>
    <t>pi</t>
  </si>
  <si>
    <t>vikassa02898956</t>
  </si>
  <si>
    <t>ir_c</t>
  </si>
  <si>
    <t>nandkumarsinghc</t>
  </si>
  <si>
    <t>rahulsi29576919</t>
  </si>
  <si>
    <t>adarsh70330303</t>
  </si>
  <si>
    <t>ravikashyap4001</t>
  </si>
  <si>
    <t>ravikan20497218</t>
  </si>
  <si>
    <t>railwaynorthern</t>
  </si>
  <si>
    <t>alp_virendra</t>
  </si>
  <si>
    <t>rssurjewala</t>
  </si>
  <si>
    <t>punita_soni</t>
  </si>
  <si>
    <t>ramnmaurya</t>
  </si>
  <si>
    <t>mk15583196</t>
  </si>
  <si>
    <t>6l5p2t0qflaedqx</t>
  </si>
  <si>
    <t>ranjan_sj</t>
  </si>
  <si>
    <t>vishalsethsp</t>
  </si>
  <si>
    <t>krishna95003649</t>
  </si>
  <si>
    <t>brajes</t>
  </si>
  <si>
    <t>ankitya81410305</t>
  </si>
  <si>
    <t>incmp</t>
  </si>
  <si>
    <t>rofl_swara</t>
  </si>
  <si>
    <t>aman_mulla4</t>
  </si>
  <si>
    <t>kanganateam</t>
  </si>
  <si>
    <t>akanchasinghup</t>
  </si>
  <si>
    <t>balgovindydv1</t>
  </si>
  <si>
    <t>cpo</t>
  </si>
  <si>
    <t>dilshad_tahseen</t>
  </si>
  <si>
    <t>vikrams92770143</t>
  </si>
  <si>
    <t>b2ashi</t>
  </si>
  <si>
    <t>imadityaraghav</t>
  </si>
  <si>
    <t>aayushk47886942</t>
  </si>
  <si>
    <t>vibhuth49139970</t>
  </si>
  <si>
    <t>rahulgandh</t>
  </si>
  <si>
    <t>mahendra8400</t>
  </si>
  <si>
    <t>sandeep83881590</t>
  </si>
  <si>
    <t>rakeshs47375541</t>
  </si>
  <si>
    <t>ramkumar87555</t>
  </si>
  <si>
    <t>noexamsin2020</t>
  </si>
  <si>
    <t>kumarankur_</t>
  </si>
  <si>
    <t>iycmadhya</t>
  </si>
  <si>
    <t>gunjaninc</t>
  </si>
  <si>
    <t>finminindia</t>
  </si>
  <si>
    <t>supremecourtind</t>
  </si>
  <si>
    <t>stashfin</t>
  </si>
  <si>
    <t>rbi</t>
  </si>
  <si>
    <t>rsp03588831</t>
  </si>
  <si>
    <t>manishc31159992</t>
  </si>
  <si>
    <t>vinodkapri</t>
  </si>
  <si>
    <t>satyendrsoni143</t>
  </si>
  <si>
    <t>viravirendra</t>
  </si>
  <si>
    <t>abhishe58183659</t>
  </si>
  <si>
    <t>subodh70343</t>
  </si>
  <si>
    <t>bkarwadiya</t>
  </si>
  <si>
    <t>mdislamuddinsh5</t>
  </si>
  <si>
    <t>nitish</t>
  </si>
  <si>
    <t>jduonline</t>
  </si>
  <si>
    <t>mauryanidhzz</t>
  </si>
  <si>
    <t>bjp4up</t>
  </si>
  <si>
    <t>vermanirankari</t>
  </si>
  <si>
    <t>maheshapal</t>
  </si>
  <si>
    <t>sandeep7626</t>
  </si>
  <si>
    <t>sanjay43210</t>
  </si>
  <si>
    <t>manglaram_inc</t>
  </si>
  <si>
    <t>dinband76782530</t>
  </si>
  <si>
    <t>abpnew</t>
  </si>
  <si>
    <t>rajeshghunavat</t>
  </si>
  <si>
    <t>abmaurya1213</t>
  </si>
  <si>
    <t>kt_rishu</t>
  </si>
  <si>
    <t>priyagoldd</t>
  </si>
  <si>
    <t>priyankavidrohi</t>
  </si>
  <si>
    <t>shaluyadav_94</t>
  </si>
  <si>
    <t>drdwivedisatish</t>
  </si>
  <si>
    <t>chitraaum</t>
  </si>
  <si>
    <t>nadeemp16227773</t>
  </si>
  <si>
    <t>satish_adii</t>
  </si>
  <si>
    <t>mahendra_rss</t>
  </si>
  <si>
    <t>ndtv</t>
  </si>
  <si>
    <t>amans148</t>
  </si>
  <si>
    <t>aadi_reg</t>
  </si>
  <si>
    <t>stdntunity</t>
  </si>
  <si>
    <t>berojgarshiv1</t>
  </si>
  <si>
    <t>devpratap_up</t>
  </si>
  <si>
    <t>ajitan</t>
  </si>
  <si>
    <t>ravirajbaghel05</t>
  </si>
  <si>
    <t>vasuniyaaarti</t>
  </si>
  <si>
    <t>vierendra</t>
  </si>
  <si>
    <t>anshumansail</t>
  </si>
  <si>
    <t>delhipyc</t>
  </si>
  <si>
    <t>shaista04444</t>
  </si>
  <si>
    <t>angeltime</t>
  </si>
  <si>
    <t>angeltime21</t>
  </si>
  <si>
    <t>surajpal30</t>
  </si>
  <si>
    <t>priyankagandhi</t>
  </si>
  <si>
    <t>neelam87271413</t>
  </si>
  <si>
    <t>arkvanshiprem</t>
  </si>
  <si>
    <t>parmeshwarmau20</t>
  </si>
  <si>
    <t>shrdverma6</t>
  </si>
  <si>
    <t>mannkibaat</t>
  </si>
  <si>
    <t>jagdish37648741</t>
  </si>
  <si>
    <t>yadava</t>
  </si>
  <si>
    <t>myog</t>
  </si>
  <si>
    <t>shyamkumarpal8</t>
  </si>
  <si>
    <t>sureshkk02</t>
  </si>
  <si>
    <t>Mentions</t>
  </si>
  <si>
    <t>Replies to</t>
  </si>
  <si>
    <t>RT @southcongressi: By giving us the opinions of the uneducated PM, journalism keeps us in touch with the ignorance of the larger community…</t>
  </si>
  <si>
    <t>RT @suryapsingh_IAS: ऐसी महत्वपूर्ण खबर के सामने TVs को बेरोजगारी जैसी समस्या कैसे दिखाई देगी? 
#9Baje9Minute https://t.co/n2E1KqggOV</t>
  </si>
  <si>
    <t>RT @Careerwill1: #9Baje9Minute
ये खबर छपवा दो अखबार में पोस्टर लगवा दो बाजार में की .आगामी 9 सितंबर को रात 9बजे घर की लाइट बंद करके  मोमब…</t>
  </si>
  <si>
    <t>RT @SirManojYadav: जिंदा हो तो दिखो भी।
#9Baje9Minute</t>
  </si>
  <si>
    <t>RT @TanyaYadav128: #9Baje9Minute देश के युवा सरकार से जवाब मांगेंगे, बेरोज़गारी हटाने के झूठे वादों का हिसाब मांगेंगे https://t.co/Jr8IjRbG…</t>
  </si>
  <si>
    <t>RT @YRBSamajwadi: क्या आप बेरोजगारों की आवाज बनेंगे !
मै बेरोजगारों के साथ हुं
यदि आप साथ है तो RT करे.
#9Baje9Minute</t>
  </si>
  <si>
    <t>RT @PilotPragpura: पता है यूवा भाईओ आप को @suryapsingh_IAS #9Baje9Minute</t>
  </si>
  <si>
    <t>RT @Avinashazh: @suryapsingh_IAS #UPSSSC
#सहायक_कोषागार_लेखाकार_भर्ती_2016
#सहायक_कोषागार_लेखाकार_भर्ती_2016
#सहायक_कोषागार_लेखाकार_भर्ती_2…</t>
  </si>
  <si>
    <t>RT @suryapsingh_IAS: न चोर हूँ और न मोर हूँ, एक बेरोजगार युवा हूँ, इसीलिए आपको पसंद नहीं l
सुन लो, कान खोल के, युवा जाग चुका है l 
#9Sep9Ba…</t>
  </si>
  <si>
    <t>RT @PawanDe23051812: @Ravishk356 रवीशकुमार जि आप आपके चॅनेल के माध्यम से #रेल_एक्ट_अप्रेंटिस का मुद्दा भी दिखा दे सर प्लीज हम बहोत परेशान…</t>
  </si>
  <si>
    <t>RT @Sainage68039348: @ShivaGopalMish1 @RailMinIndia @PiyushGoyal @v_k_yadava #Rail_Apprentice की पीड़ा को समजीए साहब रेल के भविष्य के लिए…</t>
  </si>
  <si>
    <t>RT @suryapsingh_IAS: मैं शपथ लेता हूँ कि मैं बेरोजगार युवा के साथ खड़ा हूँ और आप? 
#9Baje9Minute #9बजे9मिनट</t>
  </si>
  <si>
    <t>RT @Bairwa_deep123: On 9 September at 9 pm, the unemployed youth will turn off the lights for 9 minutes and will protest by lighting mobile…</t>
  </si>
  <si>
    <t>RT @srivatsayb: DISTRACTIONS
- Thali Bajao
- Diya Jalao
- #9Baje9Minute
- Tablighis
- TikTok/PUBG
- Kangana
- #RheaChakraborthy
- Peacocks…</t>
  </si>
  <si>
    <t>RT @PatilAv25254387: कभी वह मानते हैं कभी रूठ जाते हैं अपनी दुविधा एक बार में नहीं बताते हैं मानने और मनाने में यह #Rail_Apprentice बेरोजगा…</t>
  </si>
  <si>
    <t>RT @imMEENAshrikant: सभी से हाथ जोड़कर 🙏🙏 विनती है की सरकार के खिलाफ बेरोजगारों युवाओं किसानों मजदूरों की आवाज उठाने वाले बड़े भाई 
@Hansra…</t>
  </si>
  <si>
    <t>RT @Architguptajii: बढ़ती बेरोजगारी के विरोध में मैं अपने घर की लाइट बंद रखूंगा..
#9Baje9Minute #9बजे9मिनट</t>
  </si>
  <si>
    <t>RT @Ravishk356: अब मैं रोज मेरे बेरोजगार युवा साथियो के लिए लिखूँगा व सरकार से सवाल करूँगा। सरकार जब तक बड़े स्तर पर रोजगार सृजन नही करेगी…</t>
  </si>
  <si>
    <t>RT @ARVINDMEENA2025: 9 सितम्बर की रात 9 बजे 9 मिनट के लिए लाइट बंद कर बेरोजगार युवा मोबाइल की लाइट, मोमबत्ती, दिया, लालटेन जला कर सरकार को…</t>
  </si>
  <si>
    <t>RT @rao09gmail: सिंघासन तो डोलेगा, जब हिंदुस्तान का प्रतियोगी छात्र 9 सितम्बर की  रात 9 बजे 9 मिनट के लिए लाइट बंद कर बेरोजगार युवा मोबाइल…</t>
  </si>
  <si>
    <t>RT @suryapsingh_IAS: बेरोजगार युवा Jumping Back Kick भी मारना जानता है, यह कभी न भूले, ये सरकार l
#9Baje9Minute #9बजे9मिनट https://t.co/DWS…</t>
  </si>
  <si>
    <t>RT @ArvindS77682470: जाग सको तो जागो, भारत के किसान, मजदूरों, देश के बेरोजगार युवाओं, 135 करोड़ लोगों अगर नींद से नहीं जगे तो आने वाले समय…</t>
  </si>
  <si>
    <t>RT @suryapsingh_IAS: इस हैशटैग को 9 सितम्बर तक टॉप पर रखें, नहीं तो आपकी आवाज़ खो जाएगी l
#9Baje9Minute</t>
  </si>
  <si>
    <t>RT @SandipSharmaEng: उ.प्र.में लंबित भर्तियों का आंदोलन पुन:9 सितंबर को #9Baje9Minute पर होगा।आप सभी शामिल होRT
#विशेष_शिक्षकों_को_स्थाई_क…</t>
  </si>
  <si>
    <t>RT @Ravishk356: मेरे पास बहुत से बेरोजगार रेल अप्रेंटिस साथियो के संदेश आ रहे हैं कि वो बेरोजगारी की जटिल समस्या से झूझ रहे हैं जबकि सरकार…</t>
  </si>
  <si>
    <t>RT @Ravishk356: अकेले साहेब का हाथ थोड़े हैं देश की बर्बादी में गोदी मीडिया भी पूरी तरह जिम्मेदार हैं।
#9Baje9Minute</t>
  </si>
  <si>
    <t>RT @DSbhaiya: मैं शपथ लेता हूँ कि मैं बेरोजगार युवा के साथ खड़ा हूँ और आप? 
#9Baje9Minute #9बजे9मिनट</t>
  </si>
  <si>
    <t>RT @ShilpiSinghINC: आज देश के छात्र युवा अपने अधिकार की लडाई लड रहे है उनके हक की बात करने वाले आज एकमात्र नेता राहुल गांधी ही है वो ही इन…</t>
  </si>
  <si>
    <t>RT @ShilpiSinghINC: देश के युवा अब मोदी जी को उनकी ही भाषा मे जवाब देने लगे है देश का युवा अपने हक व अधिकार की लडाई जिस जिम्मेदारी से लड र…</t>
  </si>
  <si>
    <t>RT @Sonudix09782211: 9 सितम्बर की रात 9 बजे 9 मिनट के लिए लाइट बंद कर बेरोजगार युवा मोबाइल की लाइट, मोमबत्ती, दिया, लालटेन जला कर सरकार को…</t>
  </si>
  <si>
    <t>@suryapsingh_IAS @mukeshjune #9Baje9Minute</t>
  </si>
  <si>
    <t>RT @Harry55389120: मेरे पास बहुत से बेरोजगार रेल अप्रेंटिस साथियो के संदेश आ रहे हैं कि वो बेरोजगारी की जटिल समस्या से झूझ रहे हैं जबकि सर…</t>
  </si>
  <si>
    <t>RT @kuldip1810: अगर भारत के भविष्य उज्वल करना है,
तो आज हमें उजियाला करना ही होगा।
नही तो वो दिन दूर नही जब पूरा अंधकार हो जाए!!
#9Baje9Min…</t>
  </si>
  <si>
    <t>RT @MANOJKU72692521: #9Baje9Minute</t>
  </si>
  <si>
    <t>आओ मिलते हैं 9  बजे 
लाईट बँद करके, टोर्च ओर मोबाईल जलाकर.
#9Baje9Minute #5bje5minutes #rrbexamdate #rrbexamedates… https://t.co/YE1EOTiBI5</t>
  </si>
  <si>
    <t>RT @Ravishk356: 9 सितम्बर को रात 9 बजे  बेरोजगार युवा साथियो द्वारा चलाई जाने वाली मुहिम का मैं स्वागत करता हूँ व इस मुहिम का दिल से समर्थन…</t>
  </si>
  <si>
    <t>RT @AmolKal24560351: #9Baje9Minute
#SpeakUp4AlpTraining
@RailMinIndia
@PiyushGoyal
@drmmumbaicr @GM_CRly   सर CEN1/2018 ALP की नियुक्ति मां…</t>
  </si>
  <si>
    <t>RT @VoiceOfJustic10: Modi govt also takes care of economy, turns disaster into opportunity: Nadda
People of India will only believe this c…</t>
  </si>
  <si>
    <t>RT @EngineerMeer1: DISTRACTIONS
- Thali Bajao
- Diya Jalao
- #9Baje9Minute
- Tablighis
- TikTok/PUBG
- Kangana
- #RheaChakraborthy
- Peacoc…</t>
  </si>
  <si>
    <t>RT @VoiceOfJustic10: DISTRACTIONS
- Thali Bajao
- Diya Jalao
- #9Baje9Minute
- Tablighis
- TikTok/PUBG
- Kangana
- #RheaChakraborthy
- Peac…</t>
  </si>
  <si>
    <t>RT @Shashan34221591: #9Baje9Minute कुछ तो दर्द है इन नौजवानों में आखिर क्या कारण है जो सरकार इनकी अनदेखी कर रही है...देश का मीडिया दिवालिया…</t>
  </si>
  <si>
    <t>RT @Tejalpatel086: @abhinaymaths @Motivation #speakup 
ReTweet
#ctet2020examdate
#69k_चयनित_शिक्षकों_की_नियुक्ति_कब
#UpNewPRTVacancy
#spea…</t>
  </si>
  <si>
    <t>RT @Ravishk356: साहेब आखिर कब तक मीडिया के दलालो के सहारे सरकार चलाएंगे? आपसे जवाब तो मांगा जाएगा। निजीकरण समाप्त कीजिये व युवाओ को रोजगार…</t>
  </si>
  <si>
    <t>RT @nileshs17916040: सर, आप से रिक्वेस्ट है कुछ हमारे लिए भी कहे हम अप्रेंटिसों को ज्वॉइनिग नहीं मिल रहा जबकि हम आईटीआई के साथ रेलवे से अ…</t>
  </si>
  <si>
    <t>RT @abhinay_math_cl: भारतीय मीडिया से निवेदन है कृपया गरीब और बेरोजगारों का खयाल कीजिये, मध्यमवर्गीय जनता का खयाल कीजिये,आपके ओर हमारे ब…</t>
  </si>
  <si>
    <t>RT @HCVerma_EE: हमें हमारा हक़ दो! 
रोजगार दो!
 रोजगार दो!
शिक्षको का क्या होगा ? अथक परिश्रम का परिणाम 
@TeqipF
 फैकल्टीज को बेरोजगारी का…</t>
  </si>
  <si>
    <t>RT @TeqipF: TEQIP Faculties who have lamped the career path of their students are themselves heading towards darkness after 30 September.
#…</t>
  </si>
  <si>
    <t>RT @TeqipF: TEQIP-1 तो अब गया  TEQIP- 2 भी गया TEQIP-III तो रहने दो ! #ExtendTeqip3 
 #9Baje9Minute 
@narendramodi
@PMOIndia
@EduMinOfIndia…</t>
  </si>
  <si>
    <t>RT @HansrajMeena: Stop privatization
Save our PSU's
Save  employment.
#9Baje9Minute https://t.co/ViVgA5IhpH</t>
  </si>
  <si>
    <t>RT @suryapsingh_IAS: ऐसा ही जिगर प्रयागराज का युवा 9 सितम्बर को दिखायेगा l
#9Baje9Minute 
#9बजे9मिनट</t>
  </si>
  <si>
    <t>RT @swati10545263: #9Baje9Minute
#UPSSSC #SpeakUpForUPSSSCStudents #YogiAdityanath #speakup #UPSSCमेंसुधारचाहिए #UPBole_RozgarDo #UPSSSC_HO…</t>
  </si>
  <si>
    <t>RT @SidRealHeart: #9Baje9Minute
#speakup 
@PiyushGoyal
Today unity of youth is chance of wakeup the deaf and sleeping modhi government. Ret…</t>
  </si>
  <si>
    <t>RT @AnuragNwb: #9Baje9Minute
#SpeakUpForUPSSSCVDOJoining 
#SpeakUpForUpssscStudends 
We want justice 
@PMOIndia 
@narendramodi 
@CMOfficeUP…</t>
  </si>
  <si>
    <t>RT @Zainudd11014919: #9Baje9Minute #speakup #SpeakUpForSSCRailwasStudents #SpeakUpForUpssscStudends 
We want reforms in govt job exams 
1 t…</t>
  </si>
  <si>
    <t>RT @HansrajMeena: We are against privatization.
#9Baje9Minute</t>
  </si>
  <si>
    <t>RT @juhiesingh: रोज़गार हमारा अधिकार  ,निजीकरण से हमारा विरोध है , ये संपूर्ण भारत की आवाज़ है #9Baje9Minute</t>
  </si>
  <si>
    <t>RT @RAVISHkumar001: 9 सितम्बर को रात 9 बजे  बेरोजगार युवा साथियो द्वारा चलाई जाने वाली मुहिम का मैं स्वागत करता हूँ व इस मुहिम का दिल से सम…</t>
  </si>
  <si>
    <t>न चोर हूँ और न मोर हूँ, एक बेरोजगार युवा हूँ, इसीलिए आपको पसंद नहीं l
सुन लो, कान खोल के, युवा जाग चुका है l… https://t.co/ZjymEhSwcg</t>
  </si>
  <si>
    <t>RT @JournoSPSingh: चाहे कुछ भी कर लो मेरे सरदार, नौकरी कब दोगे बस इतना बतला दो मेरी सरकार l
एक बेरोजगार युवा की वेदना है व आक्रोश है l ये आ…</t>
  </si>
  <si>
    <t>RT @Careerwill1: #9Baje9Minute
आप नहीं जागे, तो सब सरकारी नौकरी साफ कर देगी ये सरकार l
#9Baje9Minute 
#9बजे9मिनट
#StopPrivatisation_saveGov…</t>
  </si>
  <si>
    <t>RT @suryapsingh_IAS: 9 सितम्बर में केवल आज व कल के दो दिन बीच में है l उस दिन बता देना है कि मोदी सरकार गलत और देश का नौजवान सही है l
भर्ती…</t>
  </si>
  <si>
    <t>RT @YRBSamajwadi: रोजगार दो या कफन दो.
बेरोजगारों को इंसाफ दो.
#9Baje9Minute https://t.co/Lz60q6QlpY</t>
  </si>
  <si>
    <t>RT @suryapsingh_IAS: आपने तो अच्छी नौकरी पा ली, प्रधानमंत्री जी, हम बेरोजगार  क्यों? खैरात नहीं, हक़ से मांगेंगे, 
9 सितम्बर को रात 9 बजे…</t>
  </si>
  <si>
    <t>RT @suryapsingh_IAS: माता पिता का सहारा बेटा ही नहीं बेटी भी होती है l बेरोजगार बेटा ही नहीं, बेटी भी होती है l
बिना बेटी के साथ के विजय को…</t>
  </si>
  <si>
    <t>RT @Jenny_IYC: न हम किसी से डरे थे न किसी से डरेंगे, 
हम भारत के युवा हैं, साथ मिलकर लड़ेंगे!! 
आवाज़ दो हम एक हैं ✊
#9Baje9Minute
#LRD_…</t>
  </si>
  <si>
    <t>RT @nayab381: कोई इन न्यूज़ चैनल वालों को भी बता दो देश को "रिया" नहीं बल्कि किसानों को यू "रिया" और छात्रों को नौक "रिया" चाहिए। पूरे देश…</t>
  </si>
  <si>
    <t>RT @ALIshabahat0: ना पैसा ना पद मांगता हूँ,
मैं देश का युवा हूँ अपना हक़ मांगता हूँ।।
#9Baje9Minute 
#9बजे9मिनट
@suryapsingh_IAS</t>
  </si>
  <si>
    <t>RT @HansrajMeena: आगामी 9 सितम्बर को रात ठीक 9 बजे, 9 मिनट के लिए पुनः बेरोजगारी व निजीकरण के खिलाफ हल्ला बोल होगा। क्या देश का युवा एकजुट…</t>
  </si>
  <si>
    <t>RT @MG69K: #9बजे9मिनट
#9Baje9Minute
#speakup 
@PiyushGoyal
Today unity of youth is chance of wakeup the deaf and sleeping modhi government.…</t>
  </si>
  <si>
    <t>RT @MG69K: #9Baje9Minute
🗣️⚡⚡
69000 भर्ती के भाइयों अगला टास्क--
9 सितम्बर को रात 9 बजे से 9 मिनट तक लाइट बन्द करके, 
टोर्च, दीपक, मोबाइल…</t>
  </si>
  <si>
    <t>RT @Anu57318631: रोजगार मिटाने वाली सरकार का मैं विरोध करती हूँ.
#9Baje9Minute https://t.co/yEssCi3LgR</t>
  </si>
  <si>
    <t>RT @AkashvermaSp: #NoMoreBJP 
युवाओं का हल्ला बोल
   #9Baje9Minute 
   #9बजे9मिनट 
@RamkaranNirmal @yadavakhilesh @aashishsy @kailashnathsp…</t>
  </si>
  <si>
    <t>RT @RameshwarDudi: 'देश नहीं बिकने दूँगा' का नारा देकर धड़ाधड़ सरकारी संपत्तियां बेचने वालों के खिलाफ। 
#StopPrivatisation
#9Baje9Minute ht…</t>
  </si>
  <si>
    <t>RT @HansrajMeena: क्या 9 सितंबर को रात 9 बजे कुछ बड़ा होने वाला हैं? #9Baje9Minute</t>
  </si>
  <si>
    <t>RT @iBrahmdeoPaswan: #9सितम्बर में केवल आज व कल के दो दिन बीच में है l उस दिन बता देना है कि मोदी सरकार गलत और देश का नौजवान सही है l
भर्ती…</t>
  </si>
  <si>
    <t>RT @aapkajabir: देश आज सबसे बुरे दौर से गुजर रहा है देश के नौजवानों के साथ छल और कपट पूर्ण व्यवहार किया जा रहा है।पूरा देश आज एक अंधेरी गु…</t>
  </si>
  <si>
    <t>RT @Priyans45052345: #9Baje9Minute
#speakup 
@PiyushGoyal
Today unity of youth is chance of wakeup the deaf and sleeping modhi government.…</t>
  </si>
  <si>
    <t>RT @nationalhotspot: आप बेरोजगार बैठे हैं और वह मोर नचा रहा है 
@HansrajMeena जी के आह्वान पर फिर एक बार, 9 सितंबर को 9 बजे 9 मिनट का समय…</t>
  </si>
  <si>
    <t>RT @suryapsingh_IAS: आइये सभी राजनैतिक दल अब 9 सितम्बर को रात 9 बजे लाइट बंद कर दिया, मोमबत्ती, मोबाइल लाइट जला कर फिर सरकार को उन्हीं की…</t>
  </si>
  <si>
    <t>RT @iDeveshGangwar: @myogiadityanath @narendramodi कुम्भकर्ण नींद से UP सरकार को जगाने के लिए जरूरी है
#9Baje9Minute #9Baje9Minutes 
#सहायक…</t>
  </si>
  <si>
    <t>RT @Rajeshk59729755: @TrUmeshYadav3 @NitishKumar @narendramodi #9Baje9Minute
#9Baje9Minute
#BiharBole_RozgarDo</t>
  </si>
  <si>
    <t>RT @shivanigandhi25: #9Baje9Minute
छात्र समर्थन करना जानतेहैं तो विरोध करना भी जानतेहैं
प्रधानमंत्री जी सरकारी भर्तियों को 6 महीने से 1 साल…</t>
  </si>
  <si>
    <t>RT @suryapsingh_IAS: 4000 उर्दू टीचर्स की भर्ती बहाल करे सरकार l
#9Baje9Minute
#4000_उर्दूभर्तीपूरी_करो</t>
  </si>
  <si>
    <t>RT @rawat_ramniwas: युवाओं के 9 सितंबर #9Baje9Minute मुहिम का पूर्ण समर्थन करता हूँ।</t>
  </si>
  <si>
    <t>RT @tonyJatinder9: जब युवा हक़ के लिए लड़ता है तब वो किसी से नही डरता। 
खुद देख लीजिए इलाहाबाद के छात्र हरिकेश कुमार को कैसे इतनी फ़ोर्स…</t>
  </si>
  <si>
    <t>RT @GovindM86514297: कुंभकर्ण की नींद में सोई हुई सरकार को जगाने के लिए 9 सितंबर को रात 9 बजकर 9 मिनट पर बेरोजगारी व निजीकरण के खिलाफ हल्ला…</t>
  </si>
  <si>
    <t>RT @SaifAhm01517957: Indian government throwing young  students into graveyard via conducting NEET exam during corona virus is on peak leve…</t>
  </si>
  <si>
    <t>RT @chandrmonu: आदरणीय @narendramodi @myogiadityanath जी ......
"शौचालय तो बनवा दिए आपने, अब रोजगार भी दे दीजिए..
क्योंकि " खायेगा इंडिया…</t>
  </si>
  <si>
    <t>RT @Kamakshee7: हम भी बेरोजगार😢😢😢
सरकार के सताए हुए लाचार
#Bedtet2011
#9बजे9मिनट #9Baje9Minute
@suryapsingh_IAS</t>
  </si>
  <si>
    <t>@biharivikash0 @Anuragyadav2121 #BiharBole_RozgarDo 
#BiharBole_RozgarDo 
#BiharRejectsNitish 
#BiharRejectsNitish… https://t.co/zji7jDIszI</t>
  </si>
  <si>
    <t>@ARajesh_SP @Umesh_Kr_84 #BiharBole_RozgarDo 
#BiharBole_RozgarDo 
#BiharRejectsNitish 
#BiharRejectsNitish… https://t.co/ccAt1sKf5r</t>
  </si>
  <si>
    <t>@ARajesh_SP 😂 #BiharBole_RozgarDo 
#BiharBole_RozgarDo 
#BiharRejectsNitish 
#BiharRejectsNitish 
#रोजगार_दो… https://t.co/KQ3xCsnRRE</t>
  </si>
  <si>
    <t>RT @suryapsingh_IAS: भारत के श्रममंत्री रोजगार के कैसे मैदान छोड़ भागे l वोट लेते समय फिर 2 करोड़ प्रति वर्ष की झूंठी बात क्यों की? 
#9Baje…</t>
  </si>
  <si>
    <t>RT @KajalGu04339314: #9Baje9Minute
ये खबर छपवा दो अखबार में पोस्टर लगवा दो बाजार में की .आगामी 9 सितंबर को रात 9बजे घर की लाइट बंद करके…</t>
  </si>
  <si>
    <t>RT @suryapsingh_IAS: यूथ देश की आशा है, देश का प्राण है, बाक़ी सब बकवास l 
...और नेतानगरी, देश का घुन, देश को चट करने पर तुला है l 
9 सित…</t>
  </si>
  <si>
    <t>RT @TeqipF: हम लोगों की सिलेक्शन के समय गेट अथवा नेट क्वालीफिकेशन साथ ही आईआईटी अथवा एनआईटी से ग्रेजुएट होना कंपलसरी था।!#ExtendTeqip3 
 #9…</t>
  </si>
  <si>
    <t>RT @MansuriSapna: "आजीविका" चलाने के लिए रोजगार दे दो।। दिल से निकलती है आह मेरी।। 'खुशियों' से भरा संसार दे दो। "आजीविका" चलाने के लिए रोज…</t>
  </si>
  <si>
    <t>RT @MansuriSapna: #रोजगार है तो #सोमवार है
नहींं तो सातों दिन #रविवार है"
#9Baje9Minute 
#69000_शिक्षकों_को_नियुक्ति_पत्र #69000_शिक्षक_भ…</t>
  </si>
  <si>
    <t>RT @shik_9415: #SpeakUpForUPSSSCVDOJoining #9Baje9Minute hit dislike on pm modi speech https://t.co/4Xq8JjwlBO</t>
  </si>
  <si>
    <t>RT @iamSinhaG: #9Baje9Minute
Youths Want Jobs, But No One see the Plight of the Unemployed. Even Media don't say a word about Unemployment.…</t>
  </si>
  <si>
    <t>RT @SanjayY46747202: अलग ही लेवल का स्वैग है हैरी भाई का ! 😁😁
#9बजे9मिनट
#9Baje9Minute https://t.co/7wA52vxQqD</t>
  </si>
  <si>
    <t>RT @tweet2rajprince: Young people are 'torchbearers' of our  country. Let us all be united. 🙏
#9Baje9Minute 
#9बजे9मिनट</t>
  </si>
  <si>
    <t>RT @SP_YADAV_: #9Baje9Minute @ravishndtv
 @myogiadityanath
@narendramodi
 @abhisar_sharma
@r9_tv
Youth is demanding
Exams
Results
Joining h…</t>
  </si>
  <si>
    <t>RT @griglani: Next Prime Minister of India?
#9Baje9Minute 
#दिल_में_मोदी 
#BiharBole_RozgarDo 
#कांप_गया_गोदी
#9बजे9मिनट https://t.co/orgX…</t>
  </si>
  <si>
    <t>RT @suryapsingh_IAS: युवा समाधान है,समस्या नहीं, प्रधानमंत्री जी l
9 सितम्बर को अपनी ताक़त दिखलायेगा l
#9Baje9Minute</t>
  </si>
  <si>
    <t>RT @LambaAlka: #9Baje9Minute is trending :), 
keep it up... 👍
देश का युवा बोल रहा है... 🇮🇳 🙏.</t>
  </si>
  <si>
    <t>RT @SpeakUpSSCRRB: #speakup 
ReTweet
#SpeakUpForBankingStudents
#speakupforupallvacancy
#SpeakUpForUPSSSCStudents
#UPSSSC_2016_की_24_भ…</t>
  </si>
  <si>
    <t>RT @SpeakUpSSCRRB: Stop Privatisation
Save GovtJobs
#मैं_भी_बेरोज़गार
#speakup 
#9Baje9Minute https://t.co/vCHU9GykhY</t>
  </si>
  <si>
    <t>RT @SpeakUpSSCRRB: Are you Ready???
          👇🏻
 #9Baje9Minute 
@HansrajMeena @RahulGandhi https://t.co/0Hs4irtPZn</t>
  </si>
  <si>
    <t>RT @SpeakUpSSCRRB: #9Baje9Minute
#speakup 
@PiyushGoyal
Today unity of youth is chance of wakeup the deaf and sleeping modhi government. Re…</t>
  </si>
  <si>
    <t>RT @SpeakUpSSCRRB: By giving us the opinions of the uneducated PM, journalism keeps us in touch with the ignorance of the larger community.…</t>
  </si>
  <si>
    <t>RT @SpeakUpSSCRRB: Remember it 9 September. 👇
#9Baje9Minute
#9Baje9Minute</t>
  </si>
  <si>
    <t>RT @SpeakUpSSCRRB: #9Baje9Minute 
Save governments job 
Save Constitutions
Save student life 
Stop privatisation https://t.co/GjOpRL5TON</t>
  </si>
  <si>
    <t>RT @SpeakUpSSCRRB: Be prepared to take another task on 9 september at 9 pm protest against privatization and unemployment. #9Baje9Minute ht…</t>
  </si>
  <si>
    <t>RT @SpeakUpSSCRRB: #9Baje9Minute
India wants JOBS not JUMLA!
#9Baje9Minute</t>
  </si>
  <si>
    <t>RT @SonamSi_Dr: जब वोट 🤷
चाय
गाय
पकौड़े
जाती-धर्म
नाली से गैस
मंदिर-मस्ज़िद
पान की दुकान
हिन्दू-मुसलमान
फ़र्ज़ी छद्म राष्ट्रवाद
के नाम पर…</t>
  </si>
  <si>
    <t>RT @Kabir_Anan3: #9Baje9Minute
#speakupforSSCRaliwaystudents
#SpeakUp4AlpTraining
@PiyushGoyal
@v_k_yadava
@EastCoastRail
@HansrajMeena
Sir…</t>
  </si>
  <si>
    <t>RT @speakupssc1: Stop privatization
Save our PSU's
Save  employment.
#9Baje9Minute https://t.co/pYpREt94a0</t>
  </si>
  <si>
    <t>RT @Priyank63855262: कहा गए सारे students..
Aa गए झांसे में.
 ये सिर्फ लॉलीपॉप दे कर हम लोगों को भटकाया जा rha h.
अगर आज रुक गए तो कुछ नहीं…</t>
  </si>
  <si>
    <t>RT @satynarayanvdo: ना पैसा ना पद मांगता हूँ,
मैं देश का युवा हूँ अपना हक़ मांगता हूँ।।
#9Baje9Minute @myogiadityanath
#SpeakUpForUPSSSCVDO…</t>
  </si>
  <si>
    <t>RT @wewantjob: #आक_थू_मीडिया 
हम बेरोजगार 5 दिन तक चीखे-चिल्लाये, पूरी दुनिया ने सुनी हमारी आवाज़ पर इन बहरों को नही सुनाई दिया।
याब यदि आप…</t>
  </si>
  <si>
    <t>RT @suryapsingh_IAS: @DeepakSEditor युवा लाचार है, लेकिन सोच रखता है l 9 सितम्बर की मुहीम का साथ दीजिये, भाई साहब l
#9Baje9Minute</t>
  </si>
  <si>
    <t>RT @MahshMeena: #SpeakUpForRpscAenStudents 
#9Baje9Minute 
#RPSC_की_तानशाही_बन्द_करो
 माननीय @ashokgehlot51
जी @RPSC1को AEN भर्ती 2018 का ज…</t>
  </si>
  <si>
    <t>RT @Priyans30588910: छात्रों की बेरो़गारी के विरूद्ध इस लड़ाई में हम सभी को @HansrajMeena @suryapsingh_IAS जी का साथ देना है इसके लिए #9Baj…</t>
  </si>
  <si>
    <t>RT @AnkitSi26225306: वायसराय लिटन की नीतियों पर चलने वाली दमनकारी, छात्र विरोधी, किसान विरोधी, श्रमिक विरोधी, प्रेस की स्वतंत्रता को समाप्त…</t>
  </si>
  <si>
    <t>RT @TrivediFirst: भाइयो बहनों बेरोजगार साथियो अब वक्त आ गया है अंधेरे की सरकार को उजाला दिखाओ।  
RT 9 september 9 PM for 9 mins @suryapsing…</t>
  </si>
  <si>
    <t>RT @suryapsingh_IAS: अमेरिका से तुलना करती है सरकार, युवा को भिखमंगा समझ रखा है l 
बहुत हुआ, अब नहीं सुनेगा, हिंदुस्तान का यूथ l
#9Baje9Min…</t>
  </si>
  <si>
    <t>RT @Akkki02839592: #9Baje9Minute @suryapsingh_IAS सर बहुत से लोग बस आपको केवल नाम से ही जानते हैं पर्सनली नहीं उनमें से मैं भी एक हूं बट आप…</t>
  </si>
  <si>
    <t>RT @yadavashutosh_: छात्रों की बेरो़गारी के विरूद्ध इस लड़ाई में हम सभी को @HansrajMeena @suryapsingh_IAS जी का साथ देना है इसके लिए #9Baje…</t>
  </si>
  <si>
    <t>RT @veerahir4622: नौकरियों की मांग करना दलाली नहीं होती।
दलाली तो सरकारी कंपनियों को सस्ते दामों में अपने चहेतों को देने पर मिलती है।
#9बजे…</t>
  </si>
  <si>
    <t>RT @PUNITPA00706410: जाग सको तो जागो, भारत के किसान, मजदूरों, देश के बेरोजगार युवाओं, 135 करोड़ लोगों अगर नींद से नहीं जगे तो आने वाले समय…</t>
  </si>
  <si>
    <t>RT @Tejalpatel086: #speakup 
ReTweet
#ctet2020examdate
#69k_चयनित_शिक्षकों_की_नियुक्ति_कब
#UpNewPRTVacancy
#speakupforupallvacancy
#Speak…</t>
  </si>
  <si>
    <t>RT @Tejalpatel086: @RaMoSirOfficial #speakup 
ReTweet
#ctet2020examdate
#69k_चयनित_शिक्षकों_की_नियुक्ति_कब
#UpNewPRTVacancy
#speakupforupa…</t>
  </si>
  <si>
    <t>RT @MPStudentsUnity: साथियो,
एक दूसरे को Follow करके इतनी Strong Unity बनाओ की एक अपील पर हम सभी अपने हक़ के लिए कोई भी #Hashtag Trend करवा…</t>
  </si>
  <si>
    <t>RT @nlahariya999: @JansamparkMP @ChouhanShivraj ईश्वर की कृपा बनी रहे..
बहुत ही उम्दा बात मामा श्री 
@ChouhanShivraj
 !!
पर थोड़ा सा ध्यान…</t>
  </si>
  <si>
    <t>RT @9BAJE9MINUTR: क्या आप लोग तैयार है 9 तारीख को 9:00 बजे के लिए अलग होने के लिए 9 तारीख को 9:00 बजे हल्ला बोलने के लिए कृपया हां या ना…</t>
  </si>
  <si>
    <t>RT @Tarkesh81613415: #9Baje9Minute
#SpeakUp4AlpTraining
@RailMinIndia
@PiyushGoyal @nerailwaygkp
@drmbsbner @gmner_gkp @cponergkp @DpoBsb S…</t>
  </si>
  <si>
    <t>RT @rahulyadavazm: @Anirudd92992102 @yadavakhilesh @BrajeshYadavSP @MonuDub90487665 @digvijaysinghd9 @RajeevRai @_Manishatyagi @aneesrajasp…</t>
  </si>
  <si>
    <t>@rahulyadavazm #BiharBole_RozgarDo 
#BiharBole_RozgarDo 
#BiharRejectsNitish 
#BiharRejectsNitish 
#रोजगार_दो… https://t.co/5mIWYQ19Zv</t>
  </si>
  <si>
    <t>RT @rahulyadavazm: #BiharBole_RozgarDo 
#BiharBole_RozgarDo 
#BiharRejectsNitish 
#BiharRejectsNitish 
#रोजगार_दो 
#बेरोजगार_क्रांति 
#Modi…</t>
  </si>
  <si>
    <t>RT @shivani_samdani: परिंदे भी नहीं रहते दूसरों के आशियानों में,‍
हमने तो बिता दी पूरी जवानी किराये के मकानों में।‍ #ExtendTeqip3 
 #9Baje9…</t>
  </si>
  <si>
    <t>RT @RituMau70695489: @Ravishk356 #9Baje9Minute #SpeakUpForSaveReservation69K  सबका साथ सबका विकास का नारा देने वाली यूपी सरकार 69000 शिक्ष…</t>
  </si>
  <si>
    <t>RT @RituMau70695489: @kpmaurya1 #9Baje9Minute #SpeakUpForSaveReservation69K  सबका साथ सबका विकास का नारा देने वाली यूपी सरकार 69000 शिक्ष…</t>
  </si>
  <si>
    <t>RT @RituMau70695489: @HansrajMeena #9Baje9Minute #SpeakUpForSaveReservation69K  सबका साथ सबका विकास का नारा देने वाली यूपी सरकार 69000 शि…</t>
  </si>
  <si>
    <t>RT @RituMau70695489: @shivpalsinghyad @UPGovt #9Baje9Minute #SpeakUpForSaveReservation69K  सबका साथ सबका विकास का नारा देने वाली यूपी सरकार…</t>
  </si>
  <si>
    <t>RT @RituMau70695489: @ChhaviDr @SanjayAzadSln @ArvindKejriwal #9Baje9Minute #SpeakUpForSaveReservation69K  सबका साथ सबका विकास का नारा देने…</t>
  </si>
  <si>
    <t>RT @RituMau70695489: @bstvlive #9Baje9Minute #SpeakUpForSaveReservation69K  सबका साथ सबका विकास का नारा देने वाली यूपी सरकार 69000 शिक्षकों…</t>
  </si>
  <si>
    <t>RT @RituMau70695489: @OBCARMYCHIEF @ZMulniwasi @ChouhanShivraj @OfficeOfKNath @ObcVaibhav @obcricha #9Baje9Minute #SpeakUpForSaveReservatio…</t>
  </si>
  <si>
    <t>RT @WishiSingh1: #9Baje9Minute 
#SpeakUp4AlpTraining 
@RailMinIndia 
@PiyushGoyal @nerailwaygkp 
@drmbsbner @gmner_gkp 
@cponergkp @DpoBsb…</t>
  </si>
  <si>
    <t>RT @pawarsandeep007: #9Baje9Minute #9बजे9मिनट
@ravishndtv @myogiadityanath
@narendramodi @abhisar_sharma
@r9_tv
Youth is demanding
🔸Exams
🔸…</t>
  </si>
  <si>
    <t>RT @suryapsingh_IAS: 9 सितम्बर रात 9 बजे 9मिनट  तक  घर की लाइट बंद कर मोबाइल की लाइट, मोमबत्ती, दिया, डिबरी लालटेन, मशाल जला कर बेरोजगारी…</t>
  </si>
  <si>
    <t>RT @RachnaSinghSP: क्या 9 सितंबर को रात 9 बजे कुछ बड़ा होने वाला हैं? #9Baje9Minute</t>
  </si>
  <si>
    <t>RT @prashantkmy: भर्ती आयोग में भारी करप्शन और  भर्ती प्रक्रिया में पिछले कई वर्षो से हो रही देरी और लापरवाही के खिलाफ आवाज उठाए सरकार की…</t>
  </si>
  <si>
    <t>RT @Abdulwa30438752: #IamSoMiddleClass
#No_offline_Exam_Gehlot_Ji
#9Baje9Minute
#JEEFailedPostponeNEET 
ONCE in the GABBAR IS BACK movie @…</t>
  </si>
  <si>
    <t>RT @VikashK39991750: Today is the virtual rally of Bihar CM Nitish Kumar Ji on 7 September. All the students, youth, unemployed youth, judi…</t>
  </si>
  <si>
    <t>RT @Rajesh_Meena88: अंधभक्तो की कमी आ रही है । आज कल कहा गये
#9Baje9Minute</t>
  </si>
  <si>
    <t>RT @ssspanday50: युवा ऐसे ही #Dislike करते रहें तो मोड़ी जी YouTube से झोला उठा कर चल देंगे😜
#dislikemodi #YuvaDislikeModi 
#9Baje9Minute #…</t>
  </si>
  <si>
    <t>RT @Chandan14532638: @SurajKrBauddh #9Baje9Minute 
#SpeakUpForUPSSSCStudents 
#upssscJEexamKarwao 
#UPSSSCमेंसुधारचाहिए</t>
  </si>
  <si>
    <t>RT @Chandan14532638: @suryapsingh_IAS #9Baje9Minute 
#SpeakUpForUPSSSCStudents 
#upssscJEexamKarwao 
#UPSSSCमेंसुधारचाहिए</t>
  </si>
  <si>
    <t>RT @Pawanku55359136: #speakup
#SpeakUpForUPSSSCStudents
#SpeakFor69000Teachers
#speakforupssscvdojoining
#9Baje9Minute
#9बजे9मिनट 
#speakup…</t>
  </si>
  <si>
    <t>RT @MohitGu83824591: #UpNewPRTVacancy #UPBole_RozgarDo #BiharBole_RozgarDo #RozgarDo #RozgarDo #UpNewPRTVacancy #UpNewPRTVacancy #SpeakUpFo…</t>
  </si>
  <si>
    <t>RT @ankitkumardub10: #9Sep9Baje9Minute
#9Baje9Minute 
#9बजे9मिनट
#9Sep9Baje9Minute
#9Baje9Minute 
#9बजे9मिनट
#9Sep9Baje9Minute
#9Baje9Minut…</t>
  </si>
  <si>
    <t>RT @abhishekvermaAK: #speakupforUPstudents 
#SpeakUpForUPSSSCStudents 
#UPSSSC_नौकरी_दो 
#upsssc_JE_2018_Examdates
#StopUPPCLPrivatization…</t>
  </si>
  <si>
    <t>RT @Brijmoh77986772: #9Baje9Minute
#SpeakUp4AlpTraining
@RailMinIndia
@PiyushGoyal @nerailwaygkp
@drmbsbner @gmner_gkp @cponergkp @DpoBsb S…</t>
  </si>
  <si>
    <t>RT @kaushik_kalambe: @suryapsingh_IAS @saahilmenghani @SaketGokhale @srivatsayb @Pawankhera @brajeshlive @sanket @sardesairajdeep
Please s…</t>
  </si>
  <si>
    <t>RT @ap_singh78: Timely Examination, Error Free Question Paper, Timely Joining, No Fees for telling your Wrong Answers, Faster Case Resoluti…</t>
  </si>
  <si>
    <t>RT @ARVINDM04019988: #9Baje9Minute
#SpeakUp4AlpTraining
@RailMinIndia
@PiyushGoyal @nerailwaygkp
@drmbsbner @gmner_gkp @cponergkp @DpoBsb स…</t>
  </si>
  <si>
    <t>RT @JEENEETPOSTPONE: India's media is sold out, it will not raise voice for students nor will debate it..
 shame on you GODI MEDIA 
#RRBE…</t>
  </si>
  <si>
    <t>RT @ShantiRaman7: 9 सितम्बर को बेरोजगार युवाओं की आवाज को बुलन्द करने का मैं समर्थन करता हूँ. रोजगार देने का वादा करके रोजगार मिटाने वाली स…</t>
  </si>
  <si>
    <t>RT @RachnaSinghSP: युवा समाधान है,समस्या नहीं, प्रधानमंत्री जी l
9 सितम्बर को अपनी ताक़त दिखलायेगा l
#9Baje9Minute</t>
  </si>
  <si>
    <t>#SpeakUpForUPSSSCStudents
#SpeakFor69000Teachers
#speakforupssscvdojoining
#9Baje9Minute
#9बजे9मिनट… https://t.co/ys0L8yYPdu</t>
  </si>
  <si>
    <t>RT @Frstatedmanager: COAL INDIA MT2019
Its about to cmplt 7 mon frm the exam but still there is no communication of interview dates and mod…</t>
  </si>
  <si>
    <t>RT @Frstatedmanager: #9Baje9Minute COAL INDIA MT2019
Its about to complete 7 months from the exam but still there is no communication of in…</t>
  </si>
  <si>
    <t>RT @MaheshyadavAU: @yadavakhilesh #9Baje9Minute #69000_शिक्षक_भर्ती
#SpeakUpForUPSI2016 #speakupforcilMTinterview #SpeakupforTEQIPFaculties…</t>
  </si>
  <si>
    <t>RT @MaheshyadavAU: एक झटका और दो
उत्तर प्रदेश के बेरोज़गार एक हो जाओ
अपनी लड़ाई खुद लड़ो✊✊
#9Baje9Minute #69000_शिक्षक_भर्ती
#SpeakUpForU…</t>
  </si>
  <si>
    <t>RT @MaheshyadavAU: @narendramodi #9Baje9Minute #69000_शिक्षक_भर्ती
#SpeakUpForUPSI2016 #speakupforcilMTinterview #SpeakupforTEQIPFaculties…</t>
  </si>
  <si>
    <t>RT @aapkajabir: देश मे बेरोजगारी बढने का परिणाम है शून्य से 23.9% नीचे विकास दर; अब युवाओं के साथ छल मंजूर नही; जागो युवा और सत्ता परिवर्तन…</t>
  </si>
  <si>
    <t>RT @aapkajabir: साहेब जरूर कांपेंगे क्योंकि देश के युवाओं के साथ छल किया है युवा कभी उन्हें माफ नहीं करेगा ।
#9Baje9Minute 
#SpeakUpForUPSI…</t>
  </si>
  <si>
    <t>RT @aapkajabir: देश को बातों वाली सरकार नही
काम करने वाली सरकार चाहिए।
युवाओं के साथ हो रहा है छल
बोरिया बिस्तर तैयार रखो
जल्द मिलेगा इसका…</t>
  </si>
  <si>
    <t>RT @Frstatedmanager: #speakup 
#speakupforcilMTinterview
#9Baje9Minute</t>
  </si>
  <si>
    <t>RT @RishiJareda_: सबकी पगड़ी को हवाओं में उछाला जाए
सोचता हूँ कोई अख़बार निकाला जाए
~ राहत इंदौरी
#9Baje9Minute #BiharRejectsNitish 
@surya…</t>
  </si>
  <si>
    <t>RT @Prabhat51121245: Stop privatisation, 
give jobs to the youths. 
We against privatization
We against privatization
@yuvahallabol
#9Baje9…</t>
  </si>
  <si>
    <t>RT @suryapsingh_IAS: देश को बचाना है, तो यूथ को आगे आना है l
#9Baje9Minute 
#9बजे9मिनट</t>
  </si>
  <si>
    <t>RT @RachnaSinghSP: क्या आप बेरोजगारों की आवाज बनेंगे !
मै बेरोजगारों के साथ हुं
यदि आप साथ है तो RT करे.
#9Baje9Minute</t>
  </si>
  <si>
    <t>RT @Ravishk356: 9सितम्बर को रात 9बजे देश एक बार फिर अपनी एकता की ताकत दिखायेगा, पहले कोरोना महामारी व अब बढ़ती बेरोजगारी व निजीकरण को खत्म…</t>
  </si>
  <si>
    <t>RT @HansrajMeena: आप लोगों को अंदाजा भी नहीं होगा कि आगामी 9 सितम्बर को बेरोजगारी और निजीकरण के विरोध में ट्विटर से उठकर आयी एक मुहिम हर घर…</t>
  </si>
  <si>
    <t>RT @HLVishwakarma: दादी की बात मानी होती तो शायद ये दिन न देखने पड़ते!
युवाओं के लिए #9Baje9Minute यानी 9 सितंबर को लाइट बन्द करके "दिया"…</t>
  </si>
  <si>
    <t>RT @FnbJoe: Come Guys Pecche Pado don’t relax All Students &amp;amp; Unemployed youth do not forget #9Baje9Minute #ParentsDemandPostponeNEET #petro…</t>
  </si>
  <si>
    <t>RT @RAMESHK89016314: लिखो, RT करो, कमैंट्स करो l
9 सितम्बर 9बजे 9 मिनट, मोबाइल लाइट, मोमबत्ती के साथ हम तैयार हैं, सरकार का वार सरकार के ऊप…</t>
  </si>
  <si>
    <t>RT @RAKESH2978: @boxervijender #9Baje9Minute 
#9बजे9मिनट</t>
  </si>
  <si>
    <t>RT @rajanku5423: #9Baje9Minute
#UppclLineman4102PostBahalKaro
#StopUPPCLPrivatization 
@BhimArmyChief 
@yadavakhiles 
@ptshrikant  
@Hansra…</t>
  </si>
  <si>
    <t>RT @StudentpowerITI: आगामी 9 सितम्बर को रात ठीक 9 बजे,9 मिनट के लिए पुनः बेरोजगारी व निजीकरण के खिलाफ हल्ला बोल होगा। क्या देश का युवा एकजु…</t>
  </si>
  <si>
    <t>RT @Chitran01032410: Dear government, 
Students want your compassion, not your charity.
They are not beggars, all they are asking for is th…</t>
  </si>
  <si>
    <t>RT @KirtiAzaad: #9Baje9Minute https://t.co/YvFGLHZbEV</t>
  </si>
  <si>
    <t>RT @seechu2009: ये जो #9Sep9Baje9Minute उजाला करना है ना, वो हम सबकी ज़िन्दगी में आने वाले अंधेरे को हमेशा के लिए मिटा सकता है।तो पूरे जोश…</t>
  </si>
  <si>
    <t>RT @arunkumaryadav_: ना पैसा ना पद मांगता हूँ,
मैं देश का युवा हूँ अपना हक़ मांगता हूँ।।
#9Baje9Minute 
#9बजे9मिनट
@suryapsingh_IAS
@Hansra…</t>
  </si>
  <si>
    <t>RT @surajsarkarg: ये वीडियो भी viral होना चाहिए
इलाहाबाद विश्वविद्यालय छात्र संघ भवन
#9Baje9Minutes @HansrajMeena @ndtvindia @YashMeghwal @…</t>
  </si>
  <si>
    <t>RT @Rakesh_IYC13: #9Baje9Minute
#9बजे9मिनट https://t.co/s4iHastVqe</t>
  </si>
  <si>
    <t>RT @SadhnaY33545732: #9Baje9Minute #9Baje9Minute
#SpeakUpFor69000TeachersJoining
#speaker #stopprivatization @rashtrapatibhvn #9बजे9मिनट को…</t>
  </si>
  <si>
    <t>RT @MG69K: @Jyotsnayadavv @Zeba7934 @Akansha86375368 @NehaNirmal01 @SefaliYadav @kmsandhya12 #9Baje9Minute
#speakup 
#9बजे9मिनट
Today unity…</t>
  </si>
  <si>
    <t>RT @KajalRana8865: #9Baje9Minute
#9Baje9Minute
@UPGovt 2 सालो से #69000_शिक्षक_भर्ती को पूरा न करके,लाखो युवाओ को मानसिक प्रताड़ित कर रही…</t>
  </si>
  <si>
    <t>RT @JituNareda1: कुम्भकर्ण नींद से सरकार को जगाने के लिए जरूरी है @suryapsingh_IAS
#9Baje9Minute #9Baje9Minute
को पूर्ण करो #9Baje9Minute</t>
  </si>
  <si>
    <t>RT @samrat_Rld: #युवाशक्ति_की_आवाज_जयंत_चौधरी_के_साथ
#डुबाना_आसान_है_एक_दरिया_बनकर
#किसी_को_बचाओ_एक_जरिया_बनकर
9 तारीख रात 9:00 बजे 9 मिन…</t>
  </si>
  <si>
    <t>RT @GauravPandhi: India wants JOBS not JUMLA!
#9Baje9Minute</t>
  </si>
  <si>
    <t>RT @TeqipF: Dear students, thanks for your support we(@TeqipF) are grateful to have such wonderful students...
We request to @EduMinOfIndia…</t>
  </si>
  <si>
    <t>RT @HansrajMeena: सरकार हिल जाएगी।
किसी को कोई शक?
#9Baje9Minute</t>
  </si>
  <si>
    <t>RT @suryapsingh_IAS: इतने Dislike मार दिए कि कहीं अगली बार, मन की बात, मन में ही न रह जाये l वैसे भी बेरोजगारी पर तो मुँह खुलने से रहा !
#9…</t>
  </si>
  <si>
    <t>RT @suryapsingh_IAS: 9 सितम्बर को हुकूमत की चूलें  हिल जायेंगी l
#9Baje9Minute #9बजे9मिनट</t>
  </si>
  <si>
    <t>RT @sheodas_meena: बढ़ती हुई बेरोजगारी एवं निजिकरण के खिलाफ युवाओं में भयंकर आक्रोश हैं।
जिसको लेकर सभी युवा और बेरोजगार साथी 9 सितंबर को…</t>
  </si>
  <si>
    <t>RT @BKChauthe: आगामी रेलवे एक्जाम की घोषणा केवल बिहार चुनाव को देखते हुए किया गया है कही यह चुनावी स्टंट तो नहीं इसलिए युवा अपनी आवाज को और…</t>
  </si>
  <si>
    <t>RT @SubodhK96323786: कभी वह मानते हैं कभी रूठ जाते हैं अपनी दुविधा एक बार में नहीं बताते हैं मानने और मनाने में यह #Rail_Apprentice बेरोजगा…</t>
  </si>
  <si>
    <t>@navalkant @dr_hariom_ias @Editor__Sanjay कोरोना भयंकर हो चला है, योगी जी को गोरखपुर जाने से ही फुर्सत नहीं, हवाई ज… https://t.co/xBeLjG2ycB</t>
  </si>
  <si>
    <t>@RubikaLiyaquat पूरे देश को सुशांत, रिया और कँगना में फ़सा के रख दिया है, आपकी चाल में देश फँस चुका है l मीडिया गु… https://t.co/GCm1qzUbCc</t>
  </si>
  <si>
    <t>@samajwadiparty कोरोना भयंकर हो चला है, योगी जी को गोरखपुर जाने से ही फुर्सत नहीं, हवाई जहाज की लॉगबुक कौन भरता हो… https://t.co/1rhIrCcqyS</t>
  </si>
  <si>
    <t>@DebdipCreativi1 आगामी रेलवे एक्जाम की घोषणा केवल बिहार चुनाव को देखते हुए किया गया है कही यह चुनावी स्टंट तो नहीं… https://t.co/KtmoQZq8FH</t>
  </si>
  <si>
    <t>RT @RK76027752: #9Baje9Minute कोई पत्रकारों को समझाओ कि देश को रिया की नहीं बल्कि किसानों को यूरिया और युवाओं को नौकरियां की ज़रूरत है !@RK…</t>
  </si>
  <si>
    <t>RT @alka_vashishth: #9Baje9Minute
पूछता है भारत !!
देश का युवा पढ़ाई करे ?
या 
System को ठीक करने के लिए Twitter पर दिन भर Tweet करे ??…</t>
  </si>
  <si>
    <t>RT @OfficeOfJD_: #निजीकरण को बहुत से पढ़े लिखे मूर्ख भी हल्के में ले रहे हैं
यह गुलामी का वह शिकंजा है जो आपके गले को धीरे धीरे कसता ही चला…</t>
  </si>
  <si>
    <t>RT @ARVINDM04019988: #SpeakUp4AlpTraining
#9Baje9Minute
@RailMinIndia
@PiyushGoyal @nerailwaygkp
@drmbsbner @gmner_gkp @cponergkp @DpoBsb स…</t>
  </si>
  <si>
    <t>RT @RajVermaIndian: #9Baje9Minute
#SpeakUp4AlpTraining
@RailMinIndia
@PiyushGoyal @nerailwaygkp
@drmbsbner @gmner_gkp @cponergkp @DpoBsb
We…</t>
  </si>
  <si>
    <t>RT @ARVINDM04019988: #SpeakUp4AlpTraining
#9Baje9Minute
@RailMinIndia
@PiyushGoyal @nerailwaygkp
@drmbsbner @gmner_gkp @cponergkp @DpoBsb P…</t>
  </si>
  <si>
    <t>RT @ARVINDM04019988: #SpeakUp4AlpTraining
#9Baje9Minute
@RailMinIndia
@PiyushGoyal @nerailwaygkp
@gmner_gkp @cponergkp @DpoBsb Please condu…</t>
  </si>
  <si>
    <t>RT @RajVermaIndian: #9Baje9Minute
#SpeakUp4AlpTraining
@RailMinIndia
@PiyushGoyal @nerailwaygkp
@drmbsbner @gmner_gkp @cponergkp @DpoBsb…</t>
  </si>
  <si>
    <t>RT @aman2ris: ये तारीख भूल मत जाना, याद रखना 9 सितंबर #9Baje9Minute #9बजे9मिनट
अपने घर में एक भी लाइट नहीं जलाना बस ये अंधेरे में दीपक या…</t>
  </si>
  <si>
    <t>RT @aman2ris: Aap sabhi ka sath chaihye,
Aap padhte ho ya padhaateho aap sath do
Aap jobless ho ya job ho aap ke pass fir bhi sath chahiy…</t>
  </si>
  <si>
    <t>RT @prfdilipmamdal: युवाओं द्वारा 9 सितंबर को #9Baje9Minute मुहिम का पूर्ण समर्थन करता हूँ।</t>
  </si>
  <si>
    <t>RT @GautamT93613351: @suryapsingh_IAS #9Baje9Minute 
#9बजे9मिनट
#9Baje9Minute 
#9बजे9मिनट
#9Baje9Minute 
#9बजे9मिनट
#9Baje9Minute 
#9बजे9मि…</t>
  </si>
  <si>
    <t>RT @HansrajMeena: युट्यूबर कोचिंग वाले टीचर रेलवे और एसएससी की रेलमंत्री से एग्जाम और परिणाम डेट ले गये। उनका धंधा हो गया। हमें तो सभी प्र…</t>
  </si>
  <si>
    <t>RT @HansrajMeena: कल देश ने 5बजे बेरोजगारी व निजीकरण के विरोध में मोदी सरकार को जो जगाने का प्रयास किया था, वो अधूरा रह गया। लेकिन हमनें तय…</t>
  </si>
  <si>
    <t>RT @Deepak_meena098: अब #9Baje9Minute अभियान को सफ़ल होने से कोई रोक नहीं सकता l @HansrajMeena भाई का अगुवाई व  समर्थन देने के लिए आभार करे…</t>
  </si>
  <si>
    <t>RT @RachnaSinghSP: इस हैशटैग को 9 सितम्बर तक टॉप पर रखें, नहीं तो आपकी आवाज़ खो जाएगी l
#9Baje9Minute</t>
  </si>
  <si>
    <t>RT @RachnaSinghSP: चुप्पी तोड़ो, हल्ला बोलो l
#9Sep9Baje9Minute
#9Baje9Minute 
#9बजे9मिनट</t>
  </si>
  <si>
    <t>RT @imnahid123: #9Baje9Minute</t>
  </si>
  <si>
    <t>RT @Prashanna_d: Then: 
Modi Distracting issues with  #9Baje9Minute campaign but creating No Jobs
Now: 
Youth of Nations ask Jobs Using 
#…</t>
  </si>
  <si>
    <t>RT @sachinvats142: बड़े बूढ़ों की बात नहीं मानी ना !! अब झेलो !! #9Baje9Minute #StopPrivatisation #BSNL_Revival #SaveRailway_SaveNation #st…</t>
  </si>
  <si>
    <t>RT @Himanshi2singh: युवा पढ़ लिख गया,सरकार भर्ती नहीं कर रही,नियुक्ति पत्र नहीं दे रही, रिजल्ट नहीं निकाल रही l
9 सितम्बर रात 9 बजे 9 मिनट…</t>
  </si>
  <si>
    <t>RT @HansrajMeena: देश के युवा बोल रहे है इतिहास रचा जायेगा।
#9Baje9Minute</t>
  </si>
  <si>
    <t>RT @Sonu8576: @Ravishk356 आदरणीय रेलमंत्री जी आज जर डबल स्किल्ड #Rail_Apprentice ला रेलसेवा करण्याची संधी मिळाली  तर रेल्वे तसेच देशातील आ…</t>
  </si>
  <si>
    <t>RT @Sonu8576: @Ravishk356 आदरणीय रेलमंत्री जी आज जर डबल स्किल्ड #Rail_Apprentice ला रेलसेवा करण्याची संधी मिळाली तर रेल्वे तसेच देशातील आ…</t>
  </si>
  <si>
    <t>RT @PavanGHatkar2: @Ravishk356 #Rail_Apprentice की पीड़ा को समजीए साहब रेल के भविष्य के लिए रेल अप्रेंटिस से बेहतर कोण हो सकता जितना रेलको…</t>
  </si>
  <si>
    <t>RT @Pankajp88847860: महोदय ये किसी नीति है आपकी कैसा आप के रेल मंत्रालय का कानून है कि हम हुनरमंद बेरोजगार सड़को पर भटक रहे है तो फिर क्यों…</t>
  </si>
  <si>
    <t>RT @JawaleAkshata: महोदय ये किसी नीति है आपकी, कैसा आपके रेल मंत्रालय का कानून है, कि हम हुनरमंद बेरोजगार सड़को पर भटक रहे है तो फिर क्यों…</t>
  </si>
  <si>
    <t>RT @BhangaleRn: महोदय ये किसी नीति है आपकी कैसा आप के रेल मंत्रालय का कानून है कि हम हुनरमंद बेरोजगार सड़को पर भटक रहे है तो फिर क्यों मोदी…</t>
  </si>
  <si>
    <t>RT @Amolkam35046401: #Rail_Apprentice की पीड़ा को समजीए साहब रेल के भविष्य के लिए रेल अप्रेंटिस से बेहतर कोण हो सकता जितना रेलको एक अप्रें…</t>
  </si>
  <si>
    <t>RT @PrasadP40591459: #Rail_Apprentice की पीड़ा को समजीए साहब रेल के भविष्य के लिए रेल अप्रेंटिस से बेहतर कोण हो सकता जितना रेलको एक अप्रें…</t>
  </si>
  <si>
    <t>RT @ManishK70465345: #Rail_Apprentice की पीड़ा को समजीए साहब रेल के भविष्य के लिए रेल अप्रेंटिस से बेहतर कोण हो सकता जितना रेलको एक अप्रें…</t>
  </si>
  <si>
    <t>RT @PankajKMourya1: @Ravishk356 #Rail_Apprentice की पीड़ा को समजीए साहब रेल के भविष्य के लिए रेल अप्रेंटिस से बेहतर कोण हो सकता जितना रेलको…</t>
  </si>
  <si>
    <t>RT @GosaviSongir: #Rail_Apprentice की पीड़ा को समजीए साहब रेल के भविष्य के लिए रेल अप्रेंटिस से बेहतर कोण हो सकता जितना रेलको एक अप्रेंटिस…</t>
  </si>
  <si>
    <t>RT @GosaviSongir: महोदय ये किसी नीति है आपकी कैसा आप के रेल मंत्रालय का कानून है कि हम हुनरमंद बेरोजगार सड़को पर भटक रहे है तो फिर क्यों मो…</t>
  </si>
  <si>
    <t>RT @GosaviSongir: कभी वह मानते हैं कभी रूठ जाते हैं अपनी दुविधा एक बार में नहीं बताते हैं मानने और मनाने में यह #Rail_Apprentice बेरोजगार र…</t>
  </si>
  <si>
    <t>RT @Prashan77401029: @ShivaGopalMish1 @RailMinIndia @PiyushGoyal @v_k_yadava #Rail_Apprentice की पीड़ा को समजीए साहब रेल के भविष्य के लिए…</t>
  </si>
  <si>
    <t>RT @RobiManna: @PiyushGoyal @narendramodi #Rail_Apprentice की पीड़ा को समजीए साहब रेल के भविष्य के लिए रेल अप्रेंटिस से बेहतर कोण हो सकता…</t>
  </si>
  <si>
    <t>RT @BHASKAR40094974: @Ravishk356 #RAIL_APPRENTICE
#Rail_Apprentice 
#9Baje9Minute</t>
  </si>
  <si>
    <t>RT @Ravishk356: पहले प्रधानमंत्री के कार्टून बनाये जाते थे अब अंधभक्तो ने एक कार्टून को ही प्रधानमंत्री बना दिया। कार्टून से उम्मीद भी करते…</t>
  </si>
  <si>
    <t>RT @EeshuRaj1: @RavishKuumar #9Baje9Minute
#SpeakUp4AlpTraining
@RailMinIndia
@PiyushGoyal @nerailwaygkp
@drmbsbner @gmner_gkp @cponergkp @…</t>
  </si>
  <si>
    <t>RT @Ashishc83885071: #9Baje9Minute @AKTU_Lucknow    ख़ाली कहने को टेक्निकल यूनिवर्सिटी हो जब डेली 80k+ coronavirus cases है इंडिया में तुम…</t>
  </si>
  <si>
    <t>RT @adi8_s: नोटबंदी के दौरान वादा किया था कि सेठ साहूकार कंगाल हो जायेंगे और गरीब की जेब में पैसा आएगा, बाद में पोल खुली कि ये तो अमीर का…</t>
  </si>
  <si>
    <t>RT @imusmanp: DISTRACTIONS:
- Thali Bajao
- Diya Jalao
- 9Baje9Minute
- Tablighi
- TikTok/PUBG
- Kangana
- RheaChakraborthy
- Peacock
REAL…</t>
  </si>
  <si>
    <t>RT @ow1_i: #9Baje9Minute
#12460_शिक्षकभर्ती
#SpeakUpFor12460TeachersJoining 
योगी जी न्याय करे। #18sept #MissionSupremeCourt @HansrajMeena…</t>
  </si>
  <si>
    <t>RT @NepalMahata_INC: कल देश ने 5बजे बेरोजगारी व निजीकरण के विरोध में मोदी सरकार को जो जगाने का प्रयास किया था, वो अधूरा रह गया। लेकिन हमनें…</t>
  </si>
  <si>
    <t>RT @PintuPahadi: देश का बेरोजगार युवा वर्ग बोल रहा है कि 9 सितंबर को #9Baje9Minute पर इतिहास रचा जायेगा
शांतिपूर्ण तरीके से अपने हक की बात…</t>
  </si>
  <si>
    <t>RT @AdvAbdulLateef: गोदी मीडिया व्यस्त है रिया केस में,सरकार व्यस्त है देश बेचने में,अब सरकार को जगाना है कि "युवा मांगे रोजगार" निजीकरण को…</t>
  </si>
  <si>
    <t>RT @bebakchhora: “किसी को इतना भी मत डराओ कि डर ही ख़त्म हो जाए।” 
और जिसको डर नहीं होता ना उससे थोड़ा डरना चाहिए , साहब
#9Baje9Minute 
#…</t>
  </si>
  <si>
    <t>RT @ManishY40368751: #9Baje9Minute @ravishndtv
 @myogiadityanath
@narendramodi
 @abhisar_sharma
@r9_tv
Youth is demanding
Exams
Results
Joi…</t>
  </si>
  <si>
    <t>RT @DisoozaMohd: @JrAashish15 @narendramodi @PMOIndia @Swamy39 @DrRPNishank मदमस्त हाथी अपनी धुन में सवार है वो नहीं सुनेगा, अभी नहीं सुने…</t>
  </si>
  <si>
    <t>RT @Sandeep_Saurav_: जुमला नहीं जॉब चाहिए
बहुत हो गया, अब चाहिए!
#9Baje9Minute</t>
  </si>
  <si>
    <t>RT @PMLUCKNOW: रुझानों में रिपब्लिक टीवी, आजतक से दस ख़ुलासे आगे चल रहा है.
#9Baje9Minute</t>
  </si>
  <si>
    <t>RT @bhawanablog: साहब अपने जो काला कानून बनाया है अब इसके परिणाम भी आने लगे है आप देश मे गृहयुद्ध करवाकर ही मानोगे!
#9Baje9Minute https://t…</t>
  </si>
  <si>
    <t>RT @PragathShukla: देश के सारे बेरोज़गारों को अब हैप्पी हो जाना चाहिए...
#नमस्ते_ट्रम्प की कृपा से बेहतरीन रोज़गार का सृजन हुआ है...
आप भी…</t>
  </si>
  <si>
    <t>RT @Unite4Ssc: Be ready for one more shot
Follow our official Twitter handle @Unite4Ssc 
 #9Baje9Minute</t>
  </si>
  <si>
    <t>अब ईमानदारी छलक रही है।
#9बजे9मिनट 
#9Baje9Minute 
#जाती_तोड़ो_समाज_जोड़ो
#निजीकरण_अभिशाप
#saveGovtJobs… https://t.co/WFxoCK1WzA</t>
  </si>
  <si>
    <t>RT @Dharm2Gangwar: अब ईमानदारी छलक रही है।
#9बजे9मिनट 
#9Baje9Minute 
#जाती_तोड़ो_समाज_जोड़ो
#निजीकरण_अभिशाप
#saveGovtJobs
#69000_शिक्षक_भ…</t>
  </si>
  <si>
    <t>RT @Rajeshk59729755: @AlokYad53239101 @yadavtejashwi @TejYadav14 @Arunrjd @Archanation @RJDforIndia @nikku_yadav_ji @ChitranjanGaga1 @akash…</t>
  </si>
  <si>
    <t>RT @HansrajMeena: विपक्षी राजनीतिक पार्टी, सामाजिक संगठन और देश के तमाम जागरूक लोग आगामी 9 सितंबर को इस मुहिम को देशहित में सफल करें। समर्थ…</t>
  </si>
  <si>
    <t>RT @dgurjarofficial: भारत का युवा आज रोजगार मांग रहा है
नौकरी देने वाला सिर्फ जुमले सुना रहा है।
अब लड़ाई की करो तैयारी
जीत होगी पक्का हमा…</t>
  </si>
  <si>
    <t>RT @MPArunYadav: देश में लोकतंत्र के चौथे स्तंभ मीडिया को समझना चाहिए देश को "रिया" की नहीं बल्कि किसानों को यू"रिया" और बेरोजगार युवाओं को…</t>
  </si>
  <si>
    <t>RT @RajuKum27255043: बधाई हो काँरोना के मामले मे भारत अब दूसरे स्थान पर आशा ही नही पुर्ण विस्वाश है कि जल्द ही भारत पहले स्थान पर होगा। @na…</t>
  </si>
  <si>
    <t>बधाई हो काँरोना के मामले मे भारत अब दूसरे स्थान पर आशा ही नही पुर्ण विस्वाश है कि जल्द ही भारत पहले स्थान पर होगा।… https://t.co/tOMk6x5KAT</t>
  </si>
  <si>
    <t>RT @OfficeOfJD_: भारतीय रेल बिक रही है, LIC बिकने को है। एयर इंडिया बिक नहीं पा रही तो हवाई अड्डे बेचे जा रहे हैं। 
ज़मीर तो कब का ही बिक…</t>
  </si>
  <si>
    <t>RT @2Suhana25: #9Baje9Minute
मोदी सरकार की  9 विफलताएँ
👉नोटबंदी लागू करना
👉ग़लत GST क़ानून
👉 Covid19 संक्रमण न रोक पाना
👉ग़लत तरीक़े से लॉक…</t>
  </si>
  <si>
    <t>RT @VD_DODKA: देश के युवा बोल रहे है इतिहास रचा जायेगा।
#9Baje9Minute
@AnilHadal4 @janjarpandu1 @kingnitishkr</t>
  </si>
  <si>
    <t>RT @Deepak_meena098: 9 सितम्बर, रात 9 बजे निजीकरण व बेरोजगारी के विरोध में अपनी घर की लाइट बंद करें। दीपक, मोमबत्तियां, मोबाइल की टॉर्च जला…</t>
  </si>
  <si>
    <t>RT @Ravishk356: कोरोना का नाम तो यूँ ही बदनाम है दोस्तो अर्थव्यवस्था की कमर तो नोटबन्दी ने तोड़ी है, बची कसर GST ने पूरी कर दी। 
#9Baje9Min…</t>
  </si>
  <si>
    <t>RT @Rakesh_Sachan_: युवाओं द्वारा 9 सितंबर को #9Baje9Minute मुहिम का पूर्ण समर्थन करता हूँ।</t>
  </si>
  <si>
    <t>RT @Saba11556789: कीचड़ हटाओ देश बचाओ 🙏🙏
#9Baje9Minute</t>
  </si>
  <si>
    <t>RT @JatKamasar: #कांप_गया_गोदी
#9Baje9Minute 
#9बजे9मिनट 
@suryapsingh_IAS
@HansrajMeena
RT                        LIKE https://t.co/J7HPiQ…</t>
  </si>
  <si>
    <t>RT @SidRealHeart: save govt jobs
save students life
save youths future
save Nation's future.
#9Baje9Minute 
@aajtak @ABPNews @NewsNationTV…</t>
  </si>
  <si>
    <t>RT @RaviBaberwal9: Our leadership in wrong hand  #कांप_गया_गोदी
#9Baje9Minute https://t.co/G9GamgE2e6</t>
  </si>
  <si>
    <t>RT @indianAydv: #9baje9minute 
#9baje9minute 
#नई_शिक्षक_भर्ती
UP सरकार और PNP दोनो से निवेदन है जल्द 69000 शिक्षक भर्ती पूर्ण करें और नई…</t>
  </si>
  <si>
    <t>RT @naikwade_somesh: @Ravishk356 रवीशकुमार जि आप आपके चॅनेल के माध्यम से #रेल_एक्ट_अप्रेंटिस का मुद्दा भी दिखा दे सर प्लीज हम बहोत परेशान…</t>
  </si>
  <si>
    <t>RT @Sudhansh1008: गुलामी का दूसरा नाम #निजीकरण है,
विरोध कीजिए 
नहीं तो आने वाली नई पीढ़ियाँ, गुलामी करेंगी चंद उद्योगपतियों की 🙏
#Stop_Pri…</t>
  </si>
  <si>
    <t>RT @PradeepYadavMLA: निजीकरण के विरोध में युवाओं द्वारा 9 सितंबर को #9Baje9Minute मुहिम का पूर्ण समर्थन करता हूँ।
@RahulGandhi 
@HansrajMee…</t>
  </si>
  <si>
    <t>निजीकरण/बेरोजगारी के विरोध में
9 तारीख को 9 बजे
दिया/टोर्च/मोमबत्ती जलायें
#9Baje9Minute
#StopPrivatisation… https://t.co/m21LPGrseU</t>
  </si>
  <si>
    <t>RT @kolisuresh86: निजीकरण बंद करो युवाओं को रोजगार दो सरकार🙏🙏 #9Baje9Minute</t>
  </si>
  <si>
    <t>RT @SpeakUpForSSCR5: आज कोई भी चैनल स्टूडेंट की बेरोजगारी की भी खबर नहीं दिखाएं रिया ने क्या किया हरियाने क्या तेरा वही दिखाएगा वह रिया किए…</t>
  </si>
  <si>
    <t>RT @nekpal9044: @suryapsingh_IAS #9Baje9Minute https://t.co/EQkBhB0S68</t>
  </si>
  <si>
    <t>RT @suryapsingh_IAS: 4000 उर्दू टीचर्स की भर्ती बहाल करे सरकार l
#9Baje9Minute
#4000_उर्दूभर्तीपूरी_करो https://t.co/88fkLstO3o</t>
  </si>
  <si>
    <t>RT @suryapsingh_IAS: यूपी में घोटाले ही घोटाले, और युवा को एक नौकरी भी मय्स्सर नहीं l
#9Baje9Minute https://t.co/dW52jdGhi2</t>
  </si>
  <si>
    <t>RT @suryapsingh_IAS: आप की सुनेगे योगी जी l गरुड़ पर सवार होने का भ्रम है l 
#9Baje9Minute https://t.co/QGlTfPcTAg</t>
  </si>
  <si>
    <t>RT @ROHITMI20512464: @suryapsingh_IAS  India is a nation of youth. Now it's youth responsibility to raise the voice against Unemployment an…</t>
  </si>
  <si>
    <t>RT @ImranKh48569292: @suryapsingh_IAS #9Baje9Minute</t>
  </si>
  <si>
    <t>RT @Azeem8490: @suryapsingh_IAS #9Baje9Minute</t>
  </si>
  <si>
    <t>#9Baje9Minute https://t.co/QbbE1xiDY7</t>
  </si>
  <si>
    <t>क्या 9 सितंबर को रात 9 बजे कुछ बड़ा होने वाला हैं? #9Baje9Minute</t>
  </si>
  <si>
    <t>9 सितंबर को #9Baje9Minute मुहिम का पूर्ण समर्थन करता हूँ।</t>
  </si>
  <si>
    <t>RT @RavishNdtIndia: #9Baje9Minute
#SpeakUpForStudentSafety 
#speakupforwbsedclexam 
#speakupForOdishaTeacherRecruitment 
#SpeakupForCTBEdst…</t>
  </si>
  <si>
    <t>RT @Gauraw2297: #9Baje9Minute तैयार रहिएगा</t>
  </si>
  <si>
    <t>RT @Avinash99475509: इस बार जोश दोगुना और दीवाली 
की रौनक चौगुनी होनी चाहिए।
#9Baje9Minute.      Apprentice ki baat honi chiyai</t>
  </si>
  <si>
    <t>RT @ManojRverma2: Stop Privatisation
Save govt jobs
Save students future
#stopuppclprivatisation 
#9Baje9Minute
#9Baje9Minute
#9बजे9मिनट</t>
  </si>
  <si>
    <t>RT @suryapsingh_IAS: ये सरकार नौकरियां दे नहीं रही, ले रही है l
#9Baje9Minute</t>
  </si>
  <si>
    <t>RT @suryapsingh_IAS: ये सरकार नौकरियां दे नहीं रही, ले रही है l
#9Baje9Minute https://t.co/kbgkfcCtEG</t>
  </si>
  <si>
    <t>RT @wewantjob: अगर आप कहे तो 9 सितंबर का ट्रेलर ट्रेंड करूँ?
#9Baje9Minute  
#StopPrivatisation_SaveGovtJob
#StopPrivatisation
Govt  to me…</t>
  </si>
  <si>
    <t>RT @wewantjob: बेरोजगार ताली बजा रहे हैं
मीडिया वाले रिया दिखा रहे हैं
मीडिया आपकी नहीं सरकार की आवाज है !
#Boycott_Media
#9Baje9Minute
#…</t>
  </si>
  <si>
    <t>RT @RachnaSinghSP: जोश बरकरार रहे, 9 सितम्बर दूर नहीं है l
How is the JOSH? 
#9Baje9Minute 
#9बजे9मिनट</t>
  </si>
  <si>
    <t>RT @LokmatNewsHindi: बेरोजगारी के मुद्दे पर मोदी सरकार के खिलाफ एकजुट हुए नौजवान, अब ट्विटर पर ट्रेंड हुआ #9Baje9Minute 
@HansrajMeena 
ht…</t>
  </si>
  <si>
    <t>RT @HansrajMeena: अब ट्रेंड में आया #9Baje9Minute , बेरोजगारी व निजीकरण के खिलाफ बत्ती बुझा कर मोदी का जताएंगे विरोध। @samridhnews https://…</t>
  </si>
  <si>
    <t>RT @HansrajMeena: जल्द मैं तमाम केंद्रीय सेवाओं की लंबित भर्ती, विभिन्न विभागों में अटके पड़े बैकलॉग पदों, एग्जाम, परिणाम, मेडीकल, जॉइनिंग…</t>
  </si>
  <si>
    <t>RT @HansrajMeena: 9 सितम्बर, रात 9 बजे निजीकरण व बेरोजगारी के विरोध में अपनी घर की लाइट बंद करें। दीपक, मोमबत्तियां, मोबाइल की टॉर्च जलाये।…</t>
  </si>
  <si>
    <t>RT @HansrajMeena: I'm against privatization.
#9Baje9Minute</t>
  </si>
  <si>
    <t>RT @HansrajMeena: बेरोजगारी के मुद्दे पर मोदी सरकार के खिलाफ
एकजुट हुए देश के सभी नौजवान, अब ट्विटर पर ट्रेंड हुआ। #9Baje9Minute https://t.…</t>
  </si>
  <si>
    <t>RT @rawat_ramniwas: युवा जुमले नही नौकरी चाहता है मोदी जी।
#9baje9minute</t>
  </si>
  <si>
    <t>@ChouhanShivraj 9 सितम्बर में केवल आज व कल के दो दिन बीच में है l उस दिन बता देना है कि मोदी सरकार गलत और देश का नौ… https://t.co/SSNG6bI9PZ</t>
  </si>
  <si>
    <t>RT @HansrajMeena: How’s the Josh?
#9Baje9Minute</t>
  </si>
  <si>
    <t>RT @HansrajMeena: बेरोजगारी और निजीकरण के विरोध में मैं प्रत्येक विपक्षी दल, सामाजिक संगठन, और तमाम देश के जागरूक लोगों को आगामी 9 सितंबर…</t>
  </si>
  <si>
    <t>#9Baje9Minute</t>
  </si>
  <si>
    <t>RT @speakupupsssc: @SpeakUpSSCRRB #speakupforupallvacancy
#SpeakUpForUPSSSCStudents
#UPSSSC_2016_की_24_भर्तियाँ_पूरी_करो
#upssscje2016
#9Ba…</t>
  </si>
  <si>
    <t>RT @RAVISHkumar001: नौकरियों की मांग करना दलाली नहीं होती।
दलाली तो सरकारी कंपनियों को सस्ते दामों में अपने चहेतों को देने पर मिलती है।
#9ब…</t>
  </si>
  <si>
    <t>RT @aakash420kashya: Today is the virtual rally of Bihar CM Nitish Kumar Ji on 7 September. All the students, youth, unemployed youth, judi…</t>
  </si>
  <si>
    <t>RT @BharatV37269022: #8सितंबर_महापर्व
#9Baje9Minute 
#dislikemedia
8 सितंबर को जगतगुरु तत्वदर्शी संत रामपाल जी महाराज जी का अवतरण दिवस है।…</t>
  </si>
  <si>
    <t>#9Baje9Minute 
#speakup 
Kl yaad rekhna 9 baje
@PiyushGoyal
Today unity of youth is chance of wakeup the deaf and s… https://t.co/z9OBKzWqyx</t>
  </si>
  <si>
    <t>ऐसी महत्वपूर्ण खबर के सामने TVs को बेरोजगारी जैसी समस्या कैसे दिखाई देगी? 
#9Baje9Minute https://t.co/oBJGgaHPeQ</t>
  </si>
  <si>
    <t>RT @Shaili__Singh: BJP has shown ignorance towards students and now #Rajasthan  Congress govt is also going to do so. Rt if you agree.
#Ra…</t>
  </si>
  <si>
    <t>RT @HansrajMeena: save govt jobs
save students life
save youths future
save Nation's future.
#9Baje9Minute</t>
  </si>
  <si>
    <t>RT @juhiesingh: campaign of the young for thier basic right to gainful employment,right to recognition of thier ability,to earn thier livin…</t>
  </si>
  <si>
    <t>RT @8b03285868: युवा बोल रहा है ,
मामा का सिंहासन डोल रहा है ।
#NHMनियमितीकरण 
#9Baje9Minute</t>
  </si>
  <si>
    <t>RT @8b03285868: में हंसराज मीणा @HansrajMeena के 9 सितंबर #9Baje9Minute मुहिम का पूर्ण समर्थन करता हूँ।
🙏🙏</t>
  </si>
  <si>
    <t>RT @RameshK28997293: बहुत हुई मन की बात,
अब करो रोजगार की बात
उठो युवाओं ललकार दो,
कहो सरकार से रोजगार दो
#SpeakUpForUPSI2016 #69000_शिक्षक…</t>
  </si>
  <si>
    <t>RT @KKVEERMAURYA: मैं शपथ लेता हूँ कि मैं बेरोजगार युवा के साथ खड़ा हूँ और आप? 
#9Baje9Minute #9बजे9मिनट</t>
  </si>
  <si>
    <t>RT @Rozykhatoon9: ऐसी महत्वपूर्ण खबर के सामने TVs को बेरोजगारी जैसी समस्या कैसे दिखाई देगी? 
#9Baje9Minute https://t.co/hGLuXmyXAE</t>
  </si>
  <si>
    <t>RT @griglani: नीतीश कुमार के भाषण के दौरान गहरी नींद में विचार करते सांसद ललन सिंह।
#BiharKranti 
#BiharRejectsNitish 
#9Baje9Minute https:…</t>
  </si>
  <si>
    <t>RT @Akkki02839592: #9Baje9Minute we are with you @suryapsingh_IAS 
#upsi2016</t>
  </si>
  <si>
    <t>RT @shiprakaushik31: अध्यापक, गुरुजनों का भी साथ चाहिए l 
#9Baje9Minute 
#9बजे9मिनट
@Aamitabh2 @Anuchaudhary121 @VivekyadVidrohi @abhi_yduv…</t>
  </si>
  <si>
    <t>RT @MaheshyadavAU: @sambitswaraj #9Baje9Minute #69000_शिक्षक_भर्ती
#SpeakUpForUPSI2016 #speakupforcilMTinterview #SpeakupforTEQIPFaculties…</t>
  </si>
  <si>
    <t>RT @examworrier: Thaali bajao, diya jalao, phool barsao, aur fir students ka bali chadao. kyuki ye act of god hai. 
congratulations for 2nd…</t>
  </si>
  <si>
    <t>RT @suryapsingh_IAS: प्रलय-गांडीव की टंकार बनेगा बेरोजगार युवा, जिसके कंठ की ज्वाला से सरकारें झुलस जायेंगी l
याद रखियेगा, मेरी ये बात l…</t>
  </si>
  <si>
    <t>RT @JunaidMajid12: पढ़-लिख कर खामोश हो तो #कलम तोड़ दो।
हक़ अपना न मांग सको तो #जीना छोड़ दो।।
#9तारिख9बजे #9बजे9मिनट #9Baje9Minute एक बार…</t>
  </si>
  <si>
    <t>RT @sara75165335: इस olx सरकार से हरान हूं , अगले 4 साल में कुछ बचेगा भी?🤔🤔
#9Baje9Minute</t>
  </si>
  <si>
    <t>RT @suryapsingh_IAS: यूपी में घोटाले ही घोटाले, और युवा को एक नौकरी भी मय्स्सर नहीं l
#9Baje9Minute</t>
  </si>
  <si>
    <t>RT @MANOJRLD: वो तुम्हे सुशांत आत्महत्या केस दिखायेगा
तुम किसान आत्महत्या केस दिखा देना(42000 से ज्यादा)
#9Baje9Minute
@HansrajMeena
#5ब…</t>
  </si>
  <si>
    <t>RT @vikas23R: @suryapsingh_IAS आइये हम सभी मिलकर  अब 9 सितम्बर को रात 9 बजे लाइट बंद कर दिया, मोमबत्ती, मोबाइल लाइट जला कर फिर सरकार को उ…</t>
  </si>
  <si>
    <t>#9Baje9Minute https://t.co/80hJHupMl5</t>
  </si>
  <si>
    <t>RT @JituNareda1: पता है यूवा भाईओ आप को @suryapsingh_IAS #9Baje9Minute</t>
  </si>
  <si>
    <t>RT @suryapsingh_IAS: रेलमंत्री को ये क्या हुआ?  
9 सितम्बर को पूछेंगे l
#9Baje9Minute 
#9बजे9मिनट</t>
  </si>
  <si>
    <t>RT @TrueIndian_4you: ना पैसा ना पद मांगता हूँ,
मैं देश का युवा हूँ अपना हक़ मांगता हूँ।।
#9Baje9Minute 
#9बजे9मिनट
@suryapsingh_IAS</t>
  </si>
  <si>
    <t>RT @VinayKu80968412: #NEWPRTVACANCY 
#CTETEXAMDATE
#9BAJE9MINUTE https://t.co/uYbq0R0RCu</t>
  </si>
  <si>
    <t>RT @HansrajMeena: एक एक सरकारी संस्थान को खड़ा करने में कितने पीढ़ियों का खून और पसीना लगा होगा।
और ये सब संस्थानों को अपने अरबपति मित्रों…</t>
  </si>
  <si>
    <t>RT @YADAVANOOP13: मैं शपथ लेता हूँ कि मैं बेरोजगार युवा के साथ खड़ा हूँ और आप? 
#9Baje9Minute #9बजे9मिनट @yadav__sabhasad @nitinsocialist @…</t>
  </si>
  <si>
    <t>RT @AjaySin63541886: #9Baje9Minute
#9Baje9Minute
#PMModi_RozgarDo
OUR DEMANDS:
1. Timely exams
2. Timely results
3. Entire exam calendar fr…</t>
  </si>
  <si>
    <t>RT @SaurabhA2Y: अब नहीं जागे, तो सब सरकारी नौकरी साफ कर देगी ये सरकार l
सब निजीकरण कर रही है सरकार 
जब संस्थाए सरकारी नहीं रहे गि तो सरकार…</t>
  </si>
  <si>
    <t>RT @RajatPa41682196: शाखाओं से गिर जाएं वो पत्ते नहीं हैं हम
आंधियों से कहो अपनी औकात में रहे
रोजगार दो 
#9Baje9Minute #9बजे9मिनट
@suryaps…</t>
  </si>
  <si>
    <t>RT @Tanveer75506628: @RahulGandhi #9Baje9Minute@yadavtejashwi बेरोजगारी के कारण जिस देश का नौजवान सड़कों पर आ जाए तो समझ लो उस देश का प्रधा…</t>
  </si>
  <si>
    <t>RT @ChanchleshVyas: वो रिया रिया करते रहेंगे तुम नौकरियों पर अड़े रहना..।
#9Baje9Minute</t>
  </si>
  <si>
    <t>RT @abhijeet191294: #9Baje9Minute 
Stop privatization save govt jobs
9 tarik 9 baje 9 minute switch off lights and sparks candle flash to…</t>
  </si>
  <si>
    <t>RT @PankajG29290638: @PMOIndia 
#dislikemodi 
    क्यों न dislike का सिलसिला जारी रखा जाय ..
   ऐसा एक भी छोटा कदम बड़ी मुहिम का हिस्सा बन…</t>
  </si>
  <si>
    <t>RT @HabibSami16: 9 सितंबर  रात 9 बजे 9 मिनट  के लिए लाइट, मोमबत्ती, दिया, लालटेन, जला  कर सरकार  वादा याद दिलाएगा। 
#9Baje9Minute https://t…</t>
  </si>
  <si>
    <t>RT @thegaursahab: This is going to happen soon when the #BJP asks for votes from the country next time.
#BJPkilledPSUs #9Baje9Minute #9बजे9…</t>
  </si>
  <si>
    <t>RT @YRBSamajwadi: आपको याद रखना होगा !
#9Baje9Minute</t>
  </si>
  <si>
    <t>इस हैशटैग को 9 सितम्बर तक टॉप पर रखें, नहीं तो आपकी आवाज़ खो जाएगी l
#9Baje9Minute</t>
  </si>
  <si>
    <t>RT @Safeekk1: #RheaChakraborthy
रिपोर्टर ऐसे टूट पड़े है जैसे भंडारे का प्रसाद बट रहा हो और ये आशंका हो की जल्द बटना बंद हो जाएगा!!
#9Baje9…</t>
  </si>
  <si>
    <t>RT @aligarian_khan: #9Baje9Minute
#SpeakUpForSSCRailway #9Baje9Minute
@narendramodi 
@PMOIndia 
Growing population is not the cause of  pro…</t>
  </si>
  <si>
    <t>RT @VishalY82839506: कहा गए सारे students..
Aa गए झांसे में.
 ये सिर्फ लॉलीपॉप दे कर हम लोगों को भटकाया जा rha h.
अगर आज रुक गए तो कुछ नहीं…</t>
  </si>
  <si>
    <t>RT @SHUBHAM47492428: बेरोजगार युवा भारत के भविष्य को बचाएं और निजीकरण को रोकें, भारतीय युवाओं के लिए रोजगार बढ़ाएं, संविधान बचाएं, आरक्षण ब…</t>
  </si>
  <si>
    <t>RT @suryapsingh_IAS: युवा पढ़ लिख गया,सरकार भर्ती नहीं कर रही,नियुक्ति पत्र नहीं दे रही, रिजल्ट नहीं निकाल रही l
9 सितम्बर रात 9 बजे 9 मिनट…</t>
  </si>
  <si>
    <t>RT @BankerBaba6: @Careerwill1 @PMOIndia #9Baje9Minute
#BJPkilledPSUs
#StopPrivatisation</t>
  </si>
  <si>
    <t>RT @YourNikanshu: @Careerwill1 @PMOIndia #9Baje9Minute
ये खबर छपवा दो अखबार में पोस्टर लगवा दो बाजार में की .आगामी 9 सितंबर को रात 9बजे घर…</t>
  </si>
  <si>
    <t>RT @YourNikanshu: @Careerwill1 @PMOIndia युवाओं की शक्ति एवं एकता का प्रदर्शन 9:00 बजे 9 मिनट 9 सितंबर 🙏🙏🙏🙏🙏
# retweet please fast 💯💯
#9Baj…</t>
  </si>
  <si>
    <t>RT @b63eb3234c5e46b: सर, आप से रिक्वेस्ट है कुछ हमारे लिए भी कहे हम अप्रेंटिसों को ज्वॉइनिग नहीं मिल रहा जबकि हम आईटीआई के साथ रेलवे से अ…</t>
  </si>
  <si>
    <t>RT @dileepvermad841: साहब ये वो सैलाब है, जो बिना मंजिल तक पहुंचे रुकने वाला नही
#SpeakUpForUPSSSCVDOJoining 
#SpeakUpForUPSSSCStudents @my…</t>
  </si>
  <si>
    <t>RT @YourNikanshu: #9Baje9Minute
#9Baje9MinuteCome 
#SpeakUpForUPSSSCStudents 
#SpeakUpForRailwaysSscStudents 
#rrbrexamdates 
#BPSCAERESULT…</t>
  </si>
  <si>
    <t>RT @KapilSi19111046: #9Baje9Minute @TheAnurag92 @RahulGandhi @RohitBh69756487 @KapilSi19111046 @ArtiPrajapatiA1 @SudhaPa96796804 https://t.…</t>
  </si>
  <si>
    <t>RT @PMLUCKNOW: एक एक सरकारी संस्थान को खड़ा करने में कितने पीढ़ियों का खून और पसीना लगा होगा।
और ये सब संस्थानों को अपने अरबपति मित्रों को…</t>
  </si>
  <si>
    <t>RT @brij_goswami: #9Baje9Minute  #SpeakUpForUPSSSCStudents                             #यूपीकायुवामांगेनौकरी
#पुरानीभर्तियांजल्दकरो
#UPSSSC…</t>
  </si>
  <si>
    <t>RT @Ajeetyadav9695: चुप्पी तोड़ो, हल्ला बोलो l
#9Sep9Baje9Minute
#9Baje9Minute 
#9बजे9मिनट https://t.co/aSNFYRdWkU</t>
  </si>
  <si>
    <t>RT @MathurHardesh: Next Prime Minister of India?
#9Baje9Minute 
#दिल_में_मोदी 
#BiharBole_RozgarDo 
#कांप_गया_गोदी
#9बजे9मिनट https://t.co…</t>
  </si>
  <si>
    <t>9सितम्बर को रात 9बजे देश एक बार फिर अपनी एकता की ताकत दिखायेगा, पहले कोरोना महामारी व अब बढ़ती बेरोजगारी व निजीकरण… https://t.co/zqaGPtlo5h</t>
  </si>
  <si>
    <t>9सितम्बर को रात 9बजे देश एक बार फिर अपनी एकता की ताकत दिखायेगा, पहले कोरोना महामारी व अब बढ़ती बेरोजगारी व निजीकरण… https://t.co/Pz5hEOiMTo</t>
  </si>
  <si>
    <t>RT @akilans313: #9Baje9Minute को मेरे प्यारे देशवासियों हमे ये करना है। करना चाहिए के नी करना चाहिए? 🤣🤣🤣 https://t.co/E9pbkVL1mT</t>
  </si>
  <si>
    <t>RT @light0202020: #9Baje9Minute
#StopPrivatisation
GOVT. delebertly destroying these ASSET, the lifeline of our economy.
1. PSU (BSNL,BPCL,…</t>
  </si>
  <si>
    <t>RT @Priya151091: #9Baje9Minute https://t.co/ufo9G0UPFd</t>
  </si>
  <si>
    <t>RT @SnrPankaj: @Ravishk356 आम्ही #Rail_Apprentice नवभारत निर्माण मधे आपले योगदान देण्यास तयार आहोत..
@PiyushGoyal @v_k_yadava @IR_CRB @supr…</t>
  </si>
  <si>
    <t>RT @Dipti_Devre: @AIRAAAOFFICIAL @narendramodi @PiyushGoyal @ShivaGopalMish1 @AIRF_COMMS @v_k_yadava सर हम #रेल_अप्रेंटिस
हर ट्वीट में आपका…</t>
  </si>
  <si>
    <t>RT @pradeep08275021: हम रेल अप्रेंटिस में क्या कमी दिख रही है
👉नवभारत बनाने में अहम भूमिका दे सकते है
👉रेल अप्रेंटिस डबल स्किल है
👉तकनिक तो…</t>
  </si>
  <si>
    <t>RT @Vijayku99918137: @Ravishk356 After completion of 2 yr ITI &amp;amp; 1 Yrs of rail apprenticeship we are double skilled &amp;amp; more efficient than ne…</t>
  </si>
  <si>
    <t>RT @LakhanS10135070: @Ravishk356 रैलमंत्रीजी हम ने रेल से अप्रेंटिस करके कौन सा गुना कर लिया। जो आप को हम रेल अप्रेंटिस पर जरा भी रहम नही आ…</t>
  </si>
  <si>
    <t>RT @Balwind06653706: @Ravishk356 हम रेल अप्रेंटिस
👉नवभारत बनाने में अहम भूमिका दे सकते है
👉रेल अप्रेंटिस डबल स्किल है
👉तकनिक तोर अपनी अपनी…</t>
  </si>
  <si>
    <t>RT @HansrajMeena: अगर आप कहे तो 9 सितंबर का ट्रेलर ट्रेंड करूँ?
#9Baje9Minute</t>
  </si>
  <si>
    <t>@suryapsingh_IAS आजादी के 73 वर्षों बाद तक भी किसी सरकार ने सरकारी नौकरियों में चयन को पूर्णतः पारदर्शी और भ्रष्टा… https://t.co/GEy28ckQmd</t>
  </si>
  <si>
    <t>RT @Lokesh_saini007: @HansrajMeena #9Baje9Minute
#speakup
#speakUpforALPjoining
#NCR_START_ALP_TRAINING
अगला टास्क-
9सितम्बर रात9 बजे 9मिनट…</t>
  </si>
  <si>
    <t>@RachnaSinghSP #9Baje9Minute</t>
  </si>
  <si>
    <t>RT @SamajwadiManzar: @RachnaSinghSP #9Baje9Minute</t>
  </si>
  <si>
    <t>RT @Ravish_ndtv11: मैं शपथ लेता हूँ कि मैं बेरोजगार युवा के साथ खड़ा हूँ और आप? 
#9Baje9Minute #9बजे9मिनट</t>
  </si>
  <si>
    <t>RT @suryapsingh_IAS: चौकीदार की बड़ी इज्जत होती है, लेकिन कोई कोई चौकीदार गलती से मालिक बन जाये तो देश का भट्टा बैठा सकता है l 
युवा इस देश…</t>
  </si>
  <si>
    <t>RT @suryapsingh_IAS: Hello  youth of India !
Learn how to swim upstream. Government is totally ignoring you. Participate in Sept 9 campaign…</t>
  </si>
  <si>
    <t>RT @complexcrctr19: Great policy is going to apply in education "NATIONAL EDUCATION SYSTEM" and great thing about this policy is they r app…</t>
  </si>
  <si>
    <t>RT @DINESHK69074147: #9Baje9Minute</t>
  </si>
  <si>
    <t>RT @suryapsingh_IAS: चाहे कुछ भी कर लो मेरे सरदार, नौकरी कब दोगे बस इतना बतला दो मेरी सरकार l
कविता में एक बेरोजगार युवा की वेदना है व आ…</t>
  </si>
  <si>
    <t>RT @sengermaan: 9 सितम्बर की रात 9 बजे 9 मिनट के लिए लाइट बंद कर बेरोजगार युवा मोबाइल की लाइट, मोमबत्ती, दिया, लालटेन जला कर सरकार को वादा…</t>
  </si>
  <si>
    <t>RT @YourNikanshu: युवाओं की शक्ति एवं एकता का प्रदर्शन 9:00 बजे 9 मिनट 9 सितंबर 🙏🙏🙏🙏🙏
# retweet please fast 💯💯
#9Baje9Minute https://t.co/C…</t>
  </si>
  <si>
    <t>RT @monalithakur311: media humara support kyu nahi kar rahi hai 😞
media humare liye hai ya hum unke liye hai?
#BiharRejectsNitish #GodiMed…</t>
  </si>
  <si>
    <t>RT @123sp_parti: #StopPrivatisation
#speakup
#9Baje9Minute https://t.co/KxMWDuRnlu</t>
  </si>
  <si>
    <t>RT @Akki09815373: #9Baje9Minute
#69000_शिक्षकों_को_नियुक्ति_पत्र
जोश बरकरार रहे, 9 सितम्बर दूर नहीं है l
अपने हक़ की नौकरी छिन लो, 
वरना…</t>
  </si>
  <si>
    <t>RT @pahadi_chori: NCRB data: भारत में हर 15 मिनट में एक रेप होता है। 
#yogiji_cmno1 #ModiFailsIndia
#9Baje9Minute #5Baje5Minute
#कांप_गया_…</t>
  </si>
  <si>
    <t>RT @Induba744744: माता पिता का सहारा बेटा ही नहीं बेटी भी होती है l बेरोजगार बेटा ही नहीं, बेटी भी होती है l
बिना बेटी के साथ के विजय कोई…</t>
  </si>
  <si>
    <t>RT @Bharat_ki_Aawaz: कल #5Baje5Minutes टास्क ने सरकार के कानों में बड़ा धमाका किया है।
और रेलवे परीक्षार्थियों को छोटी सी कामयाबी हासिल हु…</t>
  </si>
  <si>
    <t>#9Baje9Minute
#9Baje9Minute
#9Baje9Minute
#9baje9mintue 
#9baje9mintue https://t.co/ls9IQCNiPX</t>
  </si>
  <si>
    <t>RT @MEENALR3: #9Baje9Minute
#SpeakUp4AlpTraining
@RailMinIndia
@PiyushGoyal @nerailwaygkp
@drmbsbner @gmner_gkp @cponergkp @DpoBsb सर CEN1/…</t>
  </si>
  <si>
    <t>RT @ARVINDM04019988: #9Baje9Minute
#SpeakUp4AlpTraining
@RailMinIndia
@PiyushGoyal @nerailwaygkp
@drmbsbner @gmner_gkp @cponergkp @DpoBsb A…</t>
  </si>
  <si>
    <t>RT @ARVINDM04019988: #9Baje9Minute
#SpeakUp4AlpTraining
@RailMinIndia
@PiyushGoyal @nerailwaygkp
@drmbsbner @gmner_gkp @cponergkp @DpoBsb P…</t>
  </si>
  <si>
    <t>RT @RoshniD199: @DexyPelton @Weapon_XI_ @LotusBharat @Optimist_______ Poor women who took loan frm microfinance companies r hounded by reco…</t>
  </si>
  <si>
    <t>RT @say2meshikher: मुख्यमंत्री जी से आग्रह है कि जल्द से जल्द 
स्पष्ट नियमों के साथ शिक्षक भर्ती की वि ज्ञा पन
जारी करे |
#UpNewPRTVacancy…</t>
  </si>
  <si>
    <t>RT @IASpratibhaverm: कौन कहता है आंसमा में सुराख नही हो सकता,
एक पत्थर तो तबियत से मारो यारो।
#9Baje9Minute</t>
  </si>
  <si>
    <t>RT @Kabir_Aanand: #9Baje9Minute
#speakupforSSCRaliwaystudents
#SpeakUp4AlpTraining
@PiyushGoyal
@v_k_yadava
@EastCoastRail
@HansrajMeena
Si…</t>
  </si>
  <si>
    <t>RT @Sarfara64803601: Ye jo hamare pradhanmantri ji nayi shiksha neeti par bhashan de rahe hain, koi inse puchche k khud kitne shikshit hain…</t>
  </si>
  <si>
    <t>RT @subhamprakash08: #9Baje9Minute #SpeakUp4AlpTraining #Eastern_Railway_Start_ALP_Training start our initial training of ALP as soon as po…</t>
  </si>
  <si>
    <t>RT @subhamprakash08: #9Baje9Minute #SpeakUp4AlpTraining #Eastern_Railway_Start_ALP_Training hamari initial training jald se suru ho jani ch…</t>
  </si>
  <si>
    <t>RT @Kamtasi52929797: 9 सितम्बर में केवल आज व कल के दो दिन बीच में है l उस दिन बता देना है कि मोदी सरकार गलत और देश का नौजवान सही है l
भर्ती…</t>
  </si>
  <si>
    <t>RT @MohitGu83824591: मेरी सरकार के लोगों से विनती है कि रोजगार के विषय में कोई ठोस कदम लिया जाये ताकि कोई युवा हताश न हो,स्वाभिमान से अपना…</t>
  </si>
  <si>
    <t>RT @GautamiKT1: @suryapsingh_IAS @taapsee #9Sep9Baje9Minute
#9Baje9Minute 
#9बजे9मिनट
#9Sep9Baje9Minute
#9Baje9Minute 
#9बजे9मिनट
#9Sep9Baj…</t>
  </si>
  <si>
    <t>RT @samajsudharak0: @DChaurasia2312 रिया चक्रवर्ती ज्यादा जरूरी हैं या स्टूडेंट्स को रोजगार ?
#9Baje9Minute</t>
  </si>
  <si>
    <t>RT @Manav_SS_Gupta: Youth's Movement For Nation..!
Peaceful Protest For Highest Sufferings !! 
#9बजे9मिनट 
#9Baje9Minute https://t.co/Qq7…</t>
  </si>
  <si>
    <t>RT @drsabirsyed: Provide jobs else step down.
#9Baje9Minute https://t.co/OCDqPiDi9Q</t>
  </si>
  <si>
    <t>@suryapsingh_IAS #9Baje9Minute</t>
  </si>
  <si>
    <t>RT @VinodPassi8: बेरोजगारी और निजीकरण के विरोध में मैं प्रत्येक विपक्षी दल, सामाजिक संगठन, और तमाम देश के जागरूक लोगों को आगामी 9 सितंबर रा…</t>
  </si>
  <si>
    <t>RT @Vivekpandey21: Most students wrote JEE 2020 because they had no other option, say SOPs not followed in most centres .
#JEEFailedPostpo…</t>
  </si>
  <si>
    <t>RT @GYB_Uttarprades: #9Baje9Minute</t>
  </si>
  <si>
    <t>RT @suryapsingh_IAS: नोटबंदी के दौरान वादा किया था कि सेठ साहूकार कंगाल हो जायेंगे और गरीब की जेब में पैसा आएगा, बाद में पोल खुली कि ये तो…</t>
  </si>
  <si>
    <t>RT @nirjadsouza: Dearest 
@INCIndia
 ns,
I want every #Congresshandles to have atleast 
3000 followers so that your voice can be heard 
Who…</t>
  </si>
  <si>
    <t>RT @SatyaPr36449029: इक दिन कोई मुझमे से फिर नींद से उट्ठेगा ।
नारा कोई बादल पे फिर बर्क सा चमकेगा ।।
तारीख ये कहती है सब मुझसे बदलता है।
इ…</t>
  </si>
  <si>
    <t>RT @VIJAIunmute: याद है न साथियों #9Baje9Minute 
@suryapsingh_IAS</t>
  </si>
  <si>
    <t>RT @dimpleydv_: बेरोजगारी ,निजीकरण जैसे मुद्दों पर भाई @HansrajMeena सरकार को घेरने में लगे हैं। ये लड़ाई हम सबकी है। हम और आप मिलकर ही इस…</t>
  </si>
  <si>
    <t>RT @suryapsingh_IAS: देश की 90% सम्पदा 10% को सौंप दी, और युवा माँगे भीख l
होश में आओ, युवा को मत चिढाओ l
#9Sep9Baje9Minute
#9Baje9Minute…</t>
  </si>
  <si>
    <t>#speakup #9Baje9Minute https://t.co/Am6Z0N0Z0I</t>
  </si>
  <si>
    <t>RT @ddo1306: #9Baje9Minute 
@blmeenalangra @ImratMeena4 @DrRaysingh @CPBhankri @HansrajMeena @Tulsimeena7 @BarulaMeena @MeenaRamesh91 @Pink…</t>
  </si>
  <si>
    <t>RT @blmeenalangra: 9 सितम्बर, रात 9 बजे निजीकरण व बेरोजगारी के विरोध में अपनी घर की लाइट बंद  कर दीपक, मोमबत्तियां, मोबाइल की टॉर्च जलाएं।…</t>
  </si>
  <si>
    <t>RT @RachnaSinghSP: न चोर हूँ और न मोर हूँ, एक बेरोजगार युवा हूँ, इसीलिए आपको पसंद नहीं l
सुन लो, कान खोल के, युवा जाग चुका है l 
#9Sep9Baje…</t>
  </si>
  <si>
    <t>जिन नौजवानों ने अपने कंधे पर बैठा कर सत्ता के शिखर पर पहुँचाया, उन करोड़ो नौजवानों को ठगने का काम करने वाली सत्ताधा… https://t.co/OYDrn7XmHE</t>
  </si>
  <si>
    <t>RT @Shivang98510523: 9 सितम्बर की रात 9 बजे 9 मिनट के लिए लाइट बंद कर बेरोजगार युवा मोबाइल की लाइट, मोमबत्ती, दिया, लालटेन जला कर सरकार को…</t>
  </si>
  <si>
    <t>RT @ARVINDM04019988: #9Baje9Minute
#SpeakUp4AlpTraining
@RailMinIndia
@PiyushGoyal @nerailwaygkp
@drmbsbner @gmner_gkp @cponergkp @DpoBsb…</t>
  </si>
  <si>
    <t>RT @PMLUCKNOW: कन्नौज में एक साधु की लाठी से मार कर हत्या कर दी गयी।
ये हत्या भाजपा शासित योगी राज्य में हुई है इसलिए दिल्ली में बैठे ‘हिं…</t>
  </si>
  <si>
    <t>महोदय ये किसी नीति है आपकी, कैसा आपके रेल मंत्रालय का कानून है, कि हम हुनरमंद बेरोजगार सड़को पर भटक रहे है तो फिर… https://t.co/WtcydSYdbK</t>
  </si>
  <si>
    <t>RT @RahulKu42341128: महोदय ये किसी नीति है आपकी, कैसा आपके रेल मंत्रालय का कानून है, कि हम हुनरमंद बेरोजगार सड़को पर भटक रहे है तो फिर…</t>
  </si>
  <si>
    <t>RT @nitinpulla: STUDENTS JOIN THE UNEMPLOYED #9Baje9Minute LET’s FOLLOW EACH OTHER ON THIS POST AND MAKE IT BIGGER THE #5Baje5Minutes #BJPk…</t>
  </si>
  <si>
    <t>RT @kamalmeena31: बेरोजगारी, निजीकरण जैसे मुद्दो पर भाई @HansrajMeena सरकार को घेरने मे लगे हुए है। ये लडाई हम सब की हैं। हम और आप इस लडाई…</t>
  </si>
  <si>
    <t>RT @RachnaSinghSP: उन्हीं की भाषा मे अपनी आवाज़ उनके कानों
तक पहुँचाना है साथियों याद रखना
#9baje9minute</t>
  </si>
  <si>
    <t>RT @ShikharPal13: 9 सितम्बर की रात 9 बजे 9 मिनट के लिए लाइट बंद कर बेरोजगार युवा मोबाइल की लाइट, मोमबत्ती, दिया, लालटेन जला कर सरकार को वा…</t>
  </si>
  <si>
    <t>RT @Himansh99279501: गूंगी बहरी सरकार को
उसी की आवाज में जवाब देंगे,
📢 #बेरोजगार_युवा_संगठन 
आप आवाज उठाओ हम आपका साथ 🤝
देंगे ।👺
#9Baje9Min…</t>
  </si>
  <si>
    <t>RT @MLPRAJAPATI91: *#9Baje9Minute*
*#12460_शिक्षकभर्ती*
*#SpeakUpFor12460TeachersJoining*
यूपी की 12460 शिक्षक भर्ती, लगभग 4 सालों से अटकी…</t>
  </si>
  <si>
    <t>RT @lahri_sangeeta: #12460_शिक्षकभर्ती
मैं ना रहूं,तो
नाकाम सियासत को जिम्मेदार लिख देना।
मरूं मैं जब कभी तो 
मेरी कब्र पर बेरोजगार लिख दे…</t>
  </si>
  <si>
    <t>#9Baje9Minute https://t.co/tbgCbu8v0v</t>
  </si>
  <si>
    <t>RT @RRRajsthan: युवाओं के 9 सितंबर #9Baje9Minute मुहिम का पूर्ण समर्थन करता हूँ।</t>
  </si>
  <si>
    <t>RT @Nargis_Ansari73: " अर्णब गोस्वामी स्टूडियो में बैठकर बंदर की तरह गुलाटी मारता है ,
ये ऐसा पत्रकार है जो गरीब , बेरोजगार के लिए खबर नही…</t>
  </si>
  <si>
    <t>RT @kuldip1810: साहब हम #रेल_अप्रेंटिस का ट्रेनिग के बाद 100%समायोजन होता था, 
अब आपकी नीतियों से हमे 20%देकर, हम 80% #रेल_अप्रेंटिस बेरोज…</t>
  </si>
  <si>
    <t>RT @vaibhav9rai: “...चीन के साथ मेरा निजी रूप से भी एक विशेष नाता है। मैं उसे गहरा रिश्ता समझता हूँ...”-मोदी जी,2015
अपने मित्र चीन को बचा…</t>
  </si>
  <si>
    <t>RT @Ashishc83885071: #9Baje9Minute
@AKTU_Lucknow जब आप ऑनलाइन Exam नहीं करवा सकते तो कहे कि टेक्निकल यूनिवर्सिटी. अगर आप के पास सॉफ्टवेयर न…</t>
  </si>
  <si>
    <t>RT @MdArhamSiddique: 9 सितम्बर को रात 9 बजे  बेरोजगार युवा साथियो द्वारा चलाई जाने वाली मुहिम का मैं स्वागत करता हूँ व इस मुहिम का दिल से स…</t>
  </si>
  <si>
    <t>RT @Vijaysh17174782: @Ravishk356 🗣 प्रधानमंत्री जी हमने खिलौना बनाने की नहीं रेल बनाने की ट्रेनिंग ली है 
👉सो हमें।......💪
👉 रेल बनाने का…</t>
  </si>
  <si>
    <t>RT @TeqipF: Give me some sunshine give me some rain give me another chance to Teach them once again !#ExtendTeqip3 
 #9Baje9Minute 
@narend…</t>
  </si>
  <si>
    <t>RT @SirraMangi: #9Baje9Minute
Save future of unemployment youth  india and Stop privatization, Increasing employment for indian youth,Save…</t>
  </si>
  <si>
    <t>RT @chinmoyee5: Modi govt also takes care of economy, turns disaster into opportunity: Nadda
People of India will only believe this crap i…</t>
  </si>
  <si>
    <t>RT @RAJNISINGH78: सरकार हिल जाएगी।
किसी को कोई शक?
@suryapsingh_IAS
#9Baje9Minute</t>
  </si>
  <si>
    <t>RT @HansrajMeena: 9 सितंबर को सिर्फ दीपक, मोमबत्ती, मोबाइल टॉर्च जलाकर केवल उजाला करवाना ही मेरा उद्देश्य नहीं है बल्कि उससे पहले हम सरकार…</t>
  </si>
  <si>
    <t>RT @kuldip1810: @Ravishk356 My pen was worn out.
The job process should now improve
I am Unemployed, Sir, I want Employment.
#Rail_Apprenti…</t>
  </si>
  <si>
    <t>RT @GavandeSandip1: सर, आप से रिक्वेस्ट है कुछ हमारे लिए भी कहे हम अप्रेंटिसों को ज्वॉइनिग नहीं मिल रहा जबकि हम आईटीआई के साथ रेलवे से अ…</t>
  </si>
  <si>
    <t>RT @IncKinju: अब तो भक्त भी बोल रहे है..
भारत देश को सिर्फ़ @narendramodi ही बचा सकते हैं ..!!
मैंने पूछा वो कैसे ..??
बोले अपना “ इस्ती…</t>
  </si>
  <si>
    <t>RT @rith_gagan: #9Baje9Minute
#SpeakUpForSSCRailwaysStudents #SpeakUpForUPSSSCVDOJoining @ndtvindia @ravishndtv https://t.co/7EddOfrGCt</t>
  </si>
  <si>
    <t>RT @rith_gagan: #9Baje9Minute
युवा मांगे रोजगार, कहां सोये है चौकीदार https://t.co/sL9WxFqN95</t>
  </si>
  <si>
    <t>RT @HeeraChandMeena: #9Baje9Minute</t>
  </si>
  <si>
    <t>RT @mandawar_meena: #9Baje9Minute
@HansrajMeena 
हम  आपके साथ है और पूर्ण रूप से समर्थन करते है
वास्तव में एक इतिहास रचा जाएगा</t>
  </si>
  <si>
    <t>RT @Rinkulotwara95: भाई हंसराज मीणा @HansrajMeena के आह्वान पर देश की युवा शक्ति ने एकजुट होकर #ट्विटर पर जो.. कमाल किया है..! देख कर सच…</t>
  </si>
  <si>
    <t>RT @LakhendraMeena: अब #9Baje9Minute अभियान को सफ़ल होने से कोई रोक नहीं सकता @HansrajMeena भाई की अगुवाई व समर्थन देने के लिए आभार, युवा 9…</t>
  </si>
  <si>
    <t>कुनाल पाण्डेय (@yahW2YHTtC5CJfw) Tweeted:
@PiyushGoyalOffc @narendramodi #रेल_अप्रेंटिस 
#रेल_अप्रेंटिस 
अपनी ही सर… https://t.co/38dEDFqNOj</t>
  </si>
  <si>
    <t>RT @RavinderKapur2: We want jobs not lies 
#9Baje9Minute</t>
  </si>
  <si>
    <t>RT @imRehanMahi: तैयार रहना दोस्तो,,,, 
#9Baje9Minute 
@HansrajMeena @suryapsingh_IAS</t>
  </si>
  <si>
    <t>उन्हीं की भाषा मे अपनी आवाज़ उनके कानों
तक पहुँचाना है साथियों याद रखना
#9baje9minute https://t.co/FBJrjkfr0u</t>
  </si>
  <si>
    <t>RT @Swati_IKR: सेठ जी अपनी सारी जायदाद दान करते हुए 👇👇👇.....😂😂
#9Baje9Minute https://t.co/3ykjNUEJYy</t>
  </si>
  <si>
    <t>RT @ManaliGhosh19: guys please speak up for banking aspirants .we need your support .. @guidely_ @Testbookdotcom @studyiq @adda247live #9Ba…</t>
  </si>
  <si>
    <t>RT @Lokesh_saini007: @GaganPratapMath #9Baje9Minute
#speakup
#speakUpforALPjoining
#NCR_START_ALP_TRAINING
अगला टास्क-
9सितम्बर रात9 बजे 9…</t>
  </si>
  <si>
    <t>RT @MANOJKU72692521: साथियों इस गूंगी बहरी अहंकार में चूर सरकार को दिखा देना है कि युवा शक्ति किसी की गुलाम नहीं। खाली बातों से काम नहीं च…</t>
  </si>
  <si>
    <t>RT @Rohitmandal460: #9Baje9Minute #PMModi_RozgarDo #SpeakUpForUnemployment #SpeakUpForUnemployment #HemantSarkarRozgarDo #HemantSarkarRozga…</t>
  </si>
  <si>
    <t>RT @Rohitmandal460: @HansrajMeena #PMModi_RozgarDo #PMModi_RozgarDo #9Baje9Minute  #HemantSarkarRozgarDo #conductjpscjssc https://t.co/dZdg…</t>
  </si>
  <si>
    <t>@suryapsingh_IAS #9Baje9Minute #9Baje9Minute
#BiharRejectsNitish</t>
  </si>
  <si>
    <t>RT @Rajeshk59729755: @suryapsingh_IAS #9Baje9Minute #9Baje9Minute
#BiharRejectsNitish</t>
  </si>
  <si>
    <t>Wake up yuths#9Baje9Minute</t>
  </si>
  <si>
    <t>Provide jobs for all#9Baje9Minute</t>
  </si>
  <si>
    <t>9 सितम्बर को रात 9 बजे 9 मिनट बेरोजगार युवा साथियो द्वारा चलाई जाने वाली मुहिम का मैं स्वागत करता हूँ व इस मुहिम का… https://t.co/UJCiVxlc1j</t>
  </si>
  <si>
    <t>RT @erpradeep1996: 9 सितम्बर को रात 9 बजे 9 मिनट बेरोजगार युवा साथियो द्वारा चलाई जाने वाली मुहिम का मैं स्वागत करता हूँ व इस मुहिम का दिल…</t>
  </si>
  <si>
    <t>RT @PintuKu143_: -23.9%भीतर चला गया है अंडभक्तों  का पापा जी नहीं दिखेगा| आपलोग बता सकते हैं कि जिस देश का जीडीपी गिरता है, उस देश का प्रधा…</t>
  </si>
  <si>
    <t>RT @Santosh56120017: #9Baje9Minute
#sscspeakupforsscrailwaystudents  
Stop privatisation
Provide job
@PMOIndia 
@malviyaclasses</t>
  </si>
  <si>
    <t>RT @Jaysing07420868: बोल जवानों हल्ला बोल 
 #मोदीजी_बेरोज़गार_को_रोज़गार_दो
#9Baje9Minute 
#9बजे9मिनट 
@yadavakhilesh @yadavakhiles143 @ane…</t>
  </si>
  <si>
    <t>#9Baje9Minute
ये खबर छपवा दो अखबार में पोस्टर लगवा दो बाजार में की .आगामी 9 सितंबर को रात 9बजे घर की लाइट बंद करके… https://t.co/OTm93gDzai</t>
  </si>
  <si>
    <t>महोदय ये किसी नीति है आपकी, कैसा आपके रेल मंत्रालय का कानून है, कि हम हुनरमंद बेरोजगार सड़को पर भटक रहे है तो फिर… https://t.co/p25Aq3IdDk</t>
  </si>
  <si>
    <t>सभी कोर्स कंप्लीटेड रेलवे एक्ट अप्रेंटिसो का समायोजन एक बार मे करके सरकार अपने स्किल्ड इंडिया के सपने को साकार करें… https://t.co/qMSOfpDhn7</t>
  </si>
  <si>
    <t>महोदय ये किसी नीति है आपकी कैसा आप के रेल मंत्रालय का कानून है कि हम हुनरमंद बेरोजगार सड़को पर भटक रहे है तो फिर… https://t.co/HDkQ7rQr2D</t>
  </si>
  <si>
    <t>कभी वह मानते हैं कभी रूठ जाते हैं अपनी दुविधा एक बार में नहीं बताते हैं मानने और मनाने में यह #Rail_Apprentice बेरो… https://t.co/b8a1HlWGxg</t>
  </si>
  <si>
    <t>#Rail_Apprentice की पीड़ा को समजीए साहब रेल के भविष्य के लिए रेल अप्रेंटिस से बेहतर कोण हो सकता जितना रेलको एक अ… https://t.co/7cgucnsdWY</t>
  </si>
  <si>
    <t>RT @GajjarParimalB1: महोदय ये किसी नीति है आपकी, कैसा आपके रेल मंत्रालय का कानून है, कि हम हुनरमंद बेरोजगार सड़को पर भटक रहे है तो फिर…</t>
  </si>
  <si>
    <t>RT @INC35360145: DISTRACTIONS
- Thali Bajao
- Diya Jalao
- #9Baje9Minute
- Tablighis
- TikTok/PUBG
- Kangana
- #RheaChakraborthy
- Peacocks…</t>
  </si>
  <si>
    <t>@DHEERAJ13873829 @rashtrapatibhvn सूर्य,पृथ्वी और चंद्रमा एक सीध में आ जाता है तो ग्रहण लगता है ।उसी प्रकार जब विधा… https://t.co/vQeQTnMjSC</t>
  </si>
  <si>
    <t>RT @SurendraVerma_: देश का युवा बोल रहा है,
सत्ता का सिंघासन डोल रहा है। #9Baje9Minute</t>
  </si>
  <si>
    <t>RT @AmitAry01806177: जब तक तोड़ेंगे नही तब तक छोड़ेंगे नही 09 Sep #9Baje9Minute</t>
  </si>
  <si>
    <t>RT @imVishwakarmaG: किसानों को "रिया" की गिरफ्तारी की ज़रुरत हो या ना हो!
पर किसानों को "यु-रिया" और जवानों को "नौंक-रिया" की ज़रुरत अवश्य…</t>
  </si>
  <si>
    <t>RT @ashokdanoda: अगर 1947 में टीवी होता तो अपना देश कभी आजाद नहीं होता क्योंकि अंग्रेजों की दौलत के आगे अपना भारतीय मीडिया बिक जाता।
#9Baj…</t>
  </si>
  <si>
    <t>RT @Avinash99475509: रैलमंत्रीजी हम ने रेल से अप्रेंटिस करके कौन सा गुना कर लिया। जो आप को हम रेल अप्रेंटिस पर जरा भी रहम नही आ रहा है।
रेल…</t>
  </si>
  <si>
    <t>RT @HansrajMeena: निजीकरण हटाओ,
बेरोजगारी मिटाओ।
#9Baje9Minute</t>
  </si>
  <si>
    <t>SBI से बाहर होंगे 30 हजार कर्मचारी! VRS लाने की तैयारी कर रहा बैंक 
#9Baje9Minute तक एसबीआई वाले भी शामिल हों! https://t.co/W3nmQYRIJF</t>
  </si>
  <si>
    <t>RT @SinghIsSPKing: SBI से बाहर होंगे 30 हजार कर्मचारी! VRS लाने की तैयारी कर रहा बैंक 
#9Baje9Minute तक एसबीआई वाले भी शामिल हों! https://…</t>
  </si>
  <si>
    <t>@sakshijoshii कुछ महीने पहले गरीब लोग सड़कों पर बेसहारा होकर मर रहे थे, तब आज का  बेरोजगार युवा अंधभक्ति में डूबा… https://t.co/tKMyQR6p0B</t>
  </si>
  <si>
    <t>RT @KajalSonane: Shattered by waiting for vaccancy and results of exams.
Want your support..... 🙏👇🕯✊
#9Baje9Minute https://t.co/Drkv8dUbIS</t>
  </si>
  <si>
    <t>RT @Mahendr18838702: #9Baje9Minute 
@Ab_hi_Tweet @abhinaymaths @AdityaVerma004 @AjeetKu47950944 @Amrita204 @Ashishchandelji @BavitaRajput3…</t>
  </si>
  <si>
    <t>RT @Mahendr18838702: हम सभी छात्र निजीकरण और बेरोजगारी के विरोध में 9 September ko raat 9 bje 9 minute के लिए सभी लाइट बन्द करके मोमबत्ती औ…</t>
  </si>
  <si>
    <t>RT @Vijayku99918137: @Ravishk356 Why trained railway apprentices ??  To waste time and make them unemployed with responsibility @PiyushGoya…</t>
  </si>
  <si>
    <t>RT @SujitGawai9: @Ravishk356 job do rojgar do rail apprentice ko rojgar do @PiyushGoyal @ShivaGopalMish1 @narendramodi @v_k_yadava @Hansraj…</t>
  </si>
  <si>
    <t>RT @RahulSi29576919: @Ravishk356 #रेल_अप्रेंटिस 
#9Baje9Minute
@PMOIndia
@PiyushGoyal 
@RailMinIndia 
@NITIAayog
@IR_CRB
@airfindia
@ShivaG…</t>
  </si>
  <si>
    <t>RT @RobiManna: @Ravishk356 Rail Apprentice are double skill but still now we are unemployed
@narendramodi @PiyushGoyal @ShivaGopalMish1 @v_…</t>
  </si>
  <si>
    <t>RT @Siddhar63074884: @Vijayku57216753 @Ravishk356 @MSDESkillIndia @v_k_yadava @RailMinIndia @ShivaGopalMish1 All India act apprentice trust…</t>
  </si>
  <si>
    <t>RT @Vijayku57216753: @Ravishk356 हम रेल अप्रेंटिस
👉नवभारत बनाने में अहम भूमिका दे सकते है
👉रेल अप्रेंटिस डबल स्किल है
👉तकनिक तोर अपनी अपनी…</t>
  </si>
  <si>
    <t>RT @Vijayku57216753: @Ravishk356 All India act apprentice trust you sir plz solve our job issues and one time settlement sir berojgar appre…</t>
  </si>
  <si>
    <t>RT @Vijayku99918137: @Ravishk356 Rail Apprentice के साथ इंसाफ करे और उनको उनका हक दिलवा कर skill india मिशन को सफल बनाये.
@narendramodi @Pi…</t>
  </si>
  <si>
    <t>RT @AakashBavaska18: @Ravishk356 आम्ही #Rail_Apprentice नवभारत निर्माण मधे आपले योगदान देण्यास तयार आहोत..
@PiyushGoyal @v_k_yadava @IR_CRB…</t>
  </si>
  <si>
    <t>RT @RahulSi29576919: @Ravishk356 रेल कर रही पुकार।
रेल अप्रेंटिस को दो रोजगार।  
@nwr_rail @HqNrmu @narendramodi @PMOIndia @PiyushGoyal @Sh…</t>
  </si>
  <si>
    <t>RT @RobiManna: @Ravishk356 Rail Apprentice want old #GMPOWER_FOR_RAILAPPRENTICE
@narendramodi @PiyushGoyal @ShivaGopalMish1 @v_k_yadava 
@n…</t>
  </si>
  <si>
    <t>RT @Siddhar63074884: @RobiManna @Ravishk356 @narendramodi @PiyushGoyal @ShivaGopalMish1 @v_k_yadava @nfirindia @RailMinIndia @NITIAayog @AI…</t>
  </si>
  <si>
    <t>RT @VikasSa02898956: @Ravishk356 Rail Apprentice के साथ इंसाफ करे और उनको उनका हक दिलवा कर skill india मिशन को सफल बनाये.
@narendramodi @Pi…</t>
  </si>
  <si>
    <t>RT @RahulSi29576919: @Ravishk356 Rail_Apprentice युवाओं को रोजगार दो, हम रेल को दुनिया की सर्वश्रेष्ठ रेल बनायेंगे.
 @rashtrapatibhvn @IR_C…</t>
  </si>
  <si>
    <t>RT @Sainage68039348: @Ravishk356 Sir, we had a 100% adjustment after the #Rail_Apprentice 
Now by giving us 20% of your policies, we #Rail_…</t>
  </si>
  <si>
    <t>RT @Sainage68039348: @Ravishk356 Even today, I say,
I am sure @PiyushGoyal Sir, we will give #Rail_Apprentice is a chance to serve in the R…</t>
  </si>
  <si>
    <t>RT @kuldip1810: @Ravishk356 प्रधानमंत्री @narendramodi म.प्र.  मुख्यमंत्री @ChouhanShivraj तथा श्री @NandKumarSinghC जी,
हम डबल स्किल रेल अ…</t>
  </si>
  <si>
    <t>RT @RahulSi29576919: @Ravishk356 प्रधानमंत्री @narendramodi म.प्र.  मुख्यमंत्री @ChouhanShivraj तथा श्री @NandKumarSinghC जी,
हम डबल स्किल…</t>
  </si>
  <si>
    <t>RT @RahulSi29576919: @Ravishk356 आम्ही #Rail_Apprentice नवभारत निर्माण मधे आपले योगदान देण्यास तयार आहोत..
@PiyushGoyal @v_k_yadava @IR_CRB…</t>
  </si>
  <si>
    <t>RT @RahulSi29576919: @Ravishk356 हम #Rail_Apprentice की पुकार सुनो🙏
हमें रोजगार दो🙏🙏🙏
@PiyushGoyal @IR_CRB @ShivaGopalMish1 @RailMinIndia @…</t>
  </si>
  <si>
    <t>RT @RahulSi29576919: @Ravishk356 आदरणीय रेलमंत्री जी आज जर डबल स्किल्ड #Rail_Apprentice ला रेलसेवा करण्याची संधी मिळाली तर रेल्वे तसेच देशा…</t>
  </si>
  <si>
    <t>RT @RahulSi29576919: @Ravishk356 Sir, we had a 100% adjustment after the #Rail_Apprentice 
Now by giving us 20% of your policies, we #Rail_…</t>
  </si>
  <si>
    <t>RT @RahulSi29576919: @Ravishk356 #रेल_अप्रेंटिस
#9Baje9Minute
Hamko justice dilav sir jii 🙏 https://t.co/n5yHpIS43G</t>
  </si>
  <si>
    <t>RT @RahulSi29576919: @Ravishk356 My pen was worn out.
The job process should now improve
I am Unemployed, Sir, I want Employment.
#Rail_App…</t>
  </si>
  <si>
    <t>RT @RahulSi29576919: @Ravishk356 पढ लिखकर भी युवा बेकार बैठे है रेल्वे अप्रेंटिस भी देखो लाचार बैठे है जिंहोणे रोजगार देने का वादा किया था…</t>
  </si>
  <si>
    <t>RT @RahulSi29576919: @Ravishk356 #रेल_अप्रेंटिस
बिहार चुनाव में कोई भी रेलअप्रेंटिस युवा बूथ पर नहीं जाएगा वोटिंग करने,पहले नोकरी का गारंटी…</t>
  </si>
  <si>
    <t>RT @RahulSi29576919: @Ravishk356 #Rail_Apprentice की पीड़ा को समजीए साहब रेल के भविष्य के लिए रेल अप्रेंटिस से बेहतर कोण हो सकता जितना रेल…</t>
  </si>
  <si>
    <t>RT @RahulSi29576919: @Ravishk356 सर हम #रेल_अप्रेंटिस
हर ट्वीट में आपका टैग यूज़ करते है और आप के  हमारा कोई से सहारा नही है,आप चैनल के मा…</t>
  </si>
  <si>
    <t>RT @RahulSi29576919: @Ravishk356 @PMOIndia
@PiyushGoyal 
@ShivaGopalMish1 
#रेल_अप्रेंटिस 
#9Baje9Minute ,,ये कैसी नीति आपकी सर  डबल स्कि…</t>
  </si>
  <si>
    <t>RT @RahulSi29576919: @Ravishk356 #Rail_Apprentice unemployed because of Prime Minister @narendramodi Ji's complicating policies,
@PiyushGoy…</t>
  </si>
  <si>
    <t>RT @adarsh70330303: @Ravishk356 सर हम #रेल_अप्रेंटिस
हर ट्वीट में आपका टैग यूज़ करते है और आप के  हमारा कोई से सहारा नही है,आप चैनल के मा…</t>
  </si>
  <si>
    <t>RT @RobiManna: @Ravishk356 Why too much late being make policy for #rail_Apprentice
@narendramodi @PiyushGoyal @ShivaGopalMish1 @v_k_yadava…</t>
  </si>
  <si>
    <t>RT @LakhanS10135070: @Ravishk356 महोदय ये किसी नीति है आपकी कैसा आप के रेल मंत्रालय का कानून है कि हम हुनरमंद बेरोजगार सड़को पर भटक रहे है…</t>
  </si>
  <si>
    <t>RT @LakhanS10135070: @Ravishk356 रेलमंत्रीजी आप हम रेल अप्रेंटिससो को किस बात की सजा दे रहे है। हम ने रेलवे से अप्रेंटिस ट्रेनिंग किया है।…</t>
  </si>
  <si>
    <t>RT @LakhanS10135070: @Ravishk356 हम रेल अप्रेंटिस में क्या कमी दिख रही है
👉नवभारत बनाने में अहम भूमिका दे सकते है
👉रेल अप्रेंटिस डबल स्किल…</t>
  </si>
  <si>
    <t>RT @Mukesh37988110: @Ravishk356 हम रेल अप्रेंटिस
👉नवभारत बनाने में अहम भूमिका दे सकते है
👉रेल अप्रेंटिस डबल स्किल है
👉तकनिक तोर अपनी अपनी…</t>
  </si>
  <si>
    <t>RT @kuldip1810: @Ravishk356 Sir, we had a 100% adjustment after the #Rail_Apprentice 
Now by giving us 20% of your policies, we #Rail_Appre…</t>
  </si>
  <si>
    <t>RT @ravikashyap4001: @Ravishk356 The family understand that
I'm in love with a girl with a mobile..
But the truth is
I am #Rail_Apprentice…</t>
  </si>
  <si>
    <t>RT @kuldip1810: @Ravishk356 #Rail_Apprentice की पीड़ा को समजीए साहब रेल के भविष्य के लिए रेल अप्रेंटिस से बेहतर कोण हो सकता जितना रेलको एक…</t>
  </si>
  <si>
    <t>RT @kuldip1810: @Ravishk356 Even today, I say,
I am sure @PiyushGoyal Sir, we will give #Rail_Apprentice is a chance to serve in the Railwa…</t>
  </si>
  <si>
    <t>RT @RaviKan20497218: @Devendr91039495 @suryapsingh_IAS #9Baje9Minute</t>
  </si>
  <si>
    <t>ना पैसा ना पद मांगता हूँ,
मैं देश का युवा हूँ अपना हक़ मांगता हूँ।।
#9Baje9Minute 
#9बजे9मिनट
@suryapsingh_IAS… https://t.co/Ei8FnOHsda</t>
  </si>
  <si>
    <t>RT @alp_virendra: #SpeakUp4AlpTraining
#SpeakUp4AlpTraining
#SpeakUp4AlpTraining
#SpeakUp4AlpTraining
#9Baje9Minute
@RailwayNorthern
We wan…</t>
  </si>
  <si>
    <t>@INCIndia @rssurjewala DISTRACTIONS
- Thali Bajao
- Diya Jalao
- #9Baje9Minute
- Tablighis
- TikTok/PUBG
- Kangana… https://t.co/HjWF78XEA6</t>
  </si>
  <si>
    <t>RT @_manishsadhwani: @INCIndia @rssurjewala DISTRACTIONS
- Thali Bajao
- Diya Jalao
- #9Baje9Minute
- Tablighis
- TikTok/PUBG
- Kangana
- #…</t>
  </si>
  <si>
    <t>RT @RoshniD199: @PMOIndia @Praveen19575877 Poor women who took loan frm microfinance companies r hounded by recovery guys,
These women run…</t>
  </si>
  <si>
    <t>कुंभकर्ण की नींद में सोई हुई सरकार को जगाने के लिए 9 सितंबर को रात 9 बजकर 9 मिनट पर बेरोजगारी व निजीकरण के खिलाफ ह… https://t.co/IpQTVnrCHJ</t>
  </si>
  <si>
    <t>RT @punita_soni: रोज़गार हमारा अधिकार है , निजीकरण से हमारा विरोध है , ये संपूर्ण भारत की आवाज़ है...
 #9Baje9Minute https://t.co/d5cPiSztSL</t>
  </si>
  <si>
    <t>#9baje9minute Kangana is going to Mumbai on 9 September .Why did she select 9 September? Is she going at 9p.m for 9… https://t.co/Xgf8Crl7JM</t>
  </si>
  <si>
    <t>RT @tuli_neelam: #9baje9minute Kangana is going to Mumbai on 9 September .Why did she select 9 September? Is she going at 9p.m for 9 minute…</t>
  </si>
  <si>
    <t>RT @ravikashyap4001: #Rail_Apprentice की पीड़ा को समजीए साहब रेल के भविष्य के लिए रेल अप्रेंटिस से बेहतर कोण हो सकता जितना रेलको एक अप्रें…</t>
  </si>
  <si>
    <t>#9Baje9Minute
सभी युवा बेरोजगार भाईयो से निवेदन है 9 September ko 9 baje 9 minute सारी लाइट ऑफ करके अपने मोबाइल की… https://t.co/HnBbb3c173</t>
  </si>
  <si>
    <t>RT @ABHINAVMAURYA10: @suryapsingh_IAS #9Sep9Baje9Minute
#9Baje9Minute 
#9बजे9मिनट</t>
  </si>
  <si>
    <t>RT @ramNmaurya: @suryapsingh_IAS #9Baje9Minute #9Baje9Minute #9Baje9Minute #9Baje9Minute</t>
  </si>
  <si>
    <t>RT @MANOJRLD: याद है न भूलें  हैं न भूलेंगे 
#9Baje9Minute
@HansrajMeena
#5बजे5मिनिट https://t.co/krGaZr4DRA</t>
  </si>
  <si>
    <t>RT @HansrajMeena: मुर्दा लोग मिशन नहीं चलाते हैं,
और जिंदा लोग मिशन रुकने नहीं देते।
~मान्यवर साहब कांशीराम जी। 
#9baje9minute</t>
  </si>
  <si>
    <t>RT @mk15583196: #9Baje9Minute #rrbjoining #SpeakUpForUPSSSCStudents 
#SpeakUpForBankingStudents</t>
  </si>
  <si>
    <t>RT @6L5P2T0qfLaeDQX: Hmari maange poori kre sarkar.
Berojgaar hain hm,Rojgaar do sarkar.
#SpeakUpFor69000Teachers #SpeakUpFor69000Teachers…</t>
  </si>
  <si>
    <t>RT @6L5P2T0qfLaeDQX: #9Baje9Minute
#9Baje9Minute
#हलाल_हटाओ_देश_बचाओ 
#SpeakUpFor69000Teachers</t>
  </si>
  <si>
    <t>RT @Ranjan_Sj: जागो !
#StopPrivatisation_saveGovtJobs #BiharRejectsNitish #9Baje9Minute #nojobnovotebiharelections #NoJob_NoVote #speakup #…</t>
  </si>
  <si>
    <t>RT @vishalsethSP: नौ तारीख को तैयार हैं 9 बजे रात मे 9 मिनट के लिए..
प्राइवेटाइजेशन और बेरोजगारी के विरोध में
सारे युवाओं को आगे बढ़ कर अप…</t>
  </si>
  <si>
    <t>RT @RachnaSinghSP: ना पैसा ना पद मांगता हूँ,
मैं देश का युवा हूँ अपना हक़ मांगता हूँ।।
#9Baje9Minute 
#9बजे9मिनट
@suryapsingh_IAS</t>
  </si>
  <si>
    <t>RT @Krishna95003649: Engineers..jago ...tumlogo ki koi sunne vala nahi hai..#upssscJEexamKarwao 
 #SpeakUpForUPSSSCStudents
 #9Baje9Minute</t>
  </si>
  <si>
    <t>RT @dimpleydv_: India's media is sold out, it will not raise voice for students nor will it debate ..
 shame on you GODI MEDIA 
#RRBExamD…</t>
  </si>
  <si>
    <t>RT @AnkitYa81410305: अंधेर नगरी अनबुझ राजा टके सेर भाजी टके सेर खाजा !! जागो युवा पीढ़ी नहीं तो बहुत देर हो जायेगा @suryapsingh_IAS @brajes…</t>
  </si>
  <si>
    <t>RT @suryapsingh_IAS: आप माता पिता व मित्रों को जबाब देते देते थक गए ना कि  नौकरी कब लगेगी?  
मोदी जी ने झूंठ बोला था, दोनों 2 करोड़ वाला और…</t>
  </si>
  <si>
    <t>@INCMP #9Baje9Minute
#9बजे9मिनट https://t.co/jRH6XNTPZa</t>
  </si>
  <si>
    <t>@sardesairajdeep @KanganaTeam #9Baje9Minute
#9बजे9मिनट https://t.co/5WZdBHzxjv</t>
  </si>
  <si>
    <t>@Rofl_Swara #9Baje9Minute
#9बजे9मिनट https://t.co/qQ1TR073NX</t>
  </si>
  <si>
    <t>@Swamy39 #9Baje9Minute
#9बजे9मिनट https://t.co/WJs7IxCp9g</t>
  </si>
  <si>
    <t>@aman_mulla4 #9Baje9Minute
#9बजे9मिनट https://t.co/HjM3bE942t</t>
  </si>
  <si>
    <t>#9Baje9Minute
#9बजे9मिनट https://t.co/XBNgVc0WdL</t>
  </si>
  <si>
    <t>@RahulGandhi #9Baje9Minute
#9बजे9मिनट https://t.co/ITDL0sKjJv</t>
  </si>
  <si>
    <t>RT @suryapsingh_IAS: पूरे देश को सुशांत, रिया और कँगना में फ़सा के रख दिया है, आपकी चाल में देश फँस चुका है l मीडिया गुलाम है, युवा बेहाल…</t>
  </si>
  <si>
    <t>RT @AkanchaSinghUP: साहब देखते हैं कि कितने दिन रिया के गले में घंटी बांधकर आप इनकी थाली की आवाज़ दबा सकते हो,
युवा जब तक घर बैठे हैं, ठीक…</t>
  </si>
  <si>
    <t>RT @adi8_s: नौकरियों की मांग करना दलाली नहीं होती।
दलाली तो सरकारी कंपनियों को सस्ते दामों में अपने चहेतों को देने पर मिलती है।
#9बजे9मिनट…</t>
  </si>
  <si>
    <t>#9Baje9Minute #9बजे9मिनट #9baje9mintue @suryapsingh_IAS https://t.co/gj9Q8hIx23</t>
  </si>
  <si>
    <t>भारतीय रेल बिक रही है, LIC बिकने को है। एयर इंडिया बिक नहीं पा रही तो हवाई अड्डे बेचे जा रहे हैं। 
ज़मीर तो कब का… https://t.co/dXkY1GlXWj</t>
  </si>
  <si>
    <t>#निजीकरण को बहुत से पढ़े लिखे मूर्ख भी हल्के में ले रहे हैं
यह गुलामी का वह शिकंजा है जो आपके गले को धीरे धीरे कसता… https://t.co/qsgQvuNMhE</t>
  </si>
  <si>
    <t>RT @BALGOVINDYDV1: ❌ एयर इंडिया
❌ भारत पेट्रोलियम
❌ एच. ए. एल
❌ बी. एस. एन. एल
❌ रेल
❌ बिजली
❌ बैंक
❌ खदान
सब कुछ तो बेच दिया  
अब कुछ तो र…</t>
  </si>
  <si>
    <t>RT @RajVermaIndian: @GaganPratapMath #9Baje9Minute
#SpeakUp4AlpTraining
@RailMinIndia
@PiyushGoyal @nerailwaygkp
@drmbsbner @gmner_gkp @cpo…</t>
  </si>
  <si>
    <t>RT @dilshad_tahseen: #speakupforupssscvdojoining 
#speakupforteachers 
#yuvadislikemodi 
#stopprivatization 
#विकास_गायब
#SpeakUpForUPSI201…</t>
  </si>
  <si>
    <t>RT @vikramS92770143: सरकार को वादा याद दिलाना है।
#ashokgehlot 
#narendermodi 
#9Baje9Minute
#SpeakUpForUPSSSCVDOJoining 
#aajtak 
#NDTVTop…</t>
  </si>
  <si>
    <t>RT @Akhilesh010719: ना पैसा ना पद मांगता हूँ,
मैं देश का युवा हूँ अपना हक़ मांगता हूँ।।
#9Baje9Minute 
#9बजे9मिनट
#SpeakUpForUPSSSCVDOJoini…</t>
  </si>
  <si>
    <t>RT @b2ashi: मांगे पूरी होने तक रूकना नहीं है
#SpeakUpForUPSSSCVDOJoining 
#SpeakUpForUPSSSCStudents 
#SpeakUpForUP69KTeachersJoining 
#UPSS…</t>
  </si>
  <si>
    <t>RT @imadityaraghav: मांगे पूरी होने तक रूकना नहीं है
#SpeakUpForUPSSSCVDOJoining 
#SpeakUpForUPSSSCStudents 
#SpeakUpForUP69KTeachersJoinin…</t>
  </si>
  <si>
    <t>RT @AayushK47886942: #9Baje9Minute
Thr power of students nd teacher
We want stop privatization
#SpeakUpForUPSSSCVDOJoining 
#education 
#9B…</t>
  </si>
  <si>
    <t>RT @Vibhuth49139970: Postpone neet exam#9Baje9Minute</t>
  </si>
  <si>
    <t>RT @shubham_scs: @brajeshlive कोरोना भयंकर हो चला है, योगी जी को गोरखपुर जाने से ही फुर्सत नहीं, हवाई जहाज की लॉगबुक कौन भरता होगा,सरकारी…</t>
  </si>
  <si>
    <t>RT @Mahendra8400: देश का युवा बोल रहा है,
सत्ता का सिंघासन डोल रहा है।
#9Baje9Minute 
@yadavakhilesh @HansrajMeena @juhiesingh @RahulGandh…</t>
  </si>
  <si>
    <t>RT @Binoy_R: No signs of any economic revival in sight. #BJP claiming "Act of God"
Selling PSUs to your crony capitalists is not a solutio…</t>
  </si>
  <si>
    <t>RT @Sandeep83881590: #9Baje9Minute
#SpeakUp4AlpTraining
@RailMinIndia
@PiyushGoyal @nerailwaygkp
@drmbsbner @gmner_gkp @cponergkp @DpoBsb…</t>
  </si>
  <si>
    <t>RT @RakeshS47375541: #9Baje9Minute
#SpeakUp4AlpTraining
@gmner_gkp 
@RailMinIndia 
@PiyushGoyal 
@nerailwaygkp 
@drmbsbner 
Joining ke 1 y…</t>
  </si>
  <si>
    <t>RT @ramkumar87555: #9Baje9Minute
#SpeakUp4AlpTraining
@RailMinIndia
@PiyushGoyal @nerailwaygkp
@drmbsbner @gmner_gkp @cponergkp @DpoBsb Sir…</t>
  </si>
  <si>
    <t>#9Sep9Baje9Minute
#9Baje9Minute 
#9बजे9मिनट https://t.co/pcBr3V0o9t</t>
  </si>
  <si>
    <t>RT @NoExamsin2020: "Pokhriyal" is Backward is "Layirhkop" which doesn't make any Sense same as his Logic😉
#9Baje9Minute
#9बजे9मिनट</t>
  </si>
  <si>
    <t>#9Baje9Minute
https://t.co/Y6nhbcnnKM
भाइयों डिसलाइक करो इसे
शिक्षक अदालतों में है २ साल से
और शिक्षा का स्तर सुधार… https://t.co/m2Q7J3n9Nq</t>
  </si>
  <si>
    <t>save govt jobs
save students life
save youths future
save Nation's future.@suryapsingh_IAS @HansrajMeena… https://t.co/OBO4NuzyDs</t>
  </si>
  <si>
    <t>RT @KumarAnkur_: #SpeakUpFor69000Teachers
#9Baje9Minute https://t.co/b1Txf55ydS</t>
  </si>
  <si>
    <t>RT @ramkumar87555: #9Baje9Minute
#SpeakUp4AlpTraining
@RailMinIndia
@PiyushGoyal @nerailwaygkp
@drmbsbner @gmner_gkp @cponergkp @DpoBsb Ple…</t>
  </si>
  <si>
    <t>RT @IYCMadhya: देश के युवा एकजुटता के साथ रोजगार की मांग कर रहे है लेकिन देश की मीडिया को युवाओं की आवाज उठाने का समय ही नहीं है.
#9Baje9Mi…</t>
  </si>
  <si>
    <t>Hello  youth of India !
Learn how to swim upstream. Government is totally ignoring you. Participate in Sept 9 campaign. 
#9Baje9Minute</t>
  </si>
  <si>
    <t>#GodiMedia is shame of India and Anti National. Their only agenda right now is to divert attention of Nation! When… https://t.co/xXY8gI7rJA</t>
  </si>
  <si>
    <t>#9Baje9Minute https://t.co/2ecz0k6OKX</t>
  </si>
  <si>
    <t>RT @GunjanINC: बिहार एवं देश भर के बेरोजगार युवाओं के #9बजे9मिनट की मुहिम का बिहार युवा कांग्रेस की ओर से मैं पूर्ण समर्थन करता हूं। 
लड़ा…</t>
  </si>
  <si>
    <t>@ManishC31159992 @RSP03588831 @RBI @Stashfin @PMOIndia @SupremeCourtIND देश में कोई कानून है कि नहीं @RBI @FinMinIndia 
#9Baje9Minute</t>
  </si>
  <si>
    <t>@sambitswaraj जनता-युवा-रोजगार की बातें करो। अब देश गुमराह नहीं होगा @suryapsingh_IAS #9Baje9Minute #9बजे9मिनट</t>
  </si>
  <si>
    <t>RT @suryapsingh_IAS: आपका स्नेह मिला, युवा धन्य हुआ @vinodkapri जी l
#9Sep9Baje9Minute
#9Baje9Minute 
#9बजे9मिनट https://t.co/UKXfryGpWK</t>
  </si>
  <si>
    <t>RT @suryapsingh_IAS: एकता में शक्ति है, सारे प्रतियोगी छात्र एक जुट हों, सारे बेरोजगार एक जुट हों l
#9Sep9Baje9Minute
#9Baje9Minute 
#9बजे9…</t>
  </si>
  <si>
    <t>RT @RavindraGautam_: आइये सभी बेरोज़गार युवकों के समर्थन में 9 सितम्बर को #9Baje9Minute दिये जलायें और सोयी हुई सरकार को जगाने का प्रयास क…</t>
  </si>
  <si>
    <t>#9Baje9Minute हम सबको अपने लिए यह करना है प्लीज सभी लोग सहयोग करें</t>
  </si>
  <si>
    <t>#9Baje9Minute we are with you @suryapsingh_IAS 
#upsi2016</t>
  </si>
  <si>
    <t>RT @satyendrsoni143: देश के युवा बोल रहे है इतिहास रचा जायेगा।
मैं मध्यप्रदेश में संविदा कर्मचारियों पर हो रहे शोषण के खिलाफ हूं।
Nhm samvi…</t>
  </si>
  <si>
    <t>@suryapsingh_IAS I am ready. 
#9Baje9Minute</t>
  </si>
  <si>
    <t>RT @ViraVirendra: आगामी 9 सितम्बर को रात ठीक 9 बजे, 9 मिनट के लिए पुनः बेरोजगारी व निजीकरण के खिलाफ हल्ला बोल होगा। क्या देश का युवा एकजुट…</t>
  </si>
  <si>
    <t>Its development of Nation.. As per centre govt.. @PMOIndia @narendramodi .. Save youth and provide job..… https://t.co/Par9YrERhl</t>
  </si>
  <si>
    <t>RT @Abhishe58183659: @Ravishk356 @PMOIndia
@PiyushGoyal 
@ShivaGopalMish1 
#रेल_अप्रेंटिस 
#9Baje9Minute ,,ये कैसी नीति आपकी सर  डबल स्कि…</t>
  </si>
  <si>
    <t>RT @Subodh70343: #9Baje9Minute stop privatisation, complete hssc recrument at time.
Hssc ITI instructor result nikalo... Khatter / modi g..…</t>
  </si>
  <si>
    <t>कहाँ तो तय था चिराग़ाँ हर एक घर के लिए,
कहाँ चिराग़ मयस्सर नहीं शहर के लिए !!
- दुष्यंत कुमार
#9बजे9मिनट… https://t.co/V63tGqQqHl</t>
  </si>
  <si>
    <t>RT @kuldip1810: @Ravishk356 आदरणीय रेलमंत्री जी आज जर डबल स्किल्ड #Rail_Apprentice ला रेलसेवा करण्याची संधी मिळाली तर रेल्वे तसेच देशातील आ…</t>
  </si>
  <si>
    <t>न्यूज़ चैनलों के लिए भारत का सबसे महत्वपूर्ण खबर
#9Baje9Minute https://t.co/4fgDcgSdqc</t>
  </si>
  <si>
    <t>RT @harendra2021: #9Baje9Minute #9बजे9मिनट 
#ModiMustResign https://t.co/vNNYa55OPe</t>
  </si>
  <si>
    <t>#9Baje9Minute https://t.co/M9SUnBuIkI</t>
  </si>
  <si>
    <t>RT @advrahuly: #9Baje9Minute</t>
  </si>
  <si>
    <t>RT @bkarwadiya: बहुत हो गयी मन की बात, 
अब तो करो रोजगार की बात ।।
#9baje9minute</t>
  </si>
  <si>
    <t>RT @MdIslamuddinSh5: मुद्दों से वो भटकायें कैसे सारी कोशिश इसी ओर है, 
मेरा चौकीदार चोर है मेरा चौकीदार चोर है! 
#9बजे9मिनट 
#9Baje9Minute…</t>
  </si>
  <si>
    <t>RT @RishiJareda_: नौकरियों की मांग करना दलाली नहीं होती।
दलाली तो सरकारी कंपनियों को सस्ते दामों में अपने चहेतों को देने पर मिलती है।
#9बजे…</t>
  </si>
  <si>
    <t>RT @griglani: Only 414 active members on Twitter and 4K on Facebook to listen to the virtual rally of @Jduonline chief and Bihar CM @Nitish…</t>
  </si>
  <si>
    <t>RT @mauryanidhzz: #12460_शिक्षकभर्ती
#speakUpFor12460TeachersJoining
लगभग 3 साल से अधिक समय  से योग्यता कोर्ट  के कटघरे में खड़े होकर न्या…</t>
  </si>
  <si>
    <t>RT @mauryanidhzz: #12460_शिक्षकभर्ती
भावुक हूँ,आनन्दित हूँ,
मर्यादित हूँ,शरणागत हूँ,
प्रसन्न हूँ, नि:शब्द हूँ,
मैं बस #बेरोजगार हूँ|
हमारी…</t>
  </si>
  <si>
    <t>RT @mauryanidhzz: #9Baje9Minute
#12460_शिक्षकभर्ती
#SpeakUpFor12460TeachersJoining
हर कोई शिक्षित और कुशल हो मेरे देश में सभी खुशी से मु…</t>
  </si>
  <si>
    <t>RT @mauryanidhzz: विकल्प मिलेंगे बहुत,
मार्ग भटकाने के लिए,
संकल्प एक ही काफ़ी है,
मंजिल तक पहुंचने के लिए। 
#9Baje9Minute #speakUpFor12460…</t>
  </si>
  <si>
    <t>RT @mauryanidhzz: #24_शून्य_जनपद_सुप्रीमकोर्ट_काउंटर
We want what we deserve,don't spoil our life,give us joining in #12460_शिक्षकभर्ती
We…</t>
  </si>
  <si>
    <t>RT @vermanirankari: #9Baje9Minute
#SpeakUpFor12460TeachersJoining
@BJP4UP
Today unity of youth is chance of wakeup the deaf and sleeping mo…</t>
  </si>
  <si>
    <t>RT @vermanirankari: #12460_शिक्षकभर्ती
#9Baje9Minute
#9Sept
जब छात्र शक्ति ही राष्ट्र शक्ति है फिर छात्रों से खिलवाड़ क्यों??
शिक्षक की देश…</t>
  </si>
  <si>
    <t>RT @vermanirankari: #9Baje9Minute
#12460_शिक्षकभर्ती
Save future of unemployment youth  india and Stop privatization, Increasing employment…</t>
  </si>
  <si>
    <t>RT @vermanirankari: #SpeakUpFor12460TeachersJoining
गजब का दौर आ गया है भरे हुआ फॉर्म का पेपर करवाने के लिए धरना देना होता है।
नियुक्त हुए…</t>
  </si>
  <si>
    <t>RT @MaheshaPal: I support  @suryapsingh_IAS 
#9Baje9Minute #9बजे9मिनट</t>
  </si>
  <si>
    <t>जागो युवा जागो! 
देख लो इस फरमान को
नौकरी दी नही बल्कि नौकरी खत्म की जा रही है
@suryapsingh_IAS
@HansrajMeena… https://t.co/0fDRwuBBxj</t>
  </si>
  <si>
    <t>RT @Ravishk356: कौन कहता है आंसमा में सुराख नही हो सकता,
एक पत्थर तो तबियत से मारो यारो।
#9Baje9Minute</t>
  </si>
  <si>
    <t>RT @SabihUddin92786: @suryapsingh_IAS इन शा अल्लाह
9 सितम्बर को हुकूमत की चूलें  हिल जायेंगी..!! #9Baje9Minute #9बजे9मिनट</t>
  </si>
  <si>
    <t>RT @sandeep7626: #9Baje9Minute
#SpeakUp4AlpTraining
@RailMinIndia
@PiyushGoyal @nerailwaygkp
@drmbsbner @gmner_gkp @cponergkp @DpoBsb #spea…</t>
  </si>
  <si>
    <t>RT @sanjay43210: जिस पर बीतती जा रही है, उसे समझ भी आती जा रही है😂😂👇
#9बजे9मिनीट 
#9Baje9Minute https://t.co/Wm67Wz19UE</t>
  </si>
  <si>
    <t>RT @Manglaram_INC: निजी करण राष्ट्र के खिलाफ है हमें जुमले नहीं रोजगार चाहिए दीपक जलाकर हम विरोध कर रहे हैं #9बजे9मिनट #9Baje9Minute https:…</t>
  </si>
  <si>
    <t>RT @Dinband76782530: I m berojgar #9Baje9Minute https://t.co/6TwM6389Ri</t>
  </si>
  <si>
    <t>RT @Rajeshghunavat: #9Baje9Minute
save govt jobs
save students life
save youths future
save Nation's future.
#9Baje9Minute 
@aajtak @ABPNew…</t>
  </si>
  <si>
    <t>RT @suryapsingh_IAS: #9Baje9Minute 
#9बजे9मिनट</t>
  </si>
  <si>
    <t>RT @Abmaurya1213: #9Baje9Minute
ये खबर छपवा दो अखबार में पोस्टर लगवा दो बाजार में की .आगामी 9 सितंबर को रात 9बजे घर की लाइट बंद करके  मोमब…</t>
  </si>
  <si>
    <t>@kt_rishu jabtak h jaan 
Bjp blind or  deaf h 
Bolti vo h jo koi kaam ka nhi h hmare liye.… https://t.co/BRiqsOqJCy</t>
  </si>
  <si>
    <t>@suryapsingh_IAS Tanhashyi bjp 
Humtoh 1month se protest krrhe h sir 
Humko pta h 
Kitna juth or kitna ignore krrhe… https://t.co/MLNi6EEV0S</t>
  </si>
  <si>
    <t>RT @dimpleydv_: मैं डिम्पल युवाओं के 9 सितंबर #9Baje9Minute मुहिम का पूर्ण समर्थन करती हूँ।
#9बजे9मिनट #9Baje9Minute 
@HansrajMeena</t>
  </si>
  <si>
    <t>@shaluyadav_94 @Priyankavidrohi @PRiyaGoldd वो मीडिया नहीं गिद्धों , भेड़ियों का झुंड़ था जो एक लड़की को माइक नामक… https://t.co/PY3xT27ZpH</t>
  </si>
  <si>
    <t>RT @Yadvendrakumar2: @shaluyadav_94 @Priyankavidrohi @PRiyaGoldd वो मीडिया नहीं गिद्धों , भेड़ियों का झुंड़ था जो एक लड़की को माइक नामक चों…</t>
  </si>
  <si>
    <t>@drdwivedisatish #69000_शिक्षकों_को_नियुक्ति_पत्र 
#9Baje9Minute</t>
  </si>
  <si>
    <t>#9Baje9Minute
@Aamitabh2 @CMOfficeUP @suryapsingh_IAS https://t.co/RBxWtsa2OF</t>
  </si>
  <si>
    <t>#9Baje9Minute
#69000_शिक्षकों_को_नियुक्ति_पत्र 
#69000शिक्षकभर्तीन्यायदो 
#JusticeForStudents https://t.co/guv6Pdjl3S</t>
  </si>
  <si>
    <t>@chitraaum @KanganaTeam थोड़ा बहुत हमारे मुद्दों पर भी ध्यान दीजिए
#9Baje9Minute</t>
  </si>
  <si>
    <t>जाग सको तो जागो, भारत के किसान, मजदूरों, देश के बेरोजगार युवाओं, 135 करोड़ लोगों अगर नींद से नहीं जगे तो आने वाले स… https://t.co/KgNjGwXwjY</t>
  </si>
  <si>
    <t>#9Sep9Baje9Minute
#9Baje9Minute 
#9बजे9मिनट https://t.co/gZRxBgxCfN</t>
  </si>
  <si>
    <t>@suryapsingh_IAS #9Sep9Baje9Minute
#9Baje9Minute 
#9बजे9मिनट</t>
  </si>
  <si>
    <t>#9Sep9Baje9Minute
#9Baje9Minute 
#9बजे9मिनट https://t.co/pYWvJ0mj0b</t>
  </si>
  <si>
    <t>#9Sep9Baje9Minute
#9Baje9Minute 
#9बजे9मिनट https://t.co/yNnTRWFmmE</t>
  </si>
  <si>
    <t>मिल गई Y कैटेगरी सुरक्षा 
अब 
GDP,नौकरी,रोज़गार,करोना से सब सुरक्षित हो जायेगे !!🤪
#RozgarDoJumlaNahi… https://t.co/G1pg6K4h3U</t>
  </si>
  <si>
    <t>@LambaAlka @INCIndia को शर्म आनी चाहिए कि उनका काम हम जैसे बेरोज़गार कर रहे हैं और जब हम मेहनत करके सरकार से लड़ र… https://t.co/kKaCT3LkaI</t>
  </si>
  <si>
    <t>RT @NADEEMP16227773: Today is the virtual rally of Bihar CM Nitish Kumar Ji on 7 September. All the students, youth, unemployed youth, judi…</t>
  </si>
  <si>
    <t>RT @griglani: No, it's not a garbage dumping ground but a premier medical institution of Bihar's Mithila region - the Darbhanga Medical Col…</t>
  </si>
  <si>
    <t>RT @ravikashyap4001: @Ravishk356 After completion of 2 yr ITI &amp;amp; 1 Yrs of rail apprenticeship we are double skilled &amp;amp; more efficient than ne…</t>
  </si>
  <si>
    <t>RT @satish_adii: कभी नेहरू तो कभी पाकिस्तान अब भगवान ज़िम्मेदार। अरे सरकार कब जिम्मेदार बनेगी?
5 साल का बच्चा भी अंगूठा चूसना छोड़ देता हैं…</t>
  </si>
  <si>
    <t>RT @mutheeswar18: Twitter Trending Topics Today at India:
#IStandWithZubair
#ipl2020schedule
#திமுக_வேணாம்_போடா
#9Baje9Minute
#HappyBirthda…</t>
  </si>
  <si>
    <t>युवा समाधान है,समस्या नहीं, प्रधानमंत्री जी l
9 सितम्बर को अपनी ताक़त दिखलायेगा l
#9Baje9Minute</t>
  </si>
  <si>
    <t>क्या आप बेरोजगारों की आवाज बनेंगे !
मै बेरोजगारों के साथ हुं
यदि आप साथ है तो RT करे.
#9Baje9Minute</t>
  </si>
  <si>
    <t>उन्हीं की भाषा मे अपनी आवाज़ उनके कानों
तक पहुँचाना है साथियों याद रखना
#9baje9minute</t>
  </si>
  <si>
    <t>RT @griglani: Bihar's unemployment rate almost double the national average. But Nitish Kumar is only concerned about CM chair. He is not Ni…</t>
  </si>
  <si>
    <t>RT @mahendra_rss: यह है युवा शक्ति............
जब युवा हक़ के लिए लड़ता है तब वो किसी से नही डरता। 
खुद देख लीजिए इलाहाबाद के छात्र हरिके…</t>
  </si>
  <si>
    <t>RT @amans148: एक बार फिर 
बेरोजगारों की रोशनी टार्च और दीपक से होगी 
साथ दे हमारा हम आपके बच्चे है
#9Baje9Minute
@r9_tv @ndtv @RahulGandhi…</t>
  </si>
  <si>
    <t>Twitter Trending Topics Today at India:
#IStandWithZubair
#ipl2020schedule
#திமுக_வேணாம்_போடா
#9Baje9Minute… https://t.co/5xUI5csYtr</t>
  </si>
  <si>
    <t>#BiharRejectsNitish
#9Baje9Minute #9बजे9मिनट #BiharKranti https://t.co/q3UGX3qAuO</t>
  </si>
  <si>
    <t>#बिहार के औरंगाबाद से #BJP सांसद सुशील सिंह का छात्रों ने किया घेराव , बेरोजगारी के मुद्दे पर छात्रों ने सांसद को… https://t.co/gJFagol3v6</t>
  </si>
  <si>
    <t>RT @anurupmishra123: #बिहार के औरंगाबाद से #BJP सांसद सुशील सिंह का छात्रों ने किया घेराव , बेरोजगारी के मुद्दे पर छात्रों ने सांसद को घेरा…</t>
  </si>
  <si>
    <t>How is the josh??
#9Baje9Minute</t>
  </si>
  <si>
    <t>#9Baje9Minute 
#9Baje9Minute 
@FOUNDERofMMES @aadi_reg @rssurjewala https://t.co/TGHWSQdp9J</t>
  </si>
  <si>
    <t>RT @LohatMehar: #9Baje9Minute 
#9Baje9Minute 
@FOUNDERofMMES @aadi_reg @rssurjewala https://t.co/TGHWSQdp9J</t>
  </si>
  <si>
    <t>9 सितम्बर में केवल आज व कल के दो दिन बीच में है l उस दिन बता देना है कि मोदी सरकार गलत और देश का नौजवान सही है l
भ… https://t.co/oiJJVg1o67</t>
  </si>
  <si>
    <t>RT @stdntUNITY: Join Us @stdntUNITY 
👫We fight for students rights 👫
Also on telegram👇
 https://t.co/TuSKNK8PcN
 #9Baje9Minute #5Baje5Mi…</t>
  </si>
  <si>
    <t>RT @suryapsingh_IAS: यूपी में आज क़ानून है ही कहाँ, सर जी l
क़ानून योगी जी के यहाँ आज सुवह शाम पानी भरता है, जो सच से मुँह मोड हैं l 
#9Sep…</t>
  </si>
  <si>
    <t>RT @RavishKuumar: बेरोजगार युवा मिलकर आगामी 9 सितंबर का ट्विटर ट्रेलर ट्रेंड इस हैशटैग पर 1 मिलीयन ट्वीट करके जारी करें। #9Baje9Minute</t>
  </si>
  <si>
    <t>RT @BerojgarShiv1: #9Baje9Minute
#speakup 
@PiyushGoyal
Today unity of youth is chance of wakeup the deaf and sleeping modhi government. Re…</t>
  </si>
  <si>
    <t>#9Baje9Minute
#9Baje9Minute</t>
  </si>
  <si>
    <t>RT @suryapsingh_IAS: आप बोर इस लिए हो रहे हो, क्यों कि आपके पास युवा की बेरोजगारी का मुद्दा नहीं है l इनकी आवाज उठाओ, बोरीयत ख़त्म हो जाएगी…</t>
  </si>
  <si>
    <t>RT @Devpratap_UP: #9बजे9मिनट
Stop privatization
Save our PSU's
Save employment
Reduce University/College fees
#StopPrivatisation_SaveGovtJo…</t>
  </si>
  <si>
    <t>RT @HemrajD99794209: #निजीकरण_बंद_करो
#RozgarDo
#MPTETjoining
#Stop_Privatization 
#9Baje9Minute
@suryapsingh_IAS
@INCIndia @aajtak @ajitan…</t>
  </si>
  <si>
    <t>#निजीकरण_बंद_करो
#RozgarDo
#MPTETjoining
#Stop_Privatization 
#9Baje9Minute
@suryapsingh_IAS
@INCIndia @aajtak… https://t.co/RHxHrItDI3</t>
  </si>
  <si>
    <t>#9Sep9Baje9Minute
#9Baje9Minute
#RozgarDo
#Stop_Privatization
#9Sep_9PM_9Minutes https://t.co/8j535v13a1</t>
  </si>
  <si>
    <t>RT @RavirajBaghel05: बेरोज़गार युवाओं के  हक़ अधिकार के लिए 9 सितंबर #9Baje9Minute मुहिम का पूर्ण समर्थन करता हूँ। @HansrajMeena @HIRA_ALAW…</t>
  </si>
  <si>
    <t>RT @VasuniyaAarti: भारत का युवा आज रोजगार मांग रहा है
नौकरी देने वाला सिर्फ जुमले सुना रहा है।
अब लड़ाई की करो तैयारी
जीत होगी पक्का हमारी…</t>
  </si>
  <si>
    <t>RT @Nishant26Singh: https://t.co/rW0I91ykrT
#9Baje9Minute 
#sscrailwaystudents 
#GodiMedia 
#SpeakUpForUPSSSCStudents 
#up69000teacherjoin…</t>
  </si>
  <si>
    <t>RT @vierendra: A recent report by ILO and ADB suggested that 41 lakh youth in India may lose jobs due to the ongoing disruptions in busines…</t>
  </si>
  <si>
    <t>RT @AnshumanSail: Difference is evident. 
Modi did #9Baje9Minute campaign for propaganda. Youth of this country is doing #9Baje9Minute Cam…</t>
  </si>
  <si>
    <t>RT @DelhiPYC: जो युवाओं को रोज़गार दे न सके वह सरकार निकम्मी है, जो सरकार निक्कमी है वह सरकार बदलनी है।
#9Baje9Minute #RozgarDo</t>
  </si>
  <si>
    <t>RT @shaista04444: गिरती अर्थव्यवस्था और बिहार चुनाव के मध्य नजर रखते हुए भक्तों में होर मची है
"मैं भी चौकीदार" - से - "मैं भी बेरोजगार"…</t>
  </si>
  <si>
    <t>RT @angeltime21: जो जो इस ट्वीट को RT करे उसे सब फ़ॉलो करो 
पहले भी दिखाया है  9 को भी दिखा देगे सब मिलकर इस सरकार को।
Follow: @angeltime…</t>
  </si>
  <si>
    <t>आइये सभी बेरोज़गार युवकों के समर्थन में 9 सितम्बर को #9Baje9Minute दिये जलायें और सोयी हुई सरकार को जगाने का प्रयास… https://t.co/NdzdS2b9e8</t>
  </si>
  <si>
    <t>RT @surajpal30: ना पैसा ना पद मांगता हूँ,
मैं देश का युवा हूँ अपना हक़ मांगता हूँ।।
#9Baje9Minute 
#9बजे9मिनट
#SpeakUpForUPSSSCVDOJoining…</t>
  </si>
  <si>
    <t>@akilans313 #9Baje9Minute हम तो तैयार है 
आप भी तैयार रहो 😀</t>
  </si>
  <si>
    <t>We are against privatization 
#9Baje9Minute</t>
  </si>
  <si>
    <t>Only 414 active members on Twitter and 4K on Facebook to listen to the virtual rally of @Jduonline chief and Bihar… https://t.co/bT3fUZOooK</t>
  </si>
  <si>
    <t>नीतीश कुमार के भाषण के दौरान गहरी नींद में विचार करते सांसद ललन सिंह।
#BiharKranti 
#BiharRejectsNitish… https://t.co/vp4aTBdPAx</t>
  </si>
  <si>
    <t>Bihar's unemployment rate almost double the national average. But Nitish Kumar is only concerned about CM chair. He… https://t.co/DSKy7dRCjA</t>
  </si>
  <si>
    <t>No, it's not a garbage dumping ground but a premier medical institution of Bihar's Mithila region - the Darbhanga M… https://t.co/7KPLir0N0V</t>
  </si>
  <si>
    <t>सभी से हाथ जोड़कर 🙏🙏 विनती है की सरकार के खिलाफ बेरोजगारों युवाओं किसानों मजदूरों की आवाज उठाने वाले बड़े भाई… https://t.co/ijjOSSWWuS</t>
  </si>
  <si>
    <t>RT @manvend77905942: ना कहो हम बेकार ,
ना कहो हम लाचार,
नहीं तो बदल देंगे अबकी बात सरकार,
ये है अब #युवाओं_की_हुंकार।
#9Baje9Minute 
#9Baj…</t>
  </si>
  <si>
    <t>RT @shyamkumarpal8: #9Baje9Minute
#SpeakUpForSaveReservation69K 
@myogiadityanath 
@yadavakhilesh 
@priyankagandhi https://t.co/HoOY5yb3mV</t>
  </si>
  <si>
    <t>RT @Neelam87271413: #9Baje9Minute
#SpeakUpForSaveReservation69K
#SpeakUpForUPSSSCVDOJoining सभी से अनुरोध है कि aur #9 Baje 9 minut ke sath…</t>
  </si>
  <si>
    <t>RT @shyamkumarpal8: #SpeakUpForSaveReservation69K
#9Baje9Minute
#SpeakUpForUPSSSCVDOJoining
#SpeakUpForUpssscStudends
@myogiadityanath 
U…</t>
  </si>
  <si>
    <t>RT @shyamkumarpal8: #9Baje9Minute
#SpeakUpForSaveReservation69K
@yadavakhilesh 
@myogiadityanath https://t.co/PyW3WqJCV9</t>
  </si>
  <si>
    <t>RT @shyamkumarpal8: #9Baje9Minute
#SpeakUpForSaveReservation69K
@yadavakhilesh 
@myogiadityanath https://t.co/P6ZXyANshZ</t>
  </si>
  <si>
    <t>RT @Arkvanshiprem: #9Baje9Minute #SpeakUpForSaveReservation69K  सबका साथ सबका विकास का नारा देने वाली यूपी सरकार 69000 शिक्षकों की भर्ती…</t>
  </si>
  <si>
    <t>RT @ParmeshwarMau20: #9Baje9Minute #SpeakUpForSaveReservation69K  सबका साथ सबका विकास का नारा देने वाली यूपी सरकार 69000 शिक्षकों की भर्ती…</t>
  </si>
  <si>
    <t>RT @shrdverma6: #9Baje9Minute #SpeakUpForSaveReservation69K  सबका साथ सबका विकास का नारा देने वाली यूपी सरकार 69000 शिक्षकों की भर्ती में #…</t>
  </si>
  <si>
    <t>RT @Jagdish37648741: @mannkibaat #9Baje9Minute #SpeakUpForSaveReservation69K  सबका साथ सबका विकास का नारा देने वाली यूपी सरकार 69000 शिक्ष…</t>
  </si>
  <si>
    <t>RT @Jagdish37648741: #9Baje9Minute #SpeakUpForSaveReservation69K  सबका साथ सबका विकास का नारा देने वाली यूपी सरकार 69000 शिक्षकों की भर्ती…</t>
  </si>
  <si>
    <t>RT @shyamkumarpal8: #9Baje9Minute
#9Baje9Minute
#SpeakUpForSaveReservation69K
#SpeakUpForUPSSSCVDOJoining
#SpeakUpForUpssscStudends
@yadava…</t>
  </si>
  <si>
    <t>RT @shyamkumarpal8: #9Baje9Minute
#SpeakUpForSaveReservation69K
#SpeakUpForUPSSSCVDOJoining
#SpeakUpForUpssscStudends
@yadavakhilesh 
@myog…</t>
  </si>
  <si>
    <t>RT @shyamkumarpal8: #9Baje9Minute
#SpeakUpForSaveReservation69K 
योगी तेरे राज में भर्तियों में भ्रष्टाचार अपने चरम पर है और तुम मठ में बैठ…</t>
  </si>
  <si>
    <t>RT @shyamkumarpal8: #SpeakUpForSaveReservation69K
#9Baje9Minute
#SpeakUpForSaveReservation69K
#SpeakUpForUPSSSCVDOJoining
#SpeakUpForUpsssc…</t>
  </si>
  <si>
    <t>RT @sureshkk02: विकल्प मिलेंगे बहुत,
मार्ग भटकाने के लिए,
संकल्प एक ही काफ़ी है,
मंजिल तक पहुंचने के लिए। 🙏🙏👏🤲
#9Baje9Minute #speakUpFor124…</t>
  </si>
  <si>
    <t>RT @suryapsingh_IAS: परीक्षाओं की तिथि घोषित करो, Exam कराओ, लंबित रिजल्ट निकालो, भर्ती खोलो l
नहीं तो, सरकार को युवा का  आक्रोश झेलना होगा…</t>
  </si>
  <si>
    <t>ये सरकार नौकरियां दे नहीं रही, ले रही है l
#9Baje9Minute https://t.co/kbgkfcCtEG</t>
  </si>
  <si>
    <t>https://twitter.com/i/web/status/1302893115359944704</t>
  </si>
  <si>
    <t>https://twitter.com/i/web/status/1302893516071342080</t>
  </si>
  <si>
    <t>https://twitter.com/i/web/status/1302893398160936960</t>
  </si>
  <si>
    <t>https://twitter.com/i/web/status/1302894119824445440</t>
  </si>
  <si>
    <t>https://twitter.com/i/web/status/1302893654827171840</t>
  </si>
  <si>
    <t>https://youtu.be/NNbJfxSYDDg</t>
  </si>
  <si>
    <t>https://twitter.com/i/web/status/1302894580535238658</t>
  </si>
  <si>
    <t>https://twitter.com/i/web/status/1302894938812682241</t>
  </si>
  <si>
    <t>https://twitter.com/i/web/status/1302894154528088064</t>
  </si>
  <si>
    <t>https://twitter.com/i/web/status/1302895393567469568</t>
  </si>
  <si>
    <t>https://twitter.com/i/web/status/1302895561821962240</t>
  </si>
  <si>
    <t>https://twitter.com/i/web/status/1302895565953355777</t>
  </si>
  <si>
    <t>https://twitter.com/i/web/status/1302895806358331393</t>
  </si>
  <si>
    <t>https://twitter.com/i/web/status/1302894049964167169</t>
  </si>
  <si>
    <t>https://twitter.com/i/web/status/1302896736868868097</t>
  </si>
  <si>
    <t>https://twitter.com/GazalaKhatoon7/status/1302865180821520384</t>
  </si>
  <si>
    <t>https://twitter.com/ABHINAVMAURYA10/status/1302865345519038464</t>
  </si>
  <si>
    <t>https://twitter.com/Akhilesh010719/status/1302869468700311552</t>
  </si>
  <si>
    <t>https://twitter.com/YadavjiiAAP12/status/1302871551067353089</t>
  </si>
  <si>
    <t>https://twitter.com/ABPNews/status/1302895634148552704</t>
  </si>
  <si>
    <t>https://twitter.com/i/web/status/1302897348977123330</t>
  </si>
  <si>
    <t>https://twitter.com/i/web/status/1302893864500387840</t>
  </si>
  <si>
    <t>https://twitter.com/suryapsingh_IAS/status/1302871201879003138</t>
  </si>
  <si>
    <t>https://twitter.com/i/web/status/1302895668009136128</t>
  </si>
  <si>
    <t>https://twitter.com/i/web/status/1302898805029793795</t>
  </si>
  <si>
    <t>https://twitter.com/i/web/status/1302898924928159744</t>
  </si>
  <si>
    <t>https://twitter.com/suryapsingh_IAS/status/1302866068768079872</t>
  </si>
  <si>
    <t>https://twitter.com/suryapsingh_IAS/status/1302898971602419714</t>
  </si>
  <si>
    <t>https://twitter.com/i/web/status/1302900439071911937</t>
  </si>
  <si>
    <t>https://twitter.com/i/web/status/1302900360487419904</t>
  </si>
  <si>
    <t>https://twitter.com/i/web/status/1302899175189741568</t>
  </si>
  <si>
    <t>https://twitter.com/i/web/status/1302897436105478144</t>
  </si>
  <si>
    <t>https://twitter.com/i/web/status/1302901986497458179</t>
  </si>
  <si>
    <t>https://twitter.com/i/web/status/1302899776665522179</t>
  </si>
  <si>
    <t>https://twitter.com/i/web/status/1302900445610819585</t>
  </si>
  <si>
    <t>https://twitter.com/i/web/status/1302900471477104642</t>
  </si>
  <si>
    <t>https://twitter.com/i/web/status/1302901080951406594</t>
  </si>
  <si>
    <t>https://twitter.com/i/web/status/1302901459516665856</t>
  </si>
  <si>
    <t>https://twitter.com/i/web/status/1302902149160992768</t>
  </si>
  <si>
    <t>https://www.aajtak.in/business/news/story/sbi-vrs-plan-30-thousand-employees-will-be-out-of-the-bank-tutd-1125525-2020-09-07?utm_source=atweb_story_share</t>
  </si>
  <si>
    <t>https://twitter.com/i/web/status/1302902426068946946</t>
  </si>
  <si>
    <t>https://twitter.com/i/web/status/1302902493907574784</t>
  </si>
  <si>
    <t>https://twitter.com/i/web/status/1302902453466169346</t>
  </si>
  <si>
    <t>https://twitter.com/i/web/status/1302902643585503232</t>
  </si>
  <si>
    <t>https://twitter.com/i/web/status/1302902581379829760</t>
  </si>
  <si>
    <t>https://twitter.com/i/web/status/1302902916072656896</t>
  </si>
  <si>
    <t>https://twitter.com/OfficeOfJD_/status/1302892786576916480</t>
  </si>
  <si>
    <t>https://twitter.com/i/web/status/1302894764027674625</t>
  </si>
  <si>
    <t>https://twitter.com/i/web/status/1302895503127048192</t>
  </si>
  <si>
    <t>https://youtu.be/ikVIk557A3E https://twitter.com/i/web/status/1302904579030351872</t>
  </si>
  <si>
    <t>https://twitter.com/i/web/status/1302904595350343680</t>
  </si>
  <si>
    <t>https://twitter.com/i/web/status/1302904761822244864</t>
  </si>
  <si>
    <t>https://twitter.com/vinodkapri/status/1302855037375315969</t>
  </si>
  <si>
    <t>https://twitter.com/i/web/status/1302905091263848449</t>
  </si>
  <si>
    <t>https://twitter.com/i/web/status/1302905107525197824</t>
  </si>
  <si>
    <t>https://twitter.com/gorishankarIND/status/1302231991631273984</t>
  </si>
  <si>
    <t>https://twitter.com/RachnaSinghSP/status/1302895647452884993</t>
  </si>
  <si>
    <t>https://twitter.com/i/web/status/1302905129725693952</t>
  </si>
  <si>
    <t>https://twitter.com/i/web/status/1302892736748466177</t>
  </si>
  <si>
    <t>https://twitter.com/i/web/status/1302905920901373952</t>
  </si>
  <si>
    <t>https://twitter.com/i/web/status/1302902593492934656</t>
  </si>
  <si>
    <t>https://twitter.com/i/web/status/1302892743803326465</t>
  </si>
  <si>
    <t>https://twitter.com/suryapsingh_IAS/status/1302854448704700416</t>
  </si>
  <si>
    <t>https://twitter.com/DSbhaiya/status/1302616579146788864</t>
  </si>
  <si>
    <t>https://twitter.com/Er_Sunildwivedi/status/1302900244619780096</t>
  </si>
  <si>
    <t>https://twitter.com/i/web/status/1302906132038467585</t>
  </si>
  <si>
    <t>https://twitter.com/i/web/status/1302906168092684289</t>
  </si>
  <si>
    <t>https://twitter.com/i/web/status/1302906191534727168</t>
  </si>
  <si>
    <t>https://twitter.com/griglani/status/1302905858439835648</t>
  </si>
  <si>
    <t>https://twitter.com/i/web/status/1302902954094137344</t>
  </si>
  <si>
    <t>https://twitter.com/i/web/status/1302905699110850560</t>
  </si>
  <si>
    <t>https://t.me/IndianStudentUnity</t>
  </si>
  <si>
    <t>https://twitter.com/i/web/status/1302905097769291776</t>
  </si>
  <si>
    <t>https://youtu.be/LIMXW4vqAp8</t>
  </si>
  <si>
    <t>https://twitter.com/i/web/status/1302904193372487680</t>
  </si>
  <si>
    <t>https://twitter.com/i/web/status/1302905353353396225</t>
  </si>
  <si>
    <t>https://twitter.com/i/web/status/1302897528753414144</t>
  </si>
  <si>
    <t>https://twitter.com/i/web/status/1302904775655092224</t>
  </si>
  <si>
    <t>https://twitter.com/i/web/status/1302905858439835648</t>
  </si>
  <si>
    <t>https://twitter.com/i/web/status/1302906817412911104</t>
  </si>
  <si>
    <t>twitter.com</t>
  </si>
  <si>
    <t>youtu.be</t>
  </si>
  <si>
    <t>aajtak.in</t>
  </si>
  <si>
    <t>youtu.be twitter.com</t>
  </si>
  <si>
    <t>t.me</t>
  </si>
  <si>
    <t>9baje9minute</t>
  </si>
  <si>
    <t>upsssc सहायक_कोषागार_लेखाकार_भर्ती_2016 सहायक_कोषागार_लेखाकार_भर्ती_2016</t>
  </si>
  <si>
    <t>रेल_एक्ट_अप्रेंटिस</t>
  </si>
  <si>
    <t>rail_apprentice</t>
  </si>
  <si>
    <t>9baje9minute 9बजे9मिनट</t>
  </si>
  <si>
    <t>9baje9minute rheachakraborthy</t>
  </si>
  <si>
    <t>9baje9minute 5bje5minutes rrbexamdate rrbexamedates</t>
  </si>
  <si>
    <t>9baje9minute speakup4alptraining</t>
  </si>
  <si>
    <t>speakup ctet2020examdate 69k_चयनित_शिक्षकों_की_नियुक्ति_कब upnewprtvacancy</t>
  </si>
  <si>
    <t>extendteqip3 9baje9minute</t>
  </si>
  <si>
    <t>9baje9minute upsssc speakupforupssscstudents yogiadityanath speakup upsscमेंसुधारचाहिए upbole_rozgardo</t>
  </si>
  <si>
    <t>9baje9minute speakup</t>
  </si>
  <si>
    <t>9baje9minute speakupforupssscvdojoining speakupforupssscstudends</t>
  </si>
  <si>
    <t>9baje9minute speakup speakupforsscrailwasstudents speakupforupssscstudends</t>
  </si>
  <si>
    <t>9baje9minute 9baje9minute 9बजे9मिनट</t>
  </si>
  <si>
    <t>9बजे9मिनट 9baje9minute speakup</t>
  </si>
  <si>
    <t>nomorebjp 9baje9minute 9बजे9मिनट</t>
  </si>
  <si>
    <t>stopprivatisation 9baje9minute</t>
  </si>
  <si>
    <t>9सितम्बर</t>
  </si>
  <si>
    <t>9baje9minute 9baje9minutes</t>
  </si>
  <si>
    <t>9baje9minute 9baje9minute biharbole_rozgardo</t>
  </si>
  <si>
    <t>9baje9minute 4000_उर्दूभर्तीपूरी_करो</t>
  </si>
  <si>
    <t>bedtet2011 9बजे9मिनट 9baje9minute</t>
  </si>
  <si>
    <t>biharbole_rozgardo biharbole_rozgardo biharrejectsnitish biharrejectsnitish</t>
  </si>
  <si>
    <t>biharbole_rozgardo biharbole_rozgardo biharrejectsnitish biharrejectsnitish रोजगार_दो</t>
  </si>
  <si>
    <t>extendteqip3</t>
  </si>
  <si>
    <t>रोजगार सोमवार रविवार 9baje9minute 69000_शिक्षकों_को_नियुक्ति_पत्र</t>
  </si>
  <si>
    <t>speakupforupssscvdojoining 9baje9minute</t>
  </si>
  <si>
    <t>9बजे9मिनट 9baje9minute</t>
  </si>
  <si>
    <t>9baje9minute दिल_में_मोदी biharbole_rozgardo कांप_गया_गोदी 9बजे9मिनट</t>
  </si>
  <si>
    <t>speakup speakupforbankingstudents speakupforupallvacancy speakupforupssscstudents</t>
  </si>
  <si>
    <t>मैं_भी_बेरोज़गार speakup 9baje9minute</t>
  </si>
  <si>
    <t>9baje9minute 9baje9minute</t>
  </si>
  <si>
    <t>9baje9minute speakupforsscraliwaystudents speakup4alptraining</t>
  </si>
  <si>
    <t>आक_थू_मीडिया</t>
  </si>
  <si>
    <t>speakupforrpscaenstudents 9baje9minute rpsc_की_तानशाही_बन्द_करो</t>
  </si>
  <si>
    <t>speakup ctet2020examdate 69k_चयनित_शिक्षकों_की_नियुक्ति_कब upnewprtvacancy speakupforupallvacancy</t>
  </si>
  <si>
    <t>hashtag</t>
  </si>
  <si>
    <t>biharbole_rozgardo biharbole_rozgardo biharrejectsnitish biharrejectsnitish रोजगार_दो बेरोजगार_क्रांति</t>
  </si>
  <si>
    <t>9baje9minute speakupforsavereservation69k</t>
  </si>
  <si>
    <t>iamsomiddleclass no_offline_exam_gehlot_ji 9baje9minute jeefailedpostponeneet</t>
  </si>
  <si>
    <t>dislike dislikemodi yuvadislikemodi 9baje9minute</t>
  </si>
  <si>
    <t>9baje9minute speakupforupssscstudents upssscjeexamkarwao upssscमेंसुधारचाहिए</t>
  </si>
  <si>
    <t>speakup speakupforupssscstudents speakfor69000teachers speakforupssscvdojoining 9baje9minute 9बजे9मिनट</t>
  </si>
  <si>
    <t>upnewprtvacancy upbole_rozgardo biharbole_rozgardo rozgardo rozgardo upnewprtvacancy upnewprtvacancy</t>
  </si>
  <si>
    <t>9sep9baje9minute 9baje9minute 9बजे9मिनट 9sep9baje9minute 9baje9minute 9बजे9मिनट 9sep9baje9minute</t>
  </si>
  <si>
    <t>speakupforupstudents speakupforupssscstudents upsssc_नौकरी_दो upsssc_je_2018_examdates stopuppclprivatization</t>
  </si>
  <si>
    <t>speakupforupssscstudents speakfor69000teachers speakforupssscvdojoining 9baje9minute 9बजे9मिनट</t>
  </si>
  <si>
    <t>9baje9minute 69000_शिक्षक_भर्ती speakupforupsi2016 speakupforcilmtinterview speakupforteqipfaculties</t>
  </si>
  <si>
    <t>9baje9minute 69000_शिक्षक_भर्ती</t>
  </si>
  <si>
    <t>speakup speakupforcilmtinterview 9baje9minute</t>
  </si>
  <si>
    <t>9baje9minute biharrejectsnitish</t>
  </si>
  <si>
    <t>9baje9minute parentsdemandpostponeneet</t>
  </si>
  <si>
    <t>9baje9minute uppcllineman4102postbahalkaro stopuppclprivatization</t>
  </si>
  <si>
    <t>9sep9baje9minute</t>
  </si>
  <si>
    <t>9baje9minutes</t>
  </si>
  <si>
    <t>9baje9minute 9baje9minute speakupfor69000teachersjoining speaker stopprivatization 9बजे9मिनट</t>
  </si>
  <si>
    <t>9baje9minute speakup 9बजे9मिनट</t>
  </si>
  <si>
    <t>9baje9minute 9baje9minute 69000_शिक्षक_भर्ती</t>
  </si>
  <si>
    <t>9baje9minute 9baje9minute 9baje9minute</t>
  </si>
  <si>
    <t>युवाशक्ति_की_आवाज_जयंत_चौधरी_के_साथ डुबाना_आसान_है_एक_दरिया_बनकर किसी_को_बचाओ_एक_जरिया_बनकर</t>
  </si>
  <si>
    <t>निजीकरण</t>
  </si>
  <si>
    <t>speakup4alptraining 9baje9minute</t>
  </si>
  <si>
    <t>9baje9minute 9बजे9मिनट 9baje9minute 9बजे9मिनट 9baje9minute 9बजे9मिनट 9baje9minute</t>
  </si>
  <si>
    <t>9sep9baje9minute 9baje9minute 9बजे9मिनट</t>
  </si>
  <si>
    <t>9baje9minute stopprivatisation bsnl_revival saverailway_savenation</t>
  </si>
  <si>
    <t>rail_apprentice rail_apprentice 9baje9minute</t>
  </si>
  <si>
    <t>9baje9minute 12460_शिक्षकभर्ती speakupfor12460teachersjoining 18sept missionsupremecourt</t>
  </si>
  <si>
    <t>नमस्ते_ट्रम्प</t>
  </si>
  <si>
    <t>9बजे9मिनट 9baje9minute जाती_तोड़ो_समाज_जोड़ो निजीकरण_अभिशाप savegovtjobs</t>
  </si>
  <si>
    <t>कांप_गया_गोदी 9baje9minute 9बजे9मिनट</t>
  </si>
  <si>
    <t>कांप_गया_गोदी 9baje9minute</t>
  </si>
  <si>
    <t>9baje9minute 9baje9minute नई_शिक्षक_भर्ती</t>
  </si>
  <si>
    <t>9baje9minute stopprivatisation</t>
  </si>
  <si>
    <t>9baje9minute speakupforstudentsafety speakupforwbsedclexam speakupforodishateacherrecruitment</t>
  </si>
  <si>
    <t>stopuppclprivatisation 9baje9minute 9baje9minute 9बजे9मिनट</t>
  </si>
  <si>
    <t>9baje9minute stopprivatisation_savegovtjob stopprivatisation</t>
  </si>
  <si>
    <t>boycott_media 9baje9minute</t>
  </si>
  <si>
    <t>speakupforupallvacancy speakupforupssscstudents upsssc_2016_की_24_भर्तियाँ_पूरी_करो upssscje2016</t>
  </si>
  <si>
    <t>8सितंबर_महापर्व 9baje9minute dislikemedia</t>
  </si>
  <si>
    <t>rajasthan</t>
  </si>
  <si>
    <t>nhmनियमितीकरण 9baje9minute</t>
  </si>
  <si>
    <t>speakupforupsi2016</t>
  </si>
  <si>
    <t>biharkranti biharrejectsnitish 9baje9minute</t>
  </si>
  <si>
    <t>9baje9minute upsi2016</t>
  </si>
  <si>
    <t>कलम जीना 9तारिख9बजे 9बजे9मिनट 9baje9minute</t>
  </si>
  <si>
    <t>newprtvacancy ctetexamdate 9baje9minute</t>
  </si>
  <si>
    <t>9baje9minute 9baje9minute pmmodi_rozgardo</t>
  </si>
  <si>
    <t>dislikemodi</t>
  </si>
  <si>
    <t>bjp bjpkilledpsus 9baje9minute</t>
  </si>
  <si>
    <t>rheachakraborthy</t>
  </si>
  <si>
    <t>9baje9minute speakupforsscrailway 9baje9minute</t>
  </si>
  <si>
    <t>9baje9minute bjpkilledpsus stopprivatisation</t>
  </si>
  <si>
    <t>speakupforupssscvdojoining speakupforupssscstudents</t>
  </si>
  <si>
    <t>9baje9minute 9baje9minutecome speakupforupssscstudents speakupforrailwayssscstudents rrbrexamdates</t>
  </si>
  <si>
    <t>9baje9minute speakupforupssscstudents यूपीकायुवामांगेनौकरी पुरानीभर्तियांजल्दकरो</t>
  </si>
  <si>
    <t>रेल_अप्रेंटिस</t>
  </si>
  <si>
    <t>9baje9minute speakup speakupforalpjoining ncr_start_alp_training</t>
  </si>
  <si>
    <t>biharrejectsnitish</t>
  </si>
  <si>
    <t>stopprivatisation speakup 9baje9minute</t>
  </si>
  <si>
    <t>9baje9minute 69000_शिक्षकों_को_नियुक्ति_पत्र</t>
  </si>
  <si>
    <t>yogiji_cmno1 modifailsindia 9baje9minute 5baje5minute</t>
  </si>
  <si>
    <t>5baje5minutes</t>
  </si>
  <si>
    <t>9baje9minute 9baje9minute 9baje9minute 9baje9mintue 9baje9mintue</t>
  </si>
  <si>
    <t>upnewprtvacancy</t>
  </si>
  <si>
    <t>9baje9minute speakup4alptraining eastern_railway_start_alp_training</t>
  </si>
  <si>
    <t>9sep9baje9minute 9baje9minute 9बजे9मिनट 9sep9baje9minute 9baje9minute 9बजे9मिनट</t>
  </si>
  <si>
    <t>congresshandles</t>
  </si>
  <si>
    <t>9sep9baje9minute 9baje9minute</t>
  </si>
  <si>
    <t>speakup 9baje9minute</t>
  </si>
  <si>
    <t>9baje9minute 5baje5minutes</t>
  </si>
  <si>
    <t>बेरोजगार_युवा_संगठन</t>
  </si>
  <si>
    <t>9baje9minute 12460_शिक्षकभर्ती speakupfor12460teachersjoining</t>
  </si>
  <si>
    <t>12460_शिक्षकभर्ती</t>
  </si>
  <si>
    <t>रेल_अप्रेंटिस रेल_अप्रेंटिस</t>
  </si>
  <si>
    <t>9baje9minute speakupforsscrailwaysstudents speakupforupssscvdojoining</t>
  </si>
  <si>
    <t>ट्विटर</t>
  </si>
  <si>
    <t>9baje9minute pmmodi_rozgardo speakupforunemployment speakupforunemployment hemantsarkarrozgardo</t>
  </si>
  <si>
    <t>pmmodi_rozgardo pmmodi_rozgardo 9baje9minute hemantsarkarrozgardo conductjpscjssc</t>
  </si>
  <si>
    <t>9baje9minute 9baje9minute biharrejectsnitish</t>
  </si>
  <si>
    <t>9baje9minute sscspeakupforsscrailwaystudents</t>
  </si>
  <si>
    <t>मोदीजी_बेरोज़गार_को_रोज़गार_दो 9baje9minute 9बजे9मिनट</t>
  </si>
  <si>
    <t>रेल_अप्रेंटिस 9baje9minute</t>
  </si>
  <si>
    <t>gmpower_for_railapprentice</t>
  </si>
  <si>
    <t>speakup4alptraining speakup4alptraining speakup4alptraining speakup4alptraining 9baje9minute</t>
  </si>
  <si>
    <t>9baje9minute 9baje9minute 9baje9minute 9baje9minute</t>
  </si>
  <si>
    <t>9baje9minute 5बजे5मिनिट</t>
  </si>
  <si>
    <t>9baje9minute rrbjoining speakupforupssscstudents speakupforbankingstudents</t>
  </si>
  <si>
    <t>speakupfor69000teachers speakupfor69000teachers</t>
  </si>
  <si>
    <t>9baje9minute 9baje9minute हलाल_हटाओ_देश_बचाओ speakupfor69000teachers</t>
  </si>
  <si>
    <t>stopprivatisation_savegovtjobs biharrejectsnitish 9baje9minute nojobnovotebiharelections nojob_novote speakup</t>
  </si>
  <si>
    <t>upssscjeexamkarwao speakupforupssscstudents 9baje9minute</t>
  </si>
  <si>
    <t>9बजे9मिनट</t>
  </si>
  <si>
    <t>9baje9minute 9बजे9मिनट 9baje9mintue</t>
  </si>
  <si>
    <t>speakupforupssscvdojoining speakupforteachers yuvadislikemodi stopprivatization विकास_गायब</t>
  </si>
  <si>
    <t>ashokgehlot narendermodi 9baje9minute speakupforupssscvdojoining aajtak</t>
  </si>
  <si>
    <t>speakupforupssscvdojoining speakupforupssscstudents speakupforup69kteachersjoining</t>
  </si>
  <si>
    <t>9baje9minute speakupforupssscvdojoining education</t>
  </si>
  <si>
    <t>bjp</t>
  </si>
  <si>
    <t>speakupfor69000teachers 9baje9minute</t>
  </si>
  <si>
    <t>godimedia</t>
  </si>
  <si>
    <t>9baje9minute 9बजे9मिनट modimustresign</t>
  </si>
  <si>
    <t>12460_शिक्षकभर्ती speakupfor12460teachersjoining</t>
  </si>
  <si>
    <t>12460_शिक्षकभर्ती बेरोजगार</t>
  </si>
  <si>
    <t>24_शून्य_जनपद_सुप्रीमकोर्ट_काउंटर 12460_शिक्षकभर्ती</t>
  </si>
  <si>
    <t>9baje9minute speakupfor12460teachersjoining</t>
  </si>
  <si>
    <t>12460_शिक्षकभर्ती 9baje9minute 9sept</t>
  </si>
  <si>
    <t>9baje9minute 12460_शिक्षकभर्ती</t>
  </si>
  <si>
    <t>speakupfor12460teachersjoining</t>
  </si>
  <si>
    <t>9बजे9मिनीट 9baje9minute</t>
  </si>
  <si>
    <t>9baje9minute 9बजे9मिनट 9baje9minute</t>
  </si>
  <si>
    <t>69000_शिक्षकों_को_नियुक्ति_पत्र 9baje9minute</t>
  </si>
  <si>
    <t>9baje9minute 69000_शिक्षकों_को_नियुक्ति_पत्र 69000शिक्षकभर्तीन्यायदो justiceforstudents</t>
  </si>
  <si>
    <t>rozgardojumlanahi</t>
  </si>
  <si>
    <t>istandwithzubair ipl2020schedule திமுக_வேணாம்_போடா 9baje9minute</t>
  </si>
  <si>
    <t>biharrejectsnitish 9baje9minute 9बजे9मिनट biharkranti</t>
  </si>
  <si>
    <t>बिहार bjp</t>
  </si>
  <si>
    <t>निजीकरण_बंद_करो rozgardo mptetjoining stop_privatization 9baje9minute</t>
  </si>
  <si>
    <t>9sep9baje9minute 9baje9minute rozgardo stop_privatization 9sep_9pm_9minutes</t>
  </si>
  <si>
    <t>9baje9minute sscrailwaystudents godimedia speakupforupssscstudents</t>
  </si>
  <si>
    <t>9baje9minute rozgardo</t>
  </si>
  <si>
    <t>9baje9minute 9बजे9मिनट speakupforupssscvdojoining</t>
  </si>
  <si>
    <t>biharkranti biharrejectsnitish</t>
  </si>
  <si>
    <t>युवाओं_की_हुंकार 9baje9minute</t>
  </si>
  <si>
    <t>9baje9minute speakupforsavereservation69k speakupforupssscvdojoining</t>
  </si>
  <si>
    <t>speakupforsavereservation69k 9baje9minute speakupforupssscvdojoining speakupforupssscstudends</t>
  </si>
  <si>
    <t>9baje9minute 9baje9minute speakupforsavereservation69k speakupforupssscvdojoining speakupforupssscstudends</t>
  </si>
  <si>
    <t>9baje9minute speakupforsavereservation69k speakupforupssscvdojoining speakupforupssscstudends</t>
  </si>
  <si>
    <t>speakupforsavereservation69k 9baje9minute speakupforsavereservation69k speakupforupssscvdojoining</t>
  </si>
  <si>
    <t>https://twitter.com/#!/tallurichakrav3/status/1302892696877498368</t>
  </si>
  <si>
    <t>https://twitter.com/#!/gaurav84390320/status/1302892712228610049</t>
  </si>
  <si>
    <t>https://twitter.com/#!/gaurav30326601/status/1302892726875312133</t>
  </si>
  <si>
    <t>https://twitter.com/#!/kumar_arahul/status/1302892752162623488</t>
  </si>
  <si>
    <t>https://twitter.com/#!/rajeshkrpat/status/1302892754708525056</t>
  </si>
  <si>
    <t>https://twitter.com/#!/pyadav720/status/1302892762539257857</t>
  </si>
  <si>
    <t>https://twitter.com/#!/gmansari199/status/1302892765043335169</t>
  </si>
  <si>
    <t>https://twitter.com/#!/maansin30435405/status/1302892769204031489</t>
  </si>
  <si>
    <t>https://twitter.com/#!/tousiflikewind/status/1302892773029281792</t>
  </si>
  <si>
    <t>https://twitter.com/#!/ujjwalt18767944/status/1302892776640581632</t>
  </si>
  <si>
    <t>https://twitter.com/#!/surajmahore2/status/1302892779538767872</t>
  </si>
  <si>
    <t>https://twitter.com/#!/lyrajesh/status/1302892784853176321</t>
  </si>
  <si>
    <t>https://twitter.com/#!/hitaksh57346266/status/1302892806294310913</t>
  </si>
  <si>
    <t>https://twitter.com/#!/5_nitin/status/1302892818201935876</t>
  </si>
  <si>
    <t>https://twitter.com/#!/arunkum84259643/status/1302892821087694848</t>
  </si>
  <si>
    <t>https://twitter.com/#!/naskarranjita/status/1302892831229452288</t>
  </si>
  <si>
    <t>https://twitter.com/#!/amitpal27267686/status/1302892887743496192</t>
  </si>
  <si>
    <t>https://twitter.com/#!/kurbanahmad15/status/1302892896291401728</t>
  </si>
  <si>
    <t>https://twitter.com/#!/sapna_2408/status/1302892815374979072</t>
  </si>
  <si>
    <t>https://twitter.com/#!/sapna_2408/status/1302892832521293825</t>
  </si>
  <si>
    <t>https://twitter.com/#!/sapna_2408/status/1302892905850257409</t>
  </si>
  <si>
    <t>https://twitter.com/#!/bharatzbhar2227/status/1302892914012545029</t>
  </si>
  <si>
    <t>https://twitter.com/#!/tushar_soneri/status/1302892921306275841</t>
  </si>
  <si>
    <t>https://twitter.com/#!/dineshk47863280/status/1302892922996576256</t>
  </si>
  <si>
    <t>https://twitter.com/#!/sandeep94690592/status/1302892924896555010</t>
  </si>
  <si>
    <t>https://twitter.com/#!/chouhan27121993/status/1302892806915022848</t>
  </si>
  <si>
    <t>https://twitter.com/#!/chouhan27121993/status/1302892927228604416</t>
  </si>
  <si>
    <t>https://twitter.com/#!/shakeel01048096/status/1302892933579001857</t>
  </si>
  <si>
    <t>https://twitter.com/#!/izhaaraalam/status/1302892933796958209</t>
  </si>
  <si>
    <t>https://twitter.com/#!/gauravr49366029/status/1302892953040371713</t>
  </si>
  <si>
    <t>https://twitter.com/#!/team_iyc01/status/1302892977740632064</t>
  </si>
  <si>
    <t>https://twitter.com/#!/team_iyc01/status/1302892995843207168</t>
  </si>
  <si>
    <t>https://twitter.com/#!/official_emraa/status/1302893013740302337</t>
  </si>
  <si>
    <t>https://twitter.com/#!/binodojha999/status/1302893024871997445</t>
  </si>
  <si>
    <t>https://twitter.com/#!/sushmapatel143/status/1302893052982300672</t>
  </si>
  <si>
    <t>https://twitter.com/#!/vishwa_saheb/status/1302893062138417152</t>
  </si>
  <si>
    <t>https://twitter.com/#!/jashanp46800634/status/1302892784613953536</t>
  </si>
  <si>
    <t>https://twitter.com/#!/jashanp46800634/status/1302893070304727040</t>
  </si>
  <si>
    <t>https://twitter.com/#!/shikhar822/status/1302893075174273027</t>
  </si>
  <si>
    <t>https://twitter.com/#!/arunsin15416104/status/1302892830898057221</t>
  </si>
  <si>
    <t>https://twitter.com/#!/arunsin15416104/status/1302893075258195969</t>
  </si>
  <si>
    <t>https://twitter.com/#!/praveen40401568/status/1302893091938955265</t>
  </si>
  <si>
    <t>https://twitter.com/#!/krishnvanshies/status/1302893115359944704</t>
  </si>
  <si>
    <t>https://twitter.com/#!/mdshahb95634850/status/1302893118790926337</t>
  </si>
  <si>
    <t>https://twitter.com/#!/zeyaequbal/status/1302893127053713408</t>
  </si>
  <si>
    <t>https://twitter.com/#!/m69763950/status/1302893139057758209</t>
  </si>
  <si>
    <t>https://twitter.com/#!/bishnoi_meet/status/1302893147601600512</t>
  </si>
  <si>
    <t>https://twitter.com/#!/mantu16921354/status/1302893149644230656</t>
  </si>
  <si>
    <t>https://twitter.com/#!/sachin91813363/status/1302893156384428033</t>
  </si>
  <si>
    <t>https://twitter.com/#!/priainc/status/1302892975417106432</t>
  </si>
  <si>
    <t>https://twitter.com/#!/priainc/status/1302893107353092096</t>
  </si>
  <si>
    <t>https://twitter.com/#!/priainc/status/1302893160985657345</t>
  </si>
  <si>
    <t>https://twitter.com/#!/amit01aap/status/1302893171337117697</t>
  </si>
  <si>
    <t>https://twitter.com/#!/sheelus56496453/status/1302893178463248384</t>
  </si>
  <si>
    <t>https://twitter.com/#!/_charudatt/status/1302892968131440642</t>
  </si>
  <si>
    <t>https://twitter.com/#!/_charudatt/status/1302893178761035779</t>
  </si>
  <si>
    <t>https://twitter.com/#!/ajeetya02820544/status/1302893186793103361</t>
  </si>
  <si>
    <t>https://twitter.com/#!/davechintan7/status/1302893230208421888</t>
  </si>
  <si>
    <t>https://twitter.com/#!/shubham28632141/status/1302893238198571012</t>
  </si>
  <si>
    <t>https://twitter.com/#!/ravindr11211927/status/1302892917275541504</t>
  </si>
  <si>
    <t>https://twitter.com/#!/ravindr11211927/status/1302893243751739393</t>
  </si>
  <si>
    <t>https://twitter.com/#!/sarvjeetsingh93/status/1302893248768176130</t>
  </si>
  <si>
    <t>https://twitter.com/#!/shardag93955824/status/1302893182586290177</t>
  </si>
  <si>
    <t>https://twitter.com/#!/shardag93955824/status/1302893251725148160</t>
  </si>
  <si>
    <t>https://twitter.com/#!/aditya07423339/status/1302893254715740163</t>
  </si>
  <si>
    <t>https://twitter.com/#!/mukeshdeshka/status/1302893256548560896</t>
  </si>
  <si>
    <t>https://twitter.com/#!/manishydu/status/1302893265532854273</t>
  </si>
  <si>
    <t>https://twitter.com/#!/rahulkkra/status/1302893276127612928</t>
  </si>
  <si>
    <t>https://twitter.com/#!/naveenk97223293/status/1302893292858699777</t>
  </si>
  <si>
    <t>https://twitter.com/#!/abdulnesar11/status/1302893302501515264</t>
  </si>
  <si>
    <t>https://twitter.com/#!/blue_fin_/status/1302893316506296320</t>
  </si>
  <si>
    <t>https://twitter.com/#!/sunilpa24447008/status/1302893353546125312</t>
  </si>
  <si>
    <t>https://twitter.com/#!/dabindersingh/status/1302893362257653761</t>
  </si>
  <si>
    <t>https://twitter.com/#!/kishany89817339/status/1302893373154496512</t>
  </si>
  <si>
    <t>https://twitter.com/#!/bhavanajswl17/status/1302893380951617537</t>
  </si>
  <si>
    <t>https://twitter.com/#!/ankitaindian1/status/1302893150789201922</t>
  </si>
  <si>
    <t>https://twitter.com/#!/ankitaindian1/status/1302893387989704707</t>
  </si>
  <si>
    <t>https://twitter.com/#!/sharmajatin210/status/1302893395866599424</t>
  </si>
  <si>
    <t>https://twitter.com/#!/ridhibulbul/status/1302893405358272513</t>
  </si>
  <si>
    <t>https://twitter.com/#!/ashishk79772561/status/1302893410961903616</t>
  </si>
  <si>
    <t>https://twitter.com/#!/iamsrikanth22d/status/1302893411553296385</t>
  </si>
  <si>
    <t>https://twitter.com/#!/abhi35295371/status/1302893452493910016</t>
  </si>
  <si>
    <t>https://twitter.com/#!/vijendrasing96/status/1302893462757363713</t>
  </si>
  <si>
    <t>https://twitter.com/#!/sangrams91/status/1302893497410699264</t>
  </si>
  <si>
    <t>https://twitter.com/#!/dr_samrin/status/1302893506424307713</t>
  </si>
  <si>
    <t>https://twitter.com/#!/promotion_to/status/1302893516071342080</t>
  </si>
  <si>
    <t>https://twitter.com/#!/sunita10076386/status/1302893523088240641</t>
  </si>
  <si>
    <t>https://twitter.com/#!/sudhirp12477763/status/1302893526275956741</t>
  </si>
  <si>
    <t>https://twitter.com/#!/harishyamkaka/status/1302893507137343489</t>
  </si>
  <si>
    <t>https://twitter.com/#!/harishyamkaka/status/1302893554675531781</t>
  </si>
  <si>
    <t>https://twitter.com/#!/harishyamkaka/status/1302893565643616256</t>
  </si>
  <si>
    <t>https://twitter.com/#!/deepak09291752/status/1302893431732097024</t>
  </si>
  <si>
    <t>https://twitter.com/#!/deepak09291752/status/1302893520563257345</t>
  </si>
  <si>
    <t>https://twitter.com/#!/deepak09291752/status/1302893566440517632</t>
  </si>
  <si>
    <t>https://twitter.com/#!/lrdtushar1/status/1302893613634871296</t>
  </si>
  <si>
    <t>https://twitter.com/#!/mahi11815652/status/1302893615656521728</t>
  </si>
  <si>
    <t>https://twitter.com/#!/manohar67361701/status/1302893620391886849</t>
  </si>
  <si>
    <t>https://twitter.com/#!/prabhat450/status/1302893639127900160</t>
  </si>
  <si>
    <t>https://twitter.com/#!/dnyadav/status/1302893640214142976</t>
  </si>
  <si>
    <t>https://twitter.com/#!/arvindk45869132/status/1302893650385334273</t>
  </si>
  <si>
    <t>https://twitter.com/#!/absatta94319799/status/1302893653073952768</t>
  </si>
  <si>
    <t>https://twitter.com/#!/anusing43130847/status/1302893127947005952</t>
  </si>
  <si>
    <t>https://twitter.com/#!/anusing43130847/status/1302893680425013249</t>
  </si>
  <si>
    <t>https://twitter.com/#!/shadab124421/status/1302893684845756416</t>
  </si>
  <si>
    <t>https://twitter.com/#!/akashvermasp/status/1302893704907120647</t>
  </si>
  <si>
    <t>https://twitter.com/#!/raja_bhaiya11/status/1302893707083956224</t>
  </si>
  <si>
    <t>https://twitter.com/#!/sunilkumardudi2/status/1302893719545233413</t>
  </si>
  <si>
    <t>https://twitter.com/#!/sanjeev65650518/status/1302893726616838145</t>
  </si>
  <si>
    <t>https://twitter.com/#!/bajrang108dumka/status/1302893743419265024</t>
  </si>
  <si>
    <t>https://twitter.com/#!/princey48298745/status/1302893194229604352</t>
  </si>
  <si>
    <t>https://twitter.com/#!/princey48298745/status/1302893748133609472</t>
  </si>
  <si>
    <t>https://twitter.com/#!/arjunku06357589/status/1302893751908462592</t>
  </si>
  <si>
    <t>https://twitter.com/#!/hemantk92585293/status/1302893794795294722</t>
  </si>
  <si>
    <t>https://twitter.com/#!/javedkh37770449/status/1302893801392893953</t>
  </si>
  <si>
    <t>https://twitter.com/#!/deepakm04070258/status/1302893801841680384</t>
  </si>
  <si>
    <t>https://twitter.com/#!/deepakm04070258/status/1302893628868575232</t>
  </si>
  <si>
    <t>https://twitter.com/#!/pawansh66361458/status/1302893814005129216</t>
  </si>
  <si>
    <t>https://twitter.com/#!/santosh83799160/status/1302893826734919681</t>
  </si>
  <si>
    <t>https://twitter.com/#!/indian3425/status/1302893859941179394</t>
  </si>
  <si>
    <t>https://twitter.com/#!/profnandkumar1/status/1302893867209900034</t>
  </si>
  <si>
    <t>https://twitter.com/#!/umakant82164823/status/1302893887938207744</t>
  </si>
  <si>
    <t>https://twitter.com/#!/drrpmaurya02/status/1302893890224021504</t>
  </si>
  <si>
    <t>https://twitter.com/#!/bhodhiy/status/1302893937523269634</t>
  </si>
  <si>
    <t>https://twitter.com/#!/mdjawed0/status/1302893950991097856</t>
  </si>
  <si>
    <t>https://twitter.com/#!/deepuchjoshi/status/1302893985292193794</t>
  </si>
  <si>
    <t>https://twitter.com/#!/meenaramkunwar/status/1302893996507721728</t>
  </si>
  <si>
    <t>https://twitter.com/#!/n90idihskkssua1/status/1302894010671927297</t>
  </si>
  <si>
    <t>https://twitter.com/#!/manojbabu2662/status/1302894038014545923</t>
  </si>
  <si>
    <t>https://twitter.com/#!/akcl2006/status/1302894047598575616</t>
  </si>
  <si>
    <t>https://twitter.com/#!/sharvan28346118/status/1302893967755718657</t>
  </si>
  <si>
    <t>https://twitter.com/#!/sharvan28346118/status/1302894056960188416</t>
  </si>
  <si>
    <t>https://twitter.com/#!/deepakm40511838/status/1302894062135963648</t>
  </si>
  <si>
    <t>https://twitter.com/#!/anujshalini/status/1302894084546162688</t>
  </si>
  <si>
    <t>https://twitter.com/#!/anujshalini/status/1302893911073943552</t>
  </si>
  <si>
    <t>https://twitter.com/#!/veeryad83172367/status/1302893978359005185</t>
  </si>
  <si>
    <t>https://twitter.com/#!/veeryad83172367/status/1302894086865649664</t>
  </si>
  <si>
    <t>https://twitter.com/#!/arbazmuztaba/status/1302894087524069376</t>
  </si>
  <si>
    <t>https://twitter.com/#!/rahulyadavazm/status/1302893398160936960</t>
  </si>
  <si>
    <t>https://twitter.com/#!/rahulyadavazm/status/1302894119824445440</t>
  </si>
  <si>
    <t>https://twitter.com/#!/rahulyadavazm/status/1302893654827171840</t>
  </si>
  <si>
    <t>https://twitter.com/#!/ashq_raaz/status/1302894130968719360</t>
  </si>
  <si>
    <t>https://twitter.com/#!/imlalan_/status/1302894145955012608</t>
  </si>
  <si>
    <t>https://twitter.com/#!/ssingh49038428/status/1302894171385032704</t>
  </si>
  <si>
    <t>https://twitter.com/#!/arvindmeena2025/status/1302894145267138560</t>
  </si>
  <si>
    <t>https://twitter.com/#!/arvindmeena2025/status/1302894175604670465</t>
  </si>
  <si>
    <t>https://twitter.com/#!/santosh72621430/status/1302892956706320384</t>
  </si>
  <si>
    <t>https://twitter.com/#!/santosh72621430/status/1302894185410748416</t>
  </si>
  <si>
    <t>https://twitter.com/#!/dineshranga17/status/1302894230734422017</t>
  </si>
  <si>
    <t>https://twitter.com/#!/kumar04882791/status/1302894241320898561</t>
  </si>
  <si>
    <t>https://twitter.com/#!/narendrayadav67/status/1302893249854492673</t>
  </si>
  <si>
    <t>https://twitter.com/#!/narendrayadav67/status/1302893833450004480</t>
  </si>
  <si>
    <t>https://twitter.com/#!/narendrayadav67/status/1302894246714728453</t>
  </si>
  <si>
    <t>https://twitter.com/#!/gauravshaan95/status/1302894273008775168</t>
  </si>
  <si>
    <t>https://twitter.com/#!/anujaberozgar/status/1302894280772481024</t>
  </si>
  <si>
    <t>https://twitter.com/#!/samajhdarmishra/status/1302894281036718080</t>
  </si>
  <si>
    <t>https://twitter.com/#!/statuspravin/status/1302894293380558848</t>
  </si>
  <si>
    <t>https://twitter.com/#!/lodhijagannath2/status/1302894298212388864</t>
  </si>
  <si>
    <t>https://twitter.com/#!/praveencverma1/status/1302894245599092737</t>
  </si>
  <si>
    <t>https://twitter.com/#!/praveencverma1/status/1302894085343068161</t>
  </si>
  <si>
    <t>https://twitter.com/#!/praveencverma1/status/1302894209553149952</t>
  </si>
  <si>
    <t>https://twitter.com/#!/praveencverma1/status/1302894298216579072</t>
  </si>
  <si>
    <t>https://twitter.com/#!/indianm41238501/status/1302893444537425924</t>
  </si>
  <si>
    <t>https://twitter.com/#!/indianm41238501/status/1302894315249831941</t>
  </si>
  <si>
    <t>https://twitter.com/#!/farooqa44385817/status/1302894330277818368</t>
  </si>
  <si>
    <t>https://twitter.com/#!/sb_yadav_12/status/1302894348376313857</t>
  </si>
  <si>
    <t>https://twitter.com/#!/rahulku40474721/status/1302893993856958465</t>
  </si>
  <si>
    <t>https://twitter.com/#!/rahulku40474721/status/1302894133195857921</t>
  </si>
  <si>
    <t>https://twitter.com/#!/rahulku40474721/status/1302894162405064705</t>
  </si>
  <si>
    <t>https://twitter.com/#!/rahulku40474721/status/1302894352964837377</t>
  </si>
  <si>
    <t>https://twitter.com/#!/ghulam439/status/1302894356525772801</t>
  </si>
  <si>
    <t>https://twitter.com/#!/sheikhirphan/status/1302894356525875203</t>
  </si>
  <si>
    <t>https://twitter.com/#!/kumarsa99938460/status/1302894358434254852</t>
  </si>
  <si>
    <t>https://twitter.com/#!/lavkushchakraw6/status/1302892883440140288</t>
  </si>
  <si>
    <t>https://twitter.com/#!/lavkushchakraw6/status/1302892976784326656</t>
  </si>
  <si>
    <t>https://twitter.com/#!/lavkushchakraw6/status/1302894265400352768</t>
  </si>
  <si>
    <t>https://twitter.com/#!/lavkushchakraw6/status/1302894346027503617</t>
  </si>
  <si>
    <t>https://twitter.com/#!/lavkushchakraw6/status/1302894366457884672</t>
  </si>
  <si>
    <t>https://twitter.com/#!/abhishe83905188/status/1302894373353394177</t>
  </si>
  <si>
    <t>https://twitter.com/#!/iampradeep0509/status/1302894387634995200</t>
  </si>
  <si>
    <t>https://twitter.com/#!/piyushk0888/status/1302894411802529792</t>
  </si>
  <si>
    <t>https://twitter.com/#!/ravinde00347066/status/1302894437115162624</t>
  </si>
  <si>
    <t>https://twitter.com/#!/sonukum09105543/status/1302894439497490434</t>
  </si>
  <si>
    <t>https://twitter.com/#!/ashishk48932378/status/1302894446745280514</t>
  </si>
  <si>
    <t>https://twitter.com/#!/mr_incoggnito/status/1302894452822831105</t>
  </si>
  <si>
    <t>https://twitter.com/#!/twk0c5rdqc9uicb/status/1302894473014206465</t>
  </si>
  <si>
    <t>https://twitter.com/#!/mark82663070/status/1302894473475629057</t>
  </si>
  <si>
    <t>https://twitter.com/#!/rohitbarnwal4/status/1302894473798512642</t>
  </si>
  <si>
    <t>https://twitter.com/#!/ashutosh_hly/status/1302894483936178178</t>
  </si>
  <si>
    <t>https://twitter.com/#!/ajaysingh_sp/status/1302894484045180929</t>
  </si>
  <si>
    <t>https://twitter.com/#!/dabanggsankhala/status/1302894490424733701</t>
  </si>
  <si>
    <t>https://twitter.com/#!/krishna2109/status/1302893615065120769</t>
  </si>
  <si>
    <t>https://twitter.com/#!/krishna2109/status/1302893818170150912</t>
  </si>
  <si>
    <t>https://twitter.com/#!/krishna2109/status/1302894496095502336</t>
  </si>
  <si>
    <t>https://twitter.com/#!/krishna2109/status/1302893668546691072</t>
  </si>
  <si>
    <t>https://twitter.com/#!/krishna2109/status/1302893750968934400</t>
  </si>
  <si>
    <t>https://twitter.com/#!/krishna2109/status/1302893912445472768</t>
  </si>
  <si>
    <t>https://twitter.com/#!/krishna2109/status/1302893998646857729</t>
  </si>
  <si>
    <t>https://twitter.com/#!/krishna2109/status/1302894234521841664</t>
  </si>
  <si>
    <t>https://twitter.com/#!/krishna2109/status/1302894386544431104</t>
  </si>
  <si>
    <t>https://twitter.com/#!/poojasi34015913/status/1302893847584808960</t>
  </si>
  <si>
    <t>https://twitter.com/#!/poojasi34015913/status/1302894504790249472</t>
  </si>
  <si>
    <t>https://twitter.com/#!/srishti_thakur_/status/1302894508208656385</t>
  </si>
  <si>
    <t>https://twitter.com/#!/furqanbakhas/status/1302894511715123202</t>
  </si>
  <si>
    <t>https://twitter.com/#!/chanduthakur21/status/1302894518673371136</t>
  </si>
  <si>
    <t>https://twitter.com/#!/anjalij77155553/status/1302894519206252544</t>
  </si>
  <si>
    <t>https://twitter.com/#!/whiteknight___/status/1302894537895940096</t>
  </si>
  <si>
    <t>https://twitter.com/#!/pushpen64409225/status/1302893816039366656</t>
  </si>
  <si>
    <t>https://twitter.com/#!/pushpen64409225/status/1302894553825857537</t>
  </si>
  <si>
    <t>https://twitter.com/#!/thisis_alp4real/status/1302894582573588480</t>
  </si>
  <si>
    <t>https://twitter.com/#!/anirudd92992102/status/1302894526864924672</t>
  </si>
  <si>
    <t>https://twitter.com/#!/anirudd92992102/status/1302894580535238658</t>
  </si>
  <si>
    <t>https://twitter.com/#!/anirudd92992102/status/1302894591973097472</t>
  </si>
  <si>
    <t>https://twitter.com/#!/pratika02379764/status/1302894597190737923</t>
  </si>
  <si>
    <t>https://twitter.com/#!/shyamla69734875/status/1302892727030349824</t>
  </si>
  <si>
    <t>https://twitter.com/#!/shyamla69734875/status/1302893541815799809</t>
  </si>
  <si>
    <t>https://twitter.com/#!/shyamla69734875/status/1302893588032880642</t>
  </si>
  <si>
    <t>https://twitter.com/#!/shyamla69734875/status/1302893717393518593</t>
  </si>
  <si>
    <t>https://twitter.com/#!/shyamla69734875/status/1302893840261459968</t>
  </si>
  <si>
    <t>https://twitter.com/#!/shyamla69734875/status/1302893960424087552</t>
  </si>
  <si>
    <t>https://twitter.com/#!/shyamla69734875/status/1302894311764160514</t>
  </si>
  <si>
    <t>https://twitter.com/#!/shyamla69734875/status/1302894624223027206</t>
  </si>
  <si>
    <t>https://twitter.com/#!/sksanjay97/status/1302894627142291457</t>
  </si>
  <si>
    <t>https://twitter.com/#!/mosinsiddiqui6/status/1302894627775631360</t>
  </si>
  <si>
    <t>https://twitter.com/#!/manoj73178340/status/1302894633450528768</t>
  </si>
  <si>
    <t>https://twitter.com/#!/manoj73178340/status/1302893768245260294</t>
  </si>
  <si>
    <t>https://twitter.com/#!/dryuvrajsinghy1/status/1302892910103293958</t>
  </si>
  <si>
    <t>https://twitter.com/#!/dryuvrajsinghy1/status/1302894441850576897</t>
  </si>
  <si>
    <t>https://twitter.com/#!/dryuvrajsinghy1/status/1302894645773398016</t>
  </si>
  <si>
    <t>https://twitter.com/#!/inghnaman/status/1302894055068639232</t>
  </si>
  <si>
    <t>https://twitter.com/#!/inghnaman/status/1302894571685249024</t>
  </si>
  <si>
    <t>https://twitter.com/#!/inghnaman/status/1302894652538802176</t>
  </si>
  <si>
    <t>https://twitter.com/#!/anujkum55702032/status/1302894677692215298</t>
  </si>
  <si>
    <t>https://twitter.com/#!/rajeshsoni5577/status/1302894699645026305</t>
  </si>
  <si>
    <t>https://twitter.com/#!/lajwaabashutosh/status/1302894700110651392</t>
  </si>
  <si>
    <t>https://twitter.com/#!/moin28_k/status/1302894631609196545</t>
  </si>
  <si>
    <t>https://twitter.com/#!/moin28_k/status/1302894655462227968</t>
  </si>
  <si>
    <t>https://twitter.com/#!/moin28_k/status/1302894737972580352</t>
  </si>
  <si>
    <t>https://twitter.com/#!/deepank98602987/status/1302894760290594818</t>
  </si>
  <si>
    <t>https://twitter.com/#!/sunilku93307222/status/1302894773443805184</t>
  </si>
  <si>
    <t>https://twitter.com/#!/bhavesh_toonga/status/1302894798429282304</t>
  </si>
  <si>
    <t>https://twitter.com/#!/anshulp92630300/status/1302892809263804417</t>
  </si>
  <si>
    <t>https://twitter.com/#!/anshulp92630300/status/1302893981236224007</t>
  </si>
  <si>
    <t>https://twitter.com/#!/anshulp92630300/status/1302894526302834689</t>
  </si>
  <si>
    <t>https://twitter.com/#!/anshulp92630300/status/1302894809699348480</t>
  </si>
  <si>
    <t>https://twitter.com/#!/anshulp92630300/status/1302892832479297536</t>
  </si>
  <si>
    <t>https://twitter.com/#!/anshulp92630300/status/1302893755733745664</t>
  </si>
  <si>
    <t>https://twitter.com/#!/anshulp92630300/status/1302894217375617026</t>
  </si>
  <si>
    <t>https://twitter.com/#!/anshulp92630300/status/1302894467272249345</t>
  </si>
  <si>
    <t>https://twitter.com/#!/anshulp92630300/status/1302894659673284609</t>
  </si>
  <si>
    <t>https://twitter.com/#!/amitkum47505112/status/1302894551523192833</t>
  </si>
  <si>
    <t>https://twitter.com/#!/amitkum47505112/status/1302894583525728256</t>
  </si>
  <si>
    <t>https://twitter.com/#!/amitkum47505112/status/1302894637548355585</t>
  </si>
  <si>
    <t>https://twitter.com/#!/amitkum47505112/status/1302894799452647426</t>
  </si>
  <si>
    <t>https://twitter.com/#!/amitkum47505112/status/1302894831497179136</t>
  </si>
  <si>
    <t>https://twitter.com/#!/kushal53156415/status/1302894835909767169</t>
  </si>
  <si>
    <t>https://twitter.com/#!/kumarchunnubth/status/1302894838111637504</t>
  </si>
  <si>
    <t>https://twitter.com/#!/kumarchunnubth/status/1302894844910551040</t>
  </si>
  <si>
    <t>https://twitter.com/#!/anurag876/status/1302894845967491073</t>
  </si>
  <si>
    <t>https://twitter.com/#!/studynavy/status/1302894847490027520</t>
  </si>
  <si>
    <t>https://twitter.com/#!/shaikh_mahedi/status/1302894877806485504</t>
  </si>
  <si>
    <t>https://twitter.com/#!/aulakhkaran1/status/1302894885511389184</t>
  </si>
  <si>
    <t>https://twitter.com/#!/ss_shrawan/status/1302893818623086597</t>
  </si>
  <si>
    <t>https://twitter.com/#!/ss_shrawan/status/1302894886920679426</t>
  </si>
  <si>
    <t>https://twitter.com/#!/arnav_abhay/status/1302894892935311361</t>
  </si>
  <si>
    <t>https://twitter.com/#!/rinkurodhiya25/status/1302894896370515968</t>
  </si>
  <si>
    <t>https://twitter.com/#!/subhashsarokar/status/1302894819820199936</t>
  </si>
  <si>
    <t>https://twitter.com/#!/subhashsarokar/status/1302894920739336193</t>
  </si>
  <si>
    <t>https://twitter.com/#!/shadab__gazi/status/1302894920751931399</t>
  </si>
  <si>
    <t>https://twitter.com/#!/pawanku55359136/status/1302894938812682241</t>
  </si>
  <si>
    <t>https://twitter.com/#!/latifsayyed13/status/1302893492427919361</t>
  </si>
  <si>
    <t>https://twitter.com/#!/latifsayyed13/status/1302894940683251713</t>
  </si>
  <si>
    <t>https://twitter.com/#!/hkbshemant/status/1302894737444069377</t>
  </si>
  <si>
    <t>https://twitter.com/#!/hkbshemant/status/1302894941178269696</t>
  </si>
  <si>
    <t>https://twitter.com/#!/shubham56804368/status/1302895005661499394</t>
  </si>
  <si>
    <t>https://twitter.com/#!/agrawalgopendra/status/1302894062320508928</t>
  </si>
  <si>
    <t>https://twitter.com/#!/agrawalgopendra/status/1302894426272927745</t>
  </si>
  <si>
    <t>https://twitter.com/#!/agrawalgopendra/status/1302894665079775233</t>
  </si>
  <si>
    <t>https://twitter.com/#!/agrawalgopendra/status/1302894698302898177</t>
  </si>
  <si>
    <t>https://twitter.com/#!/agrawalgopendra/status/1302894855715086337</t>
  </si>
  <si>
    <t>https://twitter.com/#!/agrawalgopendra/status/1302894874350370816</t>
  </si>
  <si>
    <t>https://twitter.com/#!/agrawalgopendra/status/1302894914582183936</t>
  </si>
  <si>
    <t>https://twitter.com/#!/agrawalgopendra/status/1302894926284242944</t>
  </si>
  <si>
    <t>https://twitter.com/#!/agrawalgopendra/status/1302895017002893312</t>
  </si>
  <si>
    <t>https://twitter.com/#!/indraje43306265/status/1302892837244035083</t>
  </si>
  <si>
    <t>https://twitter.com/#!/indraje43306265/status/1302895039433981953</t>
  </si>
  <si>
    <t>https://twitter.com/#!/kashishyadavns1/status/1302895056060182529</t>
  </si>
  <si>
    <t>https://twitter.com/#!/kashishyadavns1/status/1302895037961744384</t>
  </si>
  <si>
    <t>https://twitter.com/#!/prajjawalkumarg/status/1302895072191475713</t>
  </si>
  <si>
    <t>https://twitter.com/#!/adilkha49261521/status/1302895104391225344</t>
  </si>
  <si>
    <t>https://twitter.com/#!/suraj99052036/status/1302895098082983937</t>
  </si>
  <si>
    <t>https://twitter.com/#!/suraj99052036/status/1302895121004806144</t>
  </si>
  <si>
    <t>https://twitter.com/#!/sandeep09523041/status/1302895124335083520</t>
  </si>
  <si>
    <t>https://twitter.com/#!/shrinathverma22/status/1302895149962260480</t>
  </si>
  <si>
    <t>https://twitter.com/#!/akashky154/status/1302895153049337859</t>
  </si>
  <si>
    <t>https://twitter.com/#!/abhiraj10dec/status/1302895154680922114</t>
  </si>
  <si>
    <t>https://twitter.com/#!/chimni_sapna/status/1302895179083337728</t>
  </si>
  <si>
    <t>https://twitter.com/#!/deepakk90387441/status/1302895207940202499</t>
  </si>
  <si>
    <t>https://twitter.com/#!/pankaj2540/status/1302895210800623616</t>
  </si>
  <si>
    <t>https://twitter.com/#!/mealipatel/status/1302895219461873664</t>
  </si>
  <si>
    <t>https://twitter.com/#!/dharmen53789530/status/1302895247806980096</t>
  </si>
  <si>
    <t>https://twitter.com/#!/madhuka83630118/status/1302893526229737473</t>
  </si>
  <si>
    <t>https://twitter.com/#!/madhuka83630118/status/1302895254287216645</t>
  </si>
  <si>
    <t>https://twitter.com/#!/mahendr51164242/status/1302895266765316101</t>
  </si>
  <si>
    <t>https://twitter.com/#!/ramnaya38968968/status/1302895218862125056</t>
  </si>
  <si>
    <t>https://twitter.com/#!/ramnaya38968968/status/1302895337141489664</t>
  </si>
  <si>
    <t>https://twitter.com/#!/madhavsingh2012/status/1302895338122956802</t>
  </si>
  <si>
    <t>https://twitter.com/#!/nareshjonvar1/status/1302895350093459457</t>
  </si>
  <si>
    <t>https://twitter.com/#!/mohd_masood_/status/1302893649001238528</t>
  </si>
  <si>
    <t>https://twitter.com/#!/mohd_masood_/status/1302893791666270208</t>
  </si>
  <si>
    <t>https://twitter.com/#!/mohd_masood_/status/1302894028816396288</t>
  </si>
  <si>
    <t>https://twitter.com/#!/mohd_masood_/status/1302894505750720512</t>
  </si>
  <si>
    <t>https://twitter.com/#!/mohd_masood_/status/1302894532925612032</t>
  </si>
  <si>
    <t>https://twitter.com/#!/mohd_masood_/status/1302895352933044226</t>
  </si>
  <si>
    <t>https://twitter.com/#!/sangam_shukla/status/1302895370574258176</t>
  </si>
  <si>
    <t>https://twitter.com/#!/saineebipin/status/1302895374139449344</t>
  </si>
  <si>
    <t>https://twitter.com/#!/rveerox/status/1302895375632662528</t>
  </si>
  <si>
    <t>https://twitter.com/#!/nishaya65714882/status/1302895142118985728</t>
  </si>
  <si>
    <t>https://twitter.com/#!/nishaya65714882/status/1302895351196606465</t>
  </si>
  <si>
    <t>https://twitter.com/#!/nishaya65714882/status/1302895377008394242</t>
  </si>
  <si>
    <t>https://twitter.com/#!/amittiw82916723/status/1302894756347875328</t>
  </si>
  <si>
    <t>https://twitter.com/#!/amittiw82916723/status/1302895049286455296</t>
  </si>
  <si>
    <t>https://twitter.com/#!/amittiw82916723/status/1302895238948691968</t>
  </si>
  <si>
    <t>https://twitter.com/#!/amittiw82916723/status/1302895321668755457</t>
  </si>
  <si>
    <t>https://twitter.com/#!/amittiw82916723/status/1302895338898874368</t>
  </si>
  <si>
    <t>https://twitter.com/#!/amittiw82916723/status/1302895386265137152</t>
  </si>
  <si>
    <t>https://twitter.com/#!/agraharishree/status/1302895404380385281</t>
  </si>
  <si>
    <t>https://twitter.com/#!/rameshv63814897/status/1302895412043329536</t>
  </si>
  <si>
    <t>https://twitter.com/#!/sureshtaksaini1/status/1302894307892838401</t>
  </si>
  <si>
    <t>https://twitter.com/#!/sureshtaksaini1/status/1302894345083707392</t>
  </si>
  <si>
    <t>https://twitter.com/#!/sureshtaksaini1/status/1302894442580303872</t>
  </si>
  <si>
    <t>https://twitter.com/#!/sureshtaksaini1/status/1302895427360964608</t>
  </si>
  <si>
    <t>https://twitter.com/#!/dilipsi61669095/status/1302895020534497280</t>
  </si>
  <si>
    <t>https://twitter.com/#!/dilipsi61669095/status/1302895185991405569</t>
  </si>
  <si>
    <t>https://twitter.com/#!/dilipsi61669095/status/1302895433476308992</t>
  </si>
  <si>
    <t>https://twitter.com/#!/smkale14jan1/status/1302895442401714176</t>
  </si>
  <si>
    <t>https://twitter.com/#!/kamlesh107753/status/1302895443932622849</t>
  </si>
  <si>
    <t>https://twitter.com/#!/gauravk94051780/status/1302895346293510145</t>
  </si>
  <si>
    <t>https://twitter.com/#!/gauravk94051780/status/1302895448525471744</t>
  </si>
  <si>
    <t>https://twitter.com/#!/keshavk18048911/status/1302895454640730113</t>
  </si>
  <si>
    <t>https://twitter.com/#!/manishrajy71oo/status/1302895440598245376</t>
  </si>
  <si>
    <t>https://twitter.com/#!/manishrajy71oo/status/1302895456117116928</t>
  </si>
  <si>
    <t>https://twitter.com/#!/keshavk86199459/status/1302895458696658944</t>
  </si>
  <si>
    <t>https://twitter.com/#!/sanjaykumar1900/status/1302895469165645826</t>
  </si>
  <si>
    <t>https://twitter.com/#!/sanjaykumar1900/status/1302895501797285888</t>
  </si>
  <si>
    <t>https://twitter.com/#!/pkagarwal16/status/1302895521539870721</t>
  </si>
  <si>
    <t>https://twitter.com/#!/erdhanrajmeena3/status/1302895527919366144</t>
  </si>
  <si>
    <t>https://twitter.com/#!/robimanna/status/1302895510114631680</t>
  </si>
  <si>
    <t>https://twitter.com/#!/bhushanbadguj15/status/1302895036422524929</t>
  </si>
  <si>
    <t>https://twitter.com/#!/bhushanbadguj15/status/1302895541521530881</t>
  </si>
  <si>
    <t>https://twitter.com/#!/shubham_scs/status/1302894154528088064</t>
  </si>
  <si>
    <t>https://twitter.com/#!/shubham_scs/status/1302895393567469568</t>
  </si>
  <si>
    <t>https://twitter.com/#!/shubham_scs/status/1302895561821962240</t>
  </si>
  <si>
    <t>https://twitter.com/#!/pankajk92773231/status/1302895565953355777</t>
  </si>
  <si>
    <t>https://twitter.com/#!/divyash15011820/status/1302895582344749056</t>
  </si>
  <si>
    <t>https://twitter.com/#!/ksaurav2690/status/1302895591387664384</t>
  </si>
  <si>
    <t>https://twitter.com/#!/forbanker/status/1302894253316534272</t>
  </si>
  <si>
    <t>https://twitter.com/#!/forbanker/status/1302895606784905216</t>
  </si>
  <si>
    <t>https://twitter.com/#!/farooquitafsir/status/1302895667455516673</t>
  </si>
  <si>
    <t>https://twitter.com/#!/rupendr48547857/status/1302895004516401154</t>
  </si>
  <si>
    <t>https://twitter.com/#!/rupendr48547857/status/1302895043070492674</t>
  </si>
  <si>
    <t>https://twitter.com/#!/rupendr48547857/status/1302895053094838272</t>
  </si>
  <si>
    <t>https://twitter.com/#!/rupendr48547857/status/1302895072132833281</t>
  </si>
  <si>
    <t>https://twitter.com/#!/rupendr48547857/status/1302895081402187777</t>
  </si>
  <si>
    <t>https://twitter.com/#!/rupendr48547857/status/1302895092135411712</t>
  </si>
  <si>
    <t>https://twitter.com/#!/rupendr48547857/status/1302895103090933761</t>
  </si>
  <si>
    <t>https://twitter.com/#!/rupendr48547857/status/1302895129011744768</t>
  </si>
  <si>
    <t>https://twitter.com/#!/rupendr48547857/status/1302895297287188480</t>
  </si>
  <si>
    <t>https://twitter.com/#!/rupendr48547857/status/1302895670689366016</t>
  </si>
  <si>
    <t>https://twitter.com/#!/real_avi45/status/1302895478166626305</t>
  </si>
  <si>
    <t>https://twitter.com/#!/real_avi45/status/1302895671540760577</t>
  </si>
  <si>
    <t>https://twitter.com/#!/nkptl1994/status/1302895680688517120</t>
  </si>
  <si>
    <t>https://twitter.com/#!/pandeyparmanan5/status/1302895698384285698</t>
  </si>
  <si>
    <t>https://twitter.com/#!/rkmeenajagarwad/status/1302895711260868614</t>
  </si>
  <si>
    <t>https://twitter.com/#!/khugshal_cm/status/1302895713773260800</t>
  </si>
  <si>
    <t>https://twitter.com/#!/deepakb45199038/status/1302892715521105921</t>
  </si>
  <si>
    <t>https://twitter.com/#!/deepakb45199038/status/1302895740411236352</t>
  </si>
  <si>
    <t>https://twitter.com/#!/kaash20201/status/1302895761609248769</t>
  </si>
  <si>
    <t>https://twitter.com/#!/raviran15247714/status/1302895767292530688</t>
  </si>
  <si>
    <t>https://twitter.com/#!/haniyaf69563845/status/1302895777677635585</t>
  </si>
  <si>
    <t>https://twitter.com/#!/kulariyaashish/status/1302895792110280705</t>
  </si>
  <si>
    <t>https://twitter.com/#!/abhishe91721215/status/1302895127074017280</t>
  </si>
  <si>
    <t>https://twitter.com/#!/abhishe91721215/status/1302895737194205184</t>
  </si>
  <si>
    <t>https://twitter.com/#!/abhishe91721215/status/1302895796233187328</t>
  </si>
  <si>
    <t>https://twitter.com/#!/lavikushwah/status/1302895796698841088</t>
  </si>
  <si>
    <t>https://twitter.com/#!/tigerabhishek1/status/1302895823710113795</t>
  </si>
  <si>
    <t>https://twitter.com/#!/rakeshy80336070/status/1302895683385450497</t>
  </si>
  <si>
    <t>https://twitter.com/#!/rakeshy80336070/status/1302895834044882945</t>
  </si>
  <si>
    <t>https://twitter.com/#!/rajsonk47053947/status/1302895848624238593</t>
  </si>
  <si>
    <t>https://twitter.com/#!/pramodv17141519/status/1302895853028306945</t>
  </si>
  <si>
    <t>https://twitter.com/#!/caremedicalcen5/status/1302895865774784513</t>
  </si>
  <si>
    <t>https://twitter.com/#!/airaas20/status/1302895884527480833</t>
  </si>
  <si>
    <t>https://twitter.com/#!/ingrid_bergman1/status/1302895888218480642</t>
  </si>
  <si>
    <t>https://twitter.com/#!/rahulya90836982/status/1302895905176248321</t>
  </si>
  <si>
    <t>https://twitter.com/#!/saddamh009/status/1302895914894258178</t>
  </si>
  <si>
    <t>https://twitter.com/#!/imran30731081/status/1302895928127311872</t>
  </si>
  <si>
    <t>https://twitter.com/#!/rvasthana/status/1302895931365322752</t>
  </si>
  <si>
    <t>https://twitter.com/#!/anupkum36785378/status/1302895932724314117</t>
  </si>
  <si>
    <t>https://twitter.com/#!/anmolm458/status/1302895972024868865</t>
  </si>
  <si>
    <t>https://twitter.com/#!/gulshan88525038/status/1302895992086257664</t>
  </si>
  <si>
    <t>https://twitter.com/#!/balrampanwar19/status/1302896020611715072</t>
  </si>
  <si>
    <t>https://twitter.com/#!/nikki95693497/status/1302896022419431431</t>
  </si>
  <si>
    <t>https://twitter.com/#!/pradips26007377/status/1302895266543009792</t>
  </si>
  <si>
    <t>https://twitter.com/#!/pradips26007377/status/1302895277406216192</t>
  </si>
  <si>
    <t>https://twitter.com/#!/pradips26007377/status/1302895324478857216</t>
  </si>
  <si>
    <t>https://twitter.com/#!/pradips26007377/status/1302895378736377857</t>
  </si>
  <si>
    <t>https://twitter.com/#!/pradips26007377/status/1302895476593758218</t>
  </si>
  <si>
    <t>https://twitter.com/#!/pradips26007377/status/1302895683901423617</t>
  </si>
  <si>
    <t>https://twitter.com/#!/pradips26007377/status/1302895691891523584</t>
  </si>
  <si>
    <t>https://twitter.com/#!/pradips26007377/status/1302895711197954048</t>
  </si>
  <si>
    <t>https://twitter.com/#!/pradips26007377/status/1302895719737470978</t>
  </si>
  <si>
    <t>https://twitter.com/#!/pradips26007377/status/1302895722337955840</t>
  </si>
  <si>
    <t>https://twitter.com/#!/pradips26007377/status/1302895781955817472</t>
  </si>
  <si>
    <t>https://twitter.com/#!/pradips26007377/status/1302895980572942336</t>
  </si>
  <si>
    <t>https://twitter.com/#!/pradips26007377/status/1302896011925270528</t>
  </si>
  <si>
    <t>https://twitter.com/#!/pradips26007377/status/1302896016358744067</t>
  </si>
  <si>
    <t>https://twitter.com/#!/pradips26007377/status/1302896021677039616</t>
  </si>
  <si>
    <t>https://twitter.com/#!/pradips26007377/status/1302895831821873152</t>
  </si>
  <si>
    <t>https://twitter.com/#!/pradips26007377/status/1302896024780861440</t>
  </si>
  <si>
    <t>https://twitter.com/#!/gilbertswamidas/status/1302896027075186688</t>
  </si>
  <si>
    <t>https://twitter.com/#!/shubham84536042/status/1302896034226622467</t>
  </si>
  <si>
    <t>https://twitter.com/#!/masudkhan272/status/1302896064165376002</t>
  </si>
  <si>
    <t>https://twitter.com/#!/panditvenktesh/status/1302896065566314496</t>
  </si>
  <si>
    <t>https://twitter.com/#!/raushan15091764/status/1302894915630718978</t>
  </si>
  <si>
    <t>https://twitter.com/#!/raushan15091764/status/1302896078434365445</t>
  </si>
  <si>
    <t>https://twitter.com/#!/satyend81567110/status/1302896084960727040</t>
  </si>
  <si>
    <t>https://twitter.com/#!/prakashrashiya2/status/1302896121098846211</t>
  </si>
  <si>
    <t>https://twitter.com/#!/ajityadavrajn/status/1302896122483019777</t>
  </si>
  <si>
    <t>https://twitter.com/#!/himansh49164172/status/1302896134248038401</t>
  </si>
  <si>
    <t>https://twitter.com/#!/samininc/status/1302893882472935425</t>
  </si>
  <si>
    <t>https://twitter.com/#!/samininc/status/1302894988406128643</t>
  </si>
  <si>
    <t>https://twitter.com/#!/samininc/status/1302895085147750402</t>
  </si>
  <si>
    <t>https://twitter.com/#!/samininc/status/1302896047384002561</t>
  </si>
  <si>
    <t>https://twitter.com/#!/samininc/status/1302896106553053185</t>
  </si>
  <si>
    <t>https://twitter.com/#!/samininc/status/1302896142703759360</t>
  </si>
  <si>
    <t>https://twitter.com/#!/glbamaniya/status/1302896157069209600</t>
  </si>
  <si>
    <t>https://twitter.com/#!/shazan2020/status/1302896176132321286</t>
  </si>
  <si>
    <t>https://twitter.com/#!/ankitak21477537/status/1302896178019749888</t>
  </si>
  <si>
    <t>https://twitter.com/#!/kamal57318506/status/1302896185993097216</t>
  </si>
  <si>
    <t>https://twitter.com/#!/ramkish89437154/status/1302896208143237120</t>
  </si>
  <si>
    <t>https://twitter.com/#!/ajaykum31748690/status/1302896208269045760</t>
  </si>
  <si>
    <t>https://twitter.com/#!/aryakumarmodi5/status/1302896213063208960</t>
  </si>
  <si>
    <t>https://twitter.com/#!/kanganayadav1/status/1302896226338103298</t>
  </si>
  <si>
    <t>https://twitter.com/#!/shivam9464/status/1302894995599314947</t>
  </si>
  <si>
    <t>https://twitter.com/#!/shivam9464/status/1302895047336054784</t>
  </si>
  <si>
    <t>https://twitter.com/#!/shivam9464/status/1302896224102612994</t>
  </si>
  <si>
    <t>https://twitter.com/#!/shivam9464/status/1302896233640460288</t>
  </si>
  <si>
    <t>https://twitter.com/#!/mrbhatiahappy/status/1302896263516614656</t>
  </si>
  <si>
    <t>https://twitter.com/#!/manishy40368751/status/1302896269455581185</t>
  </si>
  <si>
    <t>https://twitter.com/#!/rana7zcvbbn/status/1302896278343303168</t>
  </si>
  <si>
    <t>https://twitter.com/#!/prahlad76419930/status/1302896287990210561</t>
  </si>
  <si>
    <t>https://twitter.com/#!/madanmohanmaur1/status/1302896292658475008</t>
  </si>
  <si>
    <t>https://twitter.com/#!/adarshkmar/status/1302896300984160257</t>
  </si>
  <si>
    <t>https://twitter.com/#!/rmrajbhar/status/1302896310308073473</t>
  </si>
  <si>
    <t>https://twitter.com/#!/mishraj70765937/status/1302896126006161411</t>
  </si>
  <si>
    <t>https://twitter.com/#!/mishraj70765937/status/1302896323419496448</t>
  </si>
  <si>
    <t>https://twitter.com/#!/neerajk04095273/status/1302896326628143104</t>
  </si>
  <si>
    <t>https://twitter.com/#!/anandku82358882/status/1302896347062743041</t>
  </si>
  <si>
    <t>https://twitter.com/#!/ravish907/status/1302894691579437056</t>
  </si>
  <si>
    <t>https://twitter.com/#!/ravish907/status/1302896353006166016</t>
  </si>
  <si>
    <t>https://twitter.com/#!/dharm2gangwar/status/1302895806358331393</t>
  </si>
  <si>
    <t>https://twitter.com/#!/dharmendrap111/status/1302896359536644097</t>
  </si>
  <si>
    <t>https://twitter.com/#!/dharmendrap111/status/1302895786372395009</t>
  </si>
  <si>
    <t>https://twitter.com/#!/alokyad53239101/status/1302896360316788736</t>
  </si>
  <si>
    <t>https://twitter.com/#!/sayeed92597071/status/1302896401861373953</t>
  </si>
  <si>
    <t>https://twitter.com/#!/iamshubhambond/status/1302896415165698048</t>
  </si>
  <si>
    <t>https://twitter.com/#!/mumtazvkhan/status/1302896418877710337</t>
  </si>
  <si>
    <t>https://twitter.com/#!/vicky53826832/status/1302896251067744256</t>
  </si>
  <si>
    <t>https://twitter.com/#!/vicky53826832/status/1302896376997584897</t>
  </si>
  <si>
    <t>https://twitter.com/#!/vicky53826832/status/1302896386254413824</t>
  </si>
  <si>
    <t>https://twitter.com/#!/vicky53826832/status/1302896431187935235</t>
  </si>
  <si>
    <t>https://twitter.com/#!/bhanukumardr/status/1302896432341417985</t>
  </si>
  <si>
    <t>https://twitter.com/#!/bhanukumardr/status/1302895762112610305</t>
  </si>
  <si>
    <t>https://twitter.com/#!/surajse59274416/status/1302896434149171200</t>
  </si>
  <si>
    <t>https://twitter.com/#!/abhishe69733406/status/1302896450339102720</t>
  </si>
  <si>
    <t>https://twitter.com/#!/rajukum27255043/status/1302894049964167169</t>
  </si>
  <si>
    <t>https://twitter.com/#!/abhishe69733406/status/1302892859729653762</t>
  </si>
  <si>
    <t>https://twitter.com/#!/abhishe69733406/status/1302895402635550720</t>
  </si>
  <si>
    <t>https://twitter.com/#!/pvasanthibai/status/1302896455951085570</t>
  </si>
  <si>
    <t>https://twitter.com/#!/shivkum09303038/status/1302896492521246722</t>
  </si>
  <si>
    <t>https://twitter.com/#!/shaista852/status/1302896500305879040</t>
  </si>
  <si>
    <t>https://twitter.com/#!/ashokku21657668/status/1302896513698246656</t>
  </si>
  <si>
    <t>https://twitter.com/#!/sanjayk32373480/status/1302896513702490112</t>
  </si>
  <si>
    <t>https://twitter.com/#!/pravinbhaigara3/status/1302896514423947264</t>
  </si>
  <si>
    <t>https://twitter.com/#!/ranglani4/status/1302896511777255424</t>
  </si>
  <si>
    <t>https://twitter.com/#!/ranglani4/status/1302896427236880384</t>
  </si>
  <si>
    <t>https://twitter.com/#!/ranglani4/status/1302896463043678209</t>
  </si>
  <si>
    <t>https://twitter.com/#!/ranglani4/status/1302896478143225856</t>
  </si>
  <si>
    <t>https://twitter.com/#!/ranglani4/status/1302896520425922565</t>
  </si>
  <si>
    <t>https://twitter.com/#!/aarefaweqar/status/1302896545155743744</t>
  </si>
  <si>
    <t>https://twitter.com/#!/aarefaweqar/status/1302896435210354689</t>
  </si>
  <si>
    <t>https://twitter.com/#!/abhi34037596/status/1302896279517765632</t>
  </si>
  <si>
    <t>https://twitter.com/#!/abhi34037596/status/1302896329211801600</t>
  </si>
  <si>
    <t>https://twitter.com/#!/abhi34037596/status/1302896557650444289</t>
  </si>
  <si>
    <t>https://twitter.com/#!/abhi34037596/status/1302896601778716672</t>
  </si>
  <si>
    <t>https://twitter.com/#!/abhi34037596/status/1302896587698438146</t>
  </si>
  <si>
    <t>https://twitter.com/#!/krishna32373574/status/1302896477614698502</t>
  </si>
  <si>
    <t>https://twitter.com/#!/krishna32373574/status/1302896602139389952</t>
  </si>
  <si>
    <t>https://twitter.com/#!/yadavdeepaks/status/1302896604546871296</t>
  </si>
  <si>
    <t>https://twitter.com/#!/zaid48046949/status/1302896614541946880</t>
  </si>
  <si>
    <t>https://twitter.com/#!/sumitdhaked1/status/1302896648931033088</t>
  </si>
  <si>
    <t>https://twitter.com/#!/sumityadav193/status/1302896658179530752</t>
  </si>
  <si>
    <t>https://twitter.com/#!/sanghpriyasaga2/status/1302896686923018241</t>
  </si>
  <si>
    <t>https://twitter.com/#!/fundianabones/status/1302896706799845376</t>
  </si>
  <si>
    <t>https://twitter.com/#!/shyamku18181962/status/1302896711564574720</t>
  </si>
  <si>
    <t>https://twitter.com/#!/komalsi71063105/status/1302896725502226433</t>
  </si>
  <si>
    <t>https://twitter.com/#!/sanjayamethisp3/status/1302896733215551490</t>
  </si>
  <si>
    <t>https://twitter.com/#!/jitendr85117455/status/1302896210420723713</t>
  </si>
  <si>
    <t>https://twitter.com/#!/jitendr85117455/status/1302896736868868097</t>
  </si>
  <si>
    <t>https://twitter.com/#!/bharatlalrankw/status/1302896764945481728</t>
  </si>
  <si>
    <t>https://twitter.com/#!/sahdeo12/status/1302896766887419904</t>
  </si>
  <si>
    <t>https://twitter.com/#!/pk96212/status/1302896776328822784</t>
  </si>
  <si>
    <t>https://twitter.com/#!/mukeshjune/status/1302893052059475969</t>
  </si>
  <si>
    <t>https://twitter.com/#!/rohitmi20512464/status/1302894061771042818</t>
  </si>
  <si>
    <t>https://twitter.com/#!/rohitmi20512464/status/1302894470430470144</t>
  </si>
  <si>
    <t>https://twitter.com/#!/rohitmi20512464/status/1302894520141455360</t>
  </si>
  <si>
    <t>https://twitter.com/#!/mukeshjune/status/1302893166148763648</t>
  </si>
  <si>
    <t>https://twitter.com/#!/mukeshjune/status/1302894182143467520</t>
  </si>
  <si>
    <t>https://twitter.com/#!/mukeshjune/status/1302894200606785537</t>
  </si>
  <si>
    <t>https://twitter.com/#!/mukeshjune/status/1302894145061580805</t>
  </si>
  <si>
    <t>https://twitter.com/#!/mukeshjune/status/1302896782548979712</t>
  </si>
  <si>
    <t>https://twitter.com/#!/aashishbbau/status/1302896796109217792</t>
  </si>
  <si>
    <t>https://twitter.com/#!/pritam_sin_gh/status/1302896437391290371</t>
  </si>
  <si>
    <t>https://twitter.com/#!/pritam_sin_gh/status/1302896832670957569</t>
  </si>
  <si>
    <t>https://twitter.com/#!/mduzhair/status/1302896688172949504</t>
  </si>
  <si>
    <t>https://twitter.com/#!/mduzhair/status/1302896843605467136</t>
  </si>
  <si>
    <t>https://twitter.com/#!/salmank88222646/status/1302896845492899840</t>
  </si>
  <si>
    <t>https://twitter.com/#!/surajitkumarna8/status/1302896864656646144</t>
  </si>
  <si>
    <t>https://twitter.com/#!/lonewarrior7860/status/1302896893379276805</t>
  </si>
  <si>
    <t>https://twitter.com/#!/gunawantvaishn1/status/1302896909045043202</t>
  </si>
  <si>
    <t>https://twitter.com/#!/rkrishi007/status/1302896955165532160</t>
  </si>
  <si>
    <t>https://twitter.com/#!/arvinds53664227/status/1302896961658347521</t>
  </si>
  <si>
    <t>https://twitter.com/#!/jaymish6614/status/1302896852916895744</t>
  </si>
  <si>
    <t>https://twitter.com/#!/jaymish6614/status/1302896968839180290</t>
  </si>
  <si>
    <t>https://twitter.com/#!/reejumanna/status/1302897014724681729</t>
  </si>
  <si>
    <t>https://twitter.com/#!/alokagr65433423/status/1302897023109091328</t>
  </si>
  <si>
    <t>https://twitter.com/#!/yadavsumit027/status/1302897028557488129</t>
  </si>
  <si>
    <t>https://twitter.com/#!/dad_sam1/status/1302896377291132929</t>
  </si>
  <si>
    <t>https://twitter.com/#!/dad_sam1/status/1302897053228384256</t>
  </si>
  <si>
    <t>https://twitter.com/#!/rohit41774828/status/1302897061470195712</t>
  </si>
  <si>
    <t>https://twitter.com/#!/bharat44126600/status/1302897077479825408</t>
  </si>
  <si>
    <t>https://twitter.com/#!/mdaamir43374255/status/1302897094655500291</t>
  </si>
  <si>
    <t>https://twitter.com/#!/danishanjumans1/status/1302897108568039424</t>
  </si>
  <si>
    <t>https://twitter.com/#!/varshapaswan1/status/1302897122824470529</t>
  </si>
  <si>
    <t>https://twitter.com/#!/ekh2xjf323usc4m/status/1302897129162248193</t>
  </si>
  <si>
    <t>https://twitter.com/#!/khadeerpathan/status/1302897136158216200</t>
  </si>
  <si>
    <t>https://twitter.com/#!/sumedhrao5/status/1302897169486110720</t>
  </si>
  <si>
    <t>https://twitter.com/#!/dineshc77831123/status/1302897106684768256</t>
  </si>
  <si>
    <t>https://twitter.com/#!/dineshc77831123/status/1302897184107409409</t>
  </si>
  <si>
    <t>https://twitter.com/#!/shashank_7800/status/1302897208124080129</t>
  </si>
  <si>
    <t>https://twitter.com/#!/prajapatilalli/status/1302896631725977602</t>
  </si>
  <si>
    <t>https://twitter.com/#!/prajapatilalli/status/1302896822881452033</t>
  </si>
  <si>
    <t>https://twitter.com/#!/prajapatilalli/status/1302897232354504704</t>
  </si>
  <si>
    <t>https://twitter.com/#!/socialistarun/status/1302897234246213634</t>
  </si>
  <si>
    <t>https://twitter.com/#!/vinaysr84788361/status/1302897236880228352</t>
  </si>
  <si>
    <t>https://twitter.com/#!/bharatb15466046/status/1302897242194341889</t>
  </si>
  <si>
    <t>https://twitter.com/#!/jpsingh_sp/status/1302892882269888512</t>
  </si>
  <si>
    <t>https://twitter.com/#!/jpsingh_sp/status/1302897244983537665</t>
  </si>
  <si>
    <t>https://twitter.com/#!/rameshj97877975/status/1302896133530812416</t>
  </si>
  <si>
    <t>https://twitter.com/#!/rameshj97877975/status/1302897270447206400</t>
  </si>
  <si>
    <t>https://twitter.com/#!/nisarahmad354/status/1302897285597020161</t>
  </si>
  <si>
    <t>https://twitter.com/#!/tanoj_patidar/status/1302897212716773378</t>
  </si>
  <si>
    <t>https://twitter.com/#!/tanoj_patidar/status/1302897249383456768</t>
  </si>
  <si>
    <t>https://twitter.com/#!/tanoj_patidar/status/1302897252776599552</t>
  </si>
  <si>
    <t>https://twitter.com/#!/tanoj_patidar/status/1302897285618040833</t>
  </si>
  <si>
    <t>https://twitter.com/#!/tanoj_patidar/status/1302897033771008002</t>
  </si>
  <si>
    <t>https://twitter.com/#!/tanoj_patidar/status/1302897162724937728</t>
  </si>
  <si>
    <t>https://twitter.com/#!/tanoj_patidar/status/1302897179057504265</t>
  </si>
  <si>
    <t>https://twitter.com/#!/tanoj_patidar/status/1302897196824576000</t>
  </si>
  <si>
    <t>https://twitter.com/#!/tanoj_patidar/status/1302897227531087872</t>
  </si>
  <si>
    <t>https://twitter.com/#!/tanoj_patidar/status/1302897232736186368</t>
  </si>
  <si>
    <t>https://twitter.com/#!/tanoj_patidar/status/1302897240151715840</t>
  </si>
  <si>
    <t>https://twitter.com/#!/tanoj_patidar/status/1302897261354000385</t>
  </si>
  <si>
    <t>https://twitter.com/#!/tanoj_patidar/status/1302897266492018691</t>
  </si>
  <si>
    <t>https://twitter.com/#!/tanoj_patidar/status/1302897271520944128</t>
  </si>
  <si>
    <t>https://twitter.com/#!/tanoj_patidar/status/1302897278743580673</t>
  </si>
  <si>
    <t>https://twitter.com/#!/tanoj_patidar/status/1302897290567327744</t>
  </si>
  <si>
    <t>https://twitter.com/#!/jbar_singh/status/1302897308250435585</t>
  </si>
  <si>
    <t>https://twitter.com/#!/hopeforindiaa/status/1302897315833737216</t>
  </si>
  <si>
    <t>https://twitter.com/#!/abhinav77878336/status/1302897348587077633</t>
  </si>
  <si>
    <t>https://twitter.com/#!/sachins59136589/status/1302897348977123330</t>
  </si>
  <si>
    <t>https://twitter.com/#!/sumanma52869648/status/1302897353012068352</t>
  </si>
  <si>
    <t>https://twitter.com/#!/sudhans99681896/status/1302897356061339653</t>
  </si>
  <si>
    <t>https://twitter.com/#!/ali37928/status/1302897381776662529</t>
  </si>
  <si>
    <t>https://twitter.com/#!/nitindthorat1/status/1302897373354418177</t>
  </si>
  <si>
    <t>https://twitter.com/#!/nitindthorat1/status/1302897385878683650</t>
  </si>
  <si>
    <t>https://twitter.com/#!/sandhya79824530/status/1302895632261103616</t>
  </si>
  <si>
    <t>https://twitter.com/#!/sandhya79824530/status/1302896979219890178</t>
  </si>
  <si>
    <t>https://twitter.com/#!/sandhya79824530/status/1302897377070596096</t>
  </si>
  <si>
    <t>https://twitter.com/#!/sandhya79824530/status/1302897412319535105</t>
  </si>
  <si>
    <t>https://twitter.com/#!/karnkamna/status/1302897425141489664</t>
  </si>
  <si>
    <t>https://twitter.com/#!/ramnaraynt/status/1302897429327409152</t>
  </si>
  <si>
    <t>https://twitter.com/#!/prathmeshdabha1/status/1302897442153660417</t>
  </si>
  <si>
    <t>https://twitter.com/#!/sajjada06226593/status/1302893864500387840</t>
  </si>
  <si>
    <t>https://twitter.com/#!/sajjada06226593/status/1302897443873288193</t>
  </si>
  <si>
    <t>https://twitter.com/#!/ankitku50759439/status/1302897446708633600</t>
  </si>
  <si>
    <t>https://twitter.com/#!/yadavvikas1005/status/1302897453016858624</t>
  </si>
  <si>
    <t>https://twitter.com/#!/pkbhardwaj03/status/1302897454900105216</t>
  </si>
  <si>
    <t>https://twitter.com/#!/rkbairwaguard/status/1302897472847581185</t>
  </si>
  <si>
    <t>https://twitter.com/#!/aneesah39607983/status/1302897475150209024</t>
  </si>
  <si>
    <t>https://twitter.com/#!/deepak11kr/status/1302897480019791872</t>
  </si>
  <si>
    <t>https://twitter.com/#!/purusho95743055/status/1302892801332375552</t>
  </si>
  <si>
    <t>https://twitter.com/#!/purusho95743055/status/1302897501087834112</t>
  </si>
  <si>
    <t>https://twitter.com/#!/samardelhi/status/1302897504309051393</t>
  </si>
  <si>
    <t>https://twitter.com/#!/anandsingh6489/status/1302897252646617088</t>
  </si>
  <si>
    <t>https://twitter.com/#!/anandsingh6489/status/1302897512114614273</t>
  </si>
  <si>
    <t>https://twitter.com/#!/sunilkumar5956/status/1302897519114948610</t>
  </si>
  <si>
    <t>https://twitter.com/#!/dilipku81262386/status/1302897534084423680</t>
  </si>
  <si>
    <t>https://twitter.com/#!/vipulsh02197844/status/1302897539042041856</t>
  </si>
  <si>
    <t>https://twitter.com/#!/joyabhavesh/status/1302897540338077696</t>
  </si>
  <si>
    <t>https://twitter.com/#!/akshayp0ria/status/1302897545568428032</t>
  </si>
  <si>
    <t>https://twitter.com/#!/dineshm55011610/status/1302897553256493056</t>
  </si>
  <si>
    <t>https://twitter.com/#!/sudiptashee8/status/1302897557878632448</t>
  </si>
  <si>
    <t>https://twitter.com/#!/rahulku08320472/status/1302897572709720064</t>
  </si>
  <si>
    <t>https://twitter.com/#!/bubloo_gs/status/1302897588123779075</t>
  </si>
  <si>
    <t>https://twitter.com/#!/raisrazaqadri1/status/1302897589646319621</t>
  </si>
  <si>
    <t>https://twitter.com/#!/rgpathak5/status/1302897594125836288</t>
  </si>
  <si>
    <t>https://twitter.com/#!/kishanp31700087/status/1302897616573743104</t>
  </si>
  <si>
    <t>https://twitter.com/#!/faisallcdc/status/1302897619081912326</t>
  </si>
  <si>
    <t>https://twitter.com/#!/poornimapal8/status/1302897621363613696</t>
  </si>
  <si>
    <t>https://twitter.com/#!/deepakkumary784/status/1302897635355836416</t>
  </si>
  <si>
    <t>https://twitter.com/#!/mohdhar70588034/status/1302897645883547648</t>
  </si>
  <si>
    <t>https://twitter.com/#!/shashik42727497/status/1302897689013547008</t>
  </si>
  <si>
    <t>https://twitter.com/#!/jaimin_gujarati/status/1302897690028593153</t>
  </si>
  <si>
    <t>https://twitter.com/#!/_ashmeetsingh/status/1302897763676377088</t>
  </si>
  <si>
    <t>https://twitter.com/#!/amitkrjnv2bhu1/status/1302897223064117248</t>
  </si>
  <si>
    <t>https://twitter.com/#!/amitkrjnv2bhu1/status/1302897764041326593</t>
  </si>
  <si>
    <t>https://twitter.com/#!/tuslidas/status/1302894472049565696</t>
  </si>
  <si>
    <t>https://twitter.com/#!/tuslidas/status/1302897764171300865</t>
  </si>
  <si>
    <t>https://twitter.com/#!/sarvesh86373553/status/1302897786631970823</t>
  </si>
  <si>
    <t>https://twitter.com/#!/bhadra_suvasis/status/1302897457320189954</t>
  </si>
  <si>
    <t>https://twitter.com/#!/bhadra_suvasis/status/1302897706667393024</t>
  </si>
  <si>
    <t>https://twitter.com/#!/bhadra_suvasis/status/1302897723209736192</t>
  </si>
  <si>
    <t>https://twitter.com/#!/bhadra_suvasis/status/1302897738430914562</t>
  </si>
  <si>
    <t>https://twitter.com/#!/bhadra_suvasis/status/1302897753043812352</t>
  </si>
  <si>
    <t>https://twitter.com/#!/bhadra_suvasis/status/1302897766524354561</t>
  </si>
  <si>
    <t>https://twitter.com/#!/bhadra_suvasis/status/1302897798052900869</t>
  </si>
  <si>
    <t>https://twitter.com/#!/sakshi79794085/status/1302897834178433030</t>
  </si>
  <si>
    <t>https://twitter.com/#!/_basantsingh/status/1302897849424699394</t>
  </si>
  <si>
    <t>https://twitter.com/#!/adityku37448677/status/1302896819962142721</t>
  </si>
  <si>
    <t>https://twitter.com/#!/adityku37448677/status/1302896882675404801</t>
  </si>
  <si>
    <t>https://twitter.com/#!/adityku37448677/status/1302897231704383488</t>
  </si>
  <si>
    <t>https://twitter.com/#!/adityku37448677/status/1302897277048991750</t>
  </si>
  <si>
    <t>https://twitter.com/#!/adityku37448677/status/1302897313581424640</t>
  </si>
  <si>
    <t>https://twitter.com/#!/adityku37448677/status/1302897854986420225</t>
  </si>
  <si>
    <t>https://twitter.com/#!/ashokth76365065/status/1302897855456096256</t>
  </si>
  <si>
    <t>https://twitter.com/#!/88_amansaini/status/1302897876486348800</t>
  </si>
  <si>
    <t>https://twitter.com/#!/harisbutt142/status/1302897881725243392</t>
  </si>
  <si>
    <t>https://twitter.com/#!/jibraankhooresh/status/1302897889945976832</t>
  </si>
  <si>
    <t>https://twitter.com/#!/iamarfat7/status/1302897898728849408</t>
  </si>
  <si>
    <t>https://twitter.com/#!/rajkuma65753525/status/1302897608713617409</t>
  </si>
  <si>
    <t>https://twitter.com/#!/rajkuma65753525/status/1302897909273247747</t>
  </si>
  <si>
    <t>https://twitter.com/#!/lalalandowner2/status/1302897958308913152</t>
  </si>
  <si>
    <t>https://twitter.com/#!/yafavramesh/status/1302897959768473602</t>
  </si>
  <si>
    <t>https://twitter.com/#!/aryanruh/status/1302896344382599168</t>
  </si>
  <si>
    <t>https://twitter.com/#!/aryanruh/status/1302896575560126464</t>
  </si>
  <si>
    <t>https://twitter.com/#!/aryanruh/status/1302897961706295303</t>
  </si>
  <si>
    <t>https://twitter.com/#!/ruhi_haryana/status/1302898007029944325</t>
  </si>
  <si>
    <t>https://twitter.com/#!/deepakj08281844/status/1302898029750493184</t>
  </si>
  <si>
    <t>https://twitter.com/#!/deepakj08281844/status/1302894549270896641</t>
  </si>
  <si>
    <t>https://twitter.com/#!/deepakj08281844/status/1302896609651376130</t>
  </si>
  <si>
    <t>https://twitter.com/#!/deepakj08281844/status/1302896890007101441</t>
  </si>
  <si>
    <t>https://twitter.com/#!/deepakj08281844/status/1302896926061244417</t>
  </si>
  <si>
    <t>https://twitter.com/#!/deepakj08281844/status/1302897210154127361</t>
  </si>
  <si>
    <t>https://twitter.com/#!/deepakj08281844/status/1302897258665443328</t>
  </si>
  <si>
    <t>https://twitter.com/#!/deepakj08281844/status/1302897481231949824</t>
  </si>
  <si>
    <t>https://twitter.com/#!/deepakj08281844/status/1302897496897679360</t>
  </si>
  <si>
    <t>https://twitter.com/#!/deepakj08281844/status/1302897736656642053</t>
  </si>
  <si>
    <t>https://twitter.com/#!/deepakj08281844/status/1302898000230903813</t>
  </si>
  <si>
    <t>https://twitter.com/#!/shivams30719228/status/1302898023165390848</t>
  </si>
  <si>
    <t>https://twitter.com/#!/shivams30719228/status/1302898050898169857</t>
  </si>
  <si>
    <t>https://twitter.com/#!/khanismail1/status/1302898068849909761</t>
  </si>
  <si>
    <t>https://twitter.com/#!/jitendr72229106/status/1302896448699207680</t>
  </si>
  <si>
    <t>https://twitter.com/#!/jitendr72229106/status/1302898076172996610</t>
  </si>
  <si>
    <t>https://twitter.com/#!/gaurav9411d/status/1302898077292929024</t>
  </si>
  <si>
    <t>https://twitter.com/#!/shahidr98441002/status/1302898091939430400</t>
  </si>
  <si>
    <t>https://twitter.com/#!/ankitku23434827/status/1302898123367354368</t>
  </si>
  <si>
    <t>https://twitter.com/#!/sumitchauhan87/status/1302898142556241920</t>
  </si>
  <si>
    <t>https://twitter.com/#!/alin5617/status/1302898154552000512</t>
  </si>
  <si>
    <t>https://twitter.com/#!/60078aff6df1445/status/1302898155646664705</t>
  </si>
  <si>
    <t>https://twitter.com/#!/saurav7869/status/1302898158297444353</t>
  </si>
  <si>
    <t>https://twitter.com/#!/goluanurag/status/1302898180544057346</t>
  </si>
  <si>
    <t>https://twitter.com/#!/shaktikushwaha8/status/1302898198239825920</t>
  </si>
  <si>
    <t>https://twitter.com/#!/hari85263471/status/1302898230259138562</t>
  </si>
  <si>
    <t>https://twitter.com/#!/just_journal_/status/1302898242233880576</t>
  </si>
  <si>
    <t>https://twitter.com/#!/ullahajunaid/status/1302898065557266433</t>
  </si>
  <si>
    <t>https://twitter.com/#!/ullahajunaid/status/1302898278208425984</t>
  </si>
  <si>
    <t>https://twitter.com/#!/raosahab_sp/status/1302898304754135040</t>
  </si>
  <si>
    <t>https://twitter.com/#!/arizvi476rizvi/status/1302898311968350208</t>
  </si>
  <si>
    <t>https://twitter.com/#!/amrita42987127/status/1302898313461555200</t>
  </si>
  <si>
    <t>https://twitter.com/#!/nandini49915714/status/1302898286727106561</t>
  </si>
  <si>
    <t>https://twitter.com/#!/nandini49915714/status/1302898320327675904</t>
  </si>
  <si>
    <t>https://twitter.com/#!/bipinku07554116/status/1302898346013593600</t>
  </si>
  <si>
    <t>https://twitter.com/#!/sachiny00220832/status/1302898346206486529</t>
  </si>
  <si>
    <t>https://twitter.com/#!/khansalauddin71/status/1302898382126546944</t>
  </si>
  <si>
    <t>https://twitter.com/#!/vivekku86115380/status/1302898403035107328</t>
  </si>
  <si>
    <t>https://twitter.com/#!/sheetal_thakran/status/1302898405245476865</t>
  </si>
  <si>
    <t>https://twitter.com/#!/golamaurya/status/1302898410027057152</t>
  </si>
  <si>
    <t>https://twitter.com/#!/sudhirk70347686/status/1302898422068912129</t>
  </si>
  <si>
    <t>https://twitter.com/#!/surajmnaudiyal/status/1302898451403870208</t>
  </si>
  <si>
    <t>https://twitter.com/#!/kammubharti/status/1302898473197469698</t>
  </si>
  <si>
    <t>https://twitter.com/#!/istiyakrizwi/status/1302898478054400000</t>
  </si>
  <si>
    <t>https://twitter.com/#!/skmanjus/status/1302898478318645248</t>
  </si>
  <si>
    <t>https://twitter.com/#!/bholakumar223/status/1302898480684310528</t>
  </si>
  <si>
    <t>https://twitter.com/#!/bharatrao1960/status/1302898482529755136</t>
  </si>
  <si>
    <t>https://twitter.com/#!/sumitya86436710/status/1302898504906416128</t>
  </si>
  <si>
    <t>https://twitter.com/#!/s_taimur99/status/1302898556068536321</t>
  </si>
  <si>
    <t>https://twitter.com/#!/_bharat_1/status/1302898560556396545</t>
  </si>
  <si>
    <t>https://twitter.com/#!/videomixing/status/1302898563190460416</t>
  </si>
  <si>
    <t>https://twitter.com/#!/parisanghetawah/status/1302898579053277185</t>
  </si>
  <si>
    <t>https://twitter.com/#!/lrpal1/status/1302893384902737922</t>
  </si>
  <si>
    <t>https://twitter.com/#!/lrpal1/status/1302898582761078785</t>
  </si>
  <si>
    <t>https://twitter.com/#!/rkbhagat09/status/1302898585420275712</t>
  </si>
  <si>
    <t>https://twitter.com/#!/javedan30085392/status/1302898586191982595</t>
  </si>
  <si>
    <t>https://twitter.com/#!/dileep_ch12/status/1302898522388180994</t>
  </si>
  <si>
    <t>https://twitter.com/#!/dileep_ch12/status/1302898561961480192</t>
  </si>
  <si>
    <t>https://twitter.com/#!/dileep_ch12/status/1302898577417449472</t>
  </si>
  <si>
    <t>https://twitter.com/#!/dileep_ch12/status/1302898593318055936</t>
  </si>
  <si>
    <t>https://twitter.com/#!/dileep_ch12/status/1302898604093259778</t>
  </si>
  <si>
    <t>https://twitter.com/#!/dileep_ch12/status/1302898430075744257</t>
  </si>
  <si>
    <t>https://twitter.com/#!/meghash34127083/status/1302898607293571072</t>
  </si>
  <si>
    <t>https://twitter.com/#!/riteshexampur/status/1302898099254300672</t>
  </si>
  <si>
    <t>https://twitter.com/#!/riteshexampur/status/1302898393337847808</t>
  </si>
  <si>
    <t>https://twitter.com/#!/riteshexampur/status/1302898508458913793</t>
  </si>
  <si>
    <t>https://twitter.com/#!/riteshexampur/status/1302898638159405056</t>
  </si>
  <si>
    <t>https://twitter.com/#!/riteshexampur/status/1302898656886939648</t>
  </si>
  <si>
    <t>https://twitter.com/#!/riteshexampur/status/1302897860849987584</t>
  </si>
  <si>
    <t>https://twitter.com/#!/riteshexampur/status/1302898469359681537</t>
  </si>
  <si>
    <t>https://twitter.com/#!/riteshexampur/status/1302898562804510722</t>
  </si>
  <si>
    <t>https://twitter.com/#!/riteshexampur/status/1302898580424859648</t>
  </si>
  <si>
    <t>https://twitter.com/#!/riteshexampur/status/1302898674024898560</t>
  </si>
  <si>
    <t>https://twitter.com/#!/mahavee36873489/status/1302898680555397120</t>
  </si>
  <si>
    <t>https://twitter.com/#!/deveshkotiya1/status/1302898689619365888</t>
  </si>
  <si>
    <t>https://twitter.com/#!/gopal700188822/status/1302898693469687814</t>
  </si>
  <si>
    <t>https://twitter.com/#!/anupkum97296438/status/1302898701354983424</t>
  </si>
  <si>
    <t>https://twitter.com/#!/anupkum97296438/status/1302898231878139904</t>
  </si>
  <si>
    <t>https://twitter.com/#!/anupkum97296438/status/1302898574691188737</t>
  </si>
  <si>
    <t>https://twitter.com/#!/anupkum97296438/status/1302898599542403073</t>
  </si>
  <si>
    <t>https://twitter.com/#!/ardhendu_nayek/status/1302898703825620999</t>
  </si>
  <si>
    <t>https://twitter.com/#!/dkverma29455057/status/1302898230091366403</t>
  </si>
  <si>
    <t>https://twitter.com/#!/dkverma29455057/status/1302896670154219527</t>
  </si>
  <si>
    <t>https://twitter.com/#!/dkverma29455057/status/1302898705733840896</t>
  </si>
  <si>
    <t>https://twitter.com/#!/ankurpa15005706/status/1302897213769568256</t>
  </si>
  <si>
    <t>https://twitter.com/#!/ankurpa15005706/status/1302898718354464768</t>
  </si>
  <si>
    <t>https://twitter.com/#!/ankurpa15005706/status/1302897399979937793</t>
  </si>
  <si>
    <t>https://twitter.com/#!/ankurpa15005706/status/1302897644772106241</t>
  </si>
  <si>
    <t>https://twitter.com/#!/ankurpa15005706/status/1302897658164441088</t>
  </si>
  <si>
    <t>https://twitter.com/#!/abhishe87059869/status/1302898721063989248</t>
  </si>
  <si>
    <t>https://twitter.com/#!/vikartikey/status/1302898728244707328</t>
  </si>
  <si>
    <t>https://twitter.com/#!/zavedal34499455/status/1302898734175383553</t>
  </si>
  <si>
    <t>https://twitter.com/#!/siddiquesalman5/status/1302898736369033219</t>
  </si>
  <si>
    <t>https://twitter.com/#!/siddiquesalman5/status/1302898746716430337</t>
  </si>
  <si>
    <t>https://twitter.com/#!/khemmiree/status/1302898750038261761</t>
  </si>
  <si>
    <t>https://twitter.com/#!/aakarcr/status/1302898753595088896</t>
  </si>
  <si>
    <t>https://twitter.com/#!/ashokch98773360/status/1302898752068268035</t>
  </si>
  <si>
    <t>https://twitter.com/#!/ashokch98773360/status/1302898773656391680</t>
  </si>
  <si>
    <t>https://twitter.com/#!/ritikmi66609719/status/1302898784611909633</t>
  </si>
  <si>
    <t>https://twitter.com/#!/ramesh18498367/status/1302893630730903552</t>
  </si>
  <si>
    <t>https://twitter.com/#!/ramesh18498367/status/1302898792262299651</t>
  </si>
  <si>
    <t>https://twitter.com/#!/aloktnu/status/1302895942807384064</t>
  </si>
  <si>
    <t>https://twitter.com/#!/aloktnu/status/1302898798000103429</t>
  </si>
  <si>
    <t>https://twitter.com/#!/sanjeev91936753/status/1302895668009136128</t>
  </si>
  <si>
    <t>https://twitter.com/#!/sanjeev91936753/status/1302898805029793795</t>
  </si>
  <si>
    <t>https://twitter.com/#!/azharshaikh8541/status/1302898817201770496</t>
  </si>
  <si>
    <t>https://twitter.com/#!/akash87255527/status/1302898830396981249</t>
  </si>
  <si>
    <t>https://twitter.com/#!/arshadullah_md/status/1302898724104855552</t>
  </si>
  <si>
    <t>https://twitter.com/#!/arshadullah_md/status/1302898832645136384</t>
  </si>
  <si>
    <t>https://twitter.com/#!/joonnandram/status/1302898849925615617</t>
  </si>
  <si>
    <t>https://twitter.com/#!/singh_sannu/status/1302898858146447360</t>
  </si>
  <si>
    <t>https://twitter.com/#!/devataranagar/status/1302897787038650368</t>
  </si>
  <si>
    <t>https://twitter.com/#!/devataranagar/status/1302897838037164032</t>
  </si>
  <si>
    <t>https://twitter.com/#!/devataranagar/status/1302898866904207360</t>
  </si>
  <si>
    <t>https://twitter.com/#!/devataranagar/status/1302897368614842368</t>
  </si>
  <si>
    <t>https://twitter.com/#!/devataranagar/status/1302897381025824768</t>
  </si>
  <si>
    <t>https://twitter.com/#!/devataranagar/status/1302897392690233344</t>
  </si>
  <si>
    <t>https://twitter.com/#!/devataranagar/status/1302897403926724611</t>
  </si>
  <si>
    <t>https://twitter.com/#!/devataranagar/status/1302897819586449408</t>
  </si>
  <si>
    <t>https://twitter.com/#!/croodsingh/status/1302898874554564609</t>
  </si>
  <si>
    <t>https://twitter.com/#!/mdsaquib9534/status/1302898886688661505</t>
  </si>
  <si>
    <t>https://twitter.com/#!/whoami36342352/status/1302898909455417344</t>
  </si>
  <si>
    <t>https://twitter.com/#!/jitendr60339005/status/1302898911841976321</t>
  </si>
  <si>
    <t>https://twitter.com/#!/jitendr60339005/status/1302897122006560769</t>
  </si>
  <si>
    <t>https://twitter.com/#!/abhishe01217691/status/1302898916413775878</t>
  </si>
  <si>
    <t>https://twitter.com/#!/monu85459206/status/1302898730941652992</t>
  </si>
  <si>
    <t>https://twitter.com/#!/monu85459206/status/1302898922965221376</t>
  </si>
  <si>
    <t>https://twitter.com/#!/tinukatweet/status/1302898924928159744</t>
  </si>
  <si>
    <t>https://twitter.com/#!/khanmohammeds16/status/1302892702074245120</t>
  </si>
  <si>
    <t>https://twitter.com/#!/khanmohammeds16/status/1302893052466405377</t>
  </si>
  <si>
    <t>https://twitter.com/#!/khanmohammeds16/status/1302898927327346690</t>
  </si>
  <si>
    <t>https://twitter.com/#!/kapilniranjan4/status/1302898957081743361</t>
  </si>
  <si>
    <t>https://twitter.com/#!/sunilkumar176/status/1302898959413723136</t>
  </si>
  <si>
    <t>https://twitter.com/#!/navanee77287719/status/1302898965143150593</t>
  </si>
  <si>
    <t>https://twitter.com/#!/dmadvedev/status/1302898977965252609</t>
  </si>
  <si>
    <t>https://twitter.com/#!/nilesh_ppc/status/1302898977977675776</t>
  </si>
  <si>
    <t>https://twitter.com/#!/samajwadimanzar/status/1302898767608180737</t>
  </si>
  <si>
    <t>https://twitter.com/#!/akshrawasti/status/1302898991181565958</t>
  </si>
  <si>
    <t>https://twitter.com/#!/akshrawasti/status/1302898980154740738</t>
  </si>
  <si>
    <t>https://twitter.com/#!/saleem1234568/status/1302898992519376897</t>
  </si>
  <si>
    <t>https://twitter.com/#!/manojpatelcivil/status/1302898531057819649</t>
  </si>
  <si>
    <t>https://twitter.com/#!/manojpatelcivil/status/1302898877838712832</t>
  </si>
  <si>
    <t>https://twitter.com/#!/manojpatelcivil/status/1302898998970179585</t>
  </si>
  <si>
    <t>https://twitter.com/#!/abhijitbikal/status/1302899001918849025</t>
  </si>
  <si>
    <t>https://twitter.com/#!/akhlaq981/status/1302899008772464647</t>
  </si>
  <si>
    <t>https://twitter.com/#!/trivedifirst/status/1302895835085041664</t>
  </si>
  <si>
    <t>https://twitter.com/#!/trivedifirst/status/1302896813897179138</t>
  </si>
  <si>
    <t>https://twitter.com/#!/trivedifirst/status/1302899009871257603</t>
  </si>
  <si>
    <t>https://twitter.com/#!/maknoji74060399/status/1302899011129540608</t>
  </si>
  <si>
    <t>https://twitter.com/#!/boyatgsboyat3/status/1302899018184286208</t>
  </si>
  <si>
    <t>https://twitter.com/#!/shivmur55143509/status/1302899020155613184</t>
  </si>
  <si>
    <t>https://twitter.com/#!/bharatapat/status/1302899035322294272</t>
  </si>
  <si>
    <t>https://twitter.com/#!/mdaftabsaifi/status/1302895202785320960</t>
  </si>
  <si>
    <t>https://twitter.com/#!/mdaftabsaifi/status/1302899038581186560</t>
  </si>
  <si>
    <t>https://twitter.com/#!/starosama76/status/1302899045497581571</t>
  </si>
  <si>
    <t>https://twitter.com/#!/yash22790942/status/1302899060274163712</t>
  </si>
  <si>
    <t>https://twitter.com/#!/poojaga71120029/status/1302899068276895745</t>
  </si>
  <si>
    <t>https://twitter.com/#!/nishpakch/status/1302899077177249793</t>
  </si>
  <si>
    <t>https://twitter.com/#!/gyanend71221387/status/1302899094755487746</t>
  </si>
  <si>
    <t>https://twitter.com/#!/skjain_05/status/1302899097091756032</t>
  </si>
  <si>
    <t>https://twitter.com/#!/dineshk69074147/status/1302899105052516353</t>
  </si>
  <si>
    <t>https://twitter.com/#!/pankajmeena_/status/1302899112518410241</t>
  </si>
  <si>
    <t>https://twitter.com/#!/akshat_2701/status/1302899121427156992</t>
  </si>
  <si>
    <t>https://twitter.com/#!/sunilsi96718564/status/1302898798939631616</t>
  </si>
  <si>
    <t>https://twitter.com/#!/sunilsi96718564/status/1302899131585720322</t>
  </si>
  <si>
    <t>https://twitter.com/#!/eraloktheboss/status/1302899138720268289</t>
  </si>
  <si>
    <t>https://twitter.com/#!/eraloktheboss/status/1302899009455972354</t>
  </si>
  <si>
    <t>https://twitter.com/#!/eplbo5zj7ftws0j/status/1302899140884455425</t>
  </si>
  <si>
    <t>https://twitter.com/#!/ibnul_hassan1/status/1302899149969399808</t>
  </si>
  <si>
    <t>https://twitter.com/#!/akashbhuktare/status/1302899170374594560</t>
  </si>
  <si>
    <t>https://twitter.com/#!/karmaisactive/status/1302899171813253120</t>
  </si>
  <si>
    <t>https://twitter.com/#!/pankajk50440833/status/1302899182550675456</t>
  </si>
  <si>
    <t>https://twitter.com/#!/roshnis75038655/status/1302899186598211585</t>
  </si>
  <si>
    <t>https://twitter.com/#!/monalithakur311/status/1302899211856302081</t>
  </si>
  <si>
    <t>https://twitter.com/#!/amanaanandinc/status/1302899220127444992</t>
  </si>
  <si>
    <t>https://twitter.com/#!/faizali10536318/status/1302899238058164225</t>
  </si>
  <si>
    <t>https://twitter.com/#!/shimans90470035/status/1302899057279471616</t>
  </si>
  <si>
    <t>https://twitter.com/#!/shimans90470035/status/1302899274372362240</t>
  </si>
  <si>
    <t>https://twitter.com/#!/shyamba19283066/status/1302899039285903360</t>
  </si>
  <si>
    <t>https://twitter.com/#!/shyamba19283066/status/1302899282559655936</t>
  </si>
  <si>
    <t>https://twitter.com/#!/iswatantrayadav/status/1302899296560246784</t>
  </si>
  <si>
    <t>https://twitter.com/#!/khushbo26753771/status/1302899336536158208</t>
  </si>
  <si>
    <t>https://twitter.com/#!/aslam200227/status/1302899353594462208</t>
  </si>
  <si>
    <t>https://twitter.com/#!/manish_swm/status/1302899361366511617</t>
  </si>
  <si>
    <t>https://twitter.com/#!/sonustar0329/status/1302895248503267328</t>
  </si>
  <si>
    <t>https://twitter.com/#!/sonustar0329/status/1302899365565149184</t>
  </si>
  <si>
    <t>https://twitter.com/#!/ankitku40282674/status/1302897777366556673</t>
  </si>
  <si>
    <t>https://twitter.com/#!/ankitku40282674/status/1302899369771823104</t>
  </si>
  <si>
    <t>https://twitter.com/#!/mahendr64147769/status/1302899382803554304</t>
  </si>
  <si>
    <t>https://twitter.com/#!/sunidhirai1/status/1302899394937724928</t>
  </si>
  <si>
    <t>https://twitter.com/#!/nareshk76144480/status/1302899397764603904</t>
  </si>
  <si>
    <t>https://twitter.com/#!/vishnu05294271/status/1302899401166188544</t>
  </si>
  <si>
    <t>https://twitter.com/#!/dhritimanmajum9/status/1302899415699476481</t>
  </si>
  <si>
    <t>https://twitter.com/#!/priyayadav14/status/1302899418555793408</t>
  </si>
  <si>
    <t>https://twitter.com/#!/nynam7/status/1302899423182110720</t>
  </si>
  <si>
    <t>https://twitter.com/#!/roopsingh_rj34/status/1302899432451526656</t>
  </si>
  <si>
    <t>https://twitter.com/#!/pradeep90418902/status/1302899439841861634</t>
  </si>
  <si>
    <t>https://twitter.com/#!/prashan04312621/status/1302899436087984128</t>
  </si>
  <si>
    <t>https://twitter.com/#!/prashan04312621/status/1302899452437389312</t>
  </si>
  <si>
    <t>https://twitter.com/#!/lionheart551986/status/1302899469067849728</t>
  </si>
  <si>
    <t>https://twitter.com/#!/nawabyadav777/status/1302898861128650752</t>
  </si>
  <si>
    <t>https://twitter.com/#!/nawabyadav777/status/1302899482065920002</t>
  </si>
  <si>
    <t>https://twitter.com/#!/merjaali1/status/1302899494267138048</t>
  </si>
  <si>
    <t>https://twitter.com/#!/marmatsher/status/1302899493759713281</t>
  </si>
  <si>
    <t>https://twitter.com/#!/marmatsher/status/1302897945080074241</t>
  </si>
  <si>
    <t>https://twitter.com/#!/marmatsher/status/1302899272824750080</t>
  </si>
  <si>
    <t>https://twitter.com/#!/marmatsher/status/1302899338549452800</t>
  </si>
  <si>
    <t>https://twitter.com/#!/marmatsher/status/1302899494745382912</t>
  </si>
  <si>
    <t>https://twitter.com/#!/6868aam/status/1302895036883857408</t>
  </si>
  <si>
    <t>https://twitter.com/#!/6868aam/status/1302899526634672128</t>
  </si>
  <si>
    <t>https://twitter.com/#!/yadavanoop99/status/1302899534096261121</t>
  </si>
  <si>
    <t>https://twitter.com/#!/amysing22382956/status/1302894933221625863</t>
  </si>
  <si>
    <t>https://twitter.com/#!/amysing22382956/status/1302899538047328256</t>
  </si>
  <si>
    <t>https://twitter.com/#!/amysing22382956/status/1302899210216288256</t>
  </si>
  <si>
    <t>https://twitter.com/#!/sharmav81324597/status/1302899538416394241</t>
  </si>
  <si>
    <t>https://twitter.com/#!/jaipaly41851948/status/1302893552007917568</t>
  </si>
  <si>
    <t>https://twitter.com/#!/jaipaly41851948/status/1302894194864783361</t>
  </si>
  <si>
    <t>https://twitter.com/#!/jaipaly41851948/status/1302896636893384706</t>
  </si>
  <si>
    <t>https://twitter.com/#!/jaipaly41851948/status/1302898820703858689</t>
  </si>
  <si>
    <t>https://twitter.com/#!/jaipaly41851948/status/1302899549904674816</t>
  </si>
  <si>
    <t>https://twitter.com/#!/angeltime22/status/1302899560046452737</t>
  </si>
  <si>
    <t>https://twitter.com/#!/parodyabhisar/status/1302895233105981442</t>
  </si>
  <si>
    <t>https://twitter.com/#!/parodyabhisar/status/1302898115796635650</t>
  </si>
  <si>
    <t>https://twitter.com/#!/parodyabhisar/status/1302899564626599937</t>
  </si>
  <si>
    <t>https://twitter.com/#!/ckumar49695276/status/1302899252725559299</t>
  </si>
  <si>
    <t>https://twitter.com/#!/ckumar49695276/status/1302899573476618241</t>
  </si>
  <si>
    <t>https://twitter.com/#!/acpalmech/status/1302899531130912768</t>
  </si>
  <si>
    <t>https://twitter.com/#!/acpalmech/status/1302899585161994240</t>
  </si>
  <si>
    <t>https://twitter.com/#!/shakyaapoorva/status/1302895125060673537</t>
  </si>
  <si>
    <t>https://twitter.com/#!/shakyaapoorva/status/1302896446920777729</t>
  </si>
  <si>
    <t>https://twitter.com/#!/shakyaapoorva/status/1302897866021588997</t>
  </si>
  <si>
    <t>https://twitter.com/#!/shakyaapoorva/status/1302897897692782592</t>
  </si>
  <si>
    <t>https://twitter.com/#!/shakyaapoorva/status/1302899590971023362</t>
  </si>
  <si>
    <t>https://twitter.com/#!/ranjayrajput6/status/1302899610944323584</t>
  </si>
  <si>
    <t>https://twitter.com/#!/artimau98732544/status/1302894477883785218</t>
  </si>
  <si>
    <t>https://twitter.com/#!/artimau98732544/status/1302899616510177280</t>
  </si>
  <si>
    <t>https://twitter.com/#!/rahul1995jnu/status/1302899618615705600</t>
  </si>
  <si>
    <t>https://twitter.com/#!/imrankh55235972/status/1302899633908146176</t>
  </si>
  <si>
    <t>https://twitter.com/#!/suryapratapupsc/status/1302899644783947777</t>
  </si>
  <si>
    <t>https://twitter.com/#!/naman2198/status/1302899648495935488</t>
  </si>
  <si>
    <t>https://twitter.com/#!/sachin_berojgar/status/1302899675901472768</t>
  </si>
  <si>
    <t>https://twitter.com/#!/shuhaibteeyech/status/1302899700895375361</t>
  </si>
  <si>
    <t>https://twitter.com/#!/sdupare300/status/1302897585502314496</t>
  </si>
  <si>
    <t>https://twitter.com/#!/sdupare300/status/1302898415299211266</t>
  </si>
  <si>
    <t>https://twitter.com/#!/sdupare300/status/1302899719882985472</t>
  </si>
  <si>
    <t>https://twitter.com/#!/vsyadav15932531/status/1302899770424320001</t>
  </si>
  <si>
    <t>https://twitter.com/#!/vsyadav15932531/status/1302899313404600322</t>
  </si>
  <si>
    <t>https://twitter.com/#!/shubhim67697994/status/1302899805618728961</t>
  </si>
  <si>
    <t>https://twitter.com/#!/bharti_taposh36/status/1302899810001797120</t>
  </si>
  <si>
    <t>https://twitter.com/#!/abdafaq980/status/1302899837386457090</t>
  </si>
  <si>
    <t>https://twitter.com/#!/dixit_rahul4/status/1302899845758251008</t>
  </si>
  <si>
    <t>https://twitter.com/#!/groot_24/status/1302898040257216513</t>
  </si>
  <si>
    <t>https://twitter.com/#!/groot_24/status/1302899888317820929</t>
  </si>
  <si>
    <t>https://twitter.com/#!/deepnar94584186/status/1302899896282800128</t>
  </si>
  <si>
    <t>https://twitter.com/#!/deshbhaktadmi/status/1302899916214161408</t>
  </si>
  <si>
    <t>https://twitter.com/#!/rajesh11711226/status/1302899920370712576</t>
  </si>
  <si>
    <t>https://twitter.com/#!/bittukushwaha01/status/1302899921096306688</t>
  </si>
  <si>
    <t>https://twitter.com/#!/gauravd93740139/status/1302899936183214081</t>
  </si>
  <si>
    <t>https://twitter.com/#!/jackspa69022811/status/1302899899768270850</t>
  </si>
  <si>
    <t>https://twitter.com/#!/jackspa69022811/status/1302899937592537089</t>
  </si>
  <si>
    <t>https://twitter.com/#!/jackspa69022811/status/1302899233385713664</t>
  </si>
  <si>
    <t>https://twitter.com/#!/rajendr96964421/status/1302899951152713728</t>
  </si>
  <si>
    <t>https://twitter.com/#!/ravikum82449997/status/1302899961898520576</t>
  </si>
  <si>
    <t>https://twitter.com/#!/faisalisrar8/status/1302899971578974208</t>
  </si>
  <si>
    <t>https://twitter.com/#!/af91204/status/1302899975567802368</t>
  </si>
  <si>
    <t>https://twitter.com/#!/prprasa16841384/status/1302899981712384000</t>
  </si>
  <si>
    <t>https://twitter.com/#!/prprasa16841384/status/1302899505025617922</t>
  </si>
  <si>
    <t>https://twitter.com/#!/raazmamta/status/1302899986112212993</t>
  </si>
  <si>
    <t>https://twitter.com/#!/pramodk38460002/status/1302900005909327872</t>
  </si>
  <si>
    <t>https://twitter.com/#!/shayar_suneel1/status/1302900017246564352</t>
  </si>
  <si>
    <t>https://twitter.com/#!/ravisin22160938/status/1302900042836008960</t>
  </si>
  <si>
    <t>https://twitter.com/#!/notkishordas/status/1302900049559433216</t>
  </si>
  <si>
    <t>https://twitter.com/#!/missimperfectoo/status/1302900049588883456</t>
  </si>
  <si>
    <t>https://twitter.com/#!/asah_33/status/1302899729404055553</t>
  </si>
  <si>
    <t>https://twitter.com/#!/asah_33/status/1302900060133318657</t>
  </si>
  <si>
    <t>https://twitter.com/#!/rajendr88123065/status/1302900085051678720</t>
  </si>
  <si>
    <t>https://twitter.com/#!/ranjana_rajak/status/1302899836044242944</t>
  </si>
  <si>
    <t>https://twitter.com/#!/ranjana_rajak/status/1302899965392379913</t>
  </si>
  <si>
    <t>https://twitter.com/#!/ranjana_rajak/status/1302900099891126272</t>
  </si>
  <si>
    <t>https://twitter.com/#!/udhamsingh05/status/1302892819686678530</t>
  </si>
  <si>
    <t>https://twitter.com/#!/udhamsingh05/status/1302892914482098178</t>
  </si>
  <si>
    <t>https://twitter.com/#!/udhamsingh05/status/1302892979330326528</t>
  </si>
  <si>
    <t>https://twitter.com/#!/udhamsingh05/status/1302894202783629313</t>
  </si>
  <si>
    <t>https://twitter.com/#!/udhamsingh05/status/1302894235394306050</t>
  </si>
  <si>
    <t>https://twitter.com/#!/udhamsingh05/status/1302894294726893568</t>
  </si>
  <si>
    <t>https://twitter.com/#!/udhamsingh05/status/1302894325336924160</t>
  </si>
  <si>
    <t>https://twitter.com/#!/udhamsingh05/status/1302897410033606656</t>
  </si>
  <si>
    <t>https://twitter.com/#!/udhamsingh05/status/1302897913933127680</t>
  </si>
  <si>
    <t>https://twitter.com/#!/udhamsingh05/status/1302897990277849089</t>
  </si>
  <si>
    <t>https://twitter.com/#!/udhamsingh05/status/1302900103070404609</t>
  </si>
  <si>
    <t>https://twitter.com/#!/er_rammohan/status/1302900103934480385</t>
  </si>
  <si>
    <t>https://twitter.com/#!/benjamin1620/status/1302900107176603652</t>
  </si>
  <si>
    <t>https://twitter.com/#!/waynebat71/status/1302900033566588928</t>
  </si>
  <si>
    <t>https://twitter.com/#!/waynebat71/status/1302900047709757441</t>
  </si>
  <si>
    <t>https://twitter.com/#!/waynebat71/status/1302900126420148225</t>
  </si>
  <si>
    <t>https://twitter.com/#!/waynebat71/status/1302898757801971714</t>
  </si>
  <si>
    <t>https://twitter.com/#!/waynebat71/status/1302898772503007233</t>
  </si>
  <si>
    <t>https://twitter.com/#!/waynebat71/status/1302898816224387073</t>
  </si>
  <si>
    <t>https://twitter.com/#!/waynebat71/status/1302899235570950144</t>
  </si>
  <si>
    <t>https://twitter.com/#!/waynebat71/status/1302899246555783168</t>
  </si>
  <si>
    <t>https://twitter.com/#!/waynebat71/status/1302899311957614592</t>
  </si>
  <si>
    <t>https://twitter.com/#!/waynebat71/status/1302899324687269888</t>
  </si>
  <si>
    <t>https://twitter.com/#!/waynebat71/status/1302899372883996672</t>
  </si>
  <si>
    <t>https://twitter.com/#!/waynebat71/status/1302899407621292035</t>
  </si>
  <si>
    <t>https://twitter.com/#!/waynebat71/status/1302899443511951360</t>
  </si>
  <si>
    <t>https://twitter.com/#!/waynebat71/status/1302899630774956032</t>
  </si>
  <si>
    <t>https://twitter.com/#!/waynebat71/status/1302899777290383365</t>
  </si>
  <si>
    <t>https://twitter.com/#!/waynebat71/status/1302899812841304064</t>
  </si>
  <si>
    <t>https://twitter.com/#!/waynebat71/status/1302899849495367681</t>
  </si>
  <si>
    <t>https://twitter.com/#!/waynebat71/status/1302899956009693185</t>
  </si>
  <si>
    <t>https://twitter.com/#!/ranjaykumarjad6/status/1302899903798996995</t>
  </si>
  <si>
    <t>https://twitter.com/#!/ranjaykumarjad6/status/1302900144925335554</t>
  </si>
  <si>
    <t>https://twitter.com/#!/shivams70582846/status/1302900151883714560</t>
  </si>
  <si>
    <t>https://twitter.com/#!/mirza__faizan/status/1302897950385823744</t>
  </si>
  <si>
    <t>https://twitter.com/#!/mirza__faizan/status/1302900158196113408</t>
  </si>
  <si>
    <t>https://twitter.com/#!/hakimmeenalangr/status/1302900205717651456</t>
  </si>
  <si>
    <t>https://twitter.com/#!/hakimmeenalangr/status/1302900163883667456</t>
  </si>
  <si>
    <t>https://twitter.com/#!/keertirai8/status/1302900221098078208</t>
  </si>
  <si>
    <t>https://twitter.com/#!/patelmail44/status/1302900235002236928</t>
  </si>
  <si>
    <t>https://twitter.com/#!/lalmohd11409801/status/1302900242656886791</t>
  </si>
  <si>
    <t>https://twitter.com/#!/tinkuda61126092/status/1302900247933247488</t>
  </si>
  <si>
    <t>https://twitter.com/#!/rk24024057/status/1302900251892748289</t>
  </si>
  <si>
    <t>https://twitter.com/#!/sunilku78599455/status/1302900257211125760</t>
  </si>
  <si>
    <t>https://twitter.com/#!/tanveer_wasim/status/1302900326840688642</t>
  </si>
  <si>
    <t>https://twitter.com/#!/avinash40429754/status/1302900335137009665</t>
  </si>
  <si>
    <t>https://twitter.com/#!/yuvarjdkatihar/status/1302900339394240512</t>
  </si>
  <si>
    <t>https://twitter.com/#!/usyadavspyouth/status/1302900342645035009</t>
  </si>
  <si>
    <t>https://twitter.com/#!/kumarhemant91/status/1302895150524375040</t>
  </si>
  <si>
    <t>https://twitter.com/#!/kumarhemant91/status/1302900433057267712</t>
  </si>
  <si>
    <t>https://twitter.com/#!/vanshrajdubey/status/1302900439071911937</t>
  </si>
  <si>
    <t>https://twitter.com/#!/nabeel27438624/status/1302900440103780353</t>
  </si>
  <si>
    <t>https://twitter.com/#!/anujver16876378/status/1302900451449348096</t>
  </si>
  <si>
    <t>https://twitter.com/#!/rajeshcos002/status/1302900481665110017</t>
  </si>
  <si>
    <t>https://twitter.com/#!/03vikashkumar/status/1302900035756068864</t>
  </si>
  <si>
    <t>https://twitter.com/#!/03vikashkumar/status/1302900497125310464</t>
  </si>
  <si>
    <t>https://twitter.com/#!/pranjal65765159/status/1302900528901320709</t>
  </si>
  <si>
    <t>https://twitter.com/#!/niteshk13832402/status/1302900536287535104</t>
  </si>
  <si>
    <t>https://twitter.com/#!/advvijaykumar8/status/1302900543862394880</t>
  </si>
  <si>
    <t>https://twitter.com/#!/ajnabi002/status/1302900544374153219</t>
  </si>
  <si>
    <t>https://twitter.com/#!/amitkum96244862/status/1302900552393584641</t>
  </si>
  <si>
    <t>https://twitter.com/#!/sushilp36321158/status/1302900561767849984</t>
  </si>
  <si>
    <t>https://twitter.com/#!/rahulku42341128/status/1302900360487419904</t>
  </si>
  <si>
    <t>https://twitter.com/#!/rahulku42341128/status/1302900502049427456</t>
  </si>
  <si>
    <t>https://twitter.com/#!/botshindi/status/1302900567006732288</t>
  </si>
  <si>
    <t>https://twitter.com/#!/adithya202/status/1302900569464422400</t>
  </si>
  <si>
    <t>https://twitter.com/#!/incbharuch/status/1302900595909472260</t>
  </si>
  <si>
    <t>https://twitter.com/#!/vivekku17729104/status/1302900607590621184</t>
  </si>
  <si>
    <t>https://twitter.com/#!/ramkish74560784/status/1302900615522123783</t>
  </si>
  <si>
    <t>https://twitter.com/#!/akkiburiya/status/1302900625831673856</t>
  </si>
  <si>
    <t>https://twitter.com/#!/girisha05991942/status/1302900643552612352</t>
  </si>
  <si>
    <t>https://twitter.com/#!/rajubele1985/status/1302900287540047872</t>
  </si>
  <si>
    <t>https://twitter.com/#!/rajubele1985/status/1302900653090463744</t>
  </si>
  <si>
    <t>https://twitter.com/#!/jitendr02024429/status/1302900671679660036</t>
  </si>
  <si>
    <t>https://twitter.com/#!/vishal44867980/status/1302900679456051201</t>
  </si>
  <si>
    <t>https://twitter.com/#!/akverma38655350/status/1302900682362466305</t>
  </si>
  <si>
    <t>https://twitter.com/#!/ayushguptagdm/status/1302900703313108992</t>
  </si>
  <si>
    <t>https://twitter.com/#!/nitusin73207149/status/1302899989585121281</t>
  </si>
  <si>
    <t>https://twitter.com/#!/nitusin73207149/status/1302900681678811136</t>
  </si>
  <si>
    <t>https://twitter.com/#!/nitusin73207149/status/1302900733633724422</t>
  </si>
  <si>
    <t>https://twitter.com/#!/nitusin73207149/status/1302900704730730498</t>
  </si>
  <si>
    <t>https://twitter.com/#!/harshde91892506/status/1302900735286239232</t>
  </si>
  <si>
    <t>https://twitter.com/#!/ankitsi55298862/status/1302900738381684736</t>
  </si>
  <si>
    <t>https://twitter.com/#!/rajkumar0800317/status/1302900757843161088</t>
  </si>
  <si>
    <t>https://twitter.com/#!/abhinay26917051/status/1302900764608667651</t>
  </si>
  <si>
    <t>https://twitter.com/#!/harjind35133736/status/1302894828821204994</t>
  </si>
  <si>
    <t>https://twitter.com/#!/harjind35133736/status/1302894867345883137</t>
  </si>
  <si>
    <t>https://twitter.com/#!/harjind35133736/status/1302899988377133057</t>
  </si>
  <si>
    <t>https://twitter.com/#!/harjind35133736/status/1302900766496059393</t>
  </si>
  <si>
    <t>https://twitter.com/#!/praveen__yadav_/status/1302900774909820929</t>
  </si>
  <si>
    <t>https://twitter.com/#!/chandankr_07/status/1302900790999171072</t>
  </si>
  <si>
    <t>https://twitter.com/#!/michwalg/status/1302900791724834817</t>
  </si>
  <si>
    <t>https://twitter.com/#!/azadbahadur/status/1302900262080622593</t>
  </si>
  <si>
    <t>https://twitter.com/#!/azadbahadur/status/1302900798817329152</t>
  </si>
  <si>
    <t>https://twitter.com/#!/laxmankhangar1/status/1302900838294147079</t>
  </si>
  <si>
    <t>https://twitter.com/#!/utkarsh51725143/status/1302900858699485184</t>
  </si>
  <si>
    <t>https://twitter.com/#!/asifkha93117432/status/1302894628337676290</t>
  </si>
  <si>
    <t>https://twitter.com/#!/asifkha93117432/status/1302900897370972161</t>
  </si>
  <si>
    <t>https://twitter.com/#!/kapilde42024657/status/1302900613248741380</t>
  </si>
  <si>
    <t>https://twitter.com/#!/kapilde42024657/status/1302900903402299393</t>
  </si>
  <si>
    <t>https://twitter.com/#!/reddy97239504/status/1302900811140276224</t>
  </si>
  <si>
    <t>https://twitter.com/#!/reddy97239504/status/1302900903486189570</t>
  </si>
  <si>
    <t>https://twitter.com/#!/ankitakamarshal/status/1302900904190828544</t>
  </si>
  <si>
    <t>https://twitter.com/#!/nikku_yadav_ji/status/1302900905772109824</t>
  </si>
  <si>
    <t>https://twitter.com/#!/sameerxoxoxo/status/1302900914190123008</t>
  </si>
  <si>
    <t>https://twitter.com/#!/naveensheoran52/status/1302900915578396677</t>
  </si>
  <si>
    <t>https://twitter.com/#!/deepakk76504155/status/1302900939456561153</t>
  </si>
  <si>
    <t>https://twitter.com/#!/abhigpt07/status/1302900957215223808</t>
  </si>
  <si>
    <t>https://twitter.com/#!/khushbo35586476/status/1302900962802057216</t>
  </si>
  <si>
    <t>https://twitter.com/#!/kundank99399808/status/1302900980669800449</t>
  </si>
  <si>
    <t>https://twitter.com/#!/chaudhary_d_s/status/1302900984574668801</t>
  </si>
  <si>
    <t>https://twitter.com/#!/dino38887094/status/1302893374291156992</t>
  </si>
  <si>
    <t>https://twitter.com/#!/dino38887094/status/1302900999976185856</t>
  </si>
  <si>
    <t>https://twitter.com/#!/shoaib__rehman/status/1302901001871978496</t>
  </si>
  <si>
    <t>https://twitter.com/#!/allgood77407785/status/1302901005361713154</t>
  </si>
  <si>
    <t>https://twitter.com/#!/mandeep12414748/status/1302900987674472448</t>
  </si>
  <si>
    <t>https://twitter.com/#!/mandeep12414748/status/1302901005428948992</t>
  </si>
  <si>
    <t>https://twitter.com/#!/rahultripathi_4/status/1302901020096249856</t>
  </si>
  <si>
    <t>https://twitter.com/#!/mahendr78350995/status/1302901039687819265</t>
  </si>
  <si>
    <t>https://twitter.com/#!/2alkingfilms/status/1302901040640126977</t>
  </si>
  <si>
    <t>https://twitter.com/#!/notout3636/status/1302901040824500224</t>
  </si>
  <si>
    <t>https://twitter.com/#!/gauravsreyashi/status/1302901047963168768</t>
  </si>
  <si>
    <t>https://twitter.com/#!/riteshr17935272/status/1302901084004913152</t>
  </si>
  <si>
    <t>https://twitter.com/#!/satendraaghari/status/1302901094796779520</t>
  </si>
  <si>
    <t>https://twitter.com/#!/monukum11230392/status/1302900807457599488</t>
  </si>
  <si>
    <t>https://twitter.com/#!/monukum11230392/status/1302900817918271493</t>
  </si>
  <si>
    <t>https://twitter.com/#!/monukum11230392/status/1302900837883080704</t>
  </si>
  <si>
    <t>https://twitter.com/#!/monukum11230392/status/1302901134730752001</t>
  </si>
  <si>
    <t>https://twitter.com/#!/monukum11230392/status/1302900925292376064</t>
  </si>
  <si>
    <t>https://twitter.com/#!/monukum11230392/status/1302901137125777409</t>
  </si>
  <si>
    <t>https://twitter.com/#!/monukum11230392/status/1302901142871973889</t>
  </si>
  <si>
    <t>https://twitter.com/#!/monukum11230392/status/1302901158319595523</t>
  </si>
  <si>
    <t>https://twitter.com/#!/ajeetajad1/status/1302893008413552640</t>
  </si>
  <si>
    <t>https://twitter.com/#!/ajeetajad1/status/1302901073800167427</t>
  </si>
  <si>
    <t>https://twitter.com/#!/ajeetajad1/status/1302901168658460672</t>
  </si>
  <si>
    <t>https://twitter.com/#!/brijesh07875788/status/1302901170252386306</t>
  </si>
  <si>
    <t>https://twitter.com/#!/viveksi95692498/status/1302901176090812417</t>
  </si>
  <si>
    <t>https://twitter.com/#!/sdopur/status/1302901180448649216</t>
  </si>
  <si>
    <t>https://twitter.com/#!/srikant93625449/status/1302901072931901440</t>
  </si>
  <si>
    <t>https://twitter.com/#!/srikant93625449/status/1302901181178474497</t>
  </si>
  <si>
    <t>https://twitter.com/#!/faridurrahmansk/status/1302901242616639489</t>
  </si>
  <si>
    <t>https://twitter.com/#!/shashikantbhay6/status/1302901246014046208</t>
  </si>
  <si>
    <t>https://twitter.com/#!/purusho11362782/status/1302900730722881536</t>
  </si>
  <si>
    <t>https://twitter.com/#!/purusho11362782/status/1302901248849448960</t>
  </si>
  <si>
    <t>https://twitter.com/#!/wazid_malik/status/1302901256675979265</t>
  </si>
  <si>
    <t>https://twitter.com/#!/satyadev901/status/1302901257489641473</t>
  </si>
  <si>
    <t>https://twitter.com/#!/khansad72316140/status/1302895684278910978</t>
  </si>
  <si>
    <t>https://twitter.com/#!/khansad72316140/status/1302901294454116353</t>
  </si>
  <si>
    <t>https://twitter.com/#!/pankajk52025817/status/1302901070486618112</t>
  </si>
  <si>
    <t>https://twitter.com/#!/pankajk52025817/status/1302901300787511297</t>
  </si>
  <si>
    <t>https://twitter.com/#!/nileshs17916040/status/1302901337072443393</t>
  </si>
  <si>
    <t>https://twitter.com/#!/maurya_ishwar/status/1302901351597318144</t>
  </si>
  <si>
    <t>https://twitter.com/#!/frstatedmanager/status/1302901358387843079</t>
  </si>
  <si>
    <t>https://twitter.com/#!/alammdtabrez25/status/1302893669653950464</t>
  </si>
  <si>
    <t>https://twitter.com/#!/alammdtabrez25/status/1302901360313004033</t>
  </si>
  <si>
    <t>https://twitter.com/#!/jpc_jp/status/1302901372518412288</t>
  </si>
  <si>
    <t>https://twitter.com/#!/musaansari9988/status/1302901386628067328</t>
  </si>
  <si>
    <t>https://twitter.com/#!/kaushal06760033/status/1302901390574977025</t>
  </si>
  <si>
    <t>https://twitter.com/#!/shadowwarrior06/status/1302901405045276674</t>
  </si>
  <si>
    <t>https://twitter.com/#!/rith_gagan/status/1302901408446832640</t>
  </si>
  <si>
    <t>https://twitter.com/#!/rith_gagan/status/1302901386456170496</t>
  </si>
  <si>
    <t>https://twitter.com/#!/rajesh33891372/status/1302901419603668993</t>
  </si>
  <si>
    <t>https://twitter.com/#!/akeelakeel2011/status/1302901427954614273</t>
  </si>
  <si>
    <t>https://twitter.com/#!/ramrajm72032183/status/1302900714750918656</t>
  </si>
  <si>
    <t>https://twitter.com/#!/ramrajm72032183/status/1302901167396020230</t>
  </si>
  <si>
    <t>https://twitter.com/#!/ramrajm72032183/status/1302901302288998401</t>
  </si>
  <si>
    <t>https://twitter.com/#!/ramrajm72032183/status/1302901429300994048</t>
  </si>
  <si>
    <t>https://twitter.com/#!/ramrajm72032183/status/1302901119488679939</t>
  </si>
  <si>
    <t>https://twitter.com/#!/ramrajm72032183/status/1302901185595072515</t>
  </si>
  <si>
    <t>https://twitter.com/#!/ramrajm72032183/status/1302901443469271043</t>
  </si>
  <si>
    <t>https://twitter.com/#!/mohitsinghyadu2/status/1302900726008442881</t>
  </si>
  <si>
    <t>https://twitter.com/#!/mohitsinghyadu2/status/1302900784485380096</t>
  </si>
  <si>
    <t>https://twitter.com/#!/mohitsinghyadu2/status/1302901457042116608</t>
  </si>
  <si>
    <t>https://twitter.com/#!/gajjarparimalb1/status/1302899175189741568</t>
  </si>
  <si>
    <t>https://twitter.com/#!/sunilku16593263/status/1302899774849335297</t>
  </si>
  <si>
    <t>https://twitter.com/#!/sunilku16593263/status/1302899833468985345</t>
  </si>
  <si>
    <t>https://twitter.com/#!/sunilku16593263/status/1302901363546882048</t>
  </si>
  <si>
    <t>https://twitter.com/#!/sunilku16593263/status/1302901465430679558</t>
  </si>
  <si>
    <t>https://twitter.com/#!/priya_prax/status/1302900169218826240</t>
  </si>
  <si>
    <t>https://twitter.com/#!/priya_prax/status/1302900907277910016</t>
  </si>
  <si>
    <t>https://twitter.com/#!/priya_prax/status/1302901487870201857</t>
  </si>
  <si>
    <t>https://twitter.com/#!/whatever20167/status/1302901488331620353</t>
  </si>
  <si>
    <t>https://twitter.com/#!/dktripa12827134/status/1302901492316217345</t>
  </si>
  <si>
    <t>https://twitter.com/#!/yogeshk91548992/status/1302901496284024832</t>
  </si>
  <si>
    <t>https://twitter.com/#!/umanag3303/status/1302901499974967297</t>
  </si>
  <si>
    <t>https://twitter.com/#!/krnveer1/status/1302901522674507777</t>
  </si>
  <si>
    <t>https://twitter.com/#!/rahmats37200330/status/1302901529507053568</t>
  </si>
  <si>
    <t>https://twitter.com/#!/bilalah39675521/status/1302899022269571072</t>
  </si>
  <si>
    <t>https://twitter.com/#!/bilalah39675521/status/1302901408887263232</t>
  </si>
  <si>
    <t>https://twitter.com/#!/bilalah39675521/status/1302899185839083520</t>
  </si>
  <si>
    <t>https://twitter.com/#!/bilalah39675521/status/1302899470355451906</t>
  </si>
  <si>
    <t>https://twitter.com/#!/bilalah39675521/status/1302900169856315392</t>
  </si>
  <si>
    <t>https://twitter.com/#!/bilalah39675521/status/1302900556369817601</t>
  </si>
  <si>
    <t>https://twitter.com/#!/bilalah39675521/status/1302900670719168512</t>
  </si>
  <si>
    <t>https://twitter.com/#!/bilalah39675521/status/1302900843763519488</t>
  </si>
  <si>
    <t>https://twitter.com/#!/bilalah39675521/status/1302901428474658816</t>
  </si>
  <si>
    <t>https://twitter.com/#!/bilalah39675521/status/1302901477254389760</t>
  </si>
  <si>
    <t>https://twitter.com/#!/bilalah39675521/status/1302901518069190657</t>
  </si>
  <si>
    <t>https://twitter.com/#!/bilalah39675521/status/1302901530664738817</t>
  </si>
  <si>
    <t>https://twitter.com/#!/istole_cookies/status/1302901539183288320</t>
  </si>
  <si>
    <t>https://twitter.com/#!/choudharyshamo1/status/1302895511481978880</t>
  </si>
  <si>
    <t>https://twitter.com/#!/choudharyshamo1/status/1302895561834520576</t>
  </si>
  <si>
    <t>https://twitter.com/#!/choudharyshamo1/status/1302897379197116416</t>
  </si>
  <si>
    <t>https://twitter.com/#!/choudharyshamo1/status/1302901539355279361</t>
  </si>
  <si>
    <t>https://twitter.com/#!/shivanshuyaduv8/status/1302900428997185536</t>
  </si>
  <si>
    <t>https://twitter.com/#!/shivanshuyaduv8/status/1302901542664593409</t>
  </si>
  <si>
    <t>https://twitter.com/#!/ishaanar07/status/1302901590882353152</t>
  </si>
  <si>
    <t>https://twitter.com/#!/shriram70165534/status/1302901628773625856</t>
  </si>
  <si>
    <t>https://twitter.com/#!/dileepsavdesh/status/1302901633861300224</t>
  </si>
  <si>
    <t>https://twitter.com/#!/dubariyaumesh/status/1302901646993711104</t>
  </si>
  <si>
    <t>https://twitter.com/#!/shubhamc19i/status/1302901051083771904</t>
  </si>
  <si>
    <t>https://twitter.com/#!/shubhamc19i/status/1302901659912216577</t>
  </si>
  <si>
    <t>https://twitter.com/#!/pankajm94865781/status/1302901680745230336</t>
  </si>
  <si>
    <t>https://twitter.com/#!/rakeshmeena0241/status/1302901706125012993</t>
  </si>
  <si>
    <t>https://twitter.com/#!/balramk53415441/status/1302900748502487041</t>
  </si>
  <si>
    <t>https://twitter.com/#!/balramk53415441/status/1302900804274200578</t>
  </si>
  <si>
    <t>https://twitter.com/#!/balramk53415441/status/1302901717072142336</t>
  </si>
  <si>
    <t>https://twitter.com/#!/raviraw16301081/status/1302900678453420032</t>
  </si>
  <si>
    <t>https://twitter.com/#!/raviraw16301081/status/1302901731810893824</t>
  </si>
  <si>
    <t>https://twitter.com/#!/anshik__singh/status/1302901733580922881</t>
  </si>
  <si>
    <t>https://twitter.com/#!/mdabubakerkhan3/status/1302901735720022023</t>
  </si>
  <si>
    <t>https://twitter.com/#!/rkyadav_geo/status/1302895140999032833</t>
  </si>
  <si>
    <t>https://twitter.com/#!/rkyadav_geo/status/1302901736437198848</t>
  </si>
  <si>
    <t>https://twitter.com/#!/usharj/status/1302901679948550144</t>
  </si>
  <si>
    <t>https://twitter.com/#!/usharj/status/1302901747007074304</t>
  </si>
  <si>
    <t>https://twitter.com/#!/rajeshk59729755/status/1302897798224830464</t>
  </si>
  <si>
    <t>https://twitter.com/#!/rajeshk59729755/status/1302900186918780929</t>
  </si>
  <si>
    <t>https://twitter.com/#!/rajeshk59729755/status/1302900244435197955</t>
  </si>
  <si>
    <t>https://twitter.com/#!/sha23866602/status/1302901768112668674</t>
  </si>
  <si>
    <t>https://twitter.com/#!/pavansa50647791/status/1302901771363209216</t>
  </si>
  <si>
    <t>https://twitter.com/#!/pritamg15445798/status/1302901777512017922</t>
  </si>
  <si>
    <t>https://twitter.com/#!/pawanjh39783662/status/1302901784822734849</t>
  </si>
  <si>
    <t>https://twitter.com/#!/mohdafroozinc/status/1302901793538465794</t>
  </si>
  <si>
    <t>https://twitter.com/#!/rehanzaman15/status/1302900041510801409</t>
  </si>
  <si>
    <t>https://twitter.com/#!/rehanzaman15/status/1302901730946904064</t>
  </si>
  <si>
    <t>https://twitter.com/#!/rehanzaman15/status/1302901730955333632</t>
  </si>
  <si>
    <t>https://twitter.com/#!/rehanzaman15/status/1302901812735877121</t>
  </si>
  <si>
    <t>https://twitter.com/#!/erpradeep1996/status/1302897436105478144</t>
  </si>
  <si>
    <t>https://twitter.com/#!/kuldeepmodimay/status/1302901828011438080</t>
  </si>
  <si>
    <t>https://twitter.com/#!/saraswa77530391/status/1302901839134744576</t>
  </si>
  <si>
    <t>https://twitter.com/#!/ssaddam211/status/1302901517796532226</t>
  </si>
  <si>
    <t>https://twitter.com/#!/ssaddam211/status/1302901839336099840</t>
  </si>
  <si>
    <t>https://twitter.com/#!/pintuku143_/status/1302893876408061952</t>
  </si>
  <si>
    <t>https://twitter.com/#!/rajeshk33595643/status/1302900269206839296</t>
  </si>
  <si>
    <t>https://twitter.com/#!/rajeshk33595643/status/1302901864371896321</t>
  </si>
  <si>
    <t>https://twitter.com/#!/_satyavachan_m/status/1302901870613024768</t>
  </si>
  <si>
    <t>https://twitter.com/#!/wethepe43350488/status/1302901881480646658</t>
  </si>
  <si>
    <t>https://twitter.com/#!/ijindavad/status/1302901886807236617</t>
  </si>
  <si>
    <t>https://twitter.com/#!/haridwarchoudh/status/1302900568139026433</t>
  </si>
  <si>
    <t>https://twitter.com/#!/haridwarchoudh/status/1302901890443665408</t>
  </si>
  <si>
    <t>https://twitter.com/#!/jitendr08085713/status/1302901902330523648</t>
  </si>
  <si>
    <t>https://twitter.com/#!/jitendr08085713/status/1302901912593932289</t>
  </si>
  <si>
    <t>https://twitter.com/#!/jitendr08085713/status/1302901604102877185</t>
  </si>
  <si>
    <t>https://twitter.com/#!/chaudha62813837/status/1302901915420770306</t>
  </si>
  <si>
    <t>https://twitter.com/#!/rebariamar/status/1302901922219794432</t>
  </si>
  <si>
    <t>https://twitter.com/#!/amitraj16736975/status/1302901931061309440</t>
  </si>
  <si>
    <t>https://twitter.com/#!/amitraj16736975/status/1302901815789277184</t>
  </si>
  <si>
    <t>https://twitter.com/#!/krishna32535608/status/1302901956285853696</t>
  </si>
  <si>
    <t>https://twitter.com/#!/rohitsr25621609/status/1302901962795413504</t>
  </si>
  <si>
    <t>https://twitter.com/#!/deepakranjansp/status/1302901963554652161</t>
  </si>
  <si>
    <t>https://twitter.com/#!/nitinsh39287989/status/1302901986497458179</t>
  </si>
  <si>
    <t>https://twitter.com/#!/tribhuwanpraj20/status/1302902025764528130</t>
  </si>
  <si>
    <t>https://twitter.com/#!/sohana04422594/status/1302902029803638787</t>
  </si>
  <si>
    <t>https://twitter.com/#!/gajjarparimalb1/status/1302899776665522179</t>
  </si>
  <si>
    <t>https://twitter.com/#!/gajjarparimalb1/status/1302900445610819585</t>
  </si>
  <si>
    <t>https://twitter.com/#!/gajjarparimalb1/status/1302900471477104642</t>
  </si>
  <si>
    <t>https://twitter.com/#!/gajjarparimalb1/status/1302901080951406594</t>
  </si>
  <si>
    <t>https://twitter.com/#!/gajjarparimalb1/status/1302901459516665856</t>
  </si>
  <si>
    <t>https://twitter.com/#!/nileshc14015980/status/1302902041774231552</t>
  </si>
  <si>
    <t>https://twitter.com/#!/mateenk96147867/status/1302902043095388160</t>
  </si>
  <si>
    <t>https://twitter.com/#!/shailesh809063/status/1302901915538210816</t>
  </si>
  <si>
    <t>https://twitter.com/#!/shailesh809063/status/1302902052142473217</t>
  </si>
  <si>
    <t>https://twitter.com/#!/amansingh6250/status/1302895045687689216</t>
  </si>
  <si>
    <t>https://twitter.com/#!/amansingh6250/status/1302902059339980808</t>
  </si>
  <si>
    <t>https://twitter.com/#!/dentaltrust/status/1302902071453048832</t>
  </si>
  <si>
    <t>https://twitter.com/#!/akasha24674165/status/1302902086506409985</t>
  </si>
  <si>
    <t>https://twitter.com/#!/ehshan15/status/1302902114801262593</t>
  </si>
  <si>
    <t>https://twitter.com/#!/virende17958230/status/1302902118085402625</t>
  </si>
  <si>
    <t>https://twitter.com/#!/ranjan93ayush/status/1302902145893634048</t>
  </si>
  <si>
    <t>https://twitter.com/#!/dpsinghyadav_/status/1302902147999305728</t>
  </si>
  <si>
    <t>https://twitter.com/#!/sanghar16237736/status/1302902149160992768</t>
  </si>
  <si>
    <t>https://twitter.com/#!/mrrahul002/status/1302902155553112064</t>
  </si>
  <si>
    <t>https://twitter.com/#!/nitishk53619775/status/1302902162586914816</t>
  </si>
  <si>
    <t>https://twitter.com/#!/nitishk53619775/status/1302900855620820992</t>
  </si>
  <si>
    <t>https://twitter.com/#!/nitishk53619775/status/1302900872809050112</t>
  </si>
  <si>
    <t>https://twitter.com/#!/nitishk53619775/status/1302902056676515840</t>
  </si>
  <si>
    <t>https://twitter.com/#!/arshadrazaazha1/status/1302902187001929734</t>
  </si>
  <si>
    <t>https://twitter.com/#!/vickydeshwal4/status/1302900424547078144</t>
  </si>
  <si>
    <t>https://twitter.com/#!/vickydeshwal4/status/1302902198435590146</t>
  </si>
  <si>
    <t>https://twitter.com/#!/raju295rajuraju/status/1302902198775365632</t>
  </si>
  <si>
    <t>https://twitter.com/#!/raju295rajuraju/status/1302902216315944960</t>
  </si>
  <si>
    <t>https://twitter.com/#!/tanveer786007/status/1302902221420425216</t>
  </si>
  <si>
    <t>https://twitter.com/#!/rinkeshmalav/status/1302902235773325315</t>
  </si>
  <si>
    <t>https://twitter.com/#!/shannonferns/status/1302902246737240064</t>
  </si>
  <si>
    <t>https://twitter.com/#!/yvishesh1/status/1302902253599166470</t>
  </si>
  <si>
    <t>https://twitter.com/#!/deep_rj34/status/1302902254886768641</t>
  </si>
  <si>
    <t>https://twitter.com/#!/dheerajsay/status/1302900700545003522</t>
  </si>
  <si>
    <t>https://twitter.com/#!/dheerajsay/status/1302902256665329664</t>
  </si>
  <si>
    <t>https://twitter.com/#!/manojku49556957/status/1302901603762974721</t>
  </si>
  <si>
    <t>https://twitter.com/#!/manojku49556957/status/1302901391195648000</t>
  </si>
  <si>
    <t>https://twitter.com/#!/manojku49556957/status/1302902259940958210</t>
  </si>
  <si>
    <t>https://twitter.com/#!/pkshahi12/status/1302902198934749188</t>
  </si>
  <si>
    <t>https://twitter.com/#!/pkshahi12/status/1302902266194583552</t>
  </si>
  <si>
    <t>https://twitter.com/#!/ijahangirimam/status/1302902285287088129</t>
  </si>
  <si>
    <t>https://twitter.com/#!/ankittiwaribjp6/status/1302902286331441153</t>
  </si>
  <si>
    <t>https://twitter.com/#!/niamthullah1/status/1302902292790652929</t>
  </si>
  <si>
    <t>https://twitter.com/#!/ranjeet04509969/status/1302901898354348033</t>
  </si>
  <si>
    <t>https://twitter.com/#!/ranjeet04509969/status/1302901989735460865</t>
  </si>
  <si>
    <t>https://twitter.com/#!/ranjeet04509969/status/1302902172137349120</t>
  </si>
  <si>
    <t>https://twitter.com/#!/ranjeet04509969/status/1302902307835711490</t>
  </si>
  <si>
    <t>https://twitter.com/#!/singhisspking/status/1302897951719604224</t>
  </si>
  <si>
    <t>https://twitter.com/#!/singhisspking/status/1302898302292119552</t>
  </si>
  <si>
    <t>https://twitter.com/#!/singhisspking/status/1302898338396733440</t>
  </si>
  <si>
    <t>https://twitter.com/#!/singhisspking/status/1302898833714601984</t>
  </si>
  <si>
    <t>https://twitter.com/#!/yadavmanish65/status/1302902309463048193</t>
  </si>
  <si>
    <t>https://twitter.com/#!/yadavmanish65/status/1302893112503664641</t>
  </si>
  <si>
    <t>https://twitter.com/#!/yadavmanish65/status/1302901609689575425</t>
  </si>
  <si>
    <t>https://twitter.com/#!/yadavmanish65/status/1302901656669937665</t>
  </si>
  <si>
    <t>https://twitter.com/#!/vijayve63470961/status/1302902314819231747</t>
  </si>
  <si>
    <t>https://twitter.com/#!/satyend67599054/status/1302902351515189248</t>
  </si>
  <si>
    <t>https://twitter.com/#!/manodeepnag/status/1302902378228670466</t>
  </si>
  <si>
    <t>https://twitter.com/#!/rohitdi38953719/status/1302902392338280448</t>
  </si>
  <si>
    <t>https://twitter.com/#!/qamaralam02/status/1302902413100187648</t>
  </si>
  <si>
    <t>https://twitter.com/#!/abhi_9717/status/1302902425058123777</t>
  </si>
  <si>
    <t>https://twitter.com/#!/brijesh0581/status/1302902426068946946</t>
  </si>
  <si>
    <t>https://twitter.com/#!/deepakp40379826/status/1302902432725262337</t>
  </si>
  <si>
    <t>https://twitter.com/#!/kaluram22779829/status/1302902055208538113</t>
  </si>
  <si>
    <t>https://twitter.com/#!/kaluram22779829/status/1302902088221913088</t>
  </si>
  <si>
    <t>https://twitter.com/#!/kaluram22779829/status/1302902442271539200</t>
  </si>
  <si>
    <t>https://twitter.com/#!/abhimanyumannu3/status/1302902446847598594</t>
  </si>
  <si>
    <t>https://twitter.com/#!/iamkkc7/status/1302902458222436352</t>
  </si>
  <si>
    <t>https://twitter.com/#!/sanjaysdutt/status/1302902478896209927</t>
  </si>
  <si>
    <t>https://twitter.com/#!/alkagup83864145/status/1302902483652501504</t>
  </si>
  <si>
    <t>https://twitter.com/#!/alkagup83864145/status/1302902352052019203</t>
  </si>
  <si>
    <t>https://twitter.com/#!/princek253/status/1302900848909983744</t>
  </si>
  <si>
    <t>https://twitter.com/#!/princek253/status/1302900971761139712</t>
  </si>
  <si>
    <t>https://twitter.com/#!/princek253/status/1302901306785296385</t>
  </si>
  <si>
    <t>https://twitter.com/#!/princek253/status/1302901507252129792</t>
  </si>
  <si>
    <t>https://twitter.com/#!/princek253/status/1302901614357827584</t>
  </si>
  <si>
    <t>https://twitter.com/#!/princek253/status/1302901648138805248</t>
  </si>
  <si>
    <t>https://twitter.com/#!/princek253/status/1302900931474776064</t>
  </si>
  <si>
    <t>https://twitter.com/#!/princek253/status/1302901628928811008</t>
  </si>
  <si>
    <t>https://twitter.com/#!/princek253/status/1302900863761956864</t>
  </si>
  <si>
    <t>https://twitter.com/#!/princek253/status/1302901727683780610</t>
  </si>
  <si>
    <t>https://twitter.com/#!/princek253/status/1302901840053374976</t>
  </si>
  <si>
    <t>https://twitter.com/#!/princek253/status/1302902098292400129</t>
  </si>
  <si>
    <t>https://twitter.com/#!/princek253/status/1302902114612424704</t>
  </si>
  <si>
    <t>https://twitter.com/#!/princek253/status/1302902127195353089</t>
  </si>
  <si>
    <t>https://twitter.com/#!/princek253/status/1302902166886125569</t>
  </si>
  <si>
    <t>https://twitter.com/#!/princek253/status/1302902181209669634</t>
  </si>
  <si>
    <t>https://twitter.com/#!/princek253/status/1302901495952621568</t>
  </si>
  <si>
    <t>https://twitter.com/#!/princek253/status/1302902283118624773</t>
  </si>
  <si>
    <t>https://twitter.com/#!/princek253/status/1302901854880161792</t>
  </si>
  <si>
    <t>https://twitter.com/#!/princek253/status/1302902318954770432</t>
  </si>
  <si>
    <t>https://twitter.com/#!/princek253/status/1302901060747444224</t>
  </si>
  <si>
    <t>https://twitter.com/#!/princek253/status/1302902392669704192</t>
  </si>
  <si>
    <t>https://twitter.com/#!/princek253/status/1302900905424031744</t>
  </si>
  <si>
    <t>https://twitter.com/#!/princek253/status/1302900953016725504</t>
  </si>
  <si>
    <t>https://twitter.com/#!/princek253/status/1302900985078054912</t>
  </si>
  <si>
    <t>https://twitter.com/#!/princek253/status/1302901101516083201</t>
  </si>
  <si>
    <t>https://twitter.com/#!/princek253/status/1302901115126571008</t>
  </si>
  <si>
    <t>https://twitter.com/#!/princek253/status/1302901913013293056</t>
  </si>
  <si>
    <t>https://twitter.com/#!/princek253/status/1302901926854406144</t>
  </si>
  <si>
    <t>https://twitter.com/#!/princek253/status/1302901988527497217</t>
  </si>
  <si>
    <t>https://twitter.com/#!/princek253/status/1302902153996988416</t>
  </si>
  <si>
    <t>https://twitter.com/#!/princek253/status/1302902206794838017</t>
  </si>
  <si>
    <t>https://twitter.com/#!/princek253/status/1302902403214094342</t>
  </si>
  <si>
    <t>https://twitter.com/#!/princek253/status/1302902416682004480</t>
  </si>
  <si>
    <t>https://twitter.com/#!/princek253/status/1302900996952129536</t>
  </si>
  <si>
    <t>https://twitter.com/#!/princek253/status/1302901073410052096</t>
  </si>
  <si>
    <t>https://twitter.com/#!/princek253/status/1302901130079346689</t>
  </si>
  <si>
    <t>https://twitter.com/#!/princek253/status/1302901142943182848</t>
  </si>
  <si>
    <t>https://twitter.com/#!/princek253/status/1302901159061909504</t>
  </si>
  <si>
    <t>https://twitter.com/#!/princek253/status/1302901171963662336</t>
  </si>
  <si>
    <t>https://twitter.com/#!/princek253/status/1302901185343414272</t>
  </si>
  <si>
    <t>https://twitter.com/#!/princek253/status/1302901200333889537</t>
  </si>
  <si>
    <t>https://twitter.com/#!/princek253/status/1302901212971282432</t>
  </si>
  <si>
    <t>https://twitter.com/#!/princek253/status/1302901225709383685</t>
  </si>
  <si>
    <t>https://twitter.com/#!/princek253/status/1302901236975370240</t>
  </si>
  <si>
    <t>https://twitter.com/#!/princek253/status/1302901251462451200</t>
  </si>
  <si>
    <t>https://twitter.com/#!/princek253/status/1302901263361687552</t>
  </si>
  <si>
    <t>https://twitter.com/#!/princek253/status/1302901276582109185</t>
  </si>
  <si>
    <t>https://twitter.com/#!/princek253/status/1302901385638232064</t>
  </si>
  <si>
    <t>https://twitter.com/#!/princek253/status/1302901399542349824</t>
  </si>
  <si>
    <t>https://twitter.com/#!/princek253/status/1302901414046257152</t>
  </si>
  <si>
    <t>https://twitter.com/#!/princek253/status/1302901699917479939</t>
  </si>
  <si>
    <t>https://twitter.com/#!/princek253/status/1302901713653825536</t>
  </si>
  <si>
    <t>https://twitter.com/#!/princek253/status/1302901790514450433</t>
  </si>
  <si>
    <t>https://twitter.com/#!/princek253/status/1302901803558662144</t>
  </si>
  <si>
    <t>https://twitter.com/#!/princek253/status/1302901816099704833</t>
  </si>
  <si>
    <t>https://twitter.com/#!/princek253/status/1302901829680783361</t>
  </si>
  <si>
    <t>https://twitter.com/#!/princek253/status/1302901879534317569</t>
  </si>
  <si>
    <t>https://twitter.com/#!/princek253/status/1302901896756174848</t>
  </si>
  <si>
    <t>https://twitter.com/#!/princek253/status/1302902043028250626</t>
  </si>
  <si>
    <t>https://twitter.com/#!/princek253/status/1302902059478388736</t>
  </si>
  <si>
    <t>https://twitter.com/#!/princek253/status/1302902072895971328</t>
  </si>
  <si>
    <t>https://twitter.com/#!/princek253/status/1302902140717817858</t>
  </si>
  <si>
    <t>https://twitter.com/#!/princek253/status/1302902194929192961</t>
  </si>
  <si>
    <t>https://twitter.com/#!/princek253/status/1302902220875165696</t>
  </si>
  <si>
    <t>https://twitter.com/#!/princek253/status/1302902234863120385</t>
  </si>
  <si>
    <t>https://twitter.com/#!/princek253/status/1302902246787526656</t>
  </si>
  <si>
    <t>https://twitter.com/#!/princek253/status/1302902269252259842</t>
  </si>
  <si>
    <t>https://twitter.com/#!/princek253/status/1302902332452085760</t>
  </si>
  <si>
    <t>https://twitter.com/#!/princek253/status/1302902360348348416</t>
  </si>
  <si>
    <t>https://twitter.com/#!/princek253/status/1302902376836128769</t>
  </si>
  <si>
    <t>https://twitter.com/#!/princek253/status/1302902432310075394</t>
  </si>
  <si>
    <t>https://twitter.com/#!/princek253/status/1302902460768423938</t>
  </si>
  <si>
    <t>https://twitter.com/#!/princek253/status/1302902475423244289</t>
  </si>
  <si>
    <t>https://twitter.com/#!/princek253/status/1302902488618561536</t>
  </si>
  <si>
    <t>https://twitter.com/#!/princek253/status/1302900835265830912</t>
  </si>
  <si>
    <t>https://twitter.com/#!/princek253/status/1302901288766562307</t>
  </si>
  <si>
    <t>https://twitter.com/#!/princek253/status/1302901687103836160</t>
  </si>
  <si>
    <t>https://twitter.com/#!/princek253/status/1302901752119717888</t>
  </si>
  <si>
    <t>https://twitter.com/#!/princek253/status/1302901764031619072</t>
  </si>
  <si>
    <t>https://twitter.com/#!/princek253/status/1302901777029722112</t>
  </si>
  <si>
    <t>https://twitter.com/#!/princek253/status/1302901953584705537</t>
  </si>
  <si>
    <t>https://twitter.com/#!/tarachand_51/status/1302902491932106752</t>
  </si>
  <si>
    <t>https://twitter.com/#!/devendr91039495/status/1302894653918687235</t>
  </si>
  <si>
    <t>https://twitter.com/#!/devendr91039495/status/1302895489675751425</t>
  </si>
  <si>
    <t>https://twitter.com/#!/devendr91039495/status/1302900722388758529</t>
  </si>
  <si>
    <t>https://twitter.com/#!/devendr91039495/status/1302902493907574784</t>
  </si>
  <si>
    <t>https://twitter.com/#!/prakash62803361/status/1302902524366602240</t>
  </si>
  <si>
    <t>https://twitter.com/#!/rakesh09138/status/1302902011088625665</t>
  </si>
  <si>
    <t>https://twitter.com/#!/rakesh09138/status/1302902154957524998</t>
  </si>
  <si>
    <t>https://twitter.com/#!/rakesh09138/status/1302902358943232001</t>
  </si>
  <si>
    <t>https://twitter.com/#!/rakesh09138/status/1302902527889870849</t>
  </si>
  <si>
    <t>https://twitter.com/#!/sk97209644/status/1302902542871928833</t>
  </si>
  <si>
    <t>https://twitter.com/#!/_manishsadhwani/status/1302902453466169346</t>
  </si>
  <si>
    <t>https://twitter.com/#!/manishgaikar41/status/1302902553449959425</t>
  </si>
  <si>
    <t>https://twitter.com/#!/ji_nitesh397/status/1302902564040527873</t>
  </si>
  <si>
    <t>https://twitter.com/#!/amitary01806177/status/1302902565378510848</t>
  </si>
  <si>
    <t>https://twitter.com/#!/yadavkamalesh79/status/1302902568935325702</t>
  </si>
  <si>
    <t>https://twitter.com/#!/praveen96600341/status/1302901706187919361</t>
  </si>
  <si>
    <t>https://twitter.com/#!/praveen96600341/status/1302901815264948224</t>
  </si>
  <si>
    <t>https://twitter.com/#!/praveen96600341/status/1302902360918818821</t>
  </si>
  <si>
    <t>https://twitter.com/#!/praveen96600341/status/1302902575813943296</t>
  </si>
  <si>
    <t>https://twitter.com/#!/amareshkr_/status/1302902583594545152</t>
  </si>
  <si>
    <t>https://twitter.com/#!/dikshitsdoshi/status/1302902593081933828</t>
  </si>
  <si>
    <t>https://twitter.com/#!/alokprabhakar19/status/1302902593396457473</t>
  </si>
  <si>
    <t>https://twitter.com/#!/praveen19575877/status/1302893029913583616</t>
  </si>
  <si>
    <t>https://twitter.com/#!/jibhuwanji/status/1302902633062047745</t>
  </si>
  <si>
    <t>https://twitter.com/#!/sinhaprerit97/status/1302902636488785921</t>
  </si>
  <si>
    <t>https://twitter.com/#!/kaifsa2/status/1302902643585503232</t>
  </si>
  <si>
    <t>https://twitter.com/#!/kalim1958/status/1302902653777670144</t>
  </si>
  <si>
    <t>https://twitter.com/#!/gmai_aditya/status/1302902724221194240</t>
  </si>
  <si>
    <t>https://twitter.com/#!/achhelalyadava/status/1302902733356150784</t>
  </si>
  <si>
    <t>https://twitter.com/#!/priyankab2003/status/1302902765736214529</t>
  </si>
  <si>
    <t>https://twitter.com/#!/tuli_neelam/status/1302902581379829760</t>
  </si>
  <si>
    <t>https://twitter.com/#!/iamshashankji/status/1302902800179892230</t>
  </si>
  <si>
    <t>https://twitter.com/#!/sandeep19150845/status/1302902811659657217</t>
  </si>
  <si>
    <t>https://twitter.com/#!/aparichitboy/status/1302902828369768449</t>
  </si>
  <si>
    <t>https://twitter.com/#!/aparichitboy/status/1302899908496691205</t>
  </si>
  <si>
    <t>https://twitter.com/#!/deepaks83198022/status/1302902883050876928</t>
  </si>
  <si>
    <t>https://twitter.com/#!/dhruvkumarajay/status/1302902886561579008</t>
  </si>
  <si>
    <t>https://twitter.com/#!/mukesh37988110/status/1302902750557036545</t>
  </si>
  <si>
    <t>https://twitter.com/#!/mukesh37988110/status/1302902906786521089</t>
  </si>
  <si>
    <t>https://twitter.com/#!/suryaya25374542/status/1302902916072656896</t>
  </si>
  <si>
    <t>https://twitter.com/#!/arpitra66316888/status/1302902924167786500</t>
  </si>
  <si>
    <t>https://twitter.com/#!/dhanend99646377/status/1302897009158807553</t>
  </si>
  <si>
    <t>https://twitter.com/#!/dhanend99646377/status/1302899227882741760</t>
  </si>
  <si>
    <t>https://twitter.com/#!/dhanend99646377/status/1302896984701820929</t>
  </si>
  <si>
    <t>https://twitter.com/#!/dhanend99646377/status/1302897360914116608</t>
  </si>
  <si>
    <t>https://twitter.com/#!/dhanend99646377/status/1302898776428879872</t>
  </si>
  <si>
    <t>https://twitter.com/#!/dhanend99646377/status/1302901601368113152</t>
  </si>
  <si>
    <t>https://twitter.com/#!/dhanend99646377/status/1302901624906547200</t>
  </si>
  <si>
    <t>https://twitter.com/#!/dhanend99646377/status/1302902849496477700</t>
  </si>
  <si>
    <t>https://twitter.com/#!/dhanend99646377/status/1302902928936640513</t>
  </si>
  <si>
    <t>https://twitter.com/#!/devendra8115/status/1302902240965926912</t>
  </si>
  <si>
    <t>https://twitter.com/#!/devendra8115/status/1302901734973427712</t>
  </si>
  <si>
    <t>https://twitter.com/#!/devendra8115/status/1302901853336686592</t>
  </si>
  <si>
    <t>https://twitter.com/#!/devendra8115/status/1302902034518007808</t>
  </si>
  <si>
    <t>https://twitter.com/#!/devendra8115/status/1302902071398596609</t>
  </si>
  <si>
    <t>https://twitter.com/#!/devendra8115/status/1302902161479663616</t>
  </si>
  <si>
    <t>https://twitter.com/#!/devendra8115/status/1302902932774375426</t>
  </si>
  <si>
    <t>https://twitter.com/#!/ayushku46765964/status/1302903006455758848</t>
  </si>
  <si>
    <t>https://twitter.com/#!/amitkum25806616/status/1302903015947419649</t>
  </si>
  <si>
    <t>https://twitter.com/#!/kamakshee7/status/1302903025019748354</t>
  </si>
  <si>
    <t>https://twitter.com/#!/sirravikant1/status/1302903083777757184</t>
  </si>
  <si>
    <t>https://twitter.com/#!/deshbha68227440/status/1302898300358504448</t>
  </si>
  <si>
    <t>https://twitter.com/#!/deshbha68227440/status/1302898384278138881</t>
  </si>
  <si>
    <t>https://twitter.com/#!/deshbha68227440/status/1302903089008005120</t>
  </si>
  <si>
    <t>https://twitter.com/#!/shailendrapal24/status/1302903107400003584</t>
  </si>
  <si>
    <t>https://twitter.com/#!/dimpals226/status/1302903128451235840</t>
  </si>
  <si>
    <t>https://twitter.com/#!/ashafakkhan12/status/1302903135262969856</t>
  </si>
  <si>
    <t>https://twitter.com/#!/amirprasady/status/1302903172902481920</t>
  </si>
  <si>
    <t>https://twitter.com/#!/mahendrakumarx/status/1302903188018745350</t>
  </si>
  <si>
    <t>https://twitter.com/#!/a_khateeb_ansar/status/1302903198106243078</t>
  </si>
  <si>
    <t>https://twitter.com/#!/manojrld/status/1302900730253119490</t>
  </si>
  <si>
    <t>https://twitter.com/#!/zeeshan39041545/status/1302903208671494145</t>
  </si>
  <si>
    <t>https://twitter.com/#!/zeeshan39041545/status/1302893852278190080</t>
  </si>
  <si>
    <t>https://twitter.com/#!/divyapetlover/status/1302903214639964166</t>
  </si>
  <si>
    <t>https://twitter.com/#!/prempra34136487/status/1302899471559188480</t>
  </si>
  <si>
    <t>https://twitter.com/#!/prempra34136487/status/1302903218616238081</t>
  </si>
  <si>
    <t>https://twitter.com/#!/mukeshk18195457/status/1302903235108249601</t>
  </si>
  <si>
    <t>https://twitter.com/#!/makwana456/status/1302903246097276933</t>
  </si>
  <si>
    <t>https://twitter.com/#!/vijendrameena74/status/1302903257115709440</t>
  </si>
  <si>
    <t>https://twitter.com/#!/beant6666/status/1302902181687963648</t>
  </si>
  <si>
    <t>https://twitter.com/#!/beant6666/status/1302902576304861185</t>
  </si>
  <si>
    <t>https://twitter.com/#!/beant6666/status/1302902609754324992</t>
  </si>
  <si>
    <t>https://twitter.com/#!/beant6666/status/1302903260748095488</t>
  </si>
  <si>
    <t>https://twitter.com/#!/priyank33188469/status/1302903263079985153</t>
  </si>
  <si>
    <t>https://twitter.com/#!/meeyakhanniyaz/status/1302903276845711361</t>
  </si>
  <si>
    <t>https://twitter.com/#!/sourabhj7073/status/1302903315592691713</t>
  </si>
  <si>
    <t>https://twitter.com/#!/doctors1998/status/1302903323666784256</t>
  </si>
  <si>
    <t>https://twitter.com/#!/kprawat15/status/1302903032783368192</t>
  </si>
  <si>
    <t>https://twitter.com/#!/kprawat15/status/1302903041352368128</t>
  </si>
  <si>
    <t>https://twitter.com/#!/kprawat15/status/1302903344877371397</t>
  </si>
  <si>
    <t>https://twitter.com/#!/kd_dmishra/status/1302903379803348993</t>
  </si>
  <si>
    <t>https://twitter.com/#!/riteshk80456779/status/1302903389303394304</t>
  </si>
  <si>
    <t>https://twitter.com/#!/chandanran88/status/1302903410035892226</t>
  </si>
  <si>
    <t>https://twitter.com/#!/indraje41833345/status/1302903445737762816</t>
  </si>
  <si>
    <t>https://twitter.com/#!/viren01322762/status/1302903447000244224</t>
  </si>
  <si>
    <t>https://twitter.com/#!/vishal_klc/status/1302903515610779648</t>
  </si>
  <si>
    <t>https://twitter.com/#!/abbaskanthaliy1/status/1302903535793733632</t>
  </si>
  <si>
    <t>https://twitter.com/#!/arvindyid/status/1302903538159239169</t>
  </si>
  <si>
    <t>https://twitter.com/#!/kumarra52948373/status/1302903544648019969</t>
  </si>
  <si>
    <t>https://twitter.com/#!/ashvini38046562/status/1302903546723983362</t>
  </si>
  <si>
    <t>https://twitter.com/#!/alokbha09649725/status/1302903575547314176</t>
  </si>
  <si>
    <t>https://twitter.com/#!/slal_l/status/1302903576591839235</t>
  </si>
  <si>
    <t>https://twitter.com/#!/shubham03317231/status/1302903597600919553</t>
  </si>
  <si>
    <t>https://twitter.com/#!/imam_pari/status/1302903603972075523</t>
  </si>
  <si>
    <t>https://twitter.com/#!/vijayba92743908/status/1302903304754663424</t>
  </si>
  <si>
    <t>https://twitter.com/#!/vijayba92743908/status/1302903624196960260</t>
  </si>
  <si>
    <t>https://twitter.com/#!/yadunandan14819/status/1302903630303956992</t>
  </si>
  <si>
    <t>https://twitter.com/#!/haseebturk8/status/1302896413441957889</t>
  </si>
  <si>
    <t>https://twitter.com/#!/haseebturk8/status/1302903621131141121</t>
  </si>
  <si>
    <t>https://twitter.com/#!/haseebturk8/status/1302903678731509760</t>
  </si>
  <si>
    <t>https://twitter.com/#!/rhutikghagare/status/1302899329707859968</t>
  </si>
  <si>
    <t>https://twitter.com/#!/rhutikghagare/status/1302900174981746692</t>
  </si>
  <si>
    <t>https://twitter.com/#!/rhutikghagare/status/1302900431559954433</t>
  </si>
  <si>
    <t>https://twitter.com/#!/rhutikghagare/status/1302900565848985600</t>
  </si>
  <si>
    <t>https://twitter.com/#!/rhutikghagare/status/1302903679578644481</t>
  </si>
  <si>
    <t>https://twitter.com/#!/rhutikghagare/status/1302897219696119809</t>
  </si>
  <si>
    <t>https://twitter.com/#!/rhutikghagare/status/1302899625137811456</t>
  </si>
  <si>
    <t>https://twitter.com/#!/taushifhashmi1/status/1302903685643526144</t>
  </si>
  <si>
    <t>https://twitter.com/#!/pushkarkatiyar_/status/1302903692287328256</t>
  </si>
  <si>
    <t>https://twitter.com/#!/_thunder_beast_/status/1302903698113220614</t>
  </si>
  <si>
    <t>https://twitter.com/#!/009chauhan/status/1302903704966684673</t>
  </si>
  <si>
    <t>https://twitter.com/#!/userwanttodie/status/1302903707449741315</t>
  </si>
  <si>
    <t>https://twitter.com/#!/amreshy45638985/status/1302903717008556032</t>
  </si>
  <si>
    <t>https://twitter.com/#!/amreshy45638985/status/1302901728522588161</t>
  </si>
  <si>
    <t>https://twitter.com/#!/dheeren43934685/status/1302903706313084929</t>
  </si>
  <si>
    <t>https://twitter.com/#!/dheeren43934685/status/1302903737237688323</t>
  </si>
  <si>
    <t>https://twitter.com/#!/peeyush69161777/status/1302903793814614016</t>
  </si>
  <si>
    <t>https://twitter.com/#!/dholukhan8/status/1302903800731111425</t>
  </si>
  <si>
    <t>https://twitter.com/#!/palash_thaokar/status/1302903823648792577</t>
  </si>
  <si>
    <t>https://twitter.com/#!/brtthinks/status/1302903859400957953</t>
  </si>
  <si>
    <t>https://twitter.com/#!/amityad33141277/status/1302903874517303296</t>
  </si>
  <si>
    <t>https://twitter.com/#!/ahmadguff/status/1302903881983078400</t>
  </si>
  <si>
    <t>https://twitter.com/#!/_maverick_____/status/1302903891835498502</t>
  </si>
  <si>
    <t>https://twitter.com/#!/deepika27572484/status/1302903892842176514</t>
  </si>
  <si>
    <t>https://twitter.com/#!/cp4ydv/status/1302903895539118080</t>
  </si>
  <si>
    <t>https://twitter.com/#!/sharif593/status/1302903955035430913</t>
  </si>
  <si>
    <t>https://twitter.com/#!/irshada68191134/status/1302902451100475393</t>
  </si>
  <si>
    <t>https://twitter.com/#!/irshada68191134/status/1302902787164962817</t>
  </si>
  <si>
    <t>https://twitter.com/#!/irshada68191134/status/1302903658699395073</t>
  </si>
  <si>
    <t>https://twitter.com/#!/irshada68191134/status/1302903961133805574</t>
  </si>
  <si>
    <t>https://twitter.com/#!/manhallisuresh/status/1302903964485050368</t>
  </si>
  <si>
    <t>https://twitter.com/#!/urban47185932/status/1302894712357924864</t>
  </si>
  <si>
    <t>https://twitter.com/#!/urban47185932/status/1302903663636013057</t>
  </si>
  <si>
    <t>https://twitter.com/#!/urban47185932/status/1302903970348691462</t>
  </si>
  <si>
    <t>https://twitter.com/#!/vidushi18659869/status/1302903985829888001</t>
  </si>
  <si>
    <t>https://twitter.com/#!/subhash08254839/status/1302903987130179584</t>
  </si>
  <si>
    <t>https://twitter.com/#!/anshu48572098/status/1302901972052312065</t>
  </si>
  <si>
    <t>https://twitter.com/#!/anshu48572098/status/1302903987524399104</t>
  </si>
  <si>
    <t>https://twitter.com/#!/shahidmaroof/status/1302904005815754752</t>
  </si>
  <si>
    <t>https://twitter.com/#!/ketanjain252525/status/1302904006390366208</t>
  </si>
  <si>
    <t>https://twitter.com/#!/abhishayant1990/status/1302904015584329728</t>
  </si>
  <si>
    <t>https://twitter.com/#!/rajeevsinghbij/status/1302903416583196673</t>
  </si>
  <si>
    <t>https://twitter.com/#!/rajeevsinghbij/status/1302904068289953798</t>
  </si>
  <si>
    <t>https://twitter.com/#!/vksriv1983/status/1302904071163015169</t>
  </si>
  <si>
    <t>https://twitter.com/#!/amankumar0311/status/1302903628512993280</t>
  </si>
  <si>
    <t>https://twitter.com/#!/amankumar0311/status/1302904080872820736</t>
  </si>
  <si>
    <t>https://twitter.com/#!/spnomansid87/status/1302904125714100224</t>
  </si>
  <si>
    <t>https://twitter.com/#!/shivamy51055610/status/1302904132072734721</t>
  </si>
  <si>
    <t>https://twitter.com/#!/officeofjd_/status/1302894084466581504</t>
  </si>
  <si>
    <t>https://twitter.com/#!/officeofjd_/status/1302894764027674625</t>
  </si>
  <si>
    <t>https://twitter.com/#!/officeofjd_/status/1302895503127048192</t>
  </si>
  <si>
    <t>https://twitter.com/#!/officeofjd_/status/1302900959916548096</t>
  </si>
  <si>
    <t>https://twitter.com/#!/officeofjd_/status/1302902522122768386</t>
  </si>
  <si>
    <t>https://twitter.com/#!/officeofjd_/status/1302904156957614081</t>
  </si>
  <si>
    <t>https://twitter.com/#!/madhavkumarkum3/status/1302902834057195522</t>
  </si>
  <si>
    <t>https://twitter.com/#!/madhavkumarkum3/status/1302904162020024321</t>
  </si>
  <si>
    <t>https://twitter.com/#!/madhavkumarkum3/status/1302902543043887105</t>
  </si>
  <si>
    <t>https://twitter.com/#!/avaneeshshakya6/status/1302904186544115712</t>
  </si>
  <si>
    <t>https://twitter.com/#!/laluyadavbihar/status/1302904204315353088</t>
  </si>
  <si>
    <t>https://twitter.com/#!/gayaramsharma9/status/1302904220144644097</t>
  </si>
  <si>
    <t>https://twitter.com/#!/railwayalp2018/status/1302904206387339265</t>
  </si>
  <si>
    <t>https://twitter.com/#!/railwayalp2018/status/1302904231234400258</t>
  </si>
  <si>
    <t>https://twitter.com/#!/nitinsocialist/status/1302897138184060931</t>
  </si>
  <si>
    <t>https://twitter.com/#!/javed55764527/status/1302904237798625281</t>
  </si>
  <si>
    <t>https://twitter.com/#!/berojgarsks0/status/1302902364039380995</t>
  </si>
  <si>
    <t>https://twitter.com/#!/berojgarsks0/status/1302903619906203650</t>
  </si>
  <si>
    <t>https://twitter.com/#!/berojgarsks0/status/1302901864892039169</t>
  </si>
  <si>
    <t>https://twitter.com/#!/berojgarsks0/status/1302903955312136194</t>
  </si>
  <si>
    <t>https://twitter.com/#!/berojgarsks0/status/1302903985737670656</t>
  </si>
  <si>
    <t>https://twitter.com/#!/berojgarsks0/status/1302904238725427200</t>
  </si>
  <si>
    <t>https://twitter.com/#!/jeet0000143/status/1302904239019028480</t>
  </si>
  <si>
    <t>https://twitter.com/#!/sujata50340362/status/1302904249416740864</t>
  </si>
  <si>
    <t>https://twitter.com/#!/sonukum24044216/status/1302904274024767489</t>
  </si>
  <si>
    <t>https://twitter.com/#!/harkesh91669703/status/1302904274456731648</t>
  </si>
  <si>
    <t>https://twitter.com/#!/harkesh91669703/status/1302902209772806145</t>
  </si>
  <si>
    <t>https://twitter.com/#!/pushkarrajsinh1/status/1302904311916060672</t>
  </si>
  <si>
    <t>https://twitter.com/#!/deepakjajoria4/status/1302904315862855681</t>
  </si>
  <si>
    <t>https://twitter.com/#!/sangeeta_sanchi/status/1302904321911091200</t>
  </si>
  <si>
    <t>https://twitter.com/#!/yadavvins/status/1302903885183426560</t>
  </si>
  <si>
    <t>https://twitter.com/#!/yadavvins/status/1302904327728558080</t>
  </si>
  <si>
    <t>https://twitter.com/#!/jignesh54104075/status/1302904332652666880</t>
  </si>
  <si>
    <t>https://twitter.com/#!/yogesh93211870/status/1302904336876412930</t>
  </si>
  <si>
    <t>https://twitter.com/#!/manishnarvari11/status/1302904354442080259</t>
  </si>
  <si>
    <t>https://twitter.com/#!/bhavendrawanja1/status/1302904354588876802</t>
  </si>
  <si>
    <t>https://twitter.com/#!/nandlal80753719/status/1302904365896863745</t>
  </si>
  <si>
    <t>https://twitter.com/#!/aamil_siddiqui/status/1302904389607317509</t>
  </si>
  <si>
    <t>https://twitter.com/#!/abhi_mor1/status/1302903597173100546</t>
  </si>
  <si>
    <t>https://twitter.com/#!/abhi_mor1/status/1302903786235523072</t>
  </si>
  <si>
    <t>https://twitter.com/#!/binoy_r/status/1302900143663046656</t>
  </si>
  <si>
    <t>https://twitter.com/#!/abhi_mor1/status/1302904422394077185</t>
  </si>
  <si>
    <t>https://twitter.com/#!/abhi_mor1/status/1302903722440155136</t>
  </si>
  <si>
    <t>https://twitter.com/#!/abhi_mor1/status/1302904256177995776</t>
  </si>
  <si>
    <t>https://twitter.com/#!/surendr32045048/status/1302904435249610753</t>
  </si>
  <si>
    <t>https://twitter.com/#!/udit68087428/status/1302904438453985281</t>
  </si>
  <si>
    <t>https://twitter.com/#!/himanshu86040/status/1302904445290733569</t>
  </si>
  <si>
    <t>https://twitter.com/#!/jannat_panchal/status/1302904123331813376</t>
  </si>
  <si>
    <t>https://twitter.com/#!/jannat_panchal/status/1302904491373522946</t>
  </si>
  <si>
    <t>https://twitter.com/#!/selenophile210/status/1302904493424615424</t>
  </si>
  <si>
    <t>https://twitter.com/#!/pawangothwal200/status/1302904512261152769</t>
  </si>
  <si>
    <t>https://twitter.com/#!/yadavh566/status/1302898299565797376</t>
  </si>
  <si>
    <t>https://twitter.com/#!/yadavh566/status/1302901918742634498</t>
  </si>
  <si>
    <t>https://twitter.com/#!/yadavh566/status/1302894134051573760</t>
  </si>
  <si>
    <t>https://twitter.com/#!/yadavh566/status/1302894207409897472</t>
  </si>
  <si>
    <t>https://twitter.com/#!/yadavh566/status/1302897698287173638</t>
  </si>
  <si>
    <t>https://twitter.com/#!/yadavh566/status/1302897724245684225</t>
  </si>
  <si>
    <t>https://twitter.com/#!/yadavh566/status/1302900478401863680</t>
  </si>
  <si>
    <t>https://twitter.com/#!/yadavh566/status/1302902106399977472</t>
  </si>
  <si>
    <t>https://twitter.com/#!/yadavh566/status/1302902314156478464</t>
  </si>
  <si>
    <t>https://twitter.com/#!/yadavh566/status/1302903426297114624</t>
  </si>
  <si>
    <t>https://twitter.com/#!/yadavh566/status/1302903546824728576</t>
  </si>
  <si>
    <t>https://twitter.com/#!/yadavh566/status/1302903561693536257</t>
  </si>
  <si>
    <t>https://twitter.com/#!/yadavh566/status/1302903799808274439</t>
  </si>
  <si>
    <t>https://twitter.com/#!/yadavh566/status/1302904507425153024</t>
  </si>
  <si>
    <t>https://twitter.com/#!/yadavh566/status/1302904517768278016</t>
  </si>
  <si>
    <t>https://twitter.com/#!/kuldeep44575556/status/1302904524672098304</t>
  </si>
  <si>
    <t>https://twitter.com/#!/mohsin94245714/status/1302904558339776512</t>
  </si>
  <si>
    <t>https://twitter.com/#!/awasthisatyam1/status/1302904579030351872</t>
  </si>
  <si>
    <t>https://twitter.com/#!/rahulsh57150974/status/1302904591042797568</t>
  </si>
  <si>
    <t>https://twitter.com/#!/mukesh_verma5/status/1302904595350343680</t>
  </si>
  <si>
    <t>https://twitter.com/#!/n80003870/status/1302901087515500544</t>
  </si>
  <si>
    <t>https://twitter.com/#!/n80003870/status/1302904617294991360</t>
  </si>
  <si>
    <t>https://twitter.com/#!/ruchi98886130/status/1302893865355980800</t>
  </si>
  <si>
    <t>https://twitter.com/#!/ruchi98886130/status/1302893395866648577</t>
  </si>
  <si>
    <t>https://twitter.com/#!/ruchi98886130/status/1302904620100907008</t>
  </si>
  <si>
    <t>https://twitter.com/#!/pannela43297287/status/1302904629357940736</t>
  </si>
  <si>
    <t>https://twitter.com/#!/silawatvivek/status/1302904636831981568</t>
  </si>
  <si>
    <t>https://twitter.com/#!/ashutosh903240/status/1302902264546209799</t>
  </si>
  <si>
    <t>https://twitter.com/#!/ashutosh903240/status/1302904638262226944</t>
  </si>
  <si>
    <t>https://twitter.com/#!/wahidhusain8/status/1302898667414671361</t>
  </si>
  <si>
    <t>https://twitter.com/#!/wahidhusain8/status/1302904673490227200</t>
  </si>
  <si>
    <t>https://twitter.com/#!/delinquentindia/status/1302903979404214275</t>
  </si>
  <si>
    <t>https://twitter.com/#!/delinquentindia/status/1302904691584413696</t>
  </si>
  <si>
    <t>https://twitter.com/#!/usha_rahi/status/1302903773392547841</t>
  </si>
  <si>
    <t>https://twitter.com/#!/usha_rahi/status/1302904692423311361</t>
  </si>
  <si>
    <t>https://twitter.com/#!/manishvats6/status/1302904719036174336</t>
  </si>
  <si>
    <t>https://twitter.com/#!/motiyanisagar/status/1302904737583362048</t>
  </si>
  <si>
    <t>https://twitter.com/#!/up37_sonu/status/1302904738447466496</t>
  </si>
  <si>
    <t>https://twitter.com/#!/up37_sonu/status/1302904026174877696</t>
  </si>
  <si>
    <t>https://twitter.com/#!/up37_sonu/status/1302904129145065472</t>
  </si>
  <si>
    <t>https://twitter.com/#!/up37_sonu/status/1302904714665709568</t>
  </si>
  <si>
    <t>https://twitter.com/#!/sarfara38498206/status/1302904496717139971</t>
  </si>
  <si>
    <t>https://twitter.com/#!/sarfara38498206/status/1302904526848978944</t>
  </si>
  <si>
    <t>https://twitter.com/#!/pilotpragpura/status/1302899343419084801</t>
  </si>
  <si>
    <t>https://twitter.com/#!/sarfara38498206/status/1302904755803492352</t>
  </si>
  <si>
    <t>https://twitter.com/#!/sarfara38498206/status/1302900854303764481</t>
  </si>
  <si>
    <t>https://twitter.com/#!/sarfara38498206/status/1302900935832690689</t>
  </si>
  <si>
    <t>https://twitter.com/#!/sarfara38498206/status/1302903545306415105</t>
  </si>
  <si>
    <t>https://twitter.com/#!/sarfara38498206/status/1302903671999533056</t>
  </si>
  <si>
    <t>https://twitter.com/#!/sarfara38498206/status/1302903701095346181</t>
  </si>
  <si>
    <t>https://twitter.com/#!/pt_689/status/1302904759741865986</t>
  </si>
  <si>
    <t>https://twitter.com/#!/sameerk25231361/status/1302904761822244864</t>
  </si>
  <si>
    <t>https://twitter.com/#!/virenyadav71/status/1302904773553733633</t>
  </si>
  <si>
    <t>https://twitter.com/#!/antibhakt5/status/1302904790616215552</t>
  </si>
  <si>
    <t>https://twitter.com/#!/tanu64889681/status/1302904795531894784</t>
  </si>
  <si>
    <t>https://twitter.com/#!/rmakshaybhatt/status/1302904805652795394</t>
  </si>
  <si>
    <t>https://twitter.com/#!/ratanjee19/status/1302898507402145798</t>
  </si>
  <si>
    <t>https://twitter.com/#!/ratanjee19/status/1302904817942032391</t>
  </si>
  <si>
    <t>https://twitter.com/#!/shivam__ji/status/1302904824178995200</t>
  </si>
  <si>
    <t>https://twitter.com/#!/karanve15143199/status/1302904850657681410</t>
  </si>
  <si>
    <t>https://twitter.com/#!/arvindk51679896/status/1302904868122705920</t>
  </si>
  <si>
    <t>https://twitter.com/#!/priyank80474825/status/1302904877035581442</t>
  </si>
  <si>
    <t>https://twitter.com/#!/vatsalsrivasta6/status/1302904771972538368</t>
  </si>
  <si>
    <t>https://twitter.com/#!/vatsalsrivasta6/status/1302904877241131010</t>
  </si>
  <si>
    <t>https://twitter.com/#!/journalistmetro/status/1302904884497231873</t>
  </si>
  <si>
    <t>https://twitter.com/#!/ajayrajekd56/status/1302904901106720768</t>
  </si>
  <si>
    <t>https://twitter.com/#!/akkki02839592/status/1302896250014949376</t>
  </si>
  <si>
    <t>https://twitter.com/#!/akkki02839592/status/1302896484925337600</t>
  </si>
  <si>
    <t>https://twitter.com/#!/akkki02839592/status/1302900373435244545</t>
  </si>
  <si>
    <t>https://twitter.com/#!/suryapsingh_ias/status/1302897055669469186</t>
  </si>
  <si>
    <t>https://twitter.com/#!/rajurajaketawah/status/1302897343679741953</t>
  </si>
  <si>
    <t>https://twitter.com/#!/gyb_uttarprades/status/1302899117845147649</t>
  </si>
  <si>
    <t>https://twitter.com/#!/gyb_uttarprades/status/1302899341971976192</t>
  </si>
  <si>
    <t>https://twitter.com/#!/gyb_uttarprades/status/1302899369977417729</t>
  </si>
  <si>
    <t>https://twitter.com/#!/gyb_uttarprades/status/1302899481701003264</t>
  </si>
  <si>
    <t>https://twitter.com/#!/gyb_uttarprades/status/1302899509043687424</t>
  </si>
  <si>
    <t>https://twitter.com/#!/gyb_uttarprades/status/1302899512575291392</t>
  </si>
  <si>
    <t>https://twitter.com/#!/rajurajaketawah/status/1302900677727805440</t>
  </si>
  <si>
    <t>https://twitter.com/#!/rajurajaketawah/status/1302893241814007810</t>
  </si>
  <si>
    <t>https://twitter.com/#!/rajurajaketawah/status/1302896917039341569</t>
  </si>
  <si>
    <t>https://twitter.com/#!/rajurajaketawah/status/1302900641723891715</t>
  </si>
  <si>
    <t>https://twitter.com/#!/rajurajaketawah/status/1302900770048675840</t>
  </si>
  <si>
    <t>https://twitter.com/#!/rajurajaketawah/status/1302904915761659905</t>
  </si>
  <si>
    <t>https://twitter.com/#!/veerfagga/status/1302904930693296129</t>
  </si>
  <si>
    <t>https://twitter.com/#!/veerfagga/status/1302904849667780608</t>
  </si>
  <si>
    <t>https://twitter.com/#!/sanjeevnitv/status/1302904935818772480</t>
  </si>
  <si>
    <t>https://twitter.com/#!/pravinb34487530/status/1302904960254844928</t>
  </si>
  <si>
    <t>https://twitter.com/#!/vishal38956423/status/1302904972300881921</t>
  </si>
  <si>
    <t>https://twitter.com/#!/manishsinghgzb/status/1302904973454315521</t>
  </si>
  <si>
    <t>https://twitter.com/#!/shailen27741791/status/1302904731551977472</t>
  </si>
  <si>
    <t>https://twitter.com/#!/shailen27741791/status/1302904976180535296</t>
  </si>
  <si>
    <t>https://twitter.com/#!/vikramk61310878/status/1302904985777090560</t>
  </si>
  <si>
    <t>https://twitter.com/#!/bharat24news1/status/1302904994941734912</t>
  </si>
  <si>
    <t>https://twitter.com/#!/aquariusmediaa/status/1302905001484808193</t>
  </si>
  <si>
    <t>https://twitter.com/#!/vikashtiwari980/status/1302894743412551682</t>
  </si>
  <si>
    <t>https://twitter.com/#!/akhilesh010719/status/1302899408640507906</t>
  </si>
  <si>
    <t>https://twitter.com/#!/akhilesh010719/status/1302899662588846082</t>
  </si>
  <si>
    <t>https://twitter.com/#!/vikashtiwari980/status/1302894791068327944</t>
  </si>
  <si>
    <t>https://twitter.com/#!/vikashtiwari980/status/1302904873239760896</t>
  </si>
  <si>
    <t>https://twitter.com/#!/vikashtiwari980/status/1302904924913545217</t>
  </si>
  <si>
    <t>https://twitter.com/#!/vikashtiwari980/status/1302905026587684867</t>
  </si>
  <si>
    <t>https://twitter.com/#!/vikashtiwari980/status/1302902556167794694</t>
  </si>
  <si>
    <t>https://twitter.com/#!/suhailsamajwadi/status/1302905061345959936</t>
  </si>
  <si>
    <t>https://twitter.com/#!/team_ravindra/status/1302905073207398401</t>
  </si>
  <si>
    <t>https://twitter.com/#!/satyendratata/status/1302905091263848449</t>
  </si>
  <si>
    <t>https://twitter.com/#!/bittush61186845/status/1302904689713848321</t>
  </si>
  <si>
    <t>https://twitter.com/#!/bittush61186845/status/1302905104043896832</t>
  </si>
  <si>
    <t>https://twitter.com/#!/adityay81476751/status/1302905107172868097</t>
  </si>
  <si>
    <t>https://twitter.com/#!/its_abshk/status/1302905107525197824</t>
  </si>
  <si>
    <t>https://twitter.com/#!/satyend72283250/status/1302905107680342016</t>
  </si>
  <si>
    <t>https://twitter.com/#!/therenukagautam/status/1302905156682407946</t>
  </si>
  <si>
    <t>https://twitter.com/#!/tuhinchutibhat1/status/1302905165767467011</t>
  </si>
  <si>
    <t>https://twitter.com/#!/ashishk21193078/status/1302905171723218944</t>
  </si>
  <si>
    <t>https://twitter.com/#!/kamrulhasankh12/status/1302902866886242305</t>
  </si>
  <si>
    <t>https://twitter.com/#!/kamrulhasankh12/status/1302903427425591296</t>
  </si>
  <si>
    <t>https://twitter.com/#!/kamrulhasankh12/status/1302904291808731143</t>
  </si>
  <si>
    <t>https://twitter.com/#!/kamrulhasankh12/status/1302904691051855872</t>
  </si>
  <si>
    <t>https://twitter.com/#!/kamrulhasankh12/status/1302905081474568193</t>
  </si>
  <si>
    <t>https://twitter.com/#!/kamrulhasankh12/status/1302905209438572544</t>
  </si>
  <si>
    <t>https://twitter.com/#!/hemantk74570802/status/1302905223023714305</t>
  </si>
  <si>
    <t>https://twitter.com/#!/vinaypal7384/status/1302905231160741888</t>
  </si>
  <si>
    <t>https://twitter.com/#!/vikrant11816031/status/1302905236260941826</t>
  </si>
  <si>
    <t>https://twitter.com/#!/mohdsal70315720/status/1302902053807685633</t>
  </si>
  <si>
    <t>https://twitter.com/#!/mohdsal70315720/status/1302905243433234432</t>
  </si>
  <si>
    <t>https://twitter.com/#!/mdkhaninc_/status/1302905243479322624</t>
  </si>
  <si>
    <t>https://twitter.com/#!/rameshc07418827/status/1302905245563904001</t>
  </si>
  <si>
    <t>https://twitter.com/#!/ambrish13329628/status/1302900218342465536</t>
  </si>
  <si>
    <t>https://twitter.com/#!/ambrish13329628/status/1302901039423565824</t>
  </si>
  <si>
    <t>https://twitter.com/#!/ambrish13329628/status/1302901226502156288</t>
  </si>
  <si>
    <t>https://twitter.com/#!/ambrish13329628/status/1302901868503289857</t>
  </si>
  <si>
    <t>https://twitter.com/#!/ambrish13329628/status/1302902308657721344</t>
  </si>
  <si>
    <t>https://twitter.com/#!/ambrish13329628/status/1302902416577159170</t>
  </si>
  <si>
    <t>https://twitter.com/#!/ambrish13329628/status/1302902449624109056</t>
  </si>
  <si>
    <t>https://twitter.com/#!/ambrish13329628/status/1302902764876390400</t>
  </si>
  <si>
    <t>https://twitter.com/#!/ambrish13329628/status/1302905306494582786</t>
  </si>
  <si>
    <t>https://twitter.com/#!/anuj_yadav7/status/1302905313142726657</t>
  </si>
  <si>
    <t>https://twitter.com/#!/vipinpa1234567/status/1302905316846100480</t>
  </si>
  <si>
    <t>https://twitter.com/#!/harendra2021/status/1302905318322577408</t>
  </si>
  <si>
    <t>https://twitter.com/#!/winnersasia/status/1302905348760588288</t>
  </si>
  <si>
    <t>https://twitter.com/#!/dogawithinc/status/1302903367040217088</t>
  </si>
  <si>
    <t>https://twitter.com/#!/dogawithinc/status/1302905358642491392</t>
  </si>
  <si>
    <t>https://twitter.com/#!/advrahuly/status/1302903625967005697</t>
  </si>
  <si>
    <t>https://twitter.com/#!/sonamya33113468/status/1302904285227753472</t>
  </si>
  <si>
    <t>https://twitter.com/#!/sonamya33113468/status/1302904267141910531</t>
  </si>
  <si>
    <t>https://twitter.com/#!/sonamya33113468/status/1302905367391657985</t>
  </si>
  <si>
    <t>https://twitter.com/#!/sunnyarun1992/status/1302905371569221633</t>
  </si>
  <si>
    <t>https://twitter.com/#!/anuragketan/status/1302905220842754049</t>
  </si>
  <si>
    <t>https://twitter.com/#!/anuragketan/status/1302902578020151296</t>
  </si>
  <si>
    <t>https://twitter.com/#!/anuragketan/status/1302904611108388864</t>
  </si>
  <si>
    <t>https://twitter.com/#!/anuragketan/status/1302905203956408320</t>
  </si>
  <si>
    <t>https://twitter.com/#!/anuragketan/status/1302905387419447297</t>
  </si>
  <si>
    <t>https://twitter.com/#!/rakshit49972059/status/1302905389533376516</t>
  </si>
  <si>
    <t>https://twitter.com/#!/matinshaikh87/status/1302905405098557441</t>
  </si>
  <si>
    <t>https://twitter.com/#!/ajayyad71679097/status/1302894823771316230</t>
  </si>
  <si>
    <t>https://twitter.com/#!/ajayyad71679097/status/1302905414091116546</t>
  </si>
  <si>
    <t>https://twitter.com/#!/appakhande/status/1302905419350769664</t>
  </si>
  <si>
    <t>https://twitter.com/#!/vijayagni/status/1302902180509171712</t>
  </si>
  <si>
    <t>https://twitter.com/#!/vijayagni/status/1302902461032574978</t>
  </si>
  <si>
    <t>https://twitter.com/#!/vijayagni/status/1302902496029847553</t>
  </si>
  <si>
    <t>https://twitter.com/#!/vijayagni/status/1302905444982087683</t>
  </si>
  <si>
    <t>https://twitter.com/#!/vijayagni/status/1302901767542198272</t>
  </si>
  <si>
    <t>https://twitter.com/#!/vijayagni/status/1302902633020104707</t>
  </si>
  <si>
    <t>https://twitter.com/#!/nargiss87152065/status/1302905453802786817</t>
  </si>
  <si>
    <t>https://twitter.com/#!/rahulnsuibegusa/status/1302899893036445701</t>
  </si>
  <si>
    <t>https://twitter.com/#!/rahulnsuibegusa/status/1302905506147700737</t>
  </si>
  <si>
    <t>https://twitter.com/#!/km_vandana3/status/1302904580263407618</t>
  </si>
  <si>
    <t>https://twitter.com/#!/km_vandana3/status/1302904834325008385</t>
  </si>
  <si>
    <t>https://twitter.com/#!/km_vandana3/status/1302904894802677760</t>
  </si>
  <si>
    <t>https://twitter.com/#!/km_vandana3/status/1302904919817502720</t>
  </si>
  <si>
    <t>https://twitter.com/#!/km_vandana3/status/1302905267688931328</t>
  </si>
  <si>
    <t>https://twitter.com/#!/km_vandana3/status/1302905256527896581</t>
  </si>
  <si>
    <t>https://twitter.com/#!/km_vandana3/status/1302905376455573505</t>
  </si>
  <si>
    <t>https://twitter.com/#!/km_vandana3/status/1302904684282142720</t>
  </si>
  <si>
    <t>https://twitter.com/#!/km_vandana3/status/1302905014097068035</t>
  </si>
  <si>
    <t>https://twitter.com/#!/km_vandana3/status/1302905516876652552</t>
  </si>
  <si>
    <t>https://twitter.com/#!/falgunii92/status/1302905543586058240</t>
  </si>
  <si>
    <t>https://twitter.com/#!/akhilku59031449/status/1302905546471739392</t>
  </si>
  <si>
    <t>https://twitter.com/#!/raghven51959950/status/1302905483838124035</t>
  </si>
  <si>
    <t>https://twitter.com/#!/raghven51959950/status/1302905548342345730</t>
  </si>
  <si>
    <t>https://twitter.com/#!/mukesh56555717/status/1302905550934478848</t>
  </si>
  <si>
    <t>https://twitter.com/#!/ganeshc42801487/status/1302894324783484928</t>
  </si>
  <si>
    <t>https://twitter.com/#!/ganeshc42801487/status/1302894351962509312</t>
  </si>
  <si>
    <t>https://twitter.com/#!/ganeshc42801487/status/1302900703413833729</t>
  </si>
  <si>
    <t>https://twitter.com/#!/ganeshc42801487/status/1302905292972326912</t>
  </si>
  <si>
    <t>https://twitter.com/#!/ganeshc42801487/status/1302905555560935424</t>
  </si>
  <si>
    <t>https://twitter.com/#!/drraghvendrafa1/status/1302905556345131011</t>
  </si>
  <si>
    <t>https://twitter.com/#!/rakeshs03289650/status/1302905559830601728</t>
  </si>
  <si>
    <t>https://twitter.com/#!/rahuljaiss/status/1302896112081100800</t>
  </si>
  <si>
    <t>https://twitter.com/#!/rahuljaiss/status/1302896179529670658</t>
  </si>
  <si>
    <t>https://twitter.com/#!/rahuljaiss/status/1302905129725693952</t>
  </si>
  <si>
    <t>https://twitter.com/#!/rahuljaiss/status/1302905574141566976</t>
  </si>
  <si>
    <t>https://twitter.com/#!/amrendr42809869/status/1302905580567240704</t>
  </si>
  <si>
    <t>https://twitter.com/#!/tanmoydey96/status/1302905580844019714</t>
  </si>
  <si>
    <t>https://twitter.com/#!/sabihuddin92786/status/1302905619117010946</t>
  </si>
  <si>
    <t>https://twitter.com/#!/mahendr77095720/status/1302905658660978689</t>
  </si>
  <si>
    <t>https://twitter.com/#!/kumarchandanya8/status/1302905681532477440</t>
  </si>
  <si>
    <t>https://twitter.com/#!/javedjamy/status/1302905706987753472</t>
  </si>
  <si>
    <t>https://twitter.com/#!/babliku70209656/status/1302905368360529921</t>
  </si>
  <si>
    <t>https://twitter.com/#!/babliku70209656/status/1302905713790910464</t>
  </si>
  <si>
    <t>https://twitter.com/#!/gksid1/status/1302905717817372677</t>
  </si>
  <si>
    <t>https://twitter.com/#!/ajendra__/status/1302905720187154432</t>
  </si>
  <si>
    <t>https://twitter.com/#!/anupam256005/status/1302905764445470725</t>
  </si>
  <si>
    <t>https://twitter.com/#!/iycnabinagar/status/1302902572743761921</t>
  </si>
  <si>
    <t>https://twitter.com/#!/iycnabinagar/status/1302902621192163328</t>
  </si>
  <si>
    <t>https://twitter.com/#!/iycnabinagar/status/1302902664041127936</t>
  </si>
  <si>
    <t>https://twitter.com/#!/iycnabinagar/status/1302902682202656768</t>
  </si>
  <si>
    <t>https://twitter.com/#!/iycnabinagar/status/1302902963204022274</t>
  </si>
  <si>
    <t>https://twitter.com/#!/iycnabinagar/status/1302900657058230272</t>
  </si>
  <si>
    <t>https://twitter.com/#!/iycnabinagar/status/1302902092726546432</t>
  </si>
  <si>
    <t>https://twitter.com/#!/iycnabinagar/status/1302902476077588480</t>
  </si>
  <si>
    <t>https://twitter.com/#!/iycnabinagar/status/1302902532352565249</t>
  </si>
  <si>
    <t>https://twitter.com/#!/iycnabinagar/status/1302902734778032128</t>
  </si>
  <si>
    <t>https://twitter.com/#!/iycnabinagar/status/1302902782622445568</t>
  </si>
  <si>
    <t>https://twitter.com/#!/iycnabinagar/status/1302902979045896192</t>
  </si>
  <si>
    <t>https://twitter.com/#!/iycnabinagar/status/1302903016039657472</t>
  </si>
  <si>
    <t>https://twitter.com/#!/iycnabinagar/status/1302903051900997637</t>
  </si>
  <si>
    <t>https://twitter.com/#!/iycnabinagar/status/1302905779964395521</t>
  </si>
  <si>
    <t>https://twitter.com/#!/brt19102444/status/1302905786444648448</t>
  </si>
  <si>
    <t>https://twitter.com/#!/ranjank32521907/status/1302905817021083649</t>
  </si>
  <si>
    <t>https://twitter.com/#!/gulabkushwaha/status/1302905833919926272</t>
  </si>
  <si>
    <t>https://twitter.com/#!/sanjeev96766510/status/1302905827825647617</t>
  </si>
  <si>
    <t>https://twitter.com/#!/sanjeev96766510/status/1302905838793711616</t>
  </si>
  <si>
    <t>https://twitter.com/#!/worldrevealer/status/1302905866589368320</t>
  </si>
  <si>
    <t>https://twitter.com/#!/ruhilsanjeet/status/1302905890580787201</t>
  </si>
  <si>
    <t>https://twitter.com/#!/drpunkaj/status/1302905905890033664</t>
  </si>
  <si>
    <t>https://twitter.com/#!/aartiagarwal678/status/1302892736748466177</t>
  </si>
  <si>
    <t>https://twitter.com/#!/aartiagarwal678/status/1302905920901373952</t>
  </si>
  <si>
    <t>https://twitter.com/#!/vivekanand__/status/1302905925221531648</t>
  </si>
  <si>
    <t>https://twitter.com/#!/nidhish50339778/status/1302899291246137345</t>
  </si>
  <si>
    <t>https://twitter.com/#!/nidhish50339778/status/1302905928648241152</t>
  </si>
  <si>
    <t>https://twitter.com/#!/arunesh97663537/status/1302905964014661632</t>
  </si>
  <si>
    <t>https://twitter.com/#!/arunesh97663537/status/1302900964278431745</t>
  </si>
  <si>
    <t>https://twitter.com/#!/devendr45016481/status/1302906005869735936</t>
  </si>
  <si>
    <t>https://twitter.com/#!/binesvarp/status/1302905882758377472</t>
  </si>
  <si>
    <t>https://twitter.com/#!/binesvarp/status/1302906012307922945</t>
  </si>
  <si>
    <t>https://twitter.com/#!/rooster16111611/status/1302897578812473345</t>
  </si>
  <si>
    <t>https://twitter.com/#!/rooster16111611/status/1302906024391655425</t>
  </si>
  <si>
    <t>https://twitter.com/#!/kalimoumita/status/1302906073938968576</t>
  </si>
  <si>
    <t>https://twitter.com/#!/yadvendrakumar2/status/1302902593492934656</t>
  </si>
  <si>
    <t>https://twitter.com/#!/nareshy83724012/status/1302906076514234368</t>
  </si>
  <si>
    <t>https://twitter.com/#!/nareshy83724012/status/1302894532913065986</t>
  </si>
  <si>
    <t>https://twitter.com/#!/nareshy83724012/status/1302894651402190850</t>
  </si>
  <si>
    <t>https://twitter.com/#!/rajpalshakya3/status/1302906085355839488</t>
  </si>
  <si>
    <t>https://twitter.com/#!/ektapan62809721/status/1302904794386894852</t>
  </si>
  <si>
    <t>https://twitter.com/#!/ektapan62809721/status/1302906086731608069</t>
  </si>
  <si>
    <t>https://twitter.com/#!/ektapan62809721/status/1302905476951076869</t>
  </si>
  <si>
    <t>https://twitter.com/#!/nauratan_kamal/status/1302906112207773698</t>
  </si>
  <si>
    <t>https://twitter.com/#!/abhinavmaurya10/status/1302893257282613250</t>
  </si>
  <si>
    <t>https://twitter.com/#!/abhinavmaurya10/status/1302894269535985666</t>
  </si>
  <si>
    <t>https://twitter.com/#!/punitpa00706410/status/1302892743803326465</t>
  </si>
  <si>
    <t>https://twitter.com/#!/suryapsingh_ias/status/1302894004648906753</t>
  </si>
  <si>
    <t>https://twitter.com/#!/abhinavmaurya10/status/1302902466728648705</t>
  </si>
  <si>
    <t>https://twitter.com/#!/suryapsingh_ias/status/1302902664515084289</t>
  </si>
  <si>
    <t>https://twitter.com/#!/abhinavmaurya10/status/1302892766356148226</t>
  </si>
  <si>
    <t>https://twitter.com/#!/abhinavmaurya10/status/1302901164757798913</t>
  </si>
  <si>
    <t>https://twitter.com/#!/abhinavmaurya10/status/1302901252053852160</t>
  </si>
  <si>
    <t>https://twitter.com/#!/abhinavmaurya10/status/1302905986416480256</t>
  </si>
  <si>
    <t>https://twitter.com/#!/abhinavmaurya10/status/1302906125050806272</t>
  </si>
  <si>
    <t>https://twitter.com/#!/ashishg99358191/status/1302906132038467585</t>
  </si>
  <si>
    <t>https://twitter.com/#!/harshya16085939/status/1302906132512432130</t>
  </si>
  <si>
    <t>https://twitter.com/#!/amitsha70264221/status/1302906139181424642</t>
  </si>
  <si>
    <t>https://twitter.com/#!/arunathiswaran/status/1302906148341735427</t>
  </si>
  <si>
    <t>https://twitter.com/#!/er_sunildwivedi/status/1302906168092684289</t>
  </si>
  <si>
    <t>https://twitter.com/#!/nitinku89894241/status/1302906179757076481</t>
  </si>
  <si>
    <t>https://twitter.com/#!/pq9835/status/1302906188162457601</t>
  </si>
  <si>
    <t>https://twitter.com/#!/rashidhusaininc/status/1302898089758343169</t>
  </si>
  <si>
    <t>https://twitter.com/#!/rashidhusaininc/status/1302905673357819907</t>
  </si>
  <si>
    <t>https://twitter.com/#!/rashidhusaininc/status/1302906188531527681</t>
  </si>
  <si>
    <t>https://twitter.com/#!/manpreettkaur20/status/1302906190817423361</t>
  </si>
  <si>
    <t>https://twitter.com/#!/rohitya76602991/status/1302906191597547522</t>
  </si>
  <si>
    <t>https://twitter.com/#!/pammisi41453839/status/1302906205640163333</t>
  </si>
  <si>
    <t>https://twitter.com/#!/nileshkumar0101/status/1302906220727005184</t>
  </si>
  <si>
    <t>https://twitter.com/#!/sushilk76122857/status/1302906223881154560</t>
  </si>
  <si>
    <t>https://twitter.com/#!/sanjusaji16/status/1302906263043321856</t>
  </si>
  <si>
    <t>https://twitter.com/#!/rachnasinghsp/status/1302894543407206400</t>
  </si>
  <si>
    <t>https://twitter.com/#!/rachnasinghsp/status/1302894909888720896</t>
  </si>
  <si>
    <t>https://twitter.com/#!/rachnasinghsp/status/1302895647452884993</t>
  </si>
  <si>
    <t>https://twitter.com/#!/rachnasinghsp/status/1302900382570487812</t>
  </si>
  <si>
    <t>https://twitter.com/#!/manvend77905942/status/1302905286148018176</t>
  </si>
  <si>
    <t>https://twitter.com/#!/nasiransari2205/status/1302900772129005568</t>
  </si>
  <si>
    <t>https://twitter.com/#!/nasiransari2205/status/1302900619808702464</t>
  </si>
  <si>
    <t>https://twitter.com/#!/nasiransari2205/status/1302906264343556102</t>
  </si>
  <si>
    <t>https://twitter.com/#!/manishpnt/status/1302906265203437568</t>
  </si>
  <si>
    <t>https://twitter.com/#!/imshrutigupta/status/1302906266637877248</t>
  </si>
  <si>
    <t>https://twitter.com/#!/imshrutigupta/status/1302905694283210753</t>
  </si>
  <si>
    <t>https://twitter.com/#!/mutheeswar18/status/1302906191534727168</t>
  </si>
  <si>
    <t>https://twitter.com/#!/ajmermukhtar/status/1302906267153780737</t>
  </si>
  <si>
    <t>https://twitter.com/#!/arafatalvi/status/1302906116817338369</t>
  </si>
  <si>
    <t>https://twitter.com/#!/arafatalvi/status/1302906269959745537</t>
  </si>
  <si>
    <t>https://twitter.com/#!/rakhikataria01/status/1302906280105791490</t>
  </si>
  <si>
    <t>https://twitter.com/#!/adityaraj841/status/1302906295213645824</t>
  </si>
  <si>
    <t>https://twitter.com/#!/sachinchanana5/status/1302906300083310592</t>
  </si>
  <si>
    <t>https://twitter.com/#!/sachinchanana5/status/1302905428485926915</t>
  </si>
  <si>
    <t>https://twitter.com/#!/aggarwalsagar/status/1302906328029954048</t>
  </si>
  <si>
    <t>https://twitter.com/#!/anurupmishra123/status/1302902954094137344</t>
  </si>
  <si>
    <t>https://twitter.com/#!/anurupmishra1/status/1302906346552074241</t>
  </si>
  <si>
    <t>https://twitter.com/#!/gyandeep8500/status/1302906347596345344</t>
  </si>
  <si>
    <t>https://twitter.com/#!/firozah37556590/status/1302906360305049600</t>
  </si>
  <si>
    <t>https://twitter.com/#!/ankityadav6667/status/1302894810592956417</t>
  </si>
  <si>
    <t>https://twitter.com/#!/ankityadav6667/status/1302906389677785091</t>
  </si>
  <si>
    <t>https://twitter.com/#!/lohatmehar/status/1302906344198959105</t>
  </si>
  <si>
    <t>https://twitter.com/#!/founderofmmes/status/1302906391166726144</t>
  </si>
  <si>
    <t>https://twitter.com/#!/ps2848246/status/1302906352793128960</t>
  </si>
  <si>
    <t>https://twitter.com/#!/ps2848246/status/1302906403711926272</t>
  </si>
  <si>
    <t>https://twitter.com/#!/krishna792sonu/status/1302906299156369408</t>
  </si>
  <si>
    <t>https://twitter.com/#!/krishna792sonu/status/1302906371117969409</t>
  </si>
  <si>
    <t>https://twitter.com/#!/krishna792sonu/status/1302906405473513474</t>
  </si>
  <si>
    <t>https://twitter.com/#!/nirmalkumar515/status/1302906411102294016</t>
  </si>
  <si>
    <t>https://twitter.com/#!/sonudix09782211/status/1302905699110850560</t>
  </si>
  <si>
    <t>https://twitter.com/#!/imsandip_kr/status/1302906426063548417</t>
  </si>
  <si>
    <t>https://twitter.com/#!/madhuri03893180/status/1302905093012946944</t>
  </si>
  <si>
    <t>https://twitter.com/#!/madhuri03893180/status/1302906426503778307</t>
  </si>
  <si>
    <t>https://twitter.com/#!/rakesh_iyc13/status/1302903817701220352</t>
  </si>
  <si>
    <t>https://twitter.com/#!/rakesh_iyc13/status/1302906342819033088</t>
  </si>
  <si>
    <t>https://twitter.com/#!/rakesh_iyc13/status/1302906374146330627</t>
  </si>
  <si>
    <t>https://twitter.com/#!/rakesh_iyc13/status/1302906428449984512</t>
  </si>
  <si>
    <t>https://twitter.com/#!/raikwar___priya/status/1302906428546523142</t>
  </si>
  <si>
    <t>https://twitter.com/#!/amitsinghrana00/status/1302906434334502919</t>
  </si>
  <si>
    <t>https://twitter.com/#!/incjawab/status/1302897800863244297</t>
  </si>
  <si>
    <t>https://twitter.com/#!/incjawab/status/1302906041261322241</t>
  </si>
  <si>
    <t>https://twitter.com/#!/incjawab/status/1302906447701979137</t>
  </si>
  <si>
    <t>https://twitter.com/#!/rgriglani/status/1302899518657101824</t>
  </si>
  <si>
    <t>https://twitter.com/#!/rgriglani/status/1302906380878098432</t>
  </si>
  <si>
    <t>https://twitter.com/#!/rgriglani/status/1302906403149869056</t>
  </si>
  <si>
    <t>https://twitter.com/#!/rgriglani/status/1302906452281978881</t>
  </si>
  <si>
    <t>https://twitter.com/#!/prashan04838971/status/1302905831562731521</t>
  </si>
  <si>
    <t>https://twitter.com/#!/prashan04838971/status/1302906224967467009</t>
  </si>
  <si>
    <t>https://twitter.com/#!/prashan04838971/status/1302906459319984129</t>
  </si>
  <si>
    <t>https://twitter.com/#!/m_s_k_1281/status/1302906505008537600</t>
  </si>
  <si>
    <t>https://twitter.com/#!/divakar_kumarji/status/1302906517390147586</t>
  </si>
  <si>
    <t>https://twitter.com/#!/ypstomer/status/1302893113673838592</t>
  </si>
  <si>
    <t>https://twitter.com/#!/ypstomer/status/1302905974877908992</t>
  </si>
  <si>
    <t>https://twitter.com/#!/ypstomer/status/1302906052896108546</t>
  </si>
  <si>
    <t>https://twitter.com/#!/ypstomer/status/1302906518010867713</t>
  </si>
  <si>
    <t>https://twitter.com/#!/ajaykum75993476/status/1302905637404200962</t>
  </si>
  <si>
    <t>https://twitter.com/#!/ajaykum75993476/status/1302906330898866176</t>
  </si>
  <si>
    <t>https://twitter.com/#!/ajaykum75993476/status/1302906526147817477</t>
  </si>
  <si>
    <t>https://twitter.com/#!/shivkum50947838/status/1302906526927974400</t>
  </si>
  <si>
    <t>https://twitter.com/#!/mukeshy898989/status/1302906534108618752</t>
  </si>
  <si>
    <t>https://twitter.com/#!/pintoogautam/status/1302906546922323969</t>
  </si>
  <si>
    <t>https://twitter.com/#!/musafir39991333/status/1302906554904059904</t>
  </si>
  <si>
    <t>https://twitter.com/#!/indra67027184/status/1302905256355926018</t>
  </si>
  <si>
    <t>https://twitter.com/#!/indra67027184/status/1302902944719728640</t>
  </si>
  <si>
    <t>https://twitter.com/#!/indra67027184/status/1302903051145994242</t>
  </si>
  <si>
    <t>https://twitter.com/#!/indra67027184/status/1302904864117125123</t>
  </si>
  <si>
    <t>https://twitter.com/#!/indra67027184/status/1302906559471611905</t>
  </si>
  <si>
    <t>https://twitter.com/#!/sk79725837/status/1302906571567947776</t>
  </si>
  <si>
    <t>https://twitter.com/#!/mohamme63519640/status/1302906581516824576</t>
  </si>
  <si>
    <t>https://twitter.com/#!/pushpra41269938/status/1302906583085539328</t>
  </si>
  <si>
    <t>https://twitter.com/#!/narendr97461790/status/1302906584306053120</t>
  </si>
  <si>
    <t>https://twitter.com/#!/hemrajd99794209/status/1302906586478686209</t>
  </si>
  <si>
    <t>https://twitter.com/#!/hemrajd99794209/status/1302905097769291776</t>
  </si>
  <si>
    <t>https://twitter.com/#!/hemrajd99794209/status/1302899254340411393</t>
  </si>
  <si>
    <t>https://twitter.com/#!/hemrajd99794209/status/1302901404307132418</t>
  </si>
  <si>
    <t>https://twitter.com/#!/abhaysi93888313/status/1302906615163625472</t>
  </si>
  <si>
    <t>https://twitter.com/#!/prince07753973/status/1302902254664441858</t>
  </si>
  <si>
    <t>https://twitter.com/#!/prince07753973/status/1302905663471845376</t>
  </si>
  <si>
    <t>https://twitter.com/#!/prince07753973/status/1302906625762578432</t>
  </si>
  <si>
    <t>https://twitter.com/#!/surajsi07758966/status/1302906627884867587</t>
  </si>
  <si>
    <t>https://twitter.com/#!/mukesh_gundiya/status/1302906642250346496</t>
  </si>
  <si>
    <t>https://twitter.com/#!/diwakar25530502/status/1302906644817309696</t>
  </si>
  <si>
    <t>https://twitter.com/#!/ibadulhaque1/status/1302906656972439552</t>
  </si>
  <si>
    <t>https://twitter.com/#!/praveen_soit/status/1302906662596931584</t>
  </si>
  <si>
    <t>https://twitter.com/#!/nishant26singh/status/1302905469778837507</t>
  </si>
  <si>
    <t>https://twitter.com/#!/nishant26singh/status/1302906668062109696</t>
  </si>
  <si>
    <t>https://twitter.com/#!/abraham70988929/status/1302906677394432000</t>
  </si>
  <si>
    <t>https://twitter.com/#!/shanmugam_18/status/1302904420808548352</t>
  </si>
  <si>
    <t>https://twitter.com/#!/shanmugam_18/status/1302905401709527041</t>
  </si>
  <si>
    <t>https://twitter.com/#!/shanmugam_18/status/1302906687955767296</t>
  </si>
  <si>
    <t>https://twitter.com/#!/shivsrkian/status/1302906717043212290</t>
  </si>
  <si>
    <t>https://twitter.com/#!/honesttpolitics/status/1302906727029829632</t>
  </si>
  <si>
    <t>https://twitter.com/#!/ziddi_zamura/status/1302895605644103680</t>
  </si>
  <si>
    <t>https://twitter.com/#!/ziddi_zamura/status/1302904743140847616</t>
  </si>
  <si>
    <t>https://twitter.com/#!/ziddi_zamura/status/1302906731534532608</t>
  </si>
  <si>
    <t>https://twitter.com/#!/ravindragautam_/status/1302904193372487680</t>
  </si>
  <si>
    <t>https://twitter.com/#!/cha66120086/status/1302906734281814016</t>
  </si>
  <si>
    <t>https://twitter.com/#!/mkroy69004598/status/1302905052860874752</t>
  </si>
  <si>
    <t>https://twitter.com/#!/mkroy69004598/status/1302906743526055937</t>
  </si>
  <si>
    <t>https://twitter.com/#!/gabbarmukesh/status/1302906743656034306</t>
  </si>
  <si>
    <t>https://twitter.com/#!/khanbro82977637/status/1302906749209305090</t>
  </si>
  <si>
    <t>https://twitter.com/#!/agnishkumar4/status/1302906373500362752</t>
  </si>
  <si>
    <t>https://twitter.com/#!/agnishkumar4/status/1302906766594732033</t>
  </si>
  <si>
    <t>https://twitter.com/#!/vivekborse4/status/1302906786857574400</t>
  </si>
  <si>
    <t>https://twitter.com/#!/dineshm69136815/status/1302906804993536000</t>
  </si>
  <si>
    <t>https://twitter.com/#!/priyank87624360/status/1302906813025718273</t>
  </si>
  <si>
    <t>https://twitter.com/#!/griglani/status/1302905639027367938</t>
  </si>
  <si>
    <t>https://twitter.com/#!/saurrabhinc/status/1302906515515305984</t>
  </si>
  <si>
    <t>https://twitter.com/#!/griglani/status/1302905353353396225</t>
  </si>
  <si>
    <t>https://twitter.com/#!/griglani/status/1302897528753414144</t>
  </si>
  <si>
    <t>https://twitter.com/#!/griglani/status/1302904775655092224</t>
  </si>
  <si>
    <t>https://twitter.com/#!/griglani/status/1302905858439835648</t>
  </si>
  <si>
    <t>https://twitter.com/#!/saurrabhinc/status/1302904180475002881</t>
  </si>
  <si>
    <t>https://twitter.com/#!/saurrabhinc/status/1302906495386877957</t>
  </si>
  <si>
    <t>https://twitter.com/#!/saurrabhinc/status/1302906817085804546</t>
  </si>
  <si>
    <t>https://twitter.com/#!/jeetugadhveer/status/1302906329191784453</t>
  </si>
  <si>
    <t>https://twitter.com/#!/jeetugadhveer/status/1302904505273520133</t>
  </si>
  <si>
    <t>https://twitter.com/#!/jeetugadhveer/status/1302906817412911104</t>
  </si>
  <si>
    <t>https://twitter.com/#!/narsinghyaduva1/status/1302906826883645445</t>
  </si>
  <si>
    <t>https://twitter.com/#!/2019jan/status/1302906851437080577</t>
  </si>
  <si>
    <t>https://twitter.com/#!/2019jan/status/1302906800128188417</t>
  </si>
  <si>
    <t>https://twitter.com/#!/omarraza71/status/1302906852988973057</t>
  </si>
  <si>
    <t>https://twitter.com/#!/poojasumitsara2/status/1302901168192933889</t>
  </si>
  <si>
    <t>https://twitter.com/#!/poojasumitsara2/status/1302901276473094144</t>
  </si>
  <si>
    <t>https://twitter.com/#!/poojasumitsara2/status/1302903454801645569</t>
  </si>
  <si>
    <t>https://twitter.com/#!/poojasumitsara2/status/1302904194597187584</t>
  </si>
  <si>
    <t>https://twitter.com/#!/poojasumitsara2/status/1302904321663594498</t>
  </si>
  <si>
    <t>https://twitter.com/#!/poojasumitsara2/status/1302904932350095361</t>
  </si>
  <si>
    <t>https://twitter.com/#!/poojasumitsara2/status/1302905095391125504</t>
  </si>
  <si>
    <t>https://twitter.com/#!/poojasumitsara2/status/1302905535629373440</t>
  </si>
  <si>
    <t>https://twitter.com/#!/poojasumitsara2/status/1302905552645677057</t>
  </si>
  <si>
    <t>https://twitter.com/#!/poojasumitsara2/status/1302905569506783238</t>
  </si>
  <si>
    <t>https://twitter.com/#!/poojasumitsara2/status/1302905579975749633</t>
  </si>
  <si>
    <t>https://twitter.com/#!/poojasumitsara2/status/1302905592520912896</t>
  </si>
  <si>
    <t>https://twitter.com/#!/poojasumitsara2/status/1302905598875295745</t>
  </si>
  <si>
    <t>https://twitter.com/#!/poojasumitsara2/status/1302905612620103683</t>
  </si>
  <si>
    <t>https://twitter.com/#!/poojasumitsara2/status/1302905627367227394</t>
  </si>
  <si>
    <t>https://twitter.com/#!/poojasumitsara2/status/1302905842421788672</t>
  </si>
  <si>
    <t>https://twitter.com/#!/poojasumitsara2/status/1302905901976711172</t>
  </si>
  <si>
    <t>https://twitter.com/#!/poojasumitsara2/status/1302905922897899521</t>
  </si>
  <si>
    <t>https://twitter.com/#!/poojasumitsara2/status/1302902994623541248</t>
  </si>
  <si>
    <t>https://twitter.com/#!/poojasumitsara2/status/1302903680606248961</t>
  </si>
  <si>
    <t>https://twitter.com/#!/poojasumitsara2/status/1302904900477624323</t>
  </si>
  <si>
    <t>https://twitter.com/#!/poojasumitsara2/status/1302905946180431872</t>
  </si>
  <si>
    <t>https://twitter.com/#!/poojasumitsara2/status/1302906221909831680</t>
  </si>
  <si>
    <t>https://twitter.com/#!/poojasumitsara2/status/1302904997437267968</t>
  </si>
  <si>
    <t>https://twitter.com/#!/poojasumitsara2/status/1302905996642152448</t>
  </si>
  <si>
    <t>https://twitter.com/#!/poojasumitsara2/status/1302906855463686145</t>
  </si>
  <si>
    <t>https://twitter.com/#!/poojasumitsara2/status/1302903616143945728</t>
  </si>
  <si>
    <t>https://twitter.com/#!/poojasumitsara2/status/1302906062635331585</t>
  </si>
  <si>
    <t>https://twitter.com/#!/poojasumitsara2/status/1302906101873012739</t>
  </si>
  <si>
    <t>https://twitter.com/#!/poojasumitsara2/status/1302906123326910464</t>
  </si>
  <si>
    <t>https://twitter.com/#!/poojasumitsara2/status/1302906177584394241</t>
  </si>
  <si>
    <t>https://twitter.com/#!/poojasumitsara2/status/1302906205468205058</t>
  </si>
  <si>
    <t>https://twitter.com/#!/lahri_sangeeta/status/1302902984116850688</t>
  </si>
  <si>
    <t>https://twitter.com/#!/lahri_sangeeta/status/1302906856520572928</t>
  </si>
  <si>
    <t>https://twitter.com/#!/suryapsingh_ias/status/1302896780837752833</t>
  </si>
  <si>
    <t>https://twitter.com/#!/suryapsingh_ias/status/1302898971602419714</t>
  </si>
  <si>
    <t>https://twitter.com/#!/ajeetku61129676/status/1302906863881564160</t>
  </si>
  <si>
    <t>1302892696877498368</t>
  </si>
  <si>
    <t>1302892712228610049</t>
  </si>
  <si>
    <t>1302892726875312133</t>
  </si>
  <si>
    <t>1302892752162623488</t>
  </si>
  <si>
    <t>1302892754708525056</t>
  </si>
  <si>
    <t>1302892762539257857</t>
  </si>
  <si>
    <t>1302892765043335169</t>
  </si>
  <si>
    <t>1302892769204031489</t>
  </si>
  <si>
    <t>1302892773029281792</t>
  </si>
  <si>
    <t>1302892776640581632</t>
  </si>
  <si>
    <t>1302892779538767872</t>
  </si>
  <si>
    <t>1302892784853176321</t>
  </si>
  <si>
    <t>1302892806294310913</t>
  </si>
  <si>
    <t>1302892818201935876</t>
  </si>
  <si>
    <t>1302892821087694848</t>
  </si>
  <si>
    <t>1302892831229452288</t>
  </si>
  <si>
    <t>1302892887743496192</t>
  </si>
  <si>
    <t>1302892896291401728</t>
  </si>
  <si>
    <t>1302892815374979072</t>
  </si>
  <si>
    <t>1302892832521293825</t>
  </si>
  <si>
    <t>1302892905850257409</t>
  </si>
  <si>
    <t>1302892914012545029</t>
  </si>
  <si>
    <t>1302892921306275841</t>
  </si>
  <si>
    <t>1302892922996576256</t>
  </si>
  <si>
    <t>1302892924896555010</t>
  </si>
  <si>
    <t>1302892806915022848</t>
  </si>
  <si>
    <t>1302892927228604416</t>
  </si>
  <si>
    <t>1302892933579001857</t>
  </si>
  <si>
    <t>1302892933796958209</t>
  </si>
  <si>
    <t>1302892953040371713</t>
  </si>
  <si>
    <t>1302892977740632064</t>
  </si>
  <si>
    <t>1302892995843207168</t>
  </si>
  <si>
    <t>1302893013740302337</t>
  </si>
  <si>
    <t>1302893024871997445</t>
  </si>
  <si>
    <t>1302893052982300672</t>
  </si>
  <si>
    <t>1302893062138417152</t>
  </si>
  <si>
    <t>1302892784613953536</t>
  </si>
  <si>
    <t>1302893070304727040</t>
  </si>
  <si>
    <t>1302893075174273027</t>
  </si>
  <si>
    <t>1302892830898057221</t>
  </si>
  <si>
    <t>1302893075258195969</t>
  </si>
  <si>
    <t>1302893091938955265</t>
  </si>
  <si>
    <t>1302893115359944704</t>
  </si>
  <si>
    <t>1302893118790926337</t>
  </si>
  <si>
    <t>1302893127053713408</t>
  </si>
  <si>
    <t>1302893139057758209</t>
  </si>
  <si>
    <t>1302893147601600512</t>
  </si>
  <si>
    <t>1302893149644230656</t>
  </si>
  <si>
    <t>1302893156384428033</t>
  </si>
  <si>
    <t>1302892975417106432</t>
  </si>
  <si>
    <t>1302893107353092096</t>
  </si>
  <si>
    <t>1302893160985657345</t>
  </si>
  <si>
    <t>1302893171337117697</t>
  </si>
  <si>
    <t>1302893178463248384</t>
  </si>
  <si>
    <t>1302892968131440642</t>
  </si>
  <si>
    <t>1302893178761035779</t>
  </si>
  <si>
    <t>1302893186793103361</t>
  </si>
  <si>
    <t>1302893230208421888</t>
  </si>
  <si>
    <t>1302893238198571012</t>
  </si>
  <si>
    <t>1302892917275541504</t>
  </si>
  <si>
    <t>1302893243751739393</t>
  </si>
  <si>
    <t>1302893248768176130</t>
  </si>
  <si>
    <t>1302893182586290177</t>
  </si>
  <si>
    <t>1302893251725148160</t>
  </si>
  <si>
    <t>1302893254715740163</t>
  </si>
  <si>
    <t>1302893256548560896</t>
  </si>
  <si>
    <t>1302893265532854273</t>
  </si>
  <si>
    <t>1302893276127612928</t>
  </si>
  <si>
    <t>1302893292858699777</t>
  </si>
  <si>
    <t>1302893302501515264</t>
  </si>
  <si>
    <t>1302893316506296320</t>
  </si>
  <si>
    <t>1302893353546125312</t>
  </si>
  <si>
    <t>1302893362257653761</t>
  </si>
  <si>
    <t>1302893373154496512</t>
  </si>
  <si>
    <t>1302893380951617537</t>
  </si>
  <si>
    <t>1302893150789201922</t>
  </si>
  <si>
    <t>1302893387989704707</t>
  </si>
  <si>
    <t>1302893395866599424</t>
  </si>
  <si>
    <t>1302893405358272513</t>
  </si>
  <si>
    <t>1302893410961903616</t>
  </si>
  <si>
    <t>1302893411553296385</t>
  </si>
  <si>
    <t>1302893452493910016</t>
  </si>
  <si>
    <t>1302893462757363713</t>
  </si>
  <si>
    <t>1302893497410699264</t>
  </si>
  <si>
    <t>1302893506424307713</t>
  </si>
  <si>
    <t>1302893516071342080</t>
  </si>
  <si>
    <t>1302893523088240641</t>
  </si>
  <si>
    <t>1302893526275956741</t>
  </si>
  <si>
    <t>1302893507137343489</t>
  </si>
  <si>
    <t>1302893554675531781</t>
  </si>
  <si>
    <t>1302893565643616256</t>
  </si>
  <si>
    <t>1302893431732097024</t>
  </si>
  <si>
    <t>1302893520563257345</t>
  </si>
  <si>
    <t>1302893566440517632</t>
  </si>
  <si>
    <t>1302893613634871296</t>
  </si>
  <si>
    <t>1302893615656521728</t>
  </si>
  <si>
    <t>1302893620391886849</t>
  </si>
  <si>
    <t>1302893639127900160</t>
  </si>
  <si>
    <t>1302893640214142976</t>
  </si>
  <si>
    <t>1302893650385334273</t>
  </si>
  <si>
    <t>1302893653073952768</t>
  </si>
  <si>
    <t>1302893127947005952</t>
  </si>
  <si>
    <t>1302893680425013249</t>
  </si>
  <si>
    <t>1302893684845756416</t>
  </si>
  <si>
    <t>1302893704907120647</t>
  </si>
  <si>
    <t>1302893707083956224</t>
  </si>
  <si>
    <t>1302893719545233413</t>
  </si>
  <si>
    <t>1302893726616838145</t>
  </si>
  <si>
    <t>1302893743419265024</t>
  </si>
  <si>
    <t>1302893194229604352</t>
  </si>
  <si>
    <t>1302893748133609472</t>
  </si>
  <si>
    <t>1302893751908462592</t>
  </si>
  <si>
    <t>1302893794795294722</t>
  </si>
  <si>
    <t>1302893801392893953</t>
  </si>
  <si>
    <t>1302893801841680384</t>
  </si>
  <si>
    <t>1302893628868575232</t>
  </si>
  <si>
    <t>1302893814005129216</t>
  </si>
  <si>
    <t>1302893826734919681</t>
  </si>
  <si>
    <t>1302893859941179394</t>
  </si>
  <si>
    <t>1302893867209900034</t>
  </si>
  <si>
    <t>1302893887938207744</t>
  </si>
  <si>
    <t>1302893890224021504</t>
  </si>
  <si>
    <t>1302893937523269634</t>
  </si>
  <si>
    <t>1302893950991097856</t>
  </si>
  <si>
    <t>1302893985292193794</t>
  </si>
  <si>
    <t>1302893996507721728</t>
  </si>
  <si>
    <t>1302894010671927297</t>
  </si>
  <si>
    <t>1302894038014545923</t>
  </si>
  <si>
    <t>1302894047598575616</t>
  </si>
  <si>
    <t>1302893967755718657</t>
  </si>
  <si>
    <t>1302894056960188416</t>
  </si>
  <si>
    <t>1302894062135963648</t>
  </si>
  <si>
    <t>1302894084546162688</t>
  </si>
  <si>
    <t>1302893911073943552</t>
  </si>
  <si>
    <t>1302893978359005185</t>
  </si>
  <si>
    <t>1302894086865649664</t>
  </si>
  <si>
    <t>1302894087524069376</t>
  </si>
  <si>
    <t>1302893398160936960</t>
  </si>
  <si>
    <t>1302894119824445440</t>
  </si>
  <si>
    <t>1302893654827171840</t>
  </si>
  <si>
    <t>1302894130968719360</t>
  </si>
  <si>
    <t>1302894145955012608</t>
  </si>
  <si>
    <t>1302894171385032704</t>
  </si>
  <si>
    <t>1302894145267138560</t>
  </si>
  <si>
    <t>1302894175604670465</t>
  </si>
  <si>
    <t>1302892956706320384</t>
  </si>
  <si>
    <t>1302894185410748416</t>
  </si>
  <si>
    <t>1302894230734422017</t>
  </si>
  <si>
    <t>1302894241320898561</t>
  </si>
  <si>
    <t>1302893249854492673</t>
  </si>
  <si>
    <t>1302893833450004480</t>
  </si>
  <si>
    <t>1302894246714728453</t>
  </si>
  <si>
    <t>1302894273008775168</t>
  </si>
  <si>
    <t>1302894280772481024</t>
  </si>
  <si>
    <t>1302894281036718080</t>
  </si>
  <si>
    <t>1302894293380558848</t>
  </si>
  <si>
    <t>1302894298212388864</t>
  </si>
  <si>
    <t>1302894245599092737</t>
  </si>
  <si>
    <t>1302894085343068161</t>
  </si>
  <si>
    <t>1302894209553149952</t>
  </si>
  <si>
    <t>1302894298216579072</t>
  </si>
  <si>
    <t>1302893444537425924</t>
  </si>
  <si>
    <t>1302894315249831941</t>
  </si>
  <si>
    <t>1302894330277818368</t>
  </si>
  <si>
    <t>1302894348376313857</t>
  </si>
  <si>
    <t>1302893993856958465</t>
  </si>
  <si>
    <t>1302894133195857921</t>
  </si>
  <si>
    <t>1302894162405064705</t>
  </si>
  <si>
    <t>1302894352964837377</t>
  </si>
  <si>
    <t>1302894356525772801</t>
  </si>
  <si>
    <t>1302894356525875203</t>
  </si>
  <si>
    <t>1302894358434254852</t>
  </si>
  <si>
    <t>1302892883440140288</t>
  </si>
  <si>
    <t>1302892976784326656</t>
  </si>
  <si>
    <t>1302894265400352768</t>
  </si>
  <si>
    <t>1302894346027503617</t>
  </si>
  <si>
    <t>1302894366457884672</t>
  </si>
  <si>
    <t>1302894373353394177</t>
  </si>
  <si>
    <t>1302894387634995200</t>
  </si>
  <si>
    <t>1302894411802529792</t>
  </si>
  <si>
    <t>1302894437115162624</t>
  </si>
  <si>
    <t>1302894439497490434</t>
  </si>
  <si>
    <t>1302894446745280514</t>
  </si>
  <si>
    <t>1302894452822831105</t>
  </si>
  <si>
    <t>1302894473014206465</t>
  </si>
  <si>
    <t>1302894473475629057</t>
  </si>
  <si>
    <t>1302894473798512642</t>
  </si>
  <si>
    <t>1302894483936178178</t>
  </si>
  <si>
    <t>1302894484045180929</t>
  </si>
  <si>
    <t>1302894490424733701</t>
  </si>
  <si>
    <t>1302893615065120769</t>
  </si>
  <si>
    <t>1302893818170150912</t>
  </si>
  <si>
    <t>1302894496095502336</t>
  </si>
  <si>
    <t>1302893668546691072</t>
  </si>
  <si>
    <t>1302893750968934400</t>
  </si>
  <si>
    <t>1302893912445472768</t>
  </si>
  <si>
    <t>1302893998646857729</t>
  </si>
  <si>
    <t>1302894234521841664</t>
  </si>
  <si>
    <t>1302894386544431104</t>
  </si>
  <si>
    <t>1302893847584808960</t>
  </si>
  <si>
    <t>1302894504790249472</t>
  </si>
  <si>
    <t>1302894508208656385</t>
  </si>
  <si>
    <t>1302894511715123202</t>
  </si>
  <si>
    <t>1302894518673371136</t>
  </si>
  <si>
    <t>1302894519206252544</t>
  </si>
  <si>
    <t>1302894537895940096</t>
  </si>
  <si>
    <t>1302893816039366656</t>
  </si>
  <si>
    <t>1302894553825857537</t>
  </si>
  <si>
    <t>1302894582573588480</t>
  </si>
  <si>
    <t>1302894526864924672</t>
  </si>
  <si>
    <t>1302894580535238658</t>
  </si>
  <si>
    <t>1302894591973097472</t>
  </si>
  <si>
    <t>1302894597190737923</t>
  </si>
  <si>
    <t>1302892727030349824</t>
  </si>
  <si>
    <t>1302893541815799809</t>
  </si>
  <si>
    <t>1302893588032880642</t>
  </si>
  <si>
    <t>1302893717393518593</t>
  </si>
  <si>
    <t>1302893840261459968</t>
  </si>
  <si>
    <t>1302893960424087552</t>
  </si>
  <si>
    <t>1302894311764160514</t>
  </si>
  <si>
    <t>1302894624223027206</t>
  </si>
  <si>
    <t>1302894627142291457</t>
  </si>
  <si>
    <t>1302894627775631360</t>
  </si>
  <si>
    <t>1302894633450528768</t>
  </si>
  <si>
    <t>1302893768245260294</t>
  </si>
  <si>
    <t>1302892910103293958</t>
  </si>
  <si>
    <t>1302894441850576897</t>
  </si>
  <si>
    <t>1302894645773398016</t>
  </si>
  <si>
    <t>1302894055068639232</t>
  </si>
  <si>
    <t>1302894571685249024</t>
  </si>
  <si>
    <t>1302894652538802176</t>
  </si>
  <si>
    <t>1302894677692215298</t>
  </si>
  <si>
    <t>1302894699645026305</t>
  </si>
  <si>
    <t>1302894700110651392</t>
  </si>
  <si>
    <t>1302894631609196545</t>
  </si>
  <si>
    <t>1302894655462227968</t>
  </si>
  <si>
    <t>1302894737972580352</t>
  </si>
  <si>
    <t>1302894760290594818</t>
  </si>
  <si>
    <t>1302894773443805184</t>
  </si>
  <si>
    <t>1302894798429282304</t>
  </si>
  <si>
    <t>1302892809263804417</t>
  </si>
  <si>
    <t>1302893981236224007</t>
  </si>
  <si>
    <t>1302894526302834689</t>
  </si>
  <si>
    <t>1302894809699348480</t>
  </si>
  <si>
    <t>1302892832479297536</t>
  </si>
  <si>
    <t>1302893755733745664</t>
  </si>
  <si>
    <t>1302894217375617026</t>
  </si>
  <si>
    <t>1302894467272249345</t>
  </si>
  <si>
    <t>1302894659673284609</t>
  </si>
  <si>
    <t>1302894551523192833</t>
  </si>
  <si>
    <t>1302894583525728256</t>
  </si>
  <si>
    <t>1302894637548355585</t>
  </si>
  <si>
    <t>1302894799452647426</t>
  </si>
  <si>
    <t>1302894831497179136</t>
  </si>
  <si>
    <t>1302894835909767169</t>
  </si>
  <si>
    <t>1302894838111637504</t>
  </si>
  <si>
    <t>1302894844910551040</t>
  </si>
  <si>
    <t>1302894845967491073</t>
  </si>
  <si>
    <t>1302894847490027520</t>
  </si>
  <si>
    <t>1302894877806485504</t>
  </si>
  <si>
    <t>1302894885511389184</t>
  </si>
  <si>
    <t>1302893818623086597</t>
  </si>
  <si>
    <t>1302894886920679426</t>
  </si>
  <si>
    <t>1302894892935311361</t>
  </si>
  <si>
    <t>1302894896370515968</t>
  </si>
  <si>
    <t>1302894819820199936</t>
  </si>
  <si>
    <t>1302894920739336193</t>
  </si>
  <si>
    <t>1302894920751931399</t>
  </si>
  <si>
    <t>1302894938812682241</t>
  </si>
  <si>
    <t>1302893492427919361</t>
  </si>
  <si>
    <t>1302894940683251713</t>
  </si>
  <si>
    <t>1302894737444069377</t>
  </si>
  <si>
    <t>1302894941178269696</t>
  </si>
  <si>
    <t>1302895005661499394</t>
  </si>
  <si>
    <t>1302894062320508928</t>
  </si>
  <si>
    <t>1302894426272927745</t>
  </si>
  <si>
    <t>1302894665079775233</t>
  </si>
  <si>
    <t>1302894698302898177</t>
  </si>
  <si>
    <t>1302894855715086337</t>
  </si>
  <si>
    <t>1302894874350370816</t>
  </si>
  <si>
    <t>1302894914582183936</t>
  </si>
  <si>
    <t>1302894926284242944</t>
  </si>
  <si>
    <t>1302895017002893312</t>
  </si>
  <si>
    <t>1302892837244035083</t>
  </si>
  <si>
    <t>1302895039433981953</t>
  </si>
  <si>
    <t>1302895056060182529</t>
  </si>
  <si>
    <t>1302895037961744384</t>
  </si>
  <si>
    <t>1302895072191475713</t>
  </si>
  <si>
    <t>1302895104391225344</t>
  </si>
  <si>
    <t>1302895098082983937</t>
  </si>
  <si>
    <t>1302895121004806144</t>
  </si>
  <si>
    <t>1302895124335083520</t>
  </si>
  <si>
    <t>1302895149962260480</t>
  </si>
  <si>
    <t>1302895153049337859</t>
  </si>
  <si>
    <t>1302895154680922114</t>
  </si>
  <si>
    <t>1302895179083337728</t>
  </si>
  <si>
    <t>1302895207940202499</t>
  </si>
  <si>
    <t>1302895210800623616</t>
  </si>
  <si>
    <t>1302895219461873664</t>
  </si>
  <si>
    <t>1302895247806980096</t>
  </si>
  <si>
    <t>1302893526229737473</t>
  </si>
  <si>
    <t>1302895254287216645</t>
  </si>
  <si>
    <t>1302895266765316101</t>
  </si>
  <si>
    <t>1302895218862125056</t>
  </si>
  <si>
    <t>1302895337141489664</t>
  </si>
  <si>
    <t>1302895338122956802</t>
  </si>
  <si>
    <t>1302895350093459457</t>
  </si>
  <si>
    <t>1302893649001238528</t>
  </si>
  <si>
    <t>1302893791666270208</t>
  </si>
  <si>
    <t>1302894028816396288</t>
  </si>
  <si>
    <t>1302894505750720512</t>
  </si>
  <si>
    <t>1302894532925612032</t>
  </si>
  <si>
    <t>1302895352933044226</t>
  </si>
  <si>
    <t>1302895370574258176</t>
  </si>
  <si>
    <t>1302895374139449344</t>
  </si>
  <si>
    <t>1302895375632662528</t>
  </si>
  <si>
    <t>1302895142118985728</t>
  </si>
  <si>
    <t>1302895351196606465</t>
  </si>
  <si>
    <t>1302895377008394242</t>
  </si>
  <si>
    <t>1302894756347875328</t>
  </si>
  <si>
    <t>1302895049286455296</t>
  </si>
  <si>
    <t>1302895238948691968</t>
  </si>
  <si>
    <t>1302895321668755457</t>
  </si>
  <si>
    <t>1302895338898874368</t>
  </si>
  <si>
    <t>1302895386265137152</t>
  </si>
  <si>
    <t>1302895404380385281</t>
  </si>
  <si>
    <t>1302895412043329536</t>
  </si>
  <si>
    <t>1302894307892838401</t>
  </si>
  <si>
    <t>1302894345083707392</t>
  </si>
  <si>
    <t>1302894442580303872</t>
  </si>
  <si>
    <t>1302895427360964608</t>
  </si>
  <si>
    <t>1302895020534497280</t>
  </si>
  <si>
    <t>1302895185991405569</t>
  </si>
  <si>
    <t>1302895433476308992</t>
  </si>
  <si>
    <t>1302895442401714176</t>
  </si>
  <si>
    <t>1302895443932622849</t>
  </si>
  <si>
    <t>1302895346293510145</t>
  </si>
  <si>
    <t>1302895448525471744</t>
  </si>
  <si>
    <t>1302895454640730113</t>
  </si>
  <si>
    <t>1302895440598245376</t>
  </si>
  <si>
    <t>1302895456117116928</t>
  </si>
  <si>
    <t>1302895458696658944</t>
  </si>
  <si>
    <t>1302895469165645826</t>
  </si>
  <si>
    <t>1302895501797285888</t>
  </si>
  <si>
    <t>1302895521539870721</t>
  </si>
  <si>
    <t>1302895527919366144</t>
  </si>
  <si>
    <t>1302895510114631680</t>
  </si>
  <si>
    <t>1302895036422524929</t>
  </si>
  <si>
    <t>1302895541521530881</t>
  </si>
  <si>
    <t>1302894154528088064</t>
  </si>
  <si>
    <t>1302895393567469568</t>
  </si>
  <si>
    <t>1302895561821962240</t>
  </si>
  <si>
    <t>1302895565953355777</t>
  </si>
  <si>
    <t>1302895582344749056</t>
  </si>
  <si>
    <t>1302895591387664384</t>
  </si>
  <si>
    <t>1302894253316534272</t>
  </si>
  <si>
    <t>1302895606784905216</t>
  </si>
  <si>
    <t>1302895667455516673</t>
  </si>
  <si>
    <t>1302895004516401154</t>
  </si>
  <si>
    <t>1302895043070492674</t>
  </si>
  <si>
    <t>1302895053094838272</t>
  </si>
  <si>
    <t>1302895072132833281</t>
  </si>
  <si>
    <t>1302895081402187777</t>
  </si>
  <si>
    <t>1302895092135411712</t>
  </si>
  <si>
    <t>1302895103090933761</t>
  </si>
  <si>
    <t>1302895129011744768</t>
  </si>
  <si>
    <t>1302895297287188480</t>
  </si>
  <si>
    <t>1302895670689366016</t>
  </si>
  <si>
    <t>1302895478166626305</t>
  </si>
  <si>
    <t>1302895671540760577</t>
  </si>
  <si>
    <t>1302895680688517120</t>
  </si>
  <si>
    <t>1302895698384285698</t>
  </si>
  <si>
    <t>1302895711260868614</t>
  </si>
  <si>
    <t>1302895713773260800</t>
  </si>
  <si>
    <t>1302892715521105921</t>
  </si>
  <si>
    <t>1302895740411236352</t>
  </si>
  <si>
    <t>1302895761609248769</t>
  </si>
  <si>
    <t>1302895767292530688</t>
  </si>
  <si>
    <t>1302895777677635585</t>
  </si>
  <si>
    <t>1302895792110280705</t>
  </si>
  <si>
    <t>1302895127074017280</t>
  </si>
  <si>
    <t>1302895737194205184</t>
  </si>
  <si>
    <t>1302895796233187328</t>
  </si>
  <si>
    <t>1302895796698841088</t>
  </si>
  <si>
    <t>1302895823710113795</t>
  </si>
  <si>
    <t>1302895683385450497</t>
  </si>
  <si>
    <t>1302895834044882945</t>
  </si>
  <si>
    <t>1302895848624238593</t>
  </si>
  <si>
    <t>1302895853028306945</t>
  </si>
  <si>
    <t>1302895865774784513</t>
  </si>
  <si>
    <t>1302895884527480833</t>
  </si>
  <si>
    <t>1302895888218480642</t>
  </si>
  <si>
    <t>1302895905176248321</t>
  </si>
  <si>
    <t>1302895914894258178</t>
  </si>
  <si>
    <t>1302895928127311872</t>
  </si>
  <si>
    <t>1302895931365322752</t>
  </si>
  <si>
    <t>1302895932724314117</t>
  </si>
  <si>
    <t>1302895972024868865</t>
  </si>
  <si>
    <t>1302895992086257664</t>
  </si>
  <si>
    <t>1302896020611715072</t>
  </si>
  <si>
    <t>1302896022419431431</t>
  </si>
  <si>
    <t>1302895266543009792</t>
  </si>
  <si>
    <t>1302895277406216192</t>
  </si>
  <si>
    <t>1302895324478857216</t>
  </si>
  <si>
    <t>1302895378736377857</t>
  </si>
  <si>
    <t>1302895476593758218</t>
  </si>
  <si>
    <t>1302895683901423617</t>
  </si>
  <si>
    <t>1302895691891523584</t>
  </si>
  <si>
    <t>1302895711197954048</t>
  </si>
  <si>
    <t>1302895719737470978</t>
  </si>
  <si>
    <t>1302895722337955840</t>
  </si>
  <si>
    <t>1302895781955817472</t>
  </si>
  <si>
    <t>1302895980572942336</t>
  </si>
  <si>
    <t>1302896011925270528</t>
  </si>
  <si>
    <t>1302896016358744067</t>
  </si>
  <si>
    <t>1302896021677039616</t>
  </si>
  <si>
    <t>1302895831821873152</t>
  </si>
  <si>
    <t>1302896024780861440</t>
  </si>
  <si>
    <t>1302896027075186688</t>
  </si>
  <si>
    <t>1302896034226622467</t>
  </si>
  <si>
    <t>1302896064165376002</t>
  </si>
  <si>
    <t>1302896065566314496</t>
  </si>
  <si>
    <t>1302894915630718978</t>
  </si>
  <si>
    <t>1302896078434365445</t>
  </si>
  <si>
    <t>1302896084960727040</t>
  </si>
  <si>
    <t>1302896121098846211</t>
  </si>
  <si>
    <t>1302896122483019777</t>
  </si>
  <si>
    <t>1302896134248038401</t>
  </si>
  <si>
    <t>1302893882472935425</t>
  </si>
  <si>
    <t>1302894988406128643</t>
  </si>
  <si>
    <t>1302895085147750402</t>
  </si>
  <si>
    <t>1302896047384002561</t>
  </si>
  <si>
    <t>1302896106553053185</t>
  </si>
  <si>
    <t>1302896142703759360</t>
  </si>
  <si>
    <t>1302896157069209600</t>
  </si>
  <si>
    <t>1302896176132321286</t>
  </si>
  <si>
    <t>1302896178019749888</t>
  </si>
  <si>
    <t>1302896185993097216</t>
  </si>
  <si>
    <t>1302896208143237120</t>
  </si>
  <si>
    <t>1302896208269045760</t>
  </si>
  <si>
    <t>1302896213063208960</t>
  </si>
  <si>
    <t>1302896226338103298</t>
  </si>
  <si>
    <t>1302894995599314947</t>
  </si>
  <si>
    <t>1302895047336054784</t>
  </si>
  <si>
    <t>1302896224102612994</t>
  </si>
  <si>
    <t>1302896233640460288</t>
  </si>
  <si>
    <t>1302896263516614656</t>
  </si>
  <si>
    <t>1302896269455581185</t>
  </si>
  <si>
    <t>1302896278343303168</t>
  </si>
  <si>
    <t>1302896287990210561</t>
  </si>
  <si>
    <t>1302896292658475008</t>
  </si>
  <si>
    <t>1302896300984160257</t>
  </si>
  <si>
    <t>1302896310308073473</t>
  </si>
  <si>
    <t>1302896126006161411</t>
  </si>
  <si>
    <t>1302896323419496448</t>
  </si>
  <si>
    <t>1302896326628143104</t>
  </si>
  <si>
    <t>1302896347062743041</t>
  </si>
  <si>
    <t>1302894691579437056</t>
  </si>
  <si>
    <t>1302896353006166016</t>
  </si>
  <si>
    <t>1302895806358331393</t>
  </si>
  <si>
    <t>1302896359536644097</t>
  </si>
  <si>
    <t>1302895786372395009</t>
  </si>
  <si>
    <t>1302896360316788736</t>
  </si>
  <si>
    <t>1302896401861373953</t>
  </si>
  <si>
    <t>1302896415165698048</t>
  </si>
  <si>
    <t>1302896418877710337</t>
  </si>
  <si>
    <t>1302896251067744256</t>
  </si>
  <si>
    <t>1302896376997584897</t>
  </si>
  <si>
    <t>1302896386254413824</t>
  </si>
  <si>
    <t>1302896431187935235</t>
  </si>
  <si>
    <t>1302896432341417985</t>
  </si>
  <si>
    <t>1302895762112610305</t>
  </si>
  <si>
    <t>1302896434149171200</t>
  </si>
  <si>
    <t>1302896450339102720</t>
  </si>
  <si>
    <t>1302894049964167169</t>
  </si>
  <si>
    <t>1302892859729653762</t>
  </si>
  <si>
    <t>1302895402635550720</t>
  </si>
  <si>
    <t>1302896455951085570</t>
  </si>
  <si>
    <t>1302896492521246722</t>
  </si>
  <si>
    <t>1302896500305879040</t>
  </si>
  <si>
    <t>1302896513698246656</t>
  </si>
  <si>
    <t>1302896513702490112</t>
  </si>
  <si>
    <t>1302896514423947264</t>
  </si>
  <si>
    <t>1302896511777255424</t>
  </si>
  <si>
    <t>1302896427236880384</t>
  </si>
  <si>
    <t>1302896463043678209</t>
  </si>
  <si>
    <t>1302896478143225856</t>
  </si>
  <si>
    <t>1302896520425922565</t>
  </si>
  <si>
    <t>1302896545155743744</t>
  </si>
  <si>
    <t>1302896435210354689</t>
  </si>
  <si>
    <t>1302896279517765632</t>
  </si>
  <si>
    <t>1302896329211801600</t>
  </si>
  <si>
    <t>1302896557650444289</t>
  </si>
  <si>
    <t>1302896601778716672</t>
  </si>
  <si>
    <t>1302896587698438146</t>
  </si>
  <si>
    <t>1302896477614698502</t>
  </si>
  <si>
    <t>1302896602139389952</t>
  </si>
  <si>
    <t>1302896604546871296</t>
  </si>
  <si>
    <t>1302896614541946880</t>
  </si>
  <si>
    <t>1302896648931033088</t>
  </si>
  <si>
    <t>1302896658179530752</t>
  </si>
  <si>
    <t>1302896686923018241</t>
  </si>
  <si>
    <t>1302896706799845376</t>
  </si>
  <si>
    <t>1302896711564574720</t>
  </si>
  <si>
    <t>1302896725502226433</t>
  </si>
  <si>
    <t>1302896733215551490</t>
  </si>
  <si>
    <t>1302896210420723713</t>
  </si>
  <si>
    <t>1302896736868868097</t>
  </si>
  <si>
    <t>1302896764945481728</t>
  </si>
  <si>
    <t>1302896766887419904</t>
  </si>
  <si>
    <t>1302896776328822784</t>
  </si>
  <si>
    <t>1302893052059475969</t>
  </si>
  <si>
    <t>1302894061771042818</t>
  </si>
  <si>
    <t>1302894470430470144</t>
  </si>
  <si>
    <t>1302894520141455360</t>
  </si>
  <si>
    <t>1302893166148763648</t>
  </si>
  <si>
    <t>1302894182143467520</t>
  </si>
  <si>
    <t>1302894200606785537</t>
  </si>
  <si>
    <t>1302894145061580805</t>
  </si>
  <si>
    <t>1302896782548979712</t>
  </si>
  <si>
    <t>1302896796109217792</t>
  </si>
  <si>
    <t>1302896437391290371</t>
  </si>
  <si>
    <t>1302896832670957569</t>
  </si>
  <si>
    <t>1302896688172949504</t>
  </si>
  <si>
    <t>1302896843605467136</t>
  </si>
  <si>
    <t>1302896845492899840</t>
  </si>
  <si>
    <t>1302896864656646144</t>
  </si>
  <si>
    <t>1302896893379276805</t>
  </si>
  <si>
    <t>1302896909045043202</t>
  </si>
  <si>
    <t>1302896955165532160</t>
  </si>
  <si>
    <t>1302896961658347521</t>
  </si>
  <si>
    <t>1302896852916895744</t>
  </si>
  <si>
    <t>1302896968839180290</t>
  </si>
  <si>
    <t>1302897014724681729</t>
  </si>
  <si>
    <t>1302897023109091328</t>
  </si>
  <si>
    <t>1302897028557488129</t>
  </si>
  <si>
    <t>1302896377291132929</t>
  </si>
  <si>
    <t>1302897053228384256</t>
  </si>
  <si>
    <t>1302897061470195712</t>
  </si>
  <si>
    <t>1302897077479825408</t>
  </si>
  <si>
    <t>1302897094655500291</t>
  </si>
  <si>
    <t>1302897108568039424</t>
  </si>
  <si>
    <t>1302897122824470529</t>
  </si>
  <si>
    <t>1302897129162248193</t>
  </si>
  <si>
    <t>1302897136158216200</t>
  </si>
  <si>
    <t>1302897169486110720</t>
  </si>
  <si>
    <t>1302897106684768256</t>
  </si>
  <si>
    <t>1302897184107409409</t>
  </si>
  <si>
    <t>1302897208124080129</t>
  </si>
  <si>
    <t>1302896631725977602</t>
  </si>
  <si>
    <t>1302896822881452033</t>
  </si>
  <si>
    <t>1302897232354504704</t>
  </si>
  <si>
    <t>1302897234246213634</t>
  </si>
  <si>
    <t>1302897236880228352</t>
  </si>
  <si>
    <t>1302897242194341889</t>
  </si>
  <si>
    <t>1302892882269888512</t>
  </si>
  <si>
    <t>1302897244983537665</t>
  </si>
  <si>
    <t>1302896133530812416</t>
  </si>
  <si>
    <t>1302897270447206400</t>
  </si>
  <si>
    <t>1302897285597020161</t>
  </si>
  <si>
    <t>1302897212716773378</t>
  </si>
  <si>
    <t>1302897249383456768</t>
  </si>
  <si>
    <t>1302897252776599552</t>
  </si>
  <si>
    <t>1302897285618040833</t>
  </si>
  <si>
    <t>1302897033771008002</t>
  </si>
  <si>
    <t>1302897162724937728</t>
  </si>
  <si>
    <t>1302897179057504265</t>
  </si>
  <si>
    <t>1302897196824576000</t>
  </si>
  <si>
    <t>1302897227531087872</t>
  </si>
  <si>
    <t>1302897232736186368</t>
  </si>
  <si>
    <t>1302897240151715840</t>
  </si>
  <si>
    <t>1302897261354000385</t>
  </si>
  <si>
    <t>1302897266492018691</t>
  </si>
  <si>
    <t>1302897271520944128</t>
  </si>
  <si>
    <t>1302897278743580673</t>
  </si>
  <si>
    <t>1302897290567327744</t>
  </si>
  <si>
    <t>1302897308250435585</t>
  </si>
  <si>
    <t>1302897315833737216</t>
  </si>
  <si>
    <t>1302897348587077633</t>
  </si>
  <si>
    <t>1302897348977123330</t>
  </si>
  <si>
    <t>1302897353012068352</t>
  </si>
  <si>
    <t>1302897356061339653</t>
  </si>
  <si>
    <t>1302897381776662529</t>
  </si>
  <si>
    <t>1302897373354418177</t>
  </si>
  <si>
    <t>1302897385878683650</t>
  </si>
  <si>
    <t>1302895632261103616</t>
  </si>
  <si>
    <t>1302896979219890178</t>
  </si>
  <si>
    <t>1302897377070596096</t>
  </si>
  <si>
    <t>1302897412319535105</t>
  </si>
  <si>
    <t>1302897425141489664</t>
  </si>
  <si>
    <t>1302897429327409152</t>
  </si>
  <si>
    <t>1302897442153660417</t>
  </si>
  <si>
    <t>1302893864500387840</t>
  </si>
  <si>
    <t>1302897443873288193</t>
  </si>
  <si>
    <t>1302897446708633600</t>
  </si>
  <si>
    <t>1302897453016858624</t>
  </si>
  <si>
    <t>1302897454900105216</t>
  </si>
  <si>
    <t>1302897472847581185</t>
  </si>
  <si>
    <t>1302897475150209024</t>
  </si>
  <si>
    <t>1302897480019791872</t>
  </si>
  <si>
    <t>1302892801332375552</t>
  </si>
  <si>
    <t>1302897501087834112</t>
  </si>
  <si>
    <t>1302897504309051393</t>
  </si>
  <si>
    <t>1302897252646617088</t>
  </si>
  <si>
    <t>1302897512114614273</t>
  </si>
  <si>
    <t>1302897519114948610</t>
  </si>
  <si>
    <t>1302897534084423680</t>
  </si>
  <si>
    <t>1302897539042041856</t>
  </si>
  <si>
    <t>1302897540338077696</t>
  </si>
  <si>
    <t>1302897545568428032</t>
  </si>
  <si>
    <t>1302897553256493056</t>
  </si>
  <si>
    <t>1302897557878632448</t>
  </si>
  <si>
    <t>1302897572709720064</t>
  </si>
  <si>
    <t>1302897588123779075</t>
  </si>
  <si>
    <t>1302897589646319621</t>
  </si>
  <si>
    <t>1302897594125836288</t>
  </si>
  <si>
    <t>1302897616573743104</t>
  </si>
  <si>
    <t>1302897619081912326</t>
  </si>
  <si>
    <t>1302897621363613696</t>
  </si>
  <si>
    <t>1302897635355836416</t>
  </si>
  <si>
    <t>1302897645883547648</t>
  </si>
  <si>
    <t>1302897689013547008</t>
  </si>
  <si>
    <t>1302897690028593153</t>
  </si>
  <si>
    <t>1302897763676377088</t>
  </si>
  <si>
    <t>1302897223064117248</t>
  </si>
  <si>
    <t>1302897764041326593</t>
  </si>
  <si>
    <t>1302894472049565696</t>
  </si>
  <si>
    <t>1302897764171300865</t>
  </si>
  <si>
    <t>1302897786631970823</t>
  </si>
  <si>
    <t>1302897457320189954</t>
  </si>
  <si>
    <t>1302897706667393024</t>
  </si>
  <si>
    <t>1302897723209736192</t>
  </si>
  <si>
    <t>1302897738430914562</t>
  </si>
  <si>
    <t>1302897753043812352</t>
  </si>
  <si>
    <t>1302897766524354561</t>
  </si>
  <si>
    <t>1302897798052900869</t>
  </si>
  <si>
    <t>1302897834178433030</t>
  </si>
  <si>
    <t>1302897849424699394</t>
  </si>
  <si>
    <t>1302896819962142721</t>
  </si>
  <si>
    <t>1302896882675404801</t>
  </si>
  <si>
    <t>1302897231704383488</t>
  </si>
  <si>
    <t>1302897277048991750</t>
  </si>
  <si>
    <t>1302897313581424640</t>
  </si>
  <si>
    <t>1302897854986420225</t>
  </si>
  <si>
    <t>1302897855456096256</t>
  </si>
  <si>
    <t>1302897876486348800</t>
  </si>
  <si>
    <t>1302897881725243392</t>
  </si>
  <si>
    <t>1302897889945976832</t>
  </si>
  <si>
    <t>1302897898728849408</t>
  </si>
  <si>
    <t>1302897608713617409</t>
  </si>
  <si>
    <t>1302897909273247747</t>
  </si>
  <si>
    <t>1302897958308913152</t>
  </si>
  <si>
    <t>1302897959768473602</t>
  </si>
  <si>
    <t>1302896344382599168</t>
  </si>
  <si>
    <t>1302896575560126464</t>
  </si>
  <si>
    <t>1302897961706295303</t>
  </si>
  <si>
    <t>1302898007029944325</t>
  </si>
  <si>
    <t>1302898029750493184</t>
  </si>
  <si>
    <t>1302894549270896641</t>
  </si>
  <si>
    <t>1302896609651376130</t>
  </si>
  <si>
    <t>1302896890007101441</t>
  </si>
  <si>
    <t>1302896926061244417</t>
  </si>
  <si>
    <t>1302897210154127361</t>
  </si>
  <si>
    <t>1302897258665443328</t>
  </si>
  <si>
    <t>1302897481231949824</t>
  </si>
  <si>
    <t>1302897496897679360</t>
  </si>
  <si>
    <t>1302897736656642053</t>
  </si>
  <si>
    <t>1302898000230903813</t>
  </si>
  <si>
    <t>1302898023165390848</t>
  </si>
  <si>
    <t>1302898050898169857</t>
  </si>
  <si>
    <t>1302898068849909761</t>
  </si>
  <si>
    <t>1302896448699207680</t>
  </si>
  <si>
    <t>1302898076172996610</t>
  </si>
  <si>
    <t>1302898077292929024</t>
  </si>
  <si>
    <t>1302898091939430400</t>
  </si>
  <si>
    <t>1302898123367354368</t>
  </si>
  <si>
    <t>1302898142556241920</t>
  </si>
  <si>
    <t>1302898154552000512</t>
  </si>
  <si>
    <t>1302898155646664705</t>
  </si>
  <si>
    <t>1302898158297444353</t>
  </si>
  <si>
    <t>1302898180544057346</t>
  </si>
  <si>
    <t>1302898198239825920</t>
  </si>
  <si>
    <t>1302898230259138562</t>
  </si>
  <si>
    <t>1302898242233880576</t>
  </si>
  <si>
    <t>1302898065557266433</t>
  </si>
  <si>
    <t>1302898278208425984</t>
  </si>
  <si>
    <t>1302898304754135040</t>
  </si>
  <si>
    <t>1302898311968350208</t>
  </si>
  <si>
    <t>1302898313461555200</t>
  </si>
  <si>
    <t>1302898286727106561</t>
  </si>
  <si>
    <t>1302898320327675904</t>
  </si>
  <si>
    <t>1302898346013593600</t>
  </si>
  <si>
    <t>1302898346206486529</t>
  </si>
  <si>
    <t>1302898382126546944</t>
  </si>
  <si>
    <t>1302898403035107328</t>
  </si>
  <si>
    <t>1302898405245476865</t>
  </si>
  <si>
    <t>1302898410027057152</t>
  </si>
  <si>
    <t>1302898422068912129</t>
  </si>
  <si>
    <t>1302898451403870208</t>
  </si>
  <si>
    <t>1302898473197469698</t>
  </si>
  <si>
    <t>1302898478054400000</t>
  </si>
  <si>
    <t>1302898478318645248</t>
  </si>
  <si>
    <t>1302898480684310528</t>
  </si>
  <si>
    <t>1302898482529755136</t>
  </si>
  <si>
    <t>1302898504906416128</t>
  </si>
  <si>
    <t>1302898556068536321</t>
  </si>
  <si>
    <t>1302898560556396545</t>
  </si>
  <si>
    <t>1302898563190460416</t>
  </si>
  <si>
    <t>1302898579053277185</t>
  </si>
  <si>
    <t>1302893384902737922</t>
  </si>
  <si>
    <t>1302898582761078785</t>
  </si>
  <si>
    <t>1302898585420275712</t>
  </si>
  <si>
    <t>1302898586191982595</t>
  </si>
  <si>
    <t>1302898522388180994</t>
  </si>
  <si>
    <t>1302898561961480192</t>
  </si>
  <si>
    <t>1302898577417449472</t>
  </si>
  <si>
    <t>1302898593318055936</t>
  </si>
  <si>
    <t>1302898604093259778</t>
  </si>
  <si>
    <t>1302898430075744257</t>
  </si>
  <si>
    <t>1302898607293571072</t>
  </si>
  <si>
    <t>1302898099254300672</t>
  </si>
  <si>
    <t>1302898393337847808</t>
  </si>
  <si>
    <t>1302898508458913793</t>
  </si>
  <si>
    <t>1302898638159405056</t>
  </si>
  <si>
    <t>1302898656886939648</t>
  </si>
  <si>
    <t>1302897860849987584</t>
  </si>
  <si>
    <t>1302898469359681537</t>
  </si>
  <si>
    <t>1302898562804510722</t>
  </si>
  <si>
    <t>1302898580424859648</t>
  </si>
  <si>
    <t>1302898674024898560</t>
  </si>
  <si>
    <t>1302898680555397120</t>
  </si>
  <si>
    <t>1302898689619365888</t>
  </si>
  <si>
    <t>1302898693469687814</t>
  </si>
  <si>
    <t>1302898701354983424</t>
  </si>
  <si>
    <t>1302898231878139904</t>
  </si>
  <si>
    <t>1302898574691188737</t>
  </si>
  <si>
    <t>1302898599542403073</t>
  </si>
  <si>
    <t>1302898703825620999</t>
  </si>
  <si>
    <t>1302898230091366403</t>
  </si>
  <si>
    <t>1302896670154219527</t>
  </si>
  <si>
    <t>1302898705733840896</t>
  </si>
  <si>
    <t>1302897213769568256</t>
  </si>
  <si>
    <t>1302898718354464768</t>
  </si>
  <si>
    <t>1302897399979937793</t>
  </si>
  <si>
    <t>1302897644772106241</t>
  </si>
  <si>
    <t>1302897658164441088</t>
  </si>
  <si>
    <t>1302898721063989248</t>
  </si>
  <si>
    <t>1302898728244707328</t>
  </si>
  <si>
    <t>1302898734175383553</t>
  </si>
  <si>
    <t>1302898736369033219</t>
  </si>
  <si>
    <t>1302898746716430337</t>
  </si>
  <si>
    <t>1302898750038261761</t>
  </si>
  <si>
    <t>1302898753595088896</t>
  </si>
  <si>
    <t>1302898752068268035</t>
  </si>
  <si>
    <t>1302898773656391680</t>
  </si>
  <si>
    <t>1302898784611909633</t>
  </si>
  <si>
    <t>1302893630730903552</t>
  </si>
  <si>
    <t>1302898792262299651</t>
  </si>
  <si>
    <t>1302895942807384064</t>
  </si>
  <si>
    <t>1302898798000103429</t>
  </si>
  <si>
    <t>1302895668009136128</t>
  </si>
  <si>
    <t>1302898805029793795</t>
  </si>
  <si>
    <t>1302898817201770496</t>
  </si>
  <si>
    <t>1302898830396981249</t>
  </si>
  <si>
    <t>1302898724104855552</t>
  </si>
  <si>
    <t>1302898832645136384</t>
  </si>
  <si>
    <t>1302898849925615617</t>
  </si>
  <si>
    <t>1302898858146447360</t>
  </si>
  <si>
    <t>1302897787038650368</t>
  </si>
  <si>
    <t>1302897838037164032</t>
  </si>
  <si>
    <t>1302898866904207360</t>
  </si>
  <si>
    <t>1302897368614842368</t>
  </si>
  <si>
    <t>1302897381025824768</t>
  </si>
  <si>
    <t>1302897392690233344</t>
  </si>
  <si>
    <t>1302897403926724611</t>
  </si>
  <si>
    <t>1302897819586449408</t>
  </si>
  <si>
    <t>1302898874554564609</t>
  </si>
  <si>
    <t>1302898886688661505</t>
  </si>
  <si>
    <t>1302898909455417344</t>
  </si>
  <si>
    <t>1302898911841976321</t>
  </si>
  <si>
    <t>1302897122006560769</t>
  </si>
  <si>
    <t>1302898916413775878</t>
  </si>
  <si>
    <t>1302898730941652992</t>
  </si>
  <si>
    <t>1302898922965221376</t>
  </si>
  <si>
    <t>1302898924928159744</t>
  </si>
  <si>
    <t>1302892702074245120</t>
  </si>
  <si>
    <t>1302893052466405377</t>
  </si>
  <si>
    <t>1302898927327346690</t>
  </si>
  <si>
    <t>1302898957081743361</t>
  </si>
  <si>
    <t>1302898959413723136</t>
  </si>
  <si>
    <t>1302898965143150593</t>
  </si>
  <si>
    <t>1302898977965252609</t>
  </si>
  <si>
    <t>1302898977977675776</t>
  </si>
  <si>
    <t>1302898767608180737</t>
  </si>
  <si>
    <t>1302898991181565958</t>
  </si>
  <si>
    <t>1302898980154740738</t>
  </si>
  <si>
    <t>1302898992519376897</t>
  </si>
  <si>
    <t>1302898531057819649</t>
  </si>
  <si>
    <t>1302898877838712832</t>
  </si>
  <si>
    <t>1302898998970179585</t>
  </si>
  <si>
    <t>1302899001918849025</t>
  </si>
  <si>
    <t>1302899008772464647</t>
  </si>
  <si>
    <t>1302895835085041664</t>
  </si>
  <si>
    <t>1302896813897179138</t>
  </si>
  <si>
    <t>1302899009871257603</t>
  </si>
  <si>
    <t>1302899011129540608</t>
  </si>
  <si>
    <t>1302899018184286208</t>
  </si>
  <si>
    <t>1302899020155613184</t>
  </si>
  <si>
    <t>1302899035322294272</t>
  </si>
  <si>
    <t>1302895202785320960</t>
  </si>
  <si>
    <t>1302899038581186560</t>
  </si>
  <si>
    <t>1302899045497581571</t>
  </si>
  <si>
    <t>1302899060274163712</t>
  </si>
  <si>
    <t>1302899068276895745</t>
  </si>
  <si>
    <t>1302899077177249793</t>
  </si>
  <si>
    <t>1302899094755487746</t>
  </si>
  <si>
    <t>1302899097091756032</t>
  </si>
  <si>
    <t>1302899105052516353</t>
  </si>
  <si>
    <t>1302899112518410241</t>
  </si>
  <si>
    <t>1302899121427156992</t>
  </si>
  <si>
    <t>1302898798939631616</t>
  </si>
  <si>
    <t>1302899131585720322</t>
  </si>
  <si>
    <t>1302899138720268289</t>
  </si>
  <si>
    <t>1302899009455972354</t>
  </si>
  <si>
    <t>1302899140884455425</t>
  </si>
  <si>
    <t>1302899149969399808</t>
  </si>
  <si>
    <t>1302899170374594560</t>
  </si>
  <si>
    <t>1302899171813253120</t>
  </si>
  <si>
    <t>1302899182550675456</t>
  </si>
  <si>
    <t>1302899186598211585</t>
  </si>
  <si>
    <t>1302899211856302081</t>
  </si>
  <si>
    <t>1302899220127444992</t>
  </si>
  <si>
    <t>1302899238058164225</t>
  </si>
  <si>
    <t>1302899057279471616</t>
  </si>
  <si>
    <t>1302899274372362240</t>
  </si>
  <si>
    <t>1302899039285903360</t>
  </si>
  <si>
    <t>1302899282559655936</t>
  </si>
  <si>
    <t>1302899296560246784</t>
  </si>
  <si>
    <t>1302899336536158208</t>
  </si>
  <si>
    <t>1302899353594462208</t>
  </si>
  <si>
    <t>1302899361366511617</t>
  </si>
  <si>
    <t>1302895248503267328</t>
  </si>
  <si>
    <t>1302899365565149184</t>
  </si>
  <si>
    <t>1302897777366556673</t>
  </si>
  <si>
    <t>1302899369771823104</t>
  </si>
  <si>
    <t>1302899382803554304</t>
  </si>
  <si>
    <t>1302899394937724928</t>
  </si>
  <si>
    <t>1302899397764603904</t>
  </si>
  <si>
    <t>1302899401166188544</t>
  </si>
  <si>
    <t>1302899415699476481</t>
  </si>
  <si>
    <t>1302899418555793408</t>
  </si>
  <si>
    <t>1302899423182110720</t>
  </si>
  <si>
    <t>1302899432451526656</t>
  </si>
  <si>
    <t>1302899439841861634</t>
  </si>
  <si>
    <t>1302899436087984128</t>
  </si>
  <si>
    <t>1302899452437389312</t>
  </si>
  <si>
    <t>1302899469067849728</t>
  </si>
  <si>
    <t>1302898861128650752</t>
  </si>
  <si>
    <t>1302899482065920002</t>
  </si>
  <si>
    <t>1302899494267138048</t>
  </si>
  <si>
    <t>1302899493759713281</t>
  </si>
  <si>
    <t>1302897945080074241</t>
  </si>
  <si>
    <t>1302899272824750080</t>
  </si>
  <si>
    <t>1302899338549452800</t>
  </si>
  <si>
    <t>1302899494745382912</t>
  </si>
  <si>
    <t>1302895036883857408</t>
  </si>
  <si>
    <t>1302899526634672128</t>
  </si>
  <si>
    <t>1302899534096261121</t>
  </si>
  <si>
    <t>1302894933221625863</t>
  </si>
  <si>
    <t>1302899538047328256</t>
  </si>
  <si>
    <t>1302899210216288256</t>
  </si>
  <si>
    <t>1302899538416394241</t>
  </si>
  <si>
    <t>1302893552007917568</t>
  </si>
  <si>
    <t>1302894194864783361</t>
  </si>
  <si>
    <t>1302896636893384706</t>
  </si>
  <si>
    <t>1302898820703858689</t>
  </si>
  <si>
    <t>1302899549904674816</t>
  </si>
  <si>
    <t>1302899560046452737</t>
  </si>
  <si>
    <t>1302895233105981442</t>
  </si>
  <si>
    <t>1302898115796635650</t>
  </si>
  <si>
    <t>1302899564626599937</t>
  </si>
  <si>
    <t>1302899252725559299</t>
  </si>
  <si>
    <t>1302899573476618241</t>
  </si>
  <si>
    <t>1302899531130912768</t>
  </si>
  <si>
    <t>1302899585161994240</t>
  </si>
  <si>
    <t>1302895125060673537</t>
  </si>
  <si>
    <t>1302896446920777729</t>
  </si>
  <si>
    <t>1302897866021588997</t>
  </si>
  <si>
    <t>1302897897692782592</t>
  </si>
  <si>
    <t>1302899590971023362</t>
  </si>
  <si>
    <t>1302899610944323584</t>
  </si>
  <si>
    <t>1302894477883785218</t>
  </si>
  <si>
    <t>1302899616510177280</t>
  </si>
  <si>
    <t>1302899618615705600</t>
  </si>
  <si>
    <t>1302899633908146176</t>
  </si>
  <si>
    <t>1302899644783947777</t>
  </si>
  <si>
    <t>1302899648495935488</t>
  </si>
  <si>
    <t>1302899675901472768</t>
  </si>
  <si>
    <t>1302899700895375361</t>
  </si>
  <si>
    <t>1302897585502314496</t>
  </si>
  <si>
    <t>1302898415299211266</t>
  </si>
  <si>
    <t>1302899719882985472</t>
  </si>
  <si>
    <t>1302899770424320001</t>
  </si>
  <si>
    <t>1302899313404600322</t>
  </si>
  <si>
    <t>1302899805618728961</t>
  </si>
  <si>
    <t>1302899810001797120</t>
  </si>
  <si>
    <t>1302899837386457090</t>
  </si>
  <si>
    <t>1302899845758251008</t>
  </si>
  <si>
    <t>1302898040257216513</t>
  </si>
  <si>
    <t>1302899888317820929</t>
  </si>
  <si>
    <t>1302899896282800128</t>
  </si>
  <si>
    <t>1302899916214161408</t>
  </si>
  <si>
    <t>1302899920370712576</t>
  </si>
  <si>
    <t>1302899921096306688</t>
  </si>
  <si>
    <t>1302899936183214081</t>
  </si>
  <si>
    <t>1302899899768270850</t>
  </si>
  <si>
    <t>1302899937592537089</t>
  </si>
  <si>
    <t>1302899233385713664</t>
  </si>
  <si>
    <t>1302899951152713728</t>
  </si>
  <si>
    <t>1302899961898520576</t>
  </si>
  <si>
    <t>1302899971578974208</t>
  </si>
  <si>
    <t>1302899975567802368</t>
  </si>
  <si>
    <t>1302899981712384000</t>
  </si>
  <si>
    <t>1302899505025617922</t>
  </si>
  <si>
    <t>1302899986112212993</t>
  </si>
  <si>
    <t>1302900005909327872</t>
  </si>
  <si>
    <t>1302900017246564352</t>
  </si>
  <si>
    <t>1302900042836008960</t>
  </si>
  <si>
    <t>1302900049559433216</t>
  </si>
  <si>
    <t>1302900049588883456</t>
  </si>
  <si>
    <t>1302899729404055553</t>
  </si>
  <si>
    <t>1302900060133318657</t>
  </si>
  <si>
    <t>1302900085051678720</t>
  </si>
  <si>
    <t>1302899836044242944</t>
  </si>
  <si>
    <t>1302899965392379913</t>
  </si>
  <si>
    <t>1302900099891126272</t>
  </si>
  <si>
    <t>1302892819686678530</t>
  </si>
  <si>
    <t>1302892914482098178</t>
  </si>
  <si>
    <t>1302892979330326528</t>
  </si>
  <si>
    <t>1302894202783629313</t>
  </si>
  <si>
    <t>1302894235394306050</t>
  </si>
  <si>
    <t>1302894294726893568</t>
  </si>
  <si>
    <t>1302894325336924160</t>
  </si>
  <si>
    <t>1302897410033606656</t>
  </si>
  <si>
    <t>1302897913933127680</t>
  </si>
  <si>
    <t>1302897990277849089</t>
  </si>
  <si>
    <t>1302900103070404609</t>
  </si>
  <si>
    <t>1302900103934480385</t>
  </si>
  <si>
    <t>1302900107176603652</t>
  </si>
  <si>
    <t>1302900033566588928</t>
  </si>
  <si>
    <t>1302900047709757441</t>
  </si>
  <si>
    <t>1302900126420148225</t>
  </si>
  <si>
    <t>1302898757801971714</t>
  </si>
  <si>
    <t>1302898772503007233</t>
  </si>
  <si>
    <t>1302898816224387073</t>
  </si>
  <si>
    <t>1302899235570950144</t>
  </si>
  <si>
    <t>1302899246555783168</t>
  </si>
  <si>
    <t>1302899311957614592</t>
  </si>
  <si>
    <t>1302899324687269888</t>
  </si>
  <si>
    <t>1302899372883996672</t>
  </si>
  <si>
    <t>1302899407621292035</t>
  </si>
  <si>
    <t>1302899443511951360</t>
  </si>
  <si>
    <t>1302899630774956032</t>
  </si>
  <si>
    <t>1302899777290383365</t>
  </si>
  <si>
    <t>1302899812841304064</t>
  </si>
  <si>
    <t>1302899849495367681</t>
  </si>
  <si>
    <t>1302899956009693185</t>
  </si>
  <si>
    <t>1302899903798996995</t>
  </si>
  <si>
    <t>1302900144925335554</t>
  </si>
  <si>
    <t>1302900151883714560</t>
  </si>
  <si>
    <t>1302897950385823744</t>
  </si>
  <si>
    <t>1302900158196113408</t>
  </si>
  <si>
    <t>1302900205717651456</t>
  </si>
  <si>
    <t>1302900163883667456</t>
  </si>
  <si>
    <t>1302900221098078208</t>
  </si>
  <si>
    <t>1302900235002236928</t>
  </si>
  <si>
    <t>1302900242656886791</t>
  </si>
  <si>
    <t>1302900247933247488</t>
  </si>
  <si>
    <t>1302900251892748289</t>
  </si>
  <si>
    <t>1302900257211125760</t>
  </si>
  <si>
    <t>1302900326840688642</t>
  </si>
  <si>
    <t>1302900335137009665</t>
  </si>
  <si>
    <t>1302900339394240512</t>
  </si>
  <si>
    <t>1302900342645035009</t>
  </si>
  <si>
    <t>1302895150524375040</t>
  </si>
  <si>
    <t>1302900433057267712</t>
  </si>
  <si>
    <t>1302900439071911937</t>
  </si>
  <si>
    <t>1302900440103780353</t>
  </si>
  <si>
    <t>1302900451449348096</t>
  </si>
  <si>
    <t>1302900481665110017</t>
  </si>
  <si>
    <t>1302900035756068864</t>
  </si>
  <si>
    <t>1302900497125310464</t>
  </si>
  <si>
    <t>1302900528901320709</t>
  </si>
  <si>
    <t>1302900536287535104</t>
  </si>
  <si>
    <t>1302900543862394880</t>
  </si>
  <si>
    <t>1302900544374153219</t>
  </si>
  <si>
    <t>1302900552393584641</t>
  </si>
  <si>
    <t>1302900561767849984</t>
  </si>
  <si>
    <t>1302900360487419904</t>
  </si>
  <si>
    <t>1302900502049427456</t>
  </si>
  <si>
    <t>1302900567006732288</t>
  </si>
  <si>
    <t>1302900569464422400</t>
  </si>
  <si>
    <t>1302900595909472260</t>
  </si>
  <si>
    <t>1302900607590621184</t>
  </si>
  <si>
    <t>1302900615522123783</t>
  </si>
  <si>
    <t>1302900625831673856</t>
  </si>
  <si>
    <t>1302900643552612352</t>
  </si>
  <si>
    <t>1302900287540047872</t>
  </si>
  <si>
    <t>1302900653090463744</t>
  </si>
  <si>
    <t>1302900671679660036</t>
  </si>
  <si>
    <t>1302900679456051201</t>
  </si>
  <si>
    <t>1302900682362466305</t>
  </si>
  <si>
    <t>1302900703313108992</t>
  </si>
  <si>
    <t>1302899989585121281</t>
  </si>
  <si>
    <t>1302900681678811136</t>
  </si>
  <si>
    <t>1302900733633724422</t>
  </si>
  <si>
    <t>1302900704730730498</t>
  </si>
  <si>
    <t>1302900735286239232</t>
  </si>
  <si>
    <t>1302900738381684736</t>
  </si>
  <si>
    <t>1302900757843161088</t>
  </si>
  <si>
    <t>1302900764608667651</t>
  </si>
  <si>
    <t>1302894828821204994</t>
  </si>
  <si>
    <t>1302894867345883137</t>
  </si>
  <si>
    <t>1302899988377133057</t>
  </si>
  <si>
    <t>1302900766496059393</t>
  </si>
  <si>
    <t>1302900774909820929</t>
  </si>
  <si>
    <t>1302900790999171072</t>
  </si>
  <si>
    <t>1302900791724834817</t>
  </si>
  <si>
    <t>1302900262080622593</t>
  </si>
  <si>
    <t>1302900798817329152</t>
  </si>
  <si>
    <t>1302900838294147079</t>
  </si>
  <si>
    <t>1302900858699485184</t>
  </si>
  <si>
    <t>1302894628337676290</t>
  </si>
  <si>
    <t>1302900897370972161</t>
  </si>
  <si>
    <t>1302900613248741380</t>
  </si>
  <si>
    <t>1302900903402299393</t>
  </si>
  <si>
    <t>1302900811140276224</t>
  </si>
  <si>
    <t>1302900903486189570</t>
  </si>
  <si>
    <t>1302900904190828544</t>
  </si>
  <si>
    <t>1302900905772109824</t>
  </si>
  <si>
    <t>1302900914190123008</t>
  </si>
  <si>
    <t>1302900915578396677</t>
  </si>
  <si>
    <t>1302900939456561153</t>
  </si>
  <si>
    <t>1302900957215223808</t>
  </si>
  <si>
    <t>1302900962802057216</t>
  </si>
  <si>
    <t>1302900980669800449</t>
  </si>
  <si>
    <t>1302900984574668801</t>
  </si>
  <si>
    <t>1302893374291156992</t>
  </si>
  <si>
    <t>1302900999976185856</t>
  </si>
  <si>
    <t>1302901001871978496</t>
  </si>
  <si>
    <t>1302901005361713154</t>
  </si>
  <si>
    <t>1302900987674472448</t>
  </si>
  <si>
    <t>1302901005428948992</t>
  </si>
  <si>
    <t>1302901020096249856</t>
  </si>
  <si>
    <t>1302901039687819265</t>
  </si>
  <si>
    <t>1302901040640126977</t>
  </si>
  <si>
    <t>1302901040824500224</t>
  </si>
  <si>
    <t>1302901047963168768</t>
  </si>
  <si>
    <t>1302901084004913152</t>
  </si>
  <si>
    <t>1302901094796779520</t>
  </si>
  <si>
    <t>1302900807457599488</t>
  </si>
  <si>
    <t>1302900817918271493</t>
  </si>
  <si>
    <t>1302900837883080704</t>
  </si>
  <si>
    <t>1302901134730752001</t>
  </si>
  <si>
    <t>1302900925292376064</t>
  </si>
  <si>
    <t>1302901137125777409</t>
  </si>
  <si>
    <t>1302901142871973889</t>
  </si>
  <si>
    <t>1302901158319595523</t>
  </si>
  <si>
    <t>1302893008413552640</t>
  </si>
  <si>
    <t>1302901073800167427</t>
  </si>
  <si>
    <t>1302901168658460672</t>
  </si>
  <si>
    <t>1302901170252386306</t>
  </si>
  <si>
    <t>1302901176090812417</t>
  </si>
  <si>
    <t>1302901180448649216</t>
  </si>
  <si>
    <t>1302901072931901440</t>
  </si>
  <si>
    <t>1302901181178474497</t>
  </si>
  <si>
    <t>1302901242616639489</t>
  </si>
  <si>
    <t>1302901246014046208</t>
  </si>
  <si>
    <t>1302900730722881536</t>
  </si>
  <si>
    <t>1302901248849448960</t>
  </si>
  <si>
    <t>1302901256675979265</t>
  </si>
  <si>
    <t>1302901257489641473</t>
  </si>
  <si>
    <t>1302895684278910978</t>
  </si>
  <si>
    <t>1302901294454116353</t>
  </si>
  <si>
    <t>1302901070486618112</t>
  </si>
  <si>
    <t>1302901300787511297</t>
  </si>
  <si>
    <t>1302901337072443393</t>
  </si>
  <si>
    <t>1302901351597318144</t>
  </si>
  <si>
    <t>1302901358387843079</t>
  </si>
  <si>
    <t>1302893669653950464</t>
  </si>
  <si>
    <t>1302901360313004033</t>
  </si>
  <si>
    <t>1302901372518412288</t>
  </si>
  <si>
    <t>1302901386628067328</t>
  </si>
  <si>
    <t>1302901390574977025</t>
  </si>
  <si>
    <t>1302901405045276674</t>
  </si>
  <si>
    <t>1302901408446832640</t>
  </si>
  <si>
    <t>1302901386456170496</t>
  </si>
  <si>
    <t>1302901419603668993</t>
  </si>
  <si>
    <t>1302901427954614273</t>
  </si>
  <si>
    <t>1302900714750918656</t>
  </si>
  <si>
    <t>1302901167396020230</t>
  </si>
  <si>
    <t>1302901302288998401</t>
  </si>
  <si>
    <t>1302901429300994048</t>
  </si>
  <si>
    <t>1302901119488679939</t>
  </si>
  <si>
    <t>1302901185595072515</t>
  </si>
  <si>
    <t>1302901443469271043</t>
  </si>
  <si>
    <t>1302900726008442881</t>
  </si>
  <si>
    <t>1302900784485380096</t>
  </si>
  <si>
    <t>1302901457042116608</t>
  </si>
  <si>
    <t>1302899175189741568</t>
  </si>
  <si>
    <t>1302899774849335297</t>
  </si>
  <si>
    <t>1302899833468985345</t>
  </si>
  <si>
    <t>1302901363546882048</t>
  </si>
  <si>
    <t>1302901465430679558</t>
  </si>
  <si>
    <t>1302900169218826240</t>
  </si>
  <si>
    <t>1302900907277910016</t>
  </si>
  <si>
    <t>1302901487870201857</t>
  </si>
  <si>
    <t>1302901488331620353</t>
  </si>
  <si>
    <t>1302901492316217345</t>
  </si>
  <si>
    <t>1302901496284024832</t>
  </si>
  <si>
    <t>1302901499974967297</t>
  </si>
  <si>
    <t>1302901522674507777</t>
  </si>
  <si>
    <t>1302901529507053568</t>
  </si>
  <si>
    <t>1302899022269571072</t>
  </si>
  <si>
    <t>1302901408887263232</t>
  </si>
  <si>
    <t>1302899185839083520</t>
  </si>
  <si>
    <t>1302899470355451906</t>
  </si>
  <si>
    <t>1302900169856315392</t>
  </si>
  <si>
    <t>1302900556369817601</t>
  </si>
  <si>
    <t>1302900670719168512</t>
  </si>
  <si>
    <t>1302900843763519488</t>
  </si>
  <si>
    <t>1302901428474658816</t>
  </si>
  <si>
    <t>1302901477254389760</t>
  </si>
  <si>
    <t>1302901518069190657</t>
  </si>
  <si>
    <t>1302901530664738817</t>
  </si>
  <si>
    <t>1302901539183288320</t>
  </si>
  <si>
    <t>1302895511481978880</t>
  </si>
  <si>
    <t>1302895561834520576</t>
  </si>
  <si>
    <t>1302897379197116416</t>
  </si>
  <si>
    <t>1302901539355279361</t>
  </si>
  <si>
    <t>1302900428997185536</t>
  </si>
  <si>
    <t>1302901542664593409</t>
  </si>
  <si>
    <t>1302901590882353152</t>
  </si>
  <si>
    <t>1302901628773625856</t>
  </si>
  <si>
    <t>1302901633861300224</t>
  </si>
  <si>
    <t>1302901646993711104</t>
  </si>
  <si>
    <t>1302901051083771904</t>
  </si>
  <si>
    <t>1302901659912216577</t>
  </si>
  <si>
    <t>1302901680745230336</t>
  </si>
  <si>
    <t>1302901706125012993</t>
  </si>
  <si>
    <t>1302900748502487041</t>
  </si>
  <si>
    <t>1302900804274200578</t>
  </si>
  <si>
    <t>1302901717072142336</t>
  </si>
  <si>
    <t>1302900678453420032</t>
  </si>
  <si>
    <t>1302901731810893824</t>
  </si>
  <si>
    <t>1302901733580922881</t>
  </si>
  <si>
    <t>1302901735720022023</t>
  </si>
  <si>
    <t>1302895140999032833</t>
  </si>
  <si>
    <t>1302901736437198848</t>
  </si>
  <si>
    <t>1302901679948550144</t>
  </si>
  <si>
    <t>1302901747007074304</t>
  </si>
  <si>
    <t>1302897798224830464</t>
  </si>
  <si>
    <t>1302900186918780929</t>
  </si>
  <si>
    <t>1302900244435197955</t>
  </si>
  <si>
    <t>1302901768112668674</t>
  </si>
  <si>
    <t>1302901771363209216</t>
  </si>
  <si>
    <t>1302901777512017922</t>
  </si>
  <si>
    <t>1302901784822734849</t>
  </si>
  <si>
    <t>1302901793538465794</t>
  </si>
  <si>
    <t>1302900041510801409</t>
  </si>
  <si>
    <t>1302901730946904064</t>
  </si>
  <si>
    <t>1302901730955333632</t>
  </si>
  <si>
    <t>1302901812735877121</t>
  </si>
  <si>
    <t>1302897436105478144</t>
  </si>
  <si>
    <t>1302901828011438080</t>
  </si>
  <si>
    <t>1302901839134744576</t>
  </si>
  <si>
    <t>1302901517796532226</t>
  </si>
  <si>
    <t>1302901839336099840</t>
  </si>
  <si>
    <t>1302893876408061952</t>
  </si>
  <si>
    <t>1302900269206839296</t>
  </si>
  <si>
    <t>1302901864371896321</t>
  </si>
  <si>
    <t>1302901870613024768</t>
  </si>
  <si>
    <t>1302901881480646658</t>
  </si>
  <si>
    <t>1302901886807236617</t>
  </si>
  <si>
    <t>1302900568139026433</t>
  </si>
  <si>
    <t>1302901890443665408</t>
  </si>
  <si>
    <t>1302901902330523648</t>
  </si>
  <si>
    <t>1302901912593932289</t>
  </si>
  <si>
    <t>1302901604102877185</t>
  </si>
  <si>
    <t>1302901915420770306</t>
  </si>
  <si>
    <t>1302901922219794432</t>
  </si>
  <si>
    <t>1302901931061309440</t>
  </si>
  <si>
    <t>1302901815789277184</t>
  </si>
  <si>
    <t>1302901956285853696</t>
  </si>
  <si>
    <t>1302901962795413504</t>
  </si>
  <si>
    <t>1302901963554652161</t>
  </si>
  <si>
    <t>1302901986497458179</t>
  </si>
  <si>
    <t>1302902025764528130</t>
  </si>
  <si>
    <t>1302902029803638787</t>
  </si>
  <si>
    <t>1302899776665522179</t>
  </si>
  <si>
    <t>1302900445610819585</t>
  </si>
  <si>
    <t>1302900471477104642</t>
  </si>
  <si>
    <t>1302901080951406594</t>
  </si>
  <si>
    <t>1302901459516665856</t>
  </si>
  <si>
    <t>1302902041774231552</t>
  </si>
  <si>
    <t>1302902043095388160</t>
  </si>
  <si>
    <t>1302901915538210816</t>
  </si>
  <si>
    <t>1302902052142473217</t>
  </si>
  <si>
    <t>1302895045687689216</t>
  </si>
  <si>
    <t>1302902059339980808</t>
  </si>
  <si>
    <t>1302902071453048832</t>
  </si>
  <si>
    <t>1302902086506409985</t>
  </si>
  <si>
    <t>1302902114801262593</t>
  </si>
  <si>
    <t>1302902118085402625</t>
  </si>
  <si>
    <t>1302902145893634048</t>
  </si>
  <si>
    <t>1302902147999305728</t>
  </si>
  <si>
    <t>1302902149160992768</t>
  </si>
  <si>
    <t>1302902155553112064</t>
  </si>
  <si>
    <t>1302902162586914816</t>
  </si>
  <si>
    <t>1302900855620820992</t>
  </si>
  <si>
    <t>1302900872809050112</t>
  </si>
  <si>
    <t>1302902056676515840</t>
  </si>
  <si>
    <t>1302902187001929734</t>
  </si>
  <si>
    <t>1302900424547078144</t>
  </si>
  <si>
    <t>1302902198435590146</t>
  </si>
  <si>
    <t>1302902198775365632</t>
  </si>
  <si>
    <t>1302902216315944960</t>
  </si>
  <si>
    <t>1302902221420425216</t>
  </si>
  <si>
    <t>1302902235773325315</t>
  </si>
  <si>
    <t>1302902246737240064</t>
  </si>
  <si>
    <t>1302902253599166470</t>
  </si>
  <si>
    <t>1302902254886768641</t>
  </si>
  <si>
    <t>1302900700545003522</t>
  </si>
  <si>
    <t>1302902256665329664</t>
  </si>
  <si>
    <t>1302901603762974721</t>
  </si>
  <si>
    <t>1302901391195648000</t>
  </si>
  <si>
    <t>1302902259940958210</t>
  </si>
  <si>
    <t>1302902198934749188</t>
  </si>
  <si>
    <t>1302902266194583552</t>
  </si>
  <si>
    <t>1302902285287088129</t>
  </si>
  <si>
    <t>1302902286331441153</t>
  </si>
  <si>
    <t>1302902292790652929</t>
  </si>
  <si>
    <t>1302901898354348033</t>
  </si>
  <si>
    <t>1302901989735460865</t>
  </si>
  <si>
    <t>1302902172137349120</t>
  </si>
  <si>
    <t>1302902307835711490</t>
  </si>
  <si>
    <t>1302897951719604224</t>
  </si>
  <si>
    <t>1302898302292119552</t>
  </si>
  <si>
    <t>1302898338396733440</t>
  </si>
  <si>
    <t>1302898833714601984</t>
  </si>
  <si>
    <t>1302902309463048193</t>
  </si>
  <si>
    <t>1302893112503664641</t>
  </si>
  <si>
    <t>1302901609689575425</t>
  </si>
  <si>
    <t>1302901656669937665</t>
  </si>
  <si>
    <t>1302902314819231747</t>
  </si>
  <si>
    <t>1302902351515189248</t>
  </si>
  <si>
    <t>1302902378228670466</t>
  </si>
  <si>
    <t>1302902392338280448</t>
  </si>
  <si>
    <t>1302902413100187648</t>
  </si>
  <si>
    <t>1302902425058123777</t>
  </si>
  <si>
    <t>1302902426068946946</t>
  </si>
  <si>
    <t>1302902432725262337</t>
  </si>
  <si>
    <t>1302902055208538113</t>
  </si>
  <si>
    <t>1302902088221913088</t>
  </si>
  <si>
    <t>1302902442271539200</t>
  </si>
  <si>
    <t>1302902446847598594</t>
  </si>
  <si>
    <t>1302902458222436352</t>
  </si>
  <si>
    <t>1302902478896209927</t>
  </si>
  <si>
    <t>1302902483652501504</t>
  </si>
  <si>
    <t>1302902352052019203</t>
  </si>
  <si>
    <t>1302900848909983744</t>
  </si>
  <si>
    <t>1302900971761139712</t>
  </si>
  <si>
    <t>1302901306785296385</t>
  </si>
  <si>
    <t>1302901507252129792</t>
  </si>
  <si>
    <t>1302901614357827584</t>
  </si>
  <si>
    <t>1302901648138805248</t>
  </si>
  <si>
    <t>1302900931474776064</t>
  </si>
  <si>
    <t>1302901628928811008</t>
  </si>
  <si>
    <t>1302900863761956864</t>
  </si>
  <si>
    <t>1302901727683780610</t>
  </si>
  <si>
    <t>1302901840053374976</t>
  </si>
  <si>
    <t>1302902098292400129</t>
  </si>
  <si>
    <t>1302902114612424704</t>
  </si>
  <si>
    <t>1302902127195353089</t>
  </si>
  <si>
    <t>1302902166886125569</t>
  </si>
  <si>
    <t>1302902181209669634</t>
  </si>
  <si>
    <t>1302901495952621568</t>
  </si>
  <si>
    <t>1302902283118624773</t>
  </si>
  <si>
    <t>1302901854880161792</t>
  </si>
  <si>
    <t>1302902318954770432</t>
  </si>
  <si>
    <t>1302901060747444224</t>
  </si>
  <si>
    <t>1302902392669704192</t>
  </si>
  <si>
    <t>1302900905424031744</t>
  </si>
  <si>
    <t>1302900953016725504</t>
  </si>
  <si>
    <t>1302900985078054912</t>
  </si>
  <si>
    <t>1302901101516083201</t>
  </si>
  <si>
    <t>1302901115126571008</t>
  </si>
  <si>
    <t>1302901913013293056</t>
  </si>
  <si>
    <t>1302901926854406144</t>
  </si>
  <si>
    <t>1302901988527497217</t>
  </si>
  <si>
    <t>1302902153996988416</t>
  </si>
  <si>
    <t>1302902206794838017</t>
  </si>
  <si>
    <t>1302902403214094342</t>
  </si>
  <si>
    <t>1302902416682004480</t>
  </si>
  <si>
    <t>1302900996952129536</t>
  </si>
  <si>
    <t>1302901073410052096</t>
  </si>
  <si>
    <t>1302901130079346689</t>
  </si>
  <si>
    <t>1302901142943182848</t>
  </si>
  <si>
    <t>1302901159061909504</t>
  </si>
  <si>
    <t>1302901171963662336</t>
  </si>
  <si>
    <t>1302901185343414272</t>
  </si>
  <si>
    <t>1302901200333889537</t>
  </si>
  <si>
    <t>1302901212971282432</t>
  </si>
  <si>
    <t>1302901225709383685</t>
  </si>
  <si>
    <t>1302901236975370240</t>
  </si>
  <si>
    <t>1302901251462451200</t>
  </si>
  <si>
    <t>1302901263361687552</t>
  </si>
  <si>
    <t>1302901276582109185</t>
  </si>
  <si>
    <t>1302901385638232064</t>
  </si>
  <si>
    <t>1302901399542349824</t>
  </si>
  <si>
    <t>1302901414046257152</t>
  </si>
  <si>
    <t>1302901699917479939</t>
  </si>
  <si>
    <t>1302901713653825536</t>
  </si>
  <si>
    <t>1302901790514450433</t>
  </si>
  <si>
    <t>1302901803558662144</t>
  </si>
  <si>
    <t>1302901816099704833</t>
  </si>
  <si>
    <t>1302901829680783361</t>
  </si>
  <si>
    <t>1302901879534317569</t>
  </si>
  <si>
    <t>1302901896756174848</t>
  </si>
  <si>
    <t>1302902043028250626</t>
  </si>
  <si>
    <t>1302902059478388736</t>
  </si>
  <si>
    <t>1302902072895971328</t>
  </si>
  <si>
    <t>1302902140717817858</t>
  </si>
  <si>
    <t>1302902194929192961</t>
  </si>
  <si>
    <t>1302902220875165696</t>
  </si>
  <si>
    <t>1302902234863120385</t>
  </si>
  <si>
    <t>1302902246787526656</t>
  </si>
  <si>
    <t>1302902269252259842</t>
  </si>
  <si>
    <t>1302902332452085760</t>
  </si>
  <si>
    <t>1302902360348348416</t>
  </si>
  <si>
    <t>1302902376836128769</t>
  </si>
  <si>
    <t>1302902432310075394</t>
  </si>
  <si>
    <t>1302902460768423938</t>
  </si>
  <si>
    <t>1302902475423244289</t>
  </si>
  <si>
    <t>1302902488618561536</t>
  </si>
  <si>
    <t>1302900835265830912</t>
  </si>
  <si>
    <t>1302901288766562307</t>
  </si>
  <si>
    <t>1302901687103836160</t>
  </si>
  <si>
    <t>1302901752119717888</t>
  </si>
  <si>
    <t>1302901764031619072</t>
  </si>
  <si>
    <t>1302901777029722112</t>
  </si>
  <si>
    <t>1302901953584705537</t>
  </si>
  <si>
    <t>1302902491932106752</t>
  </si>
  <si>
    <t>1302894653918687235</t>
  </si>
  <si>
    <t>1302895489675751425</t>
  </si>
  <si>
    <t>1302900722388758529</t>
  </si>
  <si>
    <t>1302902493907574784</t>
  </si>
  <si>
    <t>1302902524366602240</t>
  </si>
  <si>
    <t>1302902011088625665</t>
  </si>
  <si>
    <t>1302902154957524998</t>
  </si>
  <si>
    <t>1302902358943232001</t>
  </si>
  <si>
    <t>1302902527889870849</t>
  </si>
  <si>
    <t>1302902542871928833</t>
  </si>
  <si>
    <t>1302902453466169346</t>
  </si>
  <si>
    <t>1302902553449959425</t>
  </si>
  <si>
    <t>1302902564040527873</t>
  </si>
  <si>
    <t>1302902565378510848</t>
  </si>
  <si>
    <t>1302902568935325702</t>
  </si>
  <si>
    <t>1302901706187919361</t>
  </si>
  <si>
    <t>1302901815264948224</t>
  </si>
  <si>
    <t>1302902360918818821</t>
  </si>
  <si>
    <t>1302902575813943296</t>
  </si>
  <si>
    <t>1302902583594545152</t>
  </si>
  <si>
    <t>1302902593081933828</t>
  </si>
  <si>
    <t>1302902593396457473</t>
  </si>
  <si>
    <t>1302893029913583616</t>
  </si>
  <si>
    <t>1302902633062047745</t>
  </si>
  <si>
    <t>1302902636488785921</t>
  </si>
  <si>
    <t>1302902643585503232</t>
  </si>
  <si>
    <t>1302902653777670144</t>
  </si>
  <si>
    <t>1302902724221194240</t>
  </si>
  <si>
    <t>1302902733356150784</t>
  </si>
  <si>
    <t>1302902765736214529</t>
  </si>
  <si>
    <t>1302902581379829760</t>
  </si>
  <si>
    <t>1302902800179892230</t>
  </si>
  <si>
    <t>1302902811659657217</t>
  </si>
  <si>
    <t>1302902828369768449</t>
  </si>
  <si>
    <t>1302899908496691205</t>
  </si>
  <si>
    <t>1302902883050876928</t>
  </si>
  <si>
    <t>1302902886561579008</t>
  </si>
  <si>
    <t>1302902750557036545</t>
  </si>
  <si>
    <t>1302902906786521089</t>
  </si>
  <si>
    <t>1302902916072656896</t>
  </si>
  <si>
    <t>1302902924167786500</t>
  </si>
  <si>
    <t>1302897009158807553</t>
  </si>
  <si>
    <t>1302899227882741760</t>
  </si>
  <si>
    <t>1302896984701820929</t>
  </si>
  <si>
    <t>1302897360914116608</t>
  </si>
  <si>
    <t>1302898776428879872</t>
  </si>
  <si>
    <t>1302901601368113152</t>
  </si>
  <si>
    <t>1302901624906547200</t>
  </si>
  <si>
    <t>1302902849496477700</t>
  </si>
  <si>
    <t>1302902928936640513</t>
  </si>
  <si>
    <t>1302902240965926912</t>
  </si>
  <si>
    <t>1302901734973427712</t>
  </si>
  <si>
    <t>1302901853336686592</t>
  </si>
  <si>
    <t>1302902034518007808</t>
  </si>
  <si>
    <t>1302902071398596609</t>
  </si>
  <si>
    <t>1302902161479663616</t>
  </si>
  <si>
    <t>1302902932774375426</t>
  </si>
  <si>
    <t>1302903006455758848</t>
  </si>
  <si>
    <t>1302903015947419649</t>
  </si>
  <si>
    <t>1302903025019748354</t>
  </si>
  <si>
    <t>1302903083777757184</t>
  </si>
  <si>
    <t>1302898300358504448</t>
  </si>
  <si>
    <t>1302898384278138881</t>
  </si>
  <si>
    <t>1302903089008005120</t>
  </si>
  <si>
    <t>1302903107400003584</t>
  </si>
  <si>
    <t>1302903128451235840</t>
  </si>
  <si>
    <t>1302903135262969856</t>
  </si>
  <si>
    <t>1302903172902481920</t>
  </si>
  <si>
    <t>1302903188018745350</t>
  </si>
  <si>
    <t>1302903198106243078</t>
  </si>
  <si>
    <t>1302900730253119490</t>
  </si>
  <si>
    <t>1302903208671494145</t>
  </si>
  <si>
    <t>1302893852278190080</t>
  </si>
  <si>
    <t>1302903214639964166</t>
  </si>
  <si>
    <t>1302899471559188480</t>
  </si>
  <si>
    <t>1302903218616238081</t>
  </si>
  <si>
    <t>1302903235108249601</t>
  </si>
  <si>
    <t>1302903246097276933</t>
  </si>
  <si>
    <t>1302903257115709440</t>
  </si>
  <si>
    <t>1302902181687963648</t>
  </si>
  <si>
    <t>1302902576304861185</t>
  </si>
  <si>
    <t>1302902609754324992</t>
  </si>
  <si>
    <t>1302903260748095488</t>
  </si>
  <si>
    <t>1302903263079985153</t>
  </si>
  <si>
    <t>1302903276845711361</t>
  </si>
  <si>
    <t>1302903315592691713</t>
  </si>
  <si>
    <t>1302903323666784256</t>
  </si>
  <si>
    <t>1302903032783368192</t>
  </si>
  <si>
    <t>1302903041352368128</t>
  </si>
  <si>
    <t>1302903344877371397</t>
  </si>
  <si>
    <t>1302903379803348993</t>
  </si>
  <si>
    <t>1302903389303394304</t>
  </si>
  <si>
    <t>1302903410035892226</t>
  </si>
  <si>
    <t>1302903445737762816</t>
  </si>
  <si>
    <t>1302903447000244224</t>
  </si>
  <si>
    <t>1302903515610779648</t>
  </si>
  <si>
    <t>1302903535793733632</t>
  </si>
  <si>
    <t>1302903538159239169</t>
  </si>
  <si>
    <t>1302903544648019969</t>
  </si>
  <si>
    <t>1302903546723983362</t>
  </si>
  <si>
    <t>1302903575547314176</t>
  </si>
  <si>
    <t>1302903576591839235</t>
  </si>
  <si>
    <t>1302903597600919553</t>
  </si>
  <si>
    <t>1302903603972075523</t>
  </si>
  <si>
    <t>1302903304754663424</t>
  </si>
  <si>
    <t>1302903624196960260</t>
  </si>
  <si>
    <t>1302903630303956992</t>
  </si>
  <si>
    <t>1302896413441957889</t>
  </si>
  <si>
    <t>1302903621131141121</t>
  </si>
  <si>
    <t>1302903678731509760</t>
  </si>
  <si>
    <t>1302899329707859968</t>
  </si>
  <si>
    <t>1302900174981746692</t>
  </si>
  <si>
    <t>1302900431559954433</t>
  </si>
  <si>
    <t>1302900565848985600</t>
  </si>
  <si>
    <t>1302903679578644481</t>
  </si>
  <si>
    <t>1302897219696119809</t>
  </si>
  <si>
    <t>1302899625137811456</t>
  </si>
  <si>
    <t>1302903685643526144</t>
  </si>
  <si>
    <t>1302903692287328256</t>
  </si>
  <si>
    <t>1302903698113220614</t>
  </si>
  <si>
    <t>1302903704966684673</t>
  </si>
  <si>
    <t>1302903707449741315</t>
  </si>
  <si>
    <t>1302903717008556032</t>
  </si>
  <si>
    <t>1302901728522588161</t>
  </si>
  <si>
    <t>1302903706313084929</t>
  </si>
  <si>
    <t>1302903737237688323</t>
  </si>
  <si>
    <t>1302903793814614016</t>
  </si>
  <si>
    <t>1302903800731111425</t>
  </si>
  <si>
    <t>1302903823648792577</t>
  </si>
  <si>
    <t>1302903859400957953</t>
  </si>
  <si>
    <t>1302903874517303296</t>
  </si>
  <si>
    <t>1302903881983078400</t>
  </si>
  <si>
    <t>1302903891835498502</t>
  </si>
  <si>
    <t>1302903892842176514</t>
  </si>
  <si>
    <t>1302903895539118080</t>
  </si>
  <si>
    <t>1302903955035430913</t>
  </si>
  <si>
    <t>1302902451100475393</t>
  </si>
  <si>
    <t>1302902787164962817</t>
  </si>
  <si>
    <t>1302903658699395073</t>
  </si>
  <si>
    <t>1302903961133805574</t>
  </si>
  <si>
    <t>1302903964485050368</t>
  </si>
  <si>
    <t>1302894712357924864</t>
  </si>
  <si>
    <t>1302903663636013057</t>
  </si>
  <si>
    <t>1302903970348691462</t>
  </si>
  <si>
    <t>1302903985829888001</t>
  </si>
  <si>
    <t>1302903987130179584</t>
  </si>
  <si>
    <t>1302901972052312065</t>
  </si>
  <si>
    <t>1302903987524399104</t>
  </si>
  <si>
    <t>1302904005815754752</t>
  </si>
  <si>
    <t>1302904006390366208</t>
  </si>
  <si>
    <t>1302904015584329728</t>
  </si>
  <si>
    <t>1302903416583196673</t>
  </si>
  <si>
    <t>1302904068289953798</t>
  </si>
  <si>
    <t>1302904071163015169</t>
  </si>
  <si>
    <t>1302903628512993280</t>
  </si>
  <si>
    <t>1302904080872820736</t>
  </si>
  <si>
    <t>1302904125714100224</t>
  </si>
  <si>
    <t>1302904132072734721</t>
  </si>
  <si>
    <t>1302894084466581504</t>
  </si>
  <si>
    <t>1302894764027674625</t>
  </si>
  <si>
    <t>1302895503127048192</t>
  </si>
  <si>
    <t>1302900959916548096</t>
  </si>
  <si>
    <t>1302902522122768386</t>
  </si>
  <si>
    <t>1302904156957614081</t>
  </si>
  <si>
    <t>1302902834057195522</t>
  </si>
  <si>
    <t>1302904162020024321</t>
  </si>
  <si>
    <t>1302902543043887105</t>
  </si>
  <si>
    <t>1302904186544115712</t>
  </si>
  <si>
    <t>1302904204315353088</t>
  </si>
  <si>
    <t>1302904220144644097</t>
  </si>
  <si>
    <t>1302904206387339265</t>
  </si>
  <si>
    <t>1302904231234400258</t>
  </si>
  <si>
    <t>1302897138184060931</t>
  </si>
  <si>
    <t>1302904237798625281</t>
  </si>
  <si>
    <t>1302902364039380995</t>
  </si>
  <si>
    <t>1302903619906203650</t>
  </si>
  <si>
    <t>1302901864892039169</t>
  </si>
  <si>
    <t>1302903955312136194</t>
  </si>
  <si>
    <t>1302903985737670656</t>
  </si>
  <si>
    <t>1302904238725427200</t>
  </si>
  <si>
    <t>1302904239019028480</t>
  </si>
  <si>
    <t>1302904249416740864</t>
  </si>
  <si>
    <t>1302904274024767489</t>
  </si>
  <si>
    <t>1302904274456731648</t>
  </si>
  <si>
    <t>1302902209772806145</t>
  </si>
  <si>
    <t>1302904311916060672</t>
  </si>
  <si>
    <t>1302904315862855681</t>
  </si>
  <si>
    <t>1302904321911091200</t>
  </si>
  <si>
    <t>1302903885183426560</t>
  </si>
  <si>
    <t>1302904327728558080</t>
  </si>
  <si>
    <t>1302904332652666880</t>
  </si>
  <si>
    <t>1302904336876412930</t>
  </si>
  <si>
    <t>1302904354442080259</t>
  </si>
  <si>
    <t>1302904354588876802</t>
  </si>
  <si>
    <t>1302904365896863745</t>
  </si>
  <si>
    <t>1302904389607317509</t>
  </si>
  <si>
    <t>1302903597173100546</t>
  </si>
  <si>
    <t>1302903786235523072</t>
  </si>
  <si>
    <t>1302900143663046656</t>
  </si>
  <si>
    <t>1302904422394077185</t>
  </si>
  <si>
    <t>1302903722440155136</t>
  </si>
  <si>
    <t>1302904256177995776</t>
  </si>
  <si>
    <t>1302904435249610753</t>
  </si>
  <si>
    <t>1302904438453985281</t>
  </si>
  <si>
    <t>1302904445290733569</t>
  </si>
  <si>
    <t>1302904123331813376</t>
  </si>
  <si>
    <t>1302904491373522946</t>
  </si>
  <si>
    <t>1302904493424615424</t>
  </si>
  <si>
    <t>1302904512261152769</t>
  </si>
  <si>
    <t>1302898299565797376</t>
  </si>
  <si>
    <t>1302901918742634498</t>
  </si>
  <si>
    <t>1302894134051573760</t>
  </si>
  <si>
    <t>1302894207409897472</t>
  </si>
  <si>
    <t>1302897698287173638</t>
  </si>
  <si>
    <t>1302897724245684225</t>
  </si>
  <si>
    <t>1302900478401863680</t>
  </si>
  <si>
    <t>1302902106399977472</t>
  </si>
  <si>
    <t>1302902314156478464</t>
  </si>
  <si>
    <t>1302903426297114624</t>
  </si>
  <si>
    <t>1302903546824728576</t>
  </si>
  <si>
    <t>1302903561693536257</t>
  </si>
  <si>
    <t>1302903799808274439</t>
  </si>
  <si>
    <t>1302904507425153024</t>
  </si>
  <si>
    <t>1302904517768278016</t>
  </si>
  <si>
    <t>1302904524672098304</t>
  </si>
  <si>
    <t>1302904558339776512</t>
  </si>
  <si>
    <t>1302904579030351872</t>
  </si>
  <si>
    <t>1302904591042797568</t>
  </si>
  <si>
    <t>1302904595350343680</t>
  </si>
  <si>
    <t>1302901087515500544</t>
  </si>
  <si>
    <t>1302904617294991360</t>
  </si>
  <si>
    <t>1302893865355980800</t>
  </si>
  <si>
    <t>1302893395866648577</t>
  </si>
  <si>
    <t>1302904620100907008</t>
  </si>
  <si>
    <t>1302904629357940736</t>
  </si>
  <si>
    <t>1302904636831981568</t>
  </si>
  <si>
    <t>1302902264546209799</t>
  </si>
  <si>
    <t>1302904638262226944</t>
  </si>
  <si>
    <t>1302898667414671361</t>
  </si>
  <si>
    <t>1302904673490227200</t>
  </si>
  <si>
    <t>1302903979404214275</t>
  </si>
  <si>
    <t>1302904691584413696</t>
  </si>
  <si>
    <t>1302903773392547841</t>
  </si>
  <si>
    <t>1302904692423311361</t>
  </si>
  <si>
    <t>1302904719036174336</t>
  </si>
  <si>
    <t>1302904737583362048</t>
  </si>
  <si>
    <t>1302904738447466496</t>
  </si>
  <si>
    <t>1302904026174877696</t>
  </si>
  <si>
    <t>1302904129145065472</t>
  </si>
  <si>
    <t>1302904714665709568</t>
  </si>
  <si>
    <t>1302904496717139971</t>
  </si>
  <si>
    <t>1302904526848978944</t>
  </si>
  <si>
    <t>1302899343419084801</t>
  </si>
  <si>
    <t>1302904755803492352</t>
  </si>
  <si>
    <t>1302900854303764481</t>
  </si>
  <si>
    <t>1302900935832690689</t>
  </si>
  <si>
    <t>1302903545306415105</t>
  </si>
  <si>
    <t>1302903671999533056</t>
  </si>
  <si>
    <t>1302903701095346181</t>
  </si>
  <si>
    <t>1302904759741865986</t>
  </si>
  <si>
    <t>1302904761822244864</t>
  </si>
  <si>
    <t>1302904773553733633</t>
  </si>
  <si>
    <t>1302904790616215552</t>
  </si>
  <si>
    <t>1302904795531894784</t>
  </si>
  <si>
    <t>1302904805652795394</t>
  </si>
  <si>
    <t>1302898507402145798</t>
  </si>
  <si>
    <t>1302904817942032391</t>
  </si>
  <si>
    <t>1302904824178995200</t>
  </si>
  <si>
    <t>1302904850657681410</t>
  </si>
  <si>
    <t>1302904868122705920</t>
  </si>
  <si>
    <t>1302904877035581442</t>
  </si>
  <si>
    <t>1302904771972538368</t>
  </si>
  <si>
    <t>1302904877241131010</t>
  </si>
  <si>
    <t>1302904884497231873</t>
  </si>
  <si>
    <t>1302904901106720768</t>
  </si>
  <si>
    <t>1302896250014949376</t>
  </si>
  <si>
    <t>1302896484925337600</t>
  </si>
  <si>
    <t>1302900373435244545</t>
  </si>
  <si>
    <t>1302897055669469186</t>
  </si>
  <si>
    <t>1302897343679741953</t>
  </si>
  <si>
    <t>1302899117845147649</t>
  </si>
  <si>
    <t>1302899341971976192</t>
  </si>
  <si>
    <t>1302899369977417729</t>
  </si>
  <si>
    <t>1302899481701003264</t>
  </si>
  <si>
    <t>1302899509043687424</t>
  </si>
  <si>
    <t>1302899512575291392</t>
  </si>
  <si>
    <t>1302900677727805440</t>
  </si>
  <si>
    <t>1302893241814007810</t>
  </si>
  <si>
    <t>1302896917039341569</t>
  </si>
  <si>
    <t>1302900641723891715</t>
  </si>
  <si>
    <t>1302900770048675840</t>
  </si>
  <si>
    <t>1302904915761659905</t>
  </si>
  <si>
    <t>1302904930693296129</t>
  </si>
  <si>
    <t>1302904849667780608</t>
  </si>
  <si>
    <t>1302904935818772480</t>
  </si>
  <si>
    <t>1302904960254844928</t>
  </si>
  <si>
    <t>1302904972300881921</t>
  </si>
  <si>
    <t>1302904973454315521</t>
  </si>
  <si>
    <t>1302904731551977472</t>
  </si>
  <si>
    <t>1302904976180535296</t>
  </si>
  <si>
    <t>1302904985777090560</t>
  </si>
  <si>
    <t>1302904994941734912</t>
  </si>
  <si>
    <t>1302905001484808193</t>
  </si>
  <si>
    <t>1302894743412551682</t>
  </si>
  <si>
    <t>1302899408640507906</t>
  </si>
  <si>
    <t>1302899662588846082</t>
  </si>
  <si>
    <t>1302894791068327944</t>
  </si>
  <si>
    <t>1302904873239760896</t>
  </si>
  <si>
    <t>1302904924913545217</t>
  </si>
  <si>
    <t>1302905026587684867</t>
  </si>
  <si>
    <t>1302902556167794694</t>
  </si>
  <si>
    <t>1302905061345959936</t>
  </si>
  <si>
    <t>1302905073207398401</t>
  </si>
  <si>
    <t>1302905091263848449</t>
  </si>
  <si>
    <t>1302904689713848321</t>
  </si>
  <si>
    <t>1302905104043896832</t>
  </si>
  <si>
    <t>1302905107172868097</t>
  </si>
  <si>
    <t>1302905107525197824</t>
  </si>
  <si>
    <t>1302905107680342016</t>
  </si>
  <si>
    <t>1302905156682407946</t>
  </si>
  <si>
    <t>1302905165767467011</t>
  </si>
  <si>
    <t>1302905171723218944</t>
  </si>
  <si>
    <t>1302902866886242305</t>
  </si>
  <si>
    <t>1302903427425591296</t>
  </si>
  <si>
    <t>1302904291808731143</t>
  </si>
  <si>
    <t>1302904691051855872</t>
  </si>
  <si>
    <t>1302905081474568193</t>
  </si>
  <si>
    <t>1302905209438572544</t>
  </si>
  <si>
    <t>1302905223023714305</t>
  </si>
  <si>
    <t>1302905231160741888</t>
  </si>
  <si>
    <t>1302905236260941826</t>
  </si>
  <si>
    <t>1302902053807685633</t>
  </si>
  <si>
    <t>1302905243433234432</t>
  </si>
  <si>
    <t>1302905243479322624</t>
  </si>
  <si>
    <t>1302905245563904001</t>
  </si>
  <si>
    <t>1302900218342465536</t>
  </si>
  <si>
    <t>1302901039423565824</t>
  </si>
  <si>
    <t>1302901226502156288</t>
  </si>
  <si>
    <t>1302901868503289857</t>
  </si>
  <si>
    <t>1302902308657721344</t>
  </si>
  <si>
    <t>1302902416577159170</t>
  </si>
  <si>
    <t>1302902449624109056</t>
  </si>
  <si>
    <t>1302902764876390400</t>
  </si>
  <si>
    <t>1302905306494582786</t>
  </si>
  <si>
    <t>1302905313142726657</t>
  </si>
  <si>
    <t>1302905316846100480</t>
  </si>
  <si>
    <t>1302905318322577408</t>
  </si>
  <si>
    <t>1302905348760588288</t>
  </si>
  <si>
    <t>1302903367040217088</t>
  </si>
  <si>
    <t>1302905358642491392</t>
  </si>
  <si>
    <t>1302903625967005697</t>
  </si>
  <si>
    <t>1302904285227753472</t>
  </si>
  <si>
    <t>1302904267141910531</t>
  </si>
  <si>
    <t>1302905367391657985</t>
  </si>
  <si>
    <t>1302905371569221633</t>
  </si>
  <si>
    <t>1302905220842754049</t>
  </si>
  <si>
    <t>1302902578020151296</t>
  </si>
  <si>
    <t>1302904611108388864</t>
  </si>
  <si>
    <t>1302905203956408320</t>
  </si>
  <si>
    <t>1302905387419447297</t>
  </si>
  <si>
    <t>1302905389533376516</t>
  </si>
  <si>
    <t>1302905405098557441</t>
  </si>
  <si>
    <t>1302894823771316230</t>
  </si>
  <si>
    <t>1302905414091116546</t>
  </si>
  <si>
    <t>1302905419350769664</t>
  </si>
  <si>
    <t>1302902180509171712</t>
  </si>
  <si>
    <t>1302902461032574978</t>
  </si>
  <si>
    <t>1302902496029847553</t>
  </si>
  <si>
    <t>1302905444982087683</t>
  </si>
  <si>
    <t>1302901767542198272</t>
  </si>
  <si>
    <t>1302902633020104707</t>
  </si>
  <si>
    <t>1302905453802786817</t>
  </si>
  <si>
    <t>1302899893036445701</t>
  </si>
  <si>
    <t>1302905506147700737</t>
  </si>
  <si>
    <t>1302904580263407618</t>
  </si>
  <si>
    <t>1302904834325008385</t>
  </si>
  <si>
    <t>1302904894802677760</t>
  </si>
  <si>
    <t>1302904919817502720</t>
  </si>
  <si>
    <t>1302905267688931328</t>
  </si>
  <si>
    <t>1302905256527896581</t>
  </si>
  <si>
    <t>1302905376455573505</t>
  </si>
  <si>
    <t>1302904684282142720</t>
  </si>
  <si>
    <t>1302905014097068035</t>
  </si>
  <si>
    <t>1302905516876652552</t>
  </si>
  <si>
    <t>1302905543586058240</t>
  </si>
  <si>
    <t>1302905546471739392</t>
  </si>
  <si>
    <t>1302905483838124035</t>
  </si>
  <si>
    <t>1302905548342345730</t>
  </si>
  <si>
    <t>1302905550934478848</t>
  </si>
  <si>
    <t>1302894324783484928</t>
  </si>
  <si>
    <t>1302894351962509312</t>
  </si>
  <si>
    <t>1302900703413833729</t>
  </si>
  <si>
    <t>1302905292972326912</t>
  </si>
  <si>
    <t>1302905555560935424</t>
  </si>
  <si>
    <t>1302905556345131011</t>
  </si>
  <si>
    <t>1302905559830601728</t>
  </si>
  <si>
    <t>1302896112081100800</t>
  </si>
  <si>
    <t>1302896179529670658</t>
  </si>
  <si>
    <t>1302905129725693952</t>
  </si>
  <si>
    <t>1302905574141566976</t>
  </si>
  <si>
    <t>1302905580567240704</t>
  </si>
  <si>
    <t>1302905580844019714</t>
  </si>
  <si>
    <t>1302905619117010946</t>
  </si>
  <si>
    <t>1302905658660978689</t>
  </si>
  <si>
    <t>1302905681532477440</t>
  </si>
  <si>
    <t>1302905706987753472</t>
  </si>
  <si>
    <t>1302905368360529921</t>
  </si>
  <si>
    <t>1302905713790910464</t>
  </si>
  <si>
    <t>1302905717817372677</t>
  </si>
  <si>
    <t>1302905720187154432</t>
  </si>
  <si>
    <t>1302905764445470725</t>
  </si>
  <si>
    <t>1302902572743761921</t>
  </si>
  <si>
    <t>1302902621192163328</t>
  </si>
  <si>
    <t>1302902664041127936</t>
  </si>
  <si>
    <t>1302902682202656768</t>
  </si>
  <si>
    <t>1302902963204022274</t>
  </si>
  <si>
    <t>1302900657058230272</t>
  </si>
  <si>
    <t>1302902092726546432</t>
  </si>
  <si>
    <t>1302902476077588480</t>
  </si>
  <si>
    <t>1302902532352565249</t>
  </si>
  <si>
    <t>1302902734778032128</t>
  </si>
  <si>
    <t>1302902782622445568</t>
  </si>
  <si>
    <t>1302902979045896192</t>
  </si>
  <si>
    <t>1302903016039657472</t>
  </si>
  <si>
    <t>1302903051900997637</t>
  </si>
  <si>
    <t>1302905779964395521</t>
  </si>
  <si>
    <t>1302905786444648448</t>
  </si>
  <si>
    <t>1302905817021083649</t>
  </si>
  <si>
    <t>1302905833919926272</t>
  </si>
  <si>
    <t>1302905827825647617</t>
  </si>
  <si>
    <t>1302905838793711616</t>
  </si>
  <si>
    <t>1302905866589368320</t>
  </si>
  <si>
    <t>1302905890580787201</t>
  </si>
  <si>
    <t>1302905905890033664</t>
  </si>
  <si>
    <t>1302892736748466177</t>
  </si>
  <si>
    <t>1302905920901373952</t>
  </si>
  <si>
    <t>1302905925221531648</t>
  </si>
  <si>
    <t>1302899291246137345</t>
  </si>
  <si>
    <t>1302905928648241152</t>
  </si>
  <si>
    <t>1302905964014661632</t>
  </si>
  <si>
    <t>1302900964278431745</t>
  </si>
  <si>
    <t>1302906005869735936</t>
  </si>
  <si>
    <t>1302905882758377472</t>
  </si>
  <si>
    <t>1302906012307922945</t>
  </si>
  <si>
    <t>1302897578812473345</t>
  </si>
  <si>
    <t>1302906024391655425</t>
  </si>
  <si>
    <t>1302906073938968576</t>
  </si>
  <si>
    <t>1302902593492934656</t>
  </si>
  <si>
    <t>1302906076514234368</t>
  </si>
  <si>
    <t>1302894532913065986</t>
  </si>
  <si>
    <t>1302894651402190850</t>
  </si>
  <si>
    <t>1302906085355839488</t>
  </si>
  <si>
    <t>1302904794386894852</t>
  </si>
  <si>
    <t>1302906086731608069</t>
  </si>
  <si>
    <t>1302905476951076869</t>
  </si>
  <si>
    <t>1302906112207773698</t>
  </si>
  <si>
    <t>1302893257282613250</t>
  </si>
  <si>
    <t>1302894269535985666</t>
  </si>
  <si>
    <t>1302892743803326465</t>
  </si>
  <si>
    <t>1302894004648906753</t>
  </si>
  <si>
    <t>1302902466728648705</t>
  </si>
  <si>
    <t>1302902664515084289</t>
  </si>
  <si>
    <t>1302892766356148226</t>
  </si>
  <si>
    <t>1302901164757798913</t>
  </si>
  <si>
    <t>1302901252053852160</t>
  </si>
  <si>
    <t>1302905986416480256</t>
  </si>
  <si>
    <t>1302906125050806272</t>
  </si>
  <si>
    <t>1302906132038467585</t>
  </si>
  <si>
    <t>1302906132512432130</t>
  </si>
  <si>
    <t>1302906139181424642</t>
  </si>
  <si>
    <t>1302906148341735427</t>
  </si>
  <si>
    <t>1302906168092684289</t>
  </si>
  <si>
    <t>1302906179757076481</t>
  </si>
  <si>
    <t>1302906188162457601</t>
  </si>
  <si>
    <t>1302898089758343169</t>
  </si>
  <si>
    <t>1302905673357819907</t>
  </si>
  <si>
    <t>1302906188531527681</t>
  </si>
  <si>
    <t>1302906190817423361</t>
  </si>
  <si>
    <t>1302906191597547522</t>
  </si>
  <si>
    <t>1302906205640163333</t>
  </si>
  <si>
    <t>1302906220727005184</t>
  </si>
  <si>
    <t>1302906223881154560</t>
  </si>
  <si>
    <t>1302906263043321856</t>
  </si>
  <si>
    <t>1302894543407206400</t>
  </si>
  <si>
    <t>1302894909888720896</t>
  </si>
  <si>
    <t>1302895647452884993</t>
  </si>
  <si>
    <t>1302900382570487812</t>
  </si>
  <si>
    <t>1302905286148018176</t>
  </si>
  <si>
    <t>1302900772129005568</t>
  </si>
  <si>
    <t>1302900619808702464</t>
  </si>
  <si>
    <t>1302906264343556102</t>
  </si>
  <si>
    <t>1302906265203437568</t>
  </si>
  <si>
    <t>1302906266637877248</t>
  </si>
  <si>
    <t>1302905694283210753</t>
  </si>
  <si>
    <t>1302906191534727168</t>
  </si>
  <si>
    <t>1302906267153780737</t>
  </si>
  <si>
    <t>1302906116817338369</t>
  </si>
  <si>
    <t>1302906269959745537</t>
  </si>
  <si>
    <t>1302906280105791490</t>
  </si>
  <si>
    <t>1302906295213645824</t>
  </si>
  <si>
    <t>1302906300083310592</t>
  </si>
  <si>
    <t>1302905428485926915</t>
  </si>
  <si>
    <t>1302906328029954048</t>
  </si>
  <si>
    <t>1302902954094137344</t>
  </si>
  <si>
    <t>1302906346552074241</t>
  </si>
  <si>
    <t>1302906347596345344</t>
  </si>
  <si>
    <t>1302906360305049600</t>
  </si>
  <si>
    <t>1302894810592956417</t>
  </si>
  <si>
    <t>1302906389677785091</t>
  </si>
  <si>
    <t>1302906344198959105</t>
  </si>
  <si>
    <t>1302906391166726144</t>
  </si>
  <si>
    <t>1302906352793128960</t>
  </si>
  <si>
    <t>1302906403711926272</t>
  </si>
  <si>
    <t>1302906299156369408</t>
  </si>
  <si>
    <t>1302906371117969409</t>
  </si>
  <si>
    <t>1302906405473513474</t>
  </si>
  <si>
    <t>1302906411102294016</t>
  </si>
  <si>
    <t>1302905699110850560</t>
  </si>
  <si>
    <t>1302906426063548417</t>
  </si>
  <si>
    <t>1302905093012946944</t>
  </si>
  <si>
    <t>1302906426503778307</t>
  </si>
  <si>
    <t>1302903817701220352</t>
  </si>
  <si>
    <t>1302906342819033088</t>
  </si>
  <si>
    <t>1302906374146330627</t>
  </si>
  <si>
    <t>1302906428449984512</t>
  </si>
  <si>
    <t>1302906428546523142</t>
  </si>
  <si>
    <t>1302906434334502919</t>
  </si>
  <si>
    <t>1302897800863244297</t>
  </si>
  <si>
    <t>1302906041261322241</t>
  </si>
  <si>
    <t>1302906447701979137</t>
  </si>
  <si>
    <t>1302899518657101824</t>
  </si>
  <si>
    <t>1302906380878098432</t>
  </si>
  <si>
    <t>1302906403149869056</t>
  </si>
  <si>
    <t>1302906452281978881</t>
  </si>
  <si>
    <t>1302905831562731521</t>
  </si>
  <si>
    <t>1302906224967467009</t>
  </si>
  <si>
    <t>1302906459319984129</t>
  </si>
  <si>
    <t>1302906505008537600</t>
  </si>
  <si>
    <t>1302906517390147586</t>
  </si>
  <si>
    <t>1302893113673838592</t>
  </si>
  <si>
    <t>1302905974877908992</t>
  </si>
  <si>
    <t>1302906052896108546</t>
  </si>
  <si>
    <t>1302906518010867713</t>
  </si>
  <si>
    <t>1302905637404200962</t>
  </si>
  <si>
    <t>1302906330898866176</t>
  </si>
  <si>
    <t>1302906526147817477</t>
  </si>
  <si>
    <t>1302906526927974400</t>
  </si>
  <si>
    <t>1302906534108618752</t>
  </si>
  <si>
    <t>1302906546922323969</t>
  </si>
  <si>
    <t>1302906554904059904</t>
  </si>
  <si>
    <t>1302905256355926018</t>
  </si>
  <si>
    <t>1302902944719728640</t>
  </si>
  <si>
    <t>1302903051145994242</t>
  </si>
  <si>
    <t>1302904864117125123</t>
  </si>
  <si>
    <t>1302906559471611905</t>
  </si>
  <si>
    <t>1302906571567947776</t>
  </si>
  <si>
    <t>1302906581516824576</t>
  </si>
  <si>
    <t>1302906583085539328</t>
  </si>
  <si>
    <t>1302906584306053120</t>
  </si>
  <si>
    <t>1302906586478686209</t>
  </si>
  <si>
    <t>1302905097769291776</t>
  </si>
  <si>
    <t>1302899254340411393</t>
  </si>
  <si>
    <t>1302901404307132418</t>
  </si>
  <si>
    <t>1302906615163625472</t>
  </si>
  <si>
    <t>1302902254664441858</t>
  </si>
  <si>
    <t>1302905663471845376</t>
  </si>
  <si>
    <t>1302906625762578432</t>
  </si>
  <si>
    <t>1302906627884867587</t>
  </si>
  <si>
    <t>1302906642250346496</t>
  </si>
  <si>
    <t>1302906644817309696</t>
  </si>
  <si>
    <t>1302906656972439552</t>
  </si>
  <si>
    <t>1302906662596931584</t>
  </si>
  <si>
    <t>1302905469778837507</t>
  </si>
  <si>
    <t>1302906668062109696</t>
  </si>
  <si>
    <t>1302906677394432000</t>
  </si>
  <si>
    <t>1302904420808548352</t>
  </si>
  <si>
    <t>1302905401709527041</t>
  </si>
  <si>
    <t>1302906687955767296</t>
  </si>
  <si>
    <t>1302906717043212290</t>
  </si>
  <si>
    <t>1302906727029829632</t>
  </si>
  <si>
    <t>1302895605644103680</t>
  </si>
  <si>
    <t>1302904743140847616</t>
  </si>
  <si>
    <t>1302906731534532608</t>
  </si>
  <si>
    <t>1302904193372487680</t>
  </si>
  <si>
    <t>1302906734281814016</t>
  </si>
  <si>
    <t>1302905052860874752</t>
  </si>
  <si>
    <t>1302906743526055937</t>
  </si>
  <si>
    <t>1302906743656034306</t>
  </si>
  <si>
    <t>1302906749209305090</t>
  </si>
  <si>
    <t>1302906373500362752</t>
  </si>
  <si>
    <t>1302906766594732033</t>
  </si>
  <si>
    <t>1302906786857574400</t>
  </si>
  <si>
    <t>1302906804993536000</t>
  </si>
  <si>
    <t>1302906813025718273</t>
  </si>
  <si>
    <t>1302905639027367938</t>
  </si>
  <si>
    <t>1302906515515305984</t>
  </si>
  <si>
    <t>1302905353353396225</t>
  </si>
  <si>
    <t>1302897528753414144</t>
  </si>
  <si>
    <t>1302904775655092224</t>
  </si>
  <si>
    <t>1302905858439835648</t>
  </si>
  <si>
    <t>1302904180475002881</t>
  </si>
  <si>
    <t>1302906495386877957</t>
  </si>
  <si>
    <t>1302906817085804546</t>
  </si>
  <si>
    <t>1302906329191784453</t>
  </si>
  <si>
    <t>1302904505273520133</t>
  </si>
  <si>
    <t>1302906817412911104</t>
  </si>
  <si>
    <t>1302906826883645445</t>
  </si>
  <si>
    <t>1302906851437080577</t>
  </si>
  <si>
    <t>1302906800128188417</t>
  </si>
  <si>
    <t>1302906852988973057</t>
  </si>
  <si>
    <t>1302901168192933889</t>
  </si>
  <si>
    <t>1302901276473094144</t>
  </si>
  <si>
    <t>1302903454801645569</t>
  </si>
  <si>
    <t>1302904194597187584</t>
  </si>
  <si>
    <t>1302904321663594498</t>
  </si>
  <si>
    <t>1302904932350095361</t>
  </si>
  <si>
    <t>1302905095391125504</t>
  </si>
  <si>
    <t>1302905535629373440</t>
  </si>
  <si>
    <t>1302905552645677057</t>
  </si>
  <si>
    <t>1302905569506783238</t>
  </si>
  <si>
    <t>1302905579975749633</t>
  </si>
  <si>
    <t>1302905592520912896</t>
  </si>
  <si>
    <t>1302905598875295745</t>
  </si>
  <si>
    <t>1302905612620103683</t>
  </si>
  <si>
    <t>1302905627367227394</t>
  </si>
  <si>
    <t>1302905842421788672</t>
  </si>
  <si>
    <t>1302905901976711172</t>
  </si>
  <si>
    <t>1302905922897899521</t>
  </si>
  <si>
    <t>1302902994623541248</t>
  </si>
  <si>
    <t>1302903680606248961</t>
  </si>
  <si>
    <t>1302904900477624323</t>
  </si>
  <si>
    <t>1302905946180431872</t>
  </si>
  <si>
    <t>1302906221909831680</t>
  </si>
  <si>
    <t>1302904997437267968</t>
  </si>
  <si>
    <t>1302905996642152448</t>
  </si>
  <si>
    <t>1302906855463686145</t>
  </si>
  <si>
    <t>1302903616143945728</t>
  </si>
  <si>
    <t>1302906062635331585</t>
  </si>
  <si>
    <t>1302906101873012739</t>
  </si>
  <si>
    <t>1302906123326910464</t>
  </si>
  <si>
    <t>1302906177584394241</t>
  </si>
  <si>
    <t>1302906205468205058</t>
  </si>
  <si>
    <t>1302902984116850688</t>
  </si>
  <si>
    <t>1302906856520572928</t>
  </si>
  <si>
    <t>1302896780837752833</t>
  </si>
  <si>
    <t>1302898971602419714</t>
  </si>
  <si>
    <t>1302906863881564160</t>
  </si>
  <si>
    <t>1302866068768079872</t>
  </si>
  <si>
    <t>1302887064485019654</t>
  </si>
  <si>
    <t>1302592267685752832</t>
  </si>
  <si>
    <t>1302887614500888576</t>
  </si>
  <si>
    <t>1302891355153154048</t>
  </si>
  <si>
    <t>1302862813417725958</t>
  </si>
  <si>
    <t>1302847262565883904</t>
  </si>
  <si>
    <t>1302867880476770304</t>
  </si>
  <si>
    <t>1302891434098307073</t>
  </si>
  <si>
    <t>1302164864475910144</t>
  </si>
  <si>
    <t>1302902299350556673</t>
  </si>
  <si>
    <t>1302901925441085440</t>
  </si>
  <si>
    <t>1302898316754194433</t>
  </si>
  <si>
    <t>1302847267351613440</t>
  </si>
  <si>
    <t>1302900035156238336</t>
  </si>
  <si>
    <t>1302862192404881408</t>
  </si>
  <si>
    <t>1302894569579638784</t>
  </si>
  <si>
    <t>1302821593735782408</t>
  </si>
  <si>
    <t>1302883835286179840</t>
  </si>
  <si>
    <t>1302401647109439489</t>
  </si>
  <si>
    <t>1302886548937953282</t>
  </si>
  <si>
    <t>1302903755772313605</t>
  </si>
  <si>
    <t>1302622077430587395</t>
  </si>
  <si>
    <t>1302854448704700416</t>
  </si>
  <si>
    <t>1302652133850800130</t>
  </si>
  <si>
    <t>1302632369115942912</t>
  </si>
  <si>
    <t>Followed</t>
  </si>
  <si>
    <t>Followers</t>
  </si>
  <si>
    <t>Tweets</t>
  </si>
  <si>
    <t>Favorites</t>
  </si>
  <si>
    <t>Time Zone UTC Offset (Seconds)</t>
  </si>
  <si>
    <t>Description</t>
  </si>
  <si>
    <t>Location</t>
  </si>
  <si>
    <t>Web</t>
  </si>
  <si>
    <t>Time Zone</t>
  </si>
  <si>
    <t>Joined Twitter Date (UTC)</t>
  </si>
  <si>
    <t>Custom Menu Item Text</t>
  </si>
  <si>
    <t>Custom Menu Item Action</t>
  </si>
  <si>
    <t>Tweeted Search Term?</t>
  </si>
  <si>
    <t>Indian 🇮🇳 by blood and heart ❤️#INC  #UWC ,#Congresstaskforce , #WithRG</t>
  </si>
  <si>
    <t>I.A.S. rtd., MBA, MPhil, PhD, CPA, LIFA ex-IFS, ex-IPS.RTs r not endorsements.Tweets r my personal views.*योगी सरकार से सवाल पूछने पर दो-दो FIR का तमगा प्राप्त*</t>
  </si>
  <si>
    <t>Educator | Mentor |
Raise your voice with #SpeakUpForSSCRailway
tag @careerwil1 in your tweet.</t>
  </si>
  <si>
    <t>Poet, Author, satirist, columnist &amp; Sr.copy editor in shagun news india, ex. Sr. Editor Jan Sandesh Times</t>
  </si>
  <si>
    <t>Secularist. Optimistic. Equality, Humanity &amp; Justice. Socialist.
Founder of @OfficeOfBJS  Tweets are personal. Rt are not endorsement.</t>
  </si>
  <si>
    <t>Journalist @BoltaHindustan
Former: @DDNewsLive, NDTV @mygoodtimes, @rajyasabhatv and AIR(Delhi)
Studying: JNU, 
Studied: @IIMC_India, DU</t>
  </si>
  <si>
    <t>(राष्ट्रीय महासचिव-पिछडा जन विकास सेवा संस्थान)
                          'रास्ते बंद नही होते अक्सर लोग हिम्मत हार जाते है, #Socialist_Akhilesh</t>
  </si>
  <si>
    <t>fight for right, social activist, believe india consitution, Intrest poltical issue understand, son of farmer, think of left wing</t>
  </si>
  <si>
    <t>Business</t>
  </si>
  <si>
    <t>🙏</t>
  </si>
  <si>
    <t>RCF APPRENTICESHIP (MAY 18-19)</t>
  </si>
  <si>
    <t>#Fan_Of_Ravish_Kumar &amp; RG, Voice of Truth, This is a Parody Account,फॉलो करें @Ravishk356, This handle is not of #Ravish_kumar, Followed by @HansrajMeena</t>
  </si>
  <si>
    <t>I'm apprentice berojgar</t>
  </si>
  <si>
    <t>Chairman Railway Board</t>
  </si>
  <si>
    <t>Minister of Railways and Commerce &amp; Industry, Government of India,  Deputy leader of the Rajya Sabha | Office: @PiyushGoyalOffc</t>
  </si>
  <si>
    <t>Official Account of the Ministry of Railways, Government of India.</t>
  </si>
  <si>
    <t>GENERAL SECRETARY , 
ALL INDIA RAILWAYMENS FEDERATION , 
4 STATE ENTRY ROAD, NEW DELHI</t>
  </si>
  <si>
    <t>यदि आप सही है  तो भी जरूरी  नहीं कि सामने वाला गलत ही हो</t>
  </si>
  <si>
    <t>Navodayan💞|Engineer🎓| Traveler💫|</t>
  </si>
  <si>
    <t>I miss you when I'm not with you....when I'm not with you all I do is think about you...when I think about you I just want to be with …</t>
  </si>
  <si>
    <t>Congressman | Politics | Karnataka | ಕನ್ನಡ | Patriot | Former Karnataka Congress Social Media Head | National Campaign In-charge, Youth Congress</t>
  </si>
  <si>
    <t>simple</t>
  </si>
  <si>
    <t>आप किसी भी पार्टी का समर्थन करें, लेकिन ग़लत को ग़लत कहने की आदत डाल लें, वरना आपकी आनेवाली पीढ़ी ग़ुलामी की ज़िंदगी बसर करेंगी।
जय जोहार</t>
  </si>
  <si>
    <t>Cricket lover</t>
  </si>
  <si>
    <t>Journalist @career16plus Previously- @navbharattimes, @ndtvindia. I report on education &amp; employment. Covers- HRD, CBSE, SSC, Railway, NTA. - https://t.co/wcFioeIVNy</t>
  </si>
  <si>
    <t>be positive</t>
  </si>
  <si>
    <t>~मेरी फितरत में नहीं उन परिंदों से दोस्ती रखना, जिन्हे हर किसी के साथ उड़ने का शौक हो~</t>
  </si>
  <si>
    <t>upgrade  our moral time by time....shaheed chandrashekhar charitable foundation..</t>
  </si>
  <si>
    <t>My Views are personal,No ideology,Swing Voter,Jai Hind, Peace Out!</t>
  </si>
  <si>
    <t>Sr. Area Sales Manager, Graduate,  Electronics Engineer. अशिक्षित वर्ग के लोग दूर ही रहें। देशभक्त हूँ किसी राजनैतिक पार्टी का भक्त नहीं।🙏🏻</t>
  </si>
  <si>
    <t>Superintendent of GST &amp; C.E.</t>
  </si>
  <si>
    <t>🙏🚩 Jay Mata Di 🚩🙏</t>
  </si>
  <si>
    <t>Engineer(CHE),Writer,Poetry,Comedian,Analyser, Deep Thinker. This account is followed by Editor in Chief Mr. Amitabh Agnihotri.🙏</t>
  </si>
  <si>
    <t>handsome boy</t>
  </si>
  <si>
    <t>i am student</t>
  </si>
  <si>
    <t>work out of  india</t>
  </si>
  <si>
    <t>Ex Student Jamia Millia Islamia  Central University● Mechanical Engineering degree  computer and laptops  
I Proud to be an Indian and Muslim  citizen
💯%FB</t>
  </si>
  <si>
    <t>Socio - Political Activist with principal of secularism. Equality, Humanity &amp; Justice. । Horticulturist।</t>
  </si>
  <si>
    <t>Proud indian🇮🇳</t>
  </si>
  <si>
    <t>hey my Bio Is Loading....</t>
  </si>
  <si>
    <t>|| पूर्व प्रदेश उपाध्यक्ष , आईटी एवं सोशल मीडिया , मध्यप्रदेश कांग्रेस |।</t>
  </si>
  <si>
    <t>RAISE YOUR VOICE AGAINST || LYNCHINGS || FAKE ENCOUNTERS|| SYSTEMATIC DISCRIMINATION ||
#MEDIAVIRUS ||</t>
  </si>
  <si>
    <t>Implement uniform civil code 
बड़ा आदमी वो कहलाता है
जिससे मिलने पर खुद को कोई छोटा 
महसूस न कर सकें।🇮🇳🙏</t>
  </si>
  <si>
    <t>student</t>
  </si>
  <si>
    <t>Social Worker</t>
  </si>
  <si>
    <t>जय भीम जय भारत।#😍😍</t>
  </si>
  <si>
    <t>Protest beyond the law is not a departure from democracy; it is absolutely essential to it.~Howard Zinn</t>
  </si>
  <si>
    <t>at work</t>
  </si>
  <si>
    <t>मंज़िल तो मिल ही जायेगी भटक कर ही सही,
गुमराह तो वो हैं जो घर से निकला ही नहीं करते।.
..... RAILWY Act apprentice........</t>
  </si>
  <si>
    <t>इन्क़लाब जिंदाबाद
All India Railway Act Apprentice Association</t>
  </si>
  <si>
    <t>Views are personal and Retweets don't imply endorsement.
Socha Na tha ye haal hoga,jeena muskil aur marna aasan hoga.</t>
  </si>
  <si>
    <t>Government and Politics Government and Politics</t>
  </si>
  <si>
    <t>भारतीय संविधान को मजबूत करना और भारतीय लोकतन्त्र को बचाना है भाजपा मुक्त भारत बनाना है।</t>
  </si>
  <si>
    <t>राष्ट्रीय महासचिव समाजवादी नौजवान सभा,कवि, मैकेनिकल इंजीनियर, असिस्टेंट प्रोफेसर</t>
  </si>
  <si>
    <t>एक आम आदमी हुँ,कई सँगठनो के साथ काम कर चुका हुँ। ओर सकारात्मक बदलाव के लिए प्रयासरत हुँ,
अभी भी सीख रहा हुँ 
@युवा_समाजसेवी</t>
  </si>
  <si>
    <t>Civil Engineer, 
A Congressman.</t>
  </si>
  <si>
    <t>savidhan bachao,Congress supporter</t>
  </si>
  <si>
    <t>||sportsman||security professional||interest-political &amp; sports analysis|| land of haryana||</t>
  </si>
  <si>
    <t>Railway act apprentice..</t>
  </si>
  <si>
    <t>Official account of General Manager, Central Railway</t>
  </si>
  <si>
    <t>Nehruvian. Congresswoman. Rahul Gandhi 🇮🇳🤚#LivetheLifeYouLove #JaiCongress</t>
  </si>
  <si>
    <t>Political Activists| Engineer| Blogger|Lawyer| Animal Lover| Supporter of Humanity| कांग्रेसी,गाँधी वादी| Views and opinions personal| RTs are not endorsement!</t>
  </si>
  <si>
    <t>Mechanical  Engineer/ Territory sales Manager/ / I Stand Rahul Gandhi / Congressman /  Nominated Social Media Coordinator for Jammu and Kashmir kisan congress</t>
  </si>
  <si>
    <t>भारतीय</t>
  </si>
  <si>
    <t>🚩༒☬ महाकाल☬༒🚩
🔰जनसत्ता दल लोकतांत्रिक कौशांबी 🔰
🔰 माननीय राजा भैया जिंदाबाद🔰</t>
  </si>
  <si>
    <t>Daily inspirational quotes to make your day awesome! https://t.co/3fAQDUR0Q8</t>
  </si>
  <si>
    <t>Author, Motivator and master</t>
  </si>
  <si>
    <t>D.El.Ed. 2017 student
रुक जाना नही तू कहीं हार के ,
काँटो पे चल के मिलेंगे साये बहार के।।</t>
  </si>
  <si>
    <t>मैं कुछ भी लिख दूँ , तुम्हें क्या ही पता चलेगा 🤷‍♂️</t>
  </si>
  <si>
    <t>Act Apprentice Jindabad</t>
  </si>
  <si>
    <t>students ki awaz , Math Teacher</t>
  </si>
  <si>
    <t>IT engineer
Free minded
Supporter of aap.
gujju boy. foody😝😝😀😀😀</t>
  </si>
  <si>
    <t>Student at MIT MUZAFFARPUR</t>
  </si>
  <si>
    <t>Assistant Professor (NPIU Faculty- MHRD), Dept. of EE, MIT Muzaffarpur, Bihar-India. Edu: PhD (Pursuing) from IIT Dhanbad, https://t.co/NGspP1vEG2 (DTU, Delhi)</t>
  </si>
  <si>
    <t>Official Account Of All India NPIU Faculty.</t>
  </si>
  <si>
    <t>￰संपर्क संबाद संघर्ष</t>
  </si>
  <si>
    <t>https://t.co/OPx2oTscdZ
https://t.co/S7TAcBd2jC</t>
  </si>
  <si>
    <t>Official Twitter Account of the Ministry of Education, Government of India.</t>
  </si>
  <si>
    <t>Office of the Prime Minister of India</t>
  </si>
  <si>
    <t>Prime Minister of India</t>
  </si>
  <si>
    <t>Aditya</t>
  </si>
  <si>
    <t>Writer, blogger &amp; Socio- Political Activist with Principle of secularism, Equality, Humanity &amp; Justice. A tribal, Son Of Farmer. Founder of @TribalArmy</t>
  </si>
  <si>
    <t>i like police service,social media news editor,</t>
  </si>
  <si>
    <t>everything is special</t>
  </si>
  <si>
    <t>https://t.co/EaJuD6Hyz0 B.ed</t>
  </si>
  <si>
    <t>#SECULAR INDIAN
# Huminity above religion</t>
  </si>
  <si>
    <t>I am aspirant of sanitary inspector .. I passed master degree in commerce from IGNOU..I am passed sanitary inspector diploma from narela delhi</t>
  </si>
  <si>
    <t>Sidharth Shukla
Bhag..Bhag....Sher Aaya....Sher..
💪One Man Show
👑Real Man</t>
  </si>
  <si>
    <t>मेरे रब का हर एक वादा सच्चा है🤔
खुदा जिस हाल में रखे वह हाल अच्छा है।
🤲🏻🤲🏻🤲🏻🤲🏻</t>
  </si>
  <si>
    <t>Student</t>
  </si>
  <si>
    <t>#समाजवादी_छात्रसभा</t>
  </si>
  <si>
    <t>an aspirant</t>
  </si>
  <si>
    <t>Official Twitter handle of Office of Hon. Chief Minister, Uttar Pradesh. माननीय मुख्यमंत्री कार्यालय, उत्तर प्रदेश का आधिकारिक ट्विटर अकाउंट।</t>
  </si>
  <si>
    <t>Advocate 🎓
Believe in God !!!!!</t>
  </si>
  <si>
    <t>AshishK</t>
  </si>
  <si>
    <t>M. Sc., University of London
#Spokesperson, SP
Facebook - https://t.co/ND083uj8o7
Instagram - https://t.co/jGF6YM4dVB</t>
  </si>
  <si>
    <t>Indian, patriot, resident of pediatrics ,a voice of this generation that volunteers to vote everyday in a hope to build an advanced democracy</t>
  </si>
  <si>
    <t>डॉक्टर</t>
  </si>
  <si>
    <t>FAN CLUB OF SIR RAVISH KUMAR JI 🤗🙏🤗🙏( not real ravish Kumar )</t>
  </si>
  <si>
    <t>RT are Not Endorsement 
Personal views 
सत्यमेव जयते (आम मतदाता )</t>
  </si>
  <si>
    <t>Unemployed Engineer!
Religion - Indian</t>
  </si>
  <si>
    <t>Masters in Surgery (OBGyn),painter,sleepaholic,upcoming minimal access surgeon #alhamdulillah</t>
  </si>
  <si>
    <t>हम लड़ेंगे साथी अपने हक के लिए।
देश के बेरोजगारो की बुलंद आवाज़।</t>
  </si>
  <si>
    <t>स्वतंत्र विश्लेषक/आलोचक
Special Correspondent
Sun Star 
+91-9468298694
Best Journalist Awardi</t>
  </si>
  <si>
    <t>Focus on dream...... Born to express, not impress......Dream UPSC(IAS)</t>
  </si>
  <si>
    <t>पूर्व जिला सचिव समाजवादी पार्टी जनपद गोण्डा उत्तर प्रदेश</t>
  </si>
  <si>
    <t>Ex. President Amreli District Panchayat l General Secretary @IYCGujarat</t>
  </si>
  <si>
    <t>Founder @Manch381 || UPSC Aspirant || DElEd 2017 Batch || TET Qualified || CTET Qualified ||</t>
  </si>
  <si>
    <t>जय श्री कृष्णा</t>
  </si>
  <si>
    <t>।सत्ता का आलोचक, विपक्ष का समर्थक यही काम बार बार करता हूँ इंसान हूँ इंसानियत से प्यार करता हूँ।।
।।अच्छी बातों का समर्थन गलत बातों की निंदा जब तक हूँ जिंदा।🙏</t>
  </si>
  <si>
    <t>| Indian🇮🇳| Muslim|
Pathan| #social_activist ||</t>
  </si>
  <si>
    <t>भूखा पेट,खाली जेब,और बेरोजगारी,किसी को भी जीवन मे उत्तम पाठ पढा सकती है, जितना हो सके , अपने आस पास के जरूरत मन्द लोगो की मदत करे,इस सरकार से मदत की आशा न करे</t>
  </si>
  <si>
    <t>https://t.co/LykfRu58CA ,B.ed Dr B.R .university Agra
up</t>
  </si>
  <si>
    <t>बचपन से शोक था अच्छा इन्सान बनने का 
बचपन खतम शोक खतम 
अब जेसी दुनिया वेसे हम 😍
follow back ना करने वालो को मै unfollow कर देता हूँ 😍</t>
  </si>
  <si>
    <t>बीटीसी -2015 
#69000_शिक्षक_भर्ती
DO GOOD AND GOOD WILL COME TO YOU👍👍
जिंदगी एक आईने की तरह है 
ये तभी मुस्कुराएगी जब आप मुस्कुराएंगे। 
#keep_smile😊</t>
  </si>
  <si>
    <t>i_am_indian😎</t>
  </si>
  <si>
    <t>social worker</t>
  </si>
  <si>
    <t>जय भीम जय समाजवाद जय बिरसा जय संविधान जय अखिलेश
     #Socialist_Activist ✍✍✍✍
@Samajwadiparty
मैं ऐसे किसी भी धर्म को नहीं मानता जो इन्सानियत को नीचा दिखाये 🙏</t>
  </si>
  <si>
    <t>पूर्व अध्यक्ष #मुलायमसिंहयादव युथ ब्रिगेड थाने शहर मुम्बई महारास्ट्र (2005-2009)
वर्तमान,#राष्ट्रीय_सचिव समाजवादी नौजवान सभा #Akhileshiyan  #Politician</t>
  </si>
  <si>
    <t>Communication Specialist,Ex BBC ,सोशलिस्ट,History Lover,Traveller,From Jhansi.Tweets and RTs are personal.</t>
  </si>
  <si>
    <t>प्रदेश अध्यक्ष समाजवादी लोहिया वाहिनी, उत्तर प्रदेश</t>
  </si>
  <si>
    <t>Socialist Leader of India. Chief Minister of UP (2012 - 2017)</t>
  </si>
  <si>
    <t>पूर्व नेता प्रतिपक्ष, राजस्थान विधानसभा 
किसान मेरी आन-बान-शान, मेरा स्वाभिमान 
Views are personal. 
RTs are not endorsement.</t>
  </si>
  <si>
    <t>bihar samastipur</t>
  </si>
  <si>
    <t>सविधानवादी,मानवतावादी,धर्मनिरपेक्षवादी,प्रकृतिप्रेमी। बिरसा,अंबेडकर को आदर्श मानता हूं।
जय बिरसा।जय भीम।जय भारत। जय संविधान।</t>
  </si>
  <si>
    <t>Arjun</t>
  </si>
  <si>
    <t>सभी व्यक्तियो की मदद करने के लिए सदैव तैयार रहना यही हमारा धर्म है। जहाँ-जहाँ तक उड़े तिरंगा वहाँ-वहाँ तक घर मेरा है।छात्र युवा संघर्ष समिति (आप विंग) प्रदेशसचिव</t>
  </si>
  <si>
    <t>advocate javed khan</t>
  </si>
  <si>
    <t>@priyanshugupta</t>
  </si>
  <si>
    <t>Mauryavansham Buddhism</t>
  </si>
  <si>
    <t>Agriculture Department</t>
  </si>
  <si>
    <t>Graduate from University of Allahabad, https://t.co/jBKtxjpiEw and MBA, Pune</t>
  </si>
  <si>
    <t>IAS ASPIRANT, हमेशा सच के साथ
I love Hindi, Hindu, Hindustan
कृपया आलोचना को विरोध न समझें🙏
Big fan @majorgauravarya 🙏</t>
  </si>
  <si>
    <t>मुख्यमंत्री (उत्तर प्रदेश); गोरक्षपीठाधीश्वर, श्री गोरक्षपीठ; सदस्य, विधान परिषद, उत्तर प्रदेश; पूर्व सांसद (लोकसभा-लगातार 5 बार) गोरखपुर, उत्तर प्रदेश</t>
  </si>
  <si>
    <t>मैं #भक्त हूं,#महादेव की 🙏🙏
 दीवानी #महादेव की 😍😍
I #respect all #religion  कृपया अंधभक्त दूर रहे  
I'm true #कांग्रेसी</t>
  </si>
  <si>
    <t>भुगोल विभागाध्यक्ष, गुरु गोविंद सिंह कॉलेज, पटना (बिहार)</t>
  </si>
  <si>
    <t>Chief Minister of Bihar, India</t>
  </si>
  <si>
    <t>Set your mind to motivate for doing the things that help accomplish your dreams. The focus must be on realistic goals rather than performance ones.</t>
  </si>
  <si>
    <t>MSc.(Chemical Science)🖋️📙
🇮🇳 Happy 74th,Independence Day 🇮🇳Jai Hind 🇮🇳जय श्री राधे कृष्णा 🌼🌸🙏🙏
Sachin Sachin Sachin... 🏏❤️ 🙏@2020🏏🏆✌️🇮🇳</t>
  </si>
  <si>
    <t>#Student ज्यादा बातें करना पसंद नहीं, काम करने में विश्वास रखती हूँl
मेरी बेगुनाही के सबूत वक्त देगा तुम्हें, 
मैं सफाई देकर लफ्ज़ जाया नहीं करती...</t>
  </si>
  <si>
    <t>भारत का एक आम नागरिक
हम भारत के लोगों</t>
  </si>
  <si>
    <t>“सब याद रखा जाएगा...सब कुछ याद रखा जाएगा..तुम्हारी लाठियों और गोलियों से कत्ल हुए हैं जो मेरे यार सब...उनकी याद में दिलों को बर्बाद रखा जाएगा..सब याद रखा جایغا</t>
  </si>
  <si>
    <t>कोशिश करने वालों की कभी हार नहीं होती</t>
  </si>
  <si>
    <t>Working President @INCMP, Former Minister MP Govt. Former 5 Term Member of the Legislative Assembly (Vijaypur Constituency, MP) कांग्रेस का सिपाही।</t>
  </si>
  <si>
    <t>छात्र</t>
  </si>
  <si>
    <t>We have to make our own destiny nothing comparable as there is no comparison between sun and moon.</t>
  </si>
  <si>
    <t>Researcher, writer, blogger and Liberal thinker.....Communal minded people stay away from me</t>
  </si>
  <si>
    <t>#जय_जवान_जय_किसान #जय_आदिवासी #जय_भीम। Fan of @RavishKumar</t>
  </si>
  <si>
    <t>medical students👩‍🎓👩‍🎓</t>
  </si>
  <si>
    <t>यत्र योगेश्वरः कृष्णो यत्र पार्थो धनुर्धरः।
तत्र श्रीर्विजयो भूतिर्ध्रुवा नीतिर्मतिर्मम।।</t>
  </si>
  <si>
    <t>में विचारों का विरोधी हूं व्यक्तियों  का नहीं</t>
  </si>
  <si>
    <t>carpediem....!</t>
  </si>
  <si>
    <t>🚴 ••समाजवादी विचारधारा•• Political observer | Humanist | Socialist | • Tweets and RTs are personal • RTs≠endorsment. Backup a/c @rahulyadavazm1</t>
  </si>
  <si>
    <t>Student,
university of ALLAHABAD.||
Competitor.</t>
  </si>
  <si>
    <t>【Upsc aspirants】, Founder:- #लालू_जी_के_पाठशाला
(Engineer), Samajwadi thinker,Member, Rashtriya Janta Dal(RJD)</t>
  </si>
  <si>
    <t>#टीम #SDY_Samajwadi_Party Uttar
 Pradesh.....?</t>
  </si>
  <si>
    <t>Official Account 
Socialist, Believe in social justice,
Patriotic (Grandson of Freedom Fighter #बाबूलाल जी)</t>
  </si>
  <si>
    <t>#Proud_Muslim_Indian_Alig_Bihari_CivilEngineer 🤙</t>
  </si>
  <si>
    <t>Proud Indian l Programmer l TNBian l Ambitious l Banker Aspirant l Nature lover l Amateur Photographer  lTravel.Books.Music l Tweet Personal.</t>
  </si>
  <si>
    <t>एक ही दर पर सर झुके तो  सजदों में सुकून मिलता है
 भटक जाते हैं वो लोग जिनके  हजारों खुदा होते हैं</t>
  </si>
  <si>
    <t>Assistant professor #NPIU #teqip #knit sultanpur</t>
  </si>
  <si>
    <t>#69000 Teacher vacancy U.P ,BTC2014 ,https://t.co/In7vBJVt1H</t>
  </si>
  <si>
    <t>न हिन्दू न सिख ईसाई न हम मुसलमान है !
मानवता है धर्म हमारा हम केवल इंसान है !!🙏🙏🙏</t>
  </si>
  <si>
    <t>Thinking about future. Which is made by me today for future 
Tweets are personal</t>
  </si>
  <si>
    <t>🇮🇳On Imaginary Mission with Real Consequences......... Social Activist, Technical Analyst,  Cricket Maniac, Perennial Lover of Butter Chicken</t>
  </si>
  <si>
    <t>Religion is powerful, 
along with a belief in god,
but that doesn't mean god exists !!</t>
  </si>
  <si>
    <t>LIFE IN A PLURAL SOCIETY PROMISES ADVENTURE ...🌍🌏
University of Allahabad || Beginner ||Traveller || Lover || Political Observer...</t>
  </si>
  <si>
    <t>if you feel I'm fake so please don't waste your time with me 🙏 🙏</t>
  </si>
  <si>
    <t>मैं हूँ बेरोजगार</t>
  </si>
  <si>
    <t>Educator
Grand tweeter campaign against
#boycottsscchairman
#studentsdislikemodi
#noexamincovid
#speakupsscrailwaystudents 
#rrbexamdates
#speakup</t>
  </si>
  <si>
    <t>🇮🇳  All humans are equal, irrespective of religion or caste. We have to build an India where people of all religions and castes have brotherhood and love🇮🇳</t>
  </si>
  <si>
    <t>R9 TV ..A new beginning..A new roar in the cluttered world of tv channels, We are different and our style of telling stories is fearless and entertaining..!</t>
  </si>
  <si>
    <t>Twice Winner Ramnath Goenka awards 2008/2018, Red Ink awards 2017, Hindi Academy award 2018. Author: Kaafir'sLove, Hundred lives for U, Predator, EdgeOfMachete.</t>
  </si>
  <si>
    <t>देखना शौक़ है। घोर पारिवारिक। अंग्रेज़ी नहीं आती । माइक्रो फिक्शन लेखक । किताब: इश्क में शहर होना । http://t.co/KdviULAYC1 मेरा ब्लाग है,@nayisadak हैंडल है ।</t>
  </si>
  <si>
    <t>𝐍𝐚𝐭𝐢𝐨𝐧𝐚𝐥 𝐄𝐱𝐞𝐜𝐮𝐭𝐢𝐯𝐞 𝐂𝐨𝐦𝐦𝐢𝐭𝐭𝐞𝐞 𝐌𝐞𝐦𝐛𝐞𝐫 𝐈𝐍𝐂 किसी की मुस्कुराहटों पे हो निसार,किसी का दर्द मिल सके तो ले उधार, जीना इसी का नाम है</t>
  </si>
  <si>
    <t>SOCIAL ACTIVIST , FIGHT FOR TRUTH AND RIGHT
           &amp;
Waiting for the end..!!!</t>
  </si>
  <si>
    <t>Daughter of the Great Indian Soil 🇮🇳🙏.</t>
  </si>
  <si>
    <t>#Berozgaar, Desh and Dharma first.
Expecting a 3rd front from sincere intelectual community in Indian polytics.</t>
  </si>
  <si>
    <t>#speakup</t>
  </si>
  <si>
    <t>This is the official account of Rahul Gandhi | Member of the Indian National Congress| Member of Parliament</t>
  </si>
  <si>
    <t>Indian Muslim 🇮🇳.Lead Contracts &amp; Estimation Engineer in KSA 🇸🇦.
Vision,Courage,Patience &amp; Believe ✌</t>
  </si>
  <si>
    <t>🙏शिवाशिव समान प्रिय मोहि न दूजा🙏
🙏मैने तुम्हें सौंप दी मान मर्यादा प्राण की 
नाथ तुम्हीं जानों मेरे मान अपमान की🙏
  🙏जय सियाराम🙏</t>
  </si>
  <si>
    <t>officer rank for feeling positive</t>
  </si>
  <si>
    <t>Never give up</t>
  </si>
  <si>
    <t>बोल कि लब आज़ाद हैं तेरे, बोल ज़ुबाँ अब तक तेरी हैं! #जयभीम</t>
  </si>
  <si>
    <t>East Coast Railway under Ministry of Railways, Govt of India is one of the 17 Zones of IR. It serves maj parts of Odisha, Northern AP &amp; 4 Dists of Chhattisgarh</t>
  </si>
  <si>
    <t>student Union Jindabad</t>
  </si>
  <si>
    <t>graduate</t>
  </si>
  <si>
    <t>This account help for All ssc railway and other competitive exams</t>
  </si>
  <si>
    <t>I'm student</t>
  </si>
  <si>
    <t>LDENGE APNE हक K LIYE.... ALWAYS..</t>
  </si>
  <si>
    <t>A patriot must always be ready to defend his country against his government.
सभी का खून है शामिल यहाँ की मिट्टी में,किसीके बाप का हिंदुस्तान थोड़ी है ।</t>
  </si>
  <si>
    <t>बेरोजगार</t>
  </si>
  <si>
    <t>कदम कदम मिलाये जा</t>
  </si>
  <si>
    <t>उठो युवा ललकार दो, कहो सरकार से रोजगार दो।
#speakupforSSCRaliwaystudents</t>
  </si>
  <si>
    <t>Technocrat,
STAUNCH #ISupportAkhilesh 🚲
👍Retweets not necessarily endorsement, just agreement to POV on a subject matter💡</t>
  </si>
  <si>
    <t>Editor @ians_india.Ex Editor @aajtak @IndiaToday Earlier @JagranNews @TheDailyPioneer।धारदार खबरों के लिये अबतक 61 FIRs से उपकृत।</t>
  </si>
  <si>
    <t>Satyamev jayate....satya parmo dharmah....True thinker unhindered...i follow u so that i can know watever u want me to know..whenever</t>
  </si>
  <si>
    <t>Chief Minister of Rajasthan</t>
  </si>
  <si>
    <t>berojgar civil engineering</t>
  </si>
  <si>
    <t>Engineering student BBDNITM, Lucknow.</t>
  </si>
  <si>
    <t>quiet people have the loudest mind😏</t>
  </si>
  <si>
    <t>be human be polite . nothing is beyond humanity not any religion</t>
  </si>
  <si>
    <t>i am a civil engineer
मेरी बात बुरी लगे तो समस्या आपकी है,मेरी नहीं।</t>
  </si>
  <si>
    <t>अहीर अहिराने वाला</t>
  </si>
  <si>
    <t>®🌹 ख्वाहिश नही ख़जूर के शज़र सा ऊँचा हो जाऊँ 
कोशिश है बरगद के दरख़्त सा हर राही के काम आऊँ 🌹®</t>
  </si>
  <si>
    <t>सरकारी Institution हैं जब तक.. तभी तक तो प्रतियोगी छात्रों के लिये सरकारी नौकरी है.. छात्रों बेरोज़गारी पर आवाज़ उठाओ</t>
  </si>
  <si>
    <t>Entrepreneur | Educator | Founder &amp; CEO Apttrix eClasses | A Teacher by Heart and By Choice. Entrepreneur by Chance.</t>
  </si>
  <si>
    <t>🙏Join for Students Unity✌
TG: @mpstudentsunity
| Non- Political |
Fighting for Students Rights in MP💪
Bhagat Singh is My Ideal
|Unity is Victory|</t>
  </si>
  <si>
    <t>STAYHOME stay safe : कुछ बात है कि मिटती नहीं हस्ती हमारी सदियों रहा है दुश्मन दोरे जहां हमारा ! - मुस्लिम</t>
  </si>
  <si>
    <t>jai shri krishna prabhu teri sharan</t>
  </si>
  <si>
    <t>Official Handle of the Department of Public Relations, Government of Madhya Pradesh | Follow us for official news &amp; policies.</t>
  </si>
  <si>
    <t>Civil Service Aspirant
https://t.co/0qplPftzMT</t>
  </si>
  <si>
    <t>Chief Minister of Madhya Pradesh.</t>
  </si>
  <si>
    <t>We take Nation from the corrupt! The oppressors of generations who have kept us down with "Myths of Opportunity". And we give it to you, THE PEOPLE.</t>
  </si>
  <si>
    <t>I am Pushpendra</t>
  </si>
  <si>
    <t>The power of students and teachers #9baje9minute @SPEAKUPFORSSCR5</t>
  </si>
  <si>
    <t>Varanasi Division of NER covering 1250 Route KM of Eastern UP and part of Bihar</t>
  </si>
  <si>
    <t>North Eastern Railway, a Government organisation, with its headquarters at Gorakhpur, is a passenger oriented system serving Bihar, UP &amp; Uttarakhand.</t>
  </si>
  <si>
    <t>रेलवे बेरोजगार ALP</t>
  </si>
  <si>
    <t>संघर्षों के साए में इतिहास हमारा पलता है जिस ओर जवानी चलती है उस ओर जमाना चलता है!!
#जय_समाजवाद
#Akhileshian</t>
  </si>
  <si>
    <t>प्रदेश अध्यक्ष यूथ ब्रिगेड समाजवादी पार्टी उ०प्र०</t>
  </si>
  <si>
    <t>बोल के लब आजाद है तेरे</t>
  </si>
  <si>
    <t>National secretary and spokesman @samajwadiparty || Ex loksabha candidate from Ghosi || Chairman avk group of institutions bangalore |  Rt is not endorsement</t>
  </si>
  <si>
    <t>State President Samajwadi Chhatra Sabha (SCS)</t>
  </si>
  <si>
    <t>प्रदेश उपाध्यक्ष समाजवादी पार्टी छात्रसभा वि.स.३०४ बाँसी सिद्धार्थनगर</t>
  </si>
  <si>
    <t>#मिशन_2022_विधानसभा_चुनाव
Tweets are Personal,Socialist, 
Ex. State President - Samajwadi Yuvajan Sabha
Ex. Vice-president of Lucknow University Student Union</t>
  </si>
  <si>
    <t>Assistant professor
IGIT SARANG, ODISHA 
M.Tech-IIT GUWAHATI</t>
  </si>
  <si>
    <t>Assistant Professor
UECU</t>
  </si>
  <si>
    <t>उप मुख्यमंत्री, उ.प्र.; सदस्य विधान परिषद; पूर्व प्रदेश अध्यक्ष भाजपा; पूर्व सांसद, फूलपुर; पूर्व विधायक, सिराथू (कौशांबी)</t>
  </si>
  <si>
    <t>Official Twitter handle of the Government of Uttar Pradesh, Lucknow, India.
उत्तर प्रदेश सरकार का आधिकारिक अकाउंट</t>
  </si>
  <si>
    <t>नेता, प्रगतिशील समाजवादी पार्टी (लोहिया), संयोजक सेक्यूलर मोर्चा। सदस्य,विधानसभा,जसवंतनगर,इटावा,उ०प्र।
Leader P.S.P (Lohia), M.L.A, Jaswantnagar,  Etawah,U.P.</t>
  </si>
  <si>
    <t>सब इंसान बराबर हैं, चाहे वो किसी धर्म या जाति के हों। हमें ऐसा भारत बनाना है जहाँ सभी धर्म और जाति के लोगों में भाईचारा और मोहब्बत हो, न कि नफ़रत और बैर हो।</t>
  </si>
  <si>
    <t>#आमआदमी के साथ एक आम आदमी।</t>
  </si>
  <si>
    <t>Psycho Counselor, Speaker
मैं आवाज़ बनूंगी तुम्हारी  
प्रदेश उपाध्यक्ष   
आम आदमी पार्टी उ0 प्र0 
प्रभारी जिला मेरठ/ हापुड 
/साहिबाबाद विधानसभा (ग़ज़ियाबाद)</t>
  </si>
  <si>
    <t>First truly Digital News Outfit of #UttarPradesh. 
Subscribe to our #YouTube channel - https://t.co/04EXkBrSBY
Download app - https://t.co/CTPS8UrjJw</t>
  </si>
  <si>
    <t>(ओबीसी महासभा प्रदेश अध्यक्ष मध्यप्रदेश) (हट्टा विधानसभा जिला दमोह मध्यप्रदेश)
Founder of @students_mp</t>
  </si>
  <si>
    <t>65% for OBC of India.
1842 क्रांति-भारत का प्रथम स्वतंत्रता संग्राम [बुंदेला• लोधी• गौंड़• राजगौंड़• राजपूत• पटेल• मुसलमान]
1857 क्रांति-राजा किशोर सिंह लोधी</t>
  </si>
  <si>
    <t>Gen Secretary @INCIndia |
President @INCMP</t>
  </si>
  <si>
    <t>फुले साहू अंबेडकर 85%मूलनिवासी महापुरुषों की विचारधारा । जय मूलनिवासी जय भीम जय जोहार जय उलगुलान जय मंडल जय ओबीसी  जय भारत</t>
  </si>
  <si>
    <t>राष्ट्रीय कोर कमेटी मेंबर
राष्ट्रीय अध्यक्ष ओबीसी महासभा (PVCM)
प्रदेश अध्यक्ष ओबीसी महासभा मध्यप्रदेश 
govt.eng. of M.P.</t>
  </si>
  <si>
    <t>I'm assistant locopilot in North Eastern Railway</t>
  </si>
  <si>
    <t>singing</t>
  </si>
  <si>
    <t>Working at</t>
  </si>
  <si>
    <t>Ek Berojgar Ke Mann Ki Baat😥</t>
  </si>
  <si>
    <t>🙏 सब इंसान बराबर हैं चाहे वह किसी धर्म या जाति के हों। हमें ऐसा भारत बनाना है जहाँ सभी धर्म और जाति के लोगो मे भाईचारा और मोहब्बत हो ,  न कि नफरत और बैर हो  ।।</t>
  </si>
  <si>
    <t>प्रत्याशी (209) विधानसभा बिल्हौर कानपुर  नगर/ ग्रामीण</t>
  </si>
  <si>
    <t>berojgar student....naukri ki talash ...</t>
  </si>
  <si>
    <t>Mujhe rasgulla khanaa bahot pasand hai😁</t>
  </si>
  <si>
    <t>Social Activist | Students welfare | Influencer | Writer 
Always on the path of truth...</t>
  </si>
  <si>
    <t>Follow the heart and listen to the brain...| Secular Democratic India | 💯 follow back for all INCians 😊</t>
  </si>
  <si>
    <t>TET Teacher bihar</t>
  </si>
  <si>
    <t>Me hu berojgar</t>
  </si>
  <si>
    <t>पीहू इलेक्ट्रिक डेकोरेशन  Toonga 9928928772</t>
  </si>
  <si>
    <t>Research scolar Writer, Saico Political Activist 
with secularism Equality, Humanity &amp;  Justice views personal, retweets are not
Endorsement</t>
  </si>
  <si>
    <t>Never ever give up</t>
  </si>
  <si>
    <t>100% follow back 🙏
निजी -विचार।।🇮🇳
I am Indian🇮🇳
मैं उसके साथ हूं जो देश के हित में काम करेंगे
हिन्दू हूं , अंधभक्त नहीं😎
https://t.co/UOS2jZ0PnI…</t>
  </si>
  <si>
    <t>Spokesperson, @AzadSamajParty_ |
Ambedkarite | Socio-Political Analyst | Public Figure | 15 छोड़ 85 जोड़ | Clutch the Power, Crush the Castes |</t>
  </si>
  <si>
    <t>🏆Always Believe Your Self🏆</t>
  </si>
  <si>
    <t>founder and ceo : PK Classes</t>
  </si>
  <si>
    <t>Exstudent of https://t.co/1CyQHTlo2o.BHU VARANASI
-You tuber
 YouTube Channel Name - The Bindass
ना डरेंगे, ना डराएंगे
सच दिखाएंगे 
हर हर महादेव !!</t>
  </si>
  <si>
    <t>Owner Of Brij Enterprises|| 
#Proud_to_be_Indian ||
OfficialAccount Abhishek Verma||
🚩🚩🚩🚩🚩</t>
  </si>
  <si>
    <t>NDTV|</t>
  </si>
  <si>
    <t>National Spokesperson - Indian National Congress. વૈષ્ણવ જન તો તેને કહિયે, જે પીડ પરાયી જાણે રે https://t.co/jExv0UgwhV</t>
  </si>
  <si>
    <t>Transparency Activist &amp; Investigator| Anti Fascist | Former foreign correspondent | If you love Bob Dylan, you're my best buddy by default.</t>
  </si>
  <si>
    <t>News Anchor &amp; Reporter ||
👉YOUTUBE CHANNEL- https://t.co/Dd4GWhwDv9  ||
👉FB Page- https://t.co/SnfVPbDMfV ||
👉IG-
https://t.co/SEu3Rei6xx</t>
  </si>
  <si>
    <t>unemployed youth</t>
  </si>
  <si>
    <t>!! #Nationalist !! Tryng to b a human being</t>
  </si>
  <si>
    <t>Citizen first. Only 'ism' is humanism. newsman, tv anchor, author, father, friend. New book: 2019: How Modi Won India. pre order here: https://t.co/IJRYyyNZzx</t>
  </si>
  <si>
    <t>Broadcast/Online Journalist |Editor-in-Chief #BharatSamachar TV News Station @bstvlive &amp; 
Founder Chairman of  https://t.co/DU4ju5XO9f| Chairman, UPTV pvt ltd|</t>
  </si>
  <si>
    <t>software consultant</t>
  </si>
  <si>
    <t>Kadwa bolta hu, lekin sach bolta hu.</t>
  </si>
  <si>
    <t>Waheguru Ji Sarbat Da Bhala Karna Ji</t>
  </si>
  <si>
    <t>eCommerce consultant. Cataloging, Key Account Management, AMS, PLA.
Amazon | Flipkart 
Follow on Instagram https://t.co/rwPnajQRUz</t>
  </si>
  <si>
    <t>📚NEET Aspirant । POKHU ka Hater ।
Against Godi Media। Against Exams In CoVID ।
एग्जाम हैं टेंशन नहीं – पढ़ना हैं मूड नहीं .. अबे ऐसा क्यों</t>
  </si>
  <si>
    <t>#ProtestAgainstExamsInCOVID
Ex-FIITJEE , Aakashian .
Future IITian
Also appearing for NEET .</t>
  </si>
  <si>
    <t>https://t.co/8f2Xzhh5JL Mechanical
🌲🌴Nature Lover 🌝🍁🌷
( Save Water💧, Save Life 🌝) 
      ( Plant Trees 🎄 , Save Earth 🌏)</t>
  </si>
  <si>
    <t>Socio-political Activist 
Swaraj India,  swaraj Abhiyan 
जय किसान आन्दोलन,
NAPM,  GPF, MGS</t>
  </si>
  <si>
    <t>#KISAAN</t>
  </si>
  <si>
    <t>every coin has two sides.. but every story has indefinite sides and ends..</t>
  </si>
  <si>
    <t>LAW STUDENT🎓
Ex. Runer_up candidate student Union Election ALLAHABAD UNIVERSITY</t>
  </si>
  <si>
    <t>Social &amp; Political Activist, Humanity &amp; Justice.</t>
  </si>
  <si>
    <t>be positive 😊</t>
  </si>
  <si>
    <t>National Youth Movement against Unemployment | बेरोज़गारी के खिलाफ राष्ट्रीय आंदोलन | Call/Whatsapp +91 9810408888</t>
  </si>
  <si>
    <t>My religion is very simple. My religion is kindness!!</t>
  </si>
  <si>
    <t>This is the official twitter hendal of Prajjawal kumar.Public servant and cricket enthusiast.Socialist Leader of India. member of @samajwadiparty @SPAliyapur</t>
  </si>
  <si>
    <t>INC</t>
  </si>
  <si>
    <t>i am student of comptetion for railway exam</t>
  </si>
  <si>
    <t>*हम ईसीसीई समन्वयक,प्रदेश में संचालित 97 हजार आंगनबाड़ियों में दर्ज 40 लाख बच्चों के शाला पूर्व शिक्षा एवं देखभाल (ECCE) के दायित्वों को जन जन तक पहुंचते हैं।*</t>
  </si>
  <si>
    <t>National Joint Co-ordinator , Deputy Incharge Chattisgarh, AICC Member
(OBC)Department @INCIndia || Views are personal ||</t>
  </si>
  <si>
    <t>#civil engineer,</t>
  </si>
  <si>
    <t>https://t.co/8f2XzhyGBj university of RGPV bhopal
mechanical engineer
@samajwadiparty</t>
  </si>
  <si>
    <t>Environmental Engineer at SBM (G) for
Solid and Liquid Waste Management</t>
  </si>
  <si>
    <t>Just another Human Being.. SupportER of AAP.. proud to be not followed by PM Modi.. RTs are not endorsements.. Liked RTs are</t>
  </si>
  <si>
    <t>Secular , Anti religious fundamentalists. 
Businessman, Traveller .Foodie .
BJP hater since 2014 .</t>
  </si>
  <si>
    <t>make a difference</t>
  </si>
  <si>
    <t>सोशलवर्कर प्रगतिशील वैज्ञानिक सोच समन्वयवादी</t>
  </si>
  <si>
    <t>इस संसार मे अभी वो धर्म अवतरित नही हुआ है जो सारे मानव को एक सूत्र मे पिरो दे .🙋</t>
  </si>
  <si>
    <t>Boxer, Actor, Haryana Police ka Jawan</t>
  </si>
  <si>
    <t>follow करने वाले सोच समझ कर follow करें, यहाँ विचार स्वतंत्र हैं, हर किसी को पसंद आये जरुरी नहीं.
वैसे मोदी सरकार के बाद BJP RSS ABVP से ज्यादा नफ़रत हो गई 😡😡</t>
  </si>
  <si>
    <t>मैं बैरोजगार alp</t>
  </si>
  <si>
    <t>I love my India</t>
  </si>
  <si>
    <t>ऊर्जा एवं अतिरिक्त ऊर्जा स्रोत मंत्री, उत्तर प्रदेश सरकार</t>
  </si>
  <si>
    <t>राष्ट्रीय अध्यक्ष,आज़ाद समाज पार्टी- @AzadSamajParty_
संस्थापक,भीम आर्मी भारत एकता मिशन
@bhimarmy_BEM</t>
  </si>
  <si>
    <t>ITI STUDENT POWER movement against unemployment |
बेरोजगारी के खिलाफ आईटीआई छात्र शक्ति आंदोलन | +919555437988</t>
  </si>
  <si>
    <t>simplify life✍✍</t>
  </si>
  <si>
    <t>@Ambedkarite @Secular @Socialist 
Cultivation of mind should be the ultimate aim of human existance 
- B.R. Ambedkar</t>
  </si>
  <si>
    <t>मैं अकेला ही चला था जानिबे मंज़िल मगर, लोग साथ आते गए और कारवां बनता गया #Twitter_Journalist</t>
  </si>
  <si>
    <t>Cricketer,Part of 1983 World Cup Winning Indian Team.Thrice Member of Parliament from Darbhanga Bihar.RT not endorsements. A Congressman.</t>
  </si>
  <si>
    <t># Administration professional#                                        |Humanist Activist &amp; Political Observer|       
Nathing is in inpossible in this world</t>
  </si>
  <si>
    <t>Socio-Political Activist।National Convenor @DalitArmy_ |RTs &amp; Likes Are NOT Endorsements। Views Personal।Connecting with Secular People</t>
  </si>
  <si>
    <t>https://t.co/aX9w5A5A1o - सबसे भरोसेमंद न्यूज़ चैनल NDTV इंडिया का ऑनलाइन संस्करण |
Instagram: https://t.co/9nH0wGN8Mt</t>
  </si>
  <si>
    <t>Civil Aspirants | A little Poet &amp; Writer | Being Atheist | Feminist | Humanity | Social Worker | Believe in hard work |
University of Allahabad</t>
  </si>
  <si>
    <t>Social Worker, Teacher at @OmSaiPublicSchool, lawyer, Founder member at @YuvaEktaManch</t>
  </si>
  <si>
    <t>To see smile on every face.
One world family.</t>
  </si>
  <si>
    <t>Secretary, All India Professionals' Congress Patna || General Secretary, Indian Youth Congress Patna</t>
  </si>
  <si>
    <t>simple living, high thinking😊😊😊</t>
  </si>
  <si>
    <t>💞</t>
  </si>
  <si>
    <t>D.el.ed 2017 batch</t>
  </si>
  <si>
    <t>D.El.Ed. 2017 BATCH</t>
  </si>
  <si>
    <t>D.el.ed 2017 batch 
follow kare 💯% follow back🔙👍</t>
  </si>
  <si>
    <t>अखंड एकल महिला सभा की राष्ट्रीय adhyakshe</t>
  </si>
  <si>
    <t>ढाई आख़र प्रेम के, पढ़े सो Indian होए।। 🇮🇳🇮🇳
Optimistic! Introvert! Part time poet, writer! Philanthropist!</t>
  </si>
  <si>
    <t>डीएलएड 2017 बैच प्रशिक्षु📚
    ❤जिला - सीतापुर❤</t>
  </si>
  <si>
    <t>Save Nature🌳
Unity is Strength 🇮🇳</t>
  </si>
  <si>
    <t>This is the official Twitter account of Rashtrapati Bhavan and is run by the President’s Secretariat. Tweets from the President are signed #PresidentKovind</t>
  </si>
  <si>
    <t>सामाजिक कार्यकर्ता
 युवा मोर्चा राजस्थान</t>
  </si>
  <si>
    <t>रालोद छात्र सभा जिला अध्यक्ष लखनऊ (इस जग में जितने जुल्म नही उतने सहने की ताकत रखता हूँ ,तानो के भी शोर में रह कर सच लिखने की ताकत रखता हूँ )</t>
  </si>
  <si>
    <t>Asst.Teacher(Primary School) 2018 M.A.Mathematics(2015) Univ. of Allahabad</t>
  </si>
  <si>
    <t>Common man</t>
  </si>
  <si>
    <t>AlwayS hoPe foR thE beSt...!!
Wish me on 25 may🎉🎆
Politically brilliant 😇
Shivholic🙏
Always there if you really care🤗</t>
  </si>
  <si>
    <t>Political Activist▪️National Coordinator, Digital Communications &amp; Social Media at @INCIndia ▪️ #Runner▪️ Views &amp; Opinions personal ▪️  https://t.co/P8W8K4B0aS</t>
  </si>
  <si>
    <t>Assistant Professor in IT Dept Govt Engineering College Jhalawar TEQIP III Project Central Govt of India</t>
  </si>
  <si>
    <t>Banker</t>
  </si>
  <si>
    <t>teacher &amp; student</t>
  </si>
  <si>
    <t>follow leaders who works for  corruption free country,  good education,health and other common men issuse. against fraud nationalism</t>
  </si>
  <si>
    <t>@dhanraj.meena</t>
  </si>
  <si>
    <t>Electrical Engineer #CivilServiceAspirant
#किसान पुत्र, #संविधानवादी, #अम्बेडकर_वादी, #गरीबों_किसानों_दलितों_शोषित_वर्गो की #आवाज उठाना मेरा कर्त्तव्य हैं</t>
  </si>
  <si>
    <t>#Unemployed# Act Apprentice at Metro Railway Kolkata</t>
  </si>
  <si>
    <t>RAILWAY APPRENTICE</t>
  </si>
  <si>
    <t>समय की मांग है ,  हम इश्क नही इंकलाब लिखेंगे । । 
युवाओ की आवाज 
देश के लिए समर्पित जिंदगी</t>
  </si>
  <si>
    <t>Editor-In-Chief, WeekandTimes, 4PM Evening News  (@4pmnewsnetwork), Nayalakshaya. Websites-https://t.co/nIXlD8UEtB / https://t.co/JY4CETlC41 / https://t.co/3xmh8hW9I1.</t>
  </si>
  <si>
    <t>An #IAS officer.#Musician. #Poet and #Storywriter. Views are Personal.RTs not endorsement.</t>
  </si>
  <si>
    <t>🔸Journalist | Satirist | Motivator🔸
खबर देते हैं। खबरों से खेलते हैं। बिना भेदभाव इधर-उधर ठेलते हैं।🔸Check 𝗟𝗜𝗞𝗘𝗦 for My Tweets. #Temples🛕 #AmaJaneDo 😜</t>
  </si>
  <si>
    <t>Tv Journalist. Heart belongs to Udaipur,Rajasthan. Soul to India. Life to humanity.</t>
  </si>
  <si>
    <t>Official Twitter Handle of Samajwadi Party</t>
  </si>
  <si>
    <t>Rail Apprentice</t>
  </si>
  <si>
    <t>Software engineer at @chanzuckerberg</t>
  </si>
  <si>
    <t>IsQ- खुद से 😘
fAn-खुद का 😎
bElive On-खुद पे 😀
SPecial Day-अपना B’day June🎂
fEar-खुद से 😞
JeAlousy-खुद से 😈
POWER FULL WEAPON- दुआ खुद कि.</t>
  </si>
  <si>
    <t>Engineer हूं 🙋
By Profession- Railway JEn
and By Hobby- YouTube Educator🙆</t>
  </si>
  <si>
    <t>The Shining Star 🌟 
#Mr. Perfect 
#Hushed 
#Rover
#Sensible 
Working As a Cso in Axis Bank 🏦</t>
  </si>
  <si>
    <t>🇮🇳भारत की फ़जाओं को सदा याद रहूँगा🇮🇳
🇮🇳आज़ाद था, आज़ाद हूँ, आज़ाद रहूँगा🇮🇳</t>
  </si>
  <si>
    <t>Social Work ex-UPP</t>
  </si>
  <si>
    <t>I am not lazy, I just rest before I tired,,,,,,
Big fan
@ImRo45
🚩नमस्ते सदा वत्सले मातृभूमि🚩</t>
  </si>
  <si>
    <t>Struggler doesn't need bio</t>
  </si>
  <si>
    <t>#Temporary Account /@prfdilimandal</t>
  </si>
  <si>
    <t>Congress supporter by blood. chalo Chale Congress ke saath
🙏</t>
  </si>
  <si>
    <t>target only one🤘🤘</t>
  </si>
  <si>
    <t>सुन्दर होंगे देश बहुत से बहुत बड़ी है यह धरती, पर अपनी माँ अपनी ही है, अमिट प्यार जो है करती l
जननी जन्मभूमिश्च स्वर्गादपि गरीयसी.....</t>
  </si>
  <si>
    <t>आम आदमी पार्टी जिला पानीपत उपाध्यक्ष Proud of punjabi</t>
  </si>
  <si>
    <t>“ संघर्षो के साए में इतिहास हमारा पलता है  ,  जिस ओर जवानी चलती है उस ओर जमाना चलता है ”</t>
  </si>
  <si>
    <t>Social Activist</t>
  </si>
  <si>
    <t>Engineer🎓
      The symbol of knowledge DR.bhim rao ambedkar ji🙏
                            proud punjabi🎠</t>
  </si>
  <si>
    <t>I am a simple being human and i love my India</t>
  </si>
  <si>
    <t>ask any question
or
make a wish</t>
  </si>
  <si>
    <t>जब अपनों ने ठुकराया तो, एक अहसास हुआ अनजाना सा… उस अजनबी भीङ में हर शख्स लगा पहचाना सा | #follow__for__follow__back @deepak_meena098</t>
  </si>
  <si>
    <t>Let it be...</t>
  </si>
  <si>
    <t>जय श्री कृष्णा
राधे राधे</t>
  </si>
  <si>
    <t>#TeamStallion 
#TM_POP #CCOT #KAG #WWI1WGA
#Family #DDRIVE #HESDV #IMPSDV #TESSSV #VGSDV #SDV 
#TeamSIL #SHSDV #IFB
#FLWRTR. #TeamShaz
#IFBMETAL
@Pos__community</t>
  </si>
  <si>
    <t>Humanity &amp; Justice, Equality, Son of Defence Officer, Social media team, A Simple man who wants to live in a society where justice prevails, member of @AIRAAA</t>
  </si>
  <si>
    <t>Justice, Liberty, Universal Brotherhood &amp; Fraternity.
Secular, Human Values.
Indian first &amp; Indian last.
Constitution is the sacred book. RTs fr gen info only.</t>
  </si>
  <si>
    <t>@INCIndia | Secular | #Automobile_Engineer| Cricket Lover | Adventures| Farming | Animal Lover |
#Congressman</t>
  </si>
  <si>
    <t>I am Indian Muslim</t>
  </si>
  <si>
    <t>जिंदगी एक मिलीं है जो चंद लम्हों कि है इसे प्यार मोहब्बत से मिलजुलकर गुजारो यारों ना जाने जिंदगी कि शाम कब और कहां हो जाए
(ये खुबसूरत जिंदगी मिलेगी ना दोबारा)</t>
  </si>
  <si>
    <t>#banker_against_Privatization✊✊</t>
  </si>
  <si>
    <t>no thanks</t>
  </si>
  <si>
    <t>hey !!! this is himanshi singh.
welcome to let's learn twitter account.</t>
  </si>
  <si>
    <t>second grade teacher (science)</t>
  </si>
  <si>
    <t>Apprentice at Metro Railway Kolkata// West Bengal</t>
  </si>
  <si>
    <t>Act Apprentice</t>
  </si>
  <si>
    <t>central railway bhusawal</t>
  </si>
  <si>
    <t>THINK Big</t>
  </si>
  <si>
    <t>साहब घायल तो यहाँ हर एक परिंदा मगर जो फिर से उड़ सका वही ज़िंदा है!</t>
  </si>
  <si>
    <t>,🚉</t>
  </si>
  <si>
    <t>students</t>
  </si>
  <si>
    <t>Railway Act Apprentice
(Eastern Railways)</t>
  </si>
  <si>
    <t>thinker</t>
  </si>
  <si>
    <t>पर्यावरण प्रेमी/सोशल एक्टिविस्ट
100% follow Back
Tweets are personal not endorsment</t>
  </si>
  <si>
    <t>रेल मंत्रालय भारत सरकार (असिस्टेंट लोको पायलट)</t>
  </si>
  <si>
    <t>Be the change you want to see.</t>
  </si>
  <si>
    <t>Dr APJ Abdul Kalam Technical University Lucknow, Uttar Pradesh (India)</t>
  </si>
  <si>
    <t>B. Tech computer science engineer</t>
  </si>
  <si>
    <t>Socialist , Political Observer , 😊👍</t>
  </si>
  <si>
    <t>INDIAN 🇮🇳 ✋ @INCIndia SM Volunteer
#MyLeaderRahulGandhi</t>
  </si>
  <si>
    <t>मंदिर के दिये जैसी है तेरी याद बुझाना भी चाहूँ तो लोग फिर से जला देते हैं,,,😢😪</t>
  </si>
  <si>
    <t>Indian | Secular | Patriot | INC Supporter | @PoS__community</t>
  </si>
  <si>
    <t>जय बाला जी महाराज</t>
  </si>
  <si>
    <t>@100 FB Turant Guaranty</t>
  </si>
  <si>
    <t>MLA From @INCIndia  #WestBengal (2001-Present), Working President @INCWestBengal, Deputy CLP Leader in the West Bengal Legislative Assembly.</t>
  </si>
  <si>
    <t>में बेरोजगार हु</t>
  </si>
  <si>
    <t>जियो और जीने दो, Writer, Agriculture Expert, Agriculture journalist,  Socialist.
फेसबुक:- https://t.co/NIt8zBINNe</t>
  </si>
  <si>
    <t>Teacher</t>
  </si>
  <si>
    <t>आत्मविश्वास से भरे रहे🌷शारीरिक ऊर्जा बनता रहेगा🙈🙉🙊गर्व है गाँधीवादी हूं-जयहिंद🙏
#महागठबंधन_एकता_हमारा_लक्ष्य🙌#विचार खूद की है जिम्मेदारी भी मेरी 🌳</t>
  </si>
  <si>
    <t>जो फॉलो करेगा उसे 100% फॉलो बेक मिलेगा। वर्ना अनफॉलो कर दिया जाएगा।चाहे ब्लू टिक वाला ही क्यों ना हो।</t>
  </si>
  <si>
    <t>ज़बान चलने लगी, लब-कुशाई करने लगे, 
नसीब बिगड़ा तो, गूंगे बुराई करने लगे ,
हमारे क़द के बराबर न आ सके जो लोग, 
हमारे पाँव के नीचे खुदाई करने लगे</t>
  </si>
  <si>
    <t>बेबाक , आलोचक , व्यंग , कटाक्ष , मार्मिक और निजी विचार.... कभी-कभी खबरों के लिए भी</t>
  </si>
  <si>
    <t>MSe in IBM, ACCA , chartered accountant,Proud Indian, thinker, believer</t>
  </si>
  <si>
    <t>सामाजिक न्याय के लिए सदैव अग्रसर। मानवता पर अटल। और सत्य के लिए कुर्बान।                                  
        【जय समाजवाद, विजय समाजवाद】</t>
  </si>
  <si>
    <t>Union Cabinet Minister for Education, Government of India | Former Chief Minister of Uttarakhand | Author of 75 books | MP Haridwar.</t>
  </si>
  <si>
    <t>Being MYself and ❤️ing MYself.
No worries abt anything bcse I still living.
JAI SRI RAM.🥀 Waiting to learn alot.</t>
  </si>
  <si>
    <t>Rajya Sabha MP, Fmr. Union Cabinet Minister, Harvard Ph.D in Economics; Professor, BJP National Exec. member, I give as good as I get</t>
  </si>
  <si>
    <t>Civil engineer , Entrepreneur , Creative , businessman, mentor... Human Being (Most important)</t>
  </si>
  <si>
    <t>maH Lyf = maA° 👸
maH Special DaY = 20Jan
Relationship= SINGLE😜
Search  = QueeN
Em= Sbka Fvt Banna 😊
Insta id = ad__arsh.00
Facebook id = Ad Ãrsh  SinghaniYa</t>
  </si>
  <si>
    <t>National General Secretary of @AISA_Tweets, Gen Sec in @JNUSUofficial (2013-14) , 
All RTs aren't 'endorsement'. https://t.co/cPwDQQMr94</t>
  </si>
  <si>
    <t>I always support the truth to truth
#भर_सम्राट_सुहेलदेव के वंशज हैं,
 इनके ऊपर अभद्र टिप्पणी, व्यवहार बार्दास नहीं
@shashikantbharr or @Mkrajbharr👈फॉलो करे</t>
  </si>
  <si>
    <t>Incharge of SBSP's (@SBSP4INDIA)
National information and Technology &amp; National Spokesperson of Suheldev Bharatiya Samaj Party. @SBSP4INDIA. Engineer.</t>
  </si>
  <si>
    <t>फोलोवर्स पेड नही है हाउस वाइफ (प्यारी सी बच्ची की माँ हुँ ) और कई दफा व्यंग्य के लिए भी. RTs को दिल पर न लें. विचार और राय निजी मेरे सभी Tweets #Like पर मिलेंगे</t>
  </si>
  <si>
    <t>Author | Speaker | TV News Debate Pannelist | Poet | Entrepreneur |
Nationalist by Heart, Critic by Nature..💐
Followed by my Heart | Back Up A/C @ShuklaPragath</t>
  </si>
  <si>
    <t>Founder of Abhinay Math 
Ssc</t>
  </si>
  <si>
    <t>honesty is the best policy.  I love my India</t>
  </si>
  <si>
    <t>उच्च शिक्षित बनिए अधिकार स्वम् मिल जाएंगे</t>
  </si>
  <si>
    <t>इस संसार मे असम्भव कुछ भी नही है</t>
  </si>
  <si>
    <t>🙏जय हिन्द,🙏 जय भारत,,🙏जय संविधान 🙏🙏 जय सामाजिक समता 🙏</t>
  </si>
  <si>
    <t>un ossimoro chiuso in un acronimo, verba volant, twitter manent</t>
  </si>
  <si>
    <t>Spokesperson cum Gen.Sec. of R.J.D.Bihar . Ex member of District Board Vaishali,  Ex executive member of state committee of 20 point programme, Ex mem of S.C.F.</t>
  </si>
  <si>
    <t>Official Twitter Account of the sole political party of India which has remained steadfast with the principles of Social Justice &amp; Secularism against all odds.</t>
  </si>
  <si>
    <t>State Spokesperson cum Media In-charge, Youth @RJDforIndia, Bihar. Ex. State General Secretary, Youth RJD, Bihar. Ex. National Secretary, Chhatra Janata Dal.</t>
  </si>
  <si>
    <t>Ex. Health Minister,Minor Water Resource Minister,Environment &amp; Forest Minister In Bihar Govt.</t>
  </si>
  <si>
    <t>Leader of Opposition - Bihar,                        Ex. Deputy Chief Minister, Bihar, India</t>
  </si>
  <si>
    <t>!! #Die_Hard_Fan !! #Lalu_Prasad_Yadav !!
RJD National social media team !! INDIA !!
एक्टिविस्ट, सोशल वर्कर, एनिमल लवर, पॉलिटिकल एक्टिव, राइटर।</t>
  </si>
  <si>
    <t>am Media consultant in Hyderabad working for Prime Media House</t>
  </si>
  <si>
    <t>No vaccine for stupidity</t>
  </si>
  <si>
    <t>t</t>
  </si>
  <si>
    <t>AICC National Secretary, Co-Incharge uttar pradesh, MLA From Jahazpur Rajasthan(2013-2018). General Secretary RPCC. Former State President NSUI Rajasthan.</t>
  </si>
  <si>
    <t>M.B.B.S., M.I.P.H.A.
INC Supporter</t>
  </si>
  <si>
    <t>Suraj sen jiyagaon (mp)</t>
  </si>
  <si>
    <t>Special Invitee-Congress Working Committee |
Former, President @INCMP |
Former Union Minister of State-Government of India #Youth #Agriculture #Industries</t>
  </si>
  <si>
    <t>Civil egg.
I like bike raching</t>
  </si>
  <si>
    <t>life's a garden, dig it</t>
  </si>
  <si>
    <t>🙏 जय भीम 🙏।। जय संविधान।।                     my whatsapp number 976330128🤔</t>
  </si>
  <si>
    <t>Congress follower.</t>
  </si>
  <si>
    <t>Congressi by heart, Tweets are personal, RT &amp; Like not endorsement. ❌ No DM please.</t>
  </si>
  <si>
    <t>जरुरी नहीं की हर समय लबों पर खुदा का नाम आये,
वो लम्हा भी इबादत का होता है जब इंसान किसी के काम आये।</t>
  </si>
  <si>
    <t>ashok kumar</t>
  </si>
  <si>
    <t>Shiksha Mitra</t>
  </si>
  <si>
    <t>My love, my hero, my world, my everything, love you MOM and DAD... 😘</t>
  </si>
  <si>
    <t>🏝🏕प्रक्रूती प्रेमी 🏝🏕 किसान पुत्र 🌾🌿 ।।जय आदिवासी।। 🏹🏹।। जय जोहार।।🏹🏹</t>
  </si>
  <si>
    <t>MEMBER OF HELPING UNITY 🌱🏹।।जय आदिवासी।।  ।।जय जोहर।।🌱🏹
अपनी मेहेनत, अपने बल पे, अपना भाग्य बदलना है।</t>
  </si>
  <si>
    <t>@VD_DODKA  💯% follow back 
| YOUTH LEADER OF HELPING UNITY |
| GRADUATED WITH ECONOMIC|
| SOCIAL ACTIVATOR |
| जय जोहार | | जय आदिवासी |</t>
  </si>
  <si>
    <t>युवा हु अपना हाक जरूर लूंगा</t>
  </si>
  <si>
    <t>महासचिव, उत्तर प्रदेश कांग्रेस कमेटी, प्रभारी अवध क्षेत्र उ•प्र•। लोकसभा प्रत्याशी-फतेहपुर @INCIndia l पूर्व सांसद-फतेहपुर 2009-14, पूर्व विधायक-1993, 2002 l</t>
  </si>
  <si>
    <t>🌷🍁🌿🍁🌷🌹💐 
महानता कभी ना गिरने में नहीं है, बल्कि हर बार गिरकर उठ जाने में है.
🌷🍁🌿🍁🌷🌹💐
my leader @प्रियंका_गांधी_जी</t>
  </si>
  <si>
    <t>Latest and Breaking news alerts from India and the world. Retweets are not endorsements.</t>
  </si>
  <si>
    <t>Follow for latest news alerts from India</t>
  </si>
  <si>
    <t>I hate bio</t>
  </si>
  <si>
    <t>UP BTC/D.EL.ED 2017-19 बैच छात्र।। #छात्र_नेता.         बीटीसी D.EL.ED, TET AND CTET QUILFIED</t>
  </si>
  <si>
    <t>AajTak covers breaking news, latest news in politics, sports, business &amp; cinema. Follow us &amp; stay ahead! Download the App:   https://t.co/Pkxqc2EN5z</t>
  </si>
  <si>
    <t>indian</t>
  </si>
  <si>
    <t>l love my India .</t>
  </si>
  <si>
    <t>आ जा दिल चीर के दिखलाऊँ वतन का नक्शा
  मेरा भारत मेरी सांसों में समाया हुआ है
.Note:-अंधभक्त कृप्या दुरी बनाये रक्खे!</t>
  </si>
  <si>
    <t>| JAI HIND</t>
  </si>
  <si>
    <t>ꜱᴏᴄɪᴀʟɪꜱᴛ
# काम बोलता है</t>
  </si>
  <si>
    <t>I am a civil service aspirant</t>
  </si>
  <si>
    <t>Old School Fella, My hypocrisy is different from yours.</t>
  </si>
  <si>
    <t>Act Apprentice From SWR BANGLORE DIVISION</t>
  </si>
  <si>
    <t>D.el.ed 2017 batch.</t>
  </si>
  <si>
    <t>डीएलएड 2017 बैच 😎</t>
  </si>
  <si>
    <t>#Socialist  #Amethi</t>
  </si>
  <si>
    <t>Godda distrikt Jharkhand
social media activities</t>
  </si>
  <si>
    <t>I believe in live simple n do creative.I'm Singer, lyricist, novel writer, poet, director, entrepreneur &amp; motivation guru.</t>
  </si>
  <si>
    <t>Official Twitter handle of Pradeep Yadav (MLA Poraiyahat).
5th term MLA, Jharkhand Assembly.
Ex Parliamenterian, Godda.
Ex Cabinet Minister, Gov. Of Jharkhand.</t>
  </si>
  <si>
    <t>Bharatlalrankwa</t>
  </si>
  <si>
    <t>मानव सेवा ही सच्ची सेवा🙏</t>
  </si>
  <si>
    <t>Veteran , social worker ,favour secular country honoured not to be followed by  Modi &amp; Piyush Goyal and blocked by Sushant sareen &amp; ashoksajjanhar</t>
  </si>
  <si>
    <t>#9baje9minute #SpeakUpForSSCRailwayStudents #rrbexamdates</t>
  </si>
  <si>
    <t>I love you #Maa and Papa
समाजसेवी संस्थान</t>
  </si>
  <si>
    <t>समर्थन दे और समर्थन पाए! शिकायत सुझाव के लिए DM करे ! Apart from judicial jurisdiction,If my retweets are going to help you ,will help you for sure undoubtedly,</t>
  </si>
  <si>
    <t>#President,Samajwadi Student Wings, BBA University 
|Socialist | Activist | Ambedkarite |
Engineering student |  15 छोड़ो 85 जोड़ो /</t>
  </si>
  <si>
    <t>proud to be INDIAN MUSLIM</t>
  </si>
  <si>
    <t>Student of compitition</t>
  </si>
  <si>
    <t>Ramon Magsaysay Award winner|
Fight for Equality
My atitud depnds on ur behvior|
parody Account</t>
  </si>
  <si>
    <t>II🔥 SIR AKSHAY KUMAR 🔥II💀IAN SOMERHALDER 💀II ⚽ RONALDO(CR7) ⚽ II 💀NINA DOBEREV💀 II 🏌️ ROHIT SHARMA🏌️ll 🤙 BASEER BOB 🤙 II 🕺ASIM RIAZ🕺II</t>
  </si>
  <si>
    <t>Ramawat</t>
  </si>
  <si>
    <t>student,i love reading ,standup comedy and adventure</t>
  </si>
  <si>
    <t>इलाहाबादी, कीबोर्ड पीटक @thelallantop. 
यहां किया-धरा सब अपना. 
alumnus @iimc_india, University of Allahabad
contact-  yuva.lallantop@gmail.com</t>
  </si>
  <si>
    <t>BE POSITIVE ALWAYS</t>
  </si>
  <si>
    <t>Act Apprentice at Metro Railway Kolkata</t>
  </si>
  <si>
    <t>love is my india</t>
  </si>
  <si>
    <t>आजाद समाज पार्टी (मंडल अध्यक्ष)</t>
  </si>
  <si>
    <t>ECONOMIST IN MAKING
Agricultural Economics</t>
  </si>
  <si>
    <t>मेरी लड़ाई किसी धर्म या मजहब से नहीं मेरी लड़ाई तो देश के गद्दारो से है</t>
  </si>
  <si>
    <t>#Engineer #गांधीवादी
झूठ था ,जो सच को दबाये जा रहा था।
अँधेरा था, जो उजाले को छुपाये जा रहा था।।
©daनिsh</t>
  </si>
  <si>
    <t>don't underestimate me</t>
  </si>
  <si>
    <t>X-IIITian; 
In Mid-20;
6 ft ke upar</t>
  </si>
  <si>
    <t>🌍 आप भी मेरे जैसे हो खूब जमेगा रंग 
तो आओ कभी हवेली पे
😜पढ़े लढ़े ,घर परिवार ,बाल बच्चेदार/
अपनी दुनिया अपनी मस्ती</t>
  </si>
  <si>
    <t>Proud be an indian 🇮🇳
गर्व से कहो हम है कनपुरिया
https://t.co/8f2XzhyGBj from -हरकोर्ट बर्टलर प्राविधिक विश्वविद्यालय</t>
  </si>
  <si>
    <t>Socialist Thinker, Leader, Politician</t>
  </si>
  <si>
    <t>अपनी क़लम✍️ में इतना ज़ोर ला ।
ज़ालिम की ज़ुल्मत कांप उठे इतना मजलूमों का शोर ला 🗣️ ....!
⚖️(एडवोकेट)⚖️ (बी. ए. एल एल. बी.)</t>
  </si>
  <si>
    <t>@samajwadiparty कार्यकर्ता ।।
उत्तर प्रदेश में @yadavakhilesh का #काम_बोलता_है।।
।। जय अखिलेश जय जय अखिलेश भइया ।।</t>
  </si>
  <si>
    <t>Be true to yourself never be a hypocrite INCian by birth</t>
  </si>
  <si>
    <t>🌍shop owner at..  royal flowers.. 
📚studies b. com commerce ddu university..</t>
  </si>
  <si>
    <t>Former vice president SNA DYPSON l
RN RM l student activist l
Master's student.</t>
  </si>
  <si>
    <t>Hindi digital of India's No 1 Marathi Digital and Print brand @MiLOKMAT.</t>
  </si>
  <si>
    <t>कलम वही, सोंच नई</t>
  </si>
  <si>
    <t>Biki Janta Party SE TO BACH JAOGE..par unko LAANE VAALE DESH BHAKT MURKH(G)ON SE KAUN BACHAYEGA ???</t>
  </si>
  <si>
    <t>student👦📖</t>
  </si>
  <si>
    <t>B०h£m|@n</t>
  </si>
  <si>
    <t>i am indian; firstly &amp; lastly.....</t>
  </si>
  <si>
    <t>🚩🏹जय श्री राम🏹🚩</t>
  </si>
  <si>
    <t>Mistakes are proof that you are trying.</t>
  </si>
  <si>
    <t>state joint sec aisa bihar
(फाउंडर सेव रेलवे जॉब मुहिम)</t>
  </si>
  <si>
    <t>teacher</t>
  </si>
  <si>
    <t>my ability to  choose what is wrong and right for me.</t>
  </si>
  <si>
    <t>विद्यार्थी.........</t>
  </si>
  <si>
    <t>Being Myself</t>
  </si>
  <si>
    <t>Follower of Dr. B.R.Ambedkar.  Fan of Bhim Army chief . Keep away MODI BHAKT .Tweets are  personal. RTs are not endorsement.</t>
  </si>
  <si>
    <t>House wiring contractor</t>
  </si>
  <si>
    <t>berojgar yuva</t>
  </si>
  <si>
    <t>NHM Employe</t>
  </si>
  <si>
    <t>संविदा शोषित स्वास्थ्य कर्मचारी</t>
  </si>
  <si>
    <t>WE THE PEOPLE OF INDIA having solemnly resolved to constitute India into a SOVEREIGN, SOCIALIST, SECULAR,DEMOCRATIC, REPUBLIC...</t>
  </si>
  <si>
    <t>Anand Singh
D.D.U Gorakhpur University Gorakhpur</t>
  </si>
  <si>
    <t>Honesty is the best policy</t>
  </si>
  <si>
    <t>Vipul Sharma</t>
  </si>
  <si>
    <t>हजारों ख़्वाहिशें ऐसी की हर ख़्वाहिश पर दम निकले..
        .........सत्यमेव जयते...
        🇮🇳 जय हिन्द ✍🙏
     ....... वन्दे मातरम् ......</t>
  </si>
  <si>
    <t>ssc cgl aspirant🙋</t>
  </si>
  <si>
    <t>https://t.co/8f2XzhyGBj ( Electrical engineer)</t>
  </si>
  <si>
    <t>Social worker, regional youth leader, constitutionalist</t>
  </si>
  <si>
    <t>Railway Act apprenticeship 1961</t>
  </si>
  <si>
    <t>Traveller,troll, political</t>
  </si>
  <si>
    <t>YE JEEVAN HAI IS JEEVAN KA YEHI HAI RANGROOP , THODE GAM HAI THODI KHUSHIYAN , YEHI HAI CHAANV DHOOP</t>
  </si>
  <si>
    <t>Member of @PoS__community
कलम को तोड़ दो गर हक़नुमाई कर नहीं पाए🌹🌹🌹🌹
कलमकारों के हाथों की कलम शमशीर होती है</t>
  </si>
  <si>
    <t>मध्यप्रदेश</t>
  </si>
  <si>
    <t>Law student .day dreamer,proud MUSLIM and proud INDIAN.</t>
  </si>
  <si>
    <t>main bhi berozgaar</t>
  </si>
  <si>
    <t>Master in agriculture science</t>
  </si>
  <si>
    <t>Nation First 🇮🇳
Anti#GodiGujaratiMedia</t>
  </si>
  <si>
    <t>Something which make my life worthful Looking for something humanitarian deed कुछ मानवीय कामों की तलाश में</t>
  </si>
  <si>
    <t>रिटायर्ड स्टेशन मास्टर</t>
  </si>
  <si>
    <t>simple minded</t>
  </si>
  <si>
    <t>#डीएलएड_प्रशिक्षु_उत्तरप्रदेश🔰🔰
#2017बैच✍️✍️
#प्रशिक्षु_से_शिक्षक_बनने_का_सफर_जारी🎯🎯
#अपना_टाइम_आएगा✊✊</t>
  </si>
  <si>
    <t>Editor in Chief @R9TV- पत्रकारिता बीते 30 वर्षों से, @JagranNews से यात्रा शुरू हुई जो @DainikBhaskar @SAMACHARPLUS @News18India से होती हुई @R9TV तक.</t>
  </si>
  <si>
    <t>Nothing for now but everything for future</t>
  </si>
  <si>
    <t>Surgeon by Profession,Politician by Passion...National Spokesperson of BJP</t>
  </si>
  <si>
    <t>YO</t>
  </si>
  <si>
    <t>A frustrated aspirant.</t>
  </si>
  <si>
    <t>#SpeakUpForSSCRailwaysStudents
#StopPrivatisation</t>
  </si>
  <si>
    <t>https://t.co/LykfRumJu8, b. Ed, secular</t>
  </si>
  <si>
    <t>INDIAN &amp; INCian by ♥, will fight for it.
WHAT EVER IT TAKES.Thank you @srinivasiyc , @srivatsayb @rohanrgupta @GauravPandhi @PankajPuniaINC @HansrajMeena for FB</t>
  </si>
  <si>
    <t>SHEIKH MOHAMMED</t>
  </si>
  <si>
    <t>@RahulGandhi’s ardent fan!Political geek join my @CSMVIndia group Let’s make @INCIndia stronger on SM #Tweet Personal,#RT≠Endorsemet joined Jan2020</t>
  </si>
  <si>
    <t>नजर वाले को हिन्दू और मुसलमान दिखता हैं, मैं अन्धी हूँ साहब, मुझे तो हर शख्स में इंसान दिखता हैं....l</t>
  </si>
  <si>
    <t>https://t.co/LykfRumJu8. b.ed.
appring https://t.co/PrTSaH3EvH.</t>
  </si>
  <si>
    <t>HUMAN</t>
  </si>
  <si>
    <t>god not make the cast we make here own cast so stop making this nd love each other ✌️ leave peicefully nd also make the nation great 🇨🇮🇨🇮</t>
  </si>
  <si>
    <t>General Secretary Rashtriya lokdal Uttar Pradesh</t>
  </si>
  <si>
    <t>I’m actually not funny. I’m just really mean and people think I am joking</t>
  </si>
  <si>
    <t>Indian</t>
  </si>
  <si>
    <t>मैंने अपने अधिकार देश के लिए बलिदान दिए है और देश चलाने वालों से सवाल पूछना मेरा अधिकार है।।
follow if you like the tweet.just started tweeting...</t>
  </si>
  <si>
    <t>समाज के लिए जिना।</t>
  </si>
  <si>
    <t>एम्पावरिंग ह्यूमन वैल्यूज़</t>
  </si>
  <si>
    <t>Professional Engineer</t>
  </si>
  <si>
    <t>B happy all world</t>
  </si>
  <si>
    <t>#HaMaRi #AaNkHo मै वो नशा है जो किसी भी #लडकी को #Hangover करवादे ! इसलिये तो हम अपनी #आँखो पे #चश्मे लगाए रखते है.!!#saurav kumar😎😎😜😜</t>
  </si>
  <si>
    <t>i m what i m ...</t>
  </si>
  <si>
    <t>farmer, at students | mai bhi berojgar</t>
  </si>
  <si>
    <t>अब BJP से नफ़रत करने लगा हूँ, चार साल हुआ योगी के #UPSSSC ने result नहीं दिया मेरा...मैंने इसे वोट किया था</t>
  </si>
  <si>
    <t>I love India</t>
  </si>
  <si>
    <t>युवा समाजवादी समर्थक फतेहपुर उत्तर प्रदेश ( 242 - हुसैनगंज )</t>
  </si>
  <si>
    <t>जिला इटावा सैफ़ई (उत्तर प्रदेश सरकार)
Don't play with me. I'm the champion</t>
  </si>
  <si>
    <t>#नगर_अध्यक्ष_हथगांव_फतेहपुर।
@संघर्ष_का_नाम_ही_समाजवाद_है।
#मिशन_2022
351+</t>
  </si>
  <si>
    <t>ये सिलसिला क्या यूँ ही चलता रहेगा, सियासत अपनी चालों से कब तक किसान को छलता रहेगा.</t>
  </si>
  <si>
    <t>My ARMY my PROUD
I Love my army
Life is short, and it is up to you to make it sweet.” —
Saluting Real Heroes Of India
#follow_me_#100_following_u</t>
  </si>
  <si>
    <t>I work from Tata steel</t>
  </si>
  <si>
    <t>bipin technician</t>
  </si>
  <si>
    <t>poltisn</t>
  </si>
  <si>
    <t>युवा कांग्रेस नेता एबम प्रदेश सचिव छात्र यादव महासभा
सिवनी मालवा
Pls follow 100%Follow back</t>
  </si>
  <si>
    <t>State Chairman @IYCMadhya Social Media Team | Congress Ka Sipahi</t>
  </si>
  <si>
    <t>One child , one teacher , one book &amp; one pen can change the world .Education is the only solution.....</t>
  </si>
  <si>
    <t>कठिन समय में भी धैर्य और आत्मविश्वास बनाए रखना चाहिए</t>
  </si>
  <si>
    <t>https://t.co/TRFPL9BCfZ+B.ed+Uptet2011+BTET2017+Uptet2018</t>
  </si>
  <si>
    <t>A Proud Indian || Banker by Profession ||
#Being_Banker #Pahadi_Banda
#Devbhoomi_Uttarakhand ❤
Big fan of @shahidkapoor &amp; @SufiSartaaj</t>
  </si>
  <si>
    <t>D. el. ed. batch 2018</t>
  </si>
  <si>
    <t>अंध भक्त हम से दूर रहें🚫 (मैं आग 🔥हूं)</t>
  </si>
  <si>
    <t>अंधभक्त हम से दूर रहें 👈👈</t>
  </si>
  <si>
    <t>Entrepreneur/Prof Actor from Mandi house/Writer/MBA शाख़ों से टूट जाएँ वो पत्ते नहीं हैं हम
आँधी से कोई कह दे कि औक़ात में रहे!
Views=Personal RT≠Endorsement</t>
  </si>
  <si>
    <t>All the content written here are individual in the favour of people , community &amp; my Nation- I Love my Country- Jai Hind</t>
  </si>
  <si>
    <t>मैं वचन देता हूं कि जो भी मुझे Followकरेगा 
मैं उसे Follow Back दुंगा।......
 👉👉👉👉Note.....अंधभक्त दुर रहें🇮🇳🇮🇳🇮🇳🇮🇳🇮🇳</t>
  </si>
  <si>
    <t> 
U R Neither right nor wrong BCZ crowd disagrees. You're right BCZ your data and reasoning is RIGHT 🤓 🤓
💯FB</t>
  </si>
  <si>
    <t>All India Confederation of SC/ST Organisation was formed in 1997 by @dr_uditraj Ex IRS And MP (2014-2019)</t>
  </si>
  <si>
    <t>Ram ji</t>
  </si>
  <si>
    <t>मनुष्य की मानवता उसी समय नष्ट हो जाती है,
जब उसे दूसरे के दुख में हंसी आने लगती है।</t>
  </si>
  <si>
    <t>Javed Ansari..M.A..BEd..TET.. CTET.. STET..BTET...#Optimistic...#Politician.. #sportsman..#Teacher...#Aspirants... Distt- Deoria ..Uttar Pradesh.</t>
  </si>
  <si>
    <t>🌝🌝</t>
  </si>
  <si>
    <t>Human rights activists, speak against Injustice, Discrimination, crime........</t>
  </si>
  <si>
    <t>I am a product of AMU and proud to be muslim ,Jo Lohe azal mai likha hai ham dekhenge ....</t>
  </si>
  <si>
    <t>चलते रहने से ही सफलता मिलती है,
रुका हुआ तो पानी भी बेकार हो जाता है।।</t>
  </si>
  <si>
    <t>बाबा साहेब अम्बेडकर और साहेब कांशीराम जी के मिशन को समर्पित एक कार्यकर्ता। जय भीम।, AMBEDKARBADI</t>
  </si>
  <si>
    <t>✍️✍️ Student...</t>
  </si>
  <si>
    <t>●छात्र शक्ति ज़िन्दाबाद 
चैनल में शामिल हों. ये आपका अपना एक मात्र चेंनल है</t>
  </si>
  <si>
    <t>Unemployed Railway act Apprenticeship</t>
  </si>
  <si>
    <t>I am a Student
सत्यमेव जयते
modi bhakt (desh ke gaddar,notankibaaj, nakli desh bhakt, khokle insaan) kripya uchit duri bna karr rakhe.</t>
  </si>
  <si>
    <t>Live and drink, friend.</t>
  </si>
  <si>
    <t>defence aspirant👩‍✈️👩‍✈️</t>
  </si>
  <si>
    <t>Always Trust on yourself 😇😊
Never give Up.... #AP#💞😍💓💞
😍</t>
  </si>
  <si>
    <t>#𝐜𝐢𝐯𝐢𝐥 𝐞𝐧𝐠𝐢𝐧𝐞𝐞𝐫</t>
  </si>
  <si>
    <t>No Relegion. An Indian Citizen. An Engineer. Nation First.</t>
  </si>
  <si>
    <t>be you</t>
  </si>
  <si>
    <t>MSc. Bed. tet 201M. A. (education) 72825 new ad 2012/ 29334 science/math applicant/ 2018/2019 tet primary/ upper primary/जिला प्रवक्ता लोकतांत्रिक जनवादी पार्टी</t>
  </si>
  <si>
    <t>सच्चाई ,ईमानदारी,सत्यनिष्ठा,अहिंसा,सहनसिलता,     सहिष्णुता,सामुदायिकता,सर्वधर्म ,नैतिकता,संविधानता की विचार धारा से अभिभूत।@ndtv @rajyasabhatv @thewirehindi</t>
  </si>
  <si>
    <t>Madarsa adhunik addhyapak</t>
  </si>
  <si>
    <t>INDIAN 
Samajwadi party
युवा प्रकोष्ठ, समाजवादी युवजन सभा
mobile no. 9120989538</t>
  </si>
  <si>
    <t>You’re not your Twitter bio</t>
  </si>
  <si>
    <t>PROUD TO BE AN INDIAN</t>
  </si>
  <si>
    <t>मेरी चाहत मेरी राहत just “you”
मेरा दिल❤ मेरी जान only fou “you”</t>
  </si>
  <si>
    <t>Sikandra rau (Hathras)</t>
  </si>
  <si>
    <t>सर्वधर्म समभाव। वसुधैव कुटुम्बकम। अहिंसा परमोधर्मः। अंधभक्त दूर रहेंं मुझे मूर्खोंं से एलर्जी है।</t>
  </si>
  <si>
    <t>proud to be blocked by @yogrishiramdev😝😝😝</t>
  </si>
  <si>
    <t>माफ़ी मांगने वाला सावरकर और गोडसे के आतंकी मेरे I'd पर ना आये , नहीं तो पिछवाड़े में जलन होगी ,</t>
  </si>
  <si>
    <t>This is the official twitter account of #Akilansari Pro, #AshokLeyland Authorised Service Center at palasner (MH)</t>
  </si>
  <si>
    <t>| Proud to be an Indian |
| Desh Ke LiyE JaaN Kurban |
| SacH Ki HaMeSha JeeT HoTi H |
| SaRe Sajaah Se Achha Hindu Sita HaMaRa HaMaRa |
| #LoVe_You_india |</t>
  </si>
  <si>
    <t>Main id @light202020
💯FB to both id</t>
  </si>
  <si>
    <t>enjoy each moment...</t>
  </si>
  <si>
    <t>Railway apprentice</t>
  </si>
  <si>
    <t>Vamshi........</t>
  </si>
  <si>
    <t>Pankaj snr.
🎂13 Aug 1992🎂</t>
  </si>
  <si>
    <t>Official account - All India Railwaymen's Federation (AIRF) Communications Team. We are Oldest &amp; Largest Federation on Indian Railways affiliated to HMS &amp; ITF.</t>
  </si>
  <si>
    <t>Official Twitter Handle Account of AIRAAA..
All India Rly Act Apprentice Association Jindabaad✊🇮🇳
https://t.co/KeT4pko2Il</t>
  </si>
  <si>
    <t>justic for rail Apprentice</t>
  </si>
  <si>
    <t>रेल_अप्प्रेंटिस</t>
  </si>
  <si>
    <t>रेलवे एक्ट अप्रेंटिस 1961 जबलपुर जॉन 2008 - 2011</t>
  </si>
  <si>
    <t>रेल अप्रेंटिस</t>
  </si>
  <si>
    <t>Punjabi ! Oye Panga Ni Lena 
#teambaan</t>
  </si>
  <si>
    <t>The Besc kolkata
#Alhamdulliah for each n everything ❤️
💯% follow back..ek baar follow to krke dekho fb ni mila toh unfollow kr dena🙏🙏</t>
  </si>
  <si>
    <t>_--------_----_----------------------------</t>
  </si>
  <si>
    <t>युवा बेरोजगार मंच भारत</t>
  </si>
  <si>
    <t>Indian Railway (NCR)</t>
  </si>
  <si>
    <t>सारे ट्विट व्यक्तिगत रूप से, रिट्विट सहमती नहीं है</t>
  </si>
  <si>
    <t>Proud to be Indian 💪</t>
  </si>
  <si>
    <t>Effort never dies 💯 % follow back
बेरोजगार ALP</t>
  </si>
  <si>
    <t>Freelancer at Fiver .</t>
  </si>
  <si>
    <t>#GoogleAdsConsultant #Entrepreneur #Digitalmarketer</t>
  </si>
  <si>
    <t>🇧🇾🇧🇾🚲🚲#अखिलेश_यादव_ज़िंदाबाद🚲🚲🇧🇾🇧🇾 मिशन 2022 🚲🚲🇧🇾🇧🇾 
    #Twitter_Journalist</t>
  </si>
  <si>
    <t>मिशन २०२२-३५१ सीट,जनपद श्रावस्ती</t>
  </si>
  <si>
    <t>success path is under construction</t>
  </si>
  <si>
    <t>I am a teacher and social worker.</t>
  </si>
  <si>
    <t>हक और सच के लिए लड़ना ही असली धर्म है।</t>
  </si>
  <si>
    <t>انا مسلم الھند</t>
  </si>
  <si>
    <t>मानवता मेरा धर्म , जिओ और जीने दो मेरा विश्वास, संविधान मेरा प्यार ,सबसे पहले और अंत मे भारतीय! 
मेरे विचार निजी,  पाखंड से दूर तक सरोकार नहीं !</t>
  </si>
  <si>
    <t>love to be love</t>
  </si>
  <si>
    <t>Indian,
Nationalist, Socialist,
(Mechanical Engineer)* 
Retweets aren't Endorsement &amp; Support.</t>
  </si>
  <si>
    <t>Student of Bachelor of Commerce 
My favourite player Md Shami👌😚</t>
  </si>
  <si>
    <t>btc trainee 2017-2019 
Bareilly
uttarpradesh</t>
  </si>
  <si>
    <t>Liberal mindset. Believe in national and social harmony. Free Thinker. We are one! Peace!!!</t>
  </si>
  <si>
    <t>Mysterious |
Views are personal |
अहिंसा परमो धर्मः धर्म हिंसा तथैव च: l |
Philanthropist</t>
  </si>
  <si>
    <t>A secular Indian
                                                   RTs are not endorsement</t>
  </si>
  <si>
    <t>rajasthan_tourism_bloger,
 Section Officer @north dmc,
Ex Health Inspector @jbp w.c. railway.</t>
  </si>
  <si>
    <t>Studying at IIIT Jabalpur</t>
  </si>
  <si>
    <t>Vijayi vishwas tiranga pyara
jhanda uncha rahe humara.
vande mataram</t>
  </si>
  <si>
    <t>Socialist Leader @samajwadiparty ,Ex. Student Leader Lucknow University, Ex. President candidate of Lucknow University Student Union #युवाशक्ति #चन्द्रशेखर</t>
  </si>
  <si>
    <t>GM Sabir</t>
  </si>
  <si>
    <t>MSc Bioinformatics, love teaching, traveller,🚂🚃🚌🚐 dreamer 😊, RTs are not endorsement..</t>
  </si>
  <si>
    <t>Liberal, not leftist | Socio-economic student n analyst | Science | Tech | Space | Engineering</t>
  </si>
  <si>
    <t>Journey..........</t>
  </si>
  <si>
    <t>fb link : https://t.co/0vuW5Kohtb</t>
  </si>
  <si>
    <t>पटना महानगर, जिला महासचिव 
बिहार प्रदेश कॉन्ग्रेस सोशल मीडिया एवं आईटी सेल</t>
  </si>
  <si>
    <t>Ssc aspirant</t>
  </si>
  <si>
    <t>Self-employed</t>
  </si>
  <si>
    <t>shyam kumar barman</t>
  </si>
  <si>
    <t>Firm Socialist,
Whistleblower,Humanitarian,
Electrical Engineer,Ex #ISA,Nation First Everytime &amp; Everywhere🇮🇳,View Personal,RT no Endorsement. #युवा_शक्ति💪🕉</t>
  </si>
  <si>
    <t>Being honest</t>
  </si>
  <si>
    <t>मैं भी बेरोजगार
#speakup
#RRBExamDate
#SpeakUpForSSCRailwaysStudents
#upsssc</t>
  </si>
  <si>
    <t>#Business man
#Interested in political Views
# Mumbaikar</t>
  </si>
  <si>
    <t>#जय_जौहार #जय_भीम
#किसान_का_बेटा 
#sawai_Madhopur #Rajasthan
👉👉👉अपने हको की मांग को निष्पक्ष रूप से सब के सामने उठाना..👈👈👈
🙏🙏🙏🏼🙏🙏🙏🙏🙏🙏🙏🙏🙏🙏</t>
  </si>
  <si>
    <t>लोग हमारे बारे में क्या सोचते हैं , अगर हम भी यही सोचेगें तो फिर लोग क्या सोचेगें🙏</t>
  </si>
  <si>
    <t>Maths English specialist</t>
  </si>
  <si>
    <t>follower of BR ambedkar Jyotiba Phule Birsa munda Jayapal singh munda</t>
  </si>
  <si>
    <t>Mission 2022 🚲🚲🇧🇾🇧🇾🚲🚲
jai Akhilesh Jai samajwad</t>
  </si>
  <si>
    <t>#JusticeForSushant❤</t>
  </si>
  <si>
    <t>#speakup  NEET-JEE aspirants.. against injustice, unemployment, crime... #9Baje9Minute</t>
  </si>
  <si>
    <t>medical profession</t>
  </si>
  <si>
    <t>जय भीम जय संविधान 
🙏🙏🙏🙏</t>
  </si>
  <si>
    <t>Team Baan 🏹 | Concerned with the issues of Youth | Farmers | Employees | Dalit | Minorities | Workers | Women</t>
  </si>
  <si>
    <t>My life my rules my love Royal Bengal Tiger  Save the tiger save wildlife.</t>
  </si>
  <si>
    <t>समाज-सेवी
जय श्री कृष्णा</t>
  </si>
  <si>
    <t>जय मीनेश, जय भीम, जय जोहार, जय संविधान, जय बिरसा मुंडा, जय आदिवासी, जय किसान।</t>
  </si>
  <si>
    <t>इंसानियत इन्सान को इंसान बना देती है, लगन हर मुश्किल को आसान बना देती है, वरना कोन जाता मंदिरों में पूजा करने, आस्था ही पत्थरों को भगवान बना देती है...😊</t>
  </si>
  <si>
    <t>A proud Indian,Uniform Civil Code n reservations only 4 economically challenged ppl is the solution ZERO TOLERANCE 4 ABUSE,don’t Tag,RTs don't mean endorsement</t>
  </si>
  <si>
    <t>#BTS #sanatani 🕉️</t>
  </si>
  <si>
    <t>Bachelor Degree In Political science Member Of Samajwadi Party | The Party of a Socialist Society🚲🚲🚲🚲</t>
  </si>
  <si>
    <t>d.el.ed2017batch</t>
  </si>
  <si>
    <t>learner 🖋️D.el.ed.2017 , 
CTET &amp; UPTET qualified</t>
  </si>
  <si>
    <t>I m worriers fighting for our rights,|| batch 2018|| UPSC Civil service exam|| twitter, blogger and nature lover|| official Twitter account</t>
  </si>
  <si>
    <t>Research Scholar in chemistry</t>
  </si>
  <si>
    <t>Grow our team ⏩One day or Day one .You decide
Social Activist | Political observer | 
Follow ⏩⏩⏩  @angeltime21</t>
  </si>
  <si>
    <t>I always stand with the right people, presently living at Bareilly, U.P.</t>
  </si>
  <si>
    <t>Fan account, not affiliated with Abhisar Sharma.
🇮🇳
Social Activist and Critic</t>
  </si>
  <si>
    <t>I T professional
Ctet qualified.
D El Ed</t>
  </si>
  <si>
    <t>Nothing is important untill u know yourself.....</t>
  </si>
  <si>
    <t>Kyunki main express train hu😜</t>
  </si>
  <si>
    <t>MSc. (Biotech), B.ed,CTET, UPTET, Supertet  
90/97minimum_qualifying_marks_supporter..👈</t>
  </si>
  <si>
    <t>Hindu hu par andh bhakt nahi</t>
  </si>
  <si>
    <t>all in all REAL.... with flesh, blood and SPINE :)</t>
  </si>
  <si>
    <t>@JNU_Official_50  MPhil- China Studies. Political science, political behaviour, IR, FR, GP. 
@NSUIJNU
Gandhi-nehru, philosophy.
Support to @INCIndia
अयोध्या!</t>
  </si>
  <si>
    <t>truth prevails</t>
  </si>
  <si>
    <t>berojgar speak up for students</t>
  </si>
  <si>
    <t>Living in a secular Country where there is no any Secularism Seen and only highlight is targeting Minorities..
https://t.co/J4LrYxLbSe
Insta: shuaibteeyech</t>
  </si>
  <si>
    <t>M. Sc (Organic Chemistry), B. Sc (PCM), LL.B found original teaching of Sammasam Buddha and Vipassna by my own research from Tripitaka and member of API.</t>
  </si>
  <si>
    <t>D. El. Ed 2017 batch.. 🙏
Be unstoppable ❤️</t>
  </si>
  <si>
    <t>Life is all about living DreamS, Nothing else..✌️😊</t>
  </si>
  <si>
    <t>——Alhamdulillah——-</t>
  </si>
  <si>
    <t>Bsc student
University of Allahabad 
Jai Hind</t>
  </si>
  <si>
    <t>I am Indian</t>
  </si>
  <si>
    <t>Consulting Editor @NewsNationTV Channel</t>
  </si>
  <si>
    <t>🇮🇳Never give up..!🇮🇳
भाषा की मर्यादा बनाए रखें, अन्यथा अनफॉलो कर दें। महिला सम्मान सर्वोपरि है,चाहे वो महिला हमको अपना दुश्मन समझती हो।</t>
  </si>
  <si>
    <t>Samvida NRHM Madhay Pradesh</t>
  </si>
  <si>
    <t>Upsc Lovers❤❤</t>
  </si>
  <si>
    <t>Engineer/Deepsea Diver, Volunteer Search &amp;Rescue,dog whisperer,Snake friend,Comedian and a Cook,Guitarist,
Enjoying whatever life throws at me....INC Supporter</t>
  </si>
  <si>
    <t>ENTREPRENEUR- CHAIRMAN ITECH GROUP
            Truly Admire @lavanyaballal</t>
  </si>
  <si>
    <t>Be Indian first.
#जय_हिन्द #जयभीम #जयसंविधान @JaiBhimIT_Team
@INCIndia @AITCofficial @PoS__community</t>
  </si>
  <si>
    <t>मैं उस धर्म को मानता हूँ, जो हमे स्वतंत्रता समानता और आपस मे भाइचारे से रहना सिखाता हैं..</t>
  </si>
  <si>
    <t>स्वतंत्र विचार हमेशा सच के साथ 
वसुधैव कुटुंबकम्</t>
  </si>
  <si>
    <t>राष्ट्रभक्त बनो अंधभक्त नही
(सरकारें आती-जाती रहेगी लेकिन देश हिंदुस्तान ही रहेगा)</t>
  </si>
  <si>
    <t>Student .social activist. politician by passion .</t>
  </si>
  <si>
    <t>Official Account || Social Activist  ||Writer / Poet||  || Teacher/Student||  #मनमौजी / ब्यंग्यकार (RTs are not Endorsement)</t>
  </si>
  <si>
    <t>😊|| I am a decent man who believe in myself and respect others ||😊</t>
  </si>
  <si>
    <t>working for my dreams</t>
  </si>
  <si>
    <t>Social &amp; Political Activist • Whistleblower • #NEET issues expert •
#MBBS • YouTuber: 31k⚡• Intrested In Law• Writer • Teacher • RTI Activist</t>
  </si>
  <si>
    <t>OFFICIAL ACCOUNT OF RANJANA RAJAK</t>
  </si>
  <si>
    <t>#GadgeYouthBrigrade  Bahujan Active Org for the Right of Downtrodden Community, Education, 
and awareness, Convenor
@Joinamardeep</t>
  </si>
  <si>
    <t>Smart young leader 
206 अकबरपुर रानियां विधानसभा
कानपुर देहात
100%fallowback
सामाजिक, संविधान, गाँव, गरीब, किसान, विचारक</t>
  </si>
  <si>
    <t>Indian National Congress Supporter</t>
  </si>
  <si>
    <t>Jesus Lover | Social Worker|Congress Supporter|Secular</t>
  </si>
  <si>
    <t>The Official Twitter Account of India's Most Vibrant Political Movement - The Indian National Congress</t>
  </si>
  <si>
    <t>खुद का विचार</t>
  </si>
  <si>
    <t>सब कुछ नियति पर निर्भर है ।</t>
  </si>
  <si>
    <t>parody accunt   भारतीय होने पर मुझे गर्व है मेरे लिये देश सबसे पहले आता है 
proud Indian🇮🇳🇮🇳</t>
  </si>
  <si>
    <t>trainee teacher</t>
  </si>
  <si>
    <t>it's a mughal u would never understand 😎😎</t>
  </si>
  <si>
    <t>lerning is life</t>
  </si>
  <si>
    <t>it's all happening</t>
  </si>
  <si>
    <t>Education department In Rajasthan     
🇮🇳  मेरा सत्यम् ही मेरे जीवन का आधार है....🖊</t>
  </si>
  <si>
    <t>Ramroop meena 738</t>
  </si>
  <si>
    <t>Views expressed here are purely persond retweets are not endorsement</t>
  </si>
  <si>
    <t>🏧 Follow me, 💯% follow Back... #कैसे_करूं_भरोसा_गैरों_के_प्यार_पर
#अपने_ही_मजा_लेते_हैं_अपनों_की_हार_पर😍😍</t>
  </si>
  <si>
    <t>Tweets are Personal, like &amp; RTs are not Endorsement</t>
  </si>
  <si>
    <t>follow kro 100% follow back
DDO- Digital Dang Organization</t>
  </si>
  <si>
    <t>DDO- Digital Dang Organization</t>
  </si>
  <si>
    <t>#inner quality</t>
  </si>
  <si>
    <t>single and fine as wine</t>
  </si>
  <si>
    <t>sirf. insaniyat हक़ बात नो बकवास मेरा भारत महान 🙏🙏(राजस्थान से)100%FB</t>
  </si>
  <si>
    <t>आओ मिलकर बदलाव लाएं l
#5baje5minutes</t>
  </si>
  <si>
    <t>Official Account Of Yuva RJD-Katihar || Main Handel - @Katihar_RJD</t>
  </si>
  <si>
    <t>#समाजवादी युवजन सभा Youth leader of samajwadi party. Active member samajwadi party</t>
  </si>
  <si>
    <t>प्रदेश अध्यक्ष 'आप' छात्र विंग (CYSS), उ०प्र०
                |Advocate| |आम आदमी जिंदाबाद|</t>
  </si>
  <si>
    <t>Indian 🇮🇳👳 #Civil🏯🏡 Engineering🖇 Student👦📖🎒</t>
  </si>
  <si>
    <t>Against  Casteism</t>
  </si>
  <si>
    <t>Insert pretentious crap about my self here.</t>
  </si>
  <si>
    <t>Radical,Ambivert,Furiously Fast &amp; Brutal At everything.
Technically ODD But Strategically EVEN!!</t>
  </si>
  <si>
    <t>Nitesh kumar soni</t>
  </si>
  <si>
    <t>जय भीम, जय संविधान</t>
  </si>
  <si>
    <t>who i am</t>
  </si>
  <si>
    <t>Railway Apprentice</t>
  </si>
  <si>
    <t>यह एक स्वचलित प्रोफाइल है 
जो कि कंप्यूटर प्रोग्राम के द्वारा आप सब की हिंदी लिखित ट्वीट को रिट्वीट करके और लोगो तक आपके विचारों को पहुँचाता है ।</t>
  </si>
  <si>
    <t>Congress men✋, Inc follower, social activist, Assistant manager in Havells India.</t>
  </si>
  <si>
    <t>The future depends on what we do in the present.</t>
  </si>
  <si>
    <t>I am student. Simple guy with simple thoughts.</t>
  </si>
  <si>
    <t>किसने दस्तक दी है,दिल पर कौन है?:आप तो अंदर है! बहार कौन है?</t>
  </si>
  <si>
    <t>Ministry of communication</t>
  </si>
  <si>
    <t>B.A , B.Ed, M.A. (English Lit)., Polytecnic (Mechenical )</t>
  </si>
  <si>
    <t>किसान का बेटा भी हु और ख़ुद किसान भी हु,,,,,,राहुल गांधी सर और कॉंग्रेस का समर्थक हु....हिटलर वादी झूटलर सरकार का विरोध करनेवाले सभी भाई बहनो को मेरा सलाम।</t>
  </si>
  <si>
    <t>जीतेन्द्र कुमार यादव समाज सेवी संस्था स्थान भोजेमऊ विधानसभा क्षेत्र रानीगंज प्रतापगढ़ उत्तर प्रदेश ॐश्रीकृष्णवासुदेवायेनंमः 9870909061</t>
  </si>
  <si>
    <t>सत्यमेव जयते</t>
  </si>
  <si>
    <t>2 Seculars of divers religion can live with mutual brotherhood but communal can't.
proud to be a secular. spread humanity, spread love.</t>
  </si>
  <si>
    <t>.</t>
  </si>
  <si>
    <t>I am a student</t>
  </si>
  <si>
    <t>Indian 🇮🇳</t>
  </si>
  <si>
    <t>thinking</t>
  </si>
  <si>
    <t>केजरीवाल सर</t>
  </si>
  <si>
    <t>#Tweet &amp; #RT are personal don't take professional......
My biggest problem is I notice👀👂everything</t>
  </si>
  <si>
    <t>दुनिया आपके 'उदाहरण' से बदलेगी आपकी 'राय' से नहीं।</t>
  </si>
  <si>
    <t>Proud Army Kid | 
जन्म भूमि राजस्थान कर्म भूमि मुम्बई महाराष्ट्र।</t>
  </si>
  <si>
    <t>i am very ordinary citizen endavouring to serve humanity at my best</t>
  </si>
  <si>
    <t>ओबीसी राजस्थान मोर्चा -ओबीसी आरक्षण वर्गीकरण  संघर्ष समिति राजस्थान</t>
  </si>
  <si>
    <t>लोकतंत्र का पाँचवा स्तंभ हैं सोशियल मीडिया, निर्भय होकर सच को ईमानदारी से दिल खोलकर लिखें।</t>
  </si>
  <si>
    <t>I am engineer</t>
  </si>
  <si>
    <t>Official Twitter Account Of Nargis Bano , Writer , Social Media Activist , Social Worker , Believe In Social Justice.</t>
  </si>
  <si>
    <t>being human...</t>
  </si>
  <si>
    <t>Rail Apprentice unemployed</t>
  </si>
  <si>
    <t>अभी भी खुद को जानने की कोशिश जारी है जैसे ही एहसास होगा आप सबको भी बता दूंगा !!!</t>
  </si>
  <si>
    <t>It's just a matter of time,..</t>
  </si>
  <si>
    <t>Student....</t>
  </si>
  <si>
    <t>I hated all political party 
but I like Sachin_Pilot
love to Exampur</t>
  </si>
  <si>
    <t>once again start with new account</t>
  </si>
  <si>
    <t>Instagram: @shoaib__rehman</t>
  </si>
  <si>
    <t>friendly, love travelling , Natures love 💝. And yes# Sanghi Chal Hatt. Log kehte hai, Hum Muskurate 😊 bahot hai, Aur hum thak gaye. Dard Chupate - Chupate🌹🌹</t>
  </si>
  <si>
    <t>Nothing is impossible
Impossible says i_m_possible</t>
  </si>
  <si>
    <t>Civil Engineer, Science Communicator, Director:Project 54 International USA</t>
  </si>
  <si>
    <t>Ex-General Secretary Indore District Congress,
Ex-Vice President IT and Social Media Cell Indore city</t>
  </si>
  <si>
    <t>Retweet /likes are not my own ideas</t>
  </si>
  <si>
    <t>Writer/Director🕺🎬</t>
  </si>
  <si>
    <t>🇮🇳❀𝓉𝒽ℯ❀  ❀#𝓉𝓇𝓊𝓉𝒽❀  ❀𝓌𝒾𝓁𝓁❀  ❀𝒸ℴ𝓂ℯ.❀  ❀𝓉𝒽ℯ❀  ❀#𝒹ℯ𝓋𝒾𝓁❀  ❀𝓌𝒾𝓁𝓁❀  ❀ℊℴ#🇮🇳#𝒸ℴ𝓂ℯ_𝒷𝒶𝒸𝓀_𝓂𝒶𝓇𝒸𝒽_2020❀  ❀rt❀  ❀not❀  ❀endorsement❀</t>
  </si>
  <si>
    <t>terrorist in suits.</t>
  </si>
  <si>
    <t>farmer</t>
  </si>
  <si>
    <t>kuch naya khoj</t>
  </si>
  <si>
    <t>Activist, Social Worker, Annimal Lover, Political Active, Writer, Tweets and Views are always personal. Likes &amp; RTs are Not Endorsement, Stay Home, Stay Safe</t>
  </si>
  <si>
    <t>Hindu... don't support Hindutva...meat lover...music lover... Digital Campaign Coordinator @iyc .. SM coordinator @CongressSevadal.</t>
  </si>
  <si>
    <t>सत्य सनातन हिन्दू</t>
  </si>
  <si>
    <t>ट्विटर चलाने की बहुत इच्छा थी आज नई आइडी बनाई है ,
आप सब फॉलो करें , फॉलो बैक कर दूंगी और अपने परिवार का हिस्सा बनाएं ,</t>
  </si>
  <si>
    <t>Studied at University of Allahabad</t>
  </si>
  <si>
    <t>AAP ar KAKHI CHAADI DHARI DUR RAHEN</t>
  </si>
  <si>
    <t>कट्टर अम्बेडकरवादी /, सविंधानवादी /, क्रिकेट प्रेमी /,अन्धभक्त पास भी ना भटके /देशभक्त हुँ अन्धभक्त नही /भारत की बरबादी का कारण RSS है
@SDopur
 From- Pinkcity</t>
  </si>
  <si>
    <t>🕉️कटृर सवर्ण हिंदु हूं।आरक्षण
हरिजन एक्ट जैसे काले कानून और जातिवादी राजनीति अस्तित्व में है,
तब तक नोटा का सोटा।
सेक्युलरों,अंधचौकीदरो,कांगीओ दूरी बनाए रखें🚩</t>
  </si>
  <si>
    <t>जेहि कर जेहि पर सत्य सनेहू! 
सो तेहि मिलई न कछु  संदेहू  !!
मानवता प्रेम और सद्भाव के पक्ष धर</t>
  </si>
  <si>
    <t>मेरा नाम पंकज कुमार हैं मैं एक छात्र हूँ</t>
  </si>
  <si>
    <t>बेरोजगार.  Railway act apprentice</t>
  </si>
  <si>
    <t>सच्चाई , कस्तुरी के तरह होता है। समय आने पर खुद ही चारों ओर फैल जाता है।</t>
  </si>
  <si>
    <t>An Engineer</t>
  </si>
  <si>
    <t>Be loud &amp; gross 2 take up space! Being snide &amp; sarcastic &amp; always luv to be vocal. Here just to help out Congress &amp; save my nation INDIA 🇮🇳 from BJP &amp; RSS !</t>
  </si>
  <si>
    <t>iAm Proud to Be A Muslim🕋
The Voice Of Poor Peoples,Stand with Truth😇</t>
  </si>
  <si>
    <t>The world is, the way we see it</t>
  </si>
  <si>
    <t>#NeverGiveUp
जब तक तोड़ेंगे नहीं, तब तक छोड़ेंगे नहीं 
कुछ किये बिना ही जय जय कार नहीं होती 
कोशिश करने वालों की हार नहीं होती!</t>
  </si>
  <si>
    <t>just another brick in the wall</t>
  </si>
  <si>
    <t>Independent Thinker</t>
  </si>
  <si>
    <t>मानव सेवा के लिए समर्पित सीनियर नर्सिंग अधीक्षक सर्व प्रथम भारतीय ,संविधानवादी, एवं प्रकृति पूजक मूलनिवासी</t>
  </si>
  <si>
    <t>👉पीड़ित मानव कि सेवा_ इस दुनिया में सबसे बड़ा धर्म 🙏</t>
  </si>
  <si>
    <t>👉...वो सब लौट आएंगे...तुम एक बार क़ामयाब तो हो जाओं...
Rinku</t>
  </si>
  <si>
    <t>My god my constitution. Social-Political Activist With Principal of Secularism, Equality, Humanity &amp; justice. A tribal,Son of farmer..!
🙏 @tribalarmy 🙏</t>
  </si>
  <si>
    <t>जिन्दा कौमें पांच साल इन्तजार नहीं करती.....डाॅ लोहिया 🇧🇾🇧🇾</t>
  </si>
  <si>
    <t>Office of Shri @PiyushGoyal, Minister of Railways and Commerce &amp; Industry, Government of India</t>
  </si>
  <si>
    <t>राष्ट्र चिन्तक</t>
  </si>
  <si>
    <t>Anti-fascist, dreaming of an egalitarian society
My personal id - @praxpriya</t>
  </si>
  <si>
    <t>Trader on the NSE
 Strong supporter of secular and democratic INC. Strongly influenced by  PM Indira Gandhi and met her  personally  , was FB friends with RG</t>
  </si>
  <si>
    <t>Show disobedience daily through your words, actions , thought.
Otherwise Aapki aane vaali nasle bagair haath, pair ke paida hongi.
Fundamental rule of evolution</t>
  </si>
  <si>
    <t>®HEART ATTACK@</t>
  </si>
  <si>
    <t>UG, PG, B.Ed,UPTET,CTET,STET Qualified</t>
  </si>
  <si>
    <t>Bharat humko Jaan se pyara hai, aur maine apna jeevan mere desh ke naam kiya hai.</t>
  </si>
  <si>
    <t>जोभी मुझे फॉलो करे 👉👏 हात जोड़कर विनती है कि एक बार फॉलो करने के बाद अन फॉलो नाकरे  नहितो फॉलो ही नकरे  धनेबद</t>
  </si>
  <si>
    <t>Race to stand out will lead no peace. Stay peaceful.
Economics Hons.
KC College, University of Mumbai
Coffee by day...Wine by night.
Chaotically Beautiful</t>
  </si>
  <si>
    <t>🌹जिला सचिव युवा यादव महासघं एटा🌹
समाजवादी पार्टी का प्रचारक🚲🚲 🚲🚲 🚲🚲 
समाजवादी पार्टी कार्यकर्ता हूं।
अखिलेश यादव जी का फैन हूं।
🇧🇾🇧🇾🇧🇾🇧🇾🇧🇾🇧🇾</t>
  </si>
  <si>
    <t>एक फेहरिस्त है बहिश्त निकालों की,हमारा नाम उन्ही बागियों में अव्वल है!🙏</t>
  </si>
  <si>
    <t>देश का आम नागरिक</t>
  </si>
  <si>
    <t>Indian.....</t>
  </si>
  <si>
    <t>Business, Garments &amp; Imitation</t>
  </si>
  <si>
    <t>N.I.T. Rourkela , Software Developer. Follow Other id too : @indiakirasoi. Subscribe and Share my Youtube Channel Link : https://t.co/qF2XM4N0lt</t>
  </si>
  <si>
    <t>Traveller, MusicLover, Cricket, Politics, Writer, Singer &amp; Pianist.
I am a human first and human last. Nothing more than this.</t>
  </si>
  <si>
    <t>Largest Education Technology Company in India consisting of adda247 app, adda247 youtube channel, https://t.co/Y5DdSjdshA and https://t.co/h3nOdtcIue</t>
  </si>
  <si>
    <t>India's Largest Online Education Platform that provides online courses for all govt exams #UPSC, #SSC, #Bank, StatePSC's, #Optional, #Defence, #Railway, RBI etc</t>
  </si>
  <si>
    <t>Online Test Series &amp; Learning Courses for Bank PO/SO/Clerk, Railways Group D/ALP/NTPC, SSC CGL/CHSL/CPO, AFCAT, Current Affairs, Police</t>
  </si>
  <si>
    <t>Guidely is your one-stop destination to get latest #GovernmentJobs updates, best Study Material, Quizes, Live Classes &amp; Video Course from India's Best Mentors!</t>
  </si>
  <si>
    <t>Don't think too hard.</t>
  </si>
  <si>
    <t>प्रकृतिवादी,सविधानवादी,अंबेडकरवादी, किसान पुत्र</t>
  </si>
  <si>
    <t>Real</t>
  </si>
  <si>
    <t>Founder : Gagan Pratap Maths YouTube Channel
EDUCATOR ● MOTIVATOR ● ENTERTAINER</t>
  </si>
  <si>
    <t>#geologist #socialactivist #reformer #politicslover #humble #polite
I believe in the system of welfare state.</t>
  </si>
  <si>
    <t>Engineer by profession , frustrated  Because of system</t>
  </si>
  <si>
    <t>ssc</t>
  </si>
  <si>
    <t>humble</t>
  </si>
  <si>
    <t>#speakupsscrailwaystudents
#rrbexamdates</t>
  </si>
  <si>
    <t>an indian ,a teacher,a well-wisher of society and country.</t>
  </si>
  <si>
    <t>Telangana congress @INCTelangana social media volunteer | Social Activist |  A Big fan of @Rahulgandhi ji |</t>
  </si>
  <si>
    <t>Pharmacist, Social Worker
Ex. Vice President Jamia Hamderd Students Union,
Member of Pharmacy council,
Indian by Heart</t>
  </si>
  <si>
    <t>Mera Instagram I'd  pradeep_pal_ 
please follow me
Facebook page https://t.co/qiZfWKCdqC
100% follow back</t>
  </si>
  <si>
    <t>Respect Your parents.</t>
  </si>
  <si>
    <t>(Arwal bihar) 
फना होने की इजाजत ली नहीं जाती,
ये वतन की मोहब्बत है जनाब, पूछ के की नहीं जाती |
(जय भीम, जय भारत, जय संविधान)</t>
  </si>
  <si>
    <t>B.A.(Hons.) I work at Indian Railway. I believe in constitution and equality.</t>
  </si>
  <si>
    <t>CONGRESS ❤️ 
SUBSCRIBE🙏🙏 AND SUPPORT🙏🙏 :
https://t.co/q4CV8hL9hu</t>
  </si>
  <si>
    <t>आग लगाने वालों को कहाँ खबर ..रूख हवाओं ने बदला तो खाक वो भी होगें ...</t>
  </si>
  <si>
    <t>jay hind</t>
  </si>
  <si>
    <t>Idea of India</t>
  </si>
  <si>
    <t>Connecting millions of students to the skills they need to succeed. 
India's No.1 E-Learning Platform - Malviya Classes https://t.co/IuisRtNoM6</t>
  </si>
  <si>
    <t>शिक्षा मां है जो जीवन भर आपको पालती है।</t>
  </si>
  <si>
    <t>スト5頑張ってるよ、F.A.N.Gで…弱いけど。GTAオンラインで自堕落生活中。</t>
  </si>
  <si>
    <t>Parody account of ex chief minister uttar pradesh shri Akhilesh Yadav</t>
  </si>
  <si>
    <t>हमें लोग इसलिए जानते हैं कि हम बदला नहीं बदलाव लाने की सोच रखते हैं जय समाजवाद जय अखिलेश</t>
  </si>
  <si>
    <t>मैं भी हूं बेरोजगार</t>
  </si>
  <si>
    <t>#अतिथि_शिक्षक_मध्यप्रदेश</t>
  </si>
  <si>
    <t>Neet aspirant..</t>
  </si>
  <si>
    <t>मानवता ही इंसान की इंसानियत को प्रदर्शित करता है।
सर्वद्रव्येषु विद्यैव द्रव्यमाहुरनुत्तमम् । अहार्यत्वादनर्ध्यत्वादक्षयत्वाच्च सर्वदा ॥</t>
  </si>
  <si>
    <t>Maa bharti ghayal ho rahi hy aapke aise karmo se,
Dharam se naa baato mere desh ko</t>
  </si>
  <si>
    <t>SS || Engineer || Centralist || Congressman Forever @incindia || RG for PM || View's Personal || RT's are not endorsements || Follow back 100% DM ||</t>
  </si>
  <si>
    <t>science student,: interest in politics,                                                
(stand for peace &amp; truth)
MESSI ⚽⚽
🏏</t>
  </si>
  <si>
    <t>@sohansingh05 ko follow kijiye</t>
  </si>
  <si>
    <t>Jai Hind, 
Views are own.</t>
  </si>
  <si>
    <t>छात्र इलाहाबाद केंद्रीय विश्वविद्यालय
।। राधे कृष्णा ।।</t>
  </si>
  <si>
    <t>FOUNDER - GURUJI WORLD EXAM STUDY YOUTUBE CHANNEL , EDUCATOR, MOTIVATOR</t>
  </si>
  <si>
    <t>#self Employee #Social Worker</t>
  </si>
  <si>
    <t>Work hard, Stay focused</t>
  </si>
  <si>
    <t>The best argument against democracy is a five-minute conversation with the average voter. 🇮🇳🇮🇳🇳🇪🇳🇪</t>
  </si>
  <si>
    <t>State Co-ordinator @SevadalUPC Social Media &amp; Views are personal.एकेश्वरवादी व गांधीवादी हूँ और न काहू से दोस्ती,न काहू से बैर!🙏</t>
  </si>
  <si>
    <t>रिट्विट सहमति नही 🚩🚩</t>
  </si>
  <si>
    <t>I love my India and Indians.
chemistry teacher</t>
  </si>
  <si>
    <t>Proud Indian🇮🇳</t>
  </si>
  <si>
    <t>#jai_jawan_jai_kisan 💞🇮🇳
#save_farmers🇮🇳🌱💞</t>
  </si>
  <si>
    <t>मुझे कोई मतलब नहीं आप की जाति से 
अगर आप किसान हो तो लगा लूंगा अपनी छाती से
✍️किसानपुत्र</t>
  </si>
  <si>
    <t>I may not be special, but I’m definitely limited edition! 
#शाकाहारी एवं सदाचारी बनें 🙏 Back up account 👉 @Yvishesh21 को फॉलो करते रहें,🙏</t>
  </si>
  <si>
    <t>https://t.co/05ObmaIK4t paased by #uniraj, jaipur।।
Prepairing #RPSC for govt. Jobs।।
#followedby @hansrajMeena, @chunni_lal_sahu
,@devprakashIRS ,@YashMeghwal,@hafizgandhi</t>
  </si>
  <si>
    <t># Dream big set goal tek action</t>
  </si>
  <si>
    <t>railway act apprentice wcr🚆</t>
  </si>
  <si>
    <t>engineering student of jadhavpur university 🎓
active member of #youthCongress
Instagram(pkshahi6)</t>
  </si>
  <si>
    <t>میں خوش قسمت ہوں کہ میری جنّت میرے پاس ہے !!!</t>
  </si>
  <si>
    <t>विधान सभा सचिवालय उत्तर प्रदेश लखनऊ</t>
  </si>
  <si>
    <t>jaat</t>
  </si>
  <si>
    <t>ज्यादा खोजबीन और जांच पड़ताल न करें आप यहां ट्वीट पढ़ने आए हैं दामद खोजने नहीं! 
 💞SS💞</t>
  </si>
  <si>
    <t>टीम समाजवादी पार्टी प्रचारक,
tweets are personal view..</t>
  </si>
  <si>
    <t>Indian.</t>
  </si>
  <si>
    <t>😆😀😃😄😅 Your sweet time today is beginning now, Forget bad incident, Remember beautiful, moment's.
To refresh your mind, wish you a sweet day.😀😆😃😄😅</t>
  </si>
  <si>
    <t>Writer,Student</t>
  </si>
  <si>
    <t>ME = Movie buff, Animal lover, Someone who's not interested in politics but supports good decison regardless of the party. Love, care &amp; respect people..</t>
  </si>
  <si>
    <t>health is wealth! Be happy always 😊</t>
  </si>
  <si>
    <t>JOURNALIST, Hosts SATYAMEV JAYATE on YOUTUBE Channel SAKSHI JOSHI (link below) Ex-BBC,News24,News18india,INDIA TV,Co-producer Film PIHU ,a diehard #DogLover</t>
  </si>
  <si>
    <t>Medico life## Finishing college you will have a degree, Finishing college I will have a status. 😋</t>
  </si>
  <si>
    <t>पहचान छोटी है बेशक लेकिन खुद की है (किसान पुत्र)</t>
  </si>
  <si>
    <t>मैं ऐसे धर्म को मानता हूं, जो स्वतंत्रता, समानता और भाईचारा सिखाए। Dr.B.R Ambedkar</t>
  </si>
  <si>
    <t>Secretary AICC - Incharge Tamil Nadu &amp; Puducherry.
Co-ordinator Congress Legislature Party &amp; CPA.
Ex-MLC/Cong Whip/GS MPCC.
RT#Endorsement;Views=Personal</t>
  </si>
  <si>
    <t>बेरोजगारी पर हल्ला बोल</t>
  </si>
  <si>
    <t>मैं भारत का संविधान हूं ,लालकिले से बोल रहा हूं ,मेरा अंतर्मन घायल है , दुःख की गांठें खोल रहा हूं !!!! 👉 @ravishndtv पर एकमात्र विश्वास है #अंधभक्त दूर रहें !</t>
  </si>
  <si>
    <t>Teacher &amp; Motivator</t>
  </si>
  <si>
    <t>I m 1Person👤out of 7Billion People👬👬on 1Planet🌏out of 8Planets,Orbiting 1Star🌞out of 300Billion Stars⭐🌟on 1Galaxy out of 2Trillion Galaxies.Who m I 👤👤??</t>
  </si>
  <si>
    <t>मैं मोदी जी का परम भक्त हूँ. और उनका कहना 100% सही है, "वसुधैव कुटुम्बकम्." संपूर्ण विश्व एक विशाल परिवार है। Ex-student of Podar College,  Matunga 400019.</t>
  </si>
  <si>
    <t>hardwarkar</t>
  </si>
  <si>
    <t>MSDE aims to skill large number of youth with Scale, Speed and High Standards to achieve the vision of 'Skilled India'.</t>
  </si>
  <si>
    <t>बेरोजगार रेल अपरेंटिस</t>
  </si>
  <si>
    <t>Elbow grease and elocution. #CX enthusiast and founder of https://t.co/fOI8poCaF8 and https://t.co/gcnlYMcDDH. Good natured rather than beautiful. Way into pirates.</t>
  </si>
  <si>
    <t>Please Join with us , || जंग है अन्याय के खिलाफ, बेरोजगारी के खिलाफ, सरकार के खिलाफ ||
{आओ मिलकर नए भारत का निर्माण करे}
#हल्ला_बोल💪
#दुनिया_के_मजदूर_एक_हो</t>
  </si>
  <si>
    <t>My life goal is to live long enough to see @AOC becoming the President.</t>
  </si>
  <si>
    <t>Homeschool Teacher. Father. Husband. ex-CEO Trusted (acq Care). ex-Microsoft. Purdue alum. Bona fide hustler making my name. Just a city boy. Born and raised in</t>
  </si>
  <si>
    <t>NITI Aayog (National Institution for Transforming India) serves as a Think Tank of the Government, a directional &amp; policy dynamo. RT does not imply endorsement.</t>
  </si>
  <si>
    <t>National Federation of Indian Railwaymen
-  Official Twitter Page</t>
  </si>
  <si>
    <t>I    ll</t>
  </si>
  <si>
    <t>Interests: Technology and Intuition. PhD Student, Research and Teaching Assistant Research Group Cooperative Systems, Univ. Vienna</t>
  </si>
  <si>
    <t>ir_c for iran-change! I'm only follow pro_Iran_protesters! please follow me! please RT-me! the URL: may YouTube...in work...</t>
  </si>
  <si>
    <t>Member of Parliament from #Khandwa</t>
  </si>
  <si>
    <t>बेरोजगार रेलअप्रेंटिस</t>
  </si>
  <si>
    <t>Hard work is the key to success.</t>
  </si>
  <si>
    <t>मैं सारी उम्र अंधेरों में काट सकता हूँ
मेरे दियों को मगर रोशनी पराई ना दे
अगर यही तेरी दुनिया का हाल है मालिक
तो मेरी कैद भली है
मुझे रिहाई ना दे</t>
  </si>
  <si>
    <t>Justice For Rail Act Apprentice.
#रेल_अप्रेंटीस_के_साथ_न्याय_करो</t>
  </si>
  <si>
    <t>chears</t>
  </si>
  <si>
    <t>सत्य एक ही है, शेष सब बकवास है!!</t>
  </si>
  <si>
    <t>student बेरोजगार</t>
  </si>
  <si>
    <t>Spread love, not hate</t>
  </si>
  <si>
    <t>Official Twitter Handle of Northern Railways, India</t>
  </si>
  <si>
    <t>#Alp🚦🚊 At @RailwayNorthern</t>
  </si>
  <si>
    <t>BYOB - Be Your Own Boss</t>
  </si>
  <si>
    <t>Permanent Invitee Member, Congress Working Committee. ￼https://t.co/3okqR5lmzC</t>
  </si>
  <si>
    <t>भले कमी हाव गिनतीला😎 पनदुनिया टरकते आमच्या हिमतीला 🔥Only आगरी🔥 King👉 ⚔️👑1111👑⚔️👈</t>
  </si>
  <si>
    <t>छात्राध्यापक, समाज सेवी, राष्ट्र चिंतक, इंसानियत में विश्वास रखने वाला।
🇮🇳(✊इंकलाब ✊जिंदाबाद✊)🇮🇳
✊जय जवान ✊जय किसान ✊</t>
  </si>
  <si>
    <t>जय श्री कृष्ण राधे राधे 🙏</t>
  </si>
  <si>
    <t>Posted as a cop in up police.</t>
  </si>
  <si>
    <t>Sub-Inspector, Police</t>
  </si>
  <si>
    <t>Chartered Accountant | LLB | DISA | भारतीय राष्ट्रीय कोंग्रेस का समर्थक @INCIndia | समावेशी विकास का अधिवक्ता</t>
  </si>
  <si>
    <t>i am manufacturer of flour mill, love for nation,
 respect for army.
 proud to be hindu</t>
  </si>
  <si>
    <t>Heart -पहाड़ के लिए😍
Soul- मेरे देश के सिपाहियों के लिए🙏🙏
Life - भारत माँ🇮🇳🇮🇳🇮🇳</t>
  </si>
  <si>
    <t>hey</t>
  </si>
  <si>
    <t>ganesh wadi Colaba causeway regal cinema mumbai 400005  Maharashtra</t>
  </si>
  <si>
    <t>जिला महासचिव- महिला प्रकोष्ठ बलिया @samajwadiparty</t>
  </si>
  <si>
    <t>We are indians ,Firstly and lastly</t>
  </si>
  <si>
    <t>Social worker || Advocate ll Following humanity || Equality ||Secularism || Democ₹acy || Equality in politics and religion ll no personal attacks allowed.</t>
  </si>
  <si>
    <t>Student leader, Social Thinker, Environmentalist 🌍
tweets r personal,RT is’t endorsement</t>
  </si>
  <si>
    <t>Indian railway</t>
  </si>
  <si>
    <t>💪🏻💪🏻</t>
  </si>
  <si>
    <t>मुझे गर्व है कि मैं भारतीय हूँ।
छत्तीसगढ़िया सबले बढ़िया।
जय जोहार संगवारी 🤗🤗</t>
  </si>
  <si>
    <t>🇮🇳Jay hind 🇮🇳. I love my India 🇮🇳🇮🇳🇮🇳</t>
  </si>
  <si>
    <t>Normal</t>
  </si>
  <si>
    <t>मैं अखिलेश जी के विचारों और उनके द्वारा किए गए विकास का सपोर्ट करता हूं #काम_बोलता_है
अखिलेश यादव जिन्दाबाद
विधानसभा उपाध्यक्ष लखनऊ पश्चिम 171</t>
  </si>
  <si>
    <t>congress Resarch cell district coordinator jehanabad.</t>
  </si>
  <si>
    <t>STUDENT</t>
  </si>
  <si>
    <t>NAMAJ is the best solution of any problem</t>
  </si>
  <si>
    <t>सामाजिक काॅयों एवं पीड़ितों के मदद में अभिरूचि,---फाॅलो कर अनफाॅलो करने वाले साथी पहले से दुरी बना कर रखें।</t>
  </si>
  <si>
    <t>Indian National Congress</t>
  </si>
  <si>
    <t>100% follow back</t>
  </si>
  <si>
    <t>Btc Tet Ctet Supertet Pass Berogar</t>
  </si>
  <si>
    <t>भारत माता की जय       भारत माता की जय 
दीन दयाल विरिदु संभारी, हरहु नाथ कोरोना भारी
श्री राम जय राम   जय जय राम 
श्री राम जय राम   जय जय राम</t>
  </si>
  <si>
    <t>joining</t>
  </si>
  <si>
    <t>आ नो भद्राः क्रतवो यन्तु विश्वतः</t>
  </si>
  <si>
    <t>जय जोहरा जय संविधान</t>
  </si>
  <si>
    <t>hard work</t>
  </si>
  <si>
    <t>Medical Student</t>
  </si>
  <si>
    <t>रोजगार के लिए आन्दोलन</t>
  </si>
  <si>
    <t>“There are only two ways to live your life. One is as though nothing is a miracle. The other is as though everything is a miracle.”</t>
  </si>
  <si>
    <t>छात्र सभा अध्यक्ष बारा समाजवादी पार्टी(२६४) इलाहबाद🚵. 
📗📔https://t.co/sBDxImY5Ax https://t.co/Tjtd1V8cem
gurumishra19@gmail.com</t>
  </si>
  <si>
    <t>युवा छात्र नेता विशाल सेठ मीडिया सेल जिला जौनपुर 
https://t.co/1Jmi08351z</t>
  </si>
  <si>
    <t>I m a simple  . but interesting..........</t>
  </si>
  <si>
    <t>MERI GOVERNMENT CHUTIYA HAI 
DES MA BEROGAJORI KA BAHAR HAI</t>
  </si>
  <si>
    <t>Civil engineer</t>
  </si>
  <si>
    <t>Peace, I Love peace ☮</t>
  </si>
  <si>
    <t>i am just like a white cloud drifting in the sky. Nowhere to go, coming from nowhere, just being there this very moment, Enjoying &amp; Celebrating my Existence : )</t>
  </si>
  <si>
    <t>हम जियेंगे और मरेंगे ए वतन (हिन्दुस्तान)तेरे लिए</t>
  </si>
  <si>
    <t>civil engineer</t>
  </si>
  <si>
    <t>Advocate at giridih, interest in astrology, watching political activities of my country</t>
  </si>
  <si>
    <t>सत्यमेव जयते 🙏</t>
  </si>
  <si>
    <t>An Aviation Professional, FAA Qualified Flight Planner &amp; Lead Dispatcher at SFO INTERNATIONAL AIRPORT</t>
  </si>
  <si>
    <t>Ms. Innocent...❤️
5G girl😍😘-Gorgeous, Genuine, Generous, Genius and Gracious👌❤️
Food lover and love for adventures tour😉😇</t>
  </si>
  <si>
    <t>Official Twitter account Of Madhya Pradesh Congress Committee (MPCC) RT≠Endorsement</t>
  </si>
  <si>
    <t>Not affiliated with Swara Bhaskar Parody Account</t>
  </si>
  <si>
    <t>Navodayan❤️ Medical Student 😇</t>
  </si>
  <si>
    <t>Artist, Recipient of Padmashri, Three national awards winner, highest grossing female centric films, Budding Filmmaker, Wannabe environmentalist❤️</t>
  </si>
  <si>
    <t>entertainment</t>
  </si>
  <si>
    <t>कोई अन्याय केवल इसलिए मान्य नही हो सकता है कि लोग उसे परंपरा से सहते आये हैं।
सभी तर्क का स्वागत है, कुतर्क इग्नोर।</t>
  </si>
  <si>
    <t>I think that congress' ability to reason is fully equal to that of the judiciary.</t>
  </si>
  <si>
    <t>I’m actually not funny. I’m just really mean and people think I am joking.</t>
  </si>
  <si>
    <t>⠀   ⠀   ⠀  ⠀    ⠀ ⠀     ⠀                     ⠀  ⠀ᴘᴀɪɴ
ᴀɴᴛɪ-ɴᴀᴛᴀʟɪsᴍ</t>
  </si>
  <si>
    <t>Nice work</t>
  </si>
  <si>
    <t>I love democracy</t>
  </si>
  <si>
    <t>तुम्हें दिल्लगी भूल जानी पड़ेगी, कभी दिल किसी से लगा कर तो देखो...!
तुम्हारे ख्यालों की दुनिया यही है, ज़रा मेरी बाहों में आ कर तो देखो...!!</t>
  </si>
  <si>
    <t>प्लीज उनको ही फॉलो बैक दिया जाएगा जो सच बात लिखेंगे अंध भक्त दूर रहें 
 (भारतीय संविधान जिन्दाबाद )</t>
  </si>
  <si>
    <t>Former kid</t>
  </si>
  <si>
    <t>SIMPLE ENTREPRENEUR</t>
  </si>
  <si>
    <t>student, politicaly inclined.</t>
  </si>
  <si>
    <t>जय हिंद जय भारत 🇮🇳</t>
  </si>
  <si>
    <t>I have a different world inside me...👥</t>
  </si>
  <si>
    <t>दरिया बन कर किसी को डुबोने से बेहतर है कि जरिया बन कर किसी को बचाया जाए....... 
being human🙏🙏</t>
  </si>
  <si>
    <t>#भाजपा_मुक्त_भारत
...... 
#EVM और #GST देश को बरबाद कर देंगी !!</t>
  </si>
  <si>
    <t>Engineer by Profession.</t>
  </si>
  <si>
    <t>Works as Audit and Accountants... A movie and sports Lover...</t>
  </si>
  <si>
    <t>Ex-Bhakt
Retweets are Not Endorsement...</t>
  </si>
  <si>
    <t>Indian ,Mediator of DLSA 
Bijnor,RTI act.Ex.Dist.convenor observer of loksabha Dungarpur Banswara,Sangthan Sachiv Rohelkhand zone. Secretary of AAP U.P</t>
  </si>
  <si>
    <t>समाजवादी</t>
  </si>
  <si>
    <t>संघर्षों के आदि हम समाजवादी----बाइस में साइकिल🚲
@pakkesamajwadi @samajwadiparty Tweets are personal &amp; RTs are not endorsement
   9565920921</t>
  </si>
  <si>
    <t>2017-18 BTC BATCH</t>
  </si>
  <si>
    <t>PERMANENT MEMBER OF FRIENDS' CLUB.</t>
  </si>
  <si>
    <t>कर दिखाओ कुछ ऐसा | की दुनिया करना चाहे आप के जैसा ||</t>
  </si>
  <si>
    <t>Ashakya
Supporter of humanity, Nature lover, Electronics Engineer, Unemployed Engineer</t>
  </si>
  <si>
    <t>Parody. This account is not affiliated with Lalu Prasad Yadav लालुवाद के जनक, ग़रीब ग़ुरबो के मसीहा मोदी, RSS ओर भाजपा का कट्टर विरोधी।</t>
  </si>
  <si>
    <t>किसान संग्राम समिति</t>
  </si>
  <si>
    <t>Samajhwadi party vichardhara</t>
  </si>
  <si>
    <t>#ग्रामपंचायतअधिकारी2018 🙏
अगर तुम्हारी पुकार सुनकर कोई न आये, तो अकेला ही चलो !
                          -  रवीन्द्र नाथ ठाकुर</t>
  </si>
  <si>
    <t>I have learned silence from the talkative, toleration from the intolerant &amp; kindness from the unkind; yet, strange, I am ungrateful to those teachers.</t>
  </si>
  <si>
    <t>पुराछात्र इलाहाबाद विश्वविद्यालय
ग्राम पंचायत अधिकारी चयनित अभ्यर्थी</t>
  </si>
  <si>
    <t>views are personal.
I follow certain Twitter handle to keep an eye what shit they are spreading and fooling innocent people.</t>
  </si>
  <si>
    <t>Civil Engineer</t>
  </si>
  <si>
    <t>आम नागरिक</t>
  </si>
  <si>
    <t>#LRD_MALE 
#LRDMALE_33_67</t>
  </si>
  <si>
    <t>🅼🅴🅳🅸🅲🅰🅻 𝗦𝘁𝘂𝗱𝗲𝗻𝘁(🅽🅴🅴🆃 Aspirants )              
   My ideal  :- बाबा साहेब डॉ.भीमराव अंबेडकर
                     🕴😎𝗠𝗥. 𝗣𝗲𝗿𝗳𝗲𝗰𝘁😎 🕺</t>
  </si>
  <si>
    <t>मेरी दुनिया में इतनी जो शौहरत हैं,
मेरी माता पिता की बदौलत हैं।🙏
 </t>
  </si>
  <si>
    <t>सभी सनातन धर्म के प्राचीन मूल्यों को अपनाएं तो संसार सुखी हो जाए।
जय श्री राम🚩</t>
  </si>
  <si>
    <t>Commitment  for social equality. Doing Post Graduate in Political  Science from Lucknow University.Nature🌻 🌼🌷🌱Lover❤️ Inspired by ideology  of Gandhi  ji .</t>
  </si>
  <si>
    <t>Student Leader Lucknow University, Youth Politician Samajwadi Party</t>
  </si>
  <si>
    <t>Software engineer</t>
  </si>
  <si>
    <t>सरकार से सवाल करना विरोध नहीं हमारा कर्तव्य हमारा अधिकार है..स्वस्थ लोकतंत्र के लिए जरूरी है समय समय पर सरकार के सामने अपनी बात रखना..</t>
  </si>
  <si>
    <t>Tweets personal. RTs not endorsement.
#JaiCongress
https://t.co/4QiSIP1uzV</t>
  </si>
  <si>
    <t>firebrand</t>
  </si>
  <si>
    <t>Keep your toxicity away from my profile.</t>
  </si>
  <si>
    <t>Mumbai, live the life, logical thinking, truth beleiver .... justice for all</t>
  </si>
  <si>
    <t>I'm enough in myself</t>
  </si>
  <si>
    <t>बुधम्म शरणम् गच्छामि</t>
  </si>
  <si>
    <t>never</t>
  </si>
  <si>
    <t>!!JEE MAINS ASPIRANT!! !!NEET ASPIRANTS!!
😔</t>
  </si>
  <si>
    <t>Follow me...if u want to know more</t>
  </si>
  <si>
    <t>Proud to be Indian🇮🇳🇮🇳</t>
  </si>
  <si>
    <t>postpone exams in Covid</t>
  </si>
  <si>
    <t>B. Sc, B. Ed, Ctet ,   uptet, super tet,  69000 selected</t>
  </si>
  <si>
    <t>#BTC_2015
#शिक्षक
कभी-कभी अपराध समाज के लिए उतने खतरनाक नहीं होते जितने की गंदे राजनीतिज्ञ</t>
  </si>
  <si>
    <t>अपने मन की जो अच्छा लगे</t>
  </si>
  <si>
    <t>Ambedkarite</t>
  </si>
  <si>
    <t>truth supporter, Stand with true, Online Tutor, Teacher, Mechanical Engineer</t>
  </si>
  <si>
    <t>I take responsibility for what I say, but I'm not responsible for what you do not understand.</t>
  </si>
  <si>
    <t>You can regret a lot of things but u'll never regret being kind...😊😇</t>
  </si>
  <si>
    <t>A life with cycle can improve your life cycle</t>
  </si>
  <si>
    <t>Probationary National Coordinator of @NSUI Social Media ; 
Uttar Pradesh core committee member @congresssevadal Social Media</t>
  </si>
  <si>
    <t>Official Twitter Handle of Madhya Pradesh Youth Congress | State Incharge : @bhaiya_pawar | State President : @KunalChoudhary_</t>
  </si>
  <si>
    <t>कम बोलो पर सब कुछ बता दो, ख़ुद ना रूठो और सबको हंसा दो, यही राज है जिन्दगी का, जियो और जीना सिखा दो</t>
  </si>
  <si>
    <t>M.Umair</t>
  </si>
  <si>
    <t>VYD</t>
  </si>
  <si>
    <t>President - @IYCBIHAR | Youngest AICC delegate from Bihar| Gandhian | Nehruvian | Proud Bihari | Proud Indian 🇮🇳</t>
  </si>
  <si>
    <t>A patriot with humanitarian approach. Socio- political activism is my passion. I am always with your true efforts...
उद्देश्य आपसे जुडना,सुनना और कहना है।।</t>
  </si>
  <si>
    <t>Official Account of the Ministry of Finance, Government of India.</t>
  </si>
  <si>
    <t>Supreme Court of India came into existence on 26th January, 1950 and is located on Tilak Marg, New Delhi. why SC #Supreme Court of India</t>
  </si>
  <si>
    <t>Reserve Bank of India
@rbisays https://t.co/Q9z8OmEo0k</t>
  </si>
  <si>
    <t>Sachin makes 100 and India win.</t>
  </si>
  <si>
    <t>I am student</t>
  </si>
  <si>
    <t>अखिलेशवाद जय समाजवाद</t>
  </si>
  <si>
    <t>Be careful</t>
  </si>
  <si>
    <t>सच्ची मानवता का प्रबल  समथॅक छद्मम का नहीं"बहुत हुई मन की बात अब नौकरी दो मोदी सरकार युवा जाग गया है अब नहीं सहेंगे बेरोजगारी का अत्याचार</t>
  </si>
  <si>
    <t>Exploring life through films &amp;News.Writer/Director: #1232KMs on migrant labourers,#PIHU (On @Netflix ) Former Editor @TV9Bharatvarsh , @ZeeNews#StarNews,IndiaTV</t>
  </si>
  <si>
    <t>Entrepreneur/ Independent Journalist / Host-WINNERS /Film Critique /  https://t.co/HM6anjteLI</t>
  </si>
  <si>
    <t>वंशानुगत योध्दा नौजवान भारत सभा,पूर्व मेंबर एनएसयूआई, पूर्व मेंबर अखिल भारतीय कांग्रेस पार्टी लखनऊ उत्तर प्रदेश</t>
  </si>
  <si>
    <t>Official Account of Raju Rajak  as ||Socialworker||
||Reader||
||Learner||Observer||Tweet personal|| RT- not- ENDORSEMENT||
🔥🔥मैं एक जलती लाश हूँ🔥🔥</t>
  </si>
  <si>
    <t>जेब कतरा पाकिट मार</t>
  </si>
  <si>
    <t>Mpeb</t>
  </si>
  <si>
    <t>pharmacist</t>
  </si>
  <si>
    <t>positive</t>
  </si>
  <si>
    <t>ना पैसा लगता है ना खर्चा लगता है
जय भीम बोलिये अच्छा लगता है।</t>
  </si>
  <si>
    <t>bond</t>
  </si>
  <si>
    <t>Only for nationalism and development of India.Humanity1st .Nation first.Public first.
I love my India.🇮🇳👆
Always with true!
💯% follow back!</t>
  </si>
  <si>
    <t>समाज के हर वर्ग की समस्याओ को देश के सामने लाने का काम करने में अग्रसर है भारत24 न्यूज नेटवर्क।</t>
  </si>
  <si>
    <t>Aquarius is a leading Advertising Agency, Production House &amp; Media Publishing company in Delhi, India</t>
  </si>
  <si>
    <t>Proud to be an 🇮🇳 Indian, छात्र हित हेतु सदैव तत्पर</t>
  </si>
  <si>
    <t>#SocailistAkhilesh</t>
  </si>
  <si>
    <t>#दिल से समाजवादी है हम‌‌‌
#D.EL.E.D Student (2019-2021)</t>
  </si>
  <si>
    <t>Official Account of (@RavindraGautam_) managed by his team.</t>
  </si>
  <si>
    <t>Life is all about happiness, world is connected wid feelings and expectations, do help to others and stay connected with people deeply.. Jai hind.. Jai Bharat.</t>
  </si>
  <si>
    <t>railway act apprentice Jhansi</t>
  </si>
  <si>
    <t>game</t>
  </si>
  <si>
    <t>Entrepreneur | Trainer | Anchor | Writer | Film Critic | Rotarian An optimistic person, swimmer, dreamer, lover, believer, a marathon runner, Helicopter 🚁 mom</t>
  </si>
  <si>
    <t>(Act Apprentice at Eastern Railway Liluah Workshop.)
God helps those who help themselves. ♥️🌹🥀</t>
  </si>
  <si>
    <t>I am student of Allahabad University</t>
  </si>
  <si>
    <t>Kamrul</t>
  </si>
  <si>
    <t>Hemant Kumar,
Nation first......</t>
  </si>
  <si>
    <t>Indian|Farmer|Businessman|Student|Educator</t>
  </si>
  <si>
    <t>Assistant Professor NPIU (BIET Jhansi)</t>
  </si>
  <si>
    <t>Allah ka Shukar he</t>
  </si>
  <si>
    <t>आन देश की, शान देश की, इस देश की हम संतान हैं !
तीन रंगों से रंगा तिरंगा,🇮🇳 अपनी ये पहचान है !!</t>
  </si>
  <si>
    <t>central railway apprenticeship</t>
  </si>
  <si>
    <t>Hindu</t>
  </si>
  <si>
    <t>है जुनून कुछ नया करने का,स्वतंत्र लेखनी ✍️
अगर किसी व्यक्ति का विचारधारा सही लगा तो हम सपोर्ट करेंगे अगर गलत लगा तो हम विरोध करेंगे...!
🇮🇳 जय हिंद, 🇮🇳😊🌎🛑</t>
  </si>
  <si>
    <t>dont disturb me Because i am busy to make my life</t>
  </si>
  <si>
    <t>हिंदी है हम वतन है हिंदोस्तां हमारा।</t>
  </si>
  <si>
    <t>Love to debate, expertise in cricket, politics &amp; Indian history. RTs  are not endorsement. Proud Indian, fluent in Hindi, English, Punjabi &amp; Haryanvi.</t>
  </si>
  <si>
    <t>समाजवादी , कानूनी सलाहकार, *हक के लिए हल्ला बोल*
A https://t.co/4a00zTVqsF</t>
  </si>
  <si>
    <t>🌟..no..☀️.. need..🌷.. for..☀️.. Bio..🌟...</t>
  </si>
  <si>
    <t>They may kill me, but they cannot kill my ideas. They can crush my body, but they will not be able to crush my spirit.</t>
  </si>
  <si>
    <t>(Ex Student of vikram university ujjain m.p.) social thinker, atheist , Boxer 🥊🥊
nature lover 🌳🌲animal lover🐶 books lover 👩‍💻 Dreamer .</t>
  </si>
  <si>
    <t>Like to travel all over the world</t>
  </si>
  <si>
    <t>जब तक है सांस तब तक रहेंगे अखिलेश जी के साथ</t>
  </si>
  <si>
    <t>🚩🚩🚩 🇮🇳🇮🇳🇮🇳🇮🇳🚩🚩
only deshhit and janhit</t>
  </si>
  <si>
    <t>अग्नि हू जलना जीवन है मेरा</t>
  </si>
  <si>
    <t>nargis sultana bijnor</t>
  </si>
  <si>
    <t>State Secretary at @INCBihar Social media Dept.</t>
  </si>
  <si>
    <t>Everything about databases, cloud and software engineering. @Microsoft building and scaling Azure.</t>
  </si>
  <si>
    <t>The Official Twitter Handle of Janata Dal (United), A Party doing Politics with Difference under the dynamic leadership of Shri @NitishKumar.</t>
  </si>
  <si>
    <t>Unemployed 😢</t>
  </si>
  <si>
    <t>मंजिल उन्हीं को मिलती है जिनके सपनों में जान होती हैl
पंखों से कुछ नहीं होता है, हौसलों से उड़ान होती है।✌️✌️</t>
  </si>
  <si>
    <t>Official Twitter account of Bharatiya Janata Party, Uttar Pradesh.</t>
  </si>
  <si>
    <t>धन निरंकार जी  🙏🙏🙏</t>
  </si>
  <si>
    <t>किसी भी पथरीले और सूखे मौसम में भी बोगनवेलिया सूखता नहीं है, वह खिला होता दुनिया के सभी फूलों से ज्यादा..🌸</t>
  </si>
  <si>
    <t>नींद कहा उनकी आँखों में जो धुन के मतवाले है, गति कि तृषा और बढ़ती पद में पड़ते जब छालें हैं...!!
Graduate political science, History from university of allahabad.</t>
  </si>
  <si>
    <t>belong to Haryana</t>
  </si>
  <si>
    <t>Respect your parents. Help to poor people always. Respect all humanity. Don’t forget before helping people for your bad time. This is my hobby. Jay gadge. Bhim.</t>
  </si>
  <si>
    <t>Books &amp; Authors Breaking News and Government &amp; Public Utilities Government and Politics</t>
  </si>
  <si>
    <t>ncc</t>
  </si>
  <si>
    <t>🇮🇳Struggler हूँ जो दिखता है वो लिखता हूँ सच कि बुनियाद पे कहता हूँ. हाथ जोड़कर के आप सब का अभिवादन करता हूँ. जय हिंद</t>
  </si>
  <si>
    <t>सही वक्त पर करवा दो हदों का एहसास....कुछ तालाब ख़ुद को समंदर समझ बैठे हैं..!!</t>
  </si>
  <si>
    <t>अंधभगत दुर रहे😡😡😡</t>
  </si>
  <si>
    <t>students counselor, teacher, mechanical engineer</t>
  </si>
  <si>
    <t>किसी का दर्द मिल सके तो ले उधार, जीना इसी का नाम है । 
Die Hard Fan of #Arvind_Kejriwal.
Curruption free politics koi #AamAadmiParty se seekhe ! #India</t>
  </si>
  <si>
    <t>तुम सफलता नहीं खरीद सकते,
क्योंकि यह तो सिर्फ 
सच्चे संघर्ष की कहानी है....✍️</t>
  </si>
  <si>
    <t>#selected_alp
💯% follow back</t>
  </si>
  <si>
    <t>Neither left Nor Right, I'm Straight!!!</t>
  </si>
  <si>
    <t>R.T.I &amp; HUMAN RIGHT ACTIVIST</t>
  </si>
  <si>
    <t>लोकतंत्र बहुमत का संवैधानिक शासन होता है,,ये बहुसंख्यक समाज का राज नहीं है।
धर्म में आस्था नहीं क्यो कि धर्म इंसानियत को मारता है। नास्तिक हूँ ।
संघी दूर रहें ।</t>
  </si>
  <si>
    <t>Proud Congressi...! Bharat Mata is my pride. Hinduism is supreme. Hindutva is bogus..!</t>
  </si>
  <si>
    <t>Social&amp;Political Activity offical twitter account of #Manglarambishnoi #Barmer #Rajasthan</t>
  </si>
  <si>
    <t>Official Twitter account of Indian Youth Congress (IYC) in Nabinagar assembly, Aurangabad, Bihar.</t>
  </si>
  <si>
    <t>संघर्ष  हमारा चरित्र बनाता है, और चरित्र यह तय करता है कि हम क्या बनेंगे। 
👉जय आदिवासी संविधान वादी
      # RAJESH GHUNAWAT</t>
  </si>
  <si>
    <t>मै भी बेरोजगार</t>
  </si>
  <si>
    <t>work in MNC as a senior advisor</t>
  </si>
  <si>
    <t>#Ph.D_Marketing;
#SeniorManager @iobindia
#NCLTCELL
#QuizMaster;
#Promotionquiz;
#UnderpaidBanker
#Tweets are personal views only. RT is not endorsement.</t>
  </si>
  <si>
    <t>#globalactivist , 
https://t.co/ODmvOaFe97
follow me instagram :@revenger_aru
follow if u like.</t>
  </si>
  <si>
    <t>❤️</t>
  </si>
  <si>
    <t>Social and Human Right Activist</t>
  </si>
  <si>
    <t>😊😊</t>
  </si>
  <si>
    <t>☺☺☺</t>
  </si>
  <si>
    <t>bped</t>
  </si>
  <si>
    <t>ईश्वर श्रेष्ठ है। सिर्फ उनके लिए ,जो कर्म करते है।</t>
  </si>
  <si>
    <t>@INCWestBengal Spokesperson।।
@IYC Incharge SM @iyctripura।।
Vice President @DycNorthKol</t>
  </si>
  <si>
    <t>#प्रतियोगी_छात्र ●समाजवाद का छोटा सिपाही● गाली-गलौज करने वाले दूर रहें●बहुजन हिताय बहुजन सुखाय● @yadavakhilesh 
@samajwadiparty</t>
  </si>
  <si>
    <t>The sky is mine; the earth too; That's how rich I am. 🌾
21~</t>
  </si>
  <si>
    <t>💐गलत लोगों की जीत तभी होती है🌻 जब सही लोग चुप  रहते है🥀</t>
  </si>
  <si>
    <t>सामाजिक न्याय के कारण ही हमारी पीढ़ी में वंचित तबके में थोड़ी बहुत आर्थिक हलचल हुई है ,एक नया मध्यम वर्ग बना है ।
सामाजिक न्याय के लिए प्रतिबद्ध हूँ ।</t>
  </si>
  <si>
    <t>Former Vice President At Allahabad University Student's Union(2012).
एक ही सपना है कि भेदभाव रहित समाज के निर्माण में कुछ हिस्सा मेरा भी हो।</t>
  </si>
  <si>
    <t>शांत बैठा हुँ तो ये मत समझना कि 
आग नहीँ है मेरे अंदर
डरता हुँ कहीँ समन्दर 
कम ना पड़ जाये बुझाने के लिये</t>
  </si>
  <si>
    <t>👉I Know I Am Awesome I Don't Care About Anyone Opinion.....😎</t>
  </si>
  <si>
    <t>बेसिक शिक्षा, राज्य मंत्री (स्वतंत्र प्रभार) उo प्रo, विधायक, भाजपा, 305-इटवा, सिद्धार्थनगर</t>
  </si>
  <si>
    <t>IIT_ROORKEE(PHD)
IIT(ISM)_DHN
BHU
GEOPHYSICST</t>
  </si>
  <si>
    <t>Deputy Editor &amp; Anchor @Aajtak.     Winner Ramnath Goenka awards 2015.</t>
  </si>
  <si>
    <t>News Breaking News Government and Politics Politicians and Pol Parties Government &amp; Public Utilities Books &amp; Authors Travel Cricketers and Commentators TV</t>
  </si>
  <si>
    <t>Founder of https://t.co/f3vqvIqBen it is a digital platform that helps you assess the true and false by analyzing the latest and old news.</t>
  </si>
  <si>
    <t>Busy person</t>
  </si>
  <si>
    <t>Patna Rural District president it. Congress.🇮🇳(MBA) my Leader @RahulGandhi .Tweets are Personal Retweet♻️ are not Endorsement .</t>
  </si>
  <si>
    <t>I m best</t>
  </si>
  <si>
    <t>छोटी सी चिंगारी ही सहीं पर
नये परिवर्तन का आगाज हूँ मैं,
खामोश रहूं भी तो कैसे 
अकेले ही हजारों की आवाज़✊हूँ मैं..!!
#जय_जोहार🏹</t>
  </si>
  <si>
    <t>mammukka uyir😍
fam love❤️
Bhasi lover💖💖
@mammukka</t>
  </si>
  <si>
    <t>அறம் செய்து பழகு !!!</t>
  </si>
  <si>
    <t>Follow me 💯% Follow back Milega</t>
  </si>
  <si>
    <t>मैं जिंदगी भर मन्नते मांगता रहा,
कभी मंदिर कभी मस्जिद जाता रहा,
बाद में पता चला ईश्वर तो,
मां बाप के रूप में मेरे घर बैठे है।</t>
  </si>
  <si>
    <t>(Triple inter, Double graduate, B.Ed., TET, CTET, M. A., super TET)
तू ले इम्तिहान चाहे जितना ऐ जिंदगी...
जाने से पहले तुझे जीत कर जाएंगे...!!</t>
  </si>
  <si>
    <t>काशी हिन्दू विश्वविद्यालय (#BHU)
विचार परिवार-#RSS, #प्रर्यावरण_प्रहरी
#लेखक,मेरे ट्वीट्स मेरे व्यक्तिगत विचार हैं,#retweet isn't #endorcement..
#गांधी,#सावरकर</t>
  </si>
  <si>
    <t>Breaking news alerts from India.
Instagram: https://t.co/TDCRCVHlmd
YouTube: https://t.co/ocjlisfywV</t>
  </si>
  <si>
    <t>Writer</t>
  </si>
  <si>
    <t>1 in 0z</t>
  </si>
  <si>
    <t>धर्म चाहे जो भी हो अच्छे इंसान बनो, हिसाब हमारे कर्म का होगा धर्म का नहीं....🙏🙏
Indian national Congress
@incindia
@RahulGandhi
@PriyankaGandhi
|Animal Lover</t>
  </si>
  <si>
    <t>pet lover</t>
  </si>
  <si>
    <t>I share my opinion on Indian politics and I share recent news || I run @Aggarwal_Books and @SagarTuition</t>
  </si>
  <si>
    <t>#i_am_proud_that_i_am_bihari
@iyc @congress , 
महासचिव बिहार प्रदेशकांग्रेस वर्कर्स 
विधानसभा मीडिया कोऑर्डिनेटर</t>
  </si>
  <si>
    <t>कल्पना की शक्ति हमें अनंत बनाती है।</t>
  </si>
  <si>
    <t>#Socialist_akhilesh
#मिशन_2022</t>
  </si>
  <si>
    <t>Social Activist
अगर हम सच के साथ हैं,जीतने तक हमें हार नहीं माननी चहिऐ।</t>
  </si>
  <si>
    <t>| @MMES_OFFICE ∆ @TribalArmy | आपको #फॉलो कर लिया जाएगा,अगर आप प्रकृति प्रेमी है! सच्चे अंबेडकरवादी हैं! आपकी भाषा संसदीय है! आपके ट्वीट शोषित व गरीब के लिए है!</t>
  </si>
  <si>
    <t>This is official twitter handle of Adhas (Reg.)
Valmekin community of india
👉https://t.co/LqqeoqZe7yआदि-धर्म-समाज-रजि-100682871719307/</t>
  </si>
  <si>
    <t>Dav degree college Muzaffarnagar Student</t>
  </si>
  <si>
    <t>Love</t>
  </si>
  <si>
    <t>Civil Engineer, Sport Lover, Optimistic, Motivator, Born to be happy.....</t>
  </si>
  <si>
    <t>Neet - Aspirant</t>
  </si>
  <si>
    <t>JoinUs guy's for support each other👭👬👫   
We stand with our students🙏</t>
  </si>
  <si>
    <t>नभ मंडल की आभा देख,
आच्छादित मन का कोर हुआ।
सुप्त रही जो व्यथा मन में,
न जाने क्यूँ फिर शोर हुआ।।</t>
  </si>
  <si>
    <t>राष्ट्रवादी 🇮🇳 वकील ✒️Advocate/BJP RSS/social acitivist/writer,Foodie moody, trevller,bike rider, photography/Banarasinen/shayri lover.🙏☘️Har Har mahadev☘️🙏</t>
  </si>
  <si>
    <t>A Congress Volunteer who strives to bring the voice of Congress to you through all #INC tweets | Running 24 * 7  | 
Built By @Gop_Krishan</t>
  </si>
  <si>
    <t>वैष्णव जन तो तेने कहिये 
जे पीड परायी जाणे रे ।
पर दुःखे उपकार करे तो ये 
मन अभिमान न आणे रे ॥</t>
  </si>
  <si>
    <t>सच बोलना,लिखना,अपना अधिकार है गुलामी की जंजीरे इंसान को खोखला बना देती है हिम्मत और जज्बे के साथ इंकलाब लाना है आज़ादी का इतिहास बनाना🇮🇳I PROUD Indian Muslim☪</t>
  </si>
  <si>
    <t>बड़ौत_बागपत_मेरठ. Indian_Secular Globalization. Homo_Sapiens.! वैदिक Techno_Relegion.! #वसुधेवकुटुम्बकम.! Sir_चौधरी_छोटू_राम.! चौधरी_चरण_सिंह. जयंत चौधरी #RLD.!</t>
  </si>
  <si>
    <t>🤜टक्कर🤛 की बात मत करो🤫
       जिस दिन 💪सामना💪होगा 
            उस दिन हस्ती 
                मिटा देंगे👎</t>
  </si>
  <si>
    <t>Berojgar hu</t>
  </si>
  <si>
    <t>Preparation at ssc and railways exame</t>
  </si>
  <si>
    <t>Software Engineer</t>
  </si>
  <si>
    <t>। विचारधारा  समाजवादी है।</t>
  </si>
  <si>
    <t>Graduate</t>
  </si>
  <si>
    <t>हिन्दू मुस्लिम सिख ईसाई आपस मैं हम सब भाई भाई .,नफरत पहलाने वाले चिंटू दुर रहे .चाहे किसी भी पार्टी या धर्म से हो 🙏</t>
  </si>
  <si>
    <t>Troll for save democracy</t>
  </si>
  <si>
    <t>#speak up for ssc railway students</t>
  </si>
  <si>
    <t>Programmer</t>
  </si>
  <si>
    <t>तुम सरकार सी मस्त मलंग
में देश का युवा लाचार प्रिय</t>
  </si>
  <si>
    <t>मानवता, स्वतंत्रता, समानता, भाई बंधुता.. जय हिंद |
Humanity, Independency, Equality,Fraternity... Jay hind.</t>
  </si>
  <si>
    <t>漫画とゲームが好き。TMGEとBJCとアジカンとフジファブとDOESとサンボが好き。レピッシュが我が青春。最近は特撮と小説で仕事の疲れを癒し中。</t>
  </si>
  <si>
    <t>Former President of JAYS ( jai adiwasi yuva shakti) indore M.P.</t>
  </si>
  <si>
    <t>💯% follow back &amp;
फॉलो बैक नही देने वालों को वापस अनफॉलो कर देता हूं 🤣🤣
#जय_जोहार
#JAYS_Petlawad
#MPTET_qualified</t>
  </si>
  <si>
    <t>trible girl..
social activits..
इंस्टाग्राम-aartivasuniya1</t>
  </si>
  <si>
    <t>Thinker, Social worker, Political Activist, Writer, Tweets and views are always personal. Likes &amp; RTs are not Endorsement,।।छात्रों की आवाज़।।💪</t>
  </si>
  <si>
    <t>समाजवादी पार्टी विधान सभा क्षेत्र दक्षिण वाराणसी में पूर्व उपाध्यक्ष समाजवादी अल्पसंख्यक सभा वाराणसी में पूर्व जिला सचिव</t>
  </si>
  <si>
    <t>Assistant Professor (TEQIP-III, NPIU, MHRD) Rajkiya Engineering College Banda UP, pursuing PhD in Computer Science &amp; Engineering</t>
  </si>
  <si>
    <t>UPSC Aspirant</t>
  </si>
  <si>
    <t>I dont trust words
i trust action...</t>
  </si>
  <si>
    <t>TRUTH</t>
  </si>
  <si>
    <t>IYC I/C SM @IYCJammuKashmir | Fmr @IYC I/C SM @IycHimachal | R.O @ IYC EC | Fmr A.R.O Primaries @IncIndia | Fmr D.R.O @NSUI | Fmr SM Exec Member @INCMumbai |</t>
  </si>
  <si>
    <t>Human......... Well at least some are STILL saying So</t>
  </si>
  <si>
    <t>Official Account of Delhi Pradesh Youth Congress.</t>
  </si>
  <si>
    <t>Devotee Of @Iamsrk 😍
I Using Twitter Only For @iamsrk ❤
Uh Wanna Knaw About #SrK Than Search On Google --- Who Is Biggest Actor Of world ? 😎</t>
  </si>
  <si>
    <t>Honesty is a rare policy</t>
  </si>
  <si>
    <t>🌴🌴🌴🌴🌴🌴🌴</t>
  </si>
  <si>
    <t>No 🚫 Dm
If you are alive, tell the truth. The bought media will not show the truth</t>
  </si>
  <si>
    <t>Official Twitter Account of Alisha khan |Social activist
I know I am awesome, so I don’t care about your opinion.
वही आवाज, वहीं तेवर, एक अलग अंदाज @angeltime22</t>
  </si>
  <si>
    <t>Unemployed youth ##</t>
  </si>
  <si>
    <t>Student
Inspired by ISRO</t>
  </si>
  <si>
    <t>Official Account...Work at revenue Department...... Writer...Book lover...Reader...animal lover
हिन्दी भाषा से प्यार । Tweets r personal.</t>
  </si>
  <si>
    <t>I ♥️ my india 🇮🇳(FB 🔄 FB 💯)
Don't judge me bcz you can't.believe in logical discussion and ignoring bhakt.✍️</t>
  </si>
  <si>
    <t>जय भीम जय भारत जय संविधान
( I'm student. B.A, B. Ed 2019-2021)</t>
  </si>
  <si>
    <t>mission dp 2020</t>
  </si>
  <si>
    <t>Vice Chairman Research Department @incbihar | #बोले_बिहार_बदलें_सरकार | #speakupindia | #बिहार | #Bihar | #inc | Nehruvian | #IAmRahulGandhi | RT not endorsed</t>
  </si>
  <si>
    <t>photography,traveller 😊😊</t>
  </si>
  <si>
    <t>जड़ता और पलायन को छोड़ जब परिस्थितियों को सहर्ष स्वीकार कर कर्तव्य पथ पर अनवरत आगे बढ़ा जाता है, तभी स्वप्न पूरे होते हैं!</t>
  </si>
  <si>
    <t>पॉलिटीशियन
जिलाध्यक्ष लोहियावाहिनी चित्रकूट
प्रगतिशील समाजवादी पार्टी लोहिया</t>
  </si>
  <si>
    <t>(Msc.(Maths),B.ed,Tet,supertet)</t>
  </si>
  <si>
    <t>General Secretary, Indian National Congress</t>
  </si>
  <si>
    <t>https://t.co/B3EZpzRK4d , b.ed + ctet+ uptet+stet  aarakshan humara smvaidhanik adhikar hai</t>
  </si>
  <si>
    <t>lecturer</t>
  </si>
  <si>
    <t>I am a simple man</t>
  </si>
  <si>
    <t>M.A, B.ed, CTET, UPTET, STET</t>
  </si>
  <si>
    <t>Mann Ki Baat is monthly programme of Hon'ble PM Narendra Modi. YouTube channel - https://t.co/6tbdeg76nB</t>
  </si>
  <si>
    <t>मंडल आर्मी मीडिया प्रभारी मथुरा @Mandal_Army social media 69000 शिक्षक भर्ती 90, 97</t>
  </si>
  <si>
    <t>Faridabad, India</t>
  </si>
  <si>
    <t>Lucknow, Uttar Pradesh</t>
  </si>
  <si>
    <t>New Delhi, India</t>
  </si>
  <si>
    <t>Lucknow</t>
  </si>
  <si>
    <t>India</t>
  </si>
  <si>
    <t>Patna, India</t>
  </si>
  <si>
    <t>Bharthana, India</t>
  </si>
  <si>
    <t>Jaunpur, India</t>
  </si>
  <si>
    <t>Dhelaupur</t>
  </si>
  <si>
    <t>विधान सभा राजगढ़ अलवर</t>
  </si>
  <si>
    <t>गोरखपुर, भारत</t>
  </si>
  <si>
    <t>Lucknow, India</t>
  </si>
  <si>
    <t>Kannauj, India</t>
  </si>
  <si>
    <t>Rajasthan, India</t>
  </si>
  <si>
    <t>Bengaluru</t>
  </si>
  <si>
    <t xml:space="preserve"> करौली, Rajasthan, India</t>
  </si>
  <si>
    <t xml:space="preserve">Kota Rajasthan </t>
  </si>
  <si>
    <t>Jhansi, India</t>
  </si>
  <si>
    <t>Uttar Pradesh, India</t>
  </si>
  <si>
    <t>Kanjhar Mp</t>
  </si>
  <si>
    <t>MUMBI 27 INDIA</t>
  </si>
  <si>
    <t>Dehradun, India</t>
  </si>
  <si>
    <t>Indore, India</t>
  </si>
  <si>
    <t xml:space="preserve"> Diphu( Assam) Delhi </t>
  </si>
  <si>
    <t xml:space="preserve">Bharat. </t>
  </si>
  <si>
    <t>Burhanpur, India</t>
  </si>
  <si>
    <t>Rewa, India</t>
  </si>
  <si>
    <t>BALLIA, UTTAR PRADESH</t>
  </si>
  <si>
    <t>Kanpur,Uttar Pradesh</t>
  </si>
  <si>
    <t>Kota, India</t>
  </si>
  <si>
    <t xml:space="preserve">Mumbai, Delhi, Surat,Bettiah </t>
  </si>
  <si>
    <t>Mumbai, India</t>
  </si>
  <si>
    <t>delhi , india</t>
  </si>
  <si>
    <t>CSMT Mumbai</t>
  </si>
  <si>
    <t>Mumbai  CSMT, Maharashtra</t>
  </si>
  <si>
    <t xml:space="preserve">Punjab,India - Canada </t>
  </si>
  <si>
    <t>Srinager, Jammu And Kashmir</t>
  </si>
  <si>
    <t>india</t>
  </si>
  <si>
    <t>new delhi</t>
  </si>
  <si>
    <t>Bihar, India</t>
  </si>
  <si>
    <t xml:space="preserve"> bhiwandi</t>
  </si>
  <si>
    <t>Shastri Bhawan, New Delhi</t>
  </si>
  <si>
    <t>Karauli, Rajasthan &amp; Mumbai</t>
  </si>
  <si>
    <t>Meerut, India</t>
  </si>
  <si>
    <t>नई दिल्ली, भारत</t>
  </si>
  <si>
    <t>New Delhi</t>
  </si>
  <si>
    <t>Noida, India</t>
  </si>
  <si>
    <t>Varanasi, India</t>
  </si>
  <si>
    <t>Hyderabad</t>
  </si>
  <si>
    <t>Lucknow,Etah, India</t>
  </si>
  <si>
    <t xml:space="preserve">  Ambala, Chandigarh, India</t>
  </si>
  <si>
    <t>Bihar</t>
  </si>
  <si>
    <t>गोण्डा उत्तर प्रदेश</t>
  </si>
  <si>
    <t>Fatehpur, India</t>
  </si>
  <si>
    <t>गुजरात, भारत</t>
  </si>
  <si>
    <t>उत्तर प्रदेश, भारत</t>
  </si>
  <si>
    <t>aligarh</t>
  </si>
  <si>
    <t>Narayangarh Ambala</t>
  </si>
  <si>
    <t xml:space="preserve"> Bareilly,Uttar Pradesh, India</t>
  </si>
  <si>
    <t>Azamgarh, India</t>
  </si>
  <si>
    <t>Fatehabad</t>
  </si>
  <si>
    <t>Jaipur, Rajasthan</t>
  </si>
  <si>
    <t>Hazaribagh Jharkhand India</t>
  </si>
  <si>
    <t>Allahabad India</t>
  </si>
  <si>
    <t>Faizabad</t>
  </si>
  <si>
    <t>Prayagraj, India</t>
  </si>
  <si>
    <t>गोरखपुर, उत्तर प्रदेश</t>
  </si>
  <si>
    <t>Patna, Bihar</t>
  </si>
  <si>
    <t>Nawada, India</t>
  </si>
  <si>
    <t>Allahabad</t>
  </si>
  <si>
    <t>Bahraich</t>
  </si>
  <si>
    <t>भारत</t>
  </si>
  <si>
    <t xml:space="preserve">Amarawati Colony Haldwani </t>
  </si>
  <si>
    <t>Sheopur, India</t>
  </si>
  <si>
    <t>Gurgaon, India</t>
  </si>
  <si>
    <t>Alwar</t>
  </si>
  <si>
    <t>सोनीपत, भारत</t>
  </si>
  <si>
    <t>मऊ</t>
  </si>
  <si>
    <t>India भारत</t>
  </si>
  <si>
    <t>Siwan, India</t>
  </si>
  <si>
    <t>India (U.P)</t>
  </si>
  <si>
    <t>Banka,Bihar</t>
  </si>
  <si>
    <t>Orissa, India</t>
  </si>
  <si>
    <t>Jhansi (UP), India</t>
  </si>
  <si>
    <t>unnao, India</t>
  </si>
  <si>
    <t>akbarpur ambedkar nagar</t>
  </si>
  <si>
    <t>Jharkhand, India</t>
  </si>
  <si>
    <t>Ahmadabad City, India</t>
  </si>
  <si>
    <t>Allahabad , Kaimur (India)🇮🇳</t>
  </si>
  <si>
    <t>Noida</t>
  </si>
  <si>
    <t>Vadodara</t>
  </si>
  <si>
    <t>Delhi- India 🇮🇳</t>
  </si>
  <si>
    <t>12, Tughlak Lane, New Delhi</t>
  </si>
  <si>
    <t>Chhattisgarh, India</t>
  </si>
  <si>
    <t>Delhi,India</t>
  </si>
  <si>
    <t>Bhubaneswar</t>
  </si>
  <si>
    <t>Delhi, India</t>
  </si>
  <si>
    <t>Bihar Sharif, India</t>
  </si>
  <si>
    <t>Pune, India</t>
  </si>
  <si>
    <t>Sumerpur, India</t>
  </si>
  <si>
    <t>Ghaziabad, India</t>
  </si>
  <si>
    <t>Mumbai</t>
  </si>
  <si>
    <t>Allahabad, India</t>
  </si>
  <si>
    <t>Gurugram</t>
  </si>
  <si>
    <t>Madhya Pradesh, India</t>
  </si>
  <si>
    <t>Kingdom of Saudi Arabia</t>
  </si>
  <si>
    <t>Mathura</t>
  </si>
  <si>
    <t>Madhya Pradesh</t>
  </si>
  <si>
    <t>Dholera Smart City,Banana Rep.</t>
  </si>
  <si>
    <t>मुज़फ़्फ़रनगर, भारत</t>
  </si>
  <si>
    <t>Sikar</t>
  </si>
  <si>
    <t>Views Express are Personal</t>
  </si>
  <si>
    <t>Gorakhpur, India</t>
  </si>
  <si>
    <t>Ghazipur, India</t>
  </si>
  <si>
    <t>Sultanpur, India</t>
  </si>
  <si>
    <t>LUCKNOW, UTTAR PRADESH INDIA</t>
  </si>
  <si>
    <t xml:space="preserve">TALCHER,ODISHA </t>
  </si>
  <si>
    <t>Ujjain , India</t>
  </si>
  <si>
    <t>लखनऊ, भारत</t>
  </si>
  <si>
    <t>Delhi / Sultanpur UP</t>
  </si>
  <si>
    <t>Indiana, USA</t>
  </si>
  <si>
    <t>Damoh, India</t>
  </si>
  <si>
    <t>Chhindwara, India</t>
  </si>
  <si>
    <t>Delhi</t>
  </si>
  <si>
    <t>Somewhere in India</t>
  </si>
  <si>
    <t>Arrah, India</t>
  </si>
  <si>
    <t>Jaipur, India</t>
  </si>
  <si>
    <t>Jaipur</t>
  </si>
  <si>
    <t xml:space="preserve"> Sagar, Madhya Pradesh, India</t>
  </si>
  <si>
    <t>Agra, India</t>
  </si>
  <si>
    <t>Kanpur, India</t>
  </si>
  <si>
    <t xml:space="preserve">Delhi | Ayodhya </t>
  </si>
  <si>
    <t>Bhandara, India</t>
  </si>
  <si>
    <t xml:space="preserve">अयोध्या भारत </t>
  </si>
  <si>
    <t>Richmond, VA</t>
  </si>
  <si>
    <t>New York, USA</t>
  </si>
  <si>
    <t>Samastipur-Patna-Gurgaon-Delhi</t>
  </si>
  <si>
    <t>Motihari, India</t>
  </si>
  <si>
    <t>Haryana, India</t>
  </si>
  <si>
    <t>fatehpur up india</t>
  </si>
  <si>
    <t>Bhagalpur, India</t>
  </si>
  <si>
    <t>i M everyWHERE</t>
  </si>
  <si>
    <t>UNIVERSITY OF ALLAHABAD</t>
  </si>
  <si>
    <t>Jaipur , Rajasthan</t>
  </si>
  <si>
    <t>Mau, Up, India</t>
  </si>
  <si>
    <t xml:space="preserve">भारत </t>
  </si>
  <si>
    <t xml:space="preserve">खैरलांजी बालाघाट </t>
  </si>
  <si>
    <t>प्रयागराज</t>
  </si>
  <si>
    <t>Dausa, India</t>
  </si>
  <si>
    <t>Saharanpur, India</t>
  </si>
  <si>
    <t>Faizabad Up</t>
  </si>
  <si>
    <t>dholpur  rajsthan india</t>
  </si>
  <si>
    <t>NTPC TANDA</t>
  </si>
  <si>
    <t>Bihar,Bengaluru,India</t>
  </si>
  <si>
    <t>London।भारत</t>
  </si>
  <si>
    <t>Ghaziabad ,Uttar Pradesh</t>
  </si>
  <si>
    <t>Mau, India</t>
  </si>
  <si>
    <t>Rae Bareily, India</t>
  </si>
  <si>
    <t>Jodhpur, India</t>
  </si>
  <si>
    <t>allahabad</t>
  </si>
  <si>
    <t>Kolkata, India</t>
  </si>
  <si>
    <t>महाराष्ट्र, भारत</t>
  </si>
  <si>
    <t>Mirzapur-Vindhyachal, India</t>
  </si>
  <si>
    <t>Lucknow, U.P.</t>
  </si>
  <si>
    <t>Lucknow Varanasi Lucknow</t>
  </si>
  <si>
    <t>Lucknow India</t>
  </si>
  <si>
    <t>Liluah, Haora</t>
  </si>
  <si>
    <t>San Francisco, CA</t>
  </si>
  <si>
    <t>Shahganj, India</t>
  </si>
  <si>
    <t>Tehsil Camp Area, Panipat</t>
  </si>
  <si>
    <t>Punjab, India</t>
  </si>
  <si>
    <t>Kanpur</t>
  </si>
  <si>
    <t>आज़मगढ़, भारत</t>
  </si>
  <si>
    <t>Bhusawal, India</t>
  </si>
  <si>
    <t xml:space="preserve">Dindigul,Tamilnadu </t>
  </si>
  <si>
    <t>Apne Ghar Pe</t>
  </si>
  <si>
    <t xml:space="preserve">New Delhi, Delhi </t>
  </si>
  <si>
    <t>Hanumangarh, India</t>
  </si>
  <si>
    <t>West Bengal, Purba Bardhaman</t>
  </si>
  <si>
    <t xml:space="preserve">yeola </t>
  </si>
  <si>
    <t>उत्तर प्रदेश</t>
  </si>
  <si>
    <t>West Bengal</t>
  </si>
  <si>
    <t>Gonda, up India</t>
  </si>
  <si>
    <t>Ara Bihar</t>
  </si>
  <si>
    <t>Bijnor, India</t>
  </si>
  <si>
    <t>कोलकाता, भारत</t>
  </si>
  <si>
    <t>Jhalda, India</t>
  </si>
  <si>
    <t>Bhagalpur Bihar india</t>
  </si>
  <si>
    <t>Nuh, India</t>
  </si>
  <si>
    <t>England, United Kingdom</t>
  </si>
  <si>
    <t>Uttar Pradesh, India🇮🇳</t>
  </si>
  <si>
    <t>Robertsganj, Uttar Pradesh</t>
  </si>
  <si>
    <t>New Ashok Nagar</t>
  </si>
  <si>
    <t>ghazipur uttar pradesh</t>
  </si>
  <si>
    <t>Haldwani</t>
  </si>
  <si>
    <t>Madhubani, India</t>
  </si>
  <si>
    <t>Patna , Bihar</t>
  </si>
  <si>
    <t>Patna</t>
  </si>
  <si>
    <t>Nagpur, India</t>
  </si>
  <si>
    <t>JAHAZPUR BHILWARA INDIA</t>
  </si>
  <si>
    <t>Gujarat, India</t>
  </si>
  <si>
    <t>Khategaon, India</t>
  </si>
  <si>
    <t>Bhopal-Khandwa-Delhi</t>
  </si>
  <si>
    <t>roFL</t>
  </si>
  <si>
    <t>Mylapore Tiruvallike, India</t>
  </si>
  <si>
    <t>Jhunjhunun, India</t>
  </si>
  <si>
    <t>valsad Gujarat</t>
  </si>
  <si>
    <t>Dharampur, Gujarat</t>
  </si>
  <si>
    <t>फ़तेहपुर-उत्तर प्रदेश</t>
  </si>
  <si>
    <t>सुल्तानपुर अयोध्या UP भारत</t>
  </si>
  <si>
    <t>Greater Noida, India</t>
  </si>
  <si>
    <t>Grey side of the moon</t>
  </si>
  <si>
    <t>Nashik, India</t>
  </si>
  <si>
    <t>Deoria, UP, India</t>
  </si>
  <si>
    <t>Amethi, India</t>
  </si>
  <si>
    <t>Chandigarh, India</t>
  </si>
  <si>
    <t>Godda, India</t>
  </si>
  <si>
    <t>Smart city gwalior India</t>
  </si>
  <si>
    <t>Madhya Pradesh &amp; Jharkhand</t>
  </si>
  <si>
    <t>Nimbahera, Rajasthan</t>
  </si>
  <si>
    <t>New Delhi/ Allahabad, India</t>
  </si>
  <si>
    <t>Allahabad, Uttar Pradesh</t>
  </si>
  <si>
    <t>Westbengal,Kolkata</t>
  </si>
  <si>
    <t xml:space="preserve">Mumbai </t>
  </si>
  <si>
    <t>28°39.2286′ N 
77°2E</t>
  </si>
  <si>
    <t>Chhattisgarh, India BILASPUR</t>
  </si>
  <si>
    <t xml:space="preserve"> India</t>
  </si>
  <si>
    <t>कानपुर उत्तरप्रदेश</t>
  </si>
  <si>
    <t>जिला: ग़ाज़ियाबाद🙏😎💪</t>
  </si>
  <si>
    <t>Kannauj, Uttar Pradesh, India</t>
  </si>
  <si>
    <t xml:space="preserve">Maharashtra </t>
  </si>
  <si>
    <t>Kaushambi, Ghaziabad</t>
  </si>
  <si>
    <t>Ranchi, Jharkhand</t>
  </si>
  <si>
    <t>maharastra, India</t>
  </si>
  <si>
    <t>Chitkohra Anisabad Patna</t>
  </si>
  <si>
    <t>Khilchipur, India</t>
  </si>
  <si>
    <t>indore, India</t>
  </si>
  <si>
    <t>Jalna, India</t>
  </si>
  <si>
    <t xml:space="preserve">Tundla उत्तर प्रदेश, भारत </t>
  </si>
  <si>
    <t>Ujjain, India</t>
  </si>
  <si>
    <t>Bhopal, India</t>
  </si>
  <si>
    <t>Jharia, India</t>
  </si>
  <si>
    <t>अम्बेडकर नगर उत्तर प्रदेश</t>
  </si>
  <si>
    <t>Jodhpur blue city, India</t>
  </si>
  <si>
    <t>Shivdaspur, India</t>
  </si>
  <si>
    <t>Lakhimpur up</t>
  </si>
  <si>
    <t>Sabarmati, Ahmadabad City</t>
  </si>
  <si>
    <t>Hardoi, India</t>
  </si>
  <si>
    <t>Bareilly, India</t>
  </si>
  <si>
    <t>Meerut Uttar Pardesh (India)</t>
  </si>
  <si>
    <t xml:space="preserve">𝐎𝐝𝐢𝐬𝐬𝐚,𝐈𝐧𝐝𝐢𝐚 </t>
  </si>
  <si>
    <t>UTTAR PARDESH INDIA</t>
  </si>
  <si>
    <t>jaunpur</t>
  </si>
  <si>
    <t xml:space="preserve">MUMBAI </t>
  </si>
  <si>
    <t>Bareilly UP India</t>
  </si>
  <si>
    <t>Muzaffarnagar Uttar Pardesh</t>
  </si>
  <si>
    <t>मुगलसराय, भारत</t>
  </si>
  <si>
    <t>बेरोज़गार हूँ, कहीं रहूँ !</t>
  </si>
  <si>
    <t>samajwadi party</t>
  </si>
  <si>
    <t>प्रयागराज भारत</t>
  </si>
  <si>
    <t>varanasi india</t>
  </si>
  <si>
    <t>Maharashtra, India</t>
  </si>
  <si>
    <t>Congress karykarta</t>
  </si>
  <si>
    <t>बरेली, भारत</t>
  </si>
  <si>
    <t>Rampur Faras,Deoria (UP)</t>
  </si>
  <si>
    <t>अगले काउंटर पे</t>
  </si>
  <si>
    <t>Nawua Ahri</t>
  </si>
  <si>
    <t>हम ई गोला के नहीं है ।</t>
  </si>
  <si>
    <t xml:space="preserve">Goa </t>
  </si>
  <si>
    <t>Etawah</t>
  </si>
  <si>
    <t>अलीगढ़, भारत</t>
  </si>
  <si>
    <t xml:space="preserve">Sultanpur </t>
  </si>
  <si>
    <t>Gwalior, mp,India</t>
  </si>
  <si>
    <t>Panskura, Purba Medinipur</t>
  </si>
  <si>
    <t>Jalgaon, India</t>
  </si>
  <si>
    <t>Lucknow (Nawabo ka Sahar)</t>
  </si>
  <si>
    <t>Lakhimpur, India</t>
  </si>
  <si>
    <t>Moradabad, India</t>
  </si>
  <si>
    <t xml:space="preserve">Redwariya </t>
  </si>
  <si>
    <t>Maharajganj, India</t>
  </si>
  <si>
    <t xml:space="preserve">Varanasi </t>
  </si>
  <si>
    <t>Sikandra Rao, India</t>
  </si>
  <si>
    <t>🇮🇳  INDIA 🇮🇳</t>
  </si>
  <si>
    <t>Sendhwa india</t>
  </si>
  <si>
    <t>India Gate, New Delhi</t>
  </si>
  <si>
    <t>India_ Maharashtra</t>
  </si>
  <si>
    <t>Balasore</t>
  </si>
  <si>
    <t>Sehore, India</t>
  </si>
  <si>
    <t>Jalandhar, India</t>
  </si>
  <si>
    <t>Una, Himachal Pradesh, India</t>
  </si>
  <si>
    <t>Ranchi, India</t>
  </si>
  <si>
    <t>🌍</t>
  </si>
  <si>
    <t>आरा</t>
  </si>
  <si>
    <t>bharatpur raj india</t>
  </si>
  <si>
    <t>उन्नाव उत्तर प्रदेश, भारत</t>
  </si>
  <si>
    <t>Chaudhry Murtuza Yar Road _K A</t>
  </si>
  <si>
    <t xml:space="preserve">Sambhal &amp; Lucknow, India </t>
  </si>
  <si>
    <t xml:space="preserve">New Delhi  INDIA </t>
  </si>
  <si>
    <t>New Colony, Jaipur</t>
  </si>
  <si>
    <t>Ballia, India</t>
  </si>
  <si>
    <t>muzaffarpur, India</t>
  </si>
  <si>
    <t>Sawai Madhopur, Jaipur</t>
  </si>
  <si>
    <t>Stands with India</t>
  </si>
  <si>
    <t>U.p India</t>
  </si>
  <si>
    <t>झांसी, उप्र</t>
  </si>
  <si>
    <t>Pahsamau,Hardoi</t>
  </si>
  <si>
    <t>Shahjahanpur</t>
  </si>
  <si>
    <t>Gaya</t>
  </si>
  <si>
    <t>Laxmanpur</t>
  </si>
  <si>
    <t>Hamirpur</t>
  </si>
  <si>
    <t>all over the world</t>
  </si>
  <si>
    <t>अयोध्या!</t>
  </si>
  <si>
    <t xml:space="preserve">Faizabad India </t>
  </si>
  <si>
    <t>Etawah, India</t>
  </si>
  <si>
    <t xml:space="preserve">Uttar Pradesh, India </t>
  </si>
  <si>
    <t>New Delhi, Delhi</t>
  </si>
  <si>
    <t>Colvale,Goa.</t>
  </si>
  <si>
    <t>KOLKATA, INDIA</t>
  </si>
  <si>
    <t>Muzaffarnagar, India</t>
  </si>
  <si>
    <t>🇮🇳</t>
  </si>
  <si>
    <t>Ferozepur Jhirka, India</t>
  </si>
  <si>
    <t xml:space="preserve">अपने घर </t>
  </si>
  <si>
    <t>Gahlon jarbi Gahlon kanpur deh</t>
  </si>
  <si>
    <t>Bengaluru, India</t>
  </si>
  <si>
    <t>los angeles</t>
  </si>
  <si>
    <t>करौली राजस्थान, भारत</t>
  </si>
  <si>
    <t>Jaipur Rajasthan</t>
  </si>
  <si>
    <t>Karauli, India</t>
  </si>
  <si>
    <t>langra, karauli Rajasthan</t>
  </si>
  <si>
    <t>Deoghar, India</t>
  </si>
  <si>
    <t>Sitapur, India</t>
  </si>
  <si>
    <t>Lucknow, Sultanpur (U.P)</t>
  </si>
  <si>
    <t>Bela Pratapgarh, India</t>
  </si>
  <si>
    <t>बिहार, भारत</t>
  </si>
  <si>
    <t xml:space="preserve">आपके शब्दों में </t>
  </si>
  <si>
    <t>Bagh Amberpet, Hyderabad</t>
  </si>
  <si>
    <t>Bharuch, India</t>
  </si>
  <si>
    <t>Kota Rajasthan</t>
  </si>
  <si>
    <t>Geedam, India</t>
  </si>
  <si>
    <t>Gwalior, India</t>
  </si>
  <si>
    <t>Buxar, India</t>
  </si>
  <si>
    <t>Ghazipur(U.P), Bengaluru</t>
  </si>
  <si>
    <t>गुड़गांव, भारत</t>
  </si>
  <si>
    <t>@INCMP</t>
  </si>
  <si>
    <t>Kuchaman City, India</t>
  </si>
  <si>
    <t>Bangalore</t>
  </si>
  <si>
    <t>मध्य प्रदेश, &amp;  बिहार</t>
  </si>
  <si>
    <t>Chandauli</t>
  </si>
  <si>
    <t>Barabanki U P</t>
  </si>
  <si>
    <t>aurangabad</t>
  </si>
  <si>
    <t>Motihari, Bihar</t>
  </si>
  <si>
    <t xml:space="preserve">India </t>
  </si>
  <si>
    <t>Dehli</t>
  </si>
  <si>
    <t>Alwar, India</t>
  </si>
  <si>
    <t>Godda Jharkhand India</t>
  </si>
  <si>
    <t>Radhe Krishna Ke ❤️ Mein</t>
  </si>
  <si>
    <t xml:space="preserve">kho ghati , bassi, jaipur </t>
  </si>
  <si>
    <t>Mohali, India</t>
  </si>
  <si>
    <t xml:space="preserve">Aligarh </t>
  </si>
  <si>
    <t>Godda, Jharkhand</t>
  </si>
  <si>
    <t>Hyderabad, India</t>
  </si>
  <si>
    <t>Bhadohi, Up India</t>
  </si>
  <si>
    <t>Kalyanpur Kanpur, Kanpur</t>
  </si>
  <si>
    <t>Sahibganj, India</t>
  </si>
  <si>
    <t>Chittagong, Bangladesh</t>
  </si>
  <si>
    <t>garibghar</t>
  </si>
  <si>
    <t>Kyoto</t>
  </si>
  <si>
    <t>Shahdol, India</t>
  </si>
  <si>
    <t>Navi Mumbai, India</t>
  </si>
  <si>
    <t>INDIA🇮🇳❤</t>
  </si>
  <si>
    <t>Jaunpur,uttar pradesh India</t>
  </si>
  <si>
    <t>Patna, New Delhi, India</t>
  </si>
  <si>
    <t>अश्लीलता के उस पार</t>
  </si>
  <si>
    <t>chhabra Rajasthan</t>
  </si>
  <si>
    <t xml:space="preserve">हरियाणा, दिल्ली, पंजाब </t>
  </si>
  <si>
    <t>Todabhim, Karauli, (RAJ.)India</t>
  </si>
  <si>
    <t>Goregaon East, Mumbai</t>
  </si>
  <si>
    <t>Hoshangabad,itarsi</t>
  </si>
  <si>
    <t>Gaya,Bihar</t>
  </si>
  <si>
    <t>Kuwait</t>
  </si>
  <si>
    <t>delhi</t>
  </si>
  <si>
    <t>Assam, India</t>
  </si>
  <si>
    <t>अतरौली, भारत</t>
  </si>
  <si>
    <t xml:space="preserve">श्रीराम तपस्या स्थली चित्रकूट </t>
  </si>
  <si>
    <t>Milkyway</t>
  </si>
  <si>
    <t>CA</t>
  </si>
  <si>
    <t>Sacramento, CA</t>
  </si>
  <si>
    <t>The Bay Area</t>
  </si>
  <si>
    <t>Vienna, Austria</t>
  </si>
  <si>
    <t>امام جعفر صادق</t>
  </si>
  <si>
    <t xml:space="preserve">Unnao, Uttar pradesh </t>
  </si>
  <si>
    <t>Lalitpur, India</t>
  </si>
  <si>
    <t>Diva, Navi Mumbai</t>
  </si>
  <si>
    <t>Mumbai | Hometown- Rajasthan</t>
  </si>
  <si>
    <t>बिलासपुर, छत्तीसगढ़,  भारत</t>
  </si>
  <si>
    <t>##Delhimukharginagerinindia</t>
  </si>
  <si>
    <t>Uttarakhand</t>
  </si>
  <si>
    <t>बीरपुर ,मधेपुर(मधुबनी)</t>
  </si>
  <si>
    <t xml:space="preserve"> khyalo m</t>
  </si>
  <si>
    <t>Gonda U.P.</t>
  </si>
  <si>
    <t>Rajkot</t>
  </si>
  <si>
    <t>Bari, India</t>
  </si>
  <si>
    <t>Punjab</t>
  </si>
  <si>
    <t>prayagraj/uttar Pradesh</t>
  </si>
  <si>
    <t xml:space="preserve">शाहगंज जौनपुर </t>
  </si>
  <si>
    <t>PATNA</t>
  </si>
  <si>
    <t>The city of joy, Kolkata : )</t>
  </si>
  <si>
    <t>INDIA</t>
  </si>
  <si>
    <t>Agiaon bazaar</t>
  </si>
  <si>
    <t>SFO, CA  Originally Neemrana</t>
  </si>
  <si>
    <t>निपाणी, महाराष्ट्र</t>
  </si>
  <si>
    <t xml:space="preserve">Manali Himanchal Pardesh </t>
  </si>
  <si>
    <t>nagpur, maharashtra</t>
  </si>
  <si>
    <t>Bijnor,U P, INDIA</t>
  </si>
  <si>
    <t>Hardoi.India🇮🇳</t>
  </si>
  <si>
    <t>राम राज उत्तर प्रदेश</t>
  </si>
  <si>
    <t>Hanumangarh</t>
  </si>
  <si>
    <t>Bulandshahr, India</t>
  </si>
  <si>
    <t xml:space="preserve">Pratap Nagar Jaipur Rajasthan </t>
  </si>
  <si>
    <t>Dubai, United Arab Emirates</t>
  </si>
  <si>
    <t xml:space="preserve">JABALPUR </t>
  </si>
  <si>
    <t xml:space="preserve">Sant Kabir Nagar </t>
  </si>
  <si>
    <t>India;Uttar Pradesh;Kanpur</t>
  </si>
  <si>
    <t>India, Allahabad</t>
  </si>
  <si>
    <t xml:space="preserve"> Madhyapradesh India</t>
  </si>
  <si>
    <t>Vidisha, India</t>
  </si>
  <si>
    <t>Hapur, India</t>
  </si>
  <si>
    <t>Varanasi</t>
  </si>
  <si>
    <t>Del/Mum/Noida/Uttarakhand</t>
  </si>
  <si>
    <t>Delhi &amp; Mumbai, India</t>
  </si>
  <si>
    <t>GHAZIABAD</t>
  </si>
  <si>
    <t>Rampurhat ; Birbhum; W.B</t>
  </si>
  <si>
    <t>मंझनपुर, भारत</t>
  </si>
  <si>
    <t>Forbesganj, India</t>
  </si>
  <si>
    <t>South Delhi🇮🇳🇮🇳</t>
  </si>
  <si>
    <t>Pratapgarh -Allahabad 🏘 India</t>
  </si>
  <si>
    <t xml:space="preserve">झाँसी उत्तर प्रदेश </t>
  </si>
  <si>
    <t xml:space="preserve">error </t>
  </si>
  <si>
    <t>Begusarai, India</t>
  </si>
  <si>
    <t>Washington State / Uttarakhand</t>
  </si>
  <si>
    <t>Mankapur gonda</t>
  </si>
  <si>
    <t xml:space="preserve">Lucknow, 🇮🇳 </t>
  </si>
  <si>
    <t>lucknow</t>
  </si>
  <si>
    <t>prayagraj Uttar Pradesh, India</t>
  </si>
  <si>
    <t>Up india</t>
  </si>
  <si>
    <t xml:space="preserve">india </t>
  </si>
  <si>
    <t>कानपुर, भारत</t>
  </si>
  <si>
    <t>Barmer, India</t>
  </si>
  <si>
    <t>Nabinagar, India</t>
  </si>
  <si>
    <t>Brij Vihar, Ghaziabad</t>
  </si>
  <si>
    <t>Gandhidham, India</t>
  </si>
  <si>
    <t>Satna</t>
  </si>
  <si>
    <t>Chennai, India</t>
  </si>
  <si>
    <t>haryana , bharat .</t>
  </si>
  <si>
    <t>Bilsanda, India</t>
  </si>
  <si>
    <t>New London, CT</t>
  </si>
  <si>
    <t>New delhi</t>
  </si>
  <si>
    <t>MLA, Itwa,Siddharthnagar,U. P</t>
  </si>
  <si>
    <t>Rura Kanpur Dehat</t>
  </si>
  <si>
    <t>Ayodhya, India</t>
  </si>
  <si>
    <t>मुंगेर, बिहार</t>
  </si>
  <si>
    <t xml:space="preserve">pampakuda </t>
  </si>
  <si>
    <t>Kamuthi, India</t>
  </si>
  <si>
    <t>MP, India</t>
  </si>
  <si>
    <t>nawada, Bihar</t>
  </si>
  <si>
    <t>karnal, India</t>
  </si>
  <si>
    <t xml:space="preserve">पटना सदाकत आश्रम </t>
  </si>
  <si>
    <t>Kaithal, Bharat</t>
  </si>
  <si>
    <t>ई गोला कि ना हूं 🦜</t>
  </si>
  <si>
    <t>pinna,muzaffarnagar(U.P.)</t>
  </si>
  <si>
    <t>Ambedkar nagar, Uttar Pradesh</t>
  </si>
  <si>
    <t>West Bengal, India</t>
  </si>
  <si>
    <t>Jhansi,India</t>
  </si>
  <si>
    <t>वाराणसी, भारत</t>
  </si>
  <si>
    <t xml:space="preserve">समुन्द्र_से_आसमाँ </t>
  </si>
  <si>
    <t>Azamgrah ,Lucknow, India</t>
  </si>
  <si>
    <t xml:space="preserve"> uttarakhand (india)</t>
  </si>
  <si>
    <t>Basakadi, Manda ,Prayagraj,UP</t>
  </si>
  <si>
    <t>Khilchipur(Rajgarh Biaora) MP</t>
  </si>
  <si>
    <t>ファミマの裏</t>
  </si>
  <si>
    <t>Petlawad, Madhya pradesh</t>
  </si>
  <si>
    <t>Lucknow Uttar Pradesh, India</t>
  </si>
  <si>
    <t xml:space="preserve">✡ Mumbai Meri Jaan ✡ </t>
  </si>
  <si>
    <t>भारत India</t>
  </si>
  <si>
    <t>New Delhi , India</t>
  </si>
  <si>
    <t>अंबालियासन, भारत</t>
  </si>
  <si>
    <t>स्मार्ट सिटी मोदी जी वाली</t>
  </si>
  <si>
    <t>Austin</t>
  </si>
  <si>
    <t>Sultanpur, (U.P.)</t>
  </si>
  <si>
    <t xml:space="preserve">Shambhupur Azamgarh </t>
  </si>
  <si>
    <t>Vyara, India</t>
  </si>
  <si>
    <t>नालंदा, भारत</t>
  </si>
  <si>
    <t xml:space="preserve">Paigaon chhata mathura 281401 </t>
  </si>
  <si>
    <t>बलरामपुर यू पी</t>
  </si>
  <si>
    <t>https://t.co/l6RPaXywtR</t>
  </si>
  <si>
    <t>https://t.co/ibhfUo24PC</t>
  </si>
  <si>
    <t>https://t.co/LoTPQaksTy</t>
  </si>
  <si>
    <t>https://t.co/AUzmWavNA8</t>
  </si>
  <si>
    <t>https://t.co/YVV1ZxhRox</t>
  </si>
  <si>
    <t>https://t.co/mMuiF6ndYt</t>
  </si>
  <si>
    <t>https://t.co/x7g0gqZjQY</t>
  </si>
  <si>
    <t>https://t.co/59Ir3ROzXB</t>
  </si>
  <si>
    <t>https://t.co/hCiy7I1RIN</t>
  </si>
  <si>
    <t>https://t.co/rPMuL5ouoa</t>
  </si>
  <si>
    <t>https://t.co/j3nmmacaUO</t>
  </si>
  <si>
    <t>https://t.co/tHFkbz91BJ</t>
  </si>
  <si>
    <t>https://t.co/OOQt4V2JU3</t>
  </si>
  <si>
    <t>https://t.co/Il38exMJcE</t>
  </si>
  <si>
    <t>https://t.co/zQMt7VVKjM</t>
  </si>
  <si>
    <t>https://t.co/ifNyI0qy3J</t>
  </si>
  <si>
    <t>https://t.co/zPmdB9RIFD</t>
  </si>
  <si>
    <t>https://t.co/5ipJYUQUGK</t>
  </si>
  <si>
    <t>https://t.co/Bv9VNBQZJK</t>
  </si>
  <si>
    <t>https://t.co/wPwJmUmaVY</t>
  </si>
  <si>
    <t>http://t.co/NZIO2D9iWu</t>
  </si>
  <si>
    <t>http://t.co/8rx4lFTNxZ</t>
  </si>
  <si>
    <t>https://t.co/zzYhUUfq6i</t>
  </si>
  <si>
    <t>https://t.co/1cznKPc4pm</t>
  </si>
  <si>
    <t>http://t.co/kiUDLecChL</t>
  </si>
  <si>
    <t>https://t.co/mZggRNKssD</t>
  </si>
  <si>
    <t>https://t.co/Bz9X3YIOwl</t>
  </si>
  <si>
    <t>https://t.co/DOfF5IK0MG</t>
  </si>
  <si>
    <t>https://t.co/TSS5D1jDAG</t>
  </si>
  <si>
    <t>https://t.co/WgXRWJYEWu</t>
  </si>
  <si>
    <t>https://t.co/f5aqHSY9R7</t>
  </si>
  <si>
    <t>https://t.co/uPV7kQAan9</t>
  </si>
  <si>
    <t>https://t.co/YLioEPHPW7</t>
  </si>
  <si>
    <t>https://t.co/YIqFLZ0fNf</t>
  </si>
  <si>
    <t>https://t.co/ysJLPZXlnt</t>
  </si>
  <si>
    <t>https://t.co/q6hoNldKMH</t>
  </si>
  <si>
    <t>https://t.co/GqkE4hnwrH</t>
  </si>
  <si>
    <t>https://t.co/NbpKJ9IQcp</t>
  </si>
  <si>
    <t>https://t.co/0Wr7PT4cmO</t>
  </si>
  <si>
    <t>https://t.co/0d9xZCDfD2</t>
  </si>
  <si>
    <t>https://t.co/D39TRHLy1C</t>
  </si>
  <si>
    <t>https://t.co/bmZh68Pqju</t>
  </si>
  <si>
    <t>https://t.co/7IDoW8iFLm</t>
  </si>
  <si>
    <t>https://t.co/ufaEVl1fBk</t>
  </si>
  <si>
    <t>https://t.co/YoafJlIsAB</t>
  </si>
  <si>
    <t>https://t.co/YVV1Zxzsg5</t>
  </si>
  <si>
    <t>https://t.co/D1dw6SPqUH</t>
  </si>
  <si>
    <t>https://t.co/j87DnFjHWr</t>
  </si>
  <si>
    <t>https://t.co/So418GrCgD</t>
  </si>
  <si>
    <t>http://t.co/KdviULAYC1</t>
  </si>
  <si>
    <t>https://t.co/mTcdY62Yut</t>
  </si>
  <si>
    <t>https://t.co/SEtVql2yKs</t>
  </si>
  <si>
    <t>https://t.co/FumMnhanZO</t>
  </si>
  <si>
    <t>https://t.co/j3i5Vh7gq1</t>
  </si>
  <si>
    <t>https://t.co/HY2ersqbbB</t>
  </si>
  <si>
    <t>https://t.co/E5HrAgMwJn</t>
  </si>
  <si>
    <t>https://t.co/cdebeuEfAY</t>
  </si>
  <si>
    <t>https://t.co/xBbw9QKXCX</t>
  </si>
  <si>
    <t>https://t.co/f6nnVdVDYA</t>
  </si>
  <si>
    <t>https://t.co/azKoaOTq7l</t>
  </si>
  <si>
    <t>https://t.co/pwxgJrYOye</t>
  </si>
  <si>
    <t>https://t.co/PiHHntsPrZ</t>
  </si>
  <si>
    <t>https://t.co/ZIamRTF7wn</t>
  </si>
  <si>
    <t>https://t.co/lJjWePvAX6</t>
  </si>
  <si>
    <t>https://t.co/w6aokLOAdg</t>
  </si>
  <si>
    <t>https://t.co/DxbLyV53gC</t>
  </si>
  <si>
    <t>https://t.co/Jq0AOoOfLb</t>
  </si>
  <si>
    <t>https://t.co/ysJLPZFJYT</t>
  </si>
  <si>
    <t>https://t.co/nwr4e1tzB0</t>
  </si>
  <si>
    <t>https://t.co/bPsggCVm5z</t>
  </si>
  <si>
    <t>https://t.co/iMtvlsVbiE</t>
  </si>
  <si>
    <t>https://t.co/Pfme91xWFj</t>
  </si>
  <si>
    <t>https://t.co/9QEcd1Ymtl</t>
  </si>
  <si>
    <t>https://t.co/s0jj38Seti</t>
  </si>
  <si>
    <t>https://t.co/vVok9Ofnyo</t>
  </si>
  <si>
    <t>https://t.co/uHlS0ou6FY</t>
  </si>
  <si>
    <t>https://t.co/SEu3Rei6xx</t>
  </si>
  <si>
    <t>https://t.co/sFszrV4NFL</t>
  </si>
  <si>
    <t>https://t.co/z4qKFmyZq8</t>
  </si>
  <si>
    <t>https://t.co/6Oai3FGV9f</t>
  </si>
  <si>
    <t>https://t.co/GPDTdLnFBZ</t>
  </si>
  <si>
    <t>https://t.co/oJxFUF4d5G</t>
  </si>
  <si>
    <t>https://t.co/pudO8biYC9</t>
  </si>
  <si>
    <t>https://t.co/zps6G79uIt</t>
  </si>
  <si>
    <t>https://t.co/K8QBmgiva3</t>
  </si>
  <si>
    <t>https://t.co/KiTRGAzTjV</t>
  </si>
  <si>
    <t>https://t.co/R4ZvxxCsRq</t>
  </si>
  <si>
    <t>https://t.co/o286sPq5Lh</t>
  </si>
  <si>
    <t>https://t.co/8XbfDjkUf8</t>
  </si>
  <si>
    <t>https://t.co/ks6vj5T5zs</t>
  </si>
  <si>
    <t>https://t.co/fC8RwDOH3c</t>
  </si>
  <si>
    <t>https://t.co/Qx9gWEgKHd</t>
  </si>
  <si>
    <t>https://t.co/qWb0A8DipV</t>
  </si>
  <si>
    <t>https://t.co/U6JGjpATEG</t>
  </si>
  <si>
    <t>https://t.co/JY4CETlC41</t>
  </si>
  <si>
    <t>https://t.co/gwI8kB7ja3</t>
  </si>
  <si>
    <t>https://t.co/xE9ytj4pPr</t>
  </si>
  <si>
    <t>https://t.co/M7KLj5Rlh9</t>
  </si>
  <si>
    <t>https://t.co/2Ks2r9NoAL</t>
  </si>
  <si>
    <t>https://t.co/bLl0as223j</t>
  </si>
  <si>
    <t>https://t.co/lIDHkQCg2s</t>
  </si>
  <si>
    <t>https://t.co/bYiD3tRiLG</t>
  </si>
  <si>
    <t>https://t.co/oN2417Q6Xn</t>
  </si>
  <si>
    <t>https://t.co/55scQoZMc0</t>
  </si>
  <si>
    <t>https://t.co/rp4mNO2lO1</t>
  </si>
  <si>
    <t>https://t.co/cjXqo5t9hJ</t>
  </si>
  <si>
    <t>https://t.co/ivOxshpzGO</t>
  </si>
  <si>
    <t>https://t.co/dtpENpDn7L</t>
  </si>
  <si>
    <t>https://t.co/0wb5I74Umn</t>
  </si>
  <si>
    <t>https://t.co/kaSLdyKeCR</t>
  </si>
  <si>
    <t>https://t.co/ZuCl2i3NEy</t>
  </si>
  <si>
    <t>https://t.co/kaSLdysDLj</t>
  </si>
  <si>
    <t>https://t.co/tIs2t9twlT</t>
  </si>
  <si>
    <t>https://t.co/petU8CzG4k</t>
  </si>
  <si>
    <t>https://t.co/0pYqCuiUZL</t>
  </si>
  <si>
    <t>https://t.co/Z4sU6iytva</t>
  </si>
  <si>
    <t>https://t.co/4Pxs1qWX2q</t>
  </si>
  <si>
    <t>https://t.co/gNbATW36bV</t>
  </si>
  <si>
    <t>https://t.co/oO7Op9x6aQ</t>
  </si>
  <si>
    <t>https://t.co/YI9ZR7M9YW</t>
  </si>
  <si>
    <t>https://t.co/aHrLrsyWWz</t>
  </si>
  <si>
    <t>https://t.co/0Nlm9FWnFV</t>
  </si>
  <si>
    <t>https://t.co/IQlSkqwLFC</t>
  </si>
  <si>
    <t>https://t.co/HH0XjhsYLF</t>
  </si>
  <si>
    <t>https://t.co/OfwLBrbU6Q</t>
  </si>
  <si>
    <t>https://t.co/QgYKTBtUDv</t>
  </si>
  <si>
    <t>https://t.co/8KcLgM44Ou</t>
  </si>
  <si>
    <t>https://t.co/NHEDO33nck</t>
  </si>
  <si>
    <t>https://t.co/dRFoFMdeIy</t>
  </si>
  <si>
    <t>https://t.co/ffQta4mlFg</t>
  </si>
  <si>
    <t>https://t.co/lgTZVMte6L</t>
  </si>
  <si>
    <t>https://t.co/rWPKSic42i</t>
  </si>
  <si>
    <t>https://t.co/nlPYwTLJ74</t>
  </si>
  <si>
    <t>https://t.co/97wMbaoElg</t>
  </si>
  <si>
    <t>https://t.co/7hf8Mqdp63</t>
  </si>
  <si>
    <t>https://t.co/FdvFMwbXWL</t>
  </si>
  <si>
    <t>https://t.co/86o7mIr4N1</t>
  </si>
  <si>
    <t>https://t.co/Np1OYeOi1h</t>
  </si>
  <si>
    <t>https://t.co/xZHioFRbjc</t>
  </si>
  <si>
    <t>https://t.co/noVTX1LggO</t>
  </si>
  <si>
    <t>https://t.co/G89hGe9BNR</t>
  </si>
  <si>
    <t>https://t.co/XGYuDaKmAR</t>
  </si>
  <si>
    <t>https://t.co/IXWymuVidh</t>
  </si>
  <si>
    <t>https://t.co/I0l7uDKv9W</t>
  </si>
  <si>
    <t>https://t.co/nijdB9CDfD</t>
  </si>
  <si>
    <t>https://t.co/45ACN6q2Cx</t>
  </si>
  <si>
    <t>https://t.co/nM9KVhYRjb</t>
  </si>
  <si>
    <t>https://t.co/b32oqzYhzr</t>
  </si>
  <si>
    <t>https://t.co/wm6u0Pmiqh</t>
  </si>
  <si>
    <t>https://t.co/spSvIXfOBM</t>
  </si>
  <si>
    <t>https://t.co/5zskhwn5Yv</t>
  </si>
  <si>
    <t>https://t.co/joU8IkfT6l</t>
  </si>
  <si>
    <t>https://t.co/dmnHQykrIR</t>
  </si>
  <si>
    <t>https://t.co/XkHH3xprH5</t>
  </si>
  <si>
    <t>https://t.co/51TS85KdYI</t>
  </si>
  <si>
    <t>https://t.co/dj07XaeXLn</t>
  </si>
  <si>
    <t>https://t.co/9HdybC3QEj</t>
  </si>
  <si>
    <t>https://t.co/UU4MtoWNzS</t>
  </si>
  <si>
    <t>https://t.co/qsNbSQR8Ok</t>
  </si>
  <si>
    <t>https://t.co/ZHNkEsM7BM</t>
  </si>
  <si>
    <t>https://t.co/jKmY6NdU9b</t>
  </si>
  <si>
    <t>https://t.co/hPGYE7DUxw</t>
  </si>
  <si>
    <t>https://t.co/KPIoHGffTP</t>
  </si>
  <si>
    <t>https://t.co/KA4Xx0z3Mp</t>
  </si>
  <si>
    <t>https://t.co/8XM0DbWgdP</t>
  </si>
  <si>
    <t>https://t.co/uUkrkODWWG</t>
  </si>
  <si>
    <t>https://t.co/IE5PiC0I7h</t>
  </si>
  <si>
    <t>https://t.co/5JcAQGwp37</t>
  </si>
  <si>
    <t>https://t.co/zjDw4uxWDg</t>
  </si>
  <si>
    <t>https://t.co/0I82DSm5E2</t>
  </si>
  <si>
    <t>https://t.co/itsh2QFqsx</t>
  </si>
  <si>
    <t>https://t.co/BJaRpEcuf1</t>
  </si>
  <si>
    <t>https://t.co/8mJ48EXlvV</t>
  </si>
  <si>
    <t>https://t.co/MoEtHwmBJk</t>
  </si>
  <si>
    <t>https://t.co/xXFsVYq7rx</t>
  </si>
  <si>
    <t>https://t.co/2mqsWLjPRV</t>
  </si>
  <si>
    <t>https://t.co/Mwm6eBMC4m</t>
  </si>
  <si>
    <t>https://t.co/eVATfbDReX</t>
  </si>
  <si>
    <t>https://t.co/TdquYyNnCG</t>
  </si>
  <si>
    <t>https://t.co/33n1jOLIaS</t>
  </si>
  <si>
    <t>https://t.co/ZKqL2VMkAK</t>
  </si>
  <si>
    <t>https://t.co/wP5KVEEA7F</t>
  </si>
  <si>
    <t>https://t.co/FVDgPZX5p0</t>
  </si>
  <si>
    <t>https://t.co/Nwk1BWsvFQ</t>
  </si>
  <si>
    <t>https://t.co/u7PZcJR2bc</t>
  </si>
  <si>
    <t>https://t.co/1xkT4RwhcV</t>
  </si>
  <si>
    <t>https://t.co/hvbdZyqxH6</t>
  </si>
  <si>
    <t>http://t.co/J5OEGrEZAp</t>
  </si>
  <si>
    <t>https://t.co/4Fu0FbKo2B</t>
  </si>
  <si>
    <t>https://t.co/gcnlYMcDDH</t>
  </si>
  <si>
    <t>https://t.co/fLfHaR5qsu</t>
  </si>
  <si>
    <t>https://t.co/HJOLIypL0u</t>
  </si>
  <si>
    <t>https://t.co/WWR4C5TSGf</t>
  </si>
  <si>
    <t>https://t.co/9bY0dAWk74</t>
  </si>
  <si>
    <t>https://t.co/ndpvFxGMK1</t>
  </si>
  <si>
    <t>https://t.co/ZKBRx8doRe</t>
  </si>
  <si>
    <t>https://t.co/jcQqDxMRkH</t>
  </si>
  <si>
    <t>https://t.co/Tp1MhjybFv</t>
  </si>
  <si>
    <t>https://t.co/9aKrtjMDmn</t>
  </si>
  <si>
    <t>https://t.co/z8zUYBhzDe</t>
  </si>
  <si>
    <t>https://t.co/9nkSm3luaz</t>
  </si>
  <si>
    <t>https://t.co/990q7OH5T0</t>
  </si>
  <si>
    <t>https://t.co/po2NvDhU6E</t>
  </si>
  <si>
    <t>https://t.co/sp6FPXpA2f</t>
  </si>
  <si>
    <t>https://t.co/7s2DKFbbor</t>
  </si>
  <si>
    <t>https://t.co/W9jIyVw655</t>
  </si>
  <si>
    <t>https://t.co/vfSlF0dpdP</t>
  </si>
  <si>
    <t>https://t.co/almJsNl7E1</t>
  </si>
  <si>
    <t>https://t.co/TWM9i7mMGU</t>
  </si>
  <si>
    <t>https://t.co/gcjQyfUovD</t>
  </si>
  <si>
    <t>https://t.co/J6qe7obD5c</t>
  </si>
  <si>
    <t>https://t.co/aUCglDVXLC</t>
  </si>
  <si>
    <t>https://t.co/xzWyJte7EX</t>
  </si>
  <si>
    <t>https://t.co/SIUN8ZRFFA</t>
  </si>
  <si>
    <t>https://t.co/osKhB8Q7Ot</t>
  </si>
  <si>
    <t>https://t.co/l0jGpq0w8x</t>
  </si>
  <si>
    <t>https://t.co/UoaDg3EkkX</t>
  </si>
  <si>
    <t>https://t.co/Qr6kd0Yx6y</t>
  </si>
  <si>
    <t>https://t.co/wRGFRVhTqb</t>
  </si>
  <si>
    <t>http://t.co/i07mOEzkij</t>
  </si>
  <si>
    <t>https://t.co/woh2NedK7L</t>
  </si>
  <si>
    <t>https://t.co/u7BnXlJtYI</t>
  </si>
  <si>
    <t>http://t.co/02sweMjRAy</t>
  </si>
  <si>
    <t>https://t.co/HgnCJ9pKDx</t>
  </si>
  <si>
    <t>https://t.co/PHjWDqMQy0</t>
  </si>
  <si>
    <t>https://t.co/OIGouhWxo0</t>
  </si>
  <si>
    <t>http://t.co/cni6vF080P</t>
  </si>
  <si>
    <t>https://t.co/WjBCaMlERL</t>
  </si>
  <si>
    <t>http://t.co/KS1qxp2ynF</t>
  </si>
  <si>
    <t>https://t.co/VCBHNcq03g</t>
  </si>
  <si>
    <t>https://t.co/581RpttbF6</t>
  </si>
  <si>
    <t>https://t.co/p01NJvMn7q</t>
  </si>
  <si>
    <t>https://t.co/ly9UVj3jK9</t>
  </si>
  <si>
    <t>https://t.co/GOFVyx7jOr</t>
  </si>
  <si>
    <t>https://t.co/ObaNIQEW1y</t>
  </si>
  <si>
    <t>https://t.co/qj1gWtYyjD</t>
  </si>
  <si>
    <t>https://t.co/hOJCDuQB1J</t>
  </si>
  <si>
    <t>https://t.co/iStFaKi75C</t>
  </si>
  <si>
    <t>https://t.co/ephRVvCaaU</t>
  </si>
  <si>
    <t>https://t.co/KQ0vtN80wZ</t>
  </si>
  <si>
    <t>https://t.co/pFVPsQH7Dw</t>
  </si>
  <si>
    <t>https://t.co/6yvEvvCmQi</t>
  </si>
  <si>
    <t>https://t.co/IQjdolpXTs</t>
  </si>
  <si>
    <t>https://t.co/7vsNuwuoMs</t>
  </si>
  <si>
    <t>https://t.co/nlZ7RcoqLR</t>
  </si>
  <si>
    <t>https://t.co/Ujeyp3Gtk3</t>
  </si>
  <si>
    <t>https://t.co/Xu3w4EF5Vq</t>
  </si>
  <si>
    <t>https://t.co/1bRHil8VKM</t>
  </si>
  <si>
    <t>https://t.co/hPGYE7mjFY</t>
  </si>
  <si>
    <t>https://t.co/sE4NGsEzYh</t>
  </si>
  <si>
    <t>https://t.co/hSFpzgq4rk</t>
  </si>
  <si>
    <t>https://t.co/mYopolKy0J</t>
  </si>
  <si>
    <t>https://t.co/SEtVqlka92</t>
  </si>
  <si>
    <t>http://pbs.twimg.com/profile_images/1276775565748387840/9wUOMHkF_normal.jpg</t>
  </si>
  <si>
    <t>http://pbs.twimg.com/profile_images/1279518238288818180/xDOXwyC-_normal.jpg</t>
  </si>
  <si>
    <t>http://abs.twimg.com/sticky/default_profile_images/default_profile_normal.png</t>
  </si>
  <si>
    <t>http://pbs.twimg.com/profile_images/1288096280388857857/DO64TT-J_normal.jpg</t>
  </si>
  <si>
    <t>http://pbs.twimg.com/profile_images/1300293489888882690/RL1l8iFH_normal.jpg</t>
  </si>
  <si>
    <t>http://pbs.twimg.com/profile_images/1300686704769028097/JyMVDb33_normal.jpg</t>
  </si>
  <si>
    <t>http://pbs.twimg.com/profile_images/1124172076712116224/6K8bUZY4_normal.jpg</t>
  </si>
  <si>
    <t>http://pbs.twimg.com/profile_images/1285416856904331264/cct2mDWQ_normal.jpg</t>
  </si>
  <si>
    <t>http://pbs.twimg.com/profile_images/1287997207501664256/m564bFcx_normal.jpg</t>
  </si>
  <si>
    <t>http://pbs.twimg.com/profile_images/1263588712547381249/yqZWsGQr_normal.jpg</t>
  </si>
  <si>
    <t>http://pbs.twimg.com/profile_images/1277040711095873536/89vr91Sz_normal.jpg</t>
  </si>
  <si>
    <t>http://pbs.twimg.com/profile_images/1269520136672813056/wPKxoesO_normal.jpg</t>
  </si>
  <si>
    <t>http://pbs.twimg.com/profile_images/1300372993453948939/n_BirgTl_normal.jpg</t>
  </si>
  <si>
    <t>http://pbs.twimg.com/profile_images/1270285950422142976/a87jZCRt_normal.jpg</t>
  </si>
  <si>
    <t>http://pbs.twimg.com/profile_images/1281978229205549057/ccpP3m8L_normal.jpg</t>
  </si>
  <si>
    <t>http://pbs.twimg.com/profile_images/1302109601882501120/5cv_pzdd_normal.jpg</t>
  </si>
  <si>
    <t>http://pbs.twimg.com/profile_images/1259732088393089026/B8KHv_PT_normal.jpg</t>
  </si>
  <si>
    <t>http://pbs.twimg.com/profile_images/1282691791008014338/HHrohsXR_normal.jpg</t>
  </si>
  <si>
    <t>http://pbs.twimg.com/profile_images/1239586593133871108/kGdOJzzR_normal.jpg</t>
  </si>
  <si>
    <t>http://pbs.twimg.com/profile_images/1292330476078678016/U5oW9zs5_normal.jpg</t>
  </si>
  <si>
    <t>http://pbs.twimg.com/profile_images/1175787905777684482/OCuSgYis_normal.jpg</t>
  </si>
  <si>
    <t>http://pbs.twimg.com/profile_images/1242114357682515971/x6zWYqzZ_normal.jpg</t>
  </si>
  <si>
    <t>http://pbs.twimg.com/profile_images/485049154880536576/ZoQ3rXKw_normal.png</t>
  </si>
  <si>
    <t>http://pbs.twimg.com/profile_images/1003634402927112194/NxAViHGM_normal.jpg</t>
  </si>
  <si>
    <t>http://pbs.twimg.com/profile_images/1295544585326694406/dgLt2CMY_normal.jpg</t>
  </si>
  <si>
    <t>http://pbs.twimg.com/profile_images/778822349692866560/OXe2fB46_normal.jpg</t>
  </si>
  <si>
    <t>http://pbs.twimg.com/profile_images/1301722748155129857/IDaTOvsa_normal.jpg</t>
  </si>
  <si>
    <t>http://pbs.twimg.com/profile_images/1261562549025361920/w9J7YLbm_normal.jpg</t>
  </si>
  <si>
    <t>http://pbs.twimg.com/profile_images/1259174573637017600/xn_p8Wih_normal.jpg</t>
  </si>
  <si>
    <t>http://pbs.twimg.com/profile_images/1231230013019578369/r0LS1csf_normal.jpg</t>
  </si>
  <si>
    <t>http://pbs.twimg.com/profile_images/1278623677169491969/7Moks5EV_normal.jpg</t>
  </si>
  <si>
    <t>http://pbs.twimg.com/profile_images/1302630010449063941/MGz07Rjj_normal.jpg</t>
  </si>
  <si>
    <t>http://pbs.twimg.com/profile_images/1164370647134289920/uryYstFh_normal.jpg</t>
  </si>
  <si>
    <t>http://pbs.twimg.com/profile_images/1293734979411746819/myMDbOS8_normal.jpg</t>
  </si>
  <si>
    <t>http://pbs.twimg.com/profile_images/1301131549409046528/GiMKIBGM_normal.jpg</t>
  </si>
  <si>
    <t>http://pbs.twimg.com/profile_images/1300670693965660161/ltfaiJDe_normal.jpg</t>
  </si>
  <si>
    <t>http://pbs.twimg.com/profile_images/1266794453852921858/MZW4lkii_normal.jpg</t>
  </si>
  <si>
    <t>http://pbs.twimg.com/profile_images/1301968156424978433/NvoVTI1-_normal.jpg</t>
  </si>
  <si>
    <t>http://pbs.twimg.com/profile_images/1281265340727488512/RhgJ33Vv_normal.jpg</t>
  </si>
  <si>
    <t>http://pbs.twimg.com/profile_images/1298699357844193281/eENiWyCy_normal.jpg</t>
  </si>
  <si>
    <t>http://pbs.twimg.com/profile_images/1282686996003950593/0eCfPVo1_normal.jpg</t>
  </si>
  <si>
    <t>http://pbs.twimg.com/profile_images/1267493088873844737/WRig_GIB_normal.jpg</t>
  </si>
  <si>
    <t>http://pbs.twimg.com/profile_images/1262276722591821824/tkSXfm9a_normal.jpg</t>
  </si>
  <si>
    <t>http://pbs.twimg.com/profile_images/1257308725192224773/vjpyWC6C_normal.jpg</t>
  </si>
  <si>
    <t>http://pbs.twimg.com/profile_images/1291208811802288129/KhWOXOyE_normal.jpg</t>
  </si>
  <si>
    <t>http://pbs.twimg.com/profile_images/1294507967069458437/BRtSEArH_normal.jpg</t>
  </si>
  <si>
    <t>http://pbs.twimg.com/profile_images/1281173388891840512/YwZpnVqx_normal.jpg</t>
  </si>
  <si>
    <t>http://pbs.twimg.com/profile_images/1287555367535222787/PYop27yo_normal.jpg</t>
  </si>
  <si>
    <t>http://pbs.twimg.com/profile_images/1202505144404889600/_LXKElT0_normal.jpg</t>
  </si>
  <si>
    <t>http://pbs.twimg.com/profile_images/1296332045262532610/PXa5bgjj_normal.jpg</t>
  </si>
  <si>
    <t>http://pbs.twimg.com/profile_images/1299527209309274112/5hrlTIAc_normal.jpg</t>
  </si>
  <si>
    <t>http://pbs.twimg.com/profile_images/1296875396231643136/_WFti7vA_normal.jpg</t>
  </si>
  <si>
    <t>http://pbs.twimg.com/profile_images/1249837054101348352/vJcpmKt0_normal.jpg</t>
  </si>
  <si>
    <t>http://pbs.twimg.com/profile_images/1301891702634893314/qD1Tm2bE_normal.jpg</t>
  </si>
  <si>
    <t>http://pbs.twimg.com/profile_images/1297810558817730560/BzOri-wT_normal.jpg</t>
  </si>
  <si>
    <t>http://pbs.twimg.com/profile_images/1285438439265951744/22DFCaYi_normal.jpg</t>
  </si>
  <si>
    <t>http://pbs.twimg.com/profile_images/1093513319682576390/_SCJrZXT_normal.jpg</t>
  </si>
  <si>
    <t>http://pbs.twimg.com/profile_images/1291683068454084610/Ny-lUniK_normal.jpg</t>
  </si>
  <si>
    <t>http://pbs.twimg.com/profile_images/1299943673723977728/ImT6ZgBC_normal.jpg</t>
  </si>
  <si>
    <t>http://pbs.twimg.com/profile_images/1300707052419858433/fEZG-mFB_normal.jpg</t>
  </si>
  <si>
    <t>http://pbs.twimg.com/profile_images/1251858676194951169/PJDwhhcx_normal.jpg</t>
  </si>
  <si>
    <t>http://pbs.twimg.com/profile_images/927043437865529344/gCOrzG0o_normal.jpg</t>
  </si>
  <si>
    <t>http://pbs.twimg.com/profile_images/1302894104318062592/7008rUkY_normal.jpg</t>
  </si>
  <si>
    <t>http://pbs.twimg.com/profile_images/1298285190297432064/SWHRH1tb_normal.jpg</t>
  </si>
  <si>
    <t>http://pbs.twimg.com/profile_images/1271434715774554118/P4xg_9t4_normal.jpg</t>
  </si>
  <si>
    <t>http://pbs.twimg.com/profile_images/1278036475653677056/fC-sW578_normal.jpg</t>
  </si>
  <si>
    <t>http://pbs.twimg.com/profile_images/1302184762497404930/hjr1Geo2_normal.jpg</t>
  </si>
  <si>
    <t>http://pbs.twimg.com/profile_images/835714174353354752/eTmKK1EG_normal.jpg</t>
  </si>
  <si>
    <t>http://pbs.twimg.com/profile_images/1282512318123761671/FIGFrIw-_normal.jpg</t>
  </si>
  <si>
    <t>http://pbs.twimg.com/profile_images/627014365510643712/1zzMnY1u_normal.jpg</t>
  </si>
  <si>
    <t>http://pbs.twimg.com/profile_images/777434352485531652/dKOTK-TS_normal.jpg</t>
  </si>
  <si>
    <t>http://pbs.twimg.com/profile_images/1294410659908800512/SH2yaDLQ_normal.jpg</t>
  </si>
  <si>
    <t>http://pbs.twimg.com/profile_images/1300370553614680064/tQ6Rk8lL_normal.jpg</t>
  </si>
  <si>
    <t>http://pbs.twimg.com/profile_images/1295288565711036418/LPlAVVnS_normal.jpg</t>
  </si>
  <si>
    <t>http://pbs.twimg.com/profile_images/1287541158579597312/g9Hn-mxR_normal.jpg</t>
  </si>
  <si>
    <t>http://pbs.twimg.com/profile_images/1258976683710955522/Mtr863_w_normal.jpg</t>
  </si>
  <si>
    <t>http://pbs.twimg.com/profile_images/1301037808258150400/OvfAABp__normal.jpg</t>
  </si>
  <si>
    <t>http://pbs.twimg.com/profile_images/982790426389196800/adcHv3EZ_normal.jpg</t>
  </si>
  <si>
    <t>http://pbs.twimg.com/profile_images/909511172822405120/6vJlogIt_normal.jpg</t>
  </si>
  <si>
    <t>http://pbs.twimg.com/profile_images/1301387768019386369/NmKC67G5_normal.jpg</t>
  </si>
  <si>
    <t>http://pbs.twimg.com/profile_images/1286040465674866688/l0nkHLWB_normal.jpg</t>
  </si>
  <si>
    <t>http://pbs.twimg.com/profile_images/1298198509468839937/01JnFVOC_normal.jpg</t>
  </si>
  <si>
    <t>http://pbs.twimg.com/profile_images/1114526846723350528/ZzMC93yq_normal.jpg</t>
  </si>
  <si>
    <t>http://pbs.twimg.com/profile_images/1300991979346489344/cEYIVFem_normal.jpg</t>
  </si>
  <si>
    <t>http://pbs.twimg.com/profile_images/1289410444793323522/g7eH-Ntn_normal.jpg</t>
  </si>
  <si>
    <t>http://pbs.twimg.com/profile_images/1278980979785269249/n1Fa2hU4_normal.jpg</t>
  </si>
  <si>
    <t>http://pbs.twimg.com/profile_images/1260125961963487233/Rh8aY2c3_normal.jpg</t>
  </si>
  <si>
    <t>http://pbs.twimg.com/profile_images/1094147117864562688/DmkdszIx_normal.jpg</t>
  </si>
  <si>
    <t>http://pbs.twimg.com/profile_images/1265207786155073537/xwqL8MNr_normal.jpg</t>
  </si>
  <si>
    <t>http://pbs.twimg.com/profile_images/1276525526463598593/Xe3yf_Hn_normal.jpg</t>
  </si>
  <si>
    <t>http://pbs.twimg.com/profile_images/1275787683659313152/xpXCMsL3_normal.jpg</t>
  </si>
  <si>
    <t>http://pbs.twimg.com/profile_images/1296063790975315968/-A2p_rP6_normal.jpg</t>
  </si>
  <si>
    <t>http://pbs.twimg.com/profile_images/1134090740592627712/0Fp-U5-p_normal.png</t>
  </si>
  <si>
    <t>http://pbs.twimg.com/profile_images/1249934092994375680/xX66NSZP_normal.jpg</t>
  </si>
  <si>
    <t>http://pbs.twimg.com/profile_images/1300488854189686784/Ns1EB59Q_normal.jpg</t>
  </si>
  <si>
    <t>http://pbs.twimg.com/profile_images/1297213112022573056/YJ_AwfPO_normal.jpg</t>
  </si>
  <si>
    <t>http://pbs.twimg.com/profile_images/1254649664135192577/VKI20272_normal.jpg</t>
  </si>
  <si>
    <t>http://pbs.twimg.com/profile_images/1280531428107669504/WHKu7Az3_normal.jpg</t>
  </si>
  <si>
    <t>http://pbs.twimg.com/profile_images/1302831999850147845/fWhd8CqR_normal.jpg</t>
  </si>
  <si>
    <t>http://pbs.twimg.com/profile_images/1259298336290435073/riooSA4l_normal.jpg</t>
  </si>
  <si>
    <t>http://pbs.twimg.com/profile_images/1272725285205536769/PQCMo7h3_normal.jpg</t>
  </si>
  <si>
    <t>http://pbs.twimg.com/profile_images/1283469502169088001/1J5ikA8k_normal.jpg</t>
  </si>
  <si>
    <t>http://pbs.twimg.com/profile_images/1084206943680516097/THa7guFd_normal.jpg</t>
  </si>
  <si>
    <t>http://pbs.twimg.com/profile_images/1179266444598530048/oh1Wgnho_normal.jpg</t>
  </si>
  <si>
    <t>http://pbs.twimg.com/profile_images/461435050714624001/4tX04eAm_normal.png</t>
  </si>
  <si>
    <t>http://pbs.twimg.com/profile_images/1298105786657173506/mvTbOHEY_normal.jpg</t>
  </si>
  <si>
    <t>http://pbs.twimg.com/profile_images/1302217389577183232/M1rmRe82_normal.jpg</t>
  </si>
  <si>
    <t>http://pbs.twimg.com/profile_images/1300350796505051136/MNHNV8lE_normal.jpg</t>
  </si>
  <si>
    <t>http://pbs.twimg.com/profile_images/1302131575367200768/qPCwkpL-_normal.jpg</t>
  </si>
  <si>
    <t>http://pbs.twimg.com/profile_images/1301807030441668609/VioWoXxu_normal.jpg</t>
  </si>
  <si>
    <t>http://pbs.twimg.com/profile_images/1227142470602899457/-W-q-4RF_normal.jpg</t>
  </si>
  <si>
    <t>http://pbs.twimg.com/profile_images/751605437586223104/NszVqZaP_normal.jpg</t>
  </si>
  <si>
    <t>http://pbs.twimg.com/profile_images/1271886514453004288/laB1wpa2_normal.jpg</t>
  </si>
  <si>
    <t>http://pbs.twimg.com/profile_images/1301822816635908102/hm-JUwYd_normal.jpg</t>
  </si>
  <si>
    <t>http://pbs.twimg.com/profile_images/1109865033616576515/XE0nrykA_normal.jpg</t>
  </si>
  <si>
    <t>http://pbs.twimg.com/profile_images/1265663588623986688/sZNA5hSx_normal.jpg</t>
  </si>
  <si>
    <t>http://pbs.twimg.com/profile_images/1298113966074298368/0Rfr3Amp_normal.jpg</t>
  </si>
  <si>
    <t>http://pbs.twimg.com/profile_images/1266421140198744065/uLx1SxsE_normal.jpg</t>
  </si>
  <si>
    <t>http://pbs.twimg.com/profile_images/1299957293174288384/-jmOxrt__normal.jpg</t>
  </si>
  <si>
    <t>http://pbs.twimg.com/profile_images/1300714662254661633/pH7A_DFX_normal.jpg</t>
  </si>
  <si>
    <t>http://pbs.twimg.com/profile_images/1285562236266676230/JhBN3rK6_normal.jpg</t>
  </si>
  <si>
    <t>http://pbs.twimg.com/profile_images/1300729224446132224/mgVbt8tp_normal.jpg</t>
  </si>
  <si>
    <t>http://pbs.twimg.com/profile_images/1277500574821277696/nH1QwCJp_normal.jpg</t>
  </si>
  <si>
    <t>http://pbs.twimg.com/profile_images/1277621965977563137/Rj_v6ww7_normal.jpg</t>
  </si>
  <si>
    <t>http://pbs.twimg.com/profile_images/1300815577234063360/a7LZaBnx_normal.jpg</t>
  </si>
  <si>
    <t>http://pbs.twimg.com/profile_images/1213391422197387264/_WvDKvwo_normal.jpg</t>
  </si>
  <si>
    <t>http://pbs.twimg.com/profile_images/1179386170314285058/iHr5iYSJ_normal.jpg</t>
  </si>
  <si>
    <t>http://pbs.twimg.com/profile_images/1211527620027797505/NHLPhVrW_normal.jpg</t>
  </si>
  <si>
    <t>http://pbs.twimg.com/profile_images/1301074309272625152/pYd11b04_normal.jpg</t>
  </si>
  <si>
    <t>http://pbs.twimg.com/profile_images/1291699948023554049/I2oO_wyi_normal.jpg</t>
  </si>
  <si>
    <t>http://pbs.twimg.com/profile_images/1246736858228248576/uAZvLxiI_normal.jpg</t>
  </si>
  <si>
    <t>http://pbs.twimg.com/profile_images/1300460453294821376/WU3y0fvR_normal.jpg</t>
  </si>
  <si>
    <t>http://pbs.twimg.com/profile_images/1276560363719258112/6n6ubfHU_normal.jpg</t>
  </si>
  <si>
    <t>http://pbs.twimg.com/profile_images/1230119798278782977/ePCyRVZt_normal.jpg</t>
  </si>
  <si>
    <t>http://pbs.twimg.com/profile_images/1261346102198054915/HaYlM-ap_normal.jpg</t>
  </si>
  <si>
    <t>http://pbs.twimg.com/profile_images/1257284124626337797/vB2BhFNs_normal.jpg</t>
  </si>
  <si>
    <t>http://pbs.twimg.com/profile_images/1274941015858667521/nK78BWxV_normal.jpg</t>
  </si>
  <si>
    <t>http://pbs.twimg.com/profile_images/1301542000416571392/4Y2YGqOm_normal.jpg</t>
  </si>
  <si>
    <t>http://pbs.twimg.com/profile_images/1248968470647033856/_OylkPMv_normal.jpg</t>
  </si>
  <si>
    <t>http://pbs.twimg.com/profile_images/1298831098881818626/Gv2rsjhr_normal.jpg</t>
  </si>
  <si>
    <t>http://pbs.twimg.com/profile_images/1301731717405765632/0W-agmUV_normal.jpg</t>
  </si>
  <si>
    <t>http://pbs.twimg.com/profile_images/1287311020868767744/pgmHCYig_normal.jpg</t>
  </si>
  <si>
    <t>http://pbs.twimg.com/profile_images/852919407386869760/IJ09MMET_normal.jpg</t>
  </si>
  <si>
    <t>http://pbs.twimg.com/profile_images/1210204419888803843/kqChsMY9_normal.jpg</t>
  </si>
  <si>
    <t>http://pbs.twimg.com/profile_images/1096358617459101697/Y2GLsFau_normal.jpg</t>
  </si>
  <si>
    <t>http://pbs.twimg.com/profile_images/1298243637541625856/DxUBi0r6_normal.jpg</t>
  </si>
  <si>
    <t>http://pbs.twimg.com/profile_images/941502057894121472/c_LdjrLf_normal.jpg</t>
  </si>
  <si>
    <t>http://pbs.twimg.com/profile_images/1068524879413075974/wfwG975Y_normal.jpg</t>
  </si>
  <si>
    <t>http://pbs.twimg.com/profile_images/1300240538826727424/bRcp3xuj_normal.jpg</t>
  </si>
  <si>
    <t>http://pbs.twimg.com/profile_images/1300676623394508800/HScvcLfs_normal.jpg</t>
  </si>
  <si>
    <t>http://pbs.twimg.com/profile_images/1284167093563166722/XyzKixJI_normal.jpg</t>
  </si>
  <si>
    <t>http://pbs.twimg.com/profile_images/1302863146562940930/ty6K4FDd_normal.jpg</t>
  </si>
  <si>
    <t>http://pbs.twimg.com/profile_images/1282914370037575682/hj-wZjPs_normal.jpg</t>
  </si>
  <si>
    <t>http://pbs.twimg.com/profile_images/1280752404934230019/ZUy8-hzf_normal.jpg</t>
  </si>
  <si>
    <t>http://pbs.twimg.com/profile_images/1288007321164091395/bnNiIyN9_normal.jpg</t>
  </si>
  <si>
    <t>http://pbs.twimg.com/profile_images/1284071931554095105/HaaxlSzV_normal.jpg</t>
  </si>
  <si>
    <t>http://pbs.twimg.com/profile_images/1115240701594296321/GLJWJd8i_normal.jpg</t>
  </si>
  <si>
    <t>http://pbs.twimg.com/profile_images/1298907587782434817/naHfeiVj_normal.jpg</t>
  </si>
  <si>
    <t>http://pbs.twimg.com/profile_images/1302539643666268165/W4x7SctK_normal.jpg</t>
  </si>
  <si>
    <t>http://pbs.twimg.com/profile_images/1281970904277250053/htoffJO-_normal.jpg</t>
  </si>
  <si>
    <t>http://pbs.twimg.com/profile_images/1251472529060839425/a_qI-knT_normal.jpg</t>
  </si>
  <si>
    <t>http://pbs.twimg.com/profile_images/1297619868146008064/EaVR-kDN_normal.jpg</t>
  </si>
  <si>
    <t>http://pbs.twimg.com/profile_images/1272544814882422784/6fM74GLt_normal.jpg</t>
  </si>
  <si>
    <t>http://pbs.twimg.com/profile_images/1300026874324688897/DKTZ9wKm_normal.jpg</t>
  </si>
  <si>
    <t>http://pbs.twimg.com/profile_images/1261330452318732288/t8IQJRZW_normal.jpg</t>
  </si>
  <si>
    <t>http://pbs.twimg.com/profile_images/612886477681233920/nuJ_zAVm_normal.jpg</t>
  </si>
  <si>
    <t>http://pbs.twimg.com/profile_images/1298803417628909568/FHfRzwuH_normal.jpg</t>
  </si>
  <si>
    <t>http://pbs.twimg.com/profile_images/1300840372168318976/PvSxYSi7_normal.jpg</t>
  </si>
  <si>
    <t>http://pbs.twimg.com/profile_images/1199006039888121856/WWVP0_0r_normal.jpg</t>
  </si>
  <si>
    <t>http://pbs.twimg.com/profile_images/1302083901091799043/UhphTDa9_normal.jpg</t>
  </si>
  <si>
    <t>http://pbs.twimg.com/profile_images/1300458942326136832/n-yseolx_normal.jpg</t>
  </si>
  <si>
    <t>http://pbs.twimg.com/profile_images/1110005608529518592/_n1iZ2HP_normal.jpg</t>
  </si>
  <si>
    <t>http://pbs.twimg.com/profile_images/1205440384106561537/anwMU4ZQ_normal.jpg</t>
  </si>
  <si>
    <t>http://pbs.twimg.com/profile_images/1294402456760139776/bMy08WG5_normal.jpg</t>
  </si>
  <si>
    <t>http://pbs.twimg.com/profile_images/1195321216246009857/qxaCKq2A_normal.jpg</t>
  </si>
  <si>
    <t>http://pbs.twimg.com/profile_images/1301032611821752321/-89OKzpm_normal.jpg</t>
  </si>
  <si>
    <t>http://pbs.twimg.com/profile_images/1302851146394955777/vsIl2wGi_normal.jpg</t>
  </si>
  <si>
    <t>http://pbs.twimg.com/profile_images/1298222176575746048/oYBzYltP_normal.jpg</t>
  </si>
  <si>
    <t>http://pbs.twimg.com/profile_images/1289244671990886400/SPiDPS8X_normal.jpg</t>
  </si>
  <si>
    <t>http://pbs.twimg.com/profile_images/1293438248568545281/Li4wgv5o_normal.jpg</t>
  </si>
  <si>
    <t>http://pbs.twimg.com/profile_images/1301706613430972416/UTv39bUL_normal.jpg</t>
  </si>
  <si>
    <t>http://pbs.twimg.com/profile_images/1243112275172397057/IPOoJWLT_normal.jpg</t>
  </si>
  <si>
    <t>http://pbs.twimg.com/profile_images/1300897700515250176/HgVjIYBo_normal.jpg</t>
  </si>
  <si>
    <t>http://pbs.twimg.com/profile_images/1295980855131697152/W4oSQc5z_normal.jpg</t>
  </si>
  <si>
    <t>http://pbs.twimg.com/profile_images/1024540027362074624/dFZJ-Eo3_normal.jpg</t>
  </si>
  <si>
    <t>http://pbs.twimg.com/profile_images/1300980211803021312/FfH10P9C_normal.jpg</t>
  </si>
  <si>
    <t>http://pbs.twimg.com/profile_images/1296717885734178816/ED9IsEkV_normal.jpg</t>
  </si>
  <si>
    <t>http://pbs.twimg.com/profile_images/753550587908726784/c0N4AEhG_normal.jpg</t>
  </si>
  <si>
    <t>http://pbs.twimg.com/profile_images/1296305701908697088/SWUzS2Fu_normal.jpg</t>
  </si>
  <si>
    <t>http://pbs.twimg.com/profile_images/1222840736653008900/I61yRytu_normal.jpg</t>
  </si>
  <si>
    <t>http://pbs.twimg.com/profile_images/1290201221953925120/IJ7D97sc_normal.jpg</t>
  </si>
  <si>
    <t>http://pbs.twimg.com/profile_images/1287385928479145985/J1R--gua_normal.jpg</t>
  </si>
  <si>
    <t>http://pbs.twimg.com/profile_images/1291418529510486016/4cCH4oyt_normal.jpg</t>
  </si>
  <si>
    <t>http://pbs.twimg.com/profile_images/1276930726265384961/itoLE5Xp_normal.jpg</t>
  </si>
  <si>
    <t>http://pbs.twimg.com/profile_images/581488518792245248/gkkIH7TH_normal.jpg</t>
  </si>
  <si>
    <t>http://pbs.twimg.com/profile_images/1276583668174196736/p8DrnqMk_normal.jpg</t>
  </si>
  <si>
    <t>http://pbs.twimg.com/profile_images/1238706984641159169/xUS82WDV_normal.jpg</t>
  </si>
  <si>
    <t>http://pbs.twimg.com/profile_images/1300318838379089920/dzJtBSo__normal.jpg</t>
  </si>
  <si>
    <t>http://pbs.twimg.com/profile_images/1246709704501284869/bmyxtixS_normal.jpg</t>
  </si>
  <si>
    <t>http://pbs.twimg.com/profile_images/1261265432872456192/ha0X0aFR_normal.jpg</t>
  </si>
  <si>
    <t>http://pbs.twimg.com/profile_images/1231250795003305984/6g0958y0_normal.jpg</t>
  </si>
  <si>
    <t>http://pbs.twimg.com/profile_images/1263500607148752897/mpih4Fjr_normal.jpg</t>
  </si>
  <si>
    <t>http://pbs.twimg.com/profile_images/1234047870829039616/mbxLk5mY_normal.jpg</t>
  </si>
  <si>
    <t>http://pbs.twimg.com/profile_images/1300679493716066307/bVxi4j1p_normal.jpg</t>
  </si>
  <si>
    <t>http://pbs.twimg.com/profile_images/1030632371383484417/CTQ2tu4C_normal.jpg</t>
  </si>
  <si>
    <t>http://pbs.twimg.com/profile_images/1244565505005899776/0YVMOPid_normal.jpg</t>
  </si>
  <si>
    <t>http://pbs.twimg.com/profile_images/1231136526169493504/d0vm8agy_normal.jpg</t>
  </si>
  <si>
    <t>http://pbs.twimg.com/profile_images/1270733182506172417/UQHnUgy__normal.jpg</t>
  </si>
  <si>
    <t>http://pbs.twimg.com/profile_images/1302131336145059845/F4ChSL0u_normal.jpg</t>
  </si>
  <si>
    <t>http://pbs.twimg.com/profile_images/1300708593646272513/Ib-BJDP8_normal.jpg</t>
  </si>
  <si>
    <t>http://pbs.twimg.com/profile_images/1302595070667837443/Kl9SdkeN_normal.jpg</t>
  </si>
  <si>
    <t>http://pbs.twimg.com/profile_images/1302409668040339458/EMWUt_M0_normal.jpg</t>
  </si>
  <si>
    <t>http://pbs.twimg.com/profile_images/1214893501952872448/tgXdmgrC_normal.jpg</t>
  </si>
  <si>
    <t>http://pbs.twimg.com/profile_images/1195011260598738946/X59F3s-2_normal.jpg</t>
  </si>
  <si>
    <t>http://pbs.twimg.com/profile_images/599024914176155649/Yp2JhEuS_normal.jpg</t>
  </si>
  <si>
    <t>http://pbs.twimg.com/profile_images/1301866322985279490/e-JEF794_normal.jpg</t>
  </si>
  <si>
    <t>http://pbs.twimg.com/profile_images/1296881760823730176/dmiJ_aSC_normal.jpg</t>
  </si>
  <si>
    <t>http://pbs.twimg.com/profile_images/1281810700378095617/2b4JtP2b_normal.jpg</t>
  </si>
  <si>
    <t>http://pbs.twimg.com/profile_images/1276528031696220161/y3vtA7je_normal.jpg</t>
  </si>
  <si>
    <t>http://pbs.twimg.com/profile_images/1302097702092566528/1d9AwRxw_normal.jpg</t>
  </si>
  <si>
    <t>http://pbs.twimg.com/profile_images/1300631230774349824/uXyxmgfU_normal.jpg</t>
  </si>
  <si>
    <t>http://pbs.twimg.com/profile_images/1302673559060320256/DvEV8CTe_normal.jpg</t>
  </si>
  <si>
    <t>http://pbs.twimg.com/profile_images/974851878860312582/O-Zn2b72_normal.jpg</t>
  </si>
  <si>
    <t>http://pbs.twimg.com/profile_images/1080492353289256965/Ltxrr9Jn_normal.jpg</t>
  </si>
  <si>
    <t>http://pbs.twimg.com/profile_images/1198858834611228672/k90lBSzD_normal.jpg</t>
  </si>
  <si>
    <t>http://pbs.twimg.com/profile_images/1244519855920824320/56iXFQ77_normal.jpg</t>
  </si>
  <si>
    <t>http://pbs.twimg.com/profile_images/1301586818366758913/xaXPfD9x_normal.jpg</t>
  </si>
  <si>
    <t>http://pbs.twimg.com/profile_images/1301761019379818497/TYksg73M_normal.jpg</t>
  </si>
  <si>
    <t>http://pbs.twimg.com/profile_images/1245267352070942721/oS1dbQBk_normal.jpg</t>
  </si>
  <si>
    <t>http://pbs.twimg.com/profile_images/1293293661220872192/rU9zZsqa_normal.jpg</t>
  </si>
  <si>
    <t>http://pbs.twimg.com/profile_images/1283270110484946944/K5hJZE56_normal.jpg</t>
  </si>
  <si>
    <t>http://pbs.twimg.com/profile_images/1299633223752794112/pZGWNsmE_normal.jpg</t>
  </si>
  <si>
    <t>http://pbs.twimg.com/profile_images/1295280101106438144/NCDDdUcl_normal.jpg</t>
  </si>
  <si>
    <t>http://pbs.twimg.com/profile_images/1301421809049300994/qGSYpNrT_normal.jpg</t>
  </si>
  <si>
    <t>http://pbs.twimg.com/profile_images/1289271285160095746/-tEzuMsx_normal.jpg</t>
  </si>
  <si>
    <t>http://pbs.twimg.com/profile_images/1293952268815839233/A-DKGUXO_normal.jpg</t>
  </si>
  <si>
    <t>http://pbs.twimg.com/profile_images/1242391792177369089/mh_zYPKp_normal.jpg</t>
  </si>
  <si>
    <t>http://pbs.twimg.com/profile_images/1301907581959512065/Ebk0mra4_normal.jpg</t>
  </si>
  <si>
    <t>http://pbs.twimg.com/profile_images/1300198330698354689/FSP__EsE_normal.jpg</t>
  </si>
  <si>
    <t>http://pbs.twimg.com/profile_images/1300400429604372482/gfuvDc2Q_normal.jpg</t>
  </si>
  <si>
    <t>http://pbs.twimg.com/profile_images/712496471929720834/5hYHCDJF_normal.jpg</t>
  </si>
  <si>
    <t>http://pbs.twimg.com/profile_images/1302319597006200832/y5nx2E4X_normal.jpg</t>
  </si>
  <si>
    <t>http://pbs.twimg.com/profile_images/774580786490056704/6z9PU0O2_normal.jpg</t>
  </si>
  <si>
    <t>http://pbs.twimg.com/profile_images/1031406389296603137/20XrkZJs_normal.jpg</t>
  </si>
  <si>
    <t>http://pbs.twimg.com/profile_images/928486814871994368/c2gfJrdf_normal.jpg</t>
  </si>
  <si>
    <t>http://pbs.twimg.com/profile_images/1605821408/CM_Photo_normal.jpg</t>
  </si>
  <si>
    <t>http://pbs.twimg.com/profile_images/1301182852977979392/Myv6nBgq_normal.jpg</t>
  </si>
  <si>
    <t>http://pbs.twimg.com/profile_images/1249674388904873985/rjtMtE_U_normal.jpg</t>
  </si>
  <si>
    <t>http://pbs.twimg.com/profile_images/1301842136611004416/0YBXPRGC_normal.jpg</t>
  </si>
  <si>
    <t>http://pbs.twimg.com/profile_images/1241368137586507777/qTpkzuKp_normal.jpg</t>
  </si>
  <si>
    <t>http://pbs.twimg.com/profile_images/1297565278113431553/rvDldUmB_normal.jpg</t>
  </si>
  <si>
    <t>http://pbs.twimg.com/profile_images/1235896418310803457/J3z961fg_normal.jpg</t>
  </si>
  <si>
    <t>http://pbs.twimg.com/profile_images/1272894994001657862/AxZ6tkb2_normal.jpg</t>
  </si>
  <si>
    <t>http://pbs.twimg.com/profile_images/1300440721439121408/eS2GIXTq_normal.jpg</t>
  </si>
  <si>
    <t>http://pbs.twimg.com/profile_images/1265297832103170053/MMobOpuU_normal.jpg</t>
  </si>
  <si>
    <t>http://pbs.twimg.com/profile_images/1300779074319597570/TD9kLJZH_normal.jpg</t>
  </si>
  <si>
    <t>http://pbs.twimg.com/profile_images/1263762157792948225/pSkfcMMl_normal.jpg</t>
  </si>
  <si>
    <t>http://pbs.twimg.com/profile_images/1301939316520755200/Cmq249bc_normal.jpg</t>
  </si>
  <si>
    <t>http://pbs.twimg.com/profile_images/1261131148169744391/K3L1uZYA_normal.jpg</t>
  </si>
  <si>
    <t>http://pbs.twimg.com/profile_images/1264670204782694400/fsIrCr1q_normal.jpg</t>
  </si>
  <si>
    <t>http://pbs.twimg.com/profile_images/1265567507068456960/cS1MOXf3_normal.jpg</t>
  </si>
  <si>
    <t>http://pbs.twimg.com/profile_images/1302063749105201152/cuvpJprC_normal.jpg</t>
  </si>
  <si>
    <t>http://pbs.twimg.com/profile_images/997034623472406528/7o-sIDN3_normal.jpg</t>
  </si>
  <si>
    <t>http://pbs.twimg.com/profile_images/1299318068326268928/1UiJp4BA_normal.jpg</t>
  </si>
  <si>
    <t>http://pbs.twimg.com/profile_images/1290934403997212673/tHXwGeWh_normal.jpg</t>
  </si>
  <si>
    <t>http://pbs.twimg.com/profile_images/1301589113766907904/NY2I6tio_normal.jpg</t>
  </si>
  <si>
    <t>http://pbs.twimg.com/profile_images/1301271783748726785/hoHPESxT_normal.jpg</t>
  </si>
  <si>
    <t>http://pbs.twimg.com/profile_images/1302852414144352257/hZkF6FuH_normal.jpg</t>
  </si>
  <si>
    <t>http://pbs.twimg.com/profile_images/1281228197359611907/aKeXoOXg_normal.jpg</t>
  </si>
  <si>
    <t>http://pbs.twimg.com/profile_images/689110348604002305/DC7XoAUu_normal.jpg</t>
  </si>
  <si>
    <t>http://pbs.twimg.com/profile_images/1258280021904338946/tYWdRXGu_normal.jpg</t>
  </si>
  <si>
    <t>http://pbs.twimg.com/profile_images/772312497344778243/3voFWrCl_normal.jpg</t>
  </si>
  <si>
    <t>http://pbs.twimg.com/profile_images/1034669487797071872/sKZtc1qa_normal.jpg</t>
  </si>
  <si>
    <t>http://pbs.twimg.com/profile_images/1238395468582989824/v6i8C_W9_normal.jpg</t>
  </si>
  <si>
    <t>http://pbs.twimg.com/profile_images/1281191356585529344/SHt8mrj3_normal.jpg</t>
  </si>
  <si>
    <t>http://pbs.twimg.com/profile_images/1214602459588378624/axTm6bzq_normal.jpg</t>
  </si>
  <si>
    <t>http://pbs.twimg.com/profile_images/1297045217258831872/TDjY9eGG_normal.jpg</t>
  </si>
  <si>
    <t>http://pbs.twimg.com/profile_images/1273415651185405954/zLt5EW0h_normal.jpg</t>
  </si>
  <si>
    <t>http://pbs.twimg.com/profile_images/1193572126478848001/qYWXE_5B_normal.jpg</t>
  </si>
  <si>
    <t>http://pbs.twimg.com/profile_images/1302215392434118658/-rWYMukJ_normal.jpg</t>
  </si>
  <si>
    <t>http://pbs.twimg.com/profile_images/1215743668755124224/O4xBsXDb_normal.jpg</t>
  </si>
  <si>
    <t>http://pbs.twimg.com/profile_images/1302897650325270529/oSF3pd7G_normal.jpg</t>
  </si>
  <si>
    <t>http://pbs.twimg.com/profile_images/1241271496195993600/W83Ne8Al_normal.jpg</t>
  </si>
  <si>
    <t>http://pbs.twimg.com/profile_images/1282883159391002631/OIDJM1xE_normal.jpg</t>
  </si>
  <si>
    <t>http://pbs.twimg.com/profile_images/1302811574457884672/JIfZhLOa_normal.jpg</t>
  </si>
  <si>
    <t>http://pbs.twimg.com/profile_images/1118360352662720514/edHwtXK-_normal.png</t>
  </si>
  <si>
    <t>http://pbs.twimg.com/profile_images/762605287207342080/S6dpdHM8_normal.jpg</t>
  </si>
  <si>
    <t>http://pbs.twimg.com/profile_images/1115265635020353541/SYY3lbNw_normal.png</t>
  </si>
  <si>
    <t>http://pbs.twimg.com/profile_images/945853608389574656/REH_LpUJ_normal.jpg</t>
  </si>
  <si>
    <t>http://pbs.twimg.com/profile_images/1246031811500621830/3SSEQeJL_normal.jpg</t>
  </si>
  <si>
    <t>http://pbs.twimg.com/profile_images/1301824087375794176/UYeAeIQE_normal.jpg</t>
  </si>
  <si>
    <t>http://pbs.twimg.com/profile_images/1301559373525786625/AcCgQAZj_normal.jpg</t>
  </si>
  <si>
    <t>http://pbs.twimg.com/profile_images/1273508415218671616/QL_jFeYc_normal.jpg</t>
  </si>
  <si>
    <t>http://pbs.twimg.com/profile_images/1191216598637580288/TKjhNPMd_normal.jpg</t>
  </si>
  <si>
    <t>http://pbs.twimg.com/profile_images/1297534080091746305/cBUejksX_normal.jpg</t>
  </si>
  <si>
    <t>http://pbs.twimg.com/profile_images/1295685249490276353/kTgnpeF0_normal.jpg</t>
  </si>
  <si>
    <t>http://pbs.twimg.com/profile_images/1271024688722964480/dmCVyKXe_normal.jpg</t>
  </si>
  <si>
    <t>http://pbs.twimg.com/profile_images/1301169363471351808/3M3JRtt9_normal.jpg</t>
  </si>
  <si>
    <t>http://pbs.twimg.com/profile_images/1302137681552371712/35XLbSvp_normal.jpg</t>
  </si>
  <si>
    <t>http://pbs.twimg.com/profile_images/1287304178969141251/kQT9yFyY_normal.jpg</t>
  </si>
  <si>
    <t>http://pbs.twimg.com/profile_images/1301025804655050754/CQwjQvtD_normal.jpg</t>
  </si>
  <si>
    <t>http://pbs.twimg.com/profile_images/1244526749397823488/M3MQffSn_normal.jpg</t>
  </si>
  <si>
    <t>http://pbs.twimg.com/profile_images/1285538708347686917/QQb0PAfy_normal.jpg</t>
  </si>
  <si>
    <t>http://pbs.twimg.com/profile_images/1263912458126651398/Y6Hb6bEP_normal.jpg</t>
  </si>
  <si>
    <t>http://pbs.twimg.com/profile_images/1232254580714545152/nkMoT9WQ_normal.jpg</t>
  </si>
  <si>
    <t>http://pbs.twimg.com/profile_images/1302142808795439105/14wR561D_normal.jpg</t>
  </si>
  <si>
    <t>http://pbs.twimg.com/profile_images/1298978121106903042/_I-YytDS_normal.jpg</t>
  </si>
  <si>
    <t>http://pbs.twimg.com/profile_images/1298855479951495169/XWV0_2sB_normal.jpg</t>
  </si>
  <si>
    <t>http://pbs.twimg.com/profile_images/1090510710952595457/HvBNy_To_normal.jpg</t>
  </si>
  <si>
    <t>http://pbs.twimg.com/profile_images/1292475984520687616/N1P0YZ3u_normal.jpg</t>
  </si>
  <si>
    <t>http://pbs.twimg.com/profile_images/1294275740989566978/kYPLzgiv_normal.jpg</t>
  </si>
  <si>
    <t>http://pbs.twimg.com/profile_images/1259073766631636992/IIr79euz_normal.jpg</t>
  </si>
  <si>
    <t>http://pbs.twimg.com/profile_images/1226683297066938369/hzWP6x-L_normal.jpg</t>
  </si>
  <si>
    <t>http://pbs.twimg.com/profile_images/1291352843937411072/m_R1z1ZA_normal.jpg</t>
  </si>
  <si>
    <t>http://pbs.twimg.com/profile_images/1296303768879783936/0JlAQMCv_normal.jpg</t>
  </si>
  <si>
    <t>http://pbs.twimg.com/profile_images/1249948308753145858/DzL9g8AZ_normal.jpg</t>
  </si>
  <si>
    <t>http://pbs.twimg.com/profile_images/1301777429652856832/FA_Zhlu3_normal.jpg</t>
  </si>
  <si>
    <t>http://pbs.twimg.com/profile_images/1278661466682322945/Xa9E84zt_normal.jpg</t>
  </si>
  <si>
    <t>http://pbs.twimg.com/profile_images/1300998490529562630/85nNdO3o_normal.jpg</t>
  </si>
  <si>
    <t>http://pbs.twimg.com/profile_images/1301124593713733634/w0Wwl8QA_normal.jpg</t>
  </si>
  <si>
    <t>http://pbs.twimg.com/profile_images/1301498745553477635/xmabMU_Z_normal.jpg</t>
  </si>
  <si>
    <t>http://pbs.twimg.com/profile_images/1234113071133667330/lhfBryuO_normal.jpg</t>
  </si>
  <si>
    <t>http://pbs.twimg.com/profile_images/1302247762306560002/vTq5lpgw_normal.jpg</t>
  </si>
  <si>
    <t>http://pbs.twimg.com/profile_images/1266779902604386305/m4_469sh_normal.jpg</t>
  </si>
  <si>
    <t>http://pbs.twimg.com/profile_images/1301419950662283264/XuXUbvUE_normal.jpg</t>
  </si>
  <si>
    <t>http://pbs.twimg.com/profile_images/1297843100526604288/xOQS28Vy_normal.jpg</t>
  </si>
  <si>
    <t>http://pbs.twimg.com/profile_images/1130429596006961152/NVRROSD-_normal.jpg</t>
  </si>
  <si>
    <t>http://pbs.twimg.com/profile_images/1284559436036452353/C9dHN6DE_normal.jpg</t>
  </si>
  <si>
    <t>http://pbs.twimg.com/profile_images/1299066114689740805/30ETWG_R_normal.jpg</t>
  </si>
  <si>
    <t>http://pbs.twimg.com/profile_images/1290838179939880961/5mRZp95E_normal.jpg</t>
  </si>
  <si>
    <t>http://pbs.twimg.com/profile_images/476836483383320577/bZYJ0O-g_normal.jpeg</t>
  </si>
  <si>
    <t>http://pbs.twimg.com/profile_images/1298853885310722049/RmB9QU9i_normal.jpg</t>
  </si>
  <si>
    <t>http://pbs.twimg.com/profile_images/1116646004051402753/NtJ6ZWNy_normal.jpg</t>
  </si>
  <si>
    <t>http://pbs.twimg.com/profile_images/1190959165319065600/-nKwExDB_normal.jpg</t>
  </si>
  <si>
    <t>http://pbs.twimg.com/profile_images/1288558687175323648/DPwEX5CW_normal.jpg</t>
  </si>
  <si>
    <t>http://pbs.twimg.com/profile_images/852991764742918144/-gcjrH5p_normal.jpg</t>
  </si>
  <si>
    <t>http://pbs.twimg.com/profile_images/1110753593903054849/UOyb9EFE_normal.jpg</t>
  </si>
  <si>
    <t>http://pbs.twimg.com/profile_images/1293194329377443841/21BYn2za_normal.jpg</t>
  </si>
  <si>
    <t>http://pbs.twimg.com/profile_images/1194819112578494464/qQrBKr9i_normal.jpg</t>
  </si>
  <si>
    <t>http://pbs.twimg.com/profile_images/1263108437958750208/cTbIeSY0_normal.jpg</t>
  </si>
  <si>
    <t>http://pbs.twimg.com/profile_images/1299187425856512000/NdGoJzpB_normal.jpg</t>
  </si>
  <si>
    <t>http://pbs.twimg.com/profile_images/1298818318627872768/QYbBWJ6P_normal.jpg</t>
  </si>
  <si>
    <t>http://pbs.twimg.com/profile_images/1301015033044901888/CtMhSvwa_normal.jpg</t>
  </si>
  <si>
    <t>http://pbs.twimg.com/profile_images/815844221525622784/RNIqJ5X7_normal.jpg</t>
  </si>
  <si>
    <t>http://pbs.twimg.com/profile_images/1098610814301417472/_cyzH8F1_normal.jpg</t>
  </si>
  <si>
    <t>http://pbs.twimg.com/profile_images/1301228349117706242/TMUmLv5d_normal.jpg</t>
  </si>
  <si>
    <t>http://pbs.twimg.com/profile_images/1219973094133026817/galglzZ5_normal.jpg</t>
  </si>
  <si>
    <t>http://pbs.twimg.com/profile_images/1228238841334530050/l9r7f286_normal.jpg</t>
  </si>
  <si>
    <t>http://pbs.twimg.com/profile_images/1240073443153862656/K5H8Wo67_normal.jpg</t>
  </si>
  <si>
    <t>http://pbs.twimg.com/profile_images/1280493925656956934/Qb8yVrli_normal.jpg</t>
  </si>
  <si>
    <t>http://pbs.twimg.com/profile_images/1301342088034803714/XjFPSr6R_normal.jpg</t>
  </si>
  <si>
    <t>http://pbs.twimg.com/profile_images/1302425792438099969/_ZdJuNPt_normal.jpg</t>
  </si>
  <si>
    <t>http://pbs.twimg.com/profile_images/1300360983387410433/GDFe8YGm_normal.jpg</t>
  </si>
  <si>
    <t>http://pbs.twimg.com/profile_images/1301115530720366592/hGau8c8w_normal.jpg</t>
  </si>
  <si>
    <t>http://pbs.twimg.com/profile_images/1031455682183290880/sUFTMiy6_normal.jpg</t>
  </si>
  <si>
    <t>http://pbs.twimg.com/profile_images/1094538515558195200/AO1y1CB1_normal.jpg</t>
  </si>
  <si>
    <t>http://pbs.twimg.com/profile_images/1298125515342020608/8c6lp6do_normal.jpg</t>
  </si>
  <si>
    <t>http://pbs.twimg.com/profile_images/1296750978050322432/ZAIZ732w_normal.jpg</t>
  </si>
  <si>
    <t>http://pbs.twimg.com/profile_images/1294566383930376192/FwEmX5PH_normal.jpg</t>
  </si>
  <si>
    <t>http://pbs.twimg.com/profile_images/1245366699408281600/NDpO8PDl_normal.jpg</t>
  </si>
  <si>
    <t>http://pbs.twimg.com/profile_images/1201223462326431745/_spqy7iL_normal.jpg</t>
  </si>
  <si>
    <t>http://pbs.twimg.com/profile_images/1130559220640755713/xPNbl-Kh_normal.jpg</t>
  </si>
  <si>
    <t>http://pbs.twimg.com/profile_images/1301325564372873216/84_DuE8m_normal.jpg</t>
  </si>
  <si>
    <t>http://pbs.twimg.com/profile_images/1287891659225612288/dhtFw9Q2_normal.jpg</t>
  </si>
  <si>
    <t>http://pbs.twimg.com/profile_images/1293818287940186112/k2ZYYvAy_normal.jpg</t>
  </si>
  <si>
    <t>http://pbs.twimg.com/profile_images/1132339578180964354/EQ_ILXVs_normal.jpg</t>
  </si>
  <si>
    <t>http://pbs.twimg.com/profile_images/1301863726522363904/1bKlBW22_normal.jpg</t>
  </si>
  <si>
    <t>http://pbs.twimg.com/profile_images/1281528632800735233/MC4WpVGa_normal.jpg</t>
  </si>
  <si>
    <t>http://pbs.twimg.com/profile_images/1300334418582581248/Gtciz-mx_normal.jpg</t>
  </si>
  <si>
    <t>http://pbs.twimg.com/profile_images/1151368685816176643/iyhOikaM_normal.jpg</t>
  </si>
  <si>
    <t>http://pbs.twimg.com/profile_images/1002805965354254336/SMbZsHVV_normal.jpg</t>
  </si>
  <si>
    <t>http://pbs.twimg.com/profile_images/1138387091434409984/f2gZsKgH_normal.jpg</t>
  </si>
  <si>
    <t>http://pbs.twimg.com/profile_images/1273788963040514048/pPfnrqDt_normal.jpg</t>
  </si>
  <si>
    <t>http://pbs.twimg.com/profile_images/1261121630903754752/HtlaGFtd_normal.jpg</t>
  </si>
  <si>
    <t>http://pbs.twimg.com/profile_images/1300827497412489217/9QYV6LIJ_normal.jpg</t>
  </si>
  <si>
    <t>http://pbs.twimg.com/profile_images/1278664402732900353/zLocMHvk_normal.jpg</t>
  </si>
  <si>
    <t>http://pbs.twimg.com/profile_images/1260239065913257984/AiRlMn66_normal.jpg</t>
  </si>
  <si>
    <t>http://pbs.twimg.com/profile_images/1256302312890368000/zPkfzvWc_normal.jpg</t>
  </si>
  <si>
    <t>http://pbs.twimg.com/profile_images/1216078941766553600/gT0U4IyJ_normal.jpg</t>
  </si>
  <si>
    <t>http://pbs.twimg.com/profile_images/735847619558150144/A3qe5ZVw_normal.jpg</t>
  </si>
  <si>
    <t>http://pbs.twimg.com/profile_images/1296381586259054593/90J27dYl_normal.jpg</t>
  </si>
  <si>
    <t>http://pbs.twimg.com/profile_images/1250809637143588864/VL6nTu-V_normal.jpg</t>
  </si>
  <si>
    <t>http://pbs.twimg.com/profile_images/1290886405959249922/GCkS4bcb_normal.jpg</t>
  </si>
  <si>
    <t>http://pbs.twimg.com/profile_images/864820728192917504/tW7rlGWA_normal.jpg</t>
  </si>
  <si>
    <t>http://pbs.twimg.com/profile_images/1289399369456685059/n8WFTSEr_normal.jpg</t>
  </si>
  <si>
    <t>http://pbs.twimg.com/profile_images/1302665918024241152/ed1N6X6D_normal.jpg</t>
  </si>
  <si>
    <t>http://pbs.twimg.com/profile_images/1247941495295840259/0LHV_EoP_normal.jpg</t>
  </si>
  <si>
    <t>http://pbs.twimg.com/profile_images/529199103909978113/FEB01le2_normal.png</t>
  </si>
  <si>
    <t>http://pbs.twimg.com/profile_images/1275655912452169729/CdzKBllu_normal.jpg</t>
  </si>
  <si>
    <t>http://pbs.twimg.com/profile_images/1129359237635690497/uuyYUkOC_normal.jpg</t>
  </si>
  <si>
    <t>http://pbs.twimg.com/profile_images/1300350973269827584/hMblVorz_normal.jpg</t>
  </si>
  <si>
    <t>http://pbs.twimg.com/profile_images/1300871312731119616/yphDRYEn_normal.jpg</t>
  </si>
  <si>
    <t>http://pbs.twimg.com/profile_images/1296324491509764097/eCbMI1rA_normal.jpg</t>
  </si>
  <si>
    <t>http://pbs.twimg.com/profile_images/1300868233260482565/AOT-YxYb_normal.jpg</t>
  </si>
  <si>
    <t>http://pbs.twimg.com/profile_images/1302903638034014208/nABDcof8_normal.jpg</t>
  </si>
  <si>
    <t>http://pbs.twimg.com/profile_images/1260277957605679104/K4-vjdrs_normal.jpg</t>
  </si>
  <si>
    <t>http://pbs.twimg.com/profile_images/1300841158600306688/fgSU3lOq_normal.jpg</t>
  </si>
  <si>
    <t>http://pbs.twimg.com/profile_images/1300863619874217984/5cAuAxFc_normal.jpg</t>
  </si>
  <si>
    <t>http://pbs.twimg.com/profile_images/1301760050222915584/ICjGfzCD_normal.jpg</t>
  </si>
  <si>
    <t>http://pbs.twimg.com/profile_images/1287051489131732992/7miBgPp__normal.jpg</t>
  </si>
  <si>
    <t>http://pbs.twimg.com/profile_images/1302037898934411265/r9cKyt6s_normal.jpg</t>
  </si>
  <si>
    <t>http://pbs.twimg.com/profile_images/1301361451571884032/LA4GGM-Z_normal.jpg</t>
  </si>
  <si>
    <t>http://pbs.twimg.com/profile_images/921303478684790784/FLIFCZxh_normal.jpg</t>
  </si>
  <si>
    <t>http://pbs.twimg.com/profile_images/1283015756242771975/38Vuec16_normal.jpg</t>
  </si>
  <si>
    <t>http://pbs.twimg.com/profile_images/1290098663176302593/EJAWEcYq_normal.jpg</t>
  </si>
  <si>
    <t>http://pbs.twimg.com/profile_images/1263362386221625344/7YIbFBaF_normal.jpg</t>
  </si>
  <si>
    <t>http://pbs.twimg.com/profile_images/1226498670817792000/BM1mpljJ_normal.jpg</t>
  </si>
  <si>
    <t>http://pbs.twimg.com/profile_images/1043216632397606917/3tKvcYex_normal.jpg</t>
  </si>
  <si>
    <t>http://pbs.twimg.com/profile_images/1249941719702855680/AfNZ2al-_normal.jpg</t>
  </si>
  <si>
    <t>http://pbs.twimg.com/profile_images/1269208901658054656/oiW324_l_normal.jpg</t>
  </si>
  <si>
    <t>http://pbs.twimg.com/profile_images/1260814197534924800/t33k6KtW_normal.jpg</t>
  </si>
  <si>
    <t>http://pbs.twimg.com/profile_images/1295920269333164033/DU6gH8Fu_normal.jpg</t>
  </si>
  <si>
    <t>http://pbs.twimg.com/profile_images/1292310394141208577/jTaOibeM_normal.jpg</t>
  </si>
  <si>
    <t>http://pbs.twimg.com/profile_images/1202570800194187264/seNn2Idy_normal.jpg</t>
  </si>
  <si>
    <t>http://pbs.twimg.com/profile_images/1300835410721923074/ei0Rycgn_normal.jpg</t>
  </si>
  <si>
    <t>http://pbs.twimg.com/profile_images/1302075592444014597/7JWrRXLt_normal.jpg</t>
  </si>
  <si>
    <t>http://pbs.twimg.com/profile_images/1039778317472358401/nPTyzCPj_normal.jpg</t>
  </si>
  <si>
    <t>http://pbs.twimg.com/profile_images/808485504274591750/vNuBvl5l_normal.jpg</t>
  </si>
  <si>
    <t>http://pbs.twimg.com/profile_images/1301831630949031940/n16JDSty_normal.jpg</t>
  </si>
  <si>
    <t>http://pbs.twimg.com/profile_images/1302557798400757761/TV_QlrwY_normal.jpg</t>
  </si>
  <si>
    <t>http://pbs.twimg.com/profile_images/1282475156980428800/oyaX0rjB_normal.jpg</t>
  </si>
  <si>
    <t>http://pbs.twimg.com/profile_images/1200699590955040768/mV1A2R8f_normal.jpg</t>
  </si>
  <si>
    <t>http://pbs.twimg.com/profile_images/1289877211915390976/-F4j08-E_normal.jpg</t>
  </si>
  <si>
    <t>http://pbs.twimg.com/profile_images/1293200731147665408/UoCzCnTe_normal.jpg</t>
  </si>
  <si>
    <t>http://pbs.twimg.com/profile_images/1283970631961206784/DEZIGubo_normal.jpg</t>
  </si>
  <si>
    <t>http://pbs.twimg.com/profile_images/1092299662411943937/dL9VZ2Yk_normal.jpg</t>
  </si>
  <si>
    <t>http://pbs.twimg.com/profile_images/1185890873269075968/V7mBm9FR_normal.jpg</t>
  </si>
  <si>
    <t>http://pbs.twimg.com/profile_images/995007845660676096/UJwv13Sb_normal.jpg</t>
  </si>
  <si>
    <t>http://pbs.twimg.com/profile_images/1270796839378280448/b1D5fUDA_normal.jpg</t>
  </si>
  <si>
    <t>http://pbs.twimg.com/profile_images/700558268607803392/C3u35d3a_normal.jpg</t>
  </si>
  <si>
    <t>http://pbs.twimg.com/profile_images/1296690448803610636/dyMjvPQj_normal.jpg</t>
  </si>
  <si>
    <t>http://pbs.twimg.com/profile_images/1302304465924497409/K4zTNdri_normal.jpg</t>
  </si>
  <si>
    <t>http://pbs.twimg.com/profile_images/1273699164681994241/WZvbkF3-_normal.jpg</t>
  </si>
  <si>
    <t>http://pbs.twimg.com/profile_images/503481252817944576/SAox7MBA_normal.jpeg</t>
  </si>
  <si>
    <t>http://pbs.twimg.com/profile_images/1300845967944478721/x8Ge6_4z_normal.jpg</t>
  </si>
  <si>
    <t>http://pbs.twimg.com/profile_images/1031799729699651584/x8MeuCxO_normal.jpg</t>
  </si>
  <si>
    <t>http://pbs.twimg.com/profile_images/1302160486079762432/f2qw9XOA_normal.jpg</t>
  </si>
  <si>
    <t>http://pbs.twimg.com/profile_images/1269174738162724866/2gZ_Qd_a_normal.jpg</t>
  </si>
  <si>
    <t>http://pbs.twimg.com/profile_images/1123912678005719041/QDffLT6E_normal.jpg</t>
  </si>
  <si>
    <t>http://pbs.twimg.com/profile_images/1285315619768938497/MBZH4rsl_normal.jpg</t>
  </si>
  <si>
    <t>http://pbs.twimg.com/profile_images/1301868898132746241/lsKxfrbh_normal.jpg</t>
  </si>
  <si>
    <t>http://pbs.twimg.com/profile_images/1301794477003083776/WiG78sZt_normal.jpg</t>
  </si>
  <si>
    <t>http://pbs.twimg.com/profile_images/1206995867929964545/DmnBcYKj_normal.jpg</t>
  </si>
  <si>
    <t>http://pbs.twimg.com/profile_images/1262262924250406912/Z76eBas9_normal.jpg</t>
  </si>
  <si>
    <t>http://pbs.twimg.com/profile_images/1293761018720423937/YW1PNGis_normal.jpg</t>
  </si>
  <si>
    <t>http://pbs.twimg.com/profile_images/1298496231300161537/iWq9TThM_normal.jpg</t>
  </si>
  <si>
    <t>http://pbs.twimg.com/profile_images/1258799388417298433/OQzgPnsm_normal.jpg</t>
  </si>
  <si>
    <t>http://pbs.twimg.com/profile_images/1256185674606219264/obtmSXjw_normal.jpg</t>
  </si>
  <si>
    <t>http://pbs.twimg.com/profile_images/1238691450549719042/Ydz14TVn_normal.jpg</t>
  </si>
  <si>
    <t>http://pbs.twimg.com/profile_images/1227986343503876096/gzHIDoAe_normal.jpg</t>
  </si>
  <si>
    <t>http://pbs.twimg.com/profile_images/1288108634828730369/vjKzIF2N_normal.jpg</t>
  </si>
  <si>
    <t>http://pbs.twimg.com/profile_images/1292337502766764032/oKv-I8TD_normal.jpg</t>
  </si>
  <si>
    <t>http://pbs.twimg.com/profile_images/1291215410021298177/DNcXOMIu_normal.jpg</t>
  </si>
  <si>
    <t>http://pbs.twimg.com/profile_images/1294485183874252802/tBIe-0MU_normal.jpg</t>
  </si>
  <si>
    <t>http://pbs.twimg.com/profile_images/1300750554067427328/JcJgd9_w_normal.jpg</t>
  </si>
  <si>
    <t>http://pbs.twimg.com/profile_images/1288398526917926912/niRnO51D_normal.jpg</t>
  </si>
  <si>
    <t>http://pbs.twimg.com/profile_images/1301511525614510081/cwy_hcRU_normal.jpg</t>
  </si>
  <si>
    <t>http://pbs.twimg.com/profile_images/1295985680909131779/hpEKd44S_normal.jpg</t>
  </si>
  <si>
    <t>http://pbs.twimg.com/profile_images/1285481268671508482/0IWqX4cP_normal.jpg</t>
  </si>
  <si>
    <t>http://pbs.twimg.com/profile_images/1300856050539614210/UKxDuUSP_normal.jpg</t>
  </si>
  <si>
    <t>http://pbs.twimg.com/profile_images/1293136564365561856/hFBiQWzz_normal.jpg</t>
  </si>
  <si>
    <t>http://pbs.twimg.com/profile_images/1302468946830880774/DCj4C1hM_normal.jpg</t>
  </si>
  <si>
    <t>http://pbs.twimg.com/profile_images/1293643406715969536/xdvFP2Ut_normal.jpg</t>
  </si>
  <si>
    <t>http://pbs.twimg.com/profile_images/1043403378343038976/FL8wXeEV_normal.jpg</t>
  </si>
  <si>
    <t>http://pbs.twimg.com/profile_images/1281101490073944064/IvPP3lhF_normal.jpg</t>
  </si>
  <si>
    <t>http://pbs.twimg.com/profile_images/1274138558152892420/NLDTM1Uj_normal.jpg</t>
  </si>
  <si>
    <t>http://pbs.twimg.com/profile_images/1296460648407109633/o5gCFZea_normal.jpg</t>
  </si>
  <si>
    <t>http://pbs.twimg.com/profile_images/1296911695130931200/4B7xAUob_normal.jpg</t>
  </si>
  <si>
    <t>http://pbs.twimg.com/profile_images/1295290583540408320/faoju4mV_normal.jpg</t>
  </si>
  <si>
    <t>http://pbs.twimg.com/profile_images/1296673281991258113/DMjw9jtt_normal.jpg</t>
  </si>
  <si>
    <t>http://pbs.twimg.com/profile_images/1271843090081255425/mdKYTzFJ_normal.jpg</t>
  </si>
  <si>
    <t>http://pbs.twimg.com/profile_images/1281234494679212033/l1ADT7Vo_normal.jpg</t>
  </si>
  <si>
    <t>http://pbs.twimg.com/profile_images/1300703599681441792/f1qh_k1h_normal.jpg</t>
  </si>
  <si>
    <t>http://pbs.twimg.com/profile_images/1292484308364476416/aVFhBdox_normal.jpg</t>
  </si>
  <si>
    <t>http://pbs.twimg.com/profile_images/1300422568189468677/4sPNwPLv_normal.jpg</t>
  </si>
  <si>
    <t>http://pbs.twimg.com/profile_images/1300804925505503232/ck9DpwE0_normal.jpg</t>
  </si>
  <si>
    <t>http://pbs.twimg.com/profile_images/1280934100346351618/qxBntcQV_normal.jpg</t>
  </si>
  <si>
    <t>http://pbs.twimg.com/profile_images/1292503195399229440/Z_Za807z_normal.jpg</t>
  </si>
  <si>
    <t>http://pbs.twimg.com/profile_images/1282677048033583105/c4pkyUgm_normal.jpg</t>
  </si>
  <si>
    <t>http://pbs.twimg.com/profile_images/1300664428828880896/5a-_A3bV_normal.jpg</t>
  </si>
  <si>
    <t>http://pbs.twimg.com/profile_images/1233642544241807360/vqgeDb-Q_normal.jpg</t>
  </si>
  <si>
    <t>http://pbs.twimg.com/profile_images/1285464474443378688/oPl0MK_g_normal.jpg</t>
  </si>
  <si>
    <t>http://pbs.twimg.com/profile_images/1298881439027458049/sULMD-Vr_normal.jpg</t>
  </si>
  <si>
    <t>http://pbs.twimg.com/profile_images/1274195875623886848/Eqtfn0Fe_normal.jpg</t>
  </si>
  <si>
    <t>http://pbs.twimg.com/profile_images/1289446012654727170/zzeUw-a4_normal.jpg</t>
  </si>
  <si>
    <t>http://pbs.twimg.com/profile_images/1292379224892796928/6IOVyt7i_normal.jpg</t>
  </si>
  <si>
    <t>http://pbs.twimg.com/profile_images/1264624826607599621/Y2TMrfQf_normal.jpg</t>
  </si>
  <si>
    <t>http://pbs.twimg.com/profile_images/1302159275406450688/0d3C9Paw_normal.jpg</t>
  </si>
  <si>
    <t>http://pbs.twimg.com/profile_images/1097888020747845632/iql91Iym_normal.jpg</t>
  </si>
  <si>
    <t>http://pbs.twimg.com/profile_images/1258820157193039872/rBFwePOh_normal.jpg</t>
  </si>
  <si>
    <t>http://pbs.twimg.com/profile_images/1265285568394596352/vFL78Tkh_normal.jpg</t>
  </si>
  <si>
    <t>http://pbs.twimg.com/profile_images/1302805901342986245/51eWeFAK_normal.jpg</t>
  </si>
  <si>
    <t>http://pbs.twimg.com/profile_images/1300638993768304640/d8MwddcM_normal.jpg</t>
  </si>
  <si>
    <t>http://pbs.twimg.com/profile_images/1300654869926215680/lmq5ITW1_normal.jpg</t>
  </si>
  <si>
    <t>http://pbs.twimg.com/profile_images/1301148303870967809/AJ4_gTIR_normal.jpg</t>
  </si>
  <si>
    <t>http://pbs.twimg.com/profile_images/1027527699328159744/hUuQvUcN_normal.jpg</t>
  </si>
  <si>
    <t>http://pbs.twimg.com/profile_images/1243213843074928640/um0brzvK_normal.jpg</t>
  </si>
  <si>
    <t>http://pbs.twimg.com/profile_images/1117458861739401216/iOZIdHd9_normal.jpg</t>
  </si>
  <si>
    <t>http://pbs.twimg.com/profile_images/1166060879747506176/HWNmqNbb_normal.jpg</t>
  </si>
  <si>
    <t>http://pbs.twimg.com/profile_images/1295626807996104705/Zd2tVTlw_normal.jpg</t>
  </si>
  <si>
    <t>http://pbs.twimg.com/profile_images/1300824443527114753/bJQoROGH_normal.jpg</t>
  </si>
  <si>
    <t>http://pbs.twimg.com/profile_images/1294895182089867264/8Wk4uKGJ_normal.jpg</t>
  </si>
  <si>
    <t>http://pbs.twimg.com/profile_images/1135841618185998337/TzULLuCw_normal.jpg</t>
  </si>
  <si>
    <t>http://pbs.twimg.com/profile_images/1286966192192622592/-EaMwArb_normal.jpg</t>
  </si>
  <si>
    <t>http://pbs.twimg.com/profile_images/1301530504127082497/zryYkqu9_normal.jpg</t>
  </si>
  <si>
    <t>http://pbs.twimg.com/profile_images/1296751878470897665/bJJKOrB5_normal.jpg</t>
  </si>
  <si>
    <t>http://pbs.twimg.com/profile_images/1295644243537534976/qe31aG7O_normal.jpg</t>
  </si>
  <si>
    <t>http://pbs.twimg.com/profile_images/1277874460943544320/gXY9QDsV_normal.jpg</t>
  </si>
  <si>
    <t>http://pbs.twimg.com/profile_images/1300707208053682181/JR6GrhAL_normal.jpg</t>
  </si>
  <si>
    <t>http://pbs.twimg.com/profile_images/1214162691037622273/sy0__h8a_normal.jpg</t>
  </si>
  <si>
    <t>http://pbs.twimg.com/profile_images/1252988323502723072/3YyJb_Gu_normal.jpg</t>
  </si>
  <si>
    <t>http://pbs.twimg.com/profile_images/1297222495100006400/iSA3GWfN_normal.jpg</t>
  </si>
  <si>
    <t>http://pbs.twimg.com/profile_images/1302058650475941891/IrptUzOm_normal.jpg</t>
  </si>
  <si>
    <t>http://pbs.twimg.com/profile_images/1296296272886788097/wM4h1Dvb_normal.jpg</t>
  </si>
  <si>
    <t>http://pbs.twimg.com/profile_images/1291626112003448833/uo3R0BD4_normal.jpg</t>
  </si>
  <si>
    <t>http://pbs.twimg.com/profile_images/1300767423591669760/VJIbaxHX_normal.jpg</t>
  </si>
  <si>
    <t>http://pbs.twimg.com/profile_images/1233451029536157696/VMjD6EKZ_normal.jpg</t>
  </si>
  <si>
    <t>http://pbs.twimg.com/profile_images/1301501278967619584/_o3-1O4n_normal.jpg</t>
  </si>
  <si>
    <t>http://pbs.twimg.com/profile_images/1299913469756489729/mddMiUCB_normal.jpg</t>
  </si>
  <si>
    <t>http://pbs.twimg.com/profile_images/1250023125191819266/Bx7kBZRg_normal.jpg</t>
  </si>
  <si>
    <t>http://pbs.twimg.com/profile_images/1301805521238781952/HEdjAWuY_normal.jpg</t>
  </si>
  <si>
    <t>http://pbs.twimg.com/profile_images/1301872887431798784/GUWLReGm_normal.jpg</t>
  </si>
  <si>
    <t>http://pbs.twimg.com/profile_images/1069415134882230272/ATG6qpfq_normal.jpg</t>
  </si>
  <si>
    <t>http://pbs.twimg.com/profile_images/1300900755595915265/VdEgxxqS_normal.jpg</t>
  </si>
  <si>
    <t>http://pbs.twimg.com/profile_images/1027448470758518784/KsPtNpbm_normal.jpg</t>
  </si>
  <si>
    <t>http://pbs.twimg.com/profile_images/1262840692482531328/GwjLpfFs_normal.jpg</t>
  </si>
  <si>
    <t>http://pbs.twimg.com/profile_images/1299234038356389890/h_aBHDqs_normal.jpg</t>
  </si>
  <si>
    <t>http://pbs.twimg.com/profile_images/1283038879424098308/ou4jUj7U_normal.jpg</t>
  </si>
  <si>
    <t>http://pbs.twimg.com/profile_images/1291086415296512000/ShVIoldF_normal.jpg</t>
  </si>
  <si>
    <t>http://pbs.twimg.com/profile_images/1267092559337156608/nFJ7CbfO_normal.jpg</t>
  </si>
  <si>
    <t>http://pbs.twimg.com/profile_images/1302672763245666304/VbLFbJt3_normal.jpg</t>
  </si>
  <si>
    <t>http://pbs.twimg.com/profile_images/678170133391532032/fzhfB4OK_normal.jpg</t>
  </si>
  <si>
    <t>http://pbs.twimg.com/profile_images/1300446348412555264/i8lfjI-T_normal.jpg</t>
  </si>
  <si>
    <t>http://pbs.twimg.com/profile_images/1300377216224694272/KlYQE8PB_normal.jpg</t>
  </si>
  <si>
    <t>http://pbs.twimg.com/profile_images/1279114012257468417/scpN3R7z_normal.jpg</t>
  </si>
  <si>
    <t>http://pbs.twimg.com/profile_images/1136661316205105152/zh48wq2o_normal.jpg</t>
  </si>
  <si>
    <t>http://pbs.twimg.com/profile_images/1302124088844926976/eUJatxBO_normal.jpg</t>
  </si>
  <si>
    <t>http://pbs.twimg.com/profile_images/1270586552452866048/vmSsrK0j_normal.jpg</t>
  </si>
  <si>
    <t>http://pbs.twimg.com/profile_images/28618902/avatar_piccolo_normal.jpg</t>
  </si>
  <si>
    <t>http://pbs.twimg.com/profile_images/1286031795314597889/-u8C55_t_normal.jpg</t>
  </si>
  <si>
    <t>http://pbs.twimg.com/profile_images/846990119626256385/H8h6W9EO_normal.jpg</t>
  </si>
  <si>
    <t>http://pbs.twimg.com/profile_images/1297730024099872768/M11koJkW_normal.jpg</t>
  </si>
  <si>
    <t>http://pbs.twimg.com/profile_images/1269547108740337664/uNU01H_2_normal.jpg</t>
  </si>
  <si>
    <t>http://pbs.twimg.com/profile_images/1231673236632428544/C877_s6D_normal.jpg</t>
  </si>
  <si>
    <t>http://pbs.twimg.com/profile_images/1268061470576656384/HXUYML09_normal.jpg</t>
  </si>
  <si>
    <t>http://pbs.twimg.com/profile_images/1280757111719411712/EnqEYR0l_normal.jpg</t>
  </si>
  <si>
    <t>http://pbs.twimg.com/profile_images/1293834797408690176/zrjKLQBM_normal.jpg</t>
  </si>
  <si>
    <t>http://pbs.twimg.com/profile_images/1190603160605343744/YkFJTcga_normal.jpg</t>
  </si>
  <si>
    <t>http://pbs.twimg.com/profile_images/1265172664555110401/Ymnyyxxb_normal.jpg</t>
  </si>
  <si>
    <t>http://pbs.twimg.com/profile_images/1037304738155393025/KblQoXwK_normal.jpg</t>
  </si>
  <si>
    <t>http://pbs.twimg.com/profile_images/1200272082216443904/7OLWcTuC_normal.jpg</t>
  </si>
  <si>
    <t>http://pbs.twimg.com/profile_images/1262768502437339137/Cau_ExIn_normal.jpg</t>
  </si>
  <si>
    <t>http://pbs.twimg.com/profile_images/1294333264543379456/qUQiIPJ7_normal.jpg</t>
  </si>
  <si>
    <t>http://pbs.twimg.com/profile_images/1302196965057335296/xcIVWbIm_normal.jpg</t>
  </si>
  <si>
    <t>http://pbs.twimg.com/profile_images/378800000812638832/dab16153fee9514f5a86b60def34392b_normal.jpeg</t>
  </si>
  <si>
    <t>http://pbs.twimg.com/profile_images/1301753055033999360/D2iizypY_normal.jpg</t>
  </si>
  <si>
    <t>http://pbs.twimg.com/profile_images/1271691212022415360/tKT2moRw_normal.jpg</t>
  </si>
  <si>
    <t>http://pbs.twimg.com/profile_images/1291224303619289088/jRXLUAKA_normal.jpg</t>
  </si>
  <si>
    <t>http://pbs.twimg.com/profile_images/871363827715244032/4xDtjY8a_normal.jpg</t>
  </si>
  <si>
    <t>http://pbs.twimg.com/profile_images/1298909222856359938/LBggCzup_normal.jpg</t>
  </si>
  <si>
    <t>http://pbs.twimg.com/profile_images/1223549770624466944/w2-LzrA9_normal.jpg</t>
  </si>
  <si>
    <t>http://pbs.twimg.com/profile_images/1199345455533936641/eEZg_AYo_normal.jpg</t>
  </si>
  <si>
    <t>http://pbs.twimg.com/profile_images/1256969931045863431/JmehDzQ2_normal.jpg</t>
  </si>
  <si>
    <t>http://pbs.twimg.com/profile_images/1295648815937069056/VVf2tzYJ_normal.jpg</t>
  </si>
  <si>
    <t>http://pbs.twimg.com/profile_images/1293925377463607297/ic6uzrm__normal.jpg</t>
  </si>
  <si>
    <t>http://pbs.twimg.com/profile_images/1296421805746319360/h70BE_5x_normal.jpg</t>
  </si>
  <si>
    <t>http://pbs.twimg.com/profile_images/1299071908932059136/MUcqDgDz_normal.jpg</t>
  </si>
  <si>
    <t>http://pbs.twimg.com/profile_images/1301373849687134209/KTdh3KY2_normal.jpg</t>
  </si>
  <si>
    <t>http://pbs.twimg.com/profile_images/1294147191737483264/ydqRYysX_normal.jpg</t>
  </si>
  <si>
    <t>http://pbs.twimg.com/profile_images/1297047434649051136/Owrvthnf_normal.jpg</t>
  </si>
  <si>
    <t>http://pbs.twimg.com/profile_images/1275383847790579713/XnP40hkN_normal.jpg</t>
  </si>
  <si>
    <t>http://pbs.twimg.com/profile_images/1302186537627475968/JB5CPbH-_normal.jpg</t>
  </si>
  <si>
    <t>http://pbs.twimg.com/profile_images/1301066985883619328/KHjT6ntZ_normal.jpg</t>
  </si>
  <si>
    <t>http://pbs.twimg.com/profile_images/1191605475881603072/E42CwEiU_normal.jpg</t>
  </si>
  <si>
    <t>http://pbs.twimg.com/profile_images/1093087956141715456/uR5Dz8p2_normal.jpg</t>
  </si>
  <si>
    <t>http://pbs.twimg.com/profile_images/1295289260782661632/BrrQ4efw_normal.jpg</t>
  </si>
  <si>
    <t>http://pbs.twimg.com/profile_images/1286329856616214528/G4APOJ55_normal.jpg</t>
  </si>
  <si>
    <t>http://pbs.twimg.com/profile_images/1179039747273940992/ZGQ_ibsP_normal.jpg</t>
  </si>
  <si>
    <t>http://pbs.twimg.com/profile_images/1276532891862917120/-O0-9Aag_normal.jpg</t>
  </si>
  <si>
    <t>http://pbs.twimg.com/profile_images/1279835868371382272/byCSTBPi_normal.jpg</t>
  </si>
  <si>
    <t>http://pbs.twimg.com/profile_images/1231888602164088839/w5IoefG8_normal.jpg</t>
  </si>
  <si>
    <t>http://pbs.twimg.com/profile_images/1275754539564568582/wnyWUvMO_normal.jpg</t>
  </si>
  <si>
    <t>http://pbs.twimg.com/profile_images/1293077145976049666/8WYdJuno_normal.jpg</t>
  </si>
  <si>
    <t>http://pbs.twimg.com/profile_images/1300474840638304256/uQIlcXAh_normal.jpg</t>
  </si>
  <si>
    <t>http://pbs.twimg.com/profile_images/1247269345014808578/V12u8uGH_normal.jpg</t>
  </si>
  <si>
    <t>http://pbs.twimg.com/profile_images/1289962118289080321/uyHd7t7w_normal.jpg</t>
  </si>
  <si>
    <t>http://pbs.twimg.com/profile_images/1283810245496586240/XG5Jgzc1_normal.jpg</t>
  </si>
  <si>
    <t>http://pbs.twimg.com/profile_images/1300147466134642689/eWuA3dxZ_normal.jpg</t>
  </si>
  <si>
    <t>http://pbs.twimg.com/profile_images/1298512629799899136/SsAVGEUy_normal.jpg</t>
  </si>
  <si>
    <t>http://pbs.twimg.com/profile_images/1266635001501642752/VxupEGcF_normal.jpg</t>
  </si>
  <si>
    <t>http://pbs.twimg.com/profile_images/1267426870053597186/Tci55eew_normal.jpg</t>
  </si>
  <si>
    <t>http://pbs.twimg.com/profile_images/1302504916540243969/bYuWP355_normal.jpg</t>
  </si>
  <si>
    <t>http://pbs.twimg.com/profile_images/1062190383755616261/Zh_Qra25_normal.jpg</t>
  </si>
  <si>
    <t>http://pbs.twimg.com/profile_images/1293535228003115009/lIDEWqjN_normal.jpg</t>
  </si>
  <si>
    <t>http://pbs.twimg.com/profile_images/1300671342157520896/GrgBSdcp_normal.jpg</t>
  </si>
  <si>
    <t>http://pbs.twimg.com/profile_images/1300346108971900929/hk-FiRPl_normal.jpg</t>
  </si>
  <si>
    <t>http://pbs.twimg.com/profile_images/1294315043337592838/Xa0ks8jm_normal.jpg</t>
  </si>
  <si>
    <t>http://pbs.twimg.com/profile_images/1293071051690106882/720OcD3n_normal.jpg</t>
  </si>
  <si>
    <t>http://pbs.twimg.com/profile_images/1256493957829332993/qgkLSvVg_normal.jpg</t>
  </si>
  <si>
    <t>http://pbs.twimg.com/profile_images/1260170796795904000/UbwmPvyf_normal.jpg</t>
  </si>
  <si>
    <t>http://pbs.twimg.com/profile_images/1276489481907064837/CdlJ55fs_normal.jpg</t>
  </si>
  <si>
    <t>http://pbs.twimg.com/profile_images/1070226062410272768/tyLQjFOn_normal.jpg</t>
  </si>
  <si>
    <t>http://pbs.twimg.com/profile_images/1232251398831706112/9K9VDPTO_normal.jpg</t>
  </si>
  <si>
    <t>http://pbs.twimg.com/profile_images/1258942909174382592/BKcUB6_x_normal.jpg</t>
  </si>
  <si>
    <t>http://pbs.twimg.com/profile_images/1294524155203739648/HX71_wmR_normal.jpg</t>
  </si>
  <si>
    <t>http://pbs.twimg.com/profile_images/1298680382619914240/58BWHpb0_normal.jpg</t>
  </si>
  <si>
    <t>http://pbs.twimg.com/profile_images/1273643606373543936/HEIwMHhI_normal.jpg</t>
  </si>
  <si>
    <t>http://pbs.twimg.com/profile_images/1178861558161559552/N4a1W0nf_normal.jpg</t>
  </si>
  <si>
    <t>http://pbs.twimg.com/profile_images/1269313906251464704/LIaBQGFw_normal.jpg</t>
  </si>
  <si>
    <t>http://pbs.twimg.com/profile_images/1274878834349752323/50NTDThw_normal.jpg</t>
  </si>
  <si>
    <t>http://pbs.twimg.com/profile_images/679137655339241473/GAIaMlIm_normal.jpg</t>
  </si>
  <si>
    <t>http://pbs.twimg.com/profile_images/1302870267690008578/S5NtzevT_normal.jpg</t>
  </si>
  <si>
    <t>http://pbs.twimg.com/profile_images/1301703747639283713/-spxv11__normal.jpg</t>
  </si>
  <si>
    <t>http://pbs.twimg.com/profile_images/1300665600159539202/71sLbGBo_normal.jpg</t>
  </si>
  <si>
    <t>http://pbs.twimg.com/profile_images/965503230099755008/KvUUoR0o_normal.jpg</t>
  </si>
  <si>
    <t>http://pbs.twimg.com/profile_images/875083960656826368/BQWykw0I_normal.jpg</t>
  </si>
  <si>
    <t>http://pbs.twimg.com/profile_images/1252330151381094400/TQhZERrK_normal.jpg</t>
  </si>
  <si>
    <t>http://pbs.twimg.com/profile_images/1301195264150003712/goBoTKSt_normal.jpg</t>
  </si>
  <si>
    <t>http://pbs.twimg.com/profile_images/1300797274587504641/4Gi4ktil_normal.jpg</t>
  </si>
  <si>
    <t>http://pbs.twimg.com/profile_images/1302149974478602240/PyRQDWaP_normal.jpg</t>
  </si>
  <si>
    <t>http://pbs.twimg.com/profile_images/1299999331739607042/Rju149Qd_normal.jpg</t>
  </si>
  <si>
    <t>http://pbs.twimg.com/profile_images/1301088367191363585/MrljMrot_normal.jpg</t>
  </si>
  <si>
    <t>http://pbs.twimg.com/profile_images/1302639143231475714/JCjvzJeX_normal.jpg</t>
  </si>
  <si>
    <t>http://pbs.twimg.com/profile_images/1295435330238078976/KW3i7uGK_normal.jpg</t>
  </si>
  <si>
    <t>http://pbs.twimg.com/profile_images/1300723217649205248/cwx7tSWN_normal.jpg</t>
  </si>
  <si>
    <t>http://pbs.twimg.com/profile_images/1299011601991835649/dm0uUp2X_normal.jpg</t>
  </si>
  <si>
    <t>http://pbs.twimg.com/profile_images/1272549134377971715/TIE-76-j_normal.jpg</t>
  </si>
  <si>
    <t>http://pbs.twimg.com/profile_images/1275339976343818240/USbJEzll_normal.jpg</t>
  </si>
  <si>
    <t>http://pbs.twimg.com/profile_images/1287009514785402881/SbYZRW5X_normal.jpg</t>
  </si>
  <si>
    <t>http://pbs.twimg.com/profile_images/1301063774443433984/_EGGr0ad_normal.jpg</t>
  </si>
  <si>
    <t>http://pbs.twimg.com/profile_images/1302511811908960256/VT5Jgnfl_normal.jpg</t>
  </si>
  <si>
    <t>http://pbs.twimg.com/profile_images/1277475664132665346/I4pA3OW4_normal.jpg</t>
  </si>
  <si>
    <t>http://pbs.twimg.com/profile_images/1263043582468001798/BmAbP9ib_normal.jpg</t>
  </si>
  <si>
    <t>http://pbs.twimg.com/profile_images/1301033702403706882/1-izCKMV_normal.jpg</t>
  </si>
  <si>
    <t>http://pbs.twimg.com/profile_images/1270642540081889280/MMFcn6E0_normal.jpg</t>
  </si>
  <si>
    <t>http://pbs.twimg.com/profile_images/1183790968824188930/-S-BUb6s_normal.jpg</t>
  </si>
  <si>
    <t>http://pbs.twimg.com/profile_images/1301892616280186881/Bpl0lW7h_normal.jpg</t>
  </si>
  <si>
    <t>http://pbs.twimg.com/profile_images/1278589495177129989/c12gEAX6_normal.jpg</t>
  </si>
  <si>
    <t>http://pbs.twimg.com/profile_images/1300673159578882050/N0qFvhK5_normal.jpg</t>
  </si>
  <si>
    <t>http://pbs.twimg.com/profile_images/1302282557459922950/_Oq4NlOk_normal.jpg</t>
  </si>
  <si>
    <t>http://pbs.twimg.com/profile_images/1301488033141669894/oonprVOm_normal.jpg</t>
  </si>
  <si>
    <t>http://pbs.twimg.com/profile_images/1301554238154182657/92nCCqV-_normal.jpg</t>
  </si>
  <si>
    <t>http://pbs.twimg.com/profile_images/1233681254576513025/Y8UuATtQ_normal.jpg</t>
  </si>
  <si>
    <t>http://pbs.twimg.com/profile_images/1118426948848377857/_hxVgM9e_normal.jpg</t>
  </si>
  <si>
    <t>http://pbs.twimg.com/profile_images/1302173104911728641/SkVXW89x_normal.jpg</t>
  </si>
  <si>
    <t>http://pbs.twimg.com/profile_images/1256968303077097473/ZIrNnEIs_normal.jpg</t>
  </si>
  <si>
    <t>http://pbs.twimg.com/profile_images/1290654299928788994/TyQ-4A72_normal.jpg</t>
  </si>
  <si>
    <t>http://pbs.twimg.com/profile_images/1287779814653353984/Owb80WNR_normal.jpg</t>
  </si>
  <si>
    <t>http://pbs.twimg.com/profile_images/1215296369381928960/K8wAt-8C_normal.jpg</t>
  </si>
  <si>
    <t>http://pbs.twimg.com/profile_images/1302262587069853704/HIul9xqZ_normal.jpg</t>
  </si>
  <si>
    <t>http://pbs.twimg.com/profile_images/1301002865343778817/m9dCohZO_normal.jpg</t>
  </si>
  <si>
    <t>http://pbs.twimg.com/profile_images/1259617481129250816/vZr_slJH_normal.jpg</t>
  </si>
  <si>
    <t>http://pbs.twimg.com/profile_images/1296767437568794624/TqI5TR9e_normal.jpg</t>
  </si>
  <si>
    <t>http://pbs.twimg.com/profile_images/1270968434885488640/EAWThS28_normal.jpg</t>
  </si>
  <si>
    <t>http://pbs.twimg.com/profile_images/1283725080527204354/hIa0g-iM_normal.jpg</t>
  </si>
  <si>
    <t>http://pbs.twimg.com/profile_images/1279282410824196096/D5ehOHAs_normal.jpg</t>
  </si>
  <si>
    <t>http://pbs.twimg.com/profile_images/1253318934075338753/OS4NwLaW_normal.jpg</t>
  </si>
  <si>
    <t>http://pbs.twimg.com/profile_images/1301941523882237952/G-WIdHey_normal.jpg</t>
  </si>
  <si>
    <t>http://pbs.twimg.com/profile_images/1287351551829274624/cwX0AolQ_normal.jpg</t>
  </si>
  <si>
    <t>http://pbs.twimg.com/profile_images/1296365485638860800/kfm6xwHI_normal.jpg</t>
  </si>
  <si>
    <t>http://pbs.twimg.com/profile_images/1286679999982874624/8YSJjheW_normal.jpg</t>
  </si>
  <si>
    <t>http://pbs.twimg.com/profile_images/1294108797690994688/MEYjsF44_normal.jpg</t>
  </si>
  <si>
    <t>http://pbs.twimg.com/profile_images/1212310281474297858/cBShvpXF_normal.jpg</t>
  </si>
  <si>
    <t>http://pbs.twimg.com/profile_images/969133606143741952/uioRcuLD_normal.jpg</t>
  </si>
  <si>
    <t>http://pbs.twimg.com/profile_images/1243609377992585217/NHagIThD_normal.jpg</t>
  </si>
  <si>
    <t>http://pbs.twimg.com/profile_images/1301819862004588544/fZmy6_wA_normal.jpg</t>
  </si>
  <si>
    <t>http://pbs.twimg.com/profile_images/1152167558532829185/Nbh6R6fF_normal.jpg</t>
  </si>
  <si>
    <t>http://pbs.twimg.com/profile_images/1300666952294084608/1zBiicWv_normal.jpg</t>
  </si>
  <si>
    <t>http://pbs.twimg.com/profile_images/1300645619736797186/bM-sJhkW_normal.jpg</t>
  </si>
  <si>
    <t>http://pbs.twimg.com/profile_images/1297200146883571714/9JYYIyJz_normal.jpg</t>
  </si>
  <si>
    <t>http://pbs.twimg.com/profile_images/1272386082298974209/w6sQxGPV_normal.jpg</t>
  </si>
  <si>
    <t>http://pbs.twimg.com/profile_images/1269889135403126786/0-pkcZc9_normal.jpg</t>
  </si>
  <si>
    <t>http://pbs.twimg.com/profile_images/1290195079030689799/3T4u_pt5_normal.jpg</t>
  </si>
  <si>
    <t>http://pbs.twimg.com/profile_images/1288524063673966594/ApYZNlu8_normal.jpg</t>
  </si>
  <si>
    <t>http://pbs.twimg.com/profile_images/1285459850990809088/7-ptJ3Xd_normal.jpg</t>
  </si>
  <si>
    <t>http://pbs.twimg.com/profile_images/1138481564088770567/N5fHhWfk_normal.jpg</t>
  </si>
  <si>
    <t>http://pbs.twimg.com/profile_images/1299280610335178752/JYAJm4SH_normal.jpg</t>
  </si>
  <si>
    <t>http://pbs.twimg.com/profile_images/1204720566365605888/OoTlWH7e_normal.jpg</t>
  </si>
  <si>
    <t>http://pbs.twimg.com/profile_images/1301727173351485443/MxowfsPT_normal.jpg</t>
  </si>
  <si>
    <t>http://pbs.twimg.com/profile_images/962708137710034945/FSmsQ4_F_normal.jpg</t>
  </si>
  <si>
    <t>http://pbs.twimg.com/profile_images/1269677722818707463/DdVwy8-H_normal.jpg</t>
  </si>
  <si>
    <t>http://pbs.twimg.com/profile_images/1280453951414927361/dD-9YX19_normal.jpg</t>
  </si>
  <si>
    <t>http://pbs.twimg.com/profile_images/1221495672739790849/dlMh4Faf_normal.jpg</t>
  </si>
  <si>
    <t>http://pbs.twimg.com/profile_images/1286156083610828800/TsN47HPK_normal.jpg</t>
  </si>
  <si>
    <t>http://pbs.twimg.com/profile_images/378800000800142399/6220bdba3c42da528cee52dd2913ac2f_normal.jpeg</t>
  </si>
  <si>
    <t>http://pbs.twimg.com/profile_images/1210981304952451072/k8UDwNAM_normal.jpg</t>
  </si>
  <si>
    <t>http://pbs.twimg.com/profile_images/1290206791079354370/vmFR7pa3_normal.jpg</t>
  </si>
  <si>
    <t>http://pbs.twimg.com/profile_images/1270284491597189120/PmePrK1M_normal.jpg</t>
  </si>
  <si>
    <t>http://pbs.twimg.com/profile_images/1029265380034789376/Czrux1GL_normal.jpg</t>
  </si>
  <si>
    <t>http://pbs.twimg.com/profile_images/1269214485157310464/bPUUCtfY_normal.jpg</t>
  </si>
  <si>
    <t>http://pbs.twimg.com/profile_images/1110789073990344705/3-b7T4hL_normal.jpg</t>
  </si>
  <si>
    <t>http://pbs.twimg.com/profile_images/1298888782989516801/uFeSjXtK_normal.jpg</t>
  </si>
  <si>
    <t>http://pbs.twimg.com/profile_images/1302603131981758466/L1mxKj1d_normal.jpg</t>
  </si>
  <si>
    <t>http://pbs.twimg.com/profile_images/1300878942170038272/d3BJ_du7_normal.jpg</t>
  </si>
  <si>
    <t>http://pbs.twimg.com/profile_images/1300436957307183111/UYLWP_pj_normal.jpg</t>
  </si>
  <si>
    <t>http://pbs.twimg.com/profile_images/1240149892640788480/CZRFw1_D_normal.jpg</t>
  </si>
  <si>
    <t>http://pbs.twimg.com/profile_images/548472714260799489/arqbJJI-_normal.jpeg</t>
  </si>
  <si>
    <t>http://pbs.twimg.com/profile_images/1296094945896312832/dV744hkx_normal.jpg</t>
  </si>
  <si>
    <t>http://pbs.twimg.com/profile_images/1252940947379322880/HouQFmKp_normal.jpg</t>
  </si>
  <si>
    <t>http://pbs.twimg.com/profile_images/1188828176555732999/crX32G1Z_normal.jpg</t>
  </si>
  <si>
    <t>http://pbs.twimg.com/profile_images/1295594968707465216/BeETNTnE_normal.jpg</t>
  </si>
  <si>
    <t>http://pbs.twimg.com/profile_images/1302277947198443520/f8qbJQIS_normal.jpg</t>
  </si>
  <si>
    <t>http://pbs.twimg.com/profile_images/1300757367009677315/gIWq2Qh__normal.jpg</t>
  </si>
  <si>
    <t>http://pbs.twimg.com/profile_images/1239455297552318464/cPKu_17B_normal.jpg</t>
  </si>
  <si>
    <t>http://pbs.twimg.com/profile_images/1300499184097718274/kURiC6Pm_normal.jpg</t>
  </si>
  <si>
    <t>http://pbs.twimg.com/profile_images/1298868243478671361/RtpxDeqj_normal.jpg</t>
  </si>
  <si>
    <t>http://pbs.twimg.com/profile_images/1280891491020201984/vIqTj0Cd_normal.jpg</t>
  </si>
  <si>
    <t>http://pbs.twimg.com/profile_images/1297952393087205376/MI23PLYx_normal.jpg</t>
  </si>
  <si>
    <t>http://pbs.twimg.com/profile_images/1072145907930537984/m5CjyNoj_normal.jpg</t>
  </si>
  <si>
    <t>http://pbs.twimg.com/profile_images/1273657522776240128/KJBWo5gn_normal.jpg</t>
  </si>
  <si>
    <t>http://pbs.twimg.com/profile_images/1276259717816258560/AqzEVDj-_normal.jpg</t>
  </si>
  <si>
    <t>http://pbs.twimg.com/profile_images/1243172280793878533/9bUboam1_normal.jpg</t>
  </si>
  <si>
    <t>http://pbs.twimg.com/profile_images/1238517198865534979/s8BJ2EIw_normal.jpg</t>
  </si>
  <si>
    <t>http://pbs.twimg.com/profile_images/1294447111316987905/9o3vOxSb_normal.jpg</t>
  </si>
  <si>
    <t>http://pbs.twimg.com/profile_images/890550934253785088/LFXDOXr5_normal.jpg</t>
  </si>
  <si>
    <t>http://pbs.twimg.com/profile_images/1301101938885312519/MJkAHVju_normal.jpg</t>
  </si>
  <si>
    <t>http://pbs.twimg.com/profile_images/1198167134251053056/GeOxQO5G_normal.jpg</t>
  </si>
  <si>
    <t>http://pbs.twimg.com/profile_images/1294595985318932485/r53weCMO_normal.jpg</t>
  </si>
  <si>
    <t>http://pbs.twimg.com/profile_images/968098049724575749/INmT6lCp_normal.jpg</t>
  </si>
  <si>
    <t>http://pbs.twimg.com/profile_images/1260432634099961856/XRqYMh51_normal.jpg</t>
  </si>
  <si>
    <t>http://pbs.twimg.com/profile_images/909757341469257728/L3kjkpl9_normal.jpg</t>
  </si>
  <si>
    <t>http://pbs.twimg.com/profile_images/875267970582298624/N_892zoG_normal.jpg</t>
  </si>
  <si>
    <t>http://pbs.twimg.com/profile_images/1302897374591725570/w4exiMXD_normal.jpg</t>
  </si>
  <si>
    <t>http://pbs.twimg.com/profile_images/1206830670640603136/PR82D3jX_normal.jpg</t>
  </si>
  <si>
    <t>http://pbs.twimg.com/profile_images/1279032956820963328/EpQK0O2J_normal.jpg</t>
  </si>
  <si>
    <t>http://pbs.twimg.com/profile_images/1244892494455664641/4Fu46hZF_normal.jpg</t>
  </si>
  <si>
    <t>http://pbs.twimg.com/profile_images/1301318144959508481/VA168aIr_normal.jpg</t>
  </si>
  <si>
    <t>http://pbs.twimg.com/profile_images/1298113309002985472/64Xub9w8_normal.jpg</t>
  </si>
  <si>
    <t>http://pbs.twimg.com/profile_images/1299561751717896192/Ra8mtrWl_normal.jpg</t>
  </si>
  <si>
    <t>http://pbs.twimg.com/profile_images/1274594531552313344/PbJ3nQeH_normal.jpg</t>
  </si>
  <si>
    <t>http://pbs.twimg.com/profile_images/946277374408122369/gDkkXTnG_normal.jpg</t>
  </si>
  <si>
    <t>http://pbs.twimg.com/profile_images/1301391208300703745/h3skbY9P_normal.jpg</t>
  </si>
  <si>
    <t>http://pbs.twimg.com/profile_images/1302900102076354562/OjtNqdB8_normal.jpg</t>
  </si>
  <si>
    <t>http://pbs.twimg.com/profile_images/1021770205587021824/sekbgTvd_normal.jpg</t>
  </si>
  <si>
    <t>http://pbs.twimg.com/profile_images/1243256271878275072/BPZun-vO_normal.jpg</t>
  </si>
  <si>
    <t>http://pbs.twimg.com/profile_images/1280701763297832961/hEb1-DBE_normal.jpg</t>
  </si>
  <si>
    <t>http://pbs.twimg.com/profile_images/1292211695558045697/pEqYVUBZ_normal.jpg</t>
  </si>
  <si>
    <t>http://pbs.twimg.com/profile_images/1287598256290017280/miTcrYbd_normal.jpg</t>
  </si>
  <si>
    <t>http://pbs.twimg.com/profile_images/1278680104311287809/nRseITBA_normal.jpg</t>
  </si>
  <si>
    <t>http://pbs.twimg.com/profile_images/966961459522502656/VoD5GKKw_normal.jpg</t>
  </si>
  <si>
    <t>http://pbs.twimg.com/profile_images/968065827202355200/86_NckMh_normal.jpg</t>
  </si>
  <si>
    <t>http://pbs.twimg.com/profile_images/1073864392591106048/S2UYJtIX_normal.jpg</t>
  </si>
  <si>
    <t>http://pbs.twimg.com/profile_images/1239447090163585024/otW9ej60_normal.jpg</t>
  </si>
  <si>
    <t>http://pbs.twimg.com/profile_images/1300721673943965697/UU9gEZ42_normal.jpg</t>
  </si>
  <si>
    <t>http://pbs.twimg.com/profile_images/1247445472354004992/udgbNrA0_normal.jpg</t>
  </si>
  <si>
    <t>http://pbs.twimg.com/profile_images/1005672011576762369/qij19nqu_normal.jpg</t>
  </si>
  <si>
    <t>http://pbs.twimg.com/profile_images/1300379878076760065/GuPfoSYR_normal.jpg</t>
  </si>
  <si>
    <t>http://pbs.twimg.com/profile_images/1300391690050523137/H9Vm9WEe_normal.jpg</t>
  </si>
  <si>
    <t>http://pbs.twimg.com/profile_images/1284468294565519361/MP95qQjH_normal.jpg</t>
  </si>
  <si>
    <t>http://pbs.twimg.com/profile_images/1277520949428928513/EebBzBrc_normal.jpg</t>
  </si>
  <si>
    <t>http://pbs.twimg.com/profile_images/598569851599212544/VHZ2wD9Z_normal.jpg</t>
  </si>
  <si>
    <t>http://pbs.twimg.com/profile_images/1297537986238672896/MbCtO0P-_normal.jpg</t>
  </si>
  <si>
    <t>http://pbs.twimg.com/profile_images/961865818702168064/SuQtEiM1_normal.jpg</t>
  </si>
  <si>
    <t>http://pbs.twimg.com/profile_images/1281991086626365440/dP-5JWzF_normal.jpg</t>
  </si>
  <si>
    <t>http://pbs.twimg.com/profile_images/1294684216593014786/lqWt_tcU_normal.jpg</t>
  </si>
  <si>
    <t>http://pbs.twimg.com/profile_images/1137246339480182785/d81y7ASH_normal.jpg</t>
  </si>
  <si>
    <t>http://pbs.twimg.com/profile_images/1154257165147869185/ZP49NZdv_normal.jpg</t>
  </si>
  <si>
    <t>http://pbs.twimg.com/profile_images/1256977238135910405/EcAfbF-U_normal.jpg</t>
  </si>
  <si>
    <t>http://pbs.twimg.com/profile_images/1296059013365239808/BsWe7ggY_normal.jpg</t>
  </si>
  <si>
    <t>http://pbs.twimg.com/profile_images/1289750614050615296/xPa4apk8_normal.jpg</t>
  </si>
  <si>
    <t>http://pbs.twimg.com/profile_images/1301195193094410249/2pBjBeV5_normal.jpg</t>
  </si>
  <si>
    <t>http://pbs.twimg.com/profile_images/1156201997562834944/1WULlNnT_normal.jpg</t>
  </si>
  <si>
    <t>http://pbs.twimg.com/profile_images/1302820298404687872/0ozFr6Bd_normal.jpg</t>
  </si>
  <si>
    <t>http://pbs.twimg.com/profile_images/1301384710505943040/hafoYse0_normal.jpg</t>
  </si>
  <si>
    <t>http://pbs.twimg.com/profile_images/1297577258819784704/10V00txw_normal.jpg</t>
  </si>
  <si>
    <t>http://pbs.twimg.com/profile_images/1302580307200155648/SNqwyegd_normal.jpg</t>
  </si>
  <si>
    <t>http://pbs.twimg.com/profile_images/1300785808027205633/9pd3jAYu_normal.jpg</t>
  </si>
  <si>
    <t>http://pbs.twimg.com/profile_images/1295020721656086528/skj3FQeo_normal.jpg</t>
  </si>
  <si>
    <t>http://pbs.twimg.com/profile_images/1300398942438318081/fOCj4pgb_normal.jpg</t>
  </si>
  <si>
    <t>http://pbs.twimg.com/profile_images/1300747899710484480/VvAJGWp-_normal.jpg</t>
  </si>
  <si>
    <t>http://pbs.twimg.com/profile_images/1302561777079562241/naPIO2qD_normal.jpg</t>
  </si>
  <si>
    <t>http://pbs.twimg.com/profile_images/1280784823569743872/8nbc9O_L_normal.jpg</t>
  </si>
  <si>
    <t>http://pbs.twimg.com/profile_images/1286946421124390912/tRdA7fhQ_normal.jpg</t>
  </si>
  <si>
    <t>http://pbs.twimg.com/profile_images/1258795000940433414/9jm-Btnq_normal.jpg</t>
  </si>
  <si>
    <t>http://pbs.twimg.com/profile_images/96829935/link_normal.jpg</t>
  </si>
  <si>
    <t>http://pbs.twimg.com/profile_images/1254068020252758017/mrQVGzwY_normal.jpg</t>
  </si>
  <si>
    <t>http://pbs.twimg.com/profile_images/1262278831915884544/7PxZfFyj_normal.jpg</t>
  </si>
  <si>
    <t>http://pbs.twimg.com/profile_images/1301967446350290945/1YKlD5Qf_normal.jpg</t>
  </si>
  <si>
    <t>http://pbs.twimg.com/profile_images/1285644190752235520/wSxjgMC5_normal.jpg</t>
  </si>
  <si>
    <t>http://pbs.twimg.com/profile_images/1243182708546732035/k6Ft-rxq_normal.jpg</t>
  </si>
  <si>
    <t>http://pbs.twimg.com/profile_images/1268865770672570370/XVEBEXhP_normal.jpg</t>
  </si>
  <si>
    <t>http://pbs.twimg.com/profile_images/1300327699257335808/dM9JSTWv_normal.jpg</t>
  </si>
  <si>
    <t>http://pbs.twimg.com/profile_images/1299388114020909056/U364neUf_normal.jpg</t>
  </si>
  <si>
    <t>http://pbs.twimg.com/profile_images/1301066715787218944/6Gp9tesy_normal.jpg</t>
  </si>
  <si>
    <t>http://pbs.twimg.com/profile_images/1266518208040796161/kkIadpXF_normal.jpg</t>
  </si>
  <si>
    <t>http://pbs.twimg.com/profile_images/904564370448908288/8HAifCs3_normal.jpg</t>
  </si>
  <si>
    <t>http://pbs.twimg.com/profile_images/1297101856649310208/xcyKXD0B_normal.jpg</t>
  </si>
  <si>
    <t>http://pbs.twimg.com/profile_images/1203639831772971014/IeQhwBM3_normal.jpg</t>
  </si>
  <si>
    <t>http://pbs.twimg.com/profile_images/1291001197537538059/0h_z81G4_normal.jpg</t>
  </si>
  <si>
    <t>http://pbs.twimg.com/profile_images/1300533465318739968/Dgi_ZloN_normal.jpg</t>
  </si>
  <si>
    <t>http://pbs.twimg.com/profile_images/1256103236668252161/i1d0yPRk_normal.jpg</t>
  </si>
  <si>
    <t>http://pbs.twimg.com/profile_images/1301091390726705163/cfvURrMo_normal.jpg</t>
  </si>
  <si>
    <t>http://pbs.twimg.com/profile_images/1157319575978930176/WWjfpMJ2_normal.jpg</t>
  </si>
  <si>
    <t>http://pbs.twimg.com/profile_images/1262234344363442176/gWOXIz0U_normal.jpg</t>
  </si>
  <si>
    <t>http://pbs.twimg.com/profile_images/1294525411624288260/NfJobLbZ_normal.jpg</t>
  </si>
  <si>
    <t>http://pbs.twimg.com/profile_images/1300279271185739777/ZNCXsQi7_normal.jpg</t>
  </si>
  <si>
    <t>http://pbs.twimg.com/profile_images/1302523666622803968/fFyjLpSx_normal.jpg</t>
  </si>
  <si>
    <t>http://pbs.twimg.com/profile_images/1255312070612004865/jYWMqOyi_normal.jpg</t>
  </si>
  <si>
    <t>http://pbs.twimg.com/profile_images/1259361839454081024/iMQ_wTjP_normal.jpg</t>
  </si>
  <si>
    <t>http://pbs.twimg.com/profile_images/1296469309804277770/IX-BG1Gh_normal.jpg</t>
  </si>
  <si>
    <t>http://pbs.twimg.com/profile_images/715424102371233792/G-81ZZ2f_normal.jpg</t>
  </si>
  <si>
    <t>http://pbs.twimg.com/profile_images/756011647194443778/dHHieF-I_normal.jpg</t>
  </si>
  <si>
    <t>http://pbs.twimg.com/profile_images/1265147610668560387/mhgJbu2U_normal.jpg</t>
  </si>
  <si>
    <t>http://pbs.twimg.com/profile_images/1274235870757834752/FjOV0k9K_normal.jpg</t>
  </si>
  <si>
    <t>http://pbs.twimg.com/profile_images/1291435488440532994/8D7Wn5wz_normal.jpg</t>
  </si>
  <si>
    <t>http://pbs.twimg.com/profile_images/1037057332499308544/Zi77gFrB_normal.jpg</t>
  </si>
  <si>
    <t>http://pbs.twimg.com/profile_images/1273863716497289219/PLnGjT7T_normal.jpg</t>
  </si>
  <si>
    <t>http://pbs.twimg.com/profile_images/1300826649454235648/-CSq-BLD_normal.jpg</t>
  </si>
  <si>
    <t>http://pbs.twimg.com/profile_images/1281079861503655938/haWrNaCu_normal.jpg</t>
  </si>
  <si>
    <t>http://pbs.twimg.com/profile_images/1301588625310666754/YgwVwxF7_normal.jpg</t>
  </si>
  <si>
    <t>http://pbs.twimg.com/profile_images/618576718282907648/UAftIYIT_normal.jpg</t>
  </si>
  <si>
    <t>http://pbs.twimg.com/profile_images/1301208698426019840/689c0vMX_normal.jpg</t>
  </si>
  <si>
    <t>http://pbs.twimg.com/profile_images/1200572797585518593/bwgNqS1t_normal.jpg</t>
  </si>
  <si>
    <t>http://pbs.twimg.com/profile_images/1263135739061157888/HujTsxGM_normal.jpg</t>
  </si>
  <si>
    <t>http://pbs.twimg.com/profile_images/1267817755736039425/PXP8ta_0_normal.jpg</t>
  </si>
  <si>
    <t>http://pbs.twimg.com/profile_images/1261189247664455680/uZZfbYoR_normal.jpg</t>
  </si>
  <si>
    <t>http://pbs.twimg.com/profile_images/1299653559584083968/HnLryxZs_normal.jpg</t>
  </si>
  <si>
    <t>http://pbs.twimg.com/profile_images/1302859100351389696/pwF7Fyad_normal.jpg</t>
  </si>
  <si>
    <t>http://pbs.twimg.com/profile_images/1177605097863299075/vhLOLh6X_normal.jpg</t>
  </si>
  <si>
    <t>http://pbs.twimg.com/profile_images/1264930131048628227/jk-Oorm6_normal.jpg</t>
  </si>
  <si>
    <t>http://pbs.twimg.com/profile_images/1301032163115110401/DBz1hFBz_normal.jpg</t>
  </si>
  <si>
    <t>http://pbs.twimg.com/profile_images/1298816850885713920/QOKfHgk7_normal.jpg</t>
  </si>
  <si>
    <t>http://pbs.twimg.com/profile_images/1272513724352348160/x0xLadFn_normal.jpg</t>
  </si>
  <si>
    <t>http://pbs.twimg.com/profile_images/1302875124232839169/RgzXYuia_normal.jpg</t>
  </si>
  <si>
    <t>http://pbs.twimg.com/profile_images/1067111220669497347/aJmpHeVi_normal.jpg</t>
  </si>
  <si>
    <t>http://pbs.twimg.com/profile_images/1234198525069680640/Zvsbxf1f_normal.jpg</t>
  </si>
  <si>
    <t>http://pbs.twimg.com/profile_images/1300393923840552962/zEg_jppe_normal.jpg</t>
  </si>
  <si>
    <t>http://pbs.twimg.com/profile_images/1106090791124885504/C1w1TS_A_normal.jpg</t>
  </si>
  <si>
    <t>http://pbs.twimg.com/profile_images/1256533900194721792/Lmc8mZ_0_normal.jpg</t>
  </si>
  <si>
    <t>http://pbs.twimg.com/profile_images/1300382189234712576/LOJmnfTM_normal.jpg</t>
  </si>
  <si>
    <t>http://pbs.twimg.com/profile_images/1302152929915228163/VTmQsBqc_normal.jpg</t>
  </si>
  <si>
    <t>http://pbs.twimg.com/profile_images/1252838374026539010/s4osXidn_normal.jpg</t>
  </si>
  <si>
    <t>http://pbs.twimg.com/profile_images/1301777177931780097/Lm838AsI_normal.jpg</t>
  </si>
  <si>
    <t>http://pbs.twimg.com/profile_images/1260253089367457792/7GL7TjlK_normal.jpg</t>
  </si>
  <si>
    <t>http://pbs.twimg.com/profile_images/1286625991608025089/bnLb9cdl_normal.jpg</t>
  </si>
  <si>
    <t>http://pbs.twimg.com/profile_images/1211336100175724544/bbiYtb5F_normal.jpg</t>
  </si>
  <si>
    <t>http://pbs.twimg.com/profile_images/1293176743470051334/xjf9h90p_normal.jpg</t>
  </si>
  <si>
    <t>http://pbs.twimg.com/profile_images/1300733017279717376/KU9Upyi4_normal.jpg</t>
  </si>
  <si>
    <t>http://pbs.twimg.com/profile_images/1258058914685349890/--iKbc2y_normal.jpg</t>
  </si>
  <si>
    <t>http://pbs.twimg.com/profile_images/1090233658328399874/tLQVrD1s_normal.jpg</t>
  </si>
  <si>
    <t>http://pbs.twimg.com/profile_images/1262916953573855232/vBRmHM54_normal.jpg</t>
  </si>
  <si>
    <t>http://pbs.twimg.com/profile_images/3519215527/2beca5cc2500a376b9758549aacc7899_normal.jpeg</t>
  </si>
  <si>
    <t>http://pbs.twimg.com/profile_images/1301491387091660808/144_guST_normal.jpg</t>
  </si>
  <si>
    <t>http://pbs.twimg.com/profile_images/1289410335590424576/EwFu7XCY_normal.jpg</t>
  </si>
  <si>
    <t>http://pbs.twimg.com/profile_images/1298322255835836417/95LGYFoZ_normal.jpg</t>
  </si>
  <si>
    <t>http://pbs.twimg.com/profile_images/1245004019333869569/VuoY8eeM_normal.jpg</t>
  </si>
  <si>
    <t>http://pbs.twimg.com/profile_images/851668983807737856/r7elCBlI_normal.jpg</t>
  </si>
  <si>
    <t>http://pbs.twimg.com/profile_images/1298557175590195203/9bDVGyWF_normal.jpg</t>
  </si>
  <si>
    <t>http://pbs.twimg.com/profile_images/1288956009805832192/5yRfkkRy_normal.jpg</t>
  </si>
  <si>
    <t>http://pbs.twimg.com/profile_images/1297693286426005505/fDz1nN99_normal.jpg</t>
  </si>
  <si>
    <t>http://pbs.twimg.com/profile_images/1290695005409955840/S5wbtEO7_normal.jpg</t>
  </si>
  <si>
    <t>http://pbs.twimg.com/profile_images/1296716026155954178/U8EE2H_-_normal.jpg</t>
  </si>
  <si>
    <t>http://pbs.twimg.com/profile_images/1301682335729897475/Jf4doGVY_normal.jpg</t>
  </si>
  <si>
    <t>http://pbs.twimg.com/profile_images/1236314098846945280/1l5xfo-o_normal.jpg</t>
  </si>
  <si>
    <t>http://pbs.twimg.com/profile_images/1297942630781710336/Y9EA1LEa_normal.jpg</t>
  </si>
  <si>
    <t>http://pbs.twimg.com/profile_images/1300705318511325184/fBaqNddY_normal.jpg</t>
  </si>
  <si>
    <t>http://pbs.twimg.com/profile_images/1301751609437814786/KkOz3orZ_normal.jpg</t>
  </si>
  <si>
    <t>http://pbs.twimg.com/profile_images/1231301484815339520/bW3rSuKR_normal.jpg</t>
  </si>
  <si>
    <t>http://pbs.twimg.com/profile_images/1294528593012256768/JcucYBS0_normal.jpg</t>
  </si>
  <si>
    <t>http://pbs.twimg.com/profile_images/1302518474871242752/HQJpB2V1_normal.jpg</t>
  </si>
  <si>
    <t>http://pbs.twimg.com/profile_images/1207587461905281025/6haO5l3u_normal.jpg</t>
  </si>
  <si>
    <t>http://pbs.twimg.com/profile_images/1289435873151340544/uqzezFUg_normal.jpg</t>
  </si>
  <si>
    <t>http://pbs.twimg.com/profile_images/1097404302795120640/cxP2sz25_normal.jpg</t>
  </si>
  <si>
    <t>http://pbs.twimg.com/profile_images/1301106435506364417/BiJ19Da3_normal.jpg</t>
  </si>
  <si>
    <t>http://pbs.twimg.com/profile_images/1067447543255117824/Cq0XzlzQ_normal.jpg</t>
  </si>
  <si>
    <t>http://pbs.twimg.com/profile_images/1300760387621593088/yZiMlogG_normal.jpg</t>
  </si>
  <si>
    <t>http://pbs.twimg.com/profile_images/1294990911969964035/Uv0x49L9_normal.jpg</t>
  </si>
  <si>
    <t>http://pbs.twimg.com/profile_images/1301692680884293636/XzextKmC_normal.jpg</t>
  </si>
  <si>
    <t>http://pbs.twimg.com/profile_images/1301715577363341312/e54QwnP5_normal.jpg</t>
  </si>
  <si>
    <t>http://pbs.twimg.com/profile_images/1273657386050322433/hoDZxvd-_normal.jpg</t>
  </si>
  <si>
    <t>http://pbs.twimg.com/profile_images/1294157485054386176/jeGE7Pvn_normal.jpg</t>
  </si>
  <si>
    <t>http://pbs.twimg.com/profile_images/1300855023438499841/mwx51GGX_normal.jpg</t>
  </si>
  <si>
    <t>http://pbs.twimg.com/profile_images/1266321186633416705/myrEFhiC_normal.jpg</t>
  </si>
  <si>
    <t>http://pbs.twimg.com/profile_images/1301096802305757185/L3KWp_ce_normal.jpg</t>
  </si>
  <si>
    <t>http://pbs.twimg.com/profile_images/1256521716446060544/qM9MdyaU_normal.jpg</t>
  </si>
  <si>
    <t>http://pbs.twimg.com/profile_images/1275409071848353792/9cEa1rXI_normal.jpg</t>
  </si>
  <si>
    <t>http://pbs.twimg.com/profile_images/1188437207427641345/z6AOZdZc_normal.jpg</t>
  </si>
  <si>
    <t>http://pbs.twimg.com/profile_images/1245594309677600769/Y8yEvKyj_normal.jpg</t>
  </si>
  <si>
    <t>http://pbs.twimg.com/profile_images/1236221463109066752/P-b6EZ1M_normal.jpg</t>
  </si>
  <si>
    <t>http://pbs.twimg.com/profile_images/1114570559176593408/XHqAKoh7_normal.jpg</t>
  </si>
  <si>
    <t>http://pbs.twimg.com/profile_images/1302454166434885632/MgD4dagN_normal.jpg</t>
  </si>
  <si>
    <t>http://pbs.twimg.com/profile_images/1294458677169213440/ewLkm8f1_normal.jpg</t>
  </si>
  <si>
    <t>http://pbs.twimg.com/profile_images/1282663102383706113/zLi6aEGy_normal.jpg</t>
  </si>
  <si>
    <t>http://pbs.twimg.com/profile_images/1276209385308446720/jkd3iKEY_normal.jpg</t>
  </si>
  <si>
    <t>http://pbs.twimg.com/profile_images/1299318020460802050/Bf7oxxa6_normal.jpg</t>
  </si>
  <si>
    <t>http://pbs.twimg.com/profile_images/1117047253812772864/UTgGMCTP_normal.jpg</t>
  </si>
  <si>
    <t>http://pbs.twimg.com/profile_images/1302876706634518530/kgSr-QAv_normal.jpg</t>
  </si>
  <si>
    <t>http://pbs.twimg.com/profile_images/1300688935102808064/IR6gyAga_normal.jpg</t>
  </si>
  <si>
    <t>http://pbs.twimg.com/profile_images/1296348904322080771/tVj4u0M7_normal.jpg</t>
  </si>
  <si>
    <t>http://pbs.twimg.com/profile_images/1288679622335324169/FnMh_vk5_normal.jpg</t>
  </si>
  <si>
    <t>http://pbs.twimg.com/profile_images/1197129905831460864/g6ro1yNi_normal.jpg</t>
  </si>
  <si>
    <t>http://pbs.twimg.com/profile_images/1291651964590157825/zG_2LUMK_normal.jpg</t>
  </si>
  <si>
    <t>http://pbs.twimg.com/profile_images/1300979373294583808/DOdi0xYm_normal.jpg</t>
  </si>
  <si>
    <t>http://pbs.twimg.com/profile_images/1290149405887098881/jdCcrwZ__normal.jpg</t>
  </si>
  <si>
    <t>http://pbs.twimg.com/profile_images/1288117085827026946/UtKloL91_normal.jpg</t>
  </si>
  <si>
    <t>http://pbs.twimg.com/profile_images/1261519713340813313/8QnLVbHr_normal.jpg</t>
  </si>
  <si>
    <t>http://pbs.twimg.com/profile_images/1285830288065454080/AgmXV4uS_normal.jpg</t>
  </si>
  <si>
    <t>http://pbs.twimg.com/profile_images/1301903644850176041/17EAXepo_normal.jpg</t>
  </si>
  <si>
    <t>http://pbs.twimg.com/profile_images/1212717473633452032/_8o1Ey16_normal.jpg</t>
  </si>
  <si>
    <t>http://pbs.twimg.com/profile_images/1288034998021324800/4tNVGBLk_normal.jpg</t>
  </si>
  <si>
    <t>http://pbs.twimg.com/profile_images/1146472490253742081/2wDg1l0D_normal.jpg</t>
  </si>
  <si>
    <t>http://pbs.twimg.com/profile_images/1299070375519686656/7SvUZxPZ_normal.jpg</t>
  </si>
  <si>
    <t>http://pbs.twimg.com/profile_images/1259321121784000517/kU-gT5_B_normal.jpg</t>
  </si>
  <si>
    <t>http://pbs.twimg.com/profile_images/1302883650174742528/5NbjnfQv_normal.jpg</t>
  </si>
  <si>
    <t>http://pbs.twimg.com/profile_images/1175583722604654592/Q_PaDhjB_normal.jpg</t>
  </si>
  <si>
    <t>http://pbs.twimg.com/profile_images/1301585207602995200/sP_HwgTm_normal.jpg</t>
  </si>
  <si>
    <t>http://pbs.twimg.com/profile_images/1302191379250991104/KxewBdqp_normal.jpg</t>
  </si>
  <si>
    <t>http://pbs.twimg.com/profile_images/1290242474372239360/eWWfDweb_normal.jpg</t>
  </si>
  <si>
    <t>http://pbs.twimg.com/profile_images/1301381112342573061/yUhMFVZH_normal.jpg</t>
  </si>
  <si>
    <t>http://pbs.twimg.com/profile_images/1301936357422460930/cYw--H53_normal.jpg</t>
  </si>
  <si>
    <t>http://pbs.twimg.com/profile_images/1224746635231522818/8G8FXMEH_normal.jpg</t>
  </si>
  <si>
    <t>http://pbs.twimg.com/profile_images/1246784648203481092/ggklEIMS_normal.jpg</t>
  </si>
  <si>
    <t>http://pbs.twimg.com/profile_images/1272467909311213568/RJkJzgmg_normal.jpg</t>
  </si>
  <si>
    <t>http://pbs.twimg.com/profile_images/1302556877369176064/R-6xa_vk_normal.jpg</t>
  </si>
  <si>
    <t>http://pbs.twimg.com/profile_images/1302879678294757377/M7_JZn3L_normal.jpg</t>
  </si>
  <si>
    <t>http://pbs.twimg.com/profile_images/1290694298481000450/3OJCL74Y_normal.jpg</t>
  </si>
  <si>
    <t>http://pbs.twimg.com/profile_images/1294166702087798785/ujPZDZdr_normal.jpg</t>
  </si>
  <si>
    <t>http://pbs.twimg.com/profile_images/1227846264265424896/nZgJ7W2o_normal.jpg</t>
  </si>
  <si>
    <t>http://pbs.twimg.com/profile_images/1302438770914934784/TeAuVD59_normal.jpg</t>
  </si>
  <si>
    <t>http://pbs.twimg.com/profile_images/1291292184352706566/C1FtQRLH_normal.jpg</t>
  </si>
  <si>
    <t>http://pbs.twimg.com/profile_images/1289122647389777921/6DfpWra4_normal.jpg</t>
  </si>
  <si>
    <t>http://pbs.twimg.com/profile_images/1302633294790496256/YrpiQdRW_normal.jpg</t>
  </si>
  <si>
    <t>http://pbs.twimg.com/profile_images/1286344636898799616/1vyq-YMi_normal.jpg</t>
  </si>
  <si>
    <t>http://pbs.twimg.com/profile_images/1272063760522285057/-x8Q174Y_normal.jpg</t>
  </si>
  <si>
    <t>http://pbs.twimg.com/profile_images/1250097583319465986/cG7jmgUQ_normal.jpg</t>
  </si>
  <si>
    <t>http://pbs.twimg.com/profile_images/1292854499028000768/5Uzu1Ort_normal.jpg</t>
  </si>
  <si>
    <t>http://pbs.twimg.com/profile_images/1282678453423140866/USAXZgCG_normal.jpg</t>
  </si>
  <si>
    <t>http://pbs.twimg.com/profile_images/1262584789451911170/aBcnoAoy_normal.jpg</t>
  </si>
  <si>
    <t>http://pbs.twimg.com/profile_images/1296755458355507200/36ye1Eko_normal.jpg</t>
  </si>
  <si>
    <t>http://pbs.twimg.com/profile_images/1301728792608604161/Mu8IFMam_normal.jpg</t>
  </si>
  <si>
    <t>http://pbs.twimg.com/profile_images/1272054820237537280/LYP9P27B_normal.jpg</t>
  </si>
  <si>
    <t>http://pbs.twimg.com/profile_images/1210846404815441920/smrmpsG6_normal.jpg</t>
  </si>
  <si>
    <t>http://pbs.twimg.com/profile_images/1298828495879979009/w8Z5kfSz_normal.jpg</t>
  </si>
  <si>
    <t>http://pbs.twimg.com/profile_images/745655494644219904/bI13mA6c_normal.jpg</t>
  </si>
  <si>
    <t>http://pbs.twimg.com/profile_images/1301431148489224193/mpy1E6Y0_normal.jpg</t>
  </si>
  <si>
    <t>http://pbs.twimg.com/profile_images/1285269910726176769/H3QfqNQJ_normal.jpg</t>
  </si>
  <si>
    <t>http://pbs.twimg.com/profile_images/1278164225622454272/tJcIK3Ya_normal.jpg</t>
  </si>
  <si>
    <t>http://pbs.twimg.com/profile_images/1265984632194920448/GhRdjcoA_normal.jpg</t>
  </si>
  <si>
    <t>http://pbs.twimg.com/profile_images/1293386865605672961/Lhh8sx5T_normal.jpg</t>
  </si>
  <si>
    <t>http://pbs.twimg.com/profile_images/1301452495315582976/YqA3hU_h_normal.jpg</t>
  </si>
  <si>
    <t>http://pbs.twimg.com/profile_images/1281889438100930560/iJXn1rDu_normal.jpg</t>
  </si>
  <si>
    <t>http://pbs.twimg.com/profile_images/1130693971628269568/6y_B8j-H_normal.jpg</t>
  </si>
  <si>
    <t>http://pbs.twimg.com/profile_images/1267723628805861377/HThupshE_normal.jpg</t>
  </si>
  <si>
    <t>http://pbs.twimg.com/profile_images/1289214059590557696/ChL483M5_normal.jpg</t>
  </si>
  <si>
    <t>http://pbs.twimg.com/profile_images/1282689202824507392/37Ta00EO_normal.jpg</t>
  </si>
  <si>
    <t>http://pbs.twimg.com/profile_images/1302841852651921408/Z0JLcAtY_normal.jpg</t>
  </si>
  <si>
    <t>http://pbs.twimg.com/profile_images/1294821755144433664/uc-3cOim_normal.jpg</t>
  </si>
  <si>
    <t>http://pbs.twimg.com/profile_images/1247492709255802882/Ld6hYBMX_normal.jpg</t>
  </si>
  <si>
    <t>http://pbs.twimg.com/profile_images/1021299722173153280/Oucjqzic_normal.jpg</t>
  </si>
  <si>
    <t>http://pbs.twimg.com/profile_images/1274257794171113475/UWkGzcCa_normal.jpg</t>
  </si>
  <si>
    <t>http://pbs.twimg.com/profile_images/1097712556804849667/tOf3O601_normal.jpg</t>
  </si>
  <si>
    <t>http://pbs.twimg.com/profile_images/1292538173986238464/q0P2hUsW_normal.jpg</t>
  </si>
  <si>
    <t>http://pbs.twimg.com/profile_images/1273493852653891587/BO1GjQCT_normal.jpg</t>
  </si>
  <si>
    <t>http://pbs.twimg.com/profile_images/1022058602247335937/bsPolOfL_normal.jpg</t>
  </si>
  <si>
    <t>http://pbs.twimg.com/profile_images/1267051277856518146/kSmPoGqK_normal.jpg</t>
  </si>
  <si>
    <t>http://pbs.twimg.com/profile_images/1292694914573033477/oG0m6hwA_normal.jpg</t>
  </si>
  <si>
    <t>http://pbs.twimg.com/profile_images/1289066903839752199/5B93IgAW_normal.jpg</t>
  </si>
  <si>
    <t>http://pbs.twimg.com/profile_images/1277556727584448514/jXIWceX0_normal.jpg</t>
  </si>
  <si>
    <t>http://pbs.twimg.com/profile_images/1271084647464734720/W_IzaRDH_normal.jpg</t>
  </si>
  <si>
    <t>http://pbs.twimg.com/profile_images/1295672958522777600/W7Cr-Q2I_normal.jpg</t>
  </si>
  <si>
    <t>http://pbs.twimg.com/profile_images/1096730920026075136/EgMorIJm_normal.jpg</t>
  </si>
  <si>
    <t>http://pbs.twimg.com/profile_images/1276557836374310914/XbXlTTXd_normal.jpg</t>
  </si>
  <si>
    <t>http://pbs.twimg.com/profile_images/1132281808412766208/vW61K88p_normal.jpg</t>
  </si>
  <si>
    <t>http://pbs.twimg.com/profile_images/1287737896460414976/eokFK3iR_normal.jpg</t>
  </si>
  <si>
    <t>http://pbs.twimg.com/profile_images/1250473207150206976/au4SqUoF_normal.jpg</t>
  </si>
  <si>
    <t>http://pbs.twimg.com/profile_images/1300946019576815616/FxA7jnIt_normal.jpg</t>
  </si>
  <si>
    <t>http://pbs.twimg.com/profile_images/1275392368070365184/W9NHA4MZ_normal.jpg</t>
  </si>
  <si>
    <t>http://pbs.twimg.com/profile_images/1085485250992472065/I0OMqEQ__normal.jpg</t>
  </si>
  <si>
    <t>http://pbs.twimg.com/profile_images/1302111889367785474/hP0XS3S8_normal.jpg</t>
  </si>
  <si>
    <t>http://pbs.twimg.com/profile_images/1301450947080511488/_C_AwCJN_normal.jpg</t>
  </si>
  <si>
    <t>http://pbs.twimg.com/profile_images/1251786079478231040/yac888xa_normal.jpg</t>
  </si>
  <si>
    <t>http://pbs.twimg.com/profile_images/1300763360460288001/35D1D_j3_normal.jpg</t>
  </si>
  <si>
    <t>http://pbs.twimg.com/profile_images/783320943825485824/hz_58NnW_normal.jpg</t>
  </si>
  <si>
    <t>http://pbs.twimg.com/profile_images/1302698769411047424/E9gQko_0_normal.jpg</t>
  </si>
  <si>
    <t>http://pbs.twimg.com/profile_images/1275156808315928578/4xGaF5Rv_normal.jpg</t>
  </si>
  <si>
    <t>http://pbs.twimg.com/profile_images/1300682927605338112/_0i2NteH_normal.jpg</t>
  </si>
  <si>
    <t>http://pbs.twimg.com/profile_images/1261868218332766210/Ooje0DPj_normal.jpg</t>
  </si>
  <si>
    <t>http://pbs.twimg.com/profile_images/1258098826734231552/sfB2hJ5-_normal.jpg</t>
  </si>
  <si>
    <t>http://pbs.twimg.com/profile_images/1292300665058807809/wqdHzrKf_normal.jpg</t>
  </si>
  <si>
    <t>http://pbs.twimg.com/profile_images/1301231506803757056/RYjM1KJ2_normal.jpg</t>
  </si>
  <si>
    <t>http://pbs.twimg.com/profile_images/1293443914595053575/gDsX9hBQ_normal.jpg</t>
  </si>
  <si>
    <t>http://pbs.twimg.com/profile_images/1266687592646365184/kFMC9a_q_normal.png</t>
  </si>
  <si>
    <t>http://pbs.twimg.com/profile_images/1296051556966477824/C1YgkAzG_normal.jpg</t>
  </si>
  <si>
    <t>http://pbs.twimg.com/profile_images/1129379121346125824/ekizm5pP_normal.jpg</t>
  </si>
  <si>
    <t>http://pbs.twimg.com/profile_images/1278959013980278786/ZvIJCHAv_normal.jpg</t>
  </si>
  <si>
    <t>http://pbs.twimg.com/profile_images/1291779464943169538/K9szM9_v_normal.jpg</t>
  </si>
  <si>
    <t>http://pbs.twimg.com/profile_images/1264882466319466496/CrecNn8D_normal.jpg</t>
  </si>
  <si>
    <t>http://pbs.twimg.com/profile_images/1258759507989037059/Dz1YTlZ__normal.jpg</t>
  </si>
  <si>
    <t>http://pbs.twimg.com/profile_images/1208791692553252866/VSncFm1i_normal.jpg</t>
  </si>
  <si>
    <t>http://pbs.twimg.com/profile_images/1202895132925874176/rgi6nYUW_normal.jpg</t>
  </si>
  <si>
    <t>http://pbs.twimg.com/profile_images/1286189852061347840/HACsq_3M_normal.jpg</t>
  </si>
  <si>
    <t>http://pbs.twimg.com/profile_images/1298833301327745024/2r-JM9DC_normal.jpg</t>
  </si>
  <si>
    <t>http://pbs.twimg.com/profile_images/1244660165384622080/uMRhgU29_normal.jpg</t>
  </si>
  <si>
    <t>http://pbs.twimg.com/profile_images/1266792357753651204/j6Kq2AzF_normal.jpg</t>
  </si>
  <si>
    <t>http://pbs.twimg.com/profile_images/1295337370900930560/YmGu1LCn_normal.jpg</t>
  </si>
  <si>
    <t>http://pbs.twimg.com/profile_images/1300329245084770306/MKCYI9cq_normal.jpg</t>
  </si>
  <si>
    <t>http://pbs.twimg.com/profile_images/779567767699623936/me-Q_i9z_normal.jpg</t>
  </si>
  <si>
    <t>http://pbs.twimg.com/profile_images/1270949985215844353/LGglkRV1_normal.jpg</t>
  </si>
  <si>
    <t>http://pbs.twimg.com/profile_images/1224335376686317568/qAN6iVte_normal.jpg</t>
  </si>
  <si>
    <t>http://pbs.twimg.com/profile_images/1290699399597719563/CJEHb7LC_normal.jpg</t>
  </si>
  <si>
    <t>http://pbs.twimg.com/profile_images/1244472449174892545/l0SIjBia_normal.jpg</t>
  </si>
  <si>
    <t>http://pbs.twimg.com/profile_images/1302804801206378496/E3N-OMuK_normal.jpg</t>
  </si>
  <si>
    <t>http://pbs.twimg.com/profile_images/1242211245475782656/Zmwtgla3_normal.jpg</t>
  </si>
  <si>
    <t>http://pbs.twimg.com/profile_images/1268396904498360320/F2T6o_nV_normal.jpg</t>
  </si>
  <si>
    <t>http://pbs.twimg.com/profile_images/1281941821220765697/-H2OYkI2_normal.jpg</t>
  </si>
  <si>
    <t>http://pbs.twimg.com/profile_images/1262260043849691136/hYqJDmVQ_normal.jpg</t>
  </si>
  <si>
    <t>http://pbs.twimg.com/profile_images/732641187589328896/aWd-0sYw_normal.jpg</t>
  </si>
  <si>
    <t>http://pbs.twimg.com/profile_images/1290479245290926080/_tzRH2j0_normal.jpg</t>
  </si>
  <si>
    <t>http://pbs.twimg.com/profile_images/1297834793237753856/t0aNwQ-8_normal.jpg</t>
  </si>
  <si>
    <t>http://pbs.twimg.com/profile_images/1283337141901090816/x8iQUzY-_normal.jpg</t>
  </si>
  <si>
    <t>http://pbs.twimg.com/profile_images/1294840873448910849/BPIYTEPa_normal.jpg</t>
  </si>
  <si>
    <t>http://pbs.twimg.com/profile_images/1281239491219353600/WkTLoDpB_normal.jpg</t>
  </si>
  <si>
    <t>http://pbs.twimg.com/profile_images/1295692500644982785/9gOkBOEI_normal.jpg</t>
  </si>
  <si>
    <t>http://pbs.twimg.com/profile_images/1281922290402226177/w41otcll_normal.jpg</t>
  </si>
  <si>
    <t>http://pbs.twimg.com/profile_images/1255728746939760642/YivlMP6O_normal.jpg</t>
  </si>
  <si>
    <t>http://pbs.twimg.com/profile_images/1207712529893298176/44YZV-UU_normal.jpg</t>
  </si>
  <si>
    <t>http://pbs.twimg.com/profile_images/1302824370507661312/YknpQJyU_normal.jpg</t>
  </si>
  <si>
    <t>http://pbs.twimg.com/profile_images/1301813460737507328/IdxuKWBe_normal.jpg</t>
  </si>
  <si>
    <t>http://pbs.twimg.com/profile_images/1300767838722879489/tY8_aNX9_normal.jpg</t>
  </si>
  <si>
    <t>http://pbs.twimg.com/profile_images/1300655840546836481/m_63VNkw_normal.jpg</t>
  </si>
  <si>
    <t>http://pbs.twimg.com/profile_images/632786545397727232/Rybg_fCa_normal.jpg</t>
  </si>
  <si>
    <t>http://pbs.twimg.com/profile_images/1284906956549787648/CQ2Zozq5_normal.jpg</t>
  </si>
  <si>
    <t>http://pbs.twimg.com/profile_images/1238354390282469376/2A2fEFsG_normal.jpg</t>
  </si>
  <si>
    <t>http://pbs.twimg.com/profile_images/1244201047431639040/3LLMpgQJ_normal.jpg</t>
  </si>
  <si>
    <t>http://pbs.twimg.com/profile_images/1272969470924009480/6TW7umrL_normal.jpg</t>
  </si>
  <si>
    <t>http://pbs.twimg.com/profile_images/1302886634900172800/Fj-peyPy_normal.jpg</t>
  </si>
  <si>
    <t>http://pbs.twimg.com/profile_images/1276876998535569410/ycmgsN9i_normal.jpg</t>
  </si>
  <si>
    <t>http://pbs.twimg.com/profile_images/1223077658663112704/rwp2Di9X_normal.jpg</t>
  </si>
  <si>
    <t>http://pbs.twimg.com/profile_images/1243884807987310600/7LqGXHLW_normal.jpg</t>
  </si>
  <si>
    <t>http://pbs.twimg.com/profile_images/1297208366083710976/h6pJk4CE_normal.jpg</t>
  </si>
  <si>
    <t>http://pbs.twimg.com/profile_images/1300064392256450560/yze7Kx5m_normal.jpg</t>
  </si>
  <si>
    <t>http://pbs.twimg.com/profile_images/1260081635455893504/G2gWTkiV_normal.jpg</t>
  </si>
  <si>
    <t>http://pbs.twimg.com/profile_images/1286127214979817474/0zogrNO5_normal.jpg</t>
  </si>
  <si>
    <t>http://pbs.twimg.com/profile_images/1281080287854645248/XqrFRhKk_normal.jpg</t>
  </si>
  <si>
    <t>http://pbs.twimg.com/profile_images/1275264071584018433/il0VJ9Dc_normal.jpg</t>
  </si>
  <si>
    <t>http://pbs.twimg.com/profile_images/1299272196326522880/T2C5GCWs_normal.jpg</t>
  </si>
  <si>
    <t>http://pbs.twimg.com/profile_images/1297864717596327936/LZsqqXd9_normal.jpg</t>
  </si>
  <si>
    <t>http://pbs.twimg.com/profile_images/1302673243367600128/wCn-hRAl_normal.jpg</t>
  </si>
  <si>
    <t>http://pbs.twimg.com/profile_images/1302612123567022081/tWXtDKnu_normal.jpg</t>
  </si>
  <si>
    <t>http://pbs.twimg.com/profile_images/1295937019885973506/-oBPv5Qv_normal.jpg</t>
  </si>
  <si>
    <t>http://pbs.twimg.com/profile_images/1293821549128986624/tNnypPpu_normal.jpg</t>
  </si>
  <si>
    <t>http://pbs.twimg.com/profile_images/1286290294976086018/TytscF-j_normal.jpg</t>
  </si>
  <si>
    <t>http://pbs.twimg.com/profile_images/2257634860/Farid_Photo4_normal.JPG</t>
  </si>
  <si>
    <t>http://pbs.twimg.com/profile_images/1200718154713849856/tGwmRJlp_normal.jpg</t>
  </si>
  <si>
    <t>http://pbs.twimg.com/profile_images/1301935462861254656/ZIa73RHW_normal.jpg</t>
  </si>
  <si>
    <t>http://pbs.twimg.com/profile_images/1233202165067456517/dpe4KVgI_normal.jpg</t>
  </si>
  <si>
    <t>http://pbs.twimg.com/profile_images/1252258474873872384/Ka4pcMKV_normal.jpg</t>
  </si>
  <si>
    <t>http://pbs.twimg.com/profile_images/919379833062174720/LN2yTqS5_normal.jpg</t>
  </si>
  <si>
    <t>http://pbs.twimg.com/profile_images/1293117151813890048/Wz0uegH3_normal.jpg</t>
  </si>
  <si>
    <t>http://pbs.twimg.com/profile_images/1259537793253949440/MrMAnxVZ_normal.jpg</t>
  </si>
  <si>
    <t>http://pbs.twimg.com/profile_images/1297588820884336640/BrPKo3ir_normal.jpg</t>
  </si>
  <si>
    <t>http://pbs.twimg.com/profile_images/1654003034/DSC03628_normal.JPG</t>
  </si>
  <si>
    <t>http://pbs.twimg.com/profile_images/1277696449870872577/wCXcIjzQ_normal.jpg</t>
  </si>
  <si>
    <t>http://pbs.twimg.com/profile_images/1279383149584109569/G06QnEMk_normal.jpg</t>
  </si>
  <si>
    <t>http://pbs.twimg.com/profile_images/422043273956298753/GqpJr2Dc_normal.jpeg</t>
  </si>
  <si>
    <t>http://pbs.twimg.com/profile_images/1300826878207434752/EUh5C7g5_normal.jpg</t>
  </si>
  <si>
    <t>http://pbs.twimg.com/profile_images/1252444489379176448/6vip6Aps_normal.jpg</t>
  </si>
  <si>
    <t>http://pbs.twimg.com/profile_images/1302245217089675267/FrIAjZGL_normal.jpg</t>
  </si>
  <si>
    <t>http://pbs.twimg.com/profile_images/1153125147806593025/TqxId7JM_normal.jpg</t>
  </si>
  <si>
    <t>http://pbs.twimg.com/profile_images/1296003821726871552/pFnoLFTp_normal.jpg</t>
  </si>
  <si>
    <t>http://pbs.twimg.com/profile_images/1278328143351132160/foGiwVz4_normal.jpg</t>
  </si>
  <si>
    <t>http://pbs.twimg.com/profile_images/1297409074523303936/RYcmGmVS_normal.jpg</t>
  </si>
  <si>
    <t>http://pbs.twimg.com/profile_images/1301403486030970880/-pnin2K8_normal.jpg</t>
  </si>
  <si>
    <t>http://pbs.twimg.com/profile_images/1273238336057020417/Qjp3dr3I_normal.jpg</t>
  </si>
  <si>
    <t>http://pbs.twimg.com/profile_images/1282822846658600960/wYKnp0GL_normal.jpg</t>
  </si>
  <si>
    <t>http://pbs.twimg.com/profile_images/1043769703607480320/GkHF57iM_normal.jpg</t>
  </si>
  <si>
    <t>http://pbs.twimg.com/profile_images/1262393488810934272/uU5vyUvf_normal.jpg</t>
  </si>
  <si>
    <t>http://pbs.twimg.com/profile_images/1294792794175762432/IOKlA4Le_normal.jpg</t>
  </si>
  <si>
    <t>http://pbs.twimg.com/profile_images/1198648593881526272/cGOMco1F_normal.jpg</t>
  </si>
  <si>
    <t>http://pbs.twimg.com/profile_images/929579119238451200/XbkC45A6_normal.jpg</t>
  </si>
  <si>
    <t>http://pbs.twimg.com/profile_images/1301497567126065152/cQ6DMS2u_normal.jpg</t>
  </si>
  <si>
    <t>http://pbs.twimg.com/profile_images/1301046863185862656/mKtCkwC5_normal.jpg</t>
  </si>
  <si>
    <t>http://pbs.twimg.com/profile_images/1293080439402270720/g3ZZiwfj_normal.jpg</t>
  </si>
  <si>
    <t>http://pbs.twimg.com/profile_images/1300090628177424385/iyZy-NZO_normal.jpg</t>
  </si>
  <si>
    <t>http://pbs.twimg.com/profile_images/1259710303559917568/sK15AB0m_normal.jpg</t>
  </si>
  <si>
    <t>http://pbs.twimg.com/profile_images/1301216573512798208/Ql_9SBXO_normal.jpg</t>
  </si>
  <si>
    <t>http://pbs.twimg.com/profile_images/1288852567485632514/BxKFk914_normal.jpg</t>
  </si>
  <si>
    <t>http://pbs.twimg.com/profile_images/1055674321169932288/gJvxuJQR_normal.jpg</t>
  </si>
  <si>
    <t>http://pbs.twimg.com/profile_images/1293934304192368640/qbpq1WdO_normal.jpg</t>
  </si>
  <si>
    <t>http://pbs.twimg.com/profile_images/1096654389748645889/HYwSCUUT_normal.jpg</t>
  </si>
  <si>
    <t>http://pbs.twimg.com/profile_images/1066729817155010560/TyZTeV7g_normal.jpg</t>
  </si>
  <si>
    <t>http://pbs.twimg.com/profile_images/998600375237160960/AfkIiK3X_normal.jpg</t>
  </si>
  <si>
    <t>http://pbs.twimg.com/profile_images/1298239414821249026/O6423bl1_normal.jpg</t>
  </si>
  <si>
    <t>http://pbs.twimg.com/profile_images/1302649142037155840/bEePhMJq_normal.jpg</t>
  </si>
  <si>
    <t>http://pbs.twimg.com/profile_images/1225399570798039040/xGy_6wdh_normal.jpg</t>
  </si>
  <si>
    <t>http://pbs.twimg.com/profile_images/837516108043149312/_oyetw8e_normal.jpg</t>
  </si>
  <si>
    <t>http://pbs.twimg.com/profile_images/1263810439051264001/DIt1aRqq_normal.jpg</t>
  </si>
  <si>
    <t>http://pbs.twimg.com/profile_images/892626084021256192/V8ZgM6F__normal.jpg</t>
  </si>
  <si>
    <t>http://pbs.twimg.com/profile_images/1302246249416945664/23Mh4xkJ_normal.jpg</t>
  </si>
  <si>
    <t>http://pbs.twimg.com/profile_images/1292988270154878976/wJa4snOu_normal.jpg</t>
  </si>
  <si>
    <t>http://pbs.twimg.com/profile_images/1278683211388735489/qHjLOl6i_normal.jpg</t>
  </si>
  <si>
    <t>http://pbs.twimg.com/profile_images/1288044972185227264/PUyfflrR_normal.jpg</t>
  </si>
  <si>
    <t>http://pbs.twimg.com/profile_images/1300850485369270274/h42hpLyR_normal.jpg</t>
  </si>
  <si>
    <t>http://pbs.twimg.com/profile_images/1173962036130172930/IwOJ73ka_normal.jpg</t>
  </si>
  <si>
    <t>http://pbs.twimg.com/profile_images/1208461288222806016/hMjFHxbK_normal.jpg</t>
  </si>
  <si>
    <t>http://pbs.twimg.com/profile_images/1202926622359220225/BmFvaDQc_normal.jpg</t>
  </si>
  <si>
    <t>http://pbs.twimg.com/profile_images/1301884504051576834/O0gmBV65_normal.jpg</t>
  </si>
  <si>
    <t>http://pbs.twimg.com/profile_images/1301788515097739265/NM0PLHEp_normal.jpg</t>
  </si>
  <si>
    <t>http://pbs.twimg.com/profile_images/1297385617077067776/nPJuFTZQ_normal.jpg</t>
  </si>
  <si>
    <t>http://pbs.twimg.com/profile_images/1279683169348808704/yyHiOQou_normal.jpg</t>
  </si>
  <si>
    <t>http://pbs.twimg.com/profile_images/1255444782467424257/756I496i_normal.jpg</t>
  </si>
  <si>
    <t>http://pbs.twimg.com/profile_images/1297001722791919617/5-RhfCq6_normal.jpg</t>
  </si>
  <si>
    <t>http://pbs.twimg.com/profile_images/1246890467913957376/wU527k8Y_normal.jpg</t>
  </si>
  <si>
    <t>http://pbs.twimg.com/profile_images/1006711997268783106/guo8JCc8_normal.jpg</t>
  </si>
  <si>
    <t>http://pbs.twimg.com/profile_images/1102256286412886016/gTJe-fS9_normal.jpg</t>
  </si>
  <si>
    <t>http://pbs.twimg.com/profile_images/1302127074153439233/CTLFZRFG_normal.jpg</t>
  </si>
  <si>
    <t>http://pbs.twimg.com/profile_images/1295445427051880450/6k4ZeKcR_normal.jpg</t>
  </si>
  <si>
    <t>http://pbs.twimg.com/profile_images/1256406373958668294/EJWVKNvJ_normal.jpg</t>
  </si>
  <si>
    <t>http://pbs.twimg.com/profile_images/1294128797063606275/0OpZKLO2_normal.jpg</t>
  </si>
  <si>
    <t>http://pbs.twimg.com/profile_images/1287237951177527296/bokLaxkn_normal.jpg</t>
  </si>
  <si>
    <t>http://pbs.twimg.com/profile_images/1294906812248948736/L8X3kw94_normal.jpg</t>
  </si>
  <si>
    <t>http://pbs.twimg.com/profile_images/1259726364657123328/OCFqXdvw_normal.jpg</t>
  </si>
  <si>
    <t>http://pbs.twimg.com/profile_images/1267981481852493824/syFtYupM_normal.jpg</t>
  </si>
  <si>
    <t>http://pbs.twimg.com/profile_images/1280899808551505920/h0VquKVr_normal.jpg</t>
  </si>
  <si>
    <t>http://pbs.twimg.com/profile_images/1300628360054226944/KPvNGSwh_normal.jpg</t>
  </si>
  <si>
    <t>http://pbs.twimg.com/profile_images/1284529869267714048/skvz58SE_normal.jpg</t>
  </si>
  <si>
    <t>http://pbs.twimg.com/profile_images/1244708522584989697/XfyUGiFp_normal.jpg</t>
  </si>
  <si>
    <t>http://pbs.twimg.com/profile_images/1301011723403407360/GND2WQL6_normal.jpg</t>
  </si>
  <si>
    <t>http://pbs.twimg.com/profile_images/1155338267002208256/Get-eVL3_normal.jpg</t>
  </si>
  <si>
    <t>http://pbs.twimg.com/profile_images/1283323986802343937/hKvquDtI_normal.jpg</t>
  </si>
  <si>
    <t>http://pbs.twimg.com/profile_images/36567912/MyPicture_normal.jpg</t>
  </si>
  <si>
    <t>http://pbs.twimg.com/profile_images/1278566462920159232/WFmpJxdo_normal.jpg</t>
  </si>
  <si>
    <t>http://pbs.twimg.com/profile_images/1272578246974902272/9GYEVXPQ_normal.jpg</t>
  </si>
  <si>
    <t>http://pbs.twimg.com/profile_images/1162010507047395330/F3YgQsUM_normal.jpg</t>
  </si>
  <si>
    <t>http://pbs.twimg.com/profile_images/1090138500991574016/jgaEmdg1_normal.jpg</t>
  </si>
  <si>
    <t>http://pbs.twimg.com/profile_images/1285197521271156737/MDNXn96Z_normal.jpg</t>
  </si>
  <si>
    <t>http://pbs.twimg.com/profile_images/1299951589344464896/WyC4hr3y_normal.jpg</t>
  </si>
  <si>
    <t>http://pbs.twimg.com/profile_images/1248465114069520384/dqqm7m9e_normal.jpg</t>
  </si>
  <si>
    <t>http://pbs.twimg.com/profile_images/1268793041789366272/0osbTjm__normal.jpg</t>
  </si>
  <si>
    <t>http://pbs.twimg.com/profile_images/1263469497371037697/zghsXTpI_normal.jpg</t>
  </si>
  <si>
    <t>http://pbs.twimg.com/profile_images/1298500292229513219/fgQDgERY_normal.jpg</t>
  </si>
  <si>
    <t>http://pbs.twimg.com/profile_images/1280572904955142147/FcxLUEnz_normal.jpg</t>
  </si>
  <si>
    <t>http://pbs.twimg.com/profile_images/1278746480900050945/V9ksdmOi_normal.jpg</t>
  </si>
  <si>
    <t>http://pbs.twimg.com/profile_images/1273942481319546881/a7aFf3MV_normal.jpg</t>
  </si>
  <si>
    <t>http://pbs.twimg.com/profile_images/1139531910491754496/RroAgPqt_normal.jpg</t>
  </si>
  <si>
    <t>http://pbs.twimg.com/profile_images/1301041151751806976/A8YdFsNR_normal.jpg</t>
  </si>
  <si>
    <t>http://pbs.twimg.com/profile_images/1243745834564489218/BhXOLcwP_normal.jpg</t>
  </si>
  <si>
    <t>http://pbs.twimg.com/profile_images/1302131736122241025/4LFtzZ-G_normal.jpg</t>
  </si>
  <si>
    <t>http://pbs.twimg.com/profile_images/1283983716600221703/hB_e6iS-_normal.jpg</t>
  </si>
  <si>
    <t>http://pbs.twimg.com/profile_images/1293442563215511552/yd6EfWjP_normal.jpg</t>
  </si>
  <si>
    <t>http://pbs.twimg.com/profile_images/1301214809141080064/CYhzOJND_normal.jpg</t>
  </si>
  <si>
    <t>http://pbs.twimg.com/profile_images/1302813828103593984/20oopBF1_normal.jpg</t>
  </si>
  <si>
    <t>http://pbs.twimg.com/profile_images/1300804440564277248/unt6X2d__normal.jpg</t>
  </si>
  <si>
    <t>http://pbs.twimg.com/profile_images/894083787407085568/Hd5C_2cO_normal.jpg</t>
  </si>
  <si>
    <t>http://pbs.twimg.com/profile_images/1176752433101336576/4l7VIL8q_normal.jpg</t>
  </si>
  <si>
    <t>http://pbs.twimg.com/profile_images/1033356031995207680/rJeLjnU6_normal.jpg</t>
  </si>
  <si>
    <t>http://pbs.twimg.com/profile_images/1261248451364311040/NJZfjsYO_normal.jpg</t>
  </si>
  <si>
    <t>http://pbs.twimg.com/profile_images/1263553495803858949/mUxqTXRR_normal.jpg</t>
  </si>
  <si>
    <t>http://pbs.twimg.com/profile_images/1301827362393268224/JBrLIiME_normal.jpg</t>
  </si>
  <si>
    <t>http://pbs.twimg.com/profile_images/1296315038186139649/S84pRt4__normal.jpg</t>
  </si>
  <si>
    <t>http://pbs.twimg.com/profile_images/1090694246871560193/7XrtBSNa_normal.jpg</t>
  </si>
  <si>
    <t>http://pbs.twimg.com/profile_images/1297242014707093504/wQF17FzY_normal.jpg</t>
  </si>
  <si>
    <t>http://pbs.twimg.com/profile_images/1301356633910517761/-VLQsrf8_normal.jpg</t>
  </si>
  <si>
    <t>http://pbs.twimg.com/profile_images/1251758652953853952/lKTGdgmk_normal.jpg</t>
  </si>
  <si>
    <t>http://pbs.twimg.com/profile_images/1290283344656134147/iE2VPU8z_normal.jpg</t>
  </si>
  <si>
    <t>http://pbs.twimg.com/profile_images/1243571123196846081/4OKvGJoo_normal.jpg</t>
  </si>
  <si>
    <t>http://pbs.twimg.com/profile_images/969774844123500545/ggzA7w68_normal.jpg</t>
  </si>
  <si>
    <t>http://pbs.twimg.com/profile_images/1251899117120389124/PHZTPjnY_normal.jpg</t>
  </si>
  <si>
    <t>http://pbs.twimg.com/profile_images/1262324091203321856/a2BPd8H1_normal.jpg</t>
  </si>
  <si>
    <t>http://pbs.twimg.com/profile_images/1302856382262042629/1pQ7DaO9_normal.jpg</t>
  </si>
  <si>
    <t>http://pbs.twimg.com/profile_images/1281954128042684419/cGWHfXQI_normal.jpg</t>
  </si>
  <si>
    <t>http://pbs.twimg.com/profile_images/1265227954361176064/0z5K0WtU_normal.jpg</t>
  </si>
  <si>
    <t>http://pbs.twimg.com/profile_images/1046990680210456576/r31CHrfZ_normal.jpg</t>
  </si>
  <si>
    <t>http://pbs.twimg.com/profile_images/1285981378668982275/OISBGZkx_normal.jpg</t>
  </si>
  <si>
    <t>http://pbs.twimg.com/profile_images/1300662231093272577/HbeB6t3D_normal.jpg</t>
  </si>
  <si>
    <t>http://pbs.twimg.com/profile_images/1169911727074545664/zj-tbDJ0_normal.jpg</t>
  </si>
  <si>
    <t>http://pbs.twimg.com/profile_images/1301439868132683776/4u-qYZOO_normal.jpg</t>
  </si>
  <si>
    <t>http://pbs.twimg.com/profile_images/1297050658034442242/hMHBJ0I3_normal.jpg</t>
  </si>
  <si>
    <t>http://pbs.twimg.com/profile_images/1292884735673286656/6TtVqGgC_normal.jpg</t>
  </si>
  <si>
    <t>http://pbs.twimg.com/profile_images/1286990974925721601/YQHYLnOz_normal.jpg</t>
  </si>
  <si>
    <t>http://pbs.twimg.com/profile_images/1254000345644060672/pxfDPLt-_normal.jpg</t>
  </si>
  <si>
    <t>http://pbs.twimg.com/profile_images/1251023506827087872/9zOh84Kh_normal.jpg</t>
  </si>
  <si>
    <t>http://pbs.twimg.com/profile_images/1129347352630710279/rIwLaCOT_normal.png</t>
  </si>
  <si>
    <t>http://pbs.twimg.com/profile_images/3492697747/d84b71a932bd534784cdea4df40d88f7_normal.jpeg</t>
  </si>
  <si>
    <t>http://pbs.twimg.com/profile_images/1300770812023074817/jvD-BSDC_normal.jpg</t>
  </si>
  <si>
    <t>http://pbs.twimg.com/profile_images/1300735914595856384/0aguplQp_normal.jpg</t>
  </si>
  <si>
    <t>http://pbs.twimg.com/profile_images/1302194811085099008/yEl0sBpk_normal.jpg</t>
  </si>
  <si>
    <t>http://pbs.twimg.com/profile_images/1300765966696022016/TlU6Crk-_normal.jpg</t>
  </si>
  <si>
    <t>http://pbs.twimg.com/profile_images/1301071727531761664/usP4vK8f_normal.jpg</t>
  </si>
  <si>
    <t>http://pbs.twimg.com/profile_images/1300384503748153344/8Z9c42fe_normal.jpg</t>
  </si>
  <si>
    <t>http://pbs.twimg.com/profile_images/1302526375987798016/zen-kep6_normal.jpg</t>
  </si>
  <si>
    <t>http://pbs.twimg.com/profile_images/1302183731327713281/RN09tq5F_normal.jpg</t>
  </si>
  <si>
    <t>http://pbs.twimg.com/profile_images/1282877527648690176/7ijC-5_J_normal.jpg</t>
  </si>
  <si>
    <t>http://pbs.twimg.com/profile_images/436541438969384961/xlVSJOcS_normal.jpeg</t>
  </si>
  <si>
    <t>http://pbs.twimg.com/profile_images/77809097/HANSRAJ_normal.jpg</t>
  </si>
  <si>
    <t>http://pbs.twimg.com/profile_images/1283459430336524289/u9Xg1SvH_normal.jpg</t>
  </si>
  <si>
    <t>http://pbs.twimg.com/profile_images/2680280407/e3860f216cc0cf7eee5455e5feff5f8d_normal.jpeg</t>
  </si>
  <si>
    <t>http://pbs.twimg.com/profile_images/1266971681161007105/MI34pwgC_normal.jpg</t>
  </si>
  <si>
    <t>http://pbs.twimg.com/profile_images/706523831/sport_normal.gif</t>
  </si>
  <si>
    <t>http://pbs.twimg.com/profile_images/856810784868970497/KyzfNJVx_normal.jpg</t>
  </si>
  <si>
    <t>http://pbs.twimg.com/profile_images/1281079607827951617/sfolBxas_normal.jpg</t>
  </si>
  <si>
    <t>http://pbs.twimg.com/profile_images/1302280661961596928/kEfwsIoB_normal.jpg</t>
  </si>
  <si>
    <t>http://pbs.twimg.com/profile_images/1241172731451723776/CoyDN3Nv_normal.jpg</t>
  </si>
  <si>
    <t>http://pbs.twimg.com/profile_images/1089368121499099136/wvlDqNeR_normal.jpg</t>
  </si>
  <si>
    <t>http://pbs.twimg.com/profile_images/951463238/self.120x120.108kb_normal.jpg</t>
  </si>
  <si>
    <t>http://pbs.twimg.com/profile_images/1165034526243876864/PasyN-Ce_normal.jpg</t>
  </si>
  <si>
    <t>http://pbs.twimg.com/profile_images/865131194773495809/KMjhveHQ_normal.jpg</t>
  </si>
  <si>
    <t>http://pbs.twimg.com/profile_images/1227139489480339457/L6fZE_JC_normal.jpg</t>
  </si>
  <si>
    <t>http://pbs.twimg.com/profile_images/1283617203468685312/kZul5soR_normal.jpg</t>
  </si>
  <si>
    <t>http://pbs.twimg.com/profile_images/1272249276077355010/ncj5r55S_normal.jpg</t>
  </si>
  <si>
    <t>http://pbs.twimg.com/profile_images/1281170862037544960/CDnpZkSY_normal.jpg</t>
  </si>
  <si>
    <t>http://pbs.twimg.com/profile_images/272893184/24f2240de.12525286_1-1_normal.jpg</t>
  </si>
  <si>
    <t>http://pbs.twimg.com/profile_images/881029915654725633/qZpWFJVe_normal.jpg</t>
  </si>
  <si>
    <t>http://pbs.twimg.com/profile_images/1299949180048166914/Gu1OzfMc_normal.jpg</t>
  </si>
  <si>
    <t>http://pbs.twimg.com/profile_images/1272469255708045313/HefMszGJ_normal.jpg</t>
  </si>
  <si>
    <t>http://pbs.twimg.com/profile_images/1293394177149956096/dbLqcOvP_normal.jpg</t>
  </si>
  <si>
    <t>http://pbs.twimg.com/profile_images/1295980939449757697/xsyEeCfb_normal.jpg</t>
  </si>
  <si>
    <t>http://pbs.twimg.com/profile_images/1300996456812130305/n5pd5ESP_normal.jpg</t>
  </si>
  <si>
    <t>http://pbs.twimg.com/profile_images/1300775872153047040/1Tl4vnC5_normal.jpg</t>
  </si>
  <si>
    <t>http://pbs.twimg.com/profile_images/1301749980407803904/VQpjyQL__normal.jpg</t>
  </si>
  <si>
    <t>http://pbs.twimg.com/profile_images/1300428870957461506/mzZla8aD_normal.jpg</t>
  </si>
  <si>
    <t>http://pbs.twimg.com/profile_images/1272808285406670854/bEmRtDJF_normal.jpg</t>
  </si>
  <si>
    <t>http://pbs.twimg.com/profile_images/1287656722627059713/vMfEa2Wh_normal.jpg</t>
  </si>
  <si>
    <t>http://pbs.twimg.com/profile_images/567965517445468160/zmDRSEG5_normal.jpeg</t>
  </si>
  <si>
    <t>http://pbs.twimg.com/profile_images/1172701285851619329/cwKTtb7c_normal.jpg</t>
  </si>
  <si>
    <t>http://pbs.twimg.com/profile_images/1250725468984102912/0aXcn4DA_normal.jpg</t>
  </si>
  <si>
    <t>http://pbs.twimg.com/profile_images/1287397548156755969/MK_EXYRi_normal.jpg</t>
  </si>
  <si>
    <t>http://pbs.twimg.com/profile_images/1300839761830060032/r5ViGY7R_normal.jpg</t>
  </si>
  <si>
    <t>http://pbs.twimg.com/profile_images/1294997857632575490/PjDIPwRq_normal.jpg</t>
  </si>
  <si>
    <t>http://pbs.twimg.com/profile_images/1277576225326870528/SRWihM0F_normal.jpg</t>
  </si>
  <si>
    <t>http://pbs.twimg.com/profile_images/1258580401875869697/mGTceAHb_normal.jpg</t>
  </si>
  <si>
    <t>http://pbs.twimg.com/profile_images/1292287249602588673/KnJE4Uvf_normal.jpg</t>
  </si>
  <si>
    <t>http://pbs.twimg.com/profile_images/1297840103193104384/ubcemO5K_normal.jpg</t>
  </si>
  <si>
    <t>http://pbs.twimg.com/profile_images/1300676953024860160/Anxhx9-M_normal.jpg</t>
  </si>
  <si>
    <t>http://pbs.twimg.com/profile_images/1184478346907774976/jF-yWc4e_normal.jpg</t>
  </si>
  <si>
    <t>http://pbs.twimg.com/profile_images/1258417812827254784/IjYl3pqi_normal.jpg</t>
  </si>
  <si>
    <t>http://pbs.twimg.com/profile_images/1285642496563793920/YEn5WFsQ_normal.jpg</t>
  </si>
  <si>
    <t>http://pbs.twimg.com/profile_images/1300492852489723904/Xwl0_I0V_normal.jpg</t>
  </si>
  <si>
    <t>http://pbs.twimg.com/profile_images/1186330740931215369/AhMA5RF5_normal.jpg</t>
  </si>
  <si>
    <t>http://pbs.twimg.com/profile_images/1288904921266286594/zx6DlDa2_normal.jpg</t>
  </si>
  <si>
    <t>http://pbs.twimg.com/profile_images/1294614178309660673/uh0X8_J4_normal.jpg</t>
  </si>
  <si>
    <t>http://pbs.twimg.com/profile_images/1298962628413333504/IsGTm3MW_normal.jpg</t>
  </si>
  <si>
    <t>http://pbs.twimg.com/profile_images/1283041152720154631/OYWNmV0w_normal.jpg</t>
  </si>
  <si>
    <t>http://pbs.twimg.com/profile_images/1297158217869307904/pLdN20ev_normal.jpg</t>
  </si>
  <si>
    <t>http://pbs.twimg.com/profile_images/1276461511859253248/dJKvQ10x_normal.jpg</t>
  </si>
  <si>
    <t>http://pbs.twimg.com/profile_images/1300839433181118464/kDbaGI_w_normal.jpg</t>
  </si>
  <si>
    <t>http://pbs.twimg.com/profile_images/1297437215182618624/ZBBjwUyq_normal.jpg</t>
  </si>
  <si>
    <t>http://pbs.twimg.com/profile_images/1290330291500802049/PASRFlhY_normal.jpg</t>
  </si>
  <si>
    <t>http://pbs.twimg.com/profile_images/1301414619697655808/zyMr4t06_normal.jpg</t>
  </si>
  <si>
    <t>http://pbs.twimg.com/profile_images/1302835917489545217/hIB8i2GZ_normal.jpg</t>
  </si>
  <si>
    <t>http://pbs.twimg.com/profile_images/1129449953842094080/yeeKsg_o_normal.jpg</t>
  </si>
  <si>
    <t>http://pbs.twimg.com/profile_images/1301053775516377088/Xgnf0fn3_normal.jpg</t>
  </si>
  <si>
    <t>http://pbs.twimg.com/profile_images/1159003405064364032/5ZpOU4vW_normal.jpg</t>
  </si>
  <si>
    <t>http://pbs.twimg.com/profile_images/1240745096808517632/RNCfs3iY_normal.jpg</t>
  </si>
  <si>
    <t>http://pbs.twimg.com/profile_images/1301005706833752065/9w6pDLl2_normal.jpg</t>
  </si>
  <si>
    <t>http://pbs.twimg.com/profile_images/1280405376249155585/C5qq-VqL_normal.jpg</t>
  </si>
  <si>
    <t>http://pbs.twimg.com/profile_images/1253339903548551168/95JDTZWW_normal.jpg</t>
  </si>
  <si>
    <t>http://pbs.twimg.com/profile_images/1302314404654903297/lyrv1F6j_normal.jpg</t>
  </si>
  <si>
    <t>http://pbs.twimg.com/profile_images/1302154270872018944/6yYLff6H_normal.jpg</t>
  </si>
  <si>
    <t>http://pbs.twimg.com/profile_images/1302901846944620546/Z4LPgCH3_normal.jpg</t>
  </si>
  <si>
    <t>http://pbs.twimg.com/profile_images/1249213273045471233/aNzcMdpm_normal.jpg</t>
  </si>
  <si>
    <t>http://pbs.twimg.com/profile_images/1183419435002015744/EtEje0cj_normal.jpg</t>
  </si>
  <si>
    <t>http://pbs.twimg.com/profile_images/1278298759017803776/m24cp8f7_normal.jpg</t>
  </si>
  <si>
    <t>http://pbs.twimg.com/profile_images/1301138759325417472/VU9cuNtW_normal.jpg</t>
  </si>
  <si>
    <t>http://pbs.twimg.com/profile_images/1253013116994101251/EhGvGij3_normal.jpg</t>
  </si>
  <si>
    <t>http://pbs.twimg.com/profile_images/1296164473569337349/qTRyXIKN_normal.jpg</t>
  </si>
  <si>
    <t>http://pbs.twimg.com/profile_images/1302417514576576512/oB63djIx_normal.jpg</t>
  </si>
  <si>
    <t>http://pbs.twimg.com/profile_images/1296277807840911360/Tmx9jPNi_normal.jpg</t>
  </si>
  <si>
    <t>http://pbs.twimg.com/profile_images/1261905078870437889/x6FS_EcD_normal.jpg</t>
  </si>
  <si>
    <t>http://pbs.twimg.com/profile_images/1254692806179917831/6kxymqqF_normal.jpg</t>
  </si>
  <si>
    <t>http://pbs.twimg.com/profile_images/1299653888899866625/6en8xDga_normal.jpg</t>
  </si>
  <si>
    <t>http://pbs.twimg.com/profile_images/1300663447311572998/bocYV393_normal.jpg</t>
  </si>
  <si>
    <t>http://pbs.twimg.com/profile_images/1258979066172055552/9uNe64VG_normal.jpg</t>
  </si>
  <si>
    <t>http://pbs.twimg.com/profile_images/1300716805032300545/UJ2eBpcS_normal.jpg</t>
  </si>
  <si>
    <t>http://pbs.twimg.com/profile_images/1071475457093185537/Et5-1jsT_normal.jpg</t>
  </si>
  <si>
    <t>http://pbs.twimg.com/profile_images/1200000468123975680/NB_ht5dO_normal.jpg</t>
  </si>
  <si>
    <t>http://pbs.twimg.com/profile_images/1299278363375222784/DCK8QKte_normal.jpg</t>
  </si>
  <si>
    <t>http://pbs.twimg.com/profile_images/1269955326473678850/AbmLgjke_normal.jpg</t>
  </si>
  <si>
    <t>http://pbs.twimg.com/profile_images/1302138784109060097/PAje4Xa9_normal.jpg</t>
  </si>
  <si>
    <t>http://pbs.twimg.com/profile_images/1129978871560847361/S4MTBFHe_normal.jpg</t>
  </si>
  <si>
    <t>http://pbs.twimg.com/profile_images/1292291595912400896/m1rx4JXW_normal.jpg</t>
  </si>
  <si>
    <t>http://pbs.twimg.com/profile_images/1264803286877638657/cTq_U-Z9_normal.jpg</t>
  </si>
  <si>
    <t>http://pbs.twimg.com/profile_images/1269504184631599104/axFVDhYu_normal.jpg</t>
  </si>
  <si>
    <t>http://pbs.twimg.com/profile_images/1300777880264220673/aWrd-L4Y_normal.jpg</t>
  </si>
  <si>
    <t>http://pbs.twimg.com/profile_images/1300776155050422274/iUk19vgs_normal.jpg</t>
  </si>
  <si>
    <t>http://pbs.twimg.com/profile_images/1302902751924428800/p7C1zkNp_normal.jpg</t>
  </si>
  <si>
    <t>http://pbs.twimg.com/profile_images/1278655058687778816/icStELXz_normal.jpg</t>
  </si>
  <si>
    <t>http://pbs.twimg.com/profile_images/986149207454240768/np3Muwj8_normal.jpg</t>
  </si>
  <si>
    <t>http://pbs.twimg.com/profile_images/1264951942238932993/oAgF-zXC_normal.jpg</t>
  </si>
  <si>
    <t>http://pbs.twimg.com/profile_images/278462621/Winter_normal.jpg</t>
  </si>
  <si>
    <t>http://pbs.twimg.com/profile_images/1302571503767097344/ANkSHKAq_normal.jpg</t>
  </si>
  <si>
    <t>http://pbs.twimg.com/profile_images/1291390475522338818/rIzV8x_P_normal.jpg</t>
  </si>
  <si>
    <t>http://pbs.twimg.com/profile_images/1285616927566516224/Vef9lw-9_normal.jpg</t>
  </si>
  <si>
    <t>http://pbs.twimg.com/profile_images/1300718188083081222/oMUQFLHr_normal.jpg</t>
  </si>
  <si>
    <t>http://pbs.twimg.com/profile_images/1282247331145015298/CU0HSZ9v_normal.jpg</t>
  </si>
  <si>
    <t>http://pbs.twimg.com/profile_images/1300700978325254144/AOUBc5Gs_normal.jpg</t>
  </si>
  <si>
    <t>http://pbs.twimg.com/profile_images/1297575799600513025/wKFRxdbi_normal.jpg</t>
  </si>
  <si>
    <t>http://pbs.twimg.com/profile_images/1273635133858275329/72RQ4gID_normal.jpg</t>
  </si>
  <si>
    <t>http://pbs.twimg.com/profile_images/1301303981650649090/D9YMiIpc_normal.jpg</t>
  </si>
  <si>
    <t>http://pbs.twimg.com/profile_images/1293217890057912320/e9gEkjno_normal.jpg</t>
  </si>
  <si>
    <t>http://pbs.twimg.com/profile_images/1300060171763249152/yMhEBa2C_normal.jpg</t>
  </si>
  <si>
    <t>http://pbs.twimg.com/profile_images/1276053725916749825/Br6frB1D_normal.jpg</t>
  </si>
  <si>
    <t>http://pbs.twimg.com/profile_images/1296473541701844992/a5BVqOf3_normal.jpg</t>
  </si>
  <si>
    <t>http://pbs.twimg.com/profile_images/1139469025505886208/Nr-nTrMN_normal.jpg</t>
  </si>
  <si>
    <t>http://pbs.twimg.com/profile_images/1294175161546022913/4dzk9owt_normal.jpg</t>
  </si>
  <si>
    <t>http://pbs.twimg.com/profile_images/1130473867921637377/YLMEIdh7_normal.jpg</t>
  </si>
  <si>
    <t>http://pbs.twimg.com/profile_images/429313701422723072/JkirKf2M_normal.jpeg</t>
  </si>
  <si>
    <t>http://pbs.twimg.com/profile_images/1294904261034172417/yQsFU9NR_normal.jpg</t>
  </si>
  <si>
    <t>http://pbs.twimg.com/profile_images/1102538891125415937/iIdrxf31_normal.jpg</t>
  </si>
  <si>
    <t>http://pbs.twimg.com/profile_images/1301864901825110018/fHtOWVLf_normal.jpg</t>
  </si>
  <si>
    <t>http://pbs.twimg.com/profile_images/1133045059970953216/q-0X73fm_normal.jpg</t>
  </si>
  <si>
    <t>http://pbs.twimg.com/profile_images/1296855142726168579/aPpPVhA3_normal.jpg</t>
  </si>
  <si>
    <t>http://pbs.twimg.com/profile_images/1299529618462973959/cMM0gmUT_normal.jpg</t>
  </si>
  <si>
    <t>http://pbs.twimg.com/profile_images/1301120981507866626/brQraIk1_normal.jpg</t>
  </si>
  <si>
    <t>http://pbs.twimg.com/profile_images/564056079370178560/pSrc0VkE_normal.jpeg</t>
  </si>
  <si>
    <t>http://pbs.twimg.com/profile_images/1232751423382859778/CkHBjsyJ_normal.jpg</t>
  </si>
  <si>
    <t>http://pbs.twimg.com/profile_images/1016566564433170432/IEQlC5HP_normal.jpg</t>
  </si>
  <si>
    <t>http://pbs.twimg.com/profile_images/1285125755811160066/wcgoRQHV_normal.jpg</t>
  </si>
  <si>
    <t>http://pbs.twimg.com/profile_images/1285520949371117568/ObrqaQV0_normal.jpg</t>
  </si>
  <si>
    <t>http://pbs.twimg.com/profile_images/1301541849014788097/i_Oy2h6Y_normal.jpg</t>
  </si>
  <si>
    <t>http://pbs.twimg.com/profile_images/1216317671391629313/plWtXBG__normal.jpg</t>
  </si>
  <si>
    <t>http://pbs.twimg.com/profile_images/1270324050791981058/6SrOXVTF_normal.jpg</t>
  </si>
  <si>
    <t>http://pbs.twimg.com/profile_images/1221829872353284096/RB60U_uh_normal.jpg</t>
  </si>
  <si>
    <t>http://pbs.twimg.com/profile_images/1302615348244393984/r5MFu4FJ_normal.jpg</t>
  </si>
  <si>
    <t>http://pbs.twimg.com/profile_images/1297594336574488576/zbS_UjS5_normal.jpg</t>
  </si>
  <si>
    <t>http://pbs.twimg.com/profile_images/1301009999791927297/dLwlppZ4_normal.jpg</t>
  </si>
  <si>
    <t>http://pbs.twimg.com/profile_images/1261736996483076096/sTGrEIWH_normal.jpg</t>
  </si>
  <si>
    <t>http://pbs.twimg.com/profile_images/809812714725863424/Z_En5qC8_normal.jpg</t>
  </si>
  <si>
    <t>http://pbs.twimg.com/profile_images/1290355944585486336/iFrr0znn_normal.jpg</t>
  </si>
  <si>
    <t>http://pbs.twimg.com/profile_images/1245233121462796289/xHH7h5fL_normal.jpg</t>
  </si>
  <si>
    <t>http://pbs.twimg.com/profile_images/1297232555733708800/nJNG8nPs_normal.jpg</t>
  </si>
  <si>
    <t>http://pbs.twimg.com/profile_images/1300504911549853696/f73lyPEJ_normal.jpg</t>
  </si>
  <si>
    <t>http://pbs.twimg.com/profile_images/1301961110740852736/UBgo7XSq_normal.jpg</t>
  </si>
  <si>
    <t>http://pbs.twimg.com/profile_images/1300429620987060224/1rnHl6BX_normal.jpg</t>
  </si>
  <si>
    <t>http://pbs.twimg.com/profile_images/1301017323457765382/uQLhpkUP_normal.jpg</t>
  </si>
  <si>
    <t>http://pbs.twimg.com/profile_images/1294137846484185088/v1L72q8a_normal.jpg</t>
  </si>
  <si>
    <t>http://pbs.twimg.com/profile_images/1297033190197010432/Xzuv21Sx_normal.jpg</t>
  </si>
  <si>
    <t>http://pbs.twimg.com/profile_images/1302905033348886529/M6LL0SSL_normal.jpg</t>
  </si>
  <si>
    <t>http://pbs.twimg.com/profile_images/1251206845298954240/8Xpg2kEf_normal.jpg</t>
  </si>
  <si>
    <t>http://pbs.twimg.com/profile_images/378800000379968567/a146f6174aefa1c9ceba260a42c2000c_normal.jpeg</t>
  </si>
  <si>
    <t>http://pbs.twimg.com/profile_images/1288120430612500483/bdHcZJ_u_normal.jpg</t>
  </si>
  <si>
    <t>http://pbs.twimg.com/profile_images/1300114854838067200/mVrchzea_normal.jpg</t>
  </si>
  <si>
    <t>http://pbs.twimg.com/profile_images/1300827564798140422/_Av4dw9U_normal.jpg</t>
  </si>
  <si>
    <t>http://pbs.twimg.com/profile_images/1302562559451516929/4Nja-ki8_normal.jpg</t>
  </si>
  <si>
    <t>http://pbs.twimg.com/profile_images/1276934639861428225/jTknLTbq_normal.jpg</t>
  </si>
  <si>
    <t>http://pbs.twimg.com/profile_images/1302233504365703168/6KQGpwlc_normal.jpg</t>
  </si>
  <si>
    <t>http://pbs.twimg.com/profile_images/1300320741678706688/wyqvOtwK_normal.jpg</t>
  </si>
  <si>
    <t>http://pbs.twimg.com/profile_images/1185823697459802112/9nsN5F8L_normal.jpg</t>
  </si>
  <si>
    <t>http://pbs.twimg.com/profile_images/1167451789802655746/Mk2yZSRy_normal.jpg</t>
  </si>
  <si>
    <t>http://pbs.twimg.com/profile_images/1285240321933115393/-tsTEVvO_normal.jpg</t>
  </si>
  <si>
    <t>http://pbs.twimg.com/profile_images/1295218623888281606/_-Y_f1Tw_normal.jpg</t>
  </si>
  <si>
    <t>http://pbs.twimg.com/profile_images/1297038294568452096/WUphPIQz_normal.jpg</t>
  </si>
  <si>
    <t>http://pbs.twimg.com/profile_images/1302650777727463425/XaFdbw05_normal.jpg</t>
  </si>
  <si>
    <t>http://pbs.twimg.com/profile_images/1276901592181030912/QJ2Yv6NO_normal.jpg</t>
  </si>
  <si>
    <t>http://pbs.twimg.com/profile_images/1271826495099465728/h8A3nDpa_normal.jpg</t>
  </si>
  <si>
    <t>http://pbs.twimg.com/profile_images/1280952190199201792/kH4RD5Eu_normal.jpg</t>
  </si>
  <si>
    <t>http://pbs.twimg.com/profile_images/1237787356414926848/0acns-10_normal.jpg</t>
  </si>
  <si>
    <t>http://pbs.twimg.com/profile_images/1301788650653450240/g5m8k3Mh_normal.jpg</t>
  </si>
  <si>
    <t>http://pbs.twimg.com/profile_images/1272812418671017985/frkyuT7x_normal.jpg</t>
  </si>
  <si>
    <t>http://pbs.twimg.com/profile_images/1291634934029914112/U1RVWRht_normal.jpg</t>
  </si>
  <si>
    <t>http://pbs.twimg.com/profile_images/1297267623395127297/k36Xxuge_normal.jpg</t>
  </si>
  <si>
    <t>http://pbs.twimg.com/profile_images/1297240670579691522/FbAQrEiG_normal.jpg</t>
  </si>
  <si>
    <t>http://pbs.twimg.com/profile_images/1299581389679992833/JOSLHBDd_normal.jpg</t>
  </si>
  <si>
    <t>http://pbs.twimg.com/profile_images/1299666919851610112/GM1uDF5H_normal.jpg</t>
  </si>
  <si>
    <t>http://pbs.twimg.com/profile_images/1012314544536838144/92wNubzx_normal.jpg</t>
  </si>
  <si>
    <t>http://pbs.twimg.com/profile_images/1294639051627061249/Wbb2aFFr_normal.jpg</t>
  </si>
  <si>
    <t>http://pbs.twimg.com/profile_images/1299223821853978624/gtidGcBK_normal.jpg</t>
  </si>
  <si>
    <t>http://pbs.twimg.com/profile_images/1286860714578186240/eAXB1tv1_normal.jpg</t>
  </si>
  <si>
    <t>http://pbs.twimg.com/profile_images/1300851596125855744/-rOTMxgv_normal.jpg</t>
  </si>
  <si>
    <t>http://pbs.twimg.com/profile_images/1263753167612923904/S5H83f9S_normal.jpg</t>
  </si>
  <si>
    <t>http://pbs.twimg.com/profile_images/1260487314305933313/uH6-6YMR_normal.jpg</t>
  </si>
  <si>
    <t>http://pbs.twimg.com/profile_images/1263349385091579905/POP1BG8i_normal.jpg</t>
  </si>
  <si>
    <t>http://pbs.twimg.com/profile_images/1301157338095562752/9BzjcVqt_normal.jpg</t>
  </si>
  <si>
    <t>http://pbs.twimg.com/profile_images/1298713026808311811/czo3CqVx_normal.jpg</t>
  </si>
  <si>
    <t>http://pbs.twimg.com/profile_images/1295916561677471744/nCpThgyg_normal.jpg</t>
  </si>
  <si>
    <t>http://pbs.twimg.com/profile_images/1259324186436046850/mlZUe0eX_normal.jpg</t>
  </si>
  <si>
    <t>http://pbs.twimg.com/profile_images/1302617347639836675/14lMlENV_normal.jpg</t>
  </si>
  <si>
    <t>http://pbs.twimg.com/profile_images/1301161798679232512/boJmPwNw_normal.jpg</t>
  </si>
  <si>
    <t>http://pbs.twimg.com/profile_images/1298835528838602752/CZRC9s_t_normal.jpg</t>
  </si>
  <si>
    <t>http://pbs.twimg.com/profile_images/1302094334175580161/-thTvdBC_normal.jpg</t>
  </si>
  <si>
    <t>http://pbs.twimg.com/profile_images/1247364249988378625/7U8NQ6hl_normal.jpg</t>
  </si>
  <si>
    <t>http://pbs.twimg.com/profile_images/1258306770533076993/RPfsikHL_normal.jpg</t>
  </si>
  <si>
    <t>http://pbs.twimg.com/profile_images/1280036729597001730/iY3PE5OE_normal.jpg</t>
  </si>
  <si>
    <t>http://pbs.twimg.com/profile_images/1302818195653361665/9T5WCi8i_normal.jpg</t>
  </si>
  <si>
    <t>http://pbs.twimg.com/profile_images/802946132082970625/5-W2tMWG_normal.jpg</t>
  </si>
  <si>
    <t>http://pbs.twimg.com/profile_images/1302168024607121408/pVuWrqN2_normal.jpg</t>
  </si>
  <si>
    <t>http://pbs.twimg.com/profile_images/1295641293075316736/l0qS9V0e_normal.jpg</t>
  </si>
  <si>
    <t>http://pbs.twimg.com/profile_images/1301843607175880706/WGT5YexI_normal.jpg</t>
  </si>
  <si>
    <t>http://pbs.twimg.com/profile_images/1230195410469298176/PPX6AGF__normal.jpg</t>
  </si>
  <si>
    <t>http://pbs.twimg.com/profile_images/1292157696381132800/uE5sZo6-_normal.jpg</t>
  </si>
  <si>
    <t>http://pbs.twimg.com/profile_images/1300679466209800192/lNvfU7UF_normal.jpg</t>
  </si>
  <si>
    <t>http://pbs.twimg.com/profile_images/1262623492635328513/Krn9RkiA_normal.jpg</t>
  </si>
  <si>
    <t>http://pbs.twimg.com/profile_images/1297910473166172161/gX16R-tr_normal.jpg</t>
  </si>
  <si>
    <t>http://pbs.twimg.com/profile_images/1214751658845958149/4Jd5gy8__normal.jpg</t>
  </si>
  <si>
    <t>http://pbs.twimg.com/profile_images/1300400213895516160/2ALPRYuy_normal.jpg</t>
  </si>
  <si>
    <t>http://pbs.twimg.com/profile_images/1257134843743305729/aETlWF71_normal.jpg</t>
  </si>
  <si>
    <t>http://pbs.twimg.com/profile_images/1302319248497287168/tyH8IwXI_normal.jpg</t>
  </si>
  <si>
    <t>http://pbs.twimg.com/profile_images/1274751617305321473/PhuuxJOB_normal.jpg</t>
  </si>
  <si>
    <t>http://pbs.twimg.com/profile_images/1135488202616102914/DkD8hlzI_normal.png</t>
  </si>
  <si>
    <t>http://pbs.twimg.com/profile_images/527396369103716352/pVtnnhTr_normal.png</t>
  </si>
  <si>
    <t>http://pbs.twimg.com/profile_images/578162805666230272/cCkngdx2_normal.jpeg</t>
  </si>
  <si>
    <t>http://pbs.twimg.com/profile_images/1242487900253503489/852zIiX9_normal.jpg</t>
  </si>
  <si>
    <t>http://pbs.twimg.com/profile_images/1260221002962870273/oaOtmZZ__normal.jpg</t>
  </si>
  <si>
    <t>http://pbs.twimg.com/profile_images/1302645506158538754/I-wQCv5e_normal.jpg</t>
  </si>
  <si>
    <t>http://pbs.twimg.com/profile_images/1107628416918904832/CZguecUQ_normal.jpg</t>
  </si>
  <si>
    <t>http://pbs.twimg.com/profile_images/1251911154454212608/u89LR1hM_normal.jpg</t>
  </si>
  <si>
    <t>http://pbs.twimg.com/profile_images/1186646307898871810/KC8kju9z_normal.jpg</t>
  </si>
  <si>
    <t>http://pbs.twimg.com/profile_images/431007519423471616/8rZrXQm8_normal.png</t>
  </si>
  <si>
    <t>http://pbs.twimg.com/profile_images/1192352833384796160/Lknmn_M-_normal.jpg</t>
  </si>
  <si>
    <t>http://pbs.twimg.com/profile_images/1293585588701069312/XV85Cxhn_normal.jpg</t>
  </si>
  <si>
    <t>http://pbs.twimg.com/profile_images/1278161755139715073/V1a05NIj_normal.jpg</t>
  </si>
  <si>
    <t>http://pbs.twimg.com/profile_images/1287342663490887681/jjftwHHF_normal.jpg</t>
  </si>
  <si>
    <t>http://pbs.twimg.com/profile_images/2796525513/7667f2495123781dc123233586546663_normal.jpeg</t>
  </si>
  <si>
    <t>http://pbs.twimg.com/profile_images/1292012583680016387/J0-_O_ME_normal.jpg</t>
  </si>
  <si>
    <t>http://pbs.twimg.com/profile_images/1293019976220073984/aZ0--0qt_normal.jpg</t>
  </si>
  <si>
    <t>http://pbs.twimg.com/profile_images/1292169417216860161/q6lOxvWO_normal.jpg</t>
  </si>
  <si>
    <t>http://pbs.twimg.com/profile_images/1061636562633424897/_Bbb-OF0_normal.jpg</t>
  </si>
  <si>
    <t>http://pbs.twimg.com/profile_images/1301925998984740866/nHtwt6h6_normal.jpg</t>
  </si>
  <si>
    <t>http://pbs.twimg.com/profile_images/1269456461723324416/c4h6bJIT_normal.jpg</t>
  </si>
  <si>
    <t>http://pbs.twimg.com/profile_images/1223835115861622784/DVuCkHGt_normal.jpg</t>
  </si>
  <si>
    <t>http://pbs.twimg.com/profile_images/618418806193389568/JP7OYZSE_normal.png</t>
  </si>
  <si>
    <t>http://pbs.twimg.com/profile_images/1301350201383288832/lLzBYGyp_normal.jpg</t>
  </si>
  <si>
    <t>http://pbs.twimg.com/profile_images/1268417502058549248/towjj7z5_normal.jpg</t>
  </si>
  <si>
    <t>http://pbs.twimg.com/profile_images/1282671964792827904/ODLwrBCM_normal.jpg</t>
  </si>
  <si>
    <t>http://pbs.twimg.com/profile_images/974678302706290688/zmvVdS5u_normal.jpg</t>
  </si>
  <si>
    <t>http://pbs.twimg.com/profile_images/677071184857464832/ppvV7fyn_normal.jpg</t>
  </si>
  <si>
    <t>http://pbs.twimg.com/profile_images/1289067310188175360/kSqg-074_normal.jpg</t>
  </si>
  <si>
    <t>http://pbs.twimg.com/profile_images/1287015248067796993/jzKNcz16_normal.jpg</t>
  </si>
  <si>
    <t>http://pbs.twimg.com/profile_images/1276554520068157441/cFMcrnNQ_normal.jpg</t>
  </si>
  <si>
    <t>http://pbs.twimg.com/profile_images/1288807590529400833/qG3mBTnu_normal.jpg</t>
  </si>
  <si>
    <t>http://pbs.twimg.com/profile_images/747319517940875264/7EMPUWoB_normal.jpg</t>
  </si>
  <si>
    <t>http://pbs.twimg.com/profile_images/1297423789760958465/1PsWJvSn_normal.jpg</t>
  </si>
  <si>
    <t>http://pbs.twimg.com/profile_images/1300428457571090432/pOQpR5Yl_normal.jpg</t>
  </si>
  <si>
    <t>http://pbs.twimg.com/profile_images/1221783685374136320/RjrhU9Gj_normal.jpg</t>
  </si>
  <si>
    <t>http://pbs.twimg.com/profile_images/1261603967907377153/znmtPvrD_normal.jpg</t>
  </si>
  <si>
    <t>http://pbs.twimg.com/profile_images/1229201313432367104/bUz9J0Xy_normal.jpg</t>
  </si>
  <si>
    <t>http://pbs.twimg.com/profile_images/1264675641389191175/bnU8tpNd_normal.jpg</t>
  </si>
  <si>
    <t>http://pbs.twimg.com/profile_images/1301130115447844870/4AG5sCVP_normal.jpg</t>
  </si>
  <si>
    <t>http://pbs.twimg.com/profile_images/1302066020471848962/1hfA2iQJ_normal.jpg</t>
  </si>
  <si>
    <t>http://pbs.twimg.com/profile_images/1179280328323551232/Xta3GJTh_normal.jpg</t>
  </si>
  <si>
    <t>http://pbs.twimg.com/profile_images/1298956390388490240/JVm2T6W6_normal.jpg</t>
  </si>
  <si>
    <t>http://pbs.twimg.com/profile_images/1300864355764854784/0aKxKRKg_normal.jpg</t>
  </si>
  <si>
    <t>http://pbs.twimg.com/profile_images/1263511149661863938/PPdMbeMP_normal.jpg</t>
  </si>
  <si>
    <t>http://pbs.twimg.com/profile_images/955432054300147712/oW1ZASN-_normal.jpg</t>
  </si>
  <si>
    <t>http://pbs.twimg.com/profile_images/1294655107196362752/GXzAONbE_normal.jpg</t>
  </si>
  <si>
    <t>http://pbs.twimg.com/profile_images/1234866270211698689/umz7SsCR_normal.jpg</t>
  </si>
  <si>
    <t>http://pbs.twimg.com/profile_images/1289091220572999681/hjUGc0RY_normal.jpg</t>
  </si>
  <si>
    <t>http://pbs.twimg.com/profile_images/1214139519911415809/nTIzpNxm_normal.jpg</t>
  </si>
  <si>
    <t>http://pbs.twimg.com/profile_images/1205747567327404032/7BJN1qAr_normal.jpg</t>
  </si>
  <si>
    <t>http://pbs.twimg.com/profile_images/1285437099311681536/krYrBStu_normal.jpg</t>
  </si>
  <si>
    <t>http://pbs.twimg.com/profile_images/1272196193565773824/HIFWbX9l_normal.jpg</t>
  </si>
  <si>
    <t>http://pbs.twimg.com/profile_images/1294710621531811840/fzQPV73N_normal.jpg</t>
  </si>
  <si>
    <t>http://pbs.twimg.com/profile_images/1263811750236913664/gPjI1_p8_normal.jpg</t>
  </si>
  <si>
    <t>http://pbs.twimg.com/profile_images/1134312372535824391/o8csmp_g_normal.jpg</t>
  </si>
  <si>
    <t>http://pbs.twimg.com/profile_images/1290477026940342272/e6fLhpwl_normal.jpg</t>
  </si>
  <si>
    <t>http://pbs.twimg.com/profile_images/1302823445676224513/4QDZwhFk_normal.jpg</t>
  </si>
  <si>
    <t>http://pbs.twimg.com/profile_images/1278539972891430913/FRYY7OEq_normal.jpg</t>
  </si>
  <si>
    <t>http://pbs.twimg.com/profile_images/433431074073362432/CMULkLMl_normal.jpeg</t>
  </si>
  <si>
    <t>http://pbs.twimg.com/profile_images/953617493507022848/uyUhjbDr_normal.jpg</t>
  </si>
  <si>
    <t>http://pbs.twimg.com/profile_images/1293078006211256322/xGhKRxQ8_normal.jpg</t>
  </si>
  <si>
    <t>http://pbs.twimg.com/profile_images/1279359692586668038/H8KdiqSm_normal.jpg</t>
  </si>
  <si>
    <t>http://pbs.twimg.com/profile_images/813330588371337216/KPhLBZtM_normal.jpg</t>
  </si>
  <si>
    <t>http://pbs.twimg.com/profile_images/1259537774291505158/3OEAfmE9_normal.jpg</t>
  </si>
  <si>
    <t>http://pbs.twimg.com/profile_images/1301777865269112838/YFG1x0Cz_normal.jpg</t>
  </si>
  <si>
    <t>http://pbs.twimg.com/profile_images/1300265570684657667/lMwHdxuO_normal.jpg</t>
  </si>
  <si>
    <t>http://pbs.twimg.com/profile_images/1281191700208246784/gES-6C6O_normal.jpg</t>
  </si>
  <si>
    <t>http://pbs.twimg.com/profile_images/1298652540830199814/HBOt66XX_normal.jpg</t>
  </si>
  <si>
    <t>http://pbs.twimg.com/profile_images/1153238218650689536/8qT1Nq2C_normal.jpg</t>
  </si>
  <si>
    <t>http://pbs.twimg.com/profile_images/1122790376488620032/n6krp-8V_normal.jpg</t>
  </si>
  <si>
    <t>http://pbs.twimg.com/profile_images/1302613987868078082/RO62ENBg_normal.jpg</t>
  </si>
  <si>
    <t>http://pbs.twimg.com/profile_images/1227977798003785730/pt1GHPp7_normal.jpg</t>
  </si>
  <si>
    <t>http://pbs.twimg.com/profile_images/1282858005667540992/dfYMtU-0_normal.jpg</t>
  </si>
  <si>
    <t>http://pbs.twimg.com/profile_images/1301219506715459585/p5QWAvry_normal.jpg</t>
  </si>
  <si>
    <t>http://pbs.twimg.com/profile_images/1168113663808438272/UJB6SzU9_normal.jpg</t>
  </si>
  <si>
    <t>http://pbs.twimg.com/profile_images/1301157131719114755/lpjbbdCE_normal.jpg</t>
  </si>
  <si>
    <t>http://pbs.twimg.com/profile_images/1271841349617082370/p7YQciU0_normal.jpg</t>
  </si>
  <si>
    <t>http://pbs.twimg.com/profile_images/1248787857705058304/SUhPQOqb_normal.jpg</t>
  </si>
  <si>
    <t>http://pbs.twimg.com/profile_images/1299573230517104646/YI4p5G0b_normal.jpg</t>
  </si>
  <si>
    <t>http://pbs.twimg.com/profile_images/1267490755997691904/NbNotvtg_normal.jpg</t>
  </si>
  <si>
    <t>http://pbs.twimg.com/profile_images/1214248335353221126/xSima00p_normal.jpg</t>
  </si>
  <si>
    <t>http://pbs.twimg.com/profile_images/790754572826349568/IfSUKzGt_normal.jpg</t>
  </si>
  <si>
    <t>http://pbs.twimg.com/profile_images/1299160035646255105/xN6BQ23Y_normal.jpg</t>
  </si>
  <si>
    <t>http://pbs.twimg.com/profile_images/1024999919004930048/KQ6raqpi_normal.jpg</t>
  </si>
  <si>
    <t>http://pbs.twimg.com/profile_images/1294544834825293824/csi4s35Q_normal.jpg</t>
  </si>
  <si>
    <t>http://pbs.twimg.com/profile_images/1302205724613779456/srDULFI__normal.jpg</t>
  </si>
  <si>
    <t>http://pbs.twimg.com/profile_images/1174381892436545536/BVGiKEYj_normal.jpg</t>
  </si>
  <si>
    <t>http://pbs.twimg.com/profile_images/784744534005604352/uS07DdN__normal.jpg</t>
  </si>
  <si>
    <t>http://pbs.twimg.com/profile_images/1285422941052649472/12dpmFJD_normal.jpg</t>
  </si>
  <si>
    <t>http://pbs.twimg.com/profile_images/1057308587289001984/tog3SJAB_normal.jpg</t>
  </si>
  <si>
    <t>http://pbs.twimg.com/profile_images/1102893410334068737/VXpvZ7ju_normal.jpg</t>
  </si>
  <si>
    <t>http://pbs.twimg.com/profile_images/1301825423563608070/5F31n2qG_normal.jpg</t>
  </si>
  <si>
    <t>http://pbs.twimg.com/profile_images/1282975262473248768/iAi4mwzz_normal.jpg</t>
  </si>
  <si>
    <t>http://pbs.twimg.com/profile_images/1293586078452989952/VH7Chkny_normal.jpg</t>
  </si>
  <si>
    <t>http://pbs.twimg.com/profile_images/1291090005150982144/H8caONpv_normal.jpg</t>
  </si>
  <si>
    <t>http://pbs.twimg.com/profile_images/1286324956054216709/vjTtMlNu_normal.jpg</t>
  </si>
  <si>
    <t>http://pbs.twimg.com/profile_images/1302670053343551488/X9ZES07P_normal.jpg</t>
  </si>
  <si>
    <t>http://pbs.twimg.com/profile_images/1301244095352856576/3fckb-pV_normal.jpg</t>
  </si>
  <si>
    <t>http://pbs.twimg.com/profile_images/1269230038022533126/X5QuzV7t_normal.jpg</t>
  </si>
  <si>
    <t>http://pbs.twimg.com/profile_images/1302852611150733313/JJ-bh3a4_normal.jpg</t>
  </si>
  <si>
    <t>http://pbs.twimg.com/profile_images/1300657095751000064/XyzIiaEd_normal.jpg</t>
  </si>
  <si>
    <t>http://pbs.twimg.com/profile_images/1291793599106101248/JxXRvKCh_normal.jpg</t>
  </si>
  <si>
    <t>http://pbs.twimg.com/profile_images/1275731929296449536/TjWtTPnu_normal.jpg</t>
  </si>
  <si>
    <t>http://pbs.twimg.com/profile_images/1292464440718184448/peamTPyH_normal.jpg</t>
  </si>
  <si>
    <t>http://pbs.twimg.com/profile_images/1297923045135327261/XlL1NgH7_normal.jpg</t>
  </si>
  <si>
    <t>http://pbs.twimg.com/profile_images/1297256169644232709/_vwFrEOA_normal.jpg</t>
  </si>
  <si>
    <t>http://pbs.twimg.com/profile_images/1302577803930431488/ceopfkA-_normal.jpg</t>
  </si>
  <si>
    <t>http://pbs.twimg.com/profile_images/1196364709039001600/OA7W1HZm_normal.jpg</t>
  </si>
  <si>
    <t>http://pbs.twimg.com/profile_images/1299009749195735060/d7fVz9q6_normal.jpg</t>
  </si>
  <si>
    <t>http://pbs.twimg.com/profile_images/1193953807329157120/hxb8WLoL_normal.jpg</t>
  </si>
  <si>
    <t>http://pbs.twimg.com/profile_images/1301502941120004096/t-n0PIIO_normal.jpg</t>
  </si>
  <si>
    <t>http://pbs.twimg.com/profile_images/1302183924802621441/ye_132zY_normal.jpg</t>
  </si>
  <si>
    <t>http://pbs.twimg.com/profile_images/1114187841355935744/f__Ry9GY_normal.jpg</t>
  </si>
  <si>
    <t>http://pbs.twimg.com/profile_images/1214407738970664960/M26UctfC_normal.jpg</t>
  </si>
  <si>
    <t>http://pbs.twimg.com/profile_images/1291467296586657797/RCfkVrIS_normal.jpg</t>
  </si>
  <si>
    <t>http://pbs.twimg.com/profile_images/1282958253945524224/pGsOsdAd_normal.jpg</t>
  </si>
  <si>
    <t>http://pbs.twimg.com/profile_images/1265684813358514176/ou_MZSPl_normal.jpg</t>
  </si>
  <si>
    <t>http://pbs.twimg.com/profile_images/1286628715745730565/IxRSI06R_normal.jpg</t>
  </si>
  <si>
    <t>http://pbs.twimg.com/profile_images/1300610301943898112/seyxejec_normal.jpg</t>
  </si>
  <si>
    <t>http://pbs.twimg.com/profile_images/1277454213962858498/3b_ZLJfk_normal.jpg</t>
  </si>
  <si>
    <t>http://pbs.twimg.com/profile_images/1265521723581104134/DQHbck0U_normal.jpg</t>
  </si>
  <si>
    <t>http://pbs.twimg.com/profile_images/1252798614197293056/0r4IDtAq_normal.jpg</t>
  </si>
  <si>
    <t>http://pbs.twimg.com/profile_images/1292353644684165120/j23byrtY_normal.jpg</t>
  </si>
  <si>
    <t>http://pbs.twimg.com/profile_images/1301870677612310528/-zYIBbDU_normal.jpg</t>
  </si>
  <si>
    <t>http://pbs.twimg.com/profile_images/1110286539236495360/k-cCRsZL_normal.jpg</t>
  </si>
  <si>
    <t>http://pbs.twimg.com/profile_images/1094580971205201921/ghtnG-P-_normal.jpg</t>
  </si>
  <si>
    <t>http://pbs.twimg.com/profile_images/1286994247174897665/7Np_T2-__normal.jpg</t>
  </si>
  <si>
    <t>http://pbs.twimg.com/profile_images/1250010556339118081/Rasu_efH_normal.jpg</t>
  </si>
  <si>
    <t>http://pbs.twimg.com/profile_images/1302245480794001408/dpuNE3aq_normal.jpg</t>
  </si>
  <si>
    <t>http://pbs.twimg.com/profile_images/1296684978886115328/pLN3SHmG_normal.jpg</t>
  </si>
  <si>
    <t>http://pbs.twimg.com/profile_images/1302904687197208576/icULpbOk_normal.jpg</t>
  </si>
  <si>
    <t>http://pbs.twimg.com/profile_images/1281078465140228097/UZtLNoq__normal.jpg</t>
  </si>
  <si>
    <t>http://pbs.twimg.com/profile_images/1138402612200402945/_6GuEAMV_normal.jpg</t>
  </si>
  <si>
    <t>http://pbs.twimg.com/profile_images/1302608321573130245/cRkl6gzD_normal.jpg</t>
  </si>
  <si>
    <t>http://pbs.twimg.com/profile_images/1301133682720161793/dQB3NKig_normal.jpg</t>
  </si>
  <si>
    <t>http://pbs.twimg.com/profile_images/1293615529647722496/Wl5Fsn7H_normal.jpg</t>
  </si>
  <si>
    <t>http://pbs.twimg.com/profile_images/570440108424171520/QuGYd7jH_normal.png</t>
  </si>
  <si>
    <t>http://pbs.twimg.com/profile_images/1296055001526046720/jqIvcMLD_normal.jpg</t>
  </si>
  <si>
    <t>http://pbs.twimg.com/profile_images/1244990412491653120/lG7BdQE9_normal.jpg</t>
  </si>
  <si>
    <t>http://pbs.twimg.com/profile_images/1301211203612499968/eJEV2SON_normal.jpg</t>
  </si>
  <si>
    <t>http://pbs.twimg.com/profile_images/1297566737152409600/mayhe7qR_normal.jpg</t>
  </si>
  <si>
    <t>http://pbs.twimg.com/profile_images/1302905878345969664/G7lewIwE_normal.jpg</t>
  </si>
  <si>
    <t>http://pbs.twimg.com/profile_images/1271654682524397568/NQu2ap-l_normal.jpg</t>
  </si>
  <si>
    <t>http://pbs.twimg.com/profile_images/1301483674198659072/rdaa2W9M_normal.jpg</t>
  </si>
  <si>
    <t>http://pbs.twimg.com/profile_images/1300984467289325568/f7U9BoS6_normal.jpg</t>
  </si>
  <si>
    <t>http://pbs.twimg.com/profile_images/1280098175928250369/ipugtd1d_normal.jpg</t>
  </si>
  <si>
    <t>http://pbs.twimg.com/profile_images/1185545914045358081/dnLldh2y_normal.jpg</t>
  </si>
  <si>
    <t>http://pbs.twimg.com/profile_images/1282882387475443712/tZ-A4k6l_normal.jpg</t>
  </si>
  <si>
    <t>http://pbs.twimg.com/profile_images/1287268252591124481/OGUOih6l_normal.jpg</t>
  </si>
  <si>
    <t>http://pbs.twimg.com/profile_images/1271642497161129984/okyaBZ8z_normal.jpg</t>
  </si>
  <si>
    <t>http://pbs.twimg.com/profile_images/1109648308635664385/UgVbxrR8_normal.jpg</t>
  </si>
  <si>
    <t>http://pbs.twimg.com/profile_images/1272895733251923969/TZDyVa4o_normal.jpg</t>
  </si>
  <si>
    <t>http://pbs.twimg.com/profile_images/1080617313009692672/1dOjBplq_normal.jpg</t>
  </si>
  <si>
    <t>http://pbs.twimg.com/profile_images/1256477426806190080/gpHQqhaz_normal.jpg</t>
  </si>
  <si>
    <t>http://pbs.twimg.com/profile_images/1271916079275622400/nxwYXg5u_normal.jpg</t>
  </si>
  <si>
    <t>http://pbs.twimg.com/profile_images/1298509260637130752/G-LGm5jA_normal.jpg</t>
  </si>
  <si>
    <t>http://pbs.twimg.com/profile_images/1300613575443058690/y1DJnSE3_normal.jpg</t>
  </si>
  <si>
    <t>http://pbs.twimg.com/profile_images/1290919644329472000/botD03D4_normal.jpg</t>
  </si>
  <si>
    <t>http://pbs.twimg.com/profile_images/1302279765907271681/NLBkJ1M0_normal.jpg</t>
  </si>
  <si>
    <t>http://pbs.twimg.com/profile_images/1219121750392197122/JqUUYOQ4_normal.png</t>
  </si>
  <si>
    <t>http://pbs.twimg.com/profile_images/1166614047397203968/wHHZv2uN_normal.jpg</t>
  </si>
  <si>
    <t>http://pbs.twimg.com/profile_images/811814809532563456/Hm6O6ktZ_normal.jpg</t>
  </si>
  <si>
    <t>http://pbs.twimg.com/profile_images/1298929633123950592/xdiyCd71_normal.jpg</t>
  </si>
  <si>
    <t>http://pbs.twimg.com/profile_images/1258649924582936576/EF2dVvZo_normal.jpg</t>
  </si>
  <si>
    <t>http://pbs.twimg.com/profile_images/1213503035730579457/dEplXNOw_normal.jpg</t>
  </si>
  <si>
    <t>http://pbs.twimg.com/profile_images/1300738966635778048/Nd8kXS4f_normal.jpg</t>
  </si>
  <si>
    <t>http://pbs.twimg.com/profile_images/1300684614717984768/e6Ht557B_normal.jpg</t>
  </si>
  <si>
    <t>http://pbs.twimg.com/profile_images/1300373847175098368/c2e4_zRe_normal.jpg</t>
  </si>
  <si>
    <t>http://pbs.twimg.com/profile_images/844583384982700032/B9Rj9QNj_normal.jpg</t>
  </si>
  <si>
    <t>http://pbs.twimg.com/profile_images/378800000613560720/3e3fe4ab6382013691134ee535965ed0_normal.jpeg</t>
  </si>
  <si>
    <t>http://pbs.twimg.com/profile_images/1194646356280766465/FYjcHVQ9_normal.jpg</t>
  </si>
  <si>
    <t>http://pbs.twimg.com/profile_images/1297703204184969216/M0pgJAVN_normal.jpg</t>
  </si>
  <si>
    <t>http://pbs.twimg.com/profile_images/1302486094999502848/4ldkcnov_normal.jpg</t>
  </si>
  <si>
    <t>http://pbs.twimg.com/profile_images/1299639629570744320/GGVuVvo6_normal.jpg</t>
  </si>
  <si>
    <t>http://pbs.twimg.com/profile_images/1300309970286571520/U5SU1Vy1_normal.jpg</t>
  </si>
  <si>
    <t>http://pbs.twimg.com/profile_images/1249995031856873473/jRBmUbJe_normal.jpg</t>
  </si>
  <si>
    <t>http://pbs.twimg.com/profile_images/1284128166701756417/SoHzhG4V_normal.jpg</t>
  </si>
  <si>
    <t>http://pbs.twimg.com/profile_images/1290126607001088003/lwIUSSXd_normal.jpg</t>
  </si>
  <si>
    <t>http://pbs.twimg.com/profile_images/851597508/icon12722414018134_normal.jpg</t>
  </si>
  <si>
    <t>http://pbs.twimg.com/profile_images/1286930417606524928/CuYHYx8c_normal.jpg</t>
  </si>
  <si>
    <t>http://pbs.twimg.com/profile_images/1230703795711008770/JPmHk1I6_normal.jpg</t>
  </si>
  <si>
    <t>http://pbs.twimg.com/profile_images/1268134929881128961/KTU3rO5S_normal.jpg</t>
  </si>
  <si>
    <t>http://pbs.twimg.com/profile_images/1300486200600395777/xpDBVLwa_normal.jpg</t>
  </si>
  <si>
    <t>http://pbs.twimg.com/profile_images/1302887164796006401/JqHcdx_S_normal.jpg</t>
  </si>
  <si>
    <t>http://pbs.twimg.com/profile_images/1302703234461519873/LbDz2PEH_normal.jpg</t>
  </si>
  <si>
    <t>http://pbs.twimg.com/profile_images/1015910387550580741/3cvfitDD_normal.jpg</t>
  </si>
  <si>
    <t>http://pbs.twimg.com/profile_images/1262653196373299200/YIVCMEF2_normal.jpg</t>
  </si>
  <si>
    <t>http://pbs.twimg.com/profile_images/1302139729031249920/OcGeIihC_normal.png</t>
  </si>
  <si>
    <t>http://pbs.twimg.com/profile_images/1253547159925874688/lEYzIEsV_normal.jpg</t>
  </si>
  <si>
    <t>http://pbs.twimg.com/profile_images/874353134830665728/C2EibcoT_normal.jpg</t>
  </si>
  <si>
    <t>http://pbs.twimg.com/profile_images/1302695127131906048/OTGpcw64_normal.jpg</t>
  </si>
  <si>
    <t>http://pbs.twimg.com/profile_images/1253528182214529024/5aQIvjgM_normal.jpg</t>
  </si>
  <si>
    <t>http://pbs.twimg.com/profile_images/1300380637078065152/mLafkbBI_normal.jpg</t>
  </si>
  <si>
    <t>http://pbs.twimg.com/profile_images/1129358005571661824/KhI6wplF_normal.jpg</t>
  </si>
  <si>
    <t>http://pbs.twimg.com/profile_images/1301025303444164613/GqwCn9q9_normal.jpg</t>
  </si>
  <si>
    <t>http://pbs.twimg.com/profile_images/1297209677474742273/YMvVUxzC_normal.jpg</t>
  </si>
  <si>
    <t>http://pbs.twimg.com/profile_images/1289644151357599744/NmlUhRPM_normal.jpg</t>
  </si>
  <si>
    <t>http://pbs.twimg.com/profile_images/1282914525046403072/2_XbAdy9_normal.jpg</t>
  </si>
  <si>
    <t>http://pbs.twimg.com/profile_images/1301105571408392192/50Fcydeb_normal.jpg</t>
  </si>
  <si>
    <t>http://pbs.twimg.com/profile_images/1302470313683292160/scyEvwAt_normal.jpg</t>
  </si>
  <si>
    <t>http://pbs.twimg.com/profile_images/1020205513944924160/DnJDPv3W_normal.jpg</t>
  </si>
  <si>
    <t>http://pbs.twimg.com/profile_images/1239003588354957312/x40vIIq__normal.jpg</t>
  </si>
  <si>
    <t>http://pbs.twimg.com/profile_images/1301498871206436864/prwxKD42_normal.jpg</t>
  </si>
  <si>
    <t>http://pbs.twimg.com/profile_images/1300395256114864128/Xxz-Wadd_normal.jpg</t>
  </si>
  <si>
    <t>http://pbs.twimg.com/profile_images/1300754338504085505/5osjxjrR_normal.jpg</t>
  </si>
  <si>
    <t>http://pbs.twimg.com/profile_images/1302211813610631169/7vYw5QPL_normal.jpg</t>
  </si>
  <si>
    <t>http://pbs.twimg.com/profile_images/1263719726196219905/hsooiKur_normal.jpg</t>
  </si>
  <si>
    <t>http://pbs.twimg.com/profile_images/1254745964557946880/oq8t-r0k_normal.jpg</t>
  </si>
  <si>
    <t>http://pbs.twimg.com/profile_images/1266143849170206721/h5B01oeW_normal.jpg</t>
  </si>
  <si>
    <t>http://pbs.twimg.com/profile_images/1261640985982967808/JLPJE5L3_normal.jpg</t>
  </si>
  <si>
    <t>http://pbs.twimg.com/profile_images/650619257454137345/cJtmiLWC_normal.jpg</t>
  </si>
  <si>
    <t>http://pbs.twimg.com/profile_images/1280067493856337921/VmpGptmi_normal.jpg</t>
  </si>
  <si>
    <t>http://pbs.twimg.com/profile_images/1144487421586763776/hbvbGeev_normal.png</t>
  </si>
  <si>
    <t>http://pbs.twimg.com/profile_images/1292804705505046531/-3lQL0C7_normal.jpg</t>
  </si>
  <si>
    <t>http://pbs.twimg.com/profile_images/1175077194072117249/ItiNrzin_normal.jpg</t>
  </si>
  <si>
    <t>http://pbs.twimg.com/profile_images/1269301638755495937/nm-RNzH4_normal.jpg</t>
  </si>
  <si>
    <t>http://pbs.twimg.com/profile_images/1216211175207317504/Iw02oXwx_normal.jpg</t>
  </si>
  <si>
    <t>http://pbs.twimg.com/profile_images/1277851407031255041/ETB479U8_normal.jpg</t>
  </si>
  <si>
    <t>http://pbs.twimg.com/profile_images/1302826464937558016/HAKsgFYp_normal.jpg</t>
  </si>
  <si>
    <t>http://pbs.twimg.com/profile_images/312922879/DSC00137_normal.JPG</t>
  </si>
  <si>
    <t>http://pbs.twimg.com/profile_images/1196803493945729026/uYTO6Akf_normal.jpg</t>
  </si>
  <si>
    <t>http://pbs.twimg.com/profile_images/1169259446087737344/08PTCRDt_normal.jpg</t>
  </si>
  <si>
    <t>http://pbs.twimg.com/profile_images/1280679648611856384/-NfC2ZGl_normal.jpg</t>
  </si>
  <si>
    <t>Open Twitter Page for This Person</t>
  </si>
  <si>
    <t>https://twitter.com/tallurichakrav3</t>
  </si>
  <si>
    <t>https://twitter.com/southcongressi</t>
  </si>
  <si>
    <t>https://twitter.com/gaurav84390320</t>
  </si>
  <si>
    <t>https://twitter.com/suryapsingh_ias</t>
  </si>
  <si>
    <t>https://twitter.com/gaurav30326601</t>
  </si>
  <si>
    <t>https://twitter.com/careerwill1</t>
  </si>
  <si>
    <t>https://twitter.com/kumar_arahul</t>
  </si>
  <si>
    <t>https://twitter.com/sirmanojyadav</t>
  </si>
  <si>
    <t>https://twitter.com/rajeshkrpat</t>
  </si>
  <si>
    <t>https://twitter.com/tanyayadav128</t>
  </si>
  <si>
    <t>https://twitter.com/pyadav720</t>
  </si>
  <si>
    <t>https://twitter.com/yrbsamajwadi</t>
  </si>
  <si>
    <t>https://twitter.com/gmansari199</t>
  </si>
  <si>
    <t>https://twitter.com/pilotpragpura</t>
  </si>
  <si>
    <t>https://twitter.com/maansin30435405</t>
  </si>
  <si>
    <t>https://twitter.com/avinashazh</t>
  </si>
  <si>
    <t>https://twitter.com/tousiflikewind</t>
  </si>
  <si>
    <t>https://twitter.com/ujjwalt18767944</t>
  </si>
  <si>
    <t>https://twitter.com/pawande23051812</t>
  </si>
  <si>
    <t>https://twitter.com/ravishk356</t>
  </si>
  <si>
    <t>https://twitter.com/surajmahore2</t>
  </si>
  <si>
    <t>https://twitter.com/v_k_yadava</t>
  </si>
  <si>
    <t>https://twitter.com/piyushgoyal</t>
  </si>
  <si>
    <t>https://twitter.com/railminindia</t>
  </si>
  <si>
    <t>https://twitter.com/shivagopalmish1</t>
  </si>
  <si>
    <t>https://twitter.com/sainage68039348</t>
  </si>
  <si>
    <t>https://twitter.com/lyrajesh</t>
  </si>
  <si>
    <t>https://twitter.com/hitaksh57346266</t>
  </si>
  <si>
    <t>https://twitter.com/bairwa_deep123</t>
  </si>
  <si>
    <t>https://twitter.com/5_nitin</t>
  </si>
  <si>
    <t>https://twitter.com/srivatsayb</t>
  </si>
  <si>
    <t>https://twitter.com/arunkum84259643</t>
  </si>
  <si>
    <t>https://twitter.com/patilav25254387</t>
  </si>
  <si>
    <t>https://twitter.com/naskarranjita</t>
  </si>
  <si>
    <t>https://twitter.com/hansra</t>
  </si>
  <si>
    <t>https://twitter.com/immeenashrikant</t>
  </si>
  <si>
    <t>https://twitter.com/amitpal27267686</t>
  </si>
  <si>
    <t>https://twitter.com/architguptajii</t>
  </si>
  <si>
    <t>https://twitter.com/kurbanahmad15</t>
  </si>
  <si>
    <t>https://twitter.com/sapna_2408</t>
  </si>
  <si>
    <t>https://twitter.com/arvindmeena2025</t>
  </si>
  <si>
    <t>https://twitter.com/rao09gmail</t>
  </si>
  <si>
    <t>https://twitter.com/bharatzbhar2227</t>
  </si>
  <si>
    <t>https://twitter.com/arvinds77682470</t>
  </si>
  <si>
    <t>https://twitter.com/tushar_soneri</t>
  </si>
  <si>
    <t>https://twitter.com/dineshk47863280</t>
  </si>
  <si>
    <t>https://twitter.com/sandipsharmaeng</t>
  </si>
  <si>
    <t>https://twitter.com/sandeep94690592</t>
  </si>
  <si>
    <t>https://twitter.com/chouhan27121993</t>
  </si>
  <si>
    <t>https://twitter.com/shakeel01048096</t>
  </si>
  <si>
    <t>https://twitter.com/izhaaraalam</t>
  </si>
  <si>
    <t>https://twitter.com/dsbhaiya</t>
  </si>
  <si>
    <t>https://twitter.com/gauravr49366029</t>
  </si>
  <si>
    <t>https://twitter.com/team_iyc01</t>
  </si>
  <si>
    <t>https://twitter.com/shilpisinghinc</t>
  </si>
  <si>
    <t>https://twitter.com/official_emraa</t>
  </si>
  <si>
    <t>https://twitter.com/binodojha999</t>
  </si>
  <si>
    <t>https://twitter.com/sushmapatel143</t>
  </si>
  <si>
    <t>https://twitter.com/sonudix09782211</t>
  </si>
  <si>
    <t>https://twitter.com/vishwa_saheb</t>
  </si>
  <si>
    <t>https://twitter.com/mukeshjune</t>
  </si>
  <si>
    <t>https://twitter.com/jashanp46800634</t>
  </si>
  <si>
    <t>https://twitter.com/harry55389120</t>
  </si>
  <si>
    <t>https://twitter.com/kuldip1810</t>
  </si>
  <si>
    <t>https://twitter.com/shikhar822</t>
  </si>
  <si>
    <t>https://twitter.com/arunsin15416104</t>
  </si>
  <si>
    <t>https://twitter.com/praveen40401568</t>
  </si>
  <si>
    <t>https://twitter.com/manojku72692521</t>
  </si>
  <si>
    <t>https://twitter.com/krishnvanshies</t>
  </si>
  <si>
    <t>https://twitter.com/mdshahb95634850</t>
  </si>
  <si>
    <t>https://twitter.com/zeyaequbal</t>
  </si>
  <si>
    <t>https://twitter.com/m69763950</t>
  </si>
  <si>
    <t>https://twitter.com/bishnoi_meet</t>
  </si>
  <si>
    <t>https://twitter.com/mantu16921354</t>
  </si>
  <si>
    <t>https://twitter.com/sachin91813363</t>
  </si>
  <si>
    <t>https://twitter.com/gm_crly</t>
  </si>
  <si>
    <t>https://twitter.com/drmmumbaicr</t>
  </si>
  <si>
    <t>https://twitter.com/amolkal24560351</t>
  </si>
  <si>
    <t>https://twitter.com/priainc</t>
  </si>
  <si>
    <t>https://twitter.com/voiceofjustic10</t>
  </si>
  <si>
    <t>https://twitter.com/engineermeer1</t>
  </si>
  <si>
    <t>https://twitter.com/amit01aap</t>
  </si>
  <si>
    <t>https://twitter.com/shashan34221591</t>
  </si>
  <si>
    <t>https://twitter.com/sheelus56496453</t>
  </si>
  <si>
    <t>https://twitter.com/motivation</t>
  </si>
  <si>
    <t>https://twitter.com/abhinaymaths</t>
  </si>
  <si>
    <t>https://twitter.com/tejalpatel086</t>
  </si>
  <si>
    <t>https://twitter.com/_charudatt</t>
  </si>
  <si>
    <t>https://twitter.com/nileshs17916040</t>
  </si>
  <si>
    <t>https://twitter.com/ajeetya02820544</t>
  </si>
  <si>
    <t>https://twitter.com/abhinay_math_cl</t>
  </si>
  <si>
    <t>https://twitter.com/davechintan7</t>
  </si>
  <si>
    <t>https://twitter.com/shubham28632141</t>
  </si>
  <si>
    <t>https://twitter.com/hcverma_ee</t>
  </si>
  <si>
    <t>https://twitter.com/teqipf</t>
  </si>
  <si>
    <t>https://twitter.com/ravindr11211927</t>
  </si>
  <si>
    <t>https://twitter.com/sarvjeetsingh93</t>
  </si>
  <si>
    <t>https://twitter.com/shardag93955824</t>
  </si>
  <si>
    <t>https://twitter.com/eduminofindia</t>
  </si>
  <si>
    <t>https://twitter.com/pmoindia</t>
  </si>
  <si>
    <t>https://twitter.com/narendramodi</t>
  </si>
  <si>
    <t>https://twitter.com/aditya07423339</t>
  </si>
  <si>
    <t>https://twitter.com/hansrajmeena</t>
  </si>
  <si>
    <t>https://twitter.com/mukeshdeshka</t>
  </si>
  <si>
    <t>https://twitter.com/manishydu</t>
  </si>
  <si>
    <t>https://twitter.com/swati10545263</t>
  </si>
  <si>
    <t>https://twitter.com/rahulkkra</t>
  </si>
  <si>
    <t>https://twitter.com/naveenk97223293</t>
  </si>
  <si>
    <t>https://twitter.com/sidrealheart</t>
  </si>
  <si>
    <t>https://twitter.com/abdulnesar11</t>
  </si>
  <si>
    <t>https://twitter.com/blue_fin_</t>
  </si>
  <si>
    <t>https://twitter.com/sunilpa24447008</t>
  </si>
  <si>
    <t>https://twitter.com/dabindersingh</t>
  </si>
  <si>
    <t>https://twitter.com/kishany89817339</t>
  </si>
  <si>
    <t>https://twitter.com/bhavanajswl17</t>
  </si>
  <si>
    <t>https://twitter.com/ankitaindian1</t>
  </si>
  <si>
    <t>https://twitter.com/anuragnwb</t>
  </si>
  <si>
    <t>https://twitter.com/zainudd11014919</t>
  </si>
  <si>
    <t>https://twitter.com/cmofficeup</t>
  </si>
  <si>
    <t>https://twitter.com/sharmajatin210</t>
  </si>
  <si>
    <t>https://twitter.com/ridhibulbul</t>
  </si>
  <si>
    <t>https://twitter.com/ashishk79772561</t>
  </si>
  <si>
    <t>https://twitter.com/juhiesingh</t>
  </si>
  <si>
    <t>https://twitter.com/iamsrikanth22d</t>
  </si>
  <si>
    <t>https://twitter.com/abhi35295371</t>
  </si>
  <si>
    <t>https://twitter.com/ravishkumar001</t>
  </si>
  <si>
    <t>https://twitter.com/vijendrasing96</t>
  </si>
  <si>
    <t>https://twitter.com/sangrams91</t>
  </si>
  <si>
    <t>https://twitter.com/dr_samrin</t>
  </si>
  <si>
    <t>https://twitter.com/promotion_to</t>
  </si>
  <si>
    <t>https://twitter.com/sunita10076386</t>
  </si>
  <si>
    <t>https://twitter.com/journospsingh</t>
  </si>
  <si>
    <t>https://twitter.com/sudhirp12477763</t>
  </si>
  <si>
    <t>https://twitter.com/harishyamkaka</t>
  </si>
  <si>
    <t>https://twitter.com/deepak09291752</t>
  </si>
  <si>
    <t>https://twitter.com/lrdtushar1</t>
  </si>
  <si>
    <t>https://twitter.com/jenny_iyc</t>
  </si>
  <si>
    <t>https://twitter.com/mahi11815652</t>
  </si>
  <si>
    <t>https://twitter.com/nayab381</t>
  </si>
  <si>
    <t>https://twitter.com/manohar67361701</t>
  </si>
  <si>
    <t>https://twitter.com/prabhat450</t>
  </si>
  <si>
    <t>https://twitter.com/alishabahat0</t>
  </si>
  <si>
    <t>https://twitter.com/dnyadav</t>
  </si>
  <si>
    <t>https://twitter.com/arvindk45869132</t>
  </si>
  <si>
    <t>https://twitter.com/absatta94319799</t>
  </si>
  <si>
    <t>https://twitter.com/anusing43130847</t>
  </si>
  <si>
    <t>https://twitter.com/mg69k</t>
  </si>
  <si>
    <t>https://twitter.com/shadab124421</t>
  </si>
  <si>
    <t>https://twitter.com/anu57318631</t>
  </si>
  <si>
    <t>https://twitter.com/akashvermasp</t>
  </si>
  <si>
    <t>https://twitter.com/kailashnathsp</t>
  </si>
  <si>
    <t>https://twitter.com/aashishsy</t>
  </si>
  <si>
    <t>https://twitter.com/ramkarannirmal</t>
  </si>
  <si>
    <t>https://twitter.com/yadavakhilesh</t>
  </si>
  <si>
    <t>https://twitter.com/raja_bhaiya11</t>
  </si>
  <si>
    <t>https://twitter.com/sunilkumardudi2</t>
  </si>
  <si>
    <t>https://twitter.com/rameshwardudi</t>
  </si>
  <si>
    <t>https://twitter.com/sanjeev65650518</t>
  </si>
  <si>
    <t>https://twitter.com/bajrang108dumka</t>
  </si>
  <si>
    <t>https://twitter.com/princey48298745</t>
  </si>
  <si>
    <t>https://twitter.com/ibrahmdeopaswan</t>
  </si>
  <si>
    <t>https://twitter.com/arjunku06357589</t>
  </si>
  <si>
    <t>https://twitter.com/hemantk92585293</t>
  </si>
  <si>
    <t>https://twitter.com/aapkajabir</t>
  </si>
  <si>
    <t>https://twitter.com/javedkh37770449</t>
  </si>
  <si>
    <t>https://twitter.com/priyans45052345</t>
  </si>
  <si>
    <t>https://twitter.com/deepakm04070258</t>
  </si>
  <si>
    <t>https://twitter.com/nationalhotspot</t>
  </si>
  <si>
    <t>https://twitter.com/pawansh66361458</t>
  </si>
  <si>
    <t>https://twitter.com/santosh83799160</t>
  </si>
  <si>
    <t>https://twitter.com/ideveshgangwar</t>
  </si>
  <si>
    <t>https://twitter.com/myogiadityanath</t>
  </si>
  <si>
    <t>https://twitter.com/indian3425</t>
  </si>
  <si>
    <t>https://twitter.com/profnandkumar1</t>
  </si>
  <si>
    <t>https://twitter.com/nitishkumar</t>
  </si>
  <si>
    <t>https://twitter.com/trumeshyadav3</t>
  </si>
  <si>
    <t>https://twitter.com/rajeshk59729755</t>
  </si>
  <si>
    <t>https://twitter.com/umakant82164823</t>
  </si>
  <si>
    <t>https://twitter.com/shivanigandhi25</t>
  </si>
  <si>
    <t>https://twitter.com/drrpmaurya02</t>
  </si>
  <si>
    <t>https://twitter.com/bhodhiy</t>
  </si>
  <si>
    <t>https://twitter.com/mdjawed0</t>
  </si>
  <si>
    <t>https://twitter.com/deepuchjoshi</t>
  </si>
  <si>
    <t>https://twitter.com/meenaramkunwar</t>
  </si>
  <si>
    <t>https://twitter.com/rawat_ramniwas</t>
  </si>
  <si>
    <t>https://twitter.com/n90idihskkssua1</t>
  </si>
  <si>
    <t>https://twitter.com/manojbabu2662</t>
  </si>
  <si>
    <t>https://twitter.com/tonyjatinder9</t>
  </si>
  <si>
    <t>https://twitter.com/akcl2006</t>
  </si>
  <si>
    <t>https://twitter.com/sharvan28346118</t>
  </si>
  <si>
    <t>https://twitter.com/govindm86514297</t>
  </si>
  <si>
    <t>https://twitter.com/deepakm40511838</t>
  </si>
  <si>
    <t>https://twitter.com/saifahm01517957</t>
  </si>
  <si>
    <t>https://twitter.com/anujshalini</t>
  </si>
  <si>
    <t>https://twitter.com/chandrmonu</t>
  </si>
  <si>
    <t>https://twitter.com/kamakshee7</t>
  </si>
  <si>
    <t>https://twitter.com/veeryad83172367</t>
  </si>
  <si>
    <t>https://twitter.com/arbazmuztaba</t>
  </si>
  <si>
    <t>https://twitter.com/rahulyadavazm</t>
  </si>
  <si>
    <t>https://twitter.com/anuragyadav2121</t>
  </si>
  <si>
    <t>https://twitter.com/biharivikash0</t>
  </si>
  <si>
    <t>https://twitter.com/umesh_kr_84</t>
  </si>
  <si>
    <t>https://twitter.com/arajesh_sp</t>
  </si>
  <si>
    <t>https://twitter.com/ashq_raaz</t>
  </si>
  <si>
    <t>https://twitter.com/imlalan_</t>
  </si>
  <si>
    <t>https://twitter.com/ssingh49038428</t>
  </si>
  <si>
    <t>https://twitter.com/kajalgu04339314</t>
  </si>
  <si>
    <t>https://twitter.com/santosh72621430</t>
  </si>
  <si>
    <t>https://twitter.com/dineshranga17</t>
  </si>
  <si>
    <t>https://twitter.com/kumar04882791</t>
  </si>
  <si>
    <t>https://twitter.com/narendrayadav67</t>
  </si>
  <si>
    <t>https://twitter.com/mansurisapna</t>
  </si>
  <si>
    <t>https://twitter.com/gauravshaan95</t>
  </si>
  <si>
    <t>https://twitter.com/shik_9415</t>
  </si>
  <si>
    <t>https://twitter.com/anujaberozgar</t>
  </si>
  <si>
    <t>https://twitter.com/iamsinhag</t>
  </si>
  <si>
    <t>https://twitter.com/samajhdarmishra</t>
  </si>
  <si>
    <t>https://twitter.com/sanjayy46747202</t>
  </si>
  <si>
    <t>https://twitter.com/statuspravin</t>
  </si>
  <si>
    <t>https://twitter.com/lodhijagannath2</t>
  </si>
  <si>
    <t>https://twitter.com/tweet2rajprince</t>
  </si>
  <si>
    <t>https://twitter.com/praveencverma1</t>
  </si>
  <si>
    <t>https://twitter.com/sp_yadav_</t>
  </si>
  <si>
    <t>https://twitter.com/r9_tv</t>
  </si>
  <si>
    <t>https://twitter.com/abhisar_sharma</t>
  </si>
  <si>
    <t>https://twitter.com/ravishndtv</t>
  </si>
  <si>
    <t>https://twitter.com/griglani</t>
  </si>
  <si>
    <t>https://twitter.com/indianm41238501</t>
  </si>
  <si>
    <t>https://twitter.com/farooqa44385817</t>
  </si>
  <si>
    <t>https://twitter.com/lambaalka</t>
  </si>
  <si>
    <t>https://twitter.com/sb_yadav_12</t>
  </si>
  <si>
    <t>https://twitter.com/rahulku40474721</t>
  </si>
  <si>
    <t>https://twitter.com/speakupsscrrb</t>
  </si>
  <si>
    <t>https://twitter.com/rahulgandhi</t>
  </si>
  <si>
    <t>https://twitter.com/ghulam439</t>
  </si>
  <si>
    <t>https://twitter.com/sheikhirphan</t>
  </si>
  <si>
    <t>https://twitter.com/kumarsa99938460</t>
  </si>
  <si>
    <t>https://twitter.com/lavkushchakraw6</t>
  </si>
  <si>
    <t>https://twitter.com/abhishe83905188</t>
  </si>
  <si>
    <t>https://twitter.com/iampradeep0509</t>
  </si>
  <si>
    <t>https://twitter.com/sonamsi_dr</t>
  </si>
  <si>
    <t>https://twitter.com/piyushk0888</t>
  </si>
  <si>
    <t>https://twitter.com/kabir_anan3</t>
  </si>
  <si>
    <t>https://twitter.com/eastcoastrail</t>
  </si>
  <si>
    <t>https://twitter.com/ravinde00347066</t>
  </si>
  <si>
    <t>https://twitter.com/sonukum09105543</t>
  </si>
  <si>
    <t>https://twitter.com/speakupssc1</t>
  </si>
  <si>
    <t>https://twitter.com/ashishk48932378</t>
  </si>
  <si>
    <t>https://twitter.com/priyank63855262</t>
  </si>
  <si>
    <t>https://twitter.com/mr_incoggnito</t>
  </si>
  <si>
    <t>https://twitter.com/twk0c5rdqc9uicb</t>
  </si>
  <si>
    <t>https://twitter.com/mark82663070</t>
  </si>
  <si>
    <t>https://twitter.com/satynarayanvdo</t>
  </si>
  <si>
    <t>https://twitter.com/rohitbarnwal4</t>
  </si>
  <si>
    <t>https://twitter.com/wewantjob</t>
  </si>
  <si>
    <t>https://twitter.com/ashutosh_hly</t>
  </si>
  <si>
    <t>https://twitter.com/deepakseditor</t>
  </si>
  <si>
    <t>https://twitter.com/ajaysingh_sp</t>
  </si>
  <si>
    <t>https://twitter.com/dabanggsankhala</t>
  </si>
  <si>
    <t>https://twitter.com/ashokgehlot51</t>
  </si>
  <si>
    <t>https://twitter.com/mahshmeena</t>
  </si>
  <si>
    <t>https://twitter.com/krishna2109</t>
  </si>
  <si>
    <t>https://twitter.com/priyans30588910</t>
  </si>
  <si>
    <t>https://twitter.com/ankitsi26225306</t>
  </si>
  <si>
    <t>https://twitter.com/suryapsing</t>
  </si>
  <si>
    <t>https://twitter.com/akkki02839592</t>
  </si>
  <si>
    <t>https://twitter.com/yadavashutosh_</t>
  </si>
  <si>
    <t>https://twitter.com/veerahir4622</t>
  </si>
  <si>
    <t>https://twitter.com/punitpa00706410</t>
  </si>
  <si>
    <t>https://twitter.com/trivedifirst</t>
  </si>
  <si>
    <t>https://twitter.com/poojasi34015913</t>
  </si>
  <si>
    <t>https://twitter.com/ramosirofficial</t>
  </si>
  <si>
    <t>https://twitter.com/srishti_thakur_</t>
  </si>
  <si>
    <t>https://twitter.com/mpstudentsunity</t>
  </si>
  <si>
    <t>https://twitter.com/furqanbakhas</t>
  </si>
  <si>
    <t>https://twitter.com/chanduthakur21</t>
  </si>
  <si>
    <t>https://twitter.com/anjalij77155553</t>
  </si>
  <si>
    <t>https://twitter.com/jansamparkmp</t>
  </si>
  <si>
    <t>https://twitter.com/nlahariya999</t>
  </si>
  <si>
    <t>https://twitter.com/chouhanshivraj</t>
  </si>
  <si>
    <t>https://twitter.com/whiteknight___</t>
  </si>
  <si>
    <t>https://twitter.com/pushpen64409225</t>
  </si>
  <si>
    <t>https://twitter.com/9baje9minutr</t>
  </si>
  <si>
    <t>https://twitter.com/thisis_alp4real</t>
  </si>
  <si>
    <t>https://twitter.com/dpobsb</t>
  </si>
  <si>
    <t>https://twitter.com/cponergkp</t>
  </si>
  <si>
    <t>https://twitter.com/gmner_gkp</t>
  </si>
  <si>
    <t>https://twitter.com/drmbsbner</t>
  </si>
  <si>
    <t>https://twitter.com/nerailwaygkp</t>
  </si>
  <si>
    <t>https://twitter.com/tarkesh81613415</t>
  </si>
  <si>
    <t>https://twitter.com/anirudd92992102</t>
  </si>
  <si>
    <t>https://twitter.com/aneesrajasp</t>
  </si>
  <si>
    <t>https://twitter.com/_manishatyagi</t>
  </si>
  <si>
    <t>https://twitter.com/rajeevrai</t>
  </si>
  <si>
    <t>https://twitter.com/digvijaysinghd9</t>
  </si>
  <si>
    <t>https://twitter.com/monudub90487665</t>
  </si>
  <si>
    <t>https://twitter.com/brajeshyadavsp</t>
  </si>
  <si>
    <t>https://twitter.com/pratika02379764</t>
  </si>
  <si>
    <t>https://twitter.com/shivani_samdani</t>
  </si>
  <si>
    <t>https://twitter.com/shyamla69734875</t>
  </si>
  <si>
    <t>https://twitter.com/ritumau70695489</t>
  </si>
  <si>
    <t>https://twitter.com/kpmaurya1</t>
  </si>
  <si>
    <t>https://twitter.com/upgovt</t>
  </si>
  <si>
    <t>https://twitter.com/shivpalsinghyad</t>
  </si>
  <si>
    <t>https://twitter.com/arvindkejriwal</t>
  </si>
  <si>
    <t>https://twitter.com/sanjayazadsln</t>
  </si>
  <si>
    <t>https://twitter.com/chhavidr</t>
  </si>
  <si>
    <t>https://twitter.com/bstvlive</t>
  </si>
  <si>
    <t>https://twitter.com/obcricha</t>
  </si>
  <si>
    <t>https://twitter.com/obcvaibhav</t>
  </si>
  <si>
    <t>https://twitter.com/officeofknath</t>
  </si>
  <si>
    <t>https://twitter.com/zmulniwasi</t>
  </si>
  <si>
    <t>https://twitter.com/obcarmychief</t>
  </si>
  <si>
    <t>https://twitter.com/sksanjay97</t>
  </si>
  <si>
    <t>https://twitter.com/wishisingh1</t>
  </si>
  <si>
    <t>https://twitter.com/mosinsiddiqui6</t>
  </si>
  <si>
    <t>https://twitter.com/manoj73178340</t>
  </si>
  <si>
    <t>https://twitter.com/pawarsandeep007</t>
  </si>
  <si>
    <t>https://twitter.com/dryuvrajsinghy1</t>
  </si>
  <si>
    <t>https://twitter.com/rachnasinghsp</t>
  </si>
  <si>
    <t>https://twitter.com/inghnaman</t>
  </si>
  <si>
    <t>https://twitter.com/anujkum55702032</t>
  </si>
  <si>
    <t>https://twitter.com/prashantkmy</t>
  </si>
  <si>
    <t>https://twitter.com/rajeshsoni5577</t>
  </si>
  <si>
    <t>https://twitter.com/abdulwa30438752</t>
  </si>
  <si>
    <t>https://twitter.com/lajwaabashutosh</t>
  </si>
  <si>
    <t>https://twitter.com/moin28_k</t>
  </si>
  <si>
    <t>https://twitter.com/deepank98602987</t>
  </si>
  <si>
    <t>https://twitter.com/sunilku93307222</t>
  </si>
  <si>
    <t>https://twitter.com/vikashk39991750</t>
  </si>
  <si>
    <t>https://twitter.com/bhavesh_toonga</t>
  </si>
  <si>
    <t>https://twitter.com/rajesh_meena88</t>
  </si>
  <si>
    <t>https://twitter.com/anshulp92630300</t>
  </si>
  <si>
    <t>https://twitter.com/ssspanday50</t>
  </si>
  <si>
    <t>https://twitter.com/surajkrbauddh</t>
  </si>
  <si>
    <t>https://twitter.com/chandan14532638</t>
  </si>
  <si>
    <t>https://twitter.com/pawanku55359136</t>
  </si>
  <si>
    <t>https://twitter.com/mohitgu83824591</t>
  </si>
  <si>
    <t>https://twitter.com/ankitkumardub10</t>
  </si>
  <si>
    <t>https://twitter.com/abhishekvermaak</t>
  </si>
  <si>
    <t>https://twitter.com/amitkum47505112</t>
  </si>
  <si>
    <t>https://twitter.com/brijmoh77986772</t>
  </si>
  <si>
    <t>https://twitter.com/kushal53156415</t>
  </si>
  <si>
    <t>https://twitter.com/kumarchunnubth</t>
  </si>
  <si>
    <t>https://twitter.com/sanket</t>
  </si>
  <si>
    <t>https://twitter.com/pawankhera</t>
  </si>
  <si>
    <t>https://twitter.com/saketgokhale</t>
  </si>
  <si>
    <t>https://twitter.com/saahilmenghani</t>
  </si>
  <si>
    <t>https://twitter.com/kaushik_kalambe</t>
  </si>
  <si>
    <t>https://twitter.com/ap_singh78</t>
  </si>
  <si>
    <t>https://twitter.com/sardesairajdeep</t>
  </si>
  <si>
    <t>https://twitter.com/brajeshlive</t>
  </si>
  <si>
    <t>https://twitter.com/anurag876</t>
  </si>
  <si>
    <t>https://twitter.com/studynavy</t>
  </si>
  <si>
    <t>https://twitter.com/arvindm04019988</t>
  </si>
  <si>
    <t>https://twitter.com/shaikh_mahedi</t>
  </si>
  <si>
    <t>https://twitter.com/aulakhkaran1</t>
  </si>
  <si>
    <t>https://twitter.com/ss_shrawan</t>
  </si>
  <si>
    <t>https://twitter.com/arnav_abhay</t>
  </si>
  <si>
    <t>https://twitter.com/jeeneetpostpone</t>
  </si>
  <si>
    <t>https://twitter.com/rinkurodhiya25</t>
  </si>
  <si>
    <t>https://twitter.com/subhashsarokar</t>
  </si>
  <si>
    <t>https://twitter.com/shantiraman7</t>
  </si>
  <si>
    <t>https://twitter.com/shadab__gazi</t>
  </si>
  <si>
    <t>https://twitter.com/latifsayyed13</t>
  </si>
  <si>
    <t>https://twitter.com/hkbshemant</t>
  </si>
  <si>
    <t>https://twitter.com/shubham56804368</t>
  </si>
  <si>
    <t>https://twitter.com/agrawalgopendra</t>
  </si>
  <si>
    <t>https://twitter.com/frstatedmanager</t>
  </si>
  <si>
    <t>https://twitter.com/maheshyadavau</t>
  </si>
  <si>
    <t>https://twitter.com/indraje43306265</t>
  </si>
  <si>
    <t>https://twitter.com/rishijareda_</t>
  </si>
  <si>
    <t>https://twitter.com/kashishyadavns1</t>
  </si>
  <si>
    <t>https://twitter.com/yuvahallabol</t>
  </si>
  <si>
    <t>https://twitter.com/prabhat51121245</t>
  </si>
  <si>
    <t>https://twitter.com/prajjawalkumarg</t>
  </si>
  <si>
    <t>https://twitter.com/adilkha49261521</t>
  </si>
  <si>
    <t>https://twitter.com/suraj99052036</t>
  </si>
  <si>
    <t>https://twitter.com/sandeep09523041</t>
  </si>
  <si>
    <t>https://twitter.com/hlvishwakarma</t>
  </si>
  <si>
    <t>https://twitter.com/shrinathverma22</t>
  </si>
  <si>
    <t>https://twitter.com/akashky154</t>
  </si>
  <si>
    <t>https://twitter.com/abhiraj10dec</t>
  </si>
  <si>
    <t>https://twitter.com/chimni_sapna</t>
  </si>
  <si>
    <t>https://twitter.com/deepakk90387441</t>
  </si>
  <si>
    <t>https://twitter.com/pankaj2540</t>
  </si>
  <si>
    <t>https://twitter.com/mealipatel</t>
  </si>
  <si>
    <t>https://twitter.com/fnbjoe</t>
  </si>
  <si>
    <t>https://twitter.com/dharmen53789530</t>
  </si>
  <si>
    <t>https://twitter.com/madhuka83630118</t>
  </si>
  <si>
    <t>https://twitter.com/rameshk89016314</t>
  </si>
  <si>
    <t>https://twitter.com/boxervijender</t>
  </si>
  <si>
    <t>https://twitter.com/rakesh2978</t>
  </si>
  <si>
    <t>https://twitter.com/mahendr51164242</t>
  </si>
  <si>
    <t>https://twitter.com/ramnaya38968968</t>
  </si>
  <si>
    <t>https://twitter.com/ptshrikant</t>
  </si>
  <si>
    <t>https://twitter.com/yadavakhiles</t>
  </si>
  <si>
    <t>https://twitter.com/bhimarmychief</t>
  </si>
  <si>
    <t>https://twitter.com/rajanku5423</t>
  </si>
  <si>
    <t>https://twitter.com/studentpoweriti</t>
  </si>
  <si>
    <t>https://twitter.com/madhavsingh2012</t>
  </si>
  <si>
    <t>https://twitter.com/chitran01032410</t>
  </si>
  <si>
    <t>https://twitter.com/nareshjonvar1</t>
  </si>
  <si>
    <t>https://twitter.com/mohd_masood_</t>
  </si>
  <si>
    <t>https://twitter.com/kirtiazaad</t>
  </si>
  <si>
    <t>https://twitter.com/seechu2009</t>
  </si>
  <si>
    <t>https://twitter.com/arunkumaryadav_</t>
  </si>
  <si>
    <t>https://twitter.com/yashmeghwal</t>
  </si>
  <si>
    <t>https://twitter.com/ndtvindia</t>
  </si>
  <si>
    <t>https://twitter.com/surajsarkarg</t>
  </si>
  <si>
    <t>https://twitter.com/sangam_shukla</t>
  </si>
  <si>
    <t>https://twitter.com/saineebipin</t>
  </si>
  <si>
    <t>https://twitter.com/rveerox</t>
  </si>
  <si>
    <t>https://twitter.com/rakesh_iyc13</t>
  </si>
  <si>
    <t>https://twitter.com/nishaya65714882</t>
  </si>
  <si>
    <t>https://twitter.com/sadhnay33545732</t>
  </si>
  <si>
    <t>https://twitter.com/kmsandhya12</t>
  </si>
  <si>
    <t>https://twitter.com/sefaliyadav</t>
  </si>
  <si>
    <t>https://twitter.com/nehanirmal01</t>
  </si>
  <si>
    <t>https://twitter.com/akansha86375368</t>
  </si>
  <si>
    <t>https://twitter.com/zeba7934</t>
  </si>
  <si>
    <t>https://twitter.com/jyotsnayadavv</t>
  </si>
  <si>
    <t>https://twitter.com/kajalrana8865</t>
  </si>
  <si>
    <t>https://twitter.com/rashtrapatibhvn</t>
  </si>
  <si>
    <t>https://twitter.com/amittiw82916723</t>
  </si>
  <si>
    <t>https://twitter.com/jitunareda1</t>
  </si>
  <si>
    <t>https://twitter.com/samrat_rld</t>
  </si>
  <si>
    <t>https://twitter.com/agraharishree</t>
  </si>
  <si>
    <t>https://twitter.com/rameshv63814897</t>
  </si>
  <si>
    <t>https://twitter.com/sureshtaksaini1</t>
  </si>
  <si>
    <t>https://twitter.com/gauravpandhi</t>
  </si>
  <si>
    <t>https://twitter.com/dilipsi61669095</t>
  </si>
  <si>
    <t>https://twitter.com/smkale14jan1</t>
  </si>
  <si>
    <t>https://twitter.com/kamlesh107753</t>
  </si>
  <si>
    <t>https://twitter.com/gauravk94051780</t>
  </si>
  <si>
    <t>https://twitter.com/keshavk18048911</t>
  </si>
  <si>
    <t>https://twitter.com/manishrajy71oo</t>
  </si>
  <si>
    <t>https://twitter.com/keshavk86199459</t>
  </si>
  <si>
    <t>https://twitter.com/sanjaykumar1900</t>
  </si>
  <si>
    <t>https://twitter.com/pkagarwal16</t>
  </si>
  <si>
    <t>https://twitter.com/erdhanrajmeena3</t>
  </si>
  <si>
    <t>https://twitter.com/sheodas_meena</t>
  </si>
  <si>
    <t>https://twitter.com/robimanna</t>
  </si>
  <si>
    <t>https://twitter.com/bkchauthe</t>
  </si>
  <si>
    <t>https://twitter.com/bhushanbadguj15</t>
  </si>
  <si>
    <t>https://twitter.com/subodhk96323786</t>
  </si>
  <si>
    <t>https://twitter.com/shubham_scs</t>
  </si>
  <si>
    <t>https://twitter.com/editor__sanjay</t>
  </si>
  <si>
    <t>https://twitter.com/dr_hariom_ias</t>
  </si>
  <si>
    <t>https://twitter.com/navalkant</t>
  </si>
  <si>
    <t>https://twitter.com/rubikaliyaquat</t>
  </si>
  <si>
    <t>https://twitter.com/samajwadiparty</t>
  </si>
  <si>
    <t>https://twitter.com/pankajk92773231</t>
  </si>
  <si>
    <t>https://twitter.com/debdipcreativi1</t>
  </si>
  <si>
    <t>https://twitter.com/divyash15011820</t>
  </si>
  <si>
    <t>https://twitter.com/rk</t>
  </si>
  <si>
    <t>https://twitter.com/rk76027752</t>
  </si>
  <si>
    <t>https://twitter.com/ksaurav2690</t>
  </si>
  <si>
    <t>https://twitter.com/alka_vashishth</t>
  </si>
  <si>
    <t>https://twitter.com/forbanker</t>
  </si>
  <si>
    <t>https://twitter.com/farooquitafsir</t>
  </si>
  <si>
    <t>https://twitter.com/officeofjd_</t>
  </si>
  <si>
    <t>https://twitter.com/rupendr48547857</t>
  </si>
  <si>
    <t>https://twitter.com/rajvermaindian</t>
  </si>
  <si>
    <t>https://twitter.com/real_avi45</t>
  </si>
  <si>
    <t>https://twitter.com/aman2ris</t>
  </si>
  <si>
    <t>https://twitter.com/nkptl1994</t>
  </si>
  <si>
    <t>https://twitter.com/prfdilipmamdal</t>
  </si>
  <si>
    <t>https://twitter.com/pandeyparmanan5</t>
  </si>
  <si>
    <t>https://twitter.com/rkmeenajagarwad</t>
  </si>
  <si>
    <t>https://twitter.com/khugshal_cm</t>
  </si>
  <si>
    <t>https://twitter.com/deepakb45199038</t>
  </si>
  <si>
    <t>https://twitter.com/gautamt93613351</t>
  </si>
  <si>
    <t>https://twitter.com/kaash20201</t>
  </si>
  <si>
    <t>https://twitter.com/raviran15247714</t>
  </si>
  <si>
    <t>https://twitter.com/haniyaf69563845</t>
  </si>
  <si>
    <t>https://twitter.com/kulariyaashish</t>
  </si>
  <si>
    <t>https://twitter.com/abhishe91721215</t>
  </si>
  <si>
    <t>https://twitter.com/lavikushwah</t>
  </si>
  <si>
    <t>https://twitter.com/deepak_meena098</t>
  </si>
  <si>
    <t>https://twitter.com/tigerabhishek1</t>
  </si>
  <si>
    <t>https://twitter.com/rakeshy80336070</t>
  </si>
  <si>
    <t>https://twitter.com/rajsonk47053947</t>
  </si>
  <si>
    <t>https://twitter.com/pramodv17141519</t>
  </si>
  <si>
    <t>https://twitter.com/caremedicalcen5</t>
  </si>
  <si>
    <t>https://twitter.com/imnahid123</t>
  </si>
  <si>
    <t>https://twitter.com/airaas20</t>
  </si>
  <si>
    <t>https://twitter.com/ingrid_bergman1</t>
  </si>
  <si>
    <t>https://twitter.com/prashanna_d</t>
  </si>
  <si>
    <t>https://twitter.com/rahulya90836982</t>
  </si>
  <si>
    <t>https://twitter.com/saddamh009</t>
  </si>
  <si>
    <t>https://twitter.com/imran30731081</t>
  </si>
  <si>
    <t>https://twitter.com/rvasthana</t>
  </si>
  <si>
    <t>https://twitter.com/sachinvats142</t>
  </si>
  <si>
    <t>https://twitter.com/anupkum36785378</t>
  </si>
  <si>
    <t>https://twitter.com/anmolm458</t>
  </si>
  <si>
    <t>https://twitter.com/gulshan88525038</t>
  </si>
  <si>
    <t>https://twitter.com/himanshi2singh</t>
  </si>
  <si>
    <t>https://twitter.com/balrampanwar19</t>
  </si>
  <si>
    <t>https://twitter.com/nikki95693497</t>
  </si>
  <si>
    <t>https://twitter.com/pradips26007377</t>
  </si>
  <si>
    <t>https://twitter.com/sonu8576</t>
  </si>
  <si>
    <t>https://twitter.com/pavanghatkar2</t>
  </si>
  <si>
    <t>https://twitter.com/pankajp88847860</t>
  </si>
  <si>
    <t>https://twitter.com/jawaleakshata</t>
  </si>
  <si>
    <t>https://twitter.com/bhangalern</t>
  </si>
  <si>
    <t>https://twitter.com/amolkam35046401</t>
  </si>
  <si>
    <t>https://twitter.com/prasadp40591459</t>
  </si>
  <si>
    <t>https://twitter.com/manishk70465345</t>
  </si>
  <si>
    <t>https://twitter.com/pankajkmourya1</t>
  </si>
  <si>
    <t>https://twitter.com/gosavisongir</t>
  </si>
  <si>
    <t>https://twitter.com/prashan77401029</t>
  </si>
  <si>
    <t>https://twitter.com/bhaskar40094974</t>
  </si>
  <si>
    <t>https://twitter.com/gilbertswamidas</t>
  </si>
  <si>
    <t>https://twitter.com/shubham84536042</t>
  </si>
  <si>
    <t>https://twitter.com/masudkhan272</t>
  </si>
  <si>
    <t>https://twitter.com/panditvenktesh</t>
  </si>
  <si>
    <t>https://twitter.com/raushan15091764</t>
  </si>
  <si>
    <t>https://twitter.com/satyend81567110</t>
  </si>
  <si>
    <t>https://twitter.com/ravishkuumar</t>
  </si>
  <si>
    <t>https://twitter.com/eeshuraj1</t>
  </si>
  <si>
    <t>https://twitter.com/prakashrashiya2</t>
  </si>
  <si>
    <t>https://twitter.com/aktu_lucknow</t>
  </si>
  <si>
    <t>https://twitter.com/ashishc83885071</t>
  </si>
  <si>
    <t>https://twitter.com/ajityadavrajn</t>
  </si>
  <si>
    <t>https://twitter.com/himansh49164172</t>
  </si>
  <si>
    <t>https://twitter.com/samininc</t>
  </si>
  <si>
    <t>https://twitter.com/adi8_s</t>
  </si>
  <si>
    <t>https://twitter.com/imusmanp</t>
  </si>
  <si>
    <t>https://twitter.com/glbamaniya</t>
  </si>
  <si>
    <t>https://twitter.com/ow1_i</t>
  </si>
  <si>
    <t>https://twitter.com/shazan2020</t>
  </si>
  <si>
    <t>https://twitter.com/ankitak21477537</t>
  </si>
  <si>
    <t>https://twitter.com/nepalmahata_inc</t>
  </si>
  <si>
    <t>https://twitter.com/kamal57318506</t>
  </si>
  <si>
    <t>https://twitter.com/ramkish89437154</t>
  </si>
  <si>
    <t>https://twitter.com/pintupahadi</t>
  </si>
  <si>
    <t>https://twitter.com/ajaykum31748690</t>
  </si>
  <si>
    <t>https://twitter.com/aryakumarmodi5</t>
  </si>
  <si>
    <t>https://twitter.com/advabdullateef</t>
  </si>
  <si>
    <t>https://twitter.com/kanganayadav1</t>
  </si>
  <si>
    <t>https://twitter.com/bebakchhora</t>
  </si>
  <si>
    <t>https://twitter.com/shivam9464</t>
  </si>
  <si>
    <t>https://twitter.com/mrbhatiahappy</t>
  </si>
  <si>
    <t>https://twitter.com/manishy40368751</t>
  </si>
  <si>
    <t>https://twitter.com/rana7zcvbbn</t>
  </si>
  <si>
    <t>https://twitter.com/drrpnishank</t>
  </si>
  <si>
    <t>https://twitter.com/jraashish15</t>
  </si>
  <si>
    <t>https://twitter.com/disoozamohd</t>
  </si>
  <si>
    <t>https://twitter.com/swamy39</t>
  </si>
  <si>
    <t>https://twitter.com/prahlad76419930</t>
  </si>
  <si>
    <t>https://twitter.com/madanmohanmaur1</t>
  </si>
  <si>
    <t>https://twitter.com/adarshkmar</t>
  </si>
  <si>
    <t>https://twitter.com/sandeep_saurav_</t>
  </si>
  <si>
    <t>https://twitter.com/rmrajbhar</t>
  </si>
  <si>
    <t>https://twitter.com/pmlucknow</t>
  </si>
  <si>
    <t>https://twitter.com/mishraj70765937</t>
  </si>
  <si>
    <t>https://twitter.com/bhawanablog</t>
  </si>
  <si>
    <t>https://twitter.com/pragathshukla</t>
  </si>
  <si>
    <t>https://twitter.com/neerajk04095273</t>
  </si>
  <si>
    <t>https://twitter.com/anandku82358882</t>
  </si>
  <si>
    <t>https://twitter.com/unite4ssc</t>
  </si>
  <si>
    <t>https://twitter.com/ravish907</t>
  </si>
  <si>
    <t>https://twitter.com/dharm2gangwar</t>
  </si>
  <si>
    <t>https://twitter.com/dharmendrap111</t>
  </si>
  <si>
    <t>https://twitter.com/alokyad53239101</t>
  </si>
  <si>
    <t>https://twitter.com/akash</t>
  </si>
  <si>
    <t>https://twitter.com/chitranjangaga1</t>
  </si>
  <si>
    <t>https://twitter.com/rjdforindia</t>
  </si>
  <si>
    <t>https://twitter.com/archanation</t>
  </si>
  <si>
    <t>https://twitter.com/arunrjd</t>
  </si>
  <si>
    <t>https://twitter.com/tejyadav14</t>
  </si>
  <si>
    <t>https://twitter.com/yadavtejashwi</t>
  </si>
  <si>
    <t>https://twitter.com/nikku_yadav_ji</t>
  </si>
  <si>
    <t>https://twitter.com/sayeed92597071</t>
  </si>
  <si>
    <t>https://twitter.com/iamshubhambond</t>
  </si>
  <si>
    <t>https://twitter.com/mumtazvkhan</t>
  </si>
  <si>
    <t>https://twitter.com/vicky53826832</t>
  </si>
  <si>
    <t>https://twitter.com/dgurjarofficial</t>
  </si>
  <si>
    <t>https://twitter.com/bhanukumardr</t>
  </si>
  <si>
    <t>https://twitter.com/surajse59274416</t>
  </si>
  <si>
    <t>https://twitter.com/mparunyadav</t>
  </si>
  <si>
    <t>https://twitter.com/abhishe69733406</t>
  </si>
  <si>
    <t>https://twitter.com/na</t>
  </si>
  <si>
    <t>https://twitter.com/rajukum27255043</t>
  </si>
  <si>
    <t>https://twitter.com/pvasanthibai</t>
  </si>
  <si>
    <t>https://twitter.com/2suhana25</t>
  </si>
  <si>
    <t>https://twitter.com/shivkum09303038</t>
  </si>
  <si>
    <t>https://twitter.com/shaista852</t>
  </si>
  <si>
    <t>https://twitter.com/ashokku21657668</t>
  </si>
  <si>
    <t>https://twitter.com/sanjayk32373480</t>
  </si>
  <si>
    <t>https://twitter.com/pravinbhaigara3</t>
  </si>
  <si>
    <t>https://twitter.com/kingnitishkr</t>
  </si>
  <si>
    <t>https://twitter.com/janjarpandu1</t>
  </si>
  <si>
    <t>https://twitter.com/anilhadal4</t>
  </si>
  <si>
    <t>https://twitter.com/vd_dodka</t>
  </si>
  <si>
    <t>https://twitter.com/ranglani4</t>
  </si>
  <si>
    <t>https://twitter.com/rakesh_sachan_</t>
  </si>
  <si>
    <t>https://twitter.com/aarefaweqar</t>
  </si>
  <si>
    <t>https://twitter.com/saba11556789</t>
  </si>
  <si>
    <t>https://twitter.com/abhi34037596</t>
  </si>
  <si>
    <t>https://twitter.com/jatkamasar</t>
  </si>
  <si>
    <t>https://twitter.com/newsnationtv</t>
  </si>
  <si>
    <t>https://twitter.com/abpnews</t>
  </si>
  <si>
    <t>https://twitter.com/ravibaberwal9</t>
  </si>
  <si>
    <t>https://twitter.com/indianaydv</t>
  </si>
  <si>
    <t>https://twitter.com/aajtak</t>
  </si>
  <si>
    <t>https://twitter.com/krishna32373574</t>
  </si>
  <si>
    <t>https://twitter.com/yadavdeepaks</t>
  </si>
  <si>
    <t>https://twitter.com/zaid48046949</t>
  </si>
  <si>
    <t>https://twitter.com/sumitdhaked1</t>
  </si>
  <si>
    <t>https://twitter.com/sumityadav193</t>
  </si>
  <si>
    <t>https://twitter.com/sanghpriyasaga2</t>
  </si>
  <si>
    <t>https://twitter.com/fundianabones</t>
  </si>
  <si>
    <t>https://twitter.com/shyamku18181962</t>
  </si>
  <si>
    <t>https://twitter.com/naikwade_somesh</t>
  </si>
  <si>
    <t>https://twitter.com/komalsi71063105</t>
  </si>
  <si>
    <t>https://twitter.com/sudhansh1008</t>
  </si>
  <si>
    <t>https://twitter.com/sanjayamethisp3</t>
  </si>
  <si>
    <t>https://twitter.com/jitendr85117455</t>
  </si>
  <si>
    <t>https://twitter.com/hansrajmee</t>
  </si>
  <si>
    <t>https://twitter.com/pradeepyadavmla</t>
  </si>
  <si>
    <t>https://twitter.com/bharatlalrankw</t>
  </si>
  <si>
    <t>https://twitter.com/kolisuresh86</t>
  </si>
  <si>
    <t>https://twitter.com/sahdeo12</t>
  </si>
  <si>
    <t>https://twitter.com/pk96212</t>
  </si>
  <si>
    <t>https://twitter.com/speakupforsscr5</t>
  </si>
  <si>
    <t>https://twitter.com/nekpal9044</t>
  </si>
  <si>
    <t>https://twitter.com/rohitmi20512464</t>
  </si>
  <si>
    <t>https://twitter.com/imrankh48569292</t>
  </si>
  <si>
    <t>https://twitter.com/azeem8490</t>
  </si>
  <si>
    <t>https://twitter.com/aashishbbau</t>
  </si>
  <si>
    <t>https://twitter.com/pritam_sin_gh</t>
  </si>
  <si>
    <t>https://twitter.com/mduzhair</t>
  </si>
  <si>
    <t>https://twitter.com/salmank88222646</t>
  </si>
  <si>
    <t>https://twitter.com/surajitkumarna8</t>
  </si>
  <si>
    <t>https://twitter.com/ravishndtindia</t>
  </si>
  <si>
    <t>https://twitter.com/lonewarrior7860</t>
  </si>
  <si>
    <t>https://twitter.com/gunawantvaishn1</t>
  </si>
  <si>
    <t>https://twitter.com/rkrishi007</t>
  </si>
  <si>
    <t>https://twitter.com/gauraw2297</t>
  </si>
  <si>
    <t>https://twitter.com/arvinds53664227</t>
  </si>
  <si>
    <t>https://twitter.com/jaymish6614</t>
  </si>
  <si>
    <t>https://twitter.com/reejumanna</t>
  </si>
  <si>
    <t>https://twitter.com/avinash99475509</t>
  </si>
  <si>
    <t>https://twitter.com/alokagr65433423</t>
  </si>
  <si>
    <t>https://twitter.com/manojrverma2</t>
  </si>
  <si>
    <t>https://twitter.com/yadavsumit027</t>
  </si>
  <si>
    <t>https://twitter.com/dad_sam1</t>
  </si>
  <si>
    <t>https://twitter.com/rohit41774828</t>
  </si>
  <si>
    <t>https://twitter.com/bharat44126600</t>
  </si>
  <si>
    <t>https://twitter.com/mdaamir43374255</t>
  </si>
  <si>
    <t>https://twitter.com/danishanjumans1</t>
  </si>
  <si>
    <t>https://twitter.com/varshapaswan1</t>
  </si>
  <si>
    <t>https://twitter.com/ekh2xjf323usc4m</t>
  </si>
  <si>
    <t>https://twitter.com/khadeerpathan</t>
  </si>
  <si>
    <t>https://twitter.com/sumedhrao5</t>
  </si>
  <si>
    <t>https://twitter.com/dineshc77831123</t>
  </si>
  <si>
    <t>https://twitter.com/shashank_7800</t>
  </si>
  <si>
    <t>https://twitter.com/prajapatilalli</t>
  </si>
  <si>
    <t>https://twitter.com/socialistarun</t>
  </si>
  <si>
    <t>https://twitter.com/vinaysr84788361</t>
  </si>
  <si>
    <t>https://twitter.com/bharatb15466046</t>
  </si>
  <si>
    <t>https://twitter.com/jpsingh_sp</t>
  </si>
  <si>
    <t>https://twitter.com/rameshj97877975</t>
  </si>
  <si>
    <t>https://twitter.com/nisarahmad354</t>
  </si>
  <si>
    <t>https://twitter.com/tanoj_patidar</t>
  </si>
  <si>
    <t>https://twitter.com/lokmatnewshindi</t>
  </si>
  <si>
    <t>https://twitter.com/samridhnews</t>
  </si>
  <si>
    <t>https://twitter.com/jbar_singh</t>
  </si>
  <si>
    <t>https://twitter.com/hopeforindiaa</t>
  </si>
  <si>
    <t>https://twitter.com/abhinav77878336</t>
  </si>
  <si>
    <t>https://twitter.com/sachins59136589</t>
  </si>
  <si>
    <t>https://twitter.com/sumanma52869648</t>
  </si>
  <si>
    <t>https://twitter.com/sudhans99681896</t>
  </si>
  <si>
    <t>https://twitter.com/ali37928</t>
  </si>
  <si>
    <t>https://twitter.com/nitindthorat1</t>
  </si>
  <si>
    <t>https://twitter.com/sandhya79824530</t>
  </si>
  <si>
    <t>https://twitter.com/speakupupsssc</t>
  </si>
  <si>
    <t>https://twitter.com/karnkamna</t>
  </si>
  <si>
    <t>https://twitter.com/aakash420kashya</t>
  </si>
  <si>
    <t>https://twitter.com/ramnaraynt</t>
  </si>
  <si>
    <t>https://twitter.com/bharatv37269022</t>
  </si>
  <si>
    <t>https://twitter.com/prathmeshdabha1</t>
  </si>
  <si>
    <t>https://twitter.com/sajjada06226593</t>
  </si>
  <si>
    <t>https://twitter.com/ankitku50759439</t>
  </si>
  <si>
    <t>https://twitter.com/yadavvikas1005</t>
  </si>
  <si>
    <t>https://twitter.com/pkbhardwaj03</t>
  </si>
  <si>
    <t>https://twitter.com/shaili__singh</t>
  </si>
  <si>
    <t>https://twitter.com/rkbairwaguard</t>
  </si>
  <si>
    <t>https://twitter.com/aneesah39607983</t>
  </si>
  <si>
    <t>https://twitter.com/deepak11kr</t>
  </si>
  <si>
    <t>https://twitter.com/purusho95743055</t>
  </si>
  <si>
    <t>https://twitter.com/8b03285868</t>
  </si>
  <si>
    <t>https://twitter.com/samardelhi</t>
  </si>
  <si>
    <t>https://twitter.com/anandsingh6489</t>
  </si>
  <si>
    <t>https://twitter.com/sunilkumar5956</t>
  </si>
  <si>
    <t>https://twitter.com/dilipku81262386</t>
  </si>
  <si>
    <t>https://twitter.com/rameshk28997293</t>
  </si>
  <si>
    <t>https://twitter.com/vipulsh02197844</t>
  </si>
  <si>
    <t>https://twitter.com/joyabhavesh</t>
  </si>
  <si>
    <t>https://twitter.com/akshayp0ria</t>
  </si>
  <si>
    <t>https://twitter.com/dineshm55011610</t>
  </si>
  <si>
    <t>https://twitter.com/kkveermaurya</t>
  </si>
  <si>
    <t>https://twitter.com/sudiptashee8</t>
  </si>
  <si>
    <t>https://twitter.com/rahulku08320472</t>
  </si>
  <si>
    <t>https://twitter.com/bubloo_gs</t>
  </si>
  <si>
    <t>https://twitter.com/raisrazaqadri1</t>
  </si>
  <si>
    <t>https://twitter.com/rozykhatoon9</t>
  </si>
  <si>
    <t>https://twitter.com/rgpathak5</t>
  </si>
  <si>
    <t>https://twitter.com/kishanp31700087</t>
  </si>
  <si>
    <t>https://twitter.com/faisallcdc</t>
  </si>
  <si>
    <t>https://twitter.com/poornimapal8</t>
  </si>
  <si>
    <t>https://twitter.com/deepakkumary784</t>
  </si>
  <si>
    <t>https://twitter.com/mohdhar70588034</t>
  </si>
  <si>
    <t>https://twitter.com/shashik42727497</t>
  </si>
  <si>
    <t>https://twitter.com/jaimin_gujarati</t>
  </si>
  <si>
    <t>https://twitter.com/_ashmeetsingh</t>
  </si>
  <si>
    <t>https://twitter.com/amitkrjnv2bhu1</t>
  </si>
  <si>
    <t>https://twitter.com/tuslidas</t>
  </si>
  <si>
    <t>https://twitter.com/sarvesh86373553</t>
  </si>
  <si>
    <t>https://twitter.com/vivekyadvidrohi</t>
  </si>
  <si>
    <t>https://twitter.com/anuchaudhary121</t>
  </si>
  <si>
    <t>https://twitter.com/aamitabh2</t>
  </si>
  <si>
    <t>https://twitter.com/shiprakaushik31</t>
  </si>
  <si>
    <t>https://twitter.com/bhadra_suvasis</t>
  </si>
  <si>
    <t>https://twitter.com/sambitswaraj</t>
  </si>
  <si>
    <t>https://twitter.com/sakshi79794085</t>
  </si>
  <si>
    <t>https://twitter.com/examworrier</t>
  </si>
  <si>
    <t>https://twitter.com/_basantsingh</t>
  </si>
  <si>
    <t>https://twitter.com/adityku37448677</t>
  </si>
  <si>
    <t>https://twitter.com/ashokth76365065</t>
  </si>
  <si>
    <t>https://twitter.com/88_amansaini</t>
  </si>
  <si>
    <t>https://twitter.com/harisbutt142</t>
  </si>
  <si>
    <t>https://twitter.com/junaidmajid12</t>
  </si>
  <si>
    <t>https://twitter.com/jibraankhooresh</t>
  </si>
  <si>
    <t>https://twitter.com/iamarfat7</t>
  </si>
  <si>
    <t>https://twitter.com/sara75165335</t>
  </si>
  <si>
    <t>https://twitter.com/rajkuma65753525</t>
  </si>
  <si>
    <t>https://twitter.com/lalalandowner2</t>
  </si>
  <si>
    <t>https://twitter.com/yafavramesh</t>
  </si>
  <si>
    <t>https://twitter.com/aryanruh</t>
  </si>
  <si>
    <t>https://twitter.com/manojrld</t>
  </si>
  <si>
    <t>https://twitter.com/ruhi_haryana</t>
  </si>
  <si>
    <t>https://twitter.com/deepakj08281844</t>
  </si>
  <si>
    <t>https://twitter.com/vikas23r</t>
  </si>
  <si>
    <t>https://twitter.com/trueindian_4you</t>
  </si>
  <si>
    <t>https://twitter.com/shivams30719228</t>
  </si>
  <si>
    <t>https://twitter.com/khanismail1</t>
  </si>
  <si>
    <t>https://twitter.com/jitendr72229106</t>
  </si>
  <si>
    <t>https://twitter.com/gaurav9411d</t>
  </si>
  <si>
    <t>https://twitter.com/shahidr98441002</t>
  </si>
  <si>
    <t>https://twitter.com/ankitku23434827</t>
  </si>
  <si>
    <t>https://twitter.com/sumitchauhan87</t>
  </si>
  <si>
    <t>https://twitter.com/alin5617</t>
  </si>
  <si>
    <t>https://twitter.com/60078aff6df1445</t>
  </si>
  <si>
    <t>https://twitter.com/saurav7869</t>
  </si>
  <si>
    <t>https://twitter.com/goluanurag</t>
  </si>
  <si>
    <t>https://twitter.com/shaktikushwaha8</t>
  </si>
  <si>
    <t>https://twitter.com/hari85263471</t>
  </si>
  <si>
    <t>https://twitter.com/vinayku80968412</t>
  </si>
  <si>
    <t>https://twitter.com/just_journal_</t>
  </si>
  <si>
    <t>https://twitter.com/ullahajunaid</t>
  </si>
  <si>
    <t>https://twitter.com/raosahab_sp</t>
  </si>
  <si>
    <t>https://twitter.com/nitinsocialist</t>
  </si>
  <si>
    <t>https://twitter.com/yadav__sabhasad</t>
  </si>
  <si>
    <t>https://twitter.com/yadavanoop13</t>
  </si>
  <si>
    <t>https://twitter.com/arizvi476rizvi</t>
  </si>
  <si>
    <t>https://twitter.com/amrita42987127</t>
  </si>
  <si>
    <t>https://twitter.com/ajaysin63541886</t>
  </si>
  <si>
    <t>https://twitter.com/nandini49915714</t>
  </si>
  <si>
    <t>https://twitter.com/saurabha2y</t>
  </si>
  <si>
    <t>https://twitter.com/suryaps</t>
  </si>
  <si>
    <t>https://twitter.com/rajatpa41682196</t>
  </si>
  <si>
    <t>https://twitter.com/bipinku07554116</t>
  </si>
  <si>
    <t>https://twitter.com/tanveer75506628</t>
  </si>
  <si>
    <t>https://twitter.com/sachiny00220832</t>
  </si>
  <si>
    <t>https://twitter.com/chanchleshvyas</t>
  </si>
  <si>
    <t>https://twitter.com/khansalauddin71</t>
  </si>
  <si>
    <t>https://twitter.com/abhijeet191294</t>
  </si>
  <si>
    <t>https://twitter.com/vivekku86115380</t>
  </si>
  <si>
    <t>https://twitter.com/pankajg29290638</t>
  </si>
  <si>
    <t>https://twitter.com/sheetal_thakran</t>
  </si>
  <si>
    <t>https://twitter.com/golamaurya</t>
  </si>
  <si>
    <t>https://twitter.com/sudhirk70347686</t>
  </si>
  <si>
    <t>https://twitter.com/surajmnaudiyal</t>
  </si>
  <si>
    <t>https://twitter.com/kammubharti</t>
  </si>
  <si>
    <t>https://twitter.com/istiyakrizwi</t>
  </si>
  <si>
    <t>https://twitter.com/habibsami16</t>
  </si>
  <si>
    <t>https://twitter.com/skmanjus</t>
  </si>
  <si>
    <t>https://twitter.com/bholakumar223</t>
  </si>
  <si>
    <t>https://twitter.com/thegaursahab</t>
  </si>
  <si>
    <t>https://twitter.com/bharatrao1960</t>
  </si>
  <si>
    <t>https://twitter.com/sumitya86436710</t>
  </si>
  <si>
    <t>https://twitter.com/s_taimur99</t>
  </si>
  <si>
    <t>https://twitter.com/_bharat_1</t>
  </si>
  <si>
    <t>https://twitter.com/videomixing</t>
  </si>
  <si>
    <t>https://twitter.com/parisanghetawah</t>
  </si>
  <si>
    <t>https://twitter.com/lrpal1</t>
  </si>
  <si>
    <t>https://twitter.com/rkbhagat09</t>
  </si>
  <si>
    <t>https://twitter.com/javedan30085392</t>
  </si>
  <si>
    <t>https://twitter.com/dileep_ch12</t>
  </si>
  <si>
    <t>https://twitter.com/meghash34127083</t>
  </si>
  <si>
    <t>https://twitter.com/riteshexampur</t>
  </si>
  <si>
    <t>https://twitter.com/safeekk1</t>
  </si>
  <si>
    <t>https://twitter.com/aligarian_khan</t>
  </si>
  <si>
    <t>https://twitter.com/vishaly82839506</t>
  </si>
  <si>
    <t>https://twitter.com/shubham47492428</t>
  </si>
  <si>
    <t>https://twitter.com/mahavee36873489</t>
  </si>
  <si>
    <t>https://twitter.com/deveshkotiya1</t>
  </si>
  <si>
    <t>https://twitter.com/gopal700188822</t>
  </si>
  <si>
    <t>https://twitter.com/anupkum97296438</t>
  </si>
  <si>
    <t>https://twitter.com/bankerbaba6</t>
  </si>
  <si>
    <t>https://twitter.com/yournikanshu</t>
  </si>
  <si>
    <t>https://twitter.com/ardhendu_nayek</t>
  </si>
  <si>
    <t>https://twitter.com/b63eb3234c5e46b</t>
  </si>
  <si>
    <t>https://twitter.com/dkverma29455057</t>
  </si>
  <si>
    <t>https://twitter.com/my</t>
  </si>
  <si>
    <t>https://twitter.com/dileepvermad841</t>
  </si>
  <si>
    <t>https://twitter.com/ankurpa15005706</t>
  </si>
  <si>
    <t>https://twitter.com/sudhapa96796804</t>
  </si>
  <si>
    <t>https://twitter.com/artiprajapatia1</t>
  </si>
  <si>
    <t>https://twitter.com/rohitbh69756487</t>
  </si>
  <si>
    <t>https://twitter.com/theanurag92</t>
  </si>
  <si>
    <t>https://twitter.com/kapilsi19111046</t>
  </si>
  <si>
    <t>https://twitter.com/abhishe87059869</t>
  </si>
  <si>
    <t>https://twitter.com/vikartikey</t>
  </si>
  <si>
    <t>https://twitter.com/zavedal34499455</t>
  </si>
  <si>
    <t>https://twitter.com/siddiquesalman5</t>
  </si>
  <si>
    <t>https://twitter.com/khemmiree</t>
  </si>
  <si>
    <t>https://twitter.com/aakarcr</t>
  </si>
  <si>
    <t>https://twitter.com/ashokch98773360</t>
  </si>
  <si>
    <t>https://twitter.com/brij_goswami</t>
  </si>
  <si>
    <t>https://twitter.com/ajeetyadav9695</t>
  </si>
  <si>
    <t>https://twitter.com/ritikmi66609719</t>
  </si>
  <si>
    <t>https://twitter.com/mathurhardesh</t>
  </si>
  <si>
    <t>https://twitter.com/ramesh18498367</t>
  </si>
  <si>
    <t>https://twitter.com/aloktnu</t>
  </si>
  <si>
    <t>https://twitter.com/sanjeev91936753</t>
  </si>
  <si>
    <t>https://twitter.com/azharshaikh8541</t>
  </si>
  <si>
    <t>https://twitter.com/akilans313</t>
  </si>
  <si>
    <t>https://twitter.com/akash87255527</t>
  </si>
  <si>
    <t>https://twitter.com/arshadullah_md</t>
  </si>
  <si>
    <t>https://twitter.com/joonnandram</t>
  </si>
  <si>
    <t>https://twitter.com/light0202020</t>
  </si>
  <si>
    <t>https://twitter.com/singh_sannu</t>
  </si>
  <si>
    <t>https://twitter.com/priya151091</t>
  </si>
  <si>
    <t>https://twitter.com/devataranagar</t>
  </si>
  <si>
    <t>https://twitter.com/supr</t>
  </si>
  <si>
    <t>https://twitter.com/snrpankaj</t>
  </si>
  <si>
    <t>https://twitter.com/airf_comms</t>
  </si>
  <si>
    <t>https://twitter.com/airaaaofficial</t>
  </si>
  <si>
    <t>https://twitter.com/dipti_devre</t>
  </si>
  <si>
    <t>https://twitter.com/pradeep08275021</t>
  </si>
  <si>
    <t>https://twitter.com/vijayku99918137</t>
  </si>
  <si>
    <t>https://twitter.com/lakhans10135070</t>
  </si>
  <si>
    <t>https://twitter.com/ir_crb</t>
  </si>
  <si>
    <t>https://twitter.com/balwind06653706</t>
  </si>
  <si>
    <t>https://twitter.com/croodsingh</t>
  </si>
  <si>
    <t>https://twitter.com/mdsaquib9534</t>
  </si>
  <si>
    <t>https://twitter.com/whoami36342352</t>
  </si>
  <si>
    <t>https://twitter.com/jitendr60339005</t>
  </si>
  <si>
    <t>https://twitter.com/abhishe01217691</t>
  </si>
  <si>
    <t>https://twitter.com/monu85459206</t>
  </si>
  <si>
    <t>https://twitter.com/tinukatweet</t>
  </si>
  <si>
    <t>https://twitter.com/khanmohammeds16</t>
  </si>
  <si>
    <t>https://twitter.com/kapilniranjan4</t>
  </si>
  <si>
    <t>https://twitter.com/lokesh_saini007</t>
  </si>
  <si>
    <t>https://twitter.com/sunilkumar176</t>
  </si>
  <si>
    <t>https://twitter.com/navanee77287719</t>
  </si>
  <si>
    <t>https://twitter.com/dmadvedev</t>
  </si>
  <si>
    <t>https://twitter.com/nilesh_ppc</t>
  </si>
  <si>
    <t>https://twitter.com/samajwadimanzar</t>
  </si>
  <si>
    <t>https://twitter.com/akshrawasti</t>
  </si>
  <si>
    <t>https://twitter.com/saleem1234568</t>
  </si>
  <si>
    <t>https://twitter.com/manojpatelcivil</t>
  </si>
  <si>
    <t>https://twitter.com/abhijitbikal</t>
  </si>
  <si>
    <t>https://twitter.com/ravish_ndtv11</t>
  </si>
  <si>
    <t>https://twitter.com/akhlaq981</t>
  </si>
  <si>
    <t>https://twitter.com/maknoji74060399</t>
  </si>
  <si>
    <t>https://twitter.com/boyatgsboyat3</t>
  </si>
  <si>
    <t>https://twitter.com/shivmur55143509</t>
  </si>
  <si>
    <t>https://twitter.com/bharatapat</t>
  </si>
  <si>
    <t>https://twitter.com/mdaftabsaifi</t>
  </si>
  <si>
    <t>https://twitter.com/starosama76</t>
  </si>
  <si>
    <t>https://twitter.com/yash22790942</t>
  </si>
  <si>
    <t>https://twitter.com/poojaga71120029</t>
  </si>
  <si>
    <t>https://twitter.com/nishpakch</t>
  </si>
  <si>
    <t>https://twitter.com/gyanend71221387</t>
  </si>
  <si>
    <t>https://twitter.com/complexcrctr19</t>
  </si>
  <si>
    <t>https://twitter.com/skjain_05</t>
  </si>
  <si>
    <t>https://twitter.com/dineshk69074147</t>
  </si>
  <si>
    <t>https://twitter.com/pankajmeena_</t>
  </si>
  <si>
    <t>https://twitter.com/akshat_2701</t>
  </si>
  <si>
    <t>https://twitter.com/sunilsi96718564</t>
  </si>
  <si>
    <t>https://twitter.com/eraloktheboss</t>
  </si>
  <si>
    <t>https://twitter.com/sengermaan</t>
  </si>
  <si>
    <t>https://twitter.com/eplbo5zj7ftws0j</t>
  </si>
  <si>
    <t>https://twitter.com/ibnul_hassan1</t>
  </si>
  <si>
    <t>https://twitter.com/akashbhuktare</t>
  </si>
  <si>
    <t>https://twitter.com/karmaisactive</t>
  </si>
  <si>
    <t>https://twitter.com/pankajk50440833</t>
  </si>
  <si>
    <t>https://twitter.com/roshnis75038655</t>
  </si>
  <si>
    <t>https://twitter.com/monalithakur311</t>
  </si>
  <si>
    <t>https://twitter.com/amanaanandinc</t>
  </si>
  <si>
    <t>https://twitter.com/faizali10536318</t>
  </si>
  <si>
    <t>https://twitter.com/shimans90470035</t>
  </si>
  <si>
    <t>https://twitter.com/shyamba19283066</t>
  </si>
  <si>
    <t>https://twitter.com/iswatantrayadav</t>
  </si>
  <si>
    <t>https://twitter.com/khushbo26753771</t>
  </si>
  <si>
    <t>https://twitter.com/123sp_parti</t>
  </si>
  <si>
    <t>https://twitter.com/aslam200227</t>
  </si>
  <si>
    <t>https://twitter.com/manish_swm</t>
  </si>
  <si>
    <t>https://twitter.com/sonustar0329</t>
  </si>
  <si>
    <t>https://twitter.com/ankitku40282674</t>
  </si>
  <si>
    <t>https://twitter.com/mahendr64147769</t>
  </si>
  <si>
    <t>https://twitter.com/sunidhirai1</t>
  </si>
  <si>
    <t>https://twitter.com/akki09815373</t>
  </si>
  <si>
    <t>https://twitter.com/nareshk76144480</t>
  </si>
  <si>
    <t>https://twitter.com/vishnu05294271</t>
  </si>
  <si>
    <t>https://twitter.com/pahadi_chori</t>
  </si>
  <si>
    <t>https://twitter.com/dhritimanmajum9</t>
  </si>
  <si>
    <t>https://twitter.com/priyayadav14</t>
  </si>
  <si>
    <t>https://twitter.com/nynam7</t>
  </si>
  <si>
    <t>https://twitter.com/roopsingh_rj34</t>
  </si>
  <si>
    <t>https://twitter.com/induba744744</t>
  </si>
  <si>
    <t>https://twitter.com/pradeep90418902</t>
  </si>
  <si>
    <t>https://twitter.com/bharat_ki_aawaz</t>
  </si>
  <si>
    <t>https://twitter.com/prashan04312621</t>
  </si>
  <si>
    <t>https://twitter.com/lionheart551986</t>
  </si>
  <si>
    <t>https://twitter.com/nawabyadav777</t>
  </si>
  <si>
    <t>https://twitter.com/merjaali1</t>
  </si>
  <si>
    <t>https://twitter.com/marmatsher</t>
  </si>
  <si>
    <t>https://twitter.com/meenalr3</t>
  </si>
  <si>
    <t>https://twitter.com/6868aam</t>
  </si>
  <si>
    <t>https://twitter.com/optimist_______</t>
  </si>
  <si>
    <t>https://twitter.com/lotusbharat</t>
  </si>
  <si>
    <t>https://twitter.com/weapon_xi_</t>
  </si>
  <si>
    <t>https://twitter.com/dexypelton</t>
  </si>
  <si>
    <t>https://twitter.com/roshnid199</t>
  </si>
  <si>
    <t>https://twitter.com/yadavanoop99</t>
  </si>
  <si>
    <t>https://twitter.com/amysing22382956</t>
  </si>
  <si>
    <t>https://twitter.com/say2meshikher</t>
  </si>
  <si>
    <t>https://twitter.com/iaspratibhaverm</t>
  </si>
  <si>
    <t>https://twitter.com/sharmav81324597</t>
  </si>
  <si>
    <t>https://twitter.com/kabir_aanand</t>
  </si>
  <si>
    <t>https://twitter.com/jaipaly41851948</t>
  </si>
  <si>
    <t>https://twitter.com/angeltime22</t>
  </si>
  <si>
    <t>https://twitter.com/sarfara64803601</t>
  </si>
  <si>
    <t>https://twitter.com/parodyabhisar</t>
  </si>
  <si>
    <t>https://twitter.com/ckumar49695276</t>
  </si>
  <si>
    <t>https://twitter.com/acpalmech</t>
  </si>
  <si>
    <t>https://twitter.com/subhamprakash08</t>
  </si>
  <si>
    <t>https://twitter.com/shakyaapoorva</t>
  </si>
  <si>
    <t>https://twitter.com/kamtasi52929797</t>
  </si>
  <si>
    <t>https://twitter.com/ranjayrajput6</t>
  </si>
  <si>
    <t>https://twitter.com/taapsee</t>
  </si>
  <si>
    <t>https://twitter.com/gautamikt1</t>
  </si>
  <si>
    <t>https://twitter.com/artimau98732544</t>
  </si>
  <si>
    <t>https://twitter.com/rahul1995jnu</t>
  </si>
  <si>
    <t>https://twitter.com/imrankh55235972</t>
  </si>
  <si>
    <t>https://twitter.com/suryapratapupsc</t>
  </si>
  <si>
    <t>https://twitter.com/naman2198</t>
  </si>
  <si>
    <t>https://twitter.com/sachin_berojgar</t>
  </si>
  <si>
    <t>https://twitter.com/shuhaibteeyech</t>
  </si>
  <si>
    <t>https://twitter.com/sdupare300</t>
  </si>
  <si>
    <t>https://twitter.com/vsyadav15932531</t>
  </si>
  <si>
    <t>https://twitter.com/shubhim67697994</t>
  </si>
  <si>
    <t>https://twitter.com/bharti_taposh36</t>
  </si>
  <si>
    <t>https://twitter.com/abdafaq980</t>
  </si>
  <si>
    <t>https://twitter.com/dixit_rahul4</t>
  </si>
  <si>
    <t>https://twitter.com/groot_24</t>
  </si>
  <si>
    <t>https://twitter.com/deepnar94584186</t>
  </si>
  <si>
    <t>https://twitter.com/dchaurasia2312</t>
  </si>
  <si>
    <t>https://twitter.com/samajsudharak0</t>
  </si>
  <si>
    <t>https://twitter.com/deshbhaktadmi</t>
  </si>
  <si>
    <t>https://twitter.com/rajesh11711226</t>
  </si>
  <si>
    <t>https://twitter.com/bittukushwaha01</t>
  </si>
  <si>
    <t>https://twitter.com/gauravd93740139</t>
  </si>
  <si>
    <t>https://twitter.com/jackspa69022811</t>
  </si>
  <si>
    <t>https://twitter.com/manav_ss_gupta</t>
  </si>
  <si>
    <t>https://twitter.com/drsabirsyed</t>
  </si>
  <si>
    <t>https://twitter.com/rajendr96964421</t>
  </si>
  <si>
    <t>https://twitter.com/ravikum82449997</t>
  </si>
  <si>
    <t>https://twitter.com/faisalisrar8</t>
  </si>
  <si>
    <t>https://twitter.com/af91204</t>
  </si>
  <si>
    <t>https://twitter.com/prprasa16841384</t>
  </si>
  <si>
    <t>https://twitter.com/vinodpassi8</t>
  </si>
  <si>
    <t>https://twitter.com/raazmamta</t>
  </si>
  <si>
    <t>https://twitter.com/pramodk38460002</t>
  </si>
  <si>
    <t>https://twitter.com/shayar_suneel1</t>
  </si>
  <si>
    <t>https://twitter.com/ravisin22160938</t>
  </si>
  <si>
    <t>https://twitter.com/notkishordas</t>
  </si>
  <si>
    <t>https://twitter.com/missimperfectoo</t>
  </si>
  <si>
    <t>https://twitter.com/vivekpandey21</t>
  </si>
  <si>
    <t>https://twitter.com/asah_33</t>
  </si>
  <si>
    <t>https://twitter.com/rajendr88123065</t>
  </si>
  <si>
    <t>https://twitter.com/ranjana_rajak</t>
  </si>
  <si>
    <t>https://twitter.com/gyb_uttarprades</t>
  </si>
  <si>
    <t>https://twitter.com/udhamsingh05</t>
  </si>
  <si>
    <t>https://twitter.com/er_rammohan</t>
  </si>
  <si>
    <t>https://twitter.com/benjamin1620</t>
  </si>
  <si>
    <t>https://twitter.com/nirjadsouza</t>
  </si>
  <si>
    <t>https://twitter.com/incindia</t>
  </si>
  <si>
    <t>https://twitter.com/waynebat71</t>
  </si>
  <si>
    <t>https://twitter.com/satyapr36449029</t>
  </si>
  <si>
    <t>https://twitter.com/vijaiunmute</t>
  </si>
  <si>
    <t>https://twitter.com/ranjaykumarjad6</t>
  </si>
  <si>
    <t>https://twitter.com/dimpleydv_</t>
  </si>
  <si>
    <t>https://twitter.com/shivams70582846</t>
  </si>
  <si>
    <t>https://twitter.com/mirza__faizan</t>
  </si>
  <si>
    <t>https://twitter.com/hakimmeenalangr</t>
  </si>
  <si>
    <t>https://twitter.com/pink</t>
  </si>
  <si>
    <t>https://twitter.com/meenaramesh91</t>
  </si>
  <si>
    <t>https://twitter.com/barulameena</t>
  </si>
  <si>
    <t>https://twitter.com/tulsimeena7</t>
  </si>
  <si>
    <t>https://twitter.com/cpbhankri</t>
  </si>
  <si>
    <t>https://twitter.com/drraysingh</t>
  </si>
  <si>
    <t>https://twitter.com/imratmeena4</t>
  </si>
  <si>
    <t>https://twitter.com/blmeenalangra</t>
  </si>
  <si>
    <t>https://twitter.com/ddo1306</t>
  </si>
  <si>
    <t>https://twitter.com/keertirai8</t>
  </si>
  <si>
    <t>https://twitter.com/patelmail44</t>
  </si>
  <si>
    <t>https://twitter.com/lalmohd11409801</t>
  </si>
  <si>
    <t>https://twitter.com/tinkuda61126092</t>
  </si>
  <si>
    <t>https://twitter.com/rk24024057</t>
  </si>
  <si>
    <t>https://twitter.com/sunilku78599455</t>
  </si>
  <si>
    <t>https://twitter.com/tanveer_wasim</t>
  </si>
  <si>
    <t>https://twitter.com/avinash40429754</t>
  </si>
  <si>
    <t>https://twitter.com/yuvarjdkatihar</t>
  </si>
  <si>
    <t>https://twitter.com/usyadavspyouth</t>
  </si>
  <si>
    <t>https://twitter.com/kumarhemant91</t>
  </si>
  <si>
    <t>https://twitter.com/vanshrajdubey</t>
  </si>
  <si>
    <t>https://twitter.com/nabeel27438624</t>
  </si>
  <si>
    <t>https://twitter.com/anujver16876378</t>
  </si>
  <si>
    <t>https://twitter.com/shivang98510523</t>
  </si>
  <si>
    <t>https://twitter.com/rajeshcos002</t>
  </si>
  <si>
    <t>https://twitter.com/03vikashkumar</t>
  </si>
  <si>
    <t>https://twitter.com/pranjal65765159</t>
  </si>
  <si>
    <t>https://twitter.com/niteshk13832402</t>
  </si>
  <si>
    <t>https://twitter.com/advvijaykumar8</t>
  </si>
  <si>
    <t>https://twitter.com/ajnabi002</t>
  </si>
  <si>
    <t>https://twitter.com/amitkum96244862</t>
  </si>
  <si>
    <t>https://twitter.com/sushilp36321158</t>
  </si>
  <si>
    <t>https://twitter.com/rahulku42341128</t>
  </si>
  <si>
    <t>https://twitter.com/botshindi</t>
  </si>
  <si>
    <t>https://twitter.com/adithya202</t>
  </si>
  <si>
    <t>https://twitter.com/nitinpulla</t>
  </si>
  <si>
    <t>https://twitter.com/incbharuch</t>
  </si>
  <si>
    <t>https://twitter.com/vivekku17729104</t>
  </si>
  <si>
    <t>https://twitter.com/ramkish74560784</t>
  </si>
  <si>
    <t>https://twitter.com/akkiburiya</t>
  </si>
  <si>
    <t>https://twitter.com/kamalmeena31</t>
  </si>
  <si>
    <t>https://twitter.com/girisha05991942</t>
  </si>
  <si>
    <t>https://twitter.com/rajubele1985</t>
  </si>
  <si>
    <t>https://twitter.com/jitendr02024429</t>
  </si>
  <si>
    <t>https://twitter.com/vishal44867980</t>
  </si>
  <si>
    <t>https://twitter.com/akverma38655350</t>
  </si>
  <si>
    <t>https://twitter.com/ayushguptagdm</t>
  </si>
  <si>
    <t>https://twitter.com/nitusin73207149</t>
  </si>
  <si>
    <t>https://twitter.com/shikharpal13</t>
  </si>
  <si>
    <t>https://twitter.com/himansh99279501</t>
  </si>
  <si>
    <t>https://twitter.com/mlprajapati91</t>
  </si>
  <si>
    <t>https://twitter.com/lahri_sangeeta</t>
  </si>
  <si>
    <t>https://twitter.com/harshde91892506</t>
  </si>
  <si>
    <t>https://twitter.com/ankitsi55298862</t>
  </si>
  <si>
    <t>https://twitter.com/rajkumar0800317</t>
  </si>
  <si>
    <t>https://twitter.com/abhinay26917051</t>
  </si>
  <si>
    <t>https://twitter.com/harjind35133736</t>
  </si>
  <si>
    <t>https://twitter.com/praveen__yadav_</t>
  </si>
  <si>
    <t>https://twitter.com/chandankr_07</t>
  </si>
  <si>
    <t>https://twitter.com/michwalg</t>
  </si>
  <si>
    <t>https://twitter.com/azadbahadur</t>
  </si>
  <si>
    <t>https://twitter.com/laxmankhangar1</t>
  </si>
  <si>
    <t>https://twitter.com/rrrajsthan</t>
  </si>
  <si>
    <t>https://twitter.com/utkarsh51725143</t>
  </si>
  <si>
    <t>https://twitter.com/asifkha93117432</t>
  </si>
  <si>
    <t>https://twitter.com/nargis_ansari73</t>
  </si>
  <si>
    <t>https://twitter.com/kapilde42024657</t>
  </si>
  <si>
    <t>https://twitter.com/reddy97239504</t>
  </si>
  <si>
    <t>https://twitter.com/ankitakamarshal</t>
  </si>
  <si>
    <t>https://twitter.com/vaibhav9rai</t>
  </si>
  <si>
    <t>https://twitter.com/sameerxoxoxo</t>
  </si>
  <si>
    <t>https://twitter.com/naveensheoran52</t>
  </si>
  <si>
    <t>https://twitter.com/deepakk76504155</t>
  </si>
  <si>
    <t>https://twitter.com/abhigpt07</t>
  </si>
  <si>
    <t>https://twitter.com/khushbo35586476</t>
  </si>
  <si>
    <t>https://twitter.com/kundank99399808</t>
  </si>
  <si>
    <t>https://twitter.com/chaudhary_d_s</t>
  </si>
  <si>
    <t>https://twitter.com/dino38887094</t>
  </si>
  <si>
    <t>https://twitter.com/shoaib__rehman</t>
  </si>
  <si>
    <t>https://twitter.com/allgood77407785</t>
  </si>
  <si>
    <t>https://twitter.com/mandeep12414748</t>
  </si>
  <si>
    <t>https://twitter.com/mdarhamsiddique</t>
  </si>
  <si>
    <t>https://twitter.com/rahultripathi_4</t>
  </si>
  <si>
    <t>https://twitter.com/mahendr78350995</t>
  </si>
  <si>
    <t>https://twitter.com/2alkingfilms</t>
  </si>
  <si>
    <t>https://twitter.com/notout3636</t>
  </si>
  <si>
    <t>https://twitter.com/gauravsreyashi</t>
  </si>
  <si>
    <t>https://twitter.com/riteshr17935272</t>
  </si>
  <si>
    <t>https://twitter.com/satendraaghari</t>
  </si>
  <si>
    <t>https://twitter.com/monukum11230392</t>
  </si>
  <si>
    <t>https://twitter.com/vijaysh17174782</t>
  </si>
  <si>
    <t>https://twitter.com/narend</t>
  </si>
  <si>
    <t>https://twitter.com/sirramangi</t>
  </si>
  <si>
    <t>https://twitter.com/chinmoyee5</t>
  </si>
  <si>
    <t>https://twitter.com/ajeetajad1</t>
  </si>
  <si>
    <t>https://twitter.com/rajnisingh78</t>
  </si>
  <si>
    <t>https://twitter.com/brijesh07875788</t>
  </si>
  <si>
    <t>https://twitter.com/viveksi95692498</t>
  </si>
  <si>
    <t>https://twitter.com/sdopur</t>
  </si>
  <si>
    <t>https://twitter.com/srikant93625449</t>
  </si>
  <si>
    <t>https://twitter.com/faridurrahmansk</t>
  </si>
  <si>
    <t>https://twitter.com/shashikantbhay6</t>
  </si>
  <si>
    <t>https://twitter.com/purusho11362782</t>
  </si>
  <si>
    <t>https://twitter.com/wazid_malik</t>
  </si>
  <si>
    <t>https://twitter.com/satyadev901</t>
  </si>
  <si>
    <t>https://twitter.com/khansad72316140</t>
  </si>
  <si>
    <t>https://twitter.com/pankajk52025817</t>
  </si>
  <si>
    <t>https://twitter.com/gavandesandip1</t>
  </si>
  <si>
    <t>https://twitter.com/maurya_ishwar</t>
  </si>
  <si>
    <t>https://twitter.com/alammdtabrez25</t>
  </si>
  <si>
    <t>https://twitter.com/jpc_jp</t>
  </si>
  <si>
    <t>https://twitter.com/inckinju</t>
  </si>
  <si>
    <t>https://twitter.com/musaansari9988</t>
  </si>
  <si>
    <t>https://twitter.com/kaushal06760033</t>
  </si>
  <si>
    <t>https://twitter.com/shadowwarrior06</t>
  </si>
  <si>
    <t>https://twitter.com/rith_gagan</t>
  </si>
  <si>
    <t>https://twitter.com/rajesh33891372</t>
  </si>
  <si>
    <t>https://twitter.com/akeelakeel2011</t>
  </si>
  <si>
    <t>https://twitter.com/ramrajm72032183</t>
  </si>
  <si>
    <t>https://twitter.com/heerachandmeena</t>
  </si>
  <si>
    <t>https://twitter.com/mandawar_meena</t>
  </si>
  <si>
    <t>https://twitter.com/rinkulotwara95</t>
  </si>
  <si>
    <t>https://twitter.com/lakhendrameena</t>
  </si>
  <si>
    <t>https://twitter.com/mohitsinghyadu2</t>
  </si>
  <si>
    <t>https://twitter.com/gajjarparimalb1</t>
  </si>
  <si>
    <t>https://twitter.com/piyushgoyaloffc</t>
  </si>
  <si>
    <t>https://twitter.com/yahw2yhttc5cjfw</t>
  </si>
  <si>
    <t>https://twitter.com/sunilku16593263</t>
  </si>
  <si>
    <t>https://twitter.com/priya_prax</t>
  </si>
  <si>
    <t>https://twitter.com/ravinderkapur2</t>
  </si>
  <si>
    <t>https://twitter.com/whatever20167</t>
  </si>
  <si>
    <t>https://twitter.com/dktripa12827134</t>
  </si>
  <si>
    <t>https://twitter.com/yogeshk91548992</t>
  </si>
  <si>
    <t>https://twitter.com/umanag3303</t>
  </si>
  <si>
    <t>https://twitter.com/krnveer1</t>
  </si>
  <si>
    <t>https://twitter.com/rahmats37200330</t>
  </si>
  <si>
    <t>https://twitter.com/bilalah39675521</t>
  </si>
  <si>
    <t>https://twitter.com/imrehanmahi</t>
  </si>
  <si>
    <t>https://twitter.com/istole_cookies</t>
  </si>
  <si>
    <t>https://twitter.com/choudharyshamo1</t>
  </si>
  <si>
    <t>https://twitter.com/shivanshuyaduv8</t>
  </si>
  <si>
    <t>https://twitter.com/ishaanar07</t>
  </si>
  <si>
    <t>https://twitter.com/shriram70165534</t>
  </si>
  <si>
    <t>https://twitter.com/dileepsavdesh</t>
  </si>
  <si>
    <t>https://twitter.com/dubariyaumesh</t>
  </si>
  <si>
    <t>https://twitter.com/swati_ikr</t>
  </si>
  <si>
    <t>https://twitter.com/shubhamc19i</t>
  </si>
  <si>
    <t>https://twitter.com/pankajm94865781</t>
  </si>
  <si>
    <t>https://twitter.com/adda247live</t>
  </si>
  <si>
    <t>https://twitter.com/studyiq</t>
  </si>
  <si>
    <t>https://twitter.com/testbookdotcom</t>
  </si>
  <si>
    <t>https://twitter.com/guidely_</t>
  </si>
  <si>
    <t>https://twitter.com/manalighosh19</t>
  </si>
  <si>
    <t>https://twitter.com/rakeshmeena0241</t>
  </si>
  <si>
    <t>https://twitter.com/balramk53415441</t>
  </si>
  <si>
    <t>https://twitter.com/raviraw16301081</t>
  </si>
  <si>
    <t>https://twitter.com/anshik__singh</t>
  </si>
  <si>
    <t>https://twitter.com/gaganpratapmath</t>
  </si>
  <si>
    <t>https://twitter.com/mdabubakerkhan3</t>
  </si>
  <si>
    <t>https://twitter.com/rkyadav_geo</t>
  </si>
  <si>
    <t>https://twitter.com/usharj</t>
  </si>
  <si>
    <t>https://twitter.com/rohitmandal460</t>
  </si>
  <si>
    <t>https://twitter.com/sha23866602</t>
  </si>
  <si>
    <t>https://twitter.com/pavansa50647791</t>
  </si>
  <si>
    <t>https://twitter.com/pritamg15445798</t>
  </si>
  <si>
    <t>https://twitter.com/pawanjh39783662</t>
  </si>
  <si>
    <t>https://twitter.com/mohdafroozinc</t>
  </si>
  <si>
    <t>https://twitter.com/rehanzaman15</t>
  </si>
  <si>
    <t>https://twitter.com/erpradeep1996</t>
  </si>
  <si>
    <t>https://twitter.com/kuldeepmodimay</t>
  </si>
  <si>
    <t>https://twitter.com/saraswa77530391</t>
  </si>
  <si>
    <t>https://twitter.com/ssaddam211</t>
  </si>
  <si>
    <t>https://twitter.com/pintuku143_</t>
  </si>
  <si>
    <t>https://twitter.com/rajeshk33595643</t>
  </si>
  <si>
    <t>https://twitter.com/_satyavachan_m</t>
  </si>
  <si>
    <t>https://twitter.com/wethepe43350488</t>
  </si>
  <si>
    <t>https://twitter.com/ijindavad</t>
  </si>
  <si>
    <t>https://twitter.com/haridwarchoudh</t>
  </si>
  <si>
    <t>https://twitter.com/jitendr08085713</t>
  </si>
  <si>
    <t>https://twitter.com/chaudha62813837</t>
  </si>
  <si>
    <t>https://twitter.com/rebariamar</t>
  </si>
  <si>
    <t>https://twitter.com/amitraj16736975</t>
  </si>
  <si>
    <t>https://twitter.com/malviyaclasses</t>
  </si>
  <si>
    <t>https://twitter.com/santosh56120017</t>
  </si>
  <si>
    <t>https://twitter.com/krishna32535608</t>
  </si>
  <si>
    <t>https://twitter.com/rohitsr25621609</t>
  </si>
  <si>
    <t>https://twitter.com/deepakranjansp</t>
  </si>
  <si>
    <t>https://twitter.com/ane</t>
  </si>
  <si>
    <t>https://twitter.com/yadavakhiles143</t>
  </si>
  <si>
    <t>https://twitter.com/jaysing07420868</t>
  </si>
  <si>
    <t>https://twitter.com/nitinsh39287989</t>
  </si>
  <si>
    <t>https://twitter.com/tribhuwanpraj20</t>
  </si>
  <si>
    <t>https://twitter.com/sohana04422594</t>
  </si>
  <si>
    <t>https://twitter.com/nileshc14015980</t>
  </si>
  <si>
    <t>https://twitter.com/mateenk96147867</t>
  </si>
  <si>
    <t>https://twitter.com/shailesh809063</t>
  </si>
  <si>
    <t>https://twitter.com/amansingh6250</t>
  </si>
  <si>
    <t>https://twitter.com/dentaltrust</t>
  </si>
  <si>
    <t>https://twitter.com/inc35360145</t>
  </si>
  <si>
    <t>https://twitter.com/akasha24674165</t>
  </si>
  <si>
    <t>https://twitter.com/ehshan15</t>
  </si>
  <si>
    <t>https://twitter.com/virende17958230</t>
  </si>
  <si>
    <t>https://twitter.com/ranjan93ayush</t>
  </si>
  <si>
    <t>https://twitter.com/dpsinghyadav_</t>
  </si>
  <si>
    <t>https://twitter.com/sanghar16237736</t>
  </si>
  <si>
    <t>https://twitter.com/dheeraj13873829</t>
  </si>
  <si>
    <t>https://twitter.com/mrrahul002</t>
  </si>
  <si>
    <t>https://twitter.com/nitishk53619775</t>
  </si>
  <si>
    <t>https://twitter.com/surendraverma_</t>
  </si>
  <si>
    <t>https://twitter.com/amitary01806177</t>
  </si>
  <si>
    <t>https://twitter.com/arshadrazaazha1</t>
  </si>
  <si>
    <t>https://twitter.com/imvishwakarmag</t>
  </si>
  <si>
    <t>https://twitter.com/vickydeshwal4</t>
  </si>
  <si>
    <t>https://twitter.com/raju295rajuraju</t>
  </si>
  <si>
    <t>https://twitter.com/tanveer786007</t>
  </si>
  <si>
    <t>https://twitter.com/rinkeshmalav</t>
  </si>
  <si>
    <t>https://twitter.com/ashokdanoda</t>
  </si>
  <si>
    <t>https://twitter.com/shannonferns</t>
  </si>
  <si>
    <t>https://twitter.com/yvishesh1</t>
  </si>
  <si>
    <t>https://twitter.com/deep_rj34</t>
  </si>
  <si>
    <t>https://twitter.com/dheerajsay</t>
  </si>
  <si>
    <t>https://twitter.com/manojku49556957</t>
  </si>
  <si>
    <t>https://twitter.com/pkshahi12</t>
  </si>
  <si>
    <t>https://twitter.com/ijahangirimam</t>
  </si>
  <si>
    <t>https://twitter.com/ankittiwaribjp6</t>
  </si>
  <si>
    <t>https://twitter.com/niamthullah1</t>
  </si>
  <si>
    <t>https://twitter.com/ranjeet04509969</t>
  </si>
  <si>
    <t>https://twitter.com/singhisspking</t>
  </si>
  <si>
    <t>https://twitter.com/yadavmanish65</t>
  </si>
  <si>
    <t>https://twitter.com/vijayve63470961</t>
  </si>
  <si>
    <t>https://twitter.com/satyend67599054</t>
  </si>
  <si>
    <t>https://twitter.com/manodeepnag</t>
  </si>
  <si>
    <t>https://twitter.com/rohitdi38953719</t>
  </si>
  <si>
    <t>https://twitter.com/qamaralam02</t>
  </si>
  <si>
    <t>https://twitter.com/abhi_9717</t>
  </si>
  <si>
    <t>https://twitter.com/brijesh0581</t>
  </si>
  <si>
    <t>https://twitter.com/sakshijoshii</t>
  </si>
  <si>
    <t>https://twitter.com/deepakp40379826</t>
  </si>
  <si>
    <t>https://twitter.com/kajalsonane</t>
  </si>
  <si>
    <t>https://twitter.com/kaluram22779829</t>
  </si>
  <si>
    <t>https://twitter.com/abhimanyumannu3</t>
  </si>
  <si>
    <t>https://twitter.com/iamkkc7</t>
  </si>
  <si>
    <t>https://twitter.com/sanjaysdutt</t>
  </si>
  <si>
    <t>https://twitter.com/alkagup83864145</t>
  </si>
  <si>
    <t>https://twitter.com/bavitarajput3</t>
  </si>
  <si>
    <t>https://twitter.com/ashishchandelji</t>
  </si>
  <si>
    <t>https://twitter.com/amrita204</t>
  </si>
  <si>
    <t>https://twitter.com/ajeetku47950944</t>
  </si>
  <si>
    <t>https://twitter.com/adityaverma004</t>
  </si>
  <si>
    <t>https://twitter.com/ab_hi_tweet</t>
  </si>
  <si>
    <t>https://twitter.com/mahendr18838702</t>
  </si>
  <si>
    <t>https://twitter.com/princek253</t>
  </si>
  <si>
    <t>https://twitter.com/piyushgoya</t>
  </si>
  <si>
    <t>https://twitter.com/hansraj</t>
  </si>
  <si>
    <t>https://twitter.com/sujitgawai9</t>
  </si>
  <si>
    <t>https://twitter.com/shivag</t>
  </si>
  <si>
    <t>https://twitter.com/airfindia</t>
  </si>
  <si>
    <t>https://twitter.com/v_</t>
  </si>
  <si>
    <t>https://twitter.com/msdeskillindia</t>
  </si>
  <si>
    <t>https://twitter.com/vijayku57216753</t>
  </si>
  <si>
    <t>https://twitter.com/aakashbavaska18</t>
  </si>
  <si>
    <t>https://twitter.com/sh</t>
  </si>
  <si>
    <t>https://twitter.com/hqnrmu</t>
  </si>
  <si>
    <t>https://twitter.com/n</t>
  </si>
  <si>
    <t>https://twitter.com/ai</t>
  </si>
  <si>
    <t>https://twitter.com/nitiaayog</t>
  </si>
  <si>
    <t>https://twitter.com/nfirindia</t>
  </si>
  <si>
    <t>https://twitter.com/siddhar63074884</t>
  </si>
  <si>
    <t>https://twitter.com/pi</t>
  </si>
  <si>
    <t>https://twitter.com/vikassa02898956</t>
  </si>
  <si>
    <t>https://twitter.com/ir_c</t>
  </si>
  <si>
    <t>https://twitter.com/nandkumarsinghc</t>
  </si>
  <si>
    <t>https://twitter.com/rahulsi29576919</t>
  </si>
  <si>
    <t>https://twitter.com/adarsh70330303</t>
  </si>
  <si>
    <t>https://twitter.com/mukesh37988110</t>
  </si>
  <si>
    <t>https://twitter.com/ravikashyap4001</t>
  </si>
  <si>
    <t>https://twitter.com/tarachand_51</t>
  </si>
  <si>
    <t>https://twitter.com/devendr91039495</t>
  </si>
  <si>
    <t>https://twitter.com/ravikan20497218</t>
  </si>
  <si>
    <t>https://twitter.com/prakash62803361</t>
  </si>
  <si>
    <t>https://twitter.com/rakesh09138</t>
  </si>
  <si>
    <t>https://twitter.com/sk97209644</t>
  </si>
  <si>
    <t>https://twitter.com/railwaynorthern</t>
  </si>
  <si>
    <t>https://twitter.com/alp_virendra</t>
  </si>
  <si>
    <t>https://twitter.com/_manishsadhwani</t>
  </si>
  <si>
    <t>https://twitter.com/rssurjewala</t>
  </si>
  <si>
    <t>https://twitter.com/manishgaikar41</t>
  </si>
  <si>
    <t>https://twitter.com/ji_nitesh397</t>
  </si>
  <si>
    <t>https://twitter.com/yadavkamalesh79</t>
  </si>
  <si>
    <t>https://twitter.com/praveen96600341</t>
  </si>
  <si>
    <t>https://twitter.com/amareshkr_</t>
  </si>
  <si>
    <t>https://twitter.com/dikshitsdoshi</t>
  </si>
  <si>
    <t>https://twitter.com/alokprabhakar19</t>
  </si>
  <si>
    <t>https://twitter.com/praveen19575877</t>
  </si>
  <si>
    <t>https://twitter.com/jibhuwanji</t>
  </si>
  <si>
    <t>https://twitter.com/sinhaprerit97</t>
  </si>
  <si>
    <t>https://twitter.com/kaifsa2</t>
  </si>
  <si>
    <t>https://twitter.com/kalim1958</t>
  </si>
  <si>
    <t>https://twitter.com/gmai_aditya</t>
  </si>
  <si>
    <t>https://twitter.com/achhelalyadava</t>
  </si>
  <si>
    <t>https://twitter.com/punita_soni</t>
  </si>
  <si>
    <t>https://twitter.com/priyankab2003</t>
  </si>
  <si>
    <t>https://twitter.com/tuli_neelam</t>
  </si>
  <si>
    <t>https://twitter.com/iamshashankji</t>
  </si>
  <si>
    <t>https://twitter.com/sandeep19150845</t>
  </si>
  <si>
    <t>https://twitter.com/aparichitboy</t>
  </si>
  <si>
    <t>https://twitter.com/deepaks83198022</t>
  </si>
  <si>
    <t>https://twitter.com/dhruvkumarajay</t>
  </si>
  <si>
    <t>https://twitter.com/suryaya25374542</t>
  </si>
  <si>
    <t>https://twitter.com/arpitra66316888</t>
  </si>
  <si>
    <t>https://twitter.com/dhanend99646377</t>
  </si>
  <si>
    <t>https://twitter.com/abhinavmaurya10</t>
  </si>
  <si>
    <t>https://twitter.com/devendra8115</t>
  </si>
  <si>
    <t>https://twitter.com/ramnmaurya</t>
  </si>
  <si>
    <t>https://twitter.com/ayushku46765964</t>
  </si>
  <si>
    <t>https://twitter.com/amitkum25806616</t>
  </si>
  <si>
    <t>https://twitter.com/sirravikant1</t>
  </si>
  <si>
    <t>https://twitter.com/deshbha68227440</t>
  </si>
  <si>
    <t>https://twitter.com/shailendrapal24</t>
  </si>
  <si>
    <t>https://twitter.com/dimpals226</t>
  </si>
  <si>
    <t>https://twitter.com/ashafakkhan12</t>
  </si>
  <si>
    <t>https://twitter.com/amirprasady</t>
  </si>
  <si>
    <t>https://twitter.com/mahendrakumarx</t>
  </si>
  <si>
    <t>https://twitter.com/a_khateeb_ansar</t>
  </si>
  <si>
    <t>https://twitter.com/zeeshan39041545</t>
  </si>
  <si>
    <t>https://twitter.com/divyapetlover</t>
  </si>
  <si>
    <t>https://twitter.com/prempra34136487</t>
  </si>
  <si>
    <t>https://twitter.com/mukeshk18195457</t>
  </si>
  <si>
    <t>https://twitter.com/makwana456</t>
  </si>
  <si>
    <t>https://twitter.com/vijendrameena74</t>
  </si>
  <si>
    <t>https://twitter.com/beant6666</t>
  </si>
  <si>
    <t>https://twitter.com/priyank33188469</t>
  </si>
  <si>
    <t>https://twitter.com/mk15583196</t>
  </si>
  <si>
    <t>https://twitter.com/meeyakhanniyaz</t>
  </si>
  <si>
    <t>https://twitter.com/sourabhj7073</t>
  </si>
  <si>
    <t>https://twitter.com/doctors1998</t>
  </si>
  <si>
    <t>https://twitter.com/kprawat15</t>
  </si>
  <si>
    <t>https://twitter.com/6l5p2t0qflaedqx</t>
  </si>
  <si>
    <t>https://twitter.com/ranjan_sj</t>
  </si>
  <si>
    <t>https://twitter.com/kd_dmishra</t>
  </si>
  <si>
    <t>https://twitter.com/vishalsethsp</t>
  </si>
  <si>
    <t>https://twitter.com/riteshk80456779</t>
  </si>
  <si>
    <t>https://twitter.com/chandanran88</t>
  </si>
  <si>
    <t>https://twitter.com/indraje41833345</t>
  </si>
  <si>
    <t>https://twitter.com/krishna95003649</t>
  </si>
  <si>
    <t>https://twitter.com/viren01322762</t>
  </si>
  <si>
    <t>https://twitter.com/vishal_klc</t>
  </si>
  <si>
    <t>https://twitter.com/abbaskanthaliy1</t>
  </si>
  <si>
    <t>https://twitter.com/arvindyid</t>
  </si>
  <si>
    <t>https://twitter.com/brajes</t>
  </si>
  <si>
    <t>https://twitter.com/ankitya81410305</t>
  </si>
  <si>
    <t>https://twitter.com/kumarra52948373</t>
  </si>
  <si>
    <t>https://twitter.com/ashvini38046562</t>
  </si>
  <si>
    <t>https://twitter.com/alokbha09649725</t>
  </si>
  <si>
    <t>https://twitter.com/slal_l</t>
  </si>
  <si>
    <t>https://twitter.com/shubham03317231</t>
  </si>
  <si>
    <t>https://twitter.com/imam_pari</t>
  </si>
  <si>
    <t>https://twitter.com/vijayba92743908</t>
  </si>
  <si>
    <t>https://twitter.com/yadunandan14819</t>
  </si>
  <si>
    <t>https://twitter.com/haseebturk8</t>
  </si>
  <si>
    <t>https://twitter.com/rhutikghagare</t>
  </si>
  <si>
    <t>https://twitter.com/incmp</t>
  </si>
  <si>
    <t>https://twitter.com/rofl_swara</t>
  </si>
  <si>
    <t>https://twitter.com/aman_mulla4</t>
  </si>
  <si>
    <t>https://twitter.com/kanganateam</t>
  </si>
  <si>
    <t>https://twitter.com/taushifhashmi1</t>
  </si>
  <si>
    <t>https://twitter.com/pushkarkatiyar_</t>
  </si>
  <si>
    <t>https://twitter.com/_thunder_beast_</t>
  </si>
  <si>
    <t>https://twitter.com/009chauhan</t>
  </si>
  <si>
    <t>https://twitter.com/userwanttodie</t>
  </si>
  <si>
    <t>https://twitter.com/amreshy45638985</t>
  </si>
  <si>
    <t>https://twitter.com/dheeren43934685</t>
  </si>
  <si>
    <t>https://twitter.com/peeyush69161777</t>
  </si>
  <si>
    <t>https://twitter.com/akanchasinghup</t>
  </si>
  <si>
    <t>https://twitter.com/dholukhan8</t>
  </si>
  <si>
    <t>https://twitter.com/palash_thaokar</t>
  </si>
  <si>
    <t>https://twitter.com/brtthinks</t>
  </si>
  <si>
    <t>https://twitter.com/amityad33141277</t>
  </si>
  <si>
    <t>https://twitter.com/ahmadguff</t>
  </si>
  <si>
    <t>https://twitter.com/_maverick_____</t>
  </si>
  <si>
    <t>https://twitter.com/deepika27572484</t>
  </si>
  <si>
    <t>https://twitter.com/cp4ydv</t>
  </si>
  <si>
    <t>https://twitter.com/sharif593</t>
  </si>
  <si>
    <t>https://twitter.com/irshada68191134</t>
  </si>
  <si>
    <t>https://twitter.com/manhallisuresh</t>
  </si>
  <si>
    <t>https://twitter.com/urban47185932</t>
  </si>
  <si>
    <t>https://twitter.com/vidushi18659869</t>
  </si>
  <si>
    <t>https://twitter.com/subhash08254839</t>
  </si>
  <si>
    <t>https://twitter.com/anshu48572098</t>
  </si>
  <si>
    <t>https://twitter.com/shahidmaroof</t>
  </si>
  <si>
    <t>https://twitter.com/ketanjain252525</t>
  </si>
  <si>
    <t>https://twitter.com/abhishayant1990</t>
  </si>
  <si>
    <t>https://twitter.com/rajeevsinghbij</t>
  </si>
  <si>
    <t>https://twitter.com/vksriv1983</t>
  </si>
  <si>
    <t>https://twitter.com/amankumar0311</t>
  </si>
  <si>
    <t>https://twitter.com/spnomansid87</t>
  </si>
  <si>
    <t>https://twitter.com/shivamy51055610</t>
  </si>
  <si>
    <t>https://twitter.com/madhavkumarkum3</t>
  </si>
  <si>
    <t>https://twitter.com/balgovindydv1</t>
  </si>
  <si>
    <t>https://twitter.com/avaneeshshakya6</t>
  </si>
  <si>
    <t>https://twitter.com/laluyadavbihar</t>
  </si>
  <si>
    <t>https://twitter.com/gayaramsharma9</t>
  </si>
  <si>
    <t>https://twitter.com/railwayalp2018</t>
  </si>
  <si>
    <t>https://twitter.com/cpo</t>
  </si>
  <si>
    <t>https://twitter.com/javed55764527</t>
  </si>
  <si>
    <t>https://twitter.com/berojgarsks0</t>
  </si>
  <si>
    <t>https://twitter.com/dilshad_tahseen</t>
  </si>
  <si>
    <t>https://twitter.com/vikrams92770143</t>
  </si>
  <si>
    <t>https://twitter.com/akhilesh010719</t>
  </si>
  <si>
    <t>https://twitter.com/b2ashi</t>
  </si>
  <si>
    <t>https://twitter.com/imadityaraghav</t>
  </si>
  <si>
    <t>https://twitter.com/aayushk47886942</t>
  </si>
  <si>
    <t>https://twitter.com/jeet0000143</t>
  </si>
  <si>
    <t>https://twitter.com/sujata50340362</t>
  </si>
  <si>
    <t>https://twitter.com/sonukum24044216</t>
  </si>
  <si>
    <t>https://twitter.com/harkesh91669703</t>
  </si>
  <si>
    <t>https://twitter.com/pushkarrajsinh1</t>
  </si>
  <si>
    <t>https://twitter.com/deepakjajoria4</t>
  </si>
  <si>
    <t>https://twitter.com/vibhuth49139970</t>
  </si>
  <si>
    <t>https://twitter.com/sangeeta_sanchi</t>
  </si>
  <si>
    <t>https://twitter.com/yadavvins</t>
  </si>
  <si>
    <t>https://twitter.com/rahulgandh</t>
  </si>
  <si>
    <t>https://twitter.com/mahendra8400</t>
  </si>
  <si>
    <t>https://twitter.com/jignesh54104075</t>
  </si>
  <si>
    <t>https://twitter.com/yogesh93211870</t>
  </si>
  <si>
    <t>https://twitter.com/manishnarvari11</t>
  </si>
  <si>
    <t>https://twitter.com/bhavendrawanja1</t>
  </si>
  <si>
    <t>https://twitter.com/nandlal80753719</t>
  </si>
  <si>
    <t>https://twitter.com/aamil_siddiqui</t>
  </si>
  <si>
    <t>https://twitter.com/abhi_mor1</t>
  </si>
  <si>
    <t>https://twitter.com/binoy_r</t>
  </si>
  <si>
    <t>https://twitter.com/surendr32045048</t>
  </si>
  <si>
    <t>https://twitter.com/udit68087428</t>
  </si>
  <si>
    <t>https://twitter.com/himanshu86040</t>
  </si>
  <si>
    <t>https://twitter.com/jannat_panchal</t>
  </si>
  <si>
    <t>https://twitter.com/selenophile210</t>
  </si>
  <si>
    <t>https://twitter.com/pawangothwal200</t>
  </si>
  <si>
    <t>https://twitter.com/yadavh566</t>
  </si>
  <si>
    <t>https://twitter.com/sandeep83881590</t>
  </si>
  <si>
    <t>https://twitter.com/rakeshs47375541</t>
  </si>
  <si>
    <t>https://twitter.com/ramkumar87555</t>
  </si>
  <si>
    <t>https://twitter.com/kuldeep44575556</t>
  </si>
  <si>
    <t>https://twitter.com/mohsin94245714</t>
  </si>
  <si>
    <t>https://twitter.com/noexamsin2020</t>
  </si>
  <si>
    <t>https://twitter.com/awasthisatyam1</t>
  </si>
  <si>
    <t>https://twitter.com/rahulsh57150974</t>
  </si>
  <si>
    <t>https://twitter.com/mukesh_verma5</t>
  </si>
  <si>
    <t>https://twitter.com/n80003870</t>
  </si>
  <si>
    <t>https://twitter.com/ruchi98886130</t>
  </si>
  <si>
    <t>https://twitter.com/kumarankur_</t>
  </si>
  <si>
    <t>https://twitter.com/pannela43297287</t>
  </si>
  <si>
    <t>https://twitter.com/silawatvivek</t>
  </si>
  <si>
    <t>https://twitter.com/ashutosh903240</t>
  </si>
  <si>
    <t>https://twitter.com/wahidhusain8</t>
  </si>
  <si>
    <t>https://twitter.com/delinquentindia</t>
  </si>
  <si>
    <t>https://twitter.com/usha_rahi</t>
  </si>
  <si>
    <t>https://twitter.com/manishvats6</t>
  </si>
  <si>
    <t>https://twitter.com/motiyanisagar</t>
  </si>
  <si>
    <t>https://twitter.com/iycmadhya</t>
  </si>
  <si>
    <t>https://twitter.com/up37_sonu</t>
  </si>
  <si>
    <t>https://twitter.com/sarfara38498206</t>
  </si>
  <si>
    <t>https://twitter.com/pt_689</t>
  </si>
  <si>
    <t>https://twitter.com/sameerk25231361</t>
  </si>
  <si>
    <t>https://twitter.com/virenyadav71</t>
  </si>
  <si>
    <t>https://twitter.com/antibhakt5</t>
  </si>
  <si>
    <t>https://twitter.com/tanu64889681</t>
  </si>
  <si>
    <t>https://twitter.com/gunjaninc</t>
  </si>
  <si>
    <t>https://twitter.com/rmakshaybhatt</t>
  </si>
  <si>
    <t>https://twitter.com/ratanjee19</t>
  </si>
  <si>
    <t>https://twitter.com/finminindia</t>
  </si>
  <si>
    <t>https://twitter.com/supremecourtind</t>
  </si>
  <si>
    <t>https://twitter.com/stashfin</t>
  </si>
  <si>
    <t>https://twitter.com/rbi</t>
  </si>
  <si>
    <t>https://twitter.com/rsp03588831</t>
  </si>
  <si>
    <t>https://twitter.com/manishc31159992</t>
  </si>
  <si>
    <t>https://twitter.com/shivam__ji</t>
  </si>
  <si>
    <t>https://twitter.com/karanve15143199</t>
  </si>
  <si>
    <t>https://twitter.com/arvindk51679896</t>
  </si>
  <si>
    <t>https://twitter.com/priyank80474825</t>
  </si>
  <si>
    <t>https://twitter.com/vatsalsrivasta6</t>
  </si>
  <si>
    <t>https://twitter.com/vinodkapri</t>
  </si>
  <si>
    <t>https://twitter.com/journalistmetro</t>
  </si>
  <si>
    <t>https://twitter.com/ravindragautam_</t>
  </si>
  <si>
    <t>https://twitter.com/ajayrajekd56</t>
  </si>
  <si>
    <t>https://twitter.com/rajurajaketawah</t>
  </si>
  <si>
    <t>https://twitter.com/veerfagga</t>
  </si>
  <si>
    <t>https://twitter.com/sanjeevnitv</t>
  </si>
  <si>
    <t>https://twitter.com/pravinb34487530</t>
  </si>
  <si>
    <t>https://twitter.com/satyendrsoni143</t>
  </si>
  <si>
    <t>https://twitter.com/vishal38956423</t>
  </si>
  <si>
    <t>https://twitter.com/manishsinghgzb</t>
  </si>
  <si>
    <t>https://twitter.com/shailen27741791</t>
  </si>
  <si>
    <t>https://twitter.com/vikramk61310878</t>
  </si>
  <si>
    <t>https://twitter.com/bharat24news1</t>
  </si>
  <si>
    <t>https://twitter.com/aquariusmediaa</t>
  </si>
  <si>
    <t>https://twitter.com/vikashtiwari980</t>
  </si>
  <si>
    <t>https://twitter.com/suhailsamajwadi</t>
  </si>
  <si>
    <t>https://twitter.com/viravirendra</t>
  </si>
  <si>
    <t>https://twitter.com/team_ravindra</t>
  </si>
  <si>
    <t>https://twitter.com/satyendratata</t>
  </si>
  <si>
    <t>https://twitter.com/bittush61186845</t>
  </si>
  <si>
    <t>https://twitter.com/abhishe58183659</t>
  </si>
  <si>
    <t>https://twitter.com/adityay81476751</t>
  </si>
  <si>
    <t>https://twitter.com/subodh70343</t>
  </si>
  <si>
    <t>https://twitter.com/its_abshk</t>
  </si>
  <si>
    <t>https://twitter.com/satyend72283250</t>
  </si>
  <si>
    <t>https://twitter.com/therenukagautam</t>
  </si>
  <si>
    <t>https://twitter.com/tuhinchutibhat1</t>
  </si>
  <si>
    <t>https://twitter.com/ashishk21193078</t>
  </si>
  <si>
    <t>https://twitter.com/kamrulhasankh12</t>
  </si>
  <si>
    <t>https://twitter.com/hemantk74570802</t>
  </si>
  <si>
    <t>https://twitter.com/vinaypal7384</t>
  </si>
  <si>
    <t>https://twitter.com/vikrant11816031</t>
  </si>
  <si>
    <t>https://twitter.com/mohdsal70315720</t>
  </si>
  <si>
    <t>https://twitter.com/mdkhaninc_</t>
  </si>
  <si>
    <t>https://twitter.com/rameshc07418827</t>
  </si>
  <si>
    <t>https://twitter.com/ambrish13329628</t>
  </si>
  <si>
    <t>https://twitter.com/anuj_yadav7</t>
  </si>
  <si>
    <t>https://twitter.com/vipinpa1234567</t>
  </si>
  <si>
    <t>https://twitter.com/harendra2021</t>
  </si>
  <si>
    <t>https://twitter.com/winnersasia</t>
  </si>
  <si>
    <t>https://twitter.com/dogawithinc</t>
  </si>
  <si>
    <t>https://twitter.com/advrahuly</t>
  </si>
  <si>
    <t>https://twitter.com/sonamya33113468</t>
  </si>
  <si>
    <t>https://twitter.com/sunnyarun1992</t>
  </si>
  <si>
    <t>https://twitter.com/anuragketan</t>
  </si>
  <si>
    <t>https://twitter.com/bkarwadiya</t>
  </si>
  <si>
    <t>https://twitter.com/rakshit49972059</t>
  </si>
  <si>
    <t>https://twitter.com/matinshaikh87</t>
  </si>
  <si>
    <t>https://twitter.com/ajayyad71679097</t>
  </si>
  <si>
    <t>https://twitter.com/appakhande</t>
  </si>
  <si>
    <t>https://twitter.com/vijayagni</t>
  </si>
  <si>
    <t>https://twitter.com/mdislamuddinsh5</t>
  </si>
  <si>
    <t>https://twitter.com/nargiss87152065</t>
  </si>
  <si>
    <t>https://twitter.com/rahulnsuibegusa</t>
  </si>
  <si>
    <t>https://twitter.com/nitish</t>
  </si>
  <si>
    <t>https://twitter.com/jduonline</t>
  </si>
  <si>
    <t>https://twitter.com/km_vandana3</t>
  </si>
  <si>
    <t>https://twitter.com/mauryanidhzz</t>
  </si>
  <si>
    <t>https://twitter.com/bjp4up</t>
  </si>
  <si>
    <t>https://twitter.com/vermanirankari</t>
  </si>
  <si>
    <t>https://twitter.com/falgunii92</t>
  </si>
  <si>
    <t>https://twitter.com/akhilku59031449</t>
  </si>
  <si>
    <t>https://twitter.com/raghven51959950</t>
  </si>
  <si>
    <t>https://twitter.com/mukesh56555717</t>
  </si>
  <si>
    <t>https://twitter.com/ganeshc42801487</t>
  </si>
  <si>
    <t>https://twitter.com/maheshapal</t>
  </si>
  <si>
    <t>https://twitter.com/drraghvendrafa1</t>
  </si>
  <si>
    <t>https://twitter.com/rakeshs03289650</t>
  </si>
  <si>
    <t>https://twitter.com/rahuljaiss</t>
  </si>
  <si>
    <t>https://twitter.com/amrendr42809869</t>
  </si>
  <si>
    <t>https://twitter.com/tanmoydey96</t>
  </si>
  <si>
    <t>https://twitter.com/sabihuddin92786</t>
  </si>
  <si>
    <t>https://twitter.com/mahendr77095720</t>
  </si>
  <si>
    <t>https://twitter.com/kumarchandanya8</t>
  </si>
  <si>
    <t>https://twitter.com/javedjamy</t>
  </si>
  <si>
    <t>https://twitter.com/babliku70209656</t>
  </si>
  <si>
    <t>https://twitter.com/sandeep7626</t>
  </si>
  <si>
    <t>https://twitter.com/gksid1</t>
  </si>
  <si>
    <t>https://twitter.com/ajendra__</t>
  </si>
  <si>
    <t>https://twitter.com/sanjay43210</t>
  </si>
  <si>
    <t>https://twitter.com/anupam256005</t>
  </si>
  <si>
    <t>https://twitter.com/manglaram_inc</t>
  </si>
  <si>
    <t>https://twitter.com/iycnabinagar</t>
  </si>
  <si>
    <t>https://twitter.com/dinband76782530</t>
  </si>
  <si>
    <t>https://twitter.com/abpnew</t>
  </si>
  <si>
    <t>https://twitter.com/rajeshghunavat</t>
  </si>
  <si>
    <t>https://twitter.com/brt19102444</t>
  </si>
  <si>
    <t>https://twitter.com/ranjank32521907</t>
  </si>
  <si>
    <t>https://twitter.com/abmaurya1213</t>
  </si>
  <si>
    <t>https://twitter.com/gulabkushwaha</t>
  </si>
  <si>
    <t>https://twitter.com/sanjeev96766510</t>
  </si>
  <si>
    <t>https://twitter.com/worldrevealer</t>
  </si>
  <si>
    <t>https://twitter.com/ruhilsanjeet</t>
  </si>
  <si>
    <t>https://twitter.com/drpunkaj</t>
  </si>
  <si>
    <t>https://twitter.com/aartiagarwal678</t>
  </si>
  <si>
    <t>https://twitter.com/kt_rishu</t>
  </si>
  <si>
    <t>https://twitter.com/vivekanand__</t>
  </si>
  <si>
    <t>https://twitter.com/nidhish50339778</t>
  </si>
  <si>
    <t>https://twitter.com/arunesh97663537</t>
  </si>
  <si>
    <t>https://twitter.com/devendr45016481</t>
  </si>
  <si>
    <t>https://twitter.com/binesvarp</t>
  </si>
  <si>
    <t>https://twitter.com/rooster16111611</t>
  </si>
  <si>
    <t>https://twitter.com/kalimoumita</t>
  </si>
  <si>
    <t>https://twitter.com/yadvendrakumar2</t>
  </si>
  <si>
    <t>https://twitter.com/priyagoldd</t>
  </si>
  <si>
    <t>https://twitter.com/nareshy83724012</t>
  </si>
  <si>
    <t>https://twitter.com/priyankavidrohi</t>
  </si>
  <si>
    <t>https://twitter.com/shaluyadav_94</t>
  </si>
  <si>
    <t>https://twitter.com/rajpalshakya3</t>
  </si>
  <si>
    <t>https://twitter.com/ektapan62809721</t>
  </si>
  <si>
    <t>https://twitter.com/drdwivedisatish</t>
  </si>
  <si>
    <t>https://twitter.com/nauratan_kamal</t>
  </si>
  <si>
    <t>https://twitter.com/chitraaum</t>
  </si>
  <si>
    <t>https://twitter.com/ashishg99358191</t>
  </si>
  <si>
    <t>https://twitter.com/harshya16085939</t>
  </si>
  <si>
    <t>https://twitter.com/amitsha70264221</t>
  </si>
  <si>
    <t>https://twitter.com/arunathiswaran</t>
  </si>
  <si>
    <t>https://twitter.com/er_sunildwivedi</t>
  </si>
  <si>
    <t>https://twitter.com/nitinku89894241</t>
  </si>
  <si>
    <t>https://twitter.com/pq9835</t>
  </si>
  <si>
    <t>https://twitter.com/nadeemp16227773</t>
  </si>
  <si>
    <t>https://twitter.com/rashidhusaininc</t>
  </si>
  <si>
    <t>https://twitter.com/manpreettkaur20</t>
  </si>
  <si>
    <t>https://twitter.com/rohitya76602991</t>
  </si>
  <si>
    <t>https://twitter.com/pammisi41453839</t>
  </si>
  <si>
    <t>https://twitter.com/nileshkumar0101</t>
  </si>
  <si>
    <t>https://twitter.com/sushilk76122857</t>
  </si>
  <si>
    <t>https://twitter.com/satish_adii</t>
  </si>
  <si>
    <t>https://twitter.com/sanjusaji16</t>
  </si>
  <si>
    <t>https://twitter.com/mutheeswar18</t>
  </si>
  <si>
    <t>https://twitter.com/manvend77905942</t>
  </si>
  <si>
    <t>https://twitter.com/nasiransari2205</t>
  </si>
  <si>
    <t>https://twitter.com/manishpnt</t>
  </si>
  <si>
    <t>https://twitter.com/imshrutigupta</t>
  </si>
  <si>
    <t>https://twitter.com/mahendra_rss</t>
  </si>
  <si>
    <t>https://twitter.com/ndtv</t>
  </si>
  <si>
    <t>https://twitter.com/amans148</t>
  </si>
  <si>
    <t>https://twitter.com/ajmermukhtar</t>
  </si>
  <si>
    <t>https://twitter.com/arafatalvi</t>
  </si>
  <si>
    <t>https://twitter.com/rakhikataria01</t>
  </si>
  <si>
    <t>https://twitter.com/adityaraj841</t>
  </si>
  <si>
    <t>https://twitter.com/sachinchanana5</t>
  </si>
  <si>
    <t>https://twitter.com/aggarwalsagar</t>
  </si>
  <si>
    <t>https://twitter.com/anurupmishra123</t>
  </si>
  <si>
    <t>https://twitter.com/anurupmishra1</t>
  </si>
  <si>
    <t>https://twitter.com/gyandeep8500</t>
  </si>
  <si>
    <t>https://twitter.com/firozah37556590</t>
  </si>
  <si>
    <t>https://twitter.com/ankityadav6667</t>
  </si>
  <si>
    <t>https://twitter.com/lohatmehar</t>
  </si>
  <si>
    <t>https://twitter.com/founderofmmes</t>
  </si>
  <si>
    <t>https://twitter.com/aadi_reg</t>
  </si>
  <si>
    <t>https://twitter.com/ps2848246</t>
  </si>
  <si>
    <t>https://twitter.com/krishna792sonu</t>
  </si>
  <si>
    <t>https://twitter.com/nirmalkumar515</t>
  </si>
  <si>
    <t>https://twitter.com/imsandip_kr</t>
  </si>
  <si>
    <t>https://twitter.com/madhuri03893180</t>
  </si>
  <si>
    <t>https://twitter.com/stdntunity</t>
  </si>
  <si>
    <t>https://twitter.com/raikwar___priya</t>
  </si>
  <si>
    <t>https://twitter.com/amitsinghrana00</t>
  </si>
  <si>
    <t>https://twitter.com/incjawab</t>
  </si>
  <si>
    <t>https://twitter.com/rgriglani</t>
  </si>
  <si>
    <t>https://twitter.com/prashan04838971</t>
  </si>
  <si>
    <t>https://twitter.com/m_s_k_1281</t>
  </si>
  <si>
    <t>https://twitter.com/divakar_kumarji</t>
  </si>
  <si>
    <t>https://twitter.com/ypstomer</t>
  </si>
  <si>
    <t>https://twitter.com/ajaykum75993476</t>
  </si>
  <si>
    <t>https://twitter.com/berojgarshiv1</t>
  </si>
  <si>
    <t>https://twitter.com/shivkum50947838</t>
  </si>
  <si>
    <t>https://twitter.com/mukeshy898989</t>
  </si>
  <si>
    <t>https://twitter.com/pintoogautam</t>
  </si>
  <si>
    <t>https://twitter.com/musafir39991333</t>
  </si>
  <si>
    <t>https://twitter.com/indra67027184</t>
  </si>
  <si>
    <t>https://twitter.com/sk79725837</t>
  </si>
  <si>
    <t>https://twitter.com/mohamme63519640</t>
  </si>
  <si>
    <t>https://twitter.com/pushpra41269938</t>
  </si>
  <si>
    <t>https://twitter.com/devpratap_up</t>
  </si>
  <si>
    <t>https://twitter.com/narendr97461790</t>
  </si>
  <si>
    <t>https://twitter.com/hemrajd99794209</t>
  </si>
  <si>
    <t>https://twitter.com/ajitan</t>
  </si>
  <si>
    <t>https://twitter.com/abhaysi93888313</t>
  </si>
  <si>
    <t>https://twitter.com/prince07753973</t>
  </si>
  <si>
    <t>https://twitter.com/surajsi07758966</t>
  </si>
  <si>
    <t>https://twitter.com/ravirajbaghel05</t>
  </si>
  <si>
    <t>https://twitter.com/mukesh_gundiya</t>
  </si>
  <si>
    <t>https://twitter.com/vasuniyaaarti</t>
  </si>
  <si>
    <t>https://twitter.com/diwakar25530502</t>
  </si>
  <si>
    <t>https://twitter.com/ibadulhaque1</t>
  </si>
  <si>
    <t>https://twitter.com/praveen_soit</t>
  </si>
  <si>
    <t>https://twitter.com/nishant26singh</t>
  </si>
  <si>
    <t>https://twitter.com/abraham70988929</t>
  </si>
  <si>
    <t>https://twitter.com/shanmugam_18</t>
  </si>
  <si>
    <t>https://twitter.com/vierendra</t>
  </si>
  <si>
    <t>https://twitter.com/anshumansail</t>
  </si>
  <si>
    <t>https://twitter.com/delhipyc</t>
  </si>
  <si>
    <t>https://twitter.com/shivsrkian</t>
  </si>
  <si>
    <t>https://twitter.com/honesttpolitics</t>
  </si>
  <si>
    <t>https://twitter.com/ziddi_zamura</t>
  </si>
  <si>
    <t>https://twitter.com/shaista04444</t>
  </si>
  <si>
    <t>https://twitter.com/angeltime</t>
  </si>
  <si>
    <t>https://twitter.com/angeltime21</t>
  </si>
  <si>
    <t>https://twitter.com/cha66120086</t>
  </si>
  <si>
    <t>https://twitter.com/mkroy69004598</t>
  </si>
  <si>
    <t>https://twitter.com/gabbarmukesh</t>
  </si>
  <si>
    <t>https://twitter.com/surajpal30</t>
  </si>
  <si>
    <t>https://twitter.com/khanbro82977637</t>
  </si>
  <si>
    <t>https://twitter.com/agnishkumar4</t>
  </si>
  <si>
    <t>https://twitter.com/vivekborse4</t>
  </si>
  <si>
    <t>https://twitter.com/dineshm69136815</t>
  </si>
  <si>
    <t>https://twitter.com/priyank87624360</t>
  </si>
  <si>
    <t>https://twitter.com/saurrabhinc</t>
  </si>
  <si>
    <t>https://twitter.com/jeetugadhveer</t>
  </si>
  <si>
    <t>https://twitter.com/narsinghyaduva1</t>
  </si>
  <si>
    <t>https://twitter.com/2019jan</t>
  </si>
  <si>
    <t>https://twitter.com/omarraza71</t>
  </si>
  <si>
    <t>https://twitter.com/poojasumitsara2</t>
  </si>
  <si>
    <t>https://twitter.com/priyankagandhi</t>
  </si>
  <si>
    <t>https://twitter.com/neelam87271413</t>
  </si>
  <si>
    <t>https://twitter.com/arkvanshiprem</t>
  </si>
  <si>
    <t>https://twitter.com/parmeshwarmau20</t>
  </si>
  <si>
    <t>https://twitter.com/shrdverma6</t>
  </si>
  <si>
    <t>https://twitter.com/mannkibaat</t>
  </si>
  <si>
    <t>https://twitter.com/jagdish37648741</t>
  </si>
  <si>
    <t>https://twitter.com/yadava</t>
  </si>
  <si>
    <t>https://twitter.com/myog</t>
  </si>
  <si>
    <t>https://twitter.com/shyamkumarpal8</t>
  </si>
  <si>
    <t>https://twitter.com/sureshkk02</t>
  </si>
  <si>
    <t>https://twitter.com/ajeetku61129676</t>
  </si>
  <si>
    <t>tallurichakrav3
RT @southcongressi: By giving us
the opinions of the uneducated
PM, journalism keeps us in touch
with the ignorance of the larger
community…</t>
  </si>
  <si>
    <t xml:space="preserve">southcongressi
</t>
  </si>
  <si>
    <t>gaurav84390320
RT @suryapsingh_IAS: ऐसी महत्वपूर्ण
खबर के सामने TVs को बेरोजगारी जैसी
समस्या कैसे दिखाई देगी? #9Baje9Minute
https://t.co/n2E1KqggOV</t>
  </si>
  <si>
    <t>suryapsingh_ias
RT @ABHINAVMAURYA10: @suryapsingh_IAS
#9Sep9Baje9Minute #9Baje9Minute
#9बजे9मिनट</t>
  </si>
  <si>
    <t>gaurav30326601
RT @Careerwill1: #9Baje9Minute
ये खबर छपवा दो अखबार में पोस्टर
लगवा दो बाजार में की .आगामी 9 सितंबर
को रात 9बजे घर की लाइट बंद करके
मोमब…</t>
  </si>
  <si>
    <t xml:space="preserve">careerwill1
</t>
  </si>
  <si>
    <t>kumar_arahul
RT @SirManojYadav: जिंदा हो तो
दिखो भी। #9Baje9Minute</t>
  </si>
  <si>
    <t xml:space="preserve">sirmanojyadav
</t>
  </si>
  <si>
    <t>rajeshkrpat
RT @TanyaYadav128: #9Baje9Minute
देश के युवा सरकार से जवाब मांगेंगे,
बेरोज़गारी हटाने के झूठे वादों
का हिसाब मांगेंगे https://t.co/Jr8IjRbG…</t>
  </si>
  <si>
    <t xml:space="preserve">tanyayadav128
</t>
  </si>
  <si>
    <t>pyadav720
RT @YRBSamajwadi: क्या आप बेरोजगारों
की आवाज बनेंगे ! मै बेरोजगारों
के साथ हुं यदि आप साथ है तो RT
करे. #9Baje9Minute</t>
  </si>
  <si>
    <t xml:space="preserve">yrbsamajwadi
</t>
  </si>
  <si>
    <t>gmansari199
RT @PilotPragpura: पता है यूवा
भाईओ आप को @suryapsingh_IAS #9Baje9Minute</t>
  </si>
  <si>
    <t>pilotpragpura
Hello youth of India ! Learn how
to swim upstream. Government is
totally ignoring you. Participate
in Sept 9 campaign. #9Baje9Minute</t>
  </si>
  <si>
    <t>maansin30435405
RT @Avinashazh: @suryapsingh_IAS
#UPSSSC #सहायक_कोषागार_लेखाकार_भर्ती_2016
#सहायक_कोषागार_लेखाकार_भर्ती_2016
#सहायक_कोषागार_लेखाकार_भर्ती_2…</t>
  </si>
  <si>
    <t xml:space="preserve">avinashazh
</t>
  </si>
  <si>
    <t>tousiflikewind
RT @suryapsingh_IAS: न चोर हूँ
और न मोर हूँ, एक बेरोजगार युवा
हूँ, इसीलिए आपको पसंद नहीं l सुन
लो, कान खोल के, युवा जाग चुका है
l #9Sep9Ba…</t>
  </si>
  <si>
    <t>ujjwalt18767944
RT @PawanDe23051812: @Ravishk356
रवीशकुमार जि आप आपके चॅनेल के माध्यम
से #रेल_एक्ट_अप्रेंटिस का मुद्दा
भी दिखा दे सर प्लीज हम बहोत परेशान…</t>
  </si>
  <si>
    <t xml:space="preserve">pawande23051812
</t>
  </si>
  <si>
    <t xml:space="preserve">ravishk356
</t>
  </si>
  <si>
    <t>surajmahore2
RT @Sainage68039348: @ShivaGopalMish1
@RailMinIndia @PiyushGoyal @v_k_yadava
#Rail_Apprentice की पीड़ा को समजीए
साहब रेल के भविष्य के लिए…</t>
  </si>
  <si>
    <t xml:space="preserve">v_k_yadava
</t>
  </si>
  <si>
    <t xml:space="preserve">piyushgoyal
</t>
  </si>
  <si>
    <t xml:space="preserve">railminindia
</t>
  </si>
  <si>
    <t xml:space="preserve">shivagopalmish1
</t>
  </si>
  <si>
    <t xml:space="preserve">sainage68039348
</t>
  </si>
  <si>
    <t>lyrajesh
RT @suryapsingh_IAS: मैं शपथ लेता
हूँ कि मैं बेरोजगार युवा के साथ
खड़ा हूँ और आप? #9Baje9Minute #9बजे9मिनट</t>
  </si>
  <si>
    <t>hitaksh57346266
RT @Bairwa_deep123: On 9 September
at 9 pm, the unemployed youth will
turn off the lights for 9 minutes
and will protest by lighting mobile…</t>
  </si>
  <si>
    <t xml:space="preserve">bairwa_deep123
</t>
  </si>
  <si>
    <t>5_nitin
RT @srivatsayb: DISTRACTIONS -
Thali Bajao - Diya Jalao - #9Baje9Minute
- Tablighis - TikTok/PUBG - Kangana
- #RheaChakraborthy - Peacocks…</t>
  </si>
  <si>
    <t xml:space="preserve">srivatsayb
</t>
  </si>
  <si>
    <t>arunkum84259643
RT @PatilAv25254387: कभी वह मानते
हैं कभी रूठ जाते हैं अपनी दुविधा
एक बार में नहीं बताते हैं मानने
और मनाने में यह #Rail_Apprentice
बेरोजगा…</t>
  </si>
  <si>
    <t xml:space="preserve">patilav25254387
</t>
  </si>
  <si>
    <t>naskarranjita
RT @imMEENAshrikant: सभी से हाथ
जोड़कर 🙏🙏 विनती है की सरकार के
खिलाफ बेरोजगारों युवाओं किसानों
मजदूरों की आवाज उठाने वाले बड़े
भाई @Hansra…</t>
  </si>
  <si>
    <t xml:space="preserve">hansra
</t>
  </si>
  <si>
    <t xml:space="preserve">immeenashrikant
</t>
  </si>
  <si>
    <t>amitpal27267686
RT @Architguptajii: बढ़ती बेरोजगारी
के विरोध में मैं अपने घर की लाइट
बंद रखूंगा.. #9Baje9Minute #9बजे9मिनट</t>
  </si>
  <si>
    <t xml:space="preserve">architguptajii
</t>
  </si>
  <si>
    <t>kurbanahmad15
RT @Ravishk356: अब मैं रोज मेरे
बेरोजगार युवा साथियो के लिए लिखूँगा
व सरकार से सवाल करूँगा। सरकार जब
तक बड़े स्तर पर रोजगार सृजन नही
करेगी…</t>
  </si>
  <si>
    <t>sapna_2408
RT @suryapsingh_IAS: बेरोजगार युवा
Jumping Back Kick भी मारना जानता
है, यह कभी न भूले, ये सरकार l #9Baje9Minute
#9बजे9मिनट https://t.co/DWS…</t>
  </si>
  <si>
    <t>arvindmeena2025
RT @rao09gmail: सिंघासन तो डोलेगा,
जब हिंदुस्तान का प्रतियोगी छात्र
9 सितम्बर की रात 9 बजे 9 मिनट के
लिए लाइट बंद कर बेरोजगार युवा मोबाइल…</t>
  </si>
  <si>
    <t xml:space="preserve">rao09gmail
</t>
  </si>
  <si>
    <t>bharatzbhar2227
RT @ArvindS77682470: जाग सको तो
जागो, भारत के किसान, मजदूरों, देश
के बेरोजगार युवाओं, 135 करोड़ लोगों
अगर नींद से नहीं जगे तो आने वाले
समय…</t>
  </si>
  <si>
    <t xml:space="preserve">arvinds77682470
</t>
  </si>
  <si>
    <t>tushar_soneri
RT @suryapsingh_IAS: इस हैशटैग
को 9 सितम्बर तक टॉप पर रखें, नहीं
तो आपकी आवाज़ खो जाएगी l #9Baje9Minute</t>
  </si>
  <si>
    <t>dineshk47863280
RT @SandipSharmaEng: उ.प्र.में
लंबित भर्तियों का आंदोलन पुन:9
सितंबर को #9Baje9Minute पर होगा।आप
सभी शामिल होRT #विशेष_शिक्षकों_को_स्थाई_क…</t>
  </si>
  <si>
    <t xml:space="preserve">sandipsharmaeng
</t>
  </si>
  <si>
    <t>sandeep94690592
RT @suryapsingh_IAS: ऐसी महत्वपूर्ण
खबर के सामने TVs को बेरोजगारी जैसी
समस्या कैसे दिखाई देगी? #9Baje9Minute
https://t.co/n2E1KqggOV</t>
  </si>
  <si>
    <t>chouhan27121993
RT @Ravishk356: मेरे पास बहुत से
बेरोजगार रेल अप्रेंटिस साथियो के
संदेश आ रहे हैं कि वो बेरोजगारी
की जटिल समस्या से झूझ रहे हैं जबकि
सरकार…</t>
  </si>
  <si>
    <t>shakeel01048096
RT @Ravishk356: अकेले साहेब का
हाथ थोड़े हैं देश की बर्बादी में
गोदी मीडिया भी पूरी तरह जिम्मेदार
हैं। #9Baje9Minute</t>
  </si>
  <si>
    <t>izhaaraalam
RT @DSbhaiya: मैं शपथ लेता हूँ
कि मैं बेरोजगार युवा के साथ खड़ा
हूँ और आप? #9Baje9Minute #9बजे9मिनट</t>
  </si>
  <si>
    <t xml:space="preserve">dsbhaiya
</t>
  </si>
  <si>
    <t>gauravr49366029
RT @srivatsayb: DISTRACTIONS -
Thali Bajao - Diya Jalao - #9Baje9Minute
- Tablighis - TikTok/PUBG - Kangana
- #RheaChakraborthy - Peacocks…</t>
  </si>
  <si>
    <t>team_iyc01
RT @ShilpiSinghINC: देश के युवा
अब मोदी जी को उनकी ही भाषा मे जवाब
देने लगे है देश का युवा अपने हक
व अधिकार की लडाई जिस जिम्मेदारी
से लड र…</t>
  </si>
  <si>
    <t xml:space="preserve">shilpisinghinc
</t>
  </si>
  <si>
    <t>official_emraa
RT @imMEENAshrikant: सभी से हाथ
जोड़कर 🙏🙏 विनती है की सरकार के
खिलाफ बेरोजगारों युवाओं किसानों
मजदूरों की आवाज उठाने वाले बड़े
भाई @Hansra…</t>
  </si>
  <si>
    <t>binodojha999
RT @suryapsingh_IAS: इस हैशटैग
को 9 सितम्बर तक टॉप पर रखें, नहीं
तो आपकी आवाज़ खो जाएगी l #9Baje9Minute</t>
  </si>
  <si>
    <t>sushmapatel143
RT @Sonudix09782211: 9 सितम्बर
की रात 9 बजे 9 मिनट के लिए लाइट
बंद कर बेरोजगार युवा मोबाइल की
लाइट, मोमबत्ती, दिया, लालटेन जला
कर सरकार को…</t>
  </si>
  <si>
    <t>sonudix09782211
9 सितम्बर में केवल आज व कल के दो
दिन बीच में है l उस दिन बता देना
है कि मोदी सरकार गलत और देश का
नौजवान सही है l भ… https://t.co/oiJJVg1o67</t>
  </si>
  <si>
    <t>vishwa_saheb
@suryapsingh_IAS @mukeshjune #9Baje9Minute</t>
  </si>
  <si>
    <t>mukeshjune
RT @suryapsingh_IAS: न चोर हूँ
और न मोर हूँ, एक बेरोजगार युवा
हूँ, इसीलिए आपको पसंद नहीं l सुन
लो, कान खोल के, युवा जाग चुका है
l #9Sep9Ba…</t>
  </si>
  <si>
    <t>jashanp46800634
RT @kuldip1810: अगर भारत के भविष्य
उज्वल करना है, तो आज हमें उजियाला
करना ही होगा। नही तो वो दिन दूर
नही जब पूरा अंधकार हो जाए!! #9Baje9Min…</t>
  </si>
  <si>
    <t xml:space="preserve">harry55389120
</t>
  </si>
  <si>
    <t xml:space="preserve">kuldip1810
</t>
  </si>
  <si>
    <t>shikhar822
RT @srivatsayb: DISTRACTIONS -
Thali Bajao - Diya Jalao - #9Baje9Minute
- Tablighis - TikTok/PUBG - Kangana
- #RheaChakraborthy - Peacocks…</t>
  </si>
  <si>
    <t>arunsin15416104
RT @suryapsingh_IAS: ऐसी महत्वपूर्ण
खबर के सामने TVs को बेरोजगारी जैसी
समस्या कैसे दिखाई देगी? #9Baje9Minute
https://t.co/n2E1KqggOV</t>
  </si>
  <si>
    <t>praveen40401568
RT @MANOJKU72692521: #9Baje9Minute</t>
  </si>
  <si>
    <t xml:space="preserve">manojku72692521
</t>
  </si>
  <si>
    <t>krishnvanshies
आओ मिलते हैं 9 बजे लाईट बँद करके,
टोर्च ओर मोबाईल जलाकर. #9Baje9Minute
#5bje5minutes #rrbexamdate #rrbexamedates…
https://t.co/YE1EOTiBI5</t>
  </si>
  <si>
    <t>mdshahb95634850
RT @suryapsingh_IAS: मैं शपथ लेता
हूँ कि मैं बेरोजगार युवा के साथ
खड़ा हूँ और आप? #9Baje9Minute #9बजे9मिनट</t>
  </si>
  <si>
    <t>zeyaequbal
RT @DSbhaiya: मैं शपथ लेता हूँ
कि मैं बेरोजगार युवा के साथ खड़ा
हूँ और आप? #9Baje9Minute #9बजे9मिनट</t>
  </si>
  <si>
    <t>m69763950
RT @Ravishk356: 9 सितम्बर को रात
9 बजे बेरोजगार युवा साथियो द्वारा
चलाई जाने वाली मुहिम का मैं स्वागत
करता हूँ व इस मुहिम का दिल से समर्थन…</t>
  </si>
  <si>
    <t>bishnoi_meet
RT @suryapsingh_IAS: न चोर हूँ
और न मोर हूँ, एक बेरोजगार युवा
हूँ, इसीलिए आपको पसंद नहीं l सुन
लो, कान खोल के, युवा जाग चुका है
l #9Sep9Ba…</t>
  </si>
  <si>
    <t>mantu16921354
RT @Ravishk356: 9 सितम्बर को रात
9 बजे बेरोजगार युवा साथियो द्वारा
चलाई जाने वाली मुहिम का मैं स्वागत
करता हूँ व इस मुहिम का दिल से समर्थन…</t>
  </si>
  <si>
    <t>sachin91813363
RT @AmolKal24560351: #9Baje9Minute
#SpeakUp4AlpTraining @RailMinIndia
@PiyushGoyal @drmmumbaicr @GM_CRly
सर CEN1/2018 ALP की नियुक्ति मां…</t>
  </si>
  <si>
    <t xml:space="preserve">gm_crly
</t>
  </si>
  <si>
    <t xml:space="preserve">drmmumbaicr
</t>
  </si>
  <si>
    <t xml:space="preserve">amolkal24560351
</t>
  </si>
  <si>
    <t>priainc
RT @VoiceOfJustic10: DISTRACTIONS
- Thali Bajao - Diya Jalao - #9Baje9Minute
- Tablighis - TikTok/PUBG - Kangana
- #RheaChakraborthy - Peac…</t>
  </si>
  <si>
    <t xml:space="preserve">voiceofjustic10
</t>
  </si>
  <si>
    <t xml:space="preserve">engineermeer1
</t>
  </si>
  <si>
    <t>amit01aap
RT @Shashan34221591: #9Baje9Minute
कुछ तो दर्द है इन नौजवानों में
आखिर क्या कारण है जो सरकार इनकी
अनदेखी कर रही है...देश का मीडिया
दिवालिया…</t>
  </si>
  <si>
    <t xml:space="preserve">shashan34221591
</t>
  </si>
  <si>
    <t>sheelus56496453
RT @Tejalpatel086: @abhinaymaths
@Motivation #speakup ReTweet #ctet2020examdate
#69k_चयनित_शिक्षकों_की_नियुक्ति_कब
#UpNewPRTVacancy #spea…</t>
  </si>
  <si>
    <t xml:space="preserve">motivation
</t>
  </si>
  <si>
    <t xml:space="preserve">abhinaymaths
</t>
  </si>
  <si>
    <t xml:space="preserve">tejalpatel086
</t>
  </si>
  <si>
    <t>_charudatt
RT @nileshs17916040: सर, आप से
रिक्वेस्ट है कुछ हमारे लिए भी कहे
हम अप्रेंटिसों को ज्वॉइनिग नहीं
मिल रहा जबकि हम आईटीआई के साथ रेलवे
से अ…</t>
  </si>
  <si>
    <t>nileshs17916040
RT @GavandeSandip1: सर, आप से रिक्वेस्ट
है कुछ हमारे लिए भी कहे हम अप्रेंटिसों
को ज्वॉइनिग नहीं मिल रहा जबकि हम
आईटीआई के साथ रेलवे से अ…</t>
  </si>
  <si>
    <t>ajeetya02820544
RT @abhinay_math_cl: भारतीय मीडिया
से निवेदन है कृपया गरीब और बेरोजगारों
का खयाल कीजिये, मध्यमवर्गीय जनता
का खयाल कीजिये,आपके ओर हमारे ब…</t>
  </si>
  <si>
    <t xml:space="preserve">abhinay_math_cl
</t>
  </si>
  <si>
    <t>davechintan7
RT @suryapsingh_IAS: ऐसी महत्वपूर्ण
खबर के सामने TVs को बेरोजगारी जैसी
समस्या कैसे दिखाई देगी? #9Baje9Minute
https://t.co/n2E1KqggOV</t>
  </si>
  <si>
    <t>shubham28632141
RT @HCVerma_EE: हमें हमारा हक़
दो! रोजगार दो! रोजगार दो! शिक्षको
का क्या होगा ? अथक परिश्रम का परिणाम
@TeqipF फैकल्टीज को बेरोजगारी का…</t>
  </si>
  <si>
    <t xml:space="preserve">hcverma_ee
</t>
  </si>
  <si>
    <t xml:space="preserve">teqipf
</t>
  </si>
  <si>
    <t>ravindr11211927
RT @suryapsingh_IAS: ऐसी महत्वपूर्ण
खबर के सामने TVs को बेरोजगारी जैसी
समस्या कैसे दिखाई देगी? #9Baje9Minute
https://t.co/n2E1KqggOV</t>
  </si>
  <si>
    <t>sarvjeetsingh93
RT @imMEENAshrikant: सभी से हाथ
जोड़कर 🙏🙏 विनती है की सरकार के
खिलाफ बेरोजगारों युवाओं किसानों
मजदूरों की आवाज उठाने वाले बड़े
भाई @Hansra…</t>
  </si>
  <si>
    <t>shardag93955824
RT @TeqipF: TEQIP-1 तो अब गया TEQIP-
2 भी गया TEQIP-III तो रहने दो !
#ExtendTeqip3 #9Baje9Minute @narendramodi
@PMOIndia @EduMinOfIndia…</t>
  </si>
  <si>
    <t xml:space="preserve">eduminofindia
</t>
  </si>
  <si>
    <t xml:space="preserve">pmoindia
</t>
  </si>
  <si>
    <t xml:space="preserve">narendramodi
</t>
  </si>
  <si>
    <t>aditya07423339
RT @HansrajMeena: Stop privatization
Save our PSU's Save employment.
#9Baje9Minute https://t.co/ViVgA5IhpH</t>
  </si>
  <si>
    <t xml:space="preserve">hansrajmeena
</t>
  </si>
  <si>
    <t>mukeshdeshka
RT @suryapsingh_IAS: ऐसा ही जिगर
प्रयागराज का युवा 9 सितम्बर को
दिखायेगा l #9Baje9Minute #9बजे9मिनट</t>
  </si>
  <si>
    <t>manishydu
RT @swati10545263: #9Baje9Minute
#UPSSSC #SpeakUpForUPSSSCStudents
#YogiAdityanath #speakup #UPSSCमेंसुधारचाहिए
#UPBole_RozgarDo #UPSSSC_HO…</t>
  </si>
  <si>
    <t xml:space="preserve">swati10545263
</t>
  </si>
  <si>
    <t>rahulkkra
RT @Careerwill1: #9Baje9Minute
ये खबर छपवा दो अखबार में पोस्टर
लगवा दो बाजार में की .आगामी 9 सितंबर
को रात 9बजे घर की लाइट बंद करके
मोमब…</t>
  </si>
  <si>
    <t>naveenk97223293
RT @SidRealHeart: #9Baje9Minute
#speakup @PiyushGoyal Today unity
of youth is chance of wakeup the
deaf and sleeping modhi government.
Ret…</t>
  </si>
  <si>
    <t xml:space="preserve">sidrealheart
</t>
  </si>
  <si>
    <t>abdulnesar11
RT @suryapsingh_IAS: इस हैशटैग
को 9 सितम्बर तक टॉप पर रखें, नहीं
तो आपकी आवाज़ खो जाएगी l #9Baje9Minute</t>
  </si>
  <si>
    <t>blue_fin_
RT @srivatsayb: DISTRACTIONS -
Thali Bajao - Diya Jalao - #9Baje9Minute
- Tablighis - TikTok/PUBG - Kangana
- #RheaChakraborthy - Peacocks…</t>
  </si>
  <si>
    <t>sunilpa24447008
RT @suryapsingh_IAS: इस हैशटैग
को 9 सितम्बर तक टॉप पर रखें, नहीं
तो आपकी आवाज़ खो जाएगी l #9Baje9Minute</t>
  </si>
  <si>
    <t>dabindersingh
RT @suryapsingh_IAS: न चोर हूँ
और न मोर हूँ, एक बेरोजगार युवा
हूँ, इसीलिए आपको पसंद नहीं l सुन
लो, कान खोल के, युवा जाग चुका है
l #9Sep9Ba…</t>
  </si>
  <si>
    <t>kishany89817339
RT @YRBSamajwadi: क्या आप बेरोजगारों
की आवाज बनेंगे ! मै बेरोजगारों
के साथ हुं यदि आप साथ है तो RT
करे. #9Baje9Minute</t>
  </si>
  <si>
    <t>bhavanajswl17
RT @suryapsingh_IAS: मैं शपथ लेता
हूँ कि मैं बेरोजगार युवा के साथ
खड़ा हूँ और आप? #9Baje9Minute #9बजे9मिनट</t>
  </si>
  <si>
    <t>ankitaindian1
RT @Zainudd11014919: #9Baje9Minute
#speakup #SpeakUpForSSCRailwasStudents
#SpeakUpForUpssscStudends We want
reforms in govt job exams 1 t…</t>
  </si>
  <si>
    <t xml:space="preserve">anuragnwb
</t>
  </si>
  <si>
    <t xml:space="preserve">zainudd11014919
</t>
  </si>
  <si>
    <t xml:space="preserve">cmofficeup
</t>
  </si>
  <si>
    <t>sharmajatin210
RT @srivatsayb: DISTRACTIONS -
Thali Bajao - Diya Jalao - #9Baje9Minute
- Tablighis - TikTok/PUBG - Kangana
- #RheaChakraborthy - Peacocks…</t>
  </si>
  <si>
    <t>ridhibulbul
RT @HansrajMeena: We are against
privatization. #9Baje9Minute</t>
  </si>
  <si>
    <t>ashishk79772561
RT @juhiesingh: रोज़गार हमारा अधिकार
,निजीकरण से हमारा विरोध है , ये
संपूर्ण भारत की आवाज़ है #9Baje9Minute</t>
  </si>
  <si>
    <t xml:space="preserve">juhiesingh
</t>
  </si>
  <si>
    <t>iamsrikanth22d
RT @srivatsayb: DISTRACTIONS -
Thali Bajao - Diya Jalao - #9Baje9Minute
- Tablighis - TikTok/PUBG - Kangana
- #RheaChakraborthy - Peacocks…</t>
  </si>
  <si>
    <t>abhi35295371
RT @RAVISHkumar001: 9 सितम्बर को
रात 9 बजे बेरोजगार युवा साथियो
द्वारा चलाई जाने वाली मुहिम का
मैं स्वागत करता हूँ व इस मुहिम
का दिल से सम…</t>
  </si>
  <si>
    <t xml:space="preserve">ravishkumar001
</t>
  </si>
  <si>
    <t>vijendrasing96
RT @suryapsingh_IAS: इस हैशटैग
को 9 सितम्बर तक टॉप पर रखें, नहीं
तो आपकी आवाज़ खो जाएगी l #9Baje9Minute</t>
  </si>
  <si>
    <t>sangrams91
RT @suryapsingh_IAS: इस हैशटैग
को 9 सितम्बर तक टॉप पर रखें, नहीं
तो आपकी आवाज़ खो जाएगी l #9Baje9Minute</t>
  </si>
  <si>
    <t>dr_samrin
RT @srivatsayb: DISTRACTIONS -
Thali Bajao - Diya Jalao - #9Baje9Minute
- Tablighis - TikTok/PUBG - Kangana
- #RheaChakraborthy - Peacocks…</t>
  </si>
  <si>
    <t>promotion_to
न चोर हूँ और न मोर हूँ, एक बेरोजगार
युवा हूँ, इसीलिए आपको पसंद नहीं
l सुन लो, कान खोल के, युवा जाग
चुका है l… https://t.co/ZjymEhSwcg</t>
  </si>
  <si>
    <t>sunita10076386
RT @JournoSPSingh: चाहे कुछ भी
कर लो मेरे सरदार, नौकरी कब दोगे
बस इतना बतला दो मेरी सरकार l एक
बेरोजगार युवा की वेदना है व आक्रोश
है l ये आ…</t>
  </si>
  <si>
    <t xml:space="preserve">journospsingh
</t>
  </si>
  <si>
    <t>sudhirp12477763
RT @Careerwill1: #9Baje9Minute
आप नहीं जागे, तो सब सरकारी नौकरी
साफ कर देगी ये सरकार l #9Baje9Minute
#9बजे9मिनट #StopPrivatisation_saveGov…</t>
  </si>
  <si>
    <t>harishyamkaka
RT @suryapsingh_IAS: आपने तो अच्छी
नौकरी पा ली, प्रधानमंत्री जी, हम
बेरोजगार क्यों? खैरात नहीं, हक़
से मांगेंगे, 9 सितम्बर को रात 9
बजे…</t>
  </si>
  <si>
    <t>deepak09291752
RT @suryapsingh_IAS: माता पिता
का सहारा बेटा ही नहीं बेटी भी होती
है l बेरोजगार बेटा ही नहीं, बेटी
भी होती है l बिना बेटी के साथ के
विजय को…</t>
  </si>
  <si>
    <t>lrdtushar1
RT @Jenny_IYC: न हम किसी से डरे
थे न किसी से डरेंगे, हम भारत के
युवा हैं, साथ मिलकर लड़ेंगे!! आवाज़
दो हम एक हैं ✊ #9Baje9Minute #LRD_…</t>
  </si>
  <si>
    <t xml:space="preserve">jenny_iyc
</t>
  </si>
  <si>
    <t>mahi11815652
RT @nayab381: कोई इन न्यूज़ चैनल
वालों को भी बता दो देश को "रिया"
नहीं बल्कि किसानों को यू "रिया"
और छात्रों को नौक "रिया" चाहिए।
पूरे देश…</t>
  </si>
  <si>
    <t xml:space="preserve">nayab381
</t>
  </si>
  <si>
    <t>manohar67361701
RT @suryapsingh_IAS: 9 सितम्बर
में केवल आज व कल के दो दिन बीच
में है l उस दिन बता देना है कि
मोदी सरकार गलत और देश का नौजवान
सही है l भर्ती…</t>
  </si>
  <si>
    <t>prabhat450
RT @ALIshabahat0: ना पैसा ना पद
मांगता हूँ, मैं देश का युवा हूँ
अपना हक़ मांगता हूँ।। #9Baje9Minute
#9बजे9मिनट @suryapsingh_IAS</t>
  </si>
  <si>
    <t xml:space="preserve">alishabahat0
</t>
  </si>
  <si>
    <t>dnyadav
RT @suryapsingh_IAS: ऐसा ही जिगर
प्रयागराज का युवा 9 सितम्बर को
दिखायेगा l #9Baje9Minute #9बजे9मिनट</t>
  </si>
  <si>
    <t>arvindk45869132
RT @suryapsingh_IAS: मैं शपथ लेता
हूँ कि मैं बेरोजगार युवा के साथ
खड़ा हूँ और आप? #9Baje9Minute #9बजे9मिनट</t>
  </si>
  <si>
    <t>absatta94319799
RT @HansrajMeena: आगामी 9 सितम्बर
को रात ठीक 9 बजे, 9 मिनट के लिए
पुनः बेरोजगारी व निजीकरण के खिलाफ
हल्ला बोल होगा। क्या देश का युवा
एकजुट…</t>
  </si>
  <si>
    <t>anusing43130847
RT @MG69K: #9Baje9Minute 🗣️⚡⚡
69000 भर्ती के भाइयों अगला टास्क--
9 सितम्बर को रात 9 बजे से 9 मिनट
तक लाइट बन्द करके, टोर्च, दीपक,
मोबाइल…</t>
  </si>
  <si>
    <t xml:space="preserve">mg69k
</t>
  </si>
  <si>
    <t>shadab124421
RT @Anu57318631: रोजगार मिटाने
वाली सरकार का मैं विरोध करती हूँ.
#9Baje9Minute https://t.co/yEssCi3LgR</t>
  </si>
  <si>
    <t xml:space="preserve">anu57318631
</t>
  </si>
  <si>
    <t>akashvermasp
RT @AkashvermaSp: #NoMoreBJP युवाओं
का हल्ला बोल #9Baje9Minute #9बजे9मिनट
@RamkaranNirmal @yadavakhilesh
@aashishsy @kailashnathsp…</t>
  </si>
  <si>
    <t xml:space="preserve">kailashnathsp
</t>
  </si>
  <si>
    <t xml:space="preserve">aashishsy
</t>
  </si>
  <si>
    <t xml:space="preserve">ramkarannirmal
</t>
  </si>
  <si>
    <t xml:space="preserve">yadavakhilesh
</t>
  </si>
  <si>
    <t>raja_bhaiya11
RT @suryapsingh_IAS: आपने तो अच्छी
नौकरी पा ली, प्रधानमंत्री जी, हम
बेरोजगार क्यों? खैरात नहीं, हक़
से मांगेंगे, 9 सितम्बर को रात 9
बजे…</t>
  </si>
  <si>
    <t>sunilkumardudi2
RT @RameshwarDudi: 'देश नहीं बिकने
दूँगा' का नारा देकर धड़ाधड़ सरकारी
संपत्तियां बेचने वालों के खिलाफ।
#StopPrivatisation #9Baje9Minute
ht…</t>
  </si>
  <si>
    <t xml:space="preserve">rameshwardudi
</t>
  </si>
  <si>
    <t>sanjeev65650518
RT @HansrajMeena: क्या 9 सितंबर
को रात 9 बजे कुछ बड़ा होने वाला
हैं? #9Baje9Minute</t>
  </si>
  <si>
    <t>bajrang108dumka
RT @suryapsingh_IAS: मैं शपथ लेता
हूँ कि मैं बेरोजगार युवा के साथ
खड़ा हूँ और आप? #9Baje9Minute #9बजे9मिनट</t>
  </si>
  <si>
    <t>princey48298745
RT @suryapsingh_IAS: मैं शपथ लेता
हूँ कि मैं बेरोजगार युवा के साथ
खड़ा हूँ और आप? #9Baje9Minute #9बजे9मिनट</t>
  </si>
  <si>
    <t xml:space="preserve">ibrahmdeopaswan
</t>
  </si>
  <si>
    <t>arjunku06357589
RT @Ravishk356: साहेब आखिर कब तक
मीडिया के दलालो के सहारे सरकार
चलाएंगे? आपसे जवाब तो मांगा जाएगा।
निजीकरण समाप्त कीजिये व युवाओ को
रोजगार…</t>
  </si>
  <si>
    <t>hemantk92585293
RT @aapkajabir: देश आज सबसे बुरे
दौर से गुजर रहा है देश के नौजवानों
के साथ छल और कपट पूर्ण व्यवहार
किया जा रहा है।पूरा देश आज एक अंधेरी
गु…</t>
  </si>
  <si>
    <t xml:space="preserve">aapkajabir
</t>
  </si>
  <si>
    <t>javedkh37770449
RT @Priyans45052345: #9Baje9Minute
#speakup @PiyushGoyal Today unity
of youth is chance of wakeup the
deaf and sleeping modhi government.…</t>
  </si>
  <si>
    <t xml:space="preserve">priyans45052345
</t>
  </si>
  <si>
    <t>deepakm04070258
RT @nationalhotspot: आप बेरोजगार
बैठे हैं और वह मोर नचा रहा है @HansrajMeena
जी के आह्वान पर फिर एक बार, 9 सितंबर
को 9 बजे 9 मिनट का समय…</t>
  </si>
  <si>
    <t xml:space="preserve">nationalhotspot
</t>
  </si>
  <si>
    <t>pawansh66361458
RT @suryapsingh_IAS: इस हैशटैग
को 9 सितम्बर तक टॉप पर रखें, नहीं
तो आपकी आवाज़ खो जाएगी l #9Baje9Minute</t>
  </si>
  <si>
    <t>santosh83799160
RT @iDeveshGangwar: @myogiadityanath
@narendramodi कुम्भकर्ण नींद से
UP सरकार को जगाने के लिए जरूरी
है #9Baje9Minute #9Baje9Minutes
#सहायक…</t>
  </si>
  <si>
    <t xml:space="preserve">ideveshgangwar
</t>
  </si>
  <si>
    <t xml:space="preserve">myogiadityanath
</t>
  </si>
  <si>
    <t>indian3425
RT @suryapsingh_IAS: इस हैशटैग
को 9 सितम्बर तक टॉप पर रखें, नहीं
तो आपकी आवाज़ खो जाएगी l #9Baje9Minute</t>
  </si>
  <si>
    <t>profnandkumar1
RT @Rajeshk59729755: @TrUmeshYadav3
@NitishKumar @narendramodi #9Baje9Minute
#9Baje9Minute #BiharBole_RozgarDo</t>
  </si>
  <si>
    <t xml:space="preserve">nitishkumar
</t>
  </si>
  <si>
    <t xml:space="preserve">trumeshyadav3
</t>
  </si>
  <si>
    <t>rajeshk59729755
@suryapsingh_IAS #9Baje9Minute
#9Baje9Minute #BiharRejectsNitish</t>
  </si>
  <si>
    <t>umakant82164823
RT @shivanigandhi25: #9Baje9Minute
छात्र समर्थन करना जानतेहैं तो विरोध
करना भी जानतेहैं प्रधानमंत्री जी
सरकारी भर्तियों को 6 महीने से 1
साल…</t>
  </si>
  <si>
    <t xml:space="preserve">shivanigandhi25
</t>
  </si>
  <si>
    <t>drrpmaurya02
RT @suryapsingh_IAS: मैं शपथ लेता
हूँ कि मैं बेरोजगार युवा के साथ
खड़ा हूँ और आप? #9Baje9Minute #9बजे9मिनट</t>
  </si>
  <si>
    <t>bhodhiy
RT @imMEENAshrikant: सभी से हाथ
जोड़कर 🙏🙏 विनती है की सरकार के
खिलाफ बेरोजगारों युवाओं किसानों
मजदूरों की आवाज उठाने वाले बड़े
भाई @Hansra…</t>
  </si>
  <si>
    <t>mdjawed0
RT @suryapsingh_IAS: 4000 उर्दू
टीचर्स की भर्ती बहाल करे सरकार
l #9Baje9Minute #4000_उर्दूभर्तीपूरी_करो</t>
  </si>
  <si>
    <t>deepuchjoshi
RT @suryapsingh_IAS: इस हैशटैग
को 9 सितम्बर तक टॉप पर रखें, नहीं
तो आपकी आवाज़ खो जाएगी l #9Baje9Minute</t>
  </si>
  <si>
    <t>meenaramkunwar
RT @rawat_ramniwas: युवाओं के 9
सितंबर #9Baje9Minute मुहिम का पूर्ण
समर्थन करता हूँ।</t>
  </si>
  <si>
    <t xml:space="preserve">rawat_ramniwas
</t>
  </si>
  <si>
    <t>n90idihskkssua1
RT @suryapsingh_IAS: न चोर हूँ
और न मोर हूँ, एक बेरोजगार युवा
हूँ, इसीलिए आपको पसंद नहीं l सुन
लो, कान खोल के, युवा जाग चुका है
l #9Sep9Ba…</t>
  </si>
  <si>
    <t>manojbabu2662
RT @tonyJatinder9: जब युवा हक़
के लिए लड़ता है तब वो किसी से नही
डरता। खुद देख लीजिए इलाहाबाद के
छात्र हरिकेश कुमार को कैसे इतनी
फ़ोर्स…</t>
  </si>
  <si>
    <t xml:space="preserve">tonyjatinder9
</t>
  </si>
  <si>
    <t>akcl2006
RT @suryapsingh_IAS: ऐसी महत्वपूर्ण
खबर के सामने TVs को बेरोजगारी जैसी
समस्या कैसे दिखाई देगी? #9Baje9Minute
https://t.co/n2E1KqggOV</t>
  </si>
  <si>
    <t>sharvan28346118
RT @GovindM86514297: कुंभकर्ण की
नींद में सोई हुई सरकार को जगाने
के लिए 9 सितंबर को रात 9 बजकर 9
मिनट पर बेरोजगारी व निजीकरण के
खिलाफ हल्ला…</t>
  </si>
  <si>
    <t xml:space="preserve">govindm86514297
</t>
  </si>
  <si>
    <t>deepakm40511838
RT @SaifAhm01517957: Indian government
throwing young students into graveyard
via conducting NEET exam during
corona virus is on peak leve…</t>
  </si>
  <si>
    <t xml:space="preserve">saifahm01517957
</t>
  </si>
  <si>
    <t>anujshalini
RT @chandrmonu: आदरणीय @narendramodi
@myogiadityanath जी ...... "शौचालय
तो बनवा दिए आपने, अब रोजगार भी
दे दीजिए.. क्योंकि " खायेगा इंडिया…</t>
  </si>
  <si>
    <t xml:space="preserve">chandrmonu
</t>
  </si>
  <si>
    <t>kamakshee7
RT @suryapsingh_IAS: Hello youth
of India ! Learn how to swim upstream.
Government is totally ignoring
you. Participate in Sept 9 campaign…</t>
  </si>
  <si>
    <t>veeryad83172367
RT @suryapsingh_IAS: इस हैशटैग
को 9 सितम्बर तक टॉप पर रखें, नहीं
तो आपकी आवाज़ खो जाएगी l #9Baje9Minute</t>
  </si>
  <si>
    <t>arbazmuztaba
RT @imMEENAshrikant: सभी से हाथ
जोड़कर 🙏🙏 विनती है की सरकार के
खिलाफ बेरोजगारों युवाओं किसानों
मजदूरों की आवाज उठाने वाले बड़े
भाई @Hansra…</t>
  </si>
  <si>
    <t>rahulyadavazm
@ARajesh_SP @Umesh_Kr_84 #BiharBole_RozgarDo
#BiharBole_RozgarDo #BiharRejectsNitish
#BiharRejectsNitish… https://t.co/ccAt1sKf5r</t>
  </si>
  <si>
    <t xml:space="preserve">anuragyadav2121
</t>
  </si>
  <si>
    <t xml:space="preserve">biharivikash0
</t>
  </si>
  <si>
    <t xml:space="preserve">umesh_kr_84
</t>
  </si>
  <si>
    <t xml:space="preserve">arajesh_sp
</t>
  </si>
  <si>
    <t>ashq_raaz
RT @suryapsingh_IAS: ऐसी महत्वपूर्ण
खबर के सामने TVs को बेरोजगारी जैसी
समस्या कैसे दिखाई देगी? #9Baje9Minute
https://t.co/n2E1KqggOV</t>
  </si>
  <si>
    <t>imlalan_
RT @suryapsingh_IAS: भारत के श्रममंत्री
रोजगार के कैसे मैदान छोड़ भागे
l वोट लेते समय फिर 2 करोड़ प्रति
वर्ष की झूंठी बात क्यों की? #9Baje…</t>
  </si>
  <si>
    <t>ssingh49038428
RT @KajalGu04339314: #9Baje9Minute
ये खबर छपवा दो अखबार में पोस्टर
लगवा दो बाजार में की .आगामी 9 सितंबर
को रात 9बजे घर की लाइट बंद करके…</t>
  </si>
  <si>
    <t xml:space="preserve">kajalgu04339314
</t>
  </si>
  <si>
    <t>santosh72621430
RT @suryapsingh_IAS: यूथ देश की
आशा है, देश का प्राण है, बाक़ी
सब बकवास l ...और नेतानगरी, देश
का घुन, देश को चट करने पर तुला
है l 9 सित…</t>
  </si>
  <si>
    <t>dineshranga17
RT @suryapsingh_IAS: मैं शपथ लेता
हूँ कि मैं बेरोजगार युवा के साथ
खड़ा हूँ और आप? #9Baje9Minute #9बजे9मिनट</t>
  </si>
  <si>
    <t>kumar04882791
RT @TeqipF: हम लोगों की सिलेक्शन
के समय गेट अथवा नेट क्वालीफिकेशन
साथ ही आईआईटी अथवा एनआईटी से ग्रेजुएट
होना कंपलसरी था।!#ExtendTeqip3
#9…</t>
  </si>
  <si>
    <t>narendrayadav67
RT @MansuriSapna: #रोजगार है तो #सोमवार है
नहींं तो सातों दिन #रविवार है"
#9Baje9Minute #69000_शिक्षकों_को_नियुक्ति_पत्र
#69000_शिक्षक_भ…</t>
  </si>
  <si>
    <t xml:space="preserve">mansurisapna
</t>
  </si>
  <si>
    <t>gauravshaan95
RT @shik_9415: #SpeakUpForUPSSSCVDOJoining
#9Baje9Minute hit dislike on pm
modi speech https://t.co/4Xq8JjwlBO</t>
  </si>
  <si>
    <t xml:space="preserve">shik_9415
</t>
  </si>
  <si>
    <t>anujaberozgar
RT @iamSinhaG: #9Baje9Minute Youths
Want Jobs, But No One see the Plight
of the Unemployed. Even Media don't
say a word about Unemployment.…</t>
  </si>
  <si>
    <t xml:space="preserve">iamsinhag
</t>
  </si>
  <si>
    <t>samajhdarmishra
RT @SanjayY46747202: अलग ही लेवल
का स्वैग है हैरी भाई का ! 😁😁
#9बजे9मिनट #9Baje9Minute https://t.co/7wA52vxQqD</t>
  </si>
  <si>
    <t xml:space="preserve">sanjayy46747202
</t>
  </si>
  <si>
    <t>statuspravin
RT @KajalGu04339314: #9Baje9Minute
ये खबर छपवा दो अखबार में पोस्टर
लगवा दो बाजार में की .आगामी 9 सितंबर
को रात 9बजे घर की लाइट बंद करके…</t>
  </si>
  <si>
    <t>lodhijagannath2
RT @tweet2rajprince: Young people
are 'torchbearers' of our country.
Let us all be united. 🙏 #9Baje9Minute
#9बजे9मिनट</t>
  </si>
  <si>
    <t xml:space="preserve">tweet2rajprince
</t>
  </si>
  <si>
    <t>praveencverma1
RT @griglani: Next Prime Minister
of India? #9Baje9Minute #दिल_में_मोदी
#BiharBole_RozgarDo #कांप_गया_गोदी
#9बजे9मिनट https://t.co/orgX…</t>
  </si>
  <si>
    <t xml:space="preserve">sp_yadav_
</t>
  </si>
  <si>
    <t xml:space="preserve">r9_tv
</t>
  </si>
  <si>
    <t xml:space="preserve">abhisar_sharma
</t>
  </si>
  <si>
    <t xml:space="preserve">ravishndtv
</t>
  </si>
  <si>
    <t>griglani
No, it's not a garbage dumping
ground but a premier medical institution
of Bihar's Mithila region - the
Darbhanga M… https://t.co/7KPLir0N0V</t>
  </si>
  <si>
    <t>indianm41238501
RT @suryapsingh_IAS: ऐसी महत्वपूर्ण
खबर के सामने TVs को बेरोजगारी जैसी
समस्या कैसे दिखाई देगी? #9Baje9Minute
https://t.co/n2E1KqggOV</t>
  </si>
  <si>
    <t>farooqa44385817
RT @LambaAlka: #9Baje9Minute is
trending :), keep it up... 👍 देश
का युवा बोल रहा है... 🇮🇳 🙏.</t>
  </si>
  <si>
    <t xml:space="preserve">lambaalka
</t>
  </si>
  <si>
    <t>sb_yadav_12
RT @suryapsingh_IAS: ऐसी महत्वपूर्ण
खबर के सामने TVs को बेरोजगारी जैसी
समस्या कैसे दिखाई देगी? #9Baje9Minute
https://t.co/n2E1KqggOV</t>
  </si>
  <si>
    <t>rahulku40474721
RT @SpeakUpSSCRRB: #9Baje9Minute
#speakup @PiyushGoyal Today unity
of youth is chance of wakeup the
deaf and sleeping modhi government.
Re…</t>
  </si>
  <si>
    <t xml:space="preserve">speakupsscrrb
</t>
  </si>
  <si>
    <t xml:space="preserve">rahulgandhi
</t>
  </si>
  <si>
    <t>ghulam439
RT @TanyaYadav128: #9Baje9Minute
देश के युवा सरकार से जवाब मांगेंगे,
बेरोज़गारी हटाने के झूठे वादों
का हिसाब मांगेंगे https://t.co/Jr8IjRbG…</t>
  </si>
  <si>
    <t>sheikhirphan
RT @LambaAlka: #9Baje9Minute is
trending :), keep it up... 👍 देश
का युवा बोल रहा है... 🇮🇳 🙏.</t>
  </si>
  <si>
    <t>kumarsa99938460
RT @suryapsingh_IAS: ऐसी महत्वपूर्ण
खबर के सामने TVs को बेरोजगारी जैसी
समस्या कैसे दिखाई देगी? #9Baje9Minute
https://t.co/n2E1KqggOV</t>
  </si>
  <si>
    <t>lavkushchakraw6
RT @SpeakUpSSCRRB: #9Baje9Minute
India wants JOBS not JUMLA! #9Baje9Minute</t>
  </si>
  <si>
    <t>abhishe83905188
RT @shivanigandhi25: #9Baje9Minute
छात्र समर्थन करना जानतेहैं तो विरोध
करना भी जानतेहैं प्रधानमंत्री जी
सरकारी भर्तियों को 6 महीने से 1
साल…</t>
  </si>
  <si>
    <t>iampradeep0509
RT @SonamSi_Dr: जब वोट 🤷 चाय गाय
पकौड़े जाती-धर्म नाली से गैस मंदिर-मस्ज़िद
पान की दुकान हिन्दू-मुसलमान फ़र्ज़ी
छद्म राष्ट्रवाद के नाम पर…</t>
  </si>
  <si>
    <t xml:space="preserve">sonamsi_dr
</t>
  </si>
  <si>
    <t>piyushk0888
RT @Kabir_Anan3: #9Baje9Minute
#speakupforSSCRaliwaystudents #SpeakUp4AlpTraining
@PiyushGoyal @v_k_yadava @EastCoastRail
@HansrajMeena Sir…</t>
  </si>
  <si>
    <t xml:space="preserve">kabir_anan3
</t>
  </si>
  <si>
    <t xml:space="preserve">eastcoastrail
</t>
  </si>
  <si>
    <t>ravinde00347066
RT @Ravishk356: अब मैं रोज मेरे
बेरोजगार युवा साथियो के लिए लिखूँगा
व सरकार से सवाल करूँगा। सरकार जब
तक बड़े स्तर पर रोजगार सृजन नही
करेगी…</t>
  </si>
  <si>
    <t>sonukum09105543
RT @speakupssc1: Stop privatization
Save our PSU's Save employment.
#9Baje9Minute https://t.co/pYpREt94a0</t>
  </si>
  <si>
    <t xml:space="preserve">speakupssc1
</t>
  </si>
  <si>
    <t>ashishk48932378
RT @Priyank63855262: कहा गए सारे
students.. Aa गए झांसे में. ये
सिर्फ लॉलीपॉप दे कर हम लोगों को
भटकाया जा rha h. अगर आज रुक गए
तो कुछ नहीं…</t>
  </si>
  <si>
    <t xml:space="preserve">priyank63855262
</t>
  </si>
  <si>
    <t>mr_incoggnito
RT @SanjayY46747202: अलग ही लेवल
का स्वैग है हैरी भाई का ! 😁😁
#9बजे9मिनट #9Baje9Minute https://t.co/7wA52vxQqD</t>
  </si>
  <si>
    <t>twk0c5rdqc9uicb
RT @AmolKal24560351: #9Baje9Minute
#SpeakUp4AlpTraining @RailMinIndia
@PiyushGoyal @drmmumbaicr @GM_CRly
सर CEN1/2018 ALP की नियुक्ति मां…</t>
  </si>
  <si>
    <t>mark82663070
RT @satynarayanvdo: ना पैसा ना
पद मांगता हूँ, मैं देश का युवा
हूँ अपना हक़ मांगता हूँ।। #9Baje9Minute
@myogiadityanath #SpeakUpForUPSSSCVDO…</t>
  </si>
  <si>
    <t xml:space="preserve">satynarayanvdo
</t>
  </si>
  <si>
    <t>rohitbarnwal4
RT @wewantjob: #आक_थू_मीडिया हम
बेरोजगार 5 दिन तक चीखे-चिल्लाये,
पूरी दुनिया ने सुनी हमारी आवाज़
पर इन बहरों को नही सुनाई दिया।
याब यदि आप…</t>
  </si>
  <si>
    <t xml:space="preserve">wewantjob
</t>
  </si>
  <si>
    <t>ashutosh_hly
RT @suryapsingh_IAS: @DeepakSEditor
युवा लाचार है, लेकिन सोच रखता है
l 9 सितम्बर की मुहीम का साथ दीजिये,
भाई साहब l #9Baje9Minute</t>
  </si>
  <si>
    <t xml:space="preserve">deepakseditor
</t>
  </si>
  <si>
    <t>ajaysingh_sp
RT @YRBSamajwadi: क्या आप बेरोजगारों
की आवाज बनेंगे ! मै बेरोजगारों
के साथ हुं यदि आप साथ है तो RT
करे. #9Baje9Minute</t>
  </si>
  <si>
    <t>dabanggsankhala
RT @MahshMeena: #SpeakUpForRpscAenStudents
#9Baje9Minute #RPSC_की_तानशाही_बन्द_करो
माननीय @ashokgehlot51 जी @RPSC1को
AEN भर्ती 2018 का ज…</t>
  </si>
  <si>
    <t xml:space="preserve">ashokgehlot51
</t>
  </si>
  <si>
    <t xml:space="preserve">mahshmeena
</t>
  </si>
  <si>
    <t>krishna2109
RT @TrivediFirst: भाइयो बहनों बेरोजगार
साथियो अब वक्त आ गया है अंधेरे
की सरकार को उजाला दिखाओ। RT 9 september
9 PM for 9 mins @suryapsing…</t>
  </si>
  <si>
    <t xml:space="preserve">priyans30588910
</t>
  </si>
  <si>
    <t xml:space="preserve">ankitsi26225306
</t>
  </si>
  <si>
    <t xml:space="preserve">suryapsing
</t>
  </si>
  <si>
    <t>akkki02839592
RT @suryapsingh_IAS: ऐसी महत्वपूर्ण
खबर के सामने TVs को बेरोजगारी जैसी
समस्या कैसे दिखाई देगी? #9Baje9Minute
https://t.co/n2E1KqggOV</t>
  </si>
  <si>
    <t xml:space="preserve">yadavashutosh_
</t>
  </si>
  <si>
    <t xml:space="preserve">veerahir4622
</t>
  </si>
  <si>
    <t>punitpa00706410
जाग सको तो जागो, भारत के किसान,
मजदूरों, देश के बेरोजगार युवाओं,
135 करोड़ लोगों अगर नींद से नहीं
जगे तो आने वाले स… https://t.co/KgNjGwXwjY</t>
  </si>
  <si>
    <t>trivedifirst
RT @suryapsingh_IAS: Hello youth
of India ! Learn how to swim upstream.
Government is totally ignoring
you. Participate in Sept 9 campaign…</t>
  </si>
  <si>
    <t>poojasi34015913
RT @Tejalpatel086: @RaMoSirOfficial
#speakup ReTweet #ctet2020examdate
#69k_चयनित_शिक्षकों_की_नियुक्ति_कब
#UpNewPRTVacancy #speakupforupa…</t>
  </si>
  <si>
    <t xml:space="preserve">ramosirofficial
</t>
  </si>
  <si>
    <t>srishti_thakur_
RT @MPStudentsUnity: साथियो, एक
दूसरे को Follow करके इतनी Strong
Unity बनाओ की एक अपील पर हम सभी
अपने हक़ के लिए कोई भी #Hashtag
Trend करवा…</t>
  </si>
  <si>
    <t xml:space="preserve">mpstudentsunity
</t>
  </si>
  <si>
    <t>furqanbakhas
RT @suryapsingh_IAS: मैं शपथ लेता
हूँ कि मैं बेरोजगार युवा के साथ
खड़ा हूँ और आप? #9Baje9Minute #9बजे9मिनट</t>
  </si>
  <si>
    <t>chanduthakur21
RT @rawat_ramniwas: युवाओं के 9
सितंबर #9Baje9Minute मुहिम का पूर्ण
समर्थन करता हूँ।</t>
  </si>
  <si>
    <t>anjalij77155553
RT @nlahariya999: @JansamparkMP
@ChouhanShivraj ईश्वर की कृपा बनी
रहे.. बहुत ही उम्दा बात मामा श्री
@ChouhanShivraj !! पर थोड़ा सा
ध्यान…</t>
  </si>
  <si>
    <t xml:space="preserve">jansamparkmp
</t>
  </si>
  <si>
    <t xml:space="preserve">nlahariya999
</t>
  </si>
  <si>
    <t xml:space="preserve">chouhanshivraj
</t>
  </si>
  <si>
    <t>whiteknight___
RT @srivatsayb: DISTRACTIONS -
Thali Bajao - Diya Jalao - #9Baje9Minute
- Tablighis - TikTok/PUBG - Kangana
- #RheaChakraborthy - Peacocks…</t>
  </si>
  <si>
    <t>pushpen64409225
RT @Careerwill1: #9Baje9Minute
ये खबर छपवा दो अखबार में पोस्टर
लगवा दो बाजार में की .आगामी 9 सितंबर
को रात 9बजे घर की लाइट बंद करके
मोमब…</t>
  </si>
  <si>
    <t xml:space="preserve">9baje9minutr
</t>
  </si>
  <si>
    <t>thisis_alp4real
RT @Tarkesh81613415: #9Baje9Minute
#SpeakUp4AlpTraining @RailMinIndia
@PiyushGoyal @nerailwaygkp @drmbsbner
@gmner_gkp @cponergkp @DpoBsb S…</t>
  </si>
  <si>
    <t xml:space="preserve">dpobsb
</t>
  </si>
  <si>
    <t xml:space="preserve">cponergkp
</t>
  </si>
  <si>
    <t xml:space="preserve">gmner_gkp
</t>
  </si>
  <si>
    <t xml:space="preserve">drmbsbner
</t>
  </si>
  <si>
    <t xml:space="preserve">nerailwaygkp
</t>
  </si>
  <si>
    <t xml:space="preserve">tarkesh81613415
</t>
  </si>
  <si>
    <t>anirudd92992102
RT @rahulyadavazm: #BiharBole_RozgarDo
#BiharBole_RozgarDo #BiharRejectsNitish
#BiharRejectsNitish #रोजगार_दो
#बेरोजगार_क्रांति #Modi…</t>
  </si>
  <si>
    <t xml:space="preserve">aneesrajasp
</t>
  </si>
  <si>
    <t xml:space="preserve">_manishatyagi
</t>
  </si>
  <si>
    <t xml:space="preserve">rajeevrai
</t>
  </si>
  <si>
    <t xml:space="preserve">digvijaysinghd9
</t>
  </si>
  <si>
    <t xml:space="preserve">monudub90487665
</t>
  </si>
  <si>
    <t xml:space="preserve">brajeshyadavsp
</t>
  </si>
  <si>
    <t>pratika02379764
RT @shivani_samdani: परिंदे भी
नहीं रहते दूसरों के आशियानों में,‍
हमने तो बिता दी पूरी जवानी किराये
के मकानों में।‍ #ExtendTeqip3 #9Baje9…</t>
  </si>
  <si>
    <t xml:space="preserve">shivani_samdani
</t>
  </si>
  <si>
    <t>shyamla69734875
RT @RituMau70695489: @OBCARMYCHIEF
@ZMulniwasi @ChouhanShivraj @OfficeOfKNath
@ObcVaibhav @obcricha #9Baje9Minute
#SpeakUpForSaveReservatio…</t>
  </si>
  <si>
    <t xml:space="preserve">ritumau70695489
</t>
  </si>
  <si>
    <t xml:space="preserve">kpmaurya1
</t>
  </si>
  <si>
    <t xml:space="preserve">upgovt
</t>
  </si>
  <si>
    <t xml:space="preserve">shivpalsinghyad
</t>
  </si>
  <si>
    <t xml:space="preserve">arvindkejriwal
</t>
  </si>
  <si>
    <t xml:space="preserve">sanjayazadsln
</t>
  </si>
  <si>
    <t xml:space="preserve">chhavidr
</t>
  </si>
  <si>
    <t xml:space="preserve">bstvlive
</t>
  </si>
  <si>
    <t xml:space="preserve">obcricha
</t>
  </si>
  <si>
    <t xml:space="preserve">obcvaibhav
</t>
  </si>
  <si>
    <t xml:space="preserve">officeofknath
</t>
  </si>
  <si>
    <t xml:space="preserve">zmulniwasi
</t>
  </si>
  <si>
    <t xml:space="preserve">obcarmychief
</t>
  </si>
  <si>
    <t>sksanjay97
RT @WishiSingh1: #9Baje9Minute
#SpeakUp4AlpTraining @RailMinIndia
@PiyushGoyal @nerailwaygkp @drmbsbner
@gmner_gkp @cponergkp @DpoBsb…</t>
  </si>
  <si>
    <t xml:space="preserve">wishisingh1
</t>
  </si>
  <si>
    <t>mosinsiddiqui6
RT @wewantjob: #आक_थू_मीडिया हम
बेरोजगार 5 दिन तक चीखे-चिल्लाये,
पूरी दुनिया ने सुनी हमारी आवाज़
पर इन बहरों को नही सुनाई दिया।
याब यदि आप…</t>
  </si>
  <si>
    <t>manoj73178340
RT @pawarsandeep007: #9Baje9Minute
#9बजे9मिनट @ravishndtv @myogiadityanath
@narendramodi @abhisar_sharma @r9_tv
Youth is demanding 🔸Exams 🔸…</t>
  </si>
  <si>
    <t xml:space="preserve">pawarsandeep007
</t>
  </si>
  <si>
    <t>dryuvrajsinghy1
RT @RachnaSinghSP: क्या 9 सितंबर
को रात 9 बजे कुछ बड़ा होने वाला
हैं? #9Baje9Minute</t>
  </si>
  <si>
    <t>rachnasinghsp
उन्हीं की भाषा मे अपनी आवाज़ उनके
कानों तक पहुँचाना है साथियों याद
रखना #9baje9minute</t>
  </si>
  <si>
    <t>inghnaman
RT @suryapsingh_IAS: न चोर हूँ
और न मोर हूँ, एक बेरोजगार युवा
हूँ, इसीलिए आपको पसंद नहीं l सुन
लो, कान खोल के, युवा जाग चुका है
l #9Sep9Ba…</t>
  </si>
  <si>
    <t>anujkum55702032
RT @prashantkmy: भर्ती आयोग में
भारी करप्शन और भर्ती प्रक्रिया
में पिछले कई वर्षो से हो रही देरी
और लापरवाही के खिलाफ आवाज उठाए
सरकार की…</t>
  </si>
  <si>
    <t xml:space="preserve">prashantkmy
</t>
  </si>
  <si>
    <t>rajeshsoni5577
RT @Abdulwa30438752: #IamSoMiddleClass
#No_offline_Exam_Gehlot_Ji #9Baje9Minute
#JEEFailedPostponeNEET ONCE in
the GABBAR IS BACK movie @…</t>
  </si>
  <si>
    <t xml:space="preserve">abdulwa30438752
</t>
  </si>
  <si>
    <t>lajwaabashutosh
RT @Careerwill1: #9Baje9Minute
ये खबर छपवा दो अखबार में पोस्टर
लगवा दो बाजार में की .आगामी 9 सितंबर
को रात 9बजे घर की लाइट बंद करके
मोमब…</t>
  </si>
  <si>
    <t>moin28_k
RT @VoiceOfJustic10: Modi govt
also takes care of economy, turns
disaster into opportunity: Nadda
People of India will only believe
this c…</t>
  </si>
  <si>
    <t>deepank98602987
RT @Careerwill1: #9Baje9Minute
ये खबर छपवा दो अखबार में पोस्टर
लगवा दो बाजार में की .आगामी 9 सितंबर
को रात 9बजे घर की लाइट बंद करके
मोमब…</t>
  </si>
  <si>
    <t>sunilku93307222
RT @VikashK39991750: Today is the
virtual rally of Bihar CM Nitish
Kumar Ji on 7 September. All the
students, youth, unemployed youth,
judi…</t>
  </si>
  <si>
    <t xml:space="preserve">vikashk39991750
</t>
  </si>
  <si>
    <t>bhavesh_toonga
RT @Rajesh_Meena88: अंधभक्तो की
कमी आ रही है । आज कल कहा गये #9Baje9Minute</t>
  </si>
  <si>
    <t xml:space="preserve">rajesh_meena88
</t>
  </si>
  <si>
    <t>anshulp92630300
RT @Chandan14532638: @suryapsingh_IAS
#9Baje9Minute #SpeakUpForUPSSSCStudents
#upssscJEexamKarwao #UPSSSCमेंसुधारचाहिए</t>
  </si>
  <si>
    <t xml:space="preserve">ssspanday50
</t>
  </si>
  <si>
    <t xml:space="preserve">surajkrbauddh
</t>
  </si>
  <si>
    <t xml:space="preserve">chandan14532638
</t>
  </si>
  <si>
    <t>pawanku55359136
#SpeakUpForUPSSSCStudents #SpeakFor69000Teachers
#speakforupssscvdojoining #9Baje9Minute
#9बजे9मिनट… https://t.co/ys0L8yYPdu</t>
  </si>
  <si>
    <t xml:space="preserve">mohitgu83824591
</t>
  </si>
  <si>
    <t xml:space="preserve">ankitkumardub10
</t>
  </si>
  <si>
    <t xml:space="preserve">abhishekvermaak
</t>
  </si>
  <si>
    <t>amitkum47505112
RT @HansrajMeena: क्या 9 सितंबर
को रात 9 बजे कुछ बड़ा होने वाला
हैं? #9Baje9Minute</t>
  </si>
  <si>
    <t xml:space="preserve">brijmoh77986772
</t>
  </si>
  <si>
    <t>kushal53156415
RT @Ravishk356: मेरे पास बहुत से
बेरोजगार रेल अप्रेंटिस साथियो के
संदेश आ रहे हैं कि वो बेरोजगारी
की जटिल समस्या से झूझ रहे हैं जबकि
सरकार…</t>
  </si>
  <si>
    <t>kumarchunnubth
RT @ap_singh78: Timely Examination,
Error Free Question Paper, Timely
Joining, No Fees for telling your
Wrong Answers, Faster Case Resoluti…</t>
  </si>
  <si>
    <t xml:space="preserve">sanket
</t>
  </si>
  <si>
    <t xml:space="preserve">pawankhera
</t>
  </si>
  <si>
    <t xml:space="preserve">saketgokhale
</t>
  </si>
  <si>
    <t xml:space="preserve">saahilmenghani
</t>
  </si>
  <si>
    <t xml:space="preserve">kaushik_kalambe
</t>
  </si>
  <si>
    <t xml:space="preserve">ap_singh78
</t>
  </si>
  <si>
    <t xml:space="preserve">sardesairajdeep
</t>
  </si>
  <si>
    <t xml:space="preserve">brajeshlive
</t>
  </si>
  <si>
    <t>anurag876
RT @veerahir4622: नौकरियों की मांग
करना दलाली नहीं होती। दलाली तो
सरकारी कंपनियों को सस्ते दामों
में अपने चहेतों को देने पर मिलती
है। #9बजे…</t>
  </si>
  <si>
    <t>studynavy
RT @ARVINDM04019988: #9Baje9Minute
#SpeakUp4AlpTraining @RailMinIndia
@PiyushGoyal @nerailwaygkp @drmbsbner
@gmner_gkp @cponergkp @DpoBsb स…</t>
  </si>
  <si>
    <t xml:space="preserve">arvindm04019988
</t>
  </si>
  <si>
    <t>shaikh_mahedi
RT @SanjayY46747202: अलग ही लेवल
का स्वैग है हैरी भाई का ! 😁😁
#9बजे9मिनट #9Baje9Minute https://t.co/7wA52vxQqD</t>
  </si>
  <si>
    <t>aulakhkaran1
RT @suryapsingh_IAS: न चोर हूँ
और न मोर हूँ, एक बेरोजगार युवा
हूँ, इसीलिए आपको पसंद नहीं l सुन
लो, कान खोल के, युवा जाग चुका है
l #9Sep9Ba…</t>
  </si>
  <si>
    <t>ss_shrawan
RT @suryapsingh_IAS: आपने तो अच्छी
नौकरी पा ली, प्रधानमंत्री जी, हम
बेरोजगार क्यों? खैरात नहीं, हक़
से मांगेंगे, 9 सितम्बर को रात 9
बजे…</t>
  </si>
  <si>
    <t>arnav_abhay
RT @JEENEETPOSTPONE: India's media
is sold out, it will not raise
voice for students nor will debate
it.. shame on you GODI MEDIA #RRBE…</t>
  </si>
  <si>
    <t xml:space="preserve">jeeneetpostpone
</t>
  </si>
  <si>
    <t>rinkurodhiya25
RT @HansrajMeena: Stop privatization
Save our PSU's Save employment.
#9Baje9Minute https://t.co/ViVgA5IhpH</t>
  </si>
  <si>
    <t>subhashsarokar
RT @ShantiRaman7: 9 सितम्बर को
बेरोजगार युवाओं की आवाज को बुलन्द
करने का मैं समर्थन करता हूँ. रोजगार
देने का वादा करके रोजगार मिटाने
वाली स…</t>
  </si>
  <si>
    <t xml:space="preserve">shantiraman7
</t>
  </si>
  <si>
    <t>shadab__gazi
RT @RachnaSinghSP: युवा समाधान
है,समस्या नहीं, प्रधानमंत्री जी
l 9 सितम्बर को अपनी ताक़त दिखलायेगा
l #9Baje9Minute</t>
  </si>
  <si>
    <t>latifsayyed13
RT @suryapsingh_IAS: न चोर हूँ
और न मोर हूँ, एक बेरोजगार युवा
हूँ, इसीलिए आपको पसंद नहीं l सुन
लो, कान खोल के, युवा जाग चुका है
l #9Sep9Ba…</t>
  </si>
  <si>
    <t>hkbshemant
RT @ArvindS77682470: जाग सको तो
जागो, भारत के किसान, मजदूरों, देश
के बेरोजगार युवाओं, 135 करोड़ लोगों
अगर नींद से नहीं जगे तो आने वाले
समय…</t>
  </si>
  <si>
    <t>shubham56804368
RT @Careerwill1: #9Baje9Minute
ये खबर छपवा दो अखबार में पोस्टर
लगवा दो बाजार में की .आगामी 9 सितंबर
को रात 9बजे घर की लाइट बंद करके
मोमब…</t>
  </si>
  <si>
    <t>agrawalgopendra
RT @Frstatedmanager: #speakup #speakupforcilMTinterview
#9Baje9Minute</t>
  </si>
  <si>
    <t>frstatedmanager
RT @HansrajMeena: आप लोगों को अंदाजा
भी नहीं होगा कि आगामी 9 सितम्बर
को बेरोजगारी और निजीकरण के विरोध
में ट्विटर से उठकर आयी एक मुहिम
हर घर…</t>
  </si>
  <si>
    <t xml:space="preserve">maheshyadavau
</t>
  </si>
  <si>
    <t>indraje43306265
RT @RishiJareda_: सबकी पगड़ी को
हवाओं में उछाला जाए सोचता हूँ कोई
अख़बार निकाला जाए ~ राहत इंदौरी
#9Baje9Minute #BiharRejectsNitish
@surya…</t>
  </si>
  <si>
    <t xml:space="preserve">rishijareda_
</t>
  </si>
  <si>
    <t>kashishyadavns1
RT @Prabhat51121245: Stop privatisation,
give jobs to the youths. We against
privatization We against privatization
@yuvahallabol #9Baje9…</t>
  </si>
  <si>
    <t xml:space="preserve">yuvahallabol
</t>
  </si>
  <si>
    <t xml:space="preserve">prabhat51121245
</t>
  </si>
  <si>
    <t>prajjawalkumarg
RT @RachnaSinghSP: क्या आप बेरोजगारों
की आवाज बनेंगे ! मै बेरोजगारों
के साथ हुं यदि आप साथ है तो RT
करे. #9Baje9Minute</t>
  </si>
  <si>
    <t>adilkha49261521
RT @suryapsingh_IAS: न चोर हूँ
और न मोर हूँ, एक बेरोजगार युवा
हूँ, इसीलिए आपको पसंद नहीं l सुन
लो, कान खोल के, युवा जाग चुका है
l #9Sep9Ba…</t>
  </si>
  <si>
    <t>suraj99052036
RT @HansrajMeena: आप लोगों को अंदाजा
भी नहीं होगा कि आगामी 9 सितम्बर
को बेरोजगारी और निजीकरण के विरोध
में ट्विटर से उठकर आयी एक मुहिम
हर घर…</t>
  </si>
  <si>
    <t>sandeep09523041
RT @HLVishwakarma: दादी की बात
मानी होती तो शायद ये दिन न देखने
पड़ते! युवाओं के लिए #9Baje9Minute
यानी 9 सितंबर को लाइट बन्द करके
"दिया"…</t>
  </si>
  <si>
    <t xml:space="preserve">hlvishwakarma
</t>
  </si>
  <si>
    <t>shrinathverma22
RT @suryapsingh_IAS: न चोर हूँ
और न मोर हूँ, एक बेरोजगार युवा
हूँ, इसीलिए आपको पसंद नहीं l सुन
लो, कान खोल के, युवा जाग चुका है
l #9Sep9Ba…</t>
  </si>
  <si>
    <t>akashky154
RT @RachnaSinghSP: क्या आप बेरोजगारों
की आवाज बनेंगे ! मै बेरोजगारों
के साथ हुं यदि आप साथ है तो RT
करे. #9Baje9Minute</t>
  </si>
  <si>
    <t>abhiraj10dec
RT @ArvindS77682470: जाग सको तो
जागो, भारत के किसान, मजदूरों, देश
के बेरोजगार युवाओं, 135 करोड़ लोगों
अगर नींद से नहीं जगे तो आने वाले
समय…</t>
  </si>
  <si>
    <t>chimni_sapna
RT @SanjayY46747202: अलग ही लेवल
का स्वैग है हैरी भाई का ! 😁😁
#9बजे9मिनट #9Baje9Minute https://t.co/7wA52vxQqD</t>
  </si>
  <si>
    <t>deepakk90387441
RT @suryapsingh_IAS: न चोर हूँ
और न मोर हूँ, एक बेरोजगार युवा
हूँ, इसीलिए आपको पसंद नहीं l सुन
लो, कान खोल के, युवा जाग चुका है
l #9Sep9Ba…</t>
  </si>
  <si>
    <t>pankaj2540
RT @WishiSingh1: #9Baje9Minute
#SpeakUp4AlpTraining @RailMinIndia
@PiyushGoyal @nerailwaygkp @drmbsbner
@gmner_gkp @cponergkp @DpoBsb…</t>
  </si>
  <si>
    <t>mealipatel
RT @FnbJoe: Come Guys Pecche Pado
don’t relax All Students &amp;amp;
Unemployed youth do not forget
#9Baje9Minute #ParentsDemandPostponeNEET
#petro…</t>
  </si>
  <si>
    <t xml:space="preserve">fnbjoe
</t>
  </si>
  <si>
    <t>dharmen53789530
RT @Ravishk356: 9सितम्बर को रात
9बजे देश एक बार फिर अपनी एकता की
ताकत दिखायेगा, पहले कोरोना महामारी
व अब बढ़ती बेरोजगारी व निजीकरण
को खत्म…</t>
  </si>
  <si>
    <t>madhuka83630118
RT @RAKESH2978: @boxervijender
#9Baje9Minute #9बजे9मिनट</t>
  </si>
  <si>
    <t xml:space="preserve">rameshk89016314
</t>
  </si>
  <si>
    <t xml:space="preserve">boxervijender
</t>
  </si>
  <si>
    <t xml:space="preserve">rakesh2978
</t>
  </si>
  <si>
    <t>mahendr51164242
RT @Brijmoh77986772: #9Baje9Minute
#SpeakUp4AlpTraining @RailMinIndia
@PiyushGoyal @nerailwaygkp @drmbsbner
@gmner_gkp @cponergkp @DpoBsb S…</t>
  </si>
  <si>
    <t>ramnaya38968968
RT @StudentpowerITI: आगामी 9 सितम्बर
को रात ठीक 9 बजे,9 मिनट के लिए
पुनः बेरोजगारी व निजीकरण के खिलाफ
हल्ला बोल होगा। क्या देश का युवा
एकजु…</t>
  </si>
  <si>
    <t xml:space="preserve">ptshrikant
</t>
  </si>
  <si>
    <t xml:space="preserve">yadavakhiles
</t>
  </si>
  <si>
    <t xml:space="preserve">bhimarmychief
</t>
  </si>
  <si>
    <t xml:space="preserve">rajanku5423
</t>
  </si>
  <si>
    <t xml:space="preserve">studentpoweriti
</t>
  </si>
  <si>
    <t>madhavsingh2012
RT @Chitran01032410: Dear government,
Students want your compassion,
not your charity. They are not
beggars, all they are asking for
is th…</t>
  </si>
  <si>
    <t xml:space="preserve">chitran01032410
</t>
  </si>
  <si>
    <t>nareshjonvar1
RT @imMEENAshrikant: सभी से हाथ
जोड़कर 🙏🙏 विनती है की सरकार के
खिलाफ बेरोजगारों युवाओं किसानों
मजदूरों की आवाज उठाने वाले बड़े
भाई @Hansra…</t>
  </si>
  <si>
    <t>mohd_masood_
RT @surajsarkarg: ये वीडियो भी
viral होना चाहिए इलाहाबाद विश्वविद्यालय
छात्र संघ भवन #9Baje9Minutes @HansrajMeena
@ndtvindia @YashMeghwal @…</t>
  </si>
  <si>
    <t xml:space="preserve">kirtiazaad
</t>
  </si>
  <si>
    <t xml:space="preserve">seechu2009
</t>
  </si>
  <si>
    <t xml:space="preserve">arunkumaryadav_
</t>
  </si>
  <si>
    <t xml:space="preserve">yashmeghwal
</t>
  </si>
  <si>
    <t xml:space="preserve">ndtvindia
</t>
  </si>
  <si>
    <t xml:space="preserve">surajsarkarg
</t>
  </si>
  <si>
    <t>sangam_shukla
RT @suryapsingh_IAS: न चोर हूँ
और न मोर हूँ, एक बेरोजगार युवा
हूँ, इसीलिए आपको पसंद नहीं l सुन
लो, कान खोल के, युवा जाग चुका है
l #9Sep9Ba…</t>
  </si>
  <si>
    <t>saineebipin
RT @Careerwill1: #9Baje9Minute
ये खबर छपवा दो अखबार में पोस्टर
लगवा दो बाजार में की .आगामी 9 सितंबर
को रात 9बजे घर की लाइट बंद करके
मोमब…</t>
  </si>
  <si>
    <t>rveerox
RT @Rakesh_IYC13: #9Baje9Minute
#9बजे9मिनट https://t.co/s4iHastVqe</t>
  </si>
  <si>
    <t>rakesh_iyc13
RT @griglani: Bihar's unemployment
rate almost double the national
average. But Nitish Kumar is only
concerned about CM chair. He is
not Ni…</t>
  </si>
  <si>
    <t>nishaya65714882
RT @KajalRana8865: #9Baje9Minute
#9Baje9Minute @UPGovt 2 सालो से
#69000_शिक्षक_भर्ती को पूरा न करके,लाखो
युवाओ को मानसिक प्रताड़ित कर रही…</t>
  </si>
  <si>
    <t xml:space="preserve">sadhnay33545732
</t>
  </si>
  <si>
    <t xml:space="preserve">kmsandhya12
</t>
  </si>
  <si>
    <t xml:space="preserve">sefaliyadav
</t>
  </si>
  <si>
    <t xml:space="preserve">nehanirmal01
</t>
  </si>
  <si>
    <t xml:space="preserve">akansha86375368
</t>
  </si>
  <si>
    <t xml:space="preserve">zeba7934
</t>
  </si>
  <si>
    <t xml:space="preserve">jyotsnayadavv
</t>
  </si>
  <si>
    <t xml:space="preserve">kajalrana8865
</t>
  </si>
  <si>
    <t xml:space="preserve">rashtrapatibhvn
</t>
  </si>
  <si>
    <t>amittiw82916723
RT @samrat_Rld: #युवाशक्ति_की_आवाज_जयंत_चौधरी_के_साथ
#डुबाना_आसान_है_एक_दरिया_बनकर #किसी_को_बचाओ_एक_जरिया_बनकर
9 तारीख रात 9:00 बजे 9 मिन…</t>
  </si>
  <si>
    <t xml:space="preserve">jitunareda1
</t>
  </si>
  <si>
    <t xml:space="preserve">samrat_rld
</t>
  </si>
  <si>
    <t>agraharishree
RT @suryapsingh_IAS: ऐसी महत्वपूर्ण
खबर के सामने TVs को बेरोजगारी जैसी
समस्या कैसे दिखाई देगी? #9Baje9Minute
https://t.co/n2E1KqggOV</t>
  </si>
  <si>
    <t>rameshv63814897
RT @imMEENAshrikant: सभी से हाथ
जोड़कर 🙏🙏 विनती है की सरकार के
खिलाफ बेरोजगारों युवाओं किसानों
मजदूरों की आवाज उठाने वाले बड़े
भाई @Hansra…</t>
  </si>
  <si>
    <t>sureshtaksaini1
RT @GauravPandhi: India wants JOBS
not JUMLA! #9Baje9Minute</t>
  </si>
  <si>
    <t xml:space="preserve">gauravpandhi
</t>
  </si>
  <si>
    <t>dilipsi61669095
RT @Tejalpatel086: @abhinaymaths
@Motivation #speakup ReTweet #ctet2020examdate
#69k_चयनित_शिक्षकों_की_नियुक्ति_कब
#UpNewPRTVacancy #spea…</t>
  </si>
  <si>
    <t>smkale14jan1
RT @TeqipF: Dear students, thanks
for your support we(@TeqipF) are
grateful to have such wonderful
students... We request to @EduMinOfIndia…</t>
  </si>
  <si>
    <t>kamlesh107753
RT @suryapsingh_IAS: इस हैशटैग
को 9 सितम्बर तक टॉप पर रखें, नहीं
तो आपकी आवाज़ खो जाएगी l #9Baje9Minute</t>
  </si>
  <si>
    <t>gauravk94051780
RT @suryapsingh_IAS: न चोर हूँ
और न मोर हूँ, एक बेरोजगार युवा
हूँ, इसीलिए आपको पसंद नहीं l सुन
लो, कान खोल के, युवा जाग चुका है
l #9Sep9Ba…</t>
  </si>
  <si>
    <t>keshavk18048911
RT @Careerwill1: #9Baje9Minute
ये खबर छपवा दो अखबार में पोस्टर
लगवा दो बाजार में की .आगामी 9 सितंबर
को रात 9बजे घर की लाइट बंद करके
मोमब…</t>
  </si>
  <si>
    <t>manishrajy71oo
RT @HansrajMeena: क्या 9 सितंबर
को रात 9 बजे कुछ बड़ा होने वाला
हैं? #9Baje9Minute</t>
  </si>
  <si>
    <t>keshavk86199459
RT @Ravishk356: अब मैं रोज मेरे
बेरोजगार युवा साथियो के लिए लिखूँगा
व सरकार से सवाल करूँगा। सरकार जब
तक बड़े स्तर पर रोजगार सृजन नही
करेगी…</t>
  </si>
  <si>
    <t>sanjaykumar1900
RT @suryapsingh_IAS: 9 सितम्बर
को हुकूमत की चूलें हिल जायेंगी
l #9Baje9Minute #9बजे9मिनट</t>
  </si>
  <si>
    <t>pkagarwal16
RT @suryapsingh_IAS: 9 सितम्बर
को हुकूमत की चूलें हिल जायेंगी
l #9Baje9Minute #9बजे9मिनट</t>
  </si>
  <si>
    <t>erdhanrajmeena3
RT @sheodas_meena: बढ़ती हुई बेरोजगारी
एवं निजिकरण के खिलाफ युवाओं में
भयंकर आक्रोश हैं। जिसको लेकर सभी
युवा और बेरोजगार साथी 9 सितंबर
को…</t>
  </si>
  <si>
    <t xml:space="preserve">sheodas_meena
</t>
  </si>
  <si>
    <t>robimanna
RT @BKChauthe: आगामी रेलवे एक्जाम
की घोषणा केवल बिहार चुनाव को देखते
हुए किया गया है कही यह चुनावी स्टंट
तो नहीं इसलिए युवा अपनी आवाज को
और…</t>
  </si>
  <si>
    <t xml:space="preserve">bkchauthe
</t>
  </si>
  <si>
    <t>bhushanbadguj15
RT @SubodhK96323786: कभी वह मानते
हैं कभी रूठ जाते हैं अपनी दुविधा
एक बार में नहीं बताते हैं मानने
और मनाने में यह #Rail_Apprentice
बेरोजगा…</t>
  </si>
  <si>
    <t xml:space="preserve">subodhk96323786
</t>
  </si>
  <si>
    <t>shubham_scs
@samajwadiparty कोरोना भयंकर हो
चला है, योगी जी को गोरखपुर जाने
से ही फुर्सत नहीं, हवाई जहाज की
लॉगबुक कौन भरता हो… https://t.co/1rhIrCcqyS</t>
  </si>
  <si>
    <t xml:space="preserve">editor__sanjay
</t>
  </si>
  <si>
    <t xml:space="preserve">dr_hariom_ias
</t>
  </si>
  <si>
    <t xml:space="preserve">navalkant
</t>
  </si>
  <si>
    <t xml:space="preserve">rubikaliyaquat
</t>
  </si>
  <si>
    <t xml:space="preserve">samajwadiparty
</t>
  </si>
  <si>
    <t>pankajk92773231
@DebdipCreativi1 आगामी रेलवे एक्जाम
की घोषणा केवल बिहार चुनाव को देखते
हुए किया गया है कही यह चुनावी स्टंट
तो नहीं… https://t.co/KtmoQZq8FH</t>
  </si>
  <si>
    <t xml:space="preserve">debdipcreativi1
</t>
  </si>
  <si>
    <t>divyash15011820
RT @RK76027752: #9Baje9Minute कोई
पत्रकारों को समझाओ कि देश को रिया
की नहीं बल्कि किसानों को यूरिया
और युवाओं को नौकरियां की ज़रूरत
है !@RK…</t>
  </si>
  <si>
    <t xml:space="preserve">rk
</t>
  </si>
  <si>
    <t xml:space="preserve">rk76027752
</t>
  </si>
  <si>
    <t>ksaurav2690
RT @alka_vashishth: #9Baje9Minute
पूछता है भारत !! देश का युवा पढ़ाई
करे ? या System को ठीक करने के
लिए Twitter पर दिन भर Tweet करे
??…</t>
  </si>
  <si>
    <t xml:space="preserve">alka_vashishth
</t>
  </si>
  <si>
    <t>forbanker
RT @suryapsingh_IAS: भारत के श्रममंत्री
रोजगार के कैसे मैदान छोड़ भागे
l वोट लेते समय फिर 2 करोड़ प्रति
वर्ष की झूंठी बात क्यों की? #9Baje…</t>
  </si>
  <si>
    <t>farooquitafsir
RT @OfficeOfJD_: #निजीकरण को बहुत
से पढ़े लिखे मूर्ख भी हल्के में
ले रहे हैं यह गुलामी का वह शिकंजा
है जो आपके गले को धीरे धीरे कसता
ही चला…</t>
  </si>
  <si>
    <t>officeofjd_
RT @suryapsingh_IAS: Hello youth
of India ! Learn how to swim upstream.
Government is totally ignoring
you. Participate in Sept 9 campaign…</t>
  </si>
  <si>
    <t>rupendr48547857
RT @RajVermaIndian: #9Baje9Minute
#SpeakUp4AlpTraining @RailMinIndia
@PiyushGoyal @nerailwaygkp @drmbsbner
@gmner_gkp @cponergkp @DpoBsb…</t>
  </si>
  <si>
    <t xml:space="preserve">rajvermaindian
</t>
  </si>
  <si>
    <t>real_avi45
RT @aman2ris: Aap sabhi ka sath
chaihye, Aap padhte ho ya padhaateho
aap sath do Aap jobless ho ya job
ho aap ke pass fir bhi sath chahiy…</t>
  </si>
  <si>
    <t xml:space="preserve">aman2ris
</t>
  </si>
  <si>
    <t>nkptl1994
RT @prfdilipmamdal: युवाओं द्वारा
9 सितंबर को #9Baje9Minute मुहिम
का पूर्ण समर्थन करता हूँ।</t>
  </si>
  <si>
    <t xml:space="preserve">prfdilipmamdal
</t>
  </si>
  <si>
    <t>pandeyparmanan5
RT @suryapsingh_IAS: मैं शपथ लेता
हूँ कि मैं बेरोजगार युवा के साथ
खड़ा हूँ और आप? #9Baje9Minute #9बजे9मिनट</t>
  </si>
  <si>
    <t>rkmeenajagarwad
RT @imMEENAshrikant: सभी से हाथ
जोड़कर 🙏🙏 विनती है की सरकार के
खिलाफ बेरोजगारों युवाओं किसानों
मजदूरों की आवाज उठाने वाले बड़े
भाई @Hansra…</t>
  </si>
  <si>
    <t>khugshal_cm
RT @ArvindS77682470: जाग सको तो
जागो, भारत के किसान, मजदूरों, देश
के बेरोजगार युवाओं, 135 करोड़ लोगों
अगर नींद से नहीं जगे तो आने वाले
समय…</t>
  </si>
  <si>
    <t>deepakb45199038
RT @suryapsingh_IAS: न चोर हूँ
और न मोर हूँ, एक बेरोजगार युवा
हूँ, इसीलिए आपको पसंद नहीं l सुन
लो, कान खोल के, युवा जाग चुका है
l #9Sep9Ba…</t>
  </si>
  <si>
    <t xml:space="preserve">gautamt93613351
</t>
  </si>
  <si>
    <t>kaash20201
RT @RachnaSinghSP: क्या आप बेरोजगारों
की आवाज बनेंगे ! मै बेरोजगारों
के साथ हुं यदि आप साथ है तो RT
करे. #9Baje9Minute</t>
  </si>
  <si>
    <t>raviran15247714
RT @HansrajMeena: युट्यूबर कोचिंग
वाले टीचर रेलवे और एसएससी की रेलमंत्री
से एग्जाम और परिणाम डेट ले गये।
उनका धंधा हो गया। हमें तो सभी प्र…</t>
  </si>
  <si>
    <t>haniyaf69563845
RT @suryapsingh_IAS: इस हैशटैग
को 9 सितम्बर तक टॉप पर रखें, नहीं
तो आपकी आवाज़ खो जाएगी l #9Baje9Minute</t>
  </si>
  <si>
    <t>kulariyaashish
RT @HansrajMeena: कल देश ने 5बजे
बेरोजगारी व निजीकरण के विरोध में
मोदी सरकार को जो जगाने का प्रयास
किया था, वो अधूरा रह गया। लेकिन
हमनें तय…</t>
  </si>
  <si>
    <t>abhishe91721215
RT @RachnaSinghSP: क्या आप बेरोजगारों
की आवाज बनेंगे ! मै बेरोजगारों
के साथ हुं यदि आप साथ है तो RT
करे. #9Baje9Minute</t>
  </si>
  <si>
    <t>lavikushwah
RT @Deepak_meena098: अब #9Baje9Minute
अभियान को सफ़ल होने से कोई रोक
नहीं सकता l @HansrajMeena भाई का
अगुवाई व समर्थन देने के लिए आभार
करे…</t>
  </si>
  <si>
    <t xml:space="preserve">deepak_meena098
</t>
  </si>
  <si>
    <t>tigerabhishek1
RT @RachnaSinghSP: इस हैशटैग को
9 सितम्बर तक टॉप पर रखें, नहीं
तो आपकी आवाज़ खो जाएगी l #9Baje9Minute</t>
  </si>
  <si>
    <t>rakeshy80336070
RT @RachnaSinghSP: चुप्पी तोड़ो,
हल्ला बोलो l #9Sep9Baje9Minute
#9Baje9Minute #9बजे9मिनट</t>
  </si>
  <si>
    <t>rajsonk47053947
RT @RachnaSinghSP: युवा समाधान
है,समस्या नहीं, प्रधानमंत्री जी
l 9 सितम्बर को अपनी ताक़त दिखलायेगा
l #9Baje9Minute</t>
  </si>
  <si>
    <t>pramodv17141519
RT @suryapsingh_IAS: न चोर हूँ
और न मोर हूँ, एक बेरोजगार युवा
हूँ, इसीलिए आपको पसंद नहीं l सुन
लो, कान खोल के, युवा जाग चुका है
l #9Sep9Ba…</t>
  </si>
  <si>
    <t>caremedicalcen5
RT @imnahid123: #9Baje9Minute</t>
  </si>
  <si>
    <t xml:space="preserve">imnahid123
</t>
  </si>
  <si>
    <t>airaas20
RT @Ravishk356: मेरे पास बहुत से
बेरोजगार रेल अप्रेंटिस साथियो के
संदेश आ रहे हैं कि वो बेरोजगारी
की जटिल समस्या से झूझ रहे हैं जबकि
सरकार…</t>
  </si>
  <si>
    <t>ingrid_bergman1
RT @Prashanna_d: Then: Modi Distracting
issues with #9Baje9Minute campaign
but creating No Jobs Now: Youth
of Nations ask Jobs Using #…</t>
  </si>
  <si>
    <t xml:space="preserve">prashanna_d
</t>
  </si>
  <si>
    <t>rahulya90836982
RT @RachnaSinghSP: इस हैशटैग को
9 सितम्बर तक टॉप पर रखें, नहीं
तो आपकी आवाज़ खो जाएगी l #9Baje9Minute</t>
  </si>
  <si>
    <t>saddamh009
RT @HLVishwakarma: दादी की बात
मानी होती तो शायद ये दिन न देखने
पड़ते! युवाओं के लिए #9Baje9Minute
यानी 9 सितंबर को लाइट बन्द करके
"दिया"…</t>
  </si>
  <si>
    <t>imran30731081
RT @suryapsingh_IAS: न चोर हूँ
और न मोर हूँ, एक बेरोजगार युवा
हूँ, इसीलिए आपको पसंद नहीं l सुन
लो, कान खोल के, युवा जाग चुका है
l #9Sep9Ba…</t>
  </si>
  <si>
    <t>rvasthana
RT @sachinvats142: बड़े बूढ़ों
की बात नहीं मानी ना !! अब झेलो
!! #9Baje9Minute #StopPrivatisation
#BSNL_Revival #SaveRailway_SaveNation
#st…</t>
  </si>
  <si>
    <t xml:space="preserve">sachinvats142
</t>
  </si>
  <si>
    <t>anupkum36785378
RT @suryapsingh_IAS: ऐसी महत्वपूर्ण
खबर के सामने TVs को बेरोजगारी जैसी
समस्या कैसे दिखाई देगी? #9Baje9Minute
https://t.co/n2E1KqggOV</t>
  </si>
  <si>
    <t>anmolm458
RT @suryapsingh_IAS: न चोर हूँ
और न मोर हूँ, एक बेरोजगार युवा
हूँ, इसीलिए आपको पसंद नहीं l सुन
लो, कान खोल के, युवा जाग चुका है
l #9Sep9Ba…</t>
  </si>
  <si>
    <t>gulshan88525038
RT @Himanshi2singh: युवा पढ़ लिख
गया,सरकार भर्ती नहीं कर रही,नियुक्ति
पत्र नहीं दे रही, रिजल्ट नहीं निकाल
रही l 9 सितम्बर रात 9 बजे 9 मिनट…</t>
  </si>
  <si>
    <t xml:space="preserve">himanshi2singh
</t>
  </si>
  <si>
    <t>balrampanwar19
RT @HansrajMeena: देश के युवा बोल
रहे है इतिहास रचा जायेगा। #9Baje9Minute</t>
  </si>
  <si>
    <t>nikki95693497
RT @imMEENAshrikant: सभी से हाथ
जोड़कर 🙏🙏 विनती है की सरकार के
खिलाफ बेरोजगारों युवाओं किसानों
मजदूरों की आवाज उठाने वाले बड़े
भाई @Hansra…</t>
  </si>
  <si>
    <t>pradips26007377
RT @BHASKAR40094974: @Ravishk356
#RAIL_APPRENTICE #Rail_Apprentice
#9Baje9Minute</t>
  </si>
  <si>
    <t xml:space="preserve">sonu8576
</t>
  </si>
  <si>
    <t xml:space="preserve">pavanghatkar2
</t>
  </si>
  <si>
    <t xml:space="preserve">pankajp88847860
</t>
  </si>
  <si>
    <t xml:space="preserve">jawaleakshata
</t>
  </si>
  <si>
    <t xml:space="preserve">bhangalern
</t>
  </si>
  <si>
    <t xml:space="preserve">amolkam35046401
</t>
  </si>
  <si>
    <t xml:space="preserve">prasadp40591459
</t>
  </si>
  <si>
    <t xml:space="preserve">manishk70465345
</t>
  </si>
  <si>
    <t xml:space="preserve">pankajkmourya1
</t>
  </si>
  <si>
    <t xml:space="preserve">gosavisongir
</t>
  </si>
  <si>
    <t xml:space="preserve">prashan77401029
</t>
  </si>
  <si>
    <t xml:space="preserve">bhaskar40094974
</t>
  </si>
  <si>
    <t>gilbertswamidas
RT @srivatsayb: DISTRACTIONS -
Thali Bajao - Diya Jalao - #9Baje9Minute
- Tablighis - TikTok/PUBG - Kangana
- #RheaChakraborthy - Peacocks…</t>
  </si>
  <si>
    <t>shubham84536042
RT @wewantjob: #आक_थू_मीडिया हम
बेरोजगार 5 दिन तक चीखे-चिल्लाये,
पूरी दुनिया ने सुनी हमारी आवाज़
पर इन बहरों को नही सुनाई दिया।
याब यदि आप…</t>
  </si>
  <si>
    <t>masudkhan272
RT @suryapsingh_IAS: इस हैशटैग
को 9 सितम्बर तक टॉप पर रखें, नहीं
तो आपकी आवाज़ खो जाएगी l #9Baje9Minute</t>
  </si>
  <si>
    <t>panditvenktesh
RT @suryapsingh_IAS: मैं शपथ लेता
हूँ कि मैं बेरोजगार युवा के साथ
खड़ा हूँ और आप? #9Baje9Minute #9बजे9मिनट</t>
  </si>
  <si>
    <t>raushan15091764
RT @Careerwill1: #9Baje9Minute
ये खबर छपवा दो अखबार में पोस्टर
लगवा दो बाजार में की .आगामी 9 सितंबर
को रात 9बजे घर की लाइट बंद करके
मोमब…</t>
  </si>
  <si>
    <t>satyend81567110
RT @EeshuRaj1: @RavishKuumar #9Baje9Minute
#SpeakUp4AlpTraining @RailMinIndia
@PiyushGoyal @nerailwaygkp @drmbsbner
@gmner_gkp @cponergkp @…</t>
  </si>
  <si>
    <t xml:space="preserve">ravishkuumar
</t>
  </si>
  <si>
    <t xml:space="preserve">eeshuraj1
</t>
  </si>
  <si>
    <t>prakashrashiya2
RT @Ashishc83885071: #9Baje9Minute
@AKTU_Lucknow ख़ाली कहने को टेक्निकल
यूनिवर्सिटी हो जब डेली 80k+ coronavirus
cases है इंडिया में तुम…</t>
  </si>
  <si>
    <t xml:space="preserve">aktu_lucknow
</t>
  </si>
  <si>
    <t xml:space="preserve">ashishc83885071
</t>
  </si>
  <si>
    <t>ajityadavrajn
RT @suryapsingh_IAS: मैं शपथ लेता
हूँ कि मैं बेरोजगार युवा के साथ
खड़ा हूँ और आप? #9Baje9Minute #9बजे9मिनट</t>
  </si>
  <si>
    <t>himansh49164172
RT @RishiJareda_: सबकी पगड़ी को
हवाओं में उछाला जाए सोचता हूँ कोई
अख़बार निकाला जाए ~ राहत इंदौरी
#9Baje9Minute #BiharRejectsNitish
@surya…</t>
  </si>
  <si>
    <t>samininc
RT @imusmanp: DISTRACTIONS: - Thali
Bajao - Diya Jalao - 9Baje9Minute
- Tablighi - TikTok/PUBG - Kangana
- RheaChakraborthy - Peacock REAL…</t>
  </si>
  <si>
    <t xml:space="preserve">adi8_s
</t>
  </si>
  <si>
    <t xml:space="preserve">imusmanp
</t>
  </si>
  <si>
    <t>glbamaniya
RT @ow1_i: #9Baje9Minute #12460_शिक्षकभर्ती
#SpeakUpFor12460TeachersJoining
योगी जी न्याय करे। #18sept #MissionSupremeCourt
@HansrajMeena…</t>
  </si>
  <si>
    <t xml:space="preserve">ow1_i
</t>
  </si>
  <si>
    <t>shazan2020
RT @suryapsingh_IAS: मैं शपथ लेता
हूँ कि मैं बेरोजगार युवा के साथ
खड़ा हूँ और आप? #9Baje9Minute #9बजे9मिनट</t>
  </si>
  <si>
    <t>ankitak21477537
RT @NepalMahata_INC: कल देश ने
5बजे बेरोजगारी व निजीकरण के विरोध
में मोदी सरकार को जो जगाने का प्रयास
किया था, वो अधूरा रह गया। लेकिन
हमनें…</t>
  </si>
  <si>
    <t xml:space="preserve">nepalmahata_inc
</t>
  </si>
  <si>
    <t>kamal57318506
RT @HansrajMeena: आप लोगों को अंदाजा
भी नहीं होगा कि आगामी 9 सितम्बर
को बेरोजगारी और निजीकरण के विरोध
में ट्विटर से उठकर आयी एक मुहिम
हर घर…</t>
  </si>
  <si>
    <t>ramkish89437154
RT @PintuPahadi: देश का बेरोजगार
युवा वर्ग बोल रहा है कि 9 सितंबर
को #9Baje9Minute पर इतिहास रचा
जायेगा शांतिपूर्ण तरीके से अपने
हक की बात…</t>
  </si>
  <si>
    <t xml:space="preserve">pintupahadi
</t>
  </si>
  <si>
    <t>ajaykum31748690
RT @suryapsingh_IAS: माता पिता
का सहारा बेटा ही नहीं बेटी भी होती
है l बेरोजगार बेटा ही नहीं, बेटी
भी होती है l बिना बेटी के साथ के
विजय को…</t>
  </si>
  <si>
    <t>aryakumarmodi5
RT @AdvAbdulLateef: गोदी मीडिया
व्यस्त है रिया केस में,सरकार व्यस्त
है देश बेचने में,अब सरकार को जगाना
है कि "युवा मांगे रोजगार" निजीकरण
को…</t>
  </si>
  <si>
    <t xml:space="preserve">advabdullateef
</t>
  </si>
  <si>
    <t>kanganayadav1
RT @bebakchhora: “किसी को इतना
भी मत डराओ कि डर ही ख़त्म हो जाए।”
और जिसको डर नहीं होता ना उससे थोड़ा
डरना चाहिए , साहब #9Baje9Minute
#…</t>
  </si>
  <si>
    <t xml:space="preserve">bebakchhora
</t>
  </si>
  <si>
    <t>shivam9464
RT @suryapsingh_IAS: मैं शपथ लेता
हूँ कि मैं बेरोजगार युवा के साथ
खड़ा हूँ और आप? #9Baje9Minute #9बजे9मिनट</t>
  </si>
  <si>
    <t>mrbhatiahappy
RT @suryapsingh_IAS: ऐसी महत्वपूर्ण
खबर के सामने TVs को बेरोजगारी जैसी
समस्या कैसे दिखाई देगी? #9Baje9Minute
https://t.co/n2E1KqggOV</t>
  </si>
  <si>
    <t>manishy40368751
RT @ManishY40368751: #9Baje9Minute
@ravishndtv @myogiadityanath @narendramodi
@abhisar_sharma @r9_tv Youth is
demanding Exams Results Joi…</t>
  </si>
  <si>
    <t>rana7zcvbbn
RT @DisoozaMohd: @JrAashish15 @narendramodi
@PMOIndia @Swamy39 @DrRPNishank
मदमस्त हाथी अपनी धुन में सवार है
वो नहीं सुनेगा, अभी नहीं सुने…</t>
  </si>
  <si>
    <t xml:space="preserve">drrpnishank
</t>
  </si>
  <si>
    <t xml:space="preserve">jraashish15
</t>
  </si>
  <si>
    <t xml:space="preserve">disoozamohd
</t>
  </si>
  <si>
    <t xml:space="preserve">swamy39
</t>
  </si>
  <si>
    <t>prahlad76419930
RT @suryapsingh_IAS: इस हैशटैग
को 9 सितम्बर तक टॉप पर रखें, नहीं
तो आपकी आवाज़ खो जाएगी l #9Baje9Minute</t>
  </si>
  <si>
    <t>madanmohanmaur1
RT @suryapsingh_IAS: इस हैशटैग
को 9 सितम्बर तक टॉप पर रखें, नहीं
तो आपकी आवाज़ खो जाएगी l #9Baje9Minute</t>
  </si>
  <si>
    <t>adarshkmar
RT @Sandeep_Saurav_: जुमला नहीं
जॉब चाहिए बहुत हो गया, अब चाहिए!
#9Baje9Minute</t>
  </si>
  <si>
    <t xml:space="preserve">sandeep_saurav_
</t>
  </si>
  <si>
    <t>rmrajbhar
RT @PMLUCKNOW: रुझानों में रिपब्लिक
टीवी, आजतक से दस ख़ुलासे आगे चल
रहा है. #9Baje9Minute</t>
  </si>
  <si>
    <t xml:space="preserve">pmlucknow
</t>
  </si>
  <si>
    <t>mishraj70765937
RT @PragathShukla: देश के सारे
बेरोज़गारों को अब हैप्पी हो जाना
चाहिए... #नमस्ते_ट्रम्प की कृपा
से बेहतरीन रोज़गार का सृजन हुआ
है... आप भी…</t>
  </si>
  <si>
    <t xml:space="preserve">bhawanablog
</t>
  </si>
  <si>
    <t xml:space="preserve">pragathshukla
</t>
  </si>
  <si>
    <t>neerajk04095273
RT @suryapsingh_IAS: मैं शपथ लेता
हूँ कि मैं बेरोजगार युवा के साथ
खड़ा हूँ और आप? #9Baje9Minute #9बजे9मिनट</t>
  </si>
  <si>
    <t>anandku82358882
RT @Unite4Ssc: Be ready for one
more shot Follow our official Twitter
handle @Unite4Ssc #9Baje9Minute</t>
  </si>
  <si>
    <t xml:space="preserve">unite4ssc
</t>
  </si>
  <si>
    <t>ravish907
RT @suryapsingh_IAS: 9 सितम्बर
में केवल आज व कल के दो दिन बीच
में है l उस दिन बता देना है कि
मोदी सरकार गलत और देश का नौजवान
सही है l भर्ती…</t>
  </si>
  <si>
    <t>dharm2gangwar
अब ईमानदारी छलक रही है। #9बजे9मिनट
#9Baje9Minute #जाती_तोड़ो_समाज_जोड़ो
#निजीकरण_अभिशाप #saveGovtJobs…
https://t.co/WFxoCK1WzA</t>
  </si>
  <si>
    <t>dharmendrap111
RT @Dharm2Gangwar: अब ईमानदारी
छलक रही है। #9बजे9मिनट #9Baje9Minute
#जाती_तोड़ो_समाज_जोड़ो #निजीकरण_अभिशाप
#saveGovtJobs #69000_शिक्षक_भ…</t>
  </si>
  <si>
    <t>alokyad53239101
RT @Rajeshk59729755: @AlokYad53239101
@yadavtejashwi @TejYadav14 @Arunrjd
@Archanation @RJDforIndia @nikku_yadav_ji
@ChitranjanGaga1 @akash…</t>
  </si>
  <si>
    <t xml:space="preserve">akash
</t>
  </si>
  <si>
    <t xml:space="preserve">chitranjangaga1
</t>
  </si>
  <si>
    <t xml:space="preserve">rjdforindia
</t>
  </si>
  <si>
    <t xml:space="preserve">archanation
</t>
  </si>
  <si>
    <t xml:space="preserve">arunrjd
</t>
  </si>
  <si>
    <t xml:space="preserve">tejyadav14
</t>
  </si>
  <si>
    <t xml:space="preserve">yadavtejashwi
</t>
  </si>
  <si>
    <t>nikku_yadav_ji
RT @YRBSamajwadi: क्या आप बेरोजगारों
की आवाज बनेंगे ! मै बेरोजगारों
के साथ हुं यदि आप साथ है तो RT
करे. #9Baje9Minute</t>
  </si>
  <si>
    <t>sayeed92597071
RT @FnbJoe: Come Guys Pecche Pado
don’t relax All Students &amp;amp;
Unemployed youth do not forget
#9Baje9Minute #ParentsDemandPostponeNEET
#petro…</t>
  </si>
  <si>
    <t>iamshubhambond
RT @srivatsayb: DISTRACTIONS -
Thali Bajao - Diya Jalao - #9Baje9Minute
- Tablighis - TikTok/PUBG - Kangana
- #RheaChakraborthy - Peacocks…</t>
  </si>
  <si>
    <t>mumtazvkhan
RT @suryapsingh_IAS: ऐसी महत्वपूर्ण
खबर के सामने TVs को बेरोजगारी जैसी
समस्या कैसे दिखाई देगी? #9Baje9Minute
https://t.co/n2E1KqggOV</t>
  </si>
  <si>
    <t>vicky53826832
RT @dgurjarofficial: भारत का युवा
आज रोजगार मांग रहा है नौकरी देने
वाला सिर्फ जुमले सुना रहा है। अब
लड़ाई की करो तैयारी जीत होगी पक्का
हमा…</t>
  </si>
  <si>
    <t xml:space="preserve">dgurjarofficial
</t>
  </si>
  <si>
    <t>bhanukumardr
RT @Priyans45052345: #9Baje9Minute
#speakup @PiyushGoyal Today unity
of youth is chance of wakeup the
deaf and sleeping modhi government.…</t>
  </si>
  <si>
    <t>surajse59274416
RT @MPArunYadav: देश में लोकतंत्र
के चौथे स्तंभ मीडिया को समझना चाहिए
देश को "रिया" की नहीं बल्कि किसानों
को यू"रिया" और बेरोजगार युवाओं
को…</t>
  </si>
  <si>
    <t xml:space="preserve">mparunyadav
</t>
  </si>
  <si>
    <t>abhishe69733406
RT @RajuKum27255043: बधाई हो काँरोना
के मामले मे भारत अब दूसरे स्थान
पर आशा ही नही पुर्ण विस्वाश है
कि जल्द ही भारत पहले स्थान पर होगा।
@na…</t>
  </si>
  <si>
    <t xml:space="preserve">na
</t>
  </si>
  <si>
    <t>rajukum27255043
बधाई हो काँरोना के मामले मे भारत
अब दूसरे स्थान पर आशा ही नही पुर्ण
विस्वाश है कि जल्द ही भारत पहले
स्थान पर होगा।… https://t.co/tOMk6x5KAT</t>
  </si>
  <si>
    <t>pvasanthibai
RT @2Suhana25: #9Baje9Minute मोदी
सरकार की 9 विफलताएँ 👉नोटबंदी लागू
करना 👉ग़लत GST क़ानून 👉 Covid19
संक्रमण न रोक पाना 👉ग़लत तरीक़े
से लॉक…</t>
  </si>
  <si>
    <t xml:space="preserve">2suhana25
</t>
  </si>
  <si>
    <t>shivkum09303038
RT @RAVISHkumar001: 9 सितम्बर को
रात 9 बजे बेरोजगार युवा साथियो
द्वारा चलाई जाने वाली मुहिम का
मैं स्वागत करता हूँ व इस मुहिम
का दिल से सम…</t>
  </si>
  <si>
    <t>shaista852
RT @suryapsingh_IAS: मैं शपथ लेता
हूँ कि मैं बेरोजगार युवा के साथ
खड़ा हूँ और आप? #9Baje9Minute #9बजे9मिनट</t>
  </si>
  <si>
    <t>ashokku21657668
RT @suryapsingh_IAS: इस हैशटैग
को 9 सितम्बर तक टॉप पर रखें, नहीं
तो आपकी आवाज़ खो जाएगी l #9Baje9Minute</t>
  </si>
  <si>
    <t>sanjayk32373480
RT @suryapsingh_IAS: भारत के श्रममंत्री
रोजगार के कैसे मैदान छोड़ भागे
l वोट लेते समय फिर 2 करोड़ प्रति
वर्ष की झूंठी बात क्यों की? #9Baje…</t>
  </si>
  <si>
    <t>pravinbhaigara3
RT @VD_DODKA: देश के युवा बोल रहे
है इतिहास रचा जायेगा। #9Baje9Minute
@AnilHadal4 @janjarpandu1 @kingnitishkr</t>
  </si>
  <si>
    <t xml:space="preserve">kingnitishkr
</t>
  </si>
  <si>
    <t xml:space="preserve">janjarpandu1
</t>
  </si>
  <si>
    <t xml:space="preserve">anilhadal4
</t>
  </si>
  <si>
    <t xml:space="preserve">vd_dodka
</t>
  </si>
  <si>
    <t>ranglani4
RT @HansrajMeena: कल देश ने 5बजे
बेरोजगारी व निजीकरण के विरोध में
मोदी सरकार को जो जगाने का प्रयास
किया था, वो अधूरा रह गया। लेकिन
हमनें तय…</t>
  </si>
  <si>
    <t xml:space="preserve">rakesh_sachan_
</t>
  </si>
  <si>
    <t>aarefaweqar
RT @Saba11556789: कीचड़ हटाओ देश
बचाओ 🙏🙏 #9Baje9Minute</t>
  </si>
  <si>
    <t xml:space="preserve">saba11556789
</t>
  </si>
  <si>
    <t>abhi34037596
RT @indianAydv: #9baje9minute #9baje9minute
#नई_शिक्षक_भर्ती UP सरकार और PNP
दोनो से निवेदन है जल्द 69000 शिक्षक
भर्ती पूर्ण करें और नई…</t>
  </si>
  <si>
    <t xml:space="preserve">jatkamasar
</t>
  </si>
  <si>
    <t xml:space="preserve">newsnationtv
</t>
  </si>
  <si>
    <t xml:space="preserve">abpnews
</t>
  </si>
  <si>
    <t xml:space="preserve">ravibaberwal9
</t>
  </si>
  <si>
    <t xml:space="preserve">indianaydv
</t>
  </si>
  <si>
    <t xml:space="preserve">aajtak
</t>
  </si>
  <si>
    <t>krishna32373574
RT @suryapsingh_IAS: युवा समाधान
है,समस्या नहीं, प्रधानमंत्री जी
l 9 सितम्बर को अपनी ताक़त दिखलायेगा
l #9Baje9Minute</t>
  </si>
  <si>
    <t>yadavdeepaks
RT @suryapsingh_IAS: मैं शपथ लेता
हूँ कि मैं बेरोजगार युवा के साथ
खड़ा हूँ और आप? #9Baje9Minute #9बजे9मिनट</t>
  </si>
  <si>
    <t>zaid48046949
RT @suryapsingh_IAS: मैं शपथ लेता
हूँ कि मैं बेरोजगार युवा के साथ
खड़ा हूँ और आप? #9Baje9Minute #9बजे9मिनट</t>
  </si>
  <si>
    <t>sumitdhaked1
RT @srivatsayb: DISTRACTIONS -
Thali Bajao - Diya Jalao - #9Baje9Minute
- Tablighis - TikTok/PUBG - Kangana
- #RheaChakraborthy - Peacocks…</t>
  </si>
  <si>
    <t>sumityadav193
RT @RachnaSinghSP: क्या आप बेरोजगारों
की आवाज बनेंगे ! मै बेरोजगारों
के साथ हुं यदि आप साथ है तो RT
करे. #9Baje9Minute</t>
  </si>
  <si>
    <t>sanghpriyasaga2
RT @Ravishk356: साहेब आखिर कब तक
मीडिया के दलालो के सहारे सरकार
चलाएंगे? आपसे जवाब तो मांगा जाएगा।
निजीकरण समाप्त कीजिये व युवाओ को
रोजगार…</t>
  </si>
  <si>
    <t>fundianabones
RT @suryapsingh_IAS: ऐसा ही जिगर
प्रयागराज का युवा 9 सितम्बर को
दिखायेगा l #9Baje9Minute #9बजे9मिनट</t>
  </si>
  <si>
    <t>shyamku18181962
RT @naikwade_somesh: @Ravishk356
रवीशकुमार जि आप आपके चॅनेल के माध्यम
से #रेल_एक्ट_अप्रेंटिस का मुद्दा
भी दिखा दे सर प्लीज हम बहोत परेशान…</t>
  </si>
  <si>
    <t xml:space="preserve">naikwade_somesh
</t>
  </si>
  <si>
    <t>komalsi71063105
RT @Sudhansh1008: गुलामी का दूसरा
नाम #निजीकरण है, विरोध कीजिए नहीं
तो आने वाली नई पीढ़ियाँ, गुलामी
करेंगी चंद उद्योगपतियों की 🙏 #Stop_Pri…</t>
  </si>
  <si>
    <t xml:space="preserve">sudhansh1008
</t>
  </si>
  <si>
    <t>sanjayamethisp3
RT @suryapsingh_IAS: ऐसी महत्वपूर्ण
खबर के सामने TVs को बेरोजगारी जैसी
समस्या कैसे दिखाई देगी? #9Baje9Minute
https://t.co/n2E1KqggOV</t>
  </si>
  <si>
    <t>jitendr85117455
निजीकरण/बेरोजगारी के विरोध में
9 तारीख को 9 बजे दिया/टोर्च/मोमबत्ती
जलायें #9Baje9Minute #StopPrivatisation…
https://t.co/m21LPGrseU</t>
  </si>
  <si>
    <t xml:space="preserve">hansrajmee
</t>
  </si>
  <si>
    <t xml:space="preserve">pradeepyadavmla
</t>
  </si>
  <si>
    <t>bharatlalrankw
RT @kolisuresh86: निजीकरण बंद करो
युवाओं को रोजगार दो सरकार🙏🙏 #9Baje9Minute</t>
  </si>
  <si>
    <t xml:space="preserve">kolisuresh86
</t>
  </si>
  <si>
    <t>sahdeo12
RT @KirtiAzaad: #9Baje9Minute https://t.co/YvFGLHZbEV</t>
  </si>
  <si>
    <t>pk96212
RT @SpeakUpForSSCR5: आज कोई भी
चैनल स्टूडेंट की बेरोजगारी की भी
खबर नहीं दिखाएं रिया ने क्या किया
हरियाने क्या तेरा वही दिखाएगा वह
रिया किए…</t>
  </si>
  <si>
    <t xml:space="preserve">speakupforsscr5
</t>
  </si>
  <si>
    <t xml:space="preserve">nekpal9044
</t>
  </si>
  <si>
    <t>rohitmi20512464
RT @suryapsingh_IAS: आप की सुनेगे
योगी जी l गरुड़ पर सवार होने का
भ्रम है l #9Baje9Minute https://t.co/QGlTfPcTAg</t>
  </si>
  <si>
    <t xml:space="preserve">imrankh48569292
</t>
  </si>
  <si>
    <t xml:space="preserve">azeem8490
</t>
  </si>
  <si>
    <t>aashishbbau
RT @YRBSamajwadi: क्या आप बेरोजगारों
की आवाज बनेंगे ! मै बेरोजगारों
के साथ हुं यदि आप साथ है तो RT
करे. #9Baje9Minute</t>
  </si>
  <si>
    <t>pritam_sin_gh
क्या 9 सितंबर को रात 9 बजे कुछ
बड़ा होने वाला हैं? #9Baje9Minute</t>
  </si>
  <si>
    <t>mduzhair
9 सितंबर को #9Baje9Minute मुहिम
का पूर्ण समर्थन करता हूँ।</t>
  </si>
  <si>
    <t>salmank88222646
RT @suryapsingh_IAS: मैं शपथ लेता
हूँ कि मैं बेरोजगार युवा के साथ
खड़ा हूँ और आप? #9Baje9Minute #9बजे9मिनट</t>
  </si>
  <si>
    <t>surajitkumarna8
RT @RavishNdtIndia: #9Baje9Minute
#SpeakUpForStudentSafety #speakupforwbsedclexam
#speakupForOdishaTeacherRecruitment
#SpeakupForCTBEdst…</t>
  </si>
  <si>
    <t xml:space="preserve">ravishndtindia
</t>
  </si>
  <si>
    <t>lonewarrior7860
RT @suryapsingh_IAS: इस हैशटैग
को 9 सितम्बर तक टॉप पर रखें, नहीं
तो आपकी आवाज़ खो जाएगी l #9Baje9Minute</t>
  </si>
  <si>
    <t>gunawantvaishn1
RT @RachnaSinghSP: क्या आप बेरोजगारों
की आवाज बनेंगे ! मै बेरोजगारों
के साथ हुं यदि आप साथ है तो RT
करे. #9Baje9Minute</t>
  </si>
  <si>
    <t>rkrishi007
RT @Gauraw2297: #9Baje9Minute तैयार
रहिएगा</t>
  </si>
  <si>
    <t xml:space="preserve">gauraw2297
</t>
  </si>
  <si>
    <t>arvinds53664227
RT @imMEENAshrikant: सभी से हाथ
जोड़कर 🙏🙏 विनती है की सरकार के
खिलाफ बेरोजगारों युवाओं किसानों
मजदूरों की आवाज उठाने वाले बड़े
भाई @Hansra…</t>
  </si>
  <si>
    <t>jaymish6614
RT @Sonudix09782211: 9 सितम्बर
की रात 9 बजे 9 मिनट के लिए लाइट
बंद कर बेरोजगार युवा मोबाइल की
लाइट, मोमबत्ती, दिया, लालटेन जला
कर सरकार को…</t>
  </si>
  <si>
    <t>reejumanna
RT @Avinash99475509: इस बार जोश
दोगुना और दीवाली की रौनक चौगुनी
होनी चाहिए। #9Baje9Minute. Apprentice
ki baat honi chiyai</t>
  </si>
  <si>
    <t xml:space="preserve">avinash99475509
</t>
  </si>
  <si>
    <t>alokagr65433423
RT @ManojRverma2: Stop Privatisation
Save govt jobs Save students future
#stopuppclprivatisation #9Baje9Minute
#9Baje9Minute #9बजे9मिनट</t>
  </si>
  <si>
    <t xml:space="preserve">manojrverma2
</t>
  </si>
  <si>
    <t>yadavsumit027
RT @suryapsingh_IAS: ऐसी महत्वपूर्ण
खबर के सामने TVs को बेरोजगारी जैसी
समस्या कैसे दिखाई देगी? #9Baje9Minute
https://t.co/n2E1KqggOV</t>
  </si>
  <si>
    <t>dad_sam1
RT @LambaAlka: #9Baje9Minute is
trending :), keep it up... 👍 देश
का युवा बोल रहा है... 🇮🇳 🙏.</t>
  </si>
  <si>
    <t>rohit41774828
RT @HansrajMeena: सरकार हिल जाएगी।
किसी को कोई शक? #9Baje9Minute</t>
  </si>
  <si>
    <t>bharat44126600
RT @Careerwill1: #9Baje9Minute
ये खबर छपवा दो अखबार में पोस्टर
लगवा दो बाजार में की .आगामी 9 सितंबर
को रात 9बजे घर की लाइट बंद करके
मोमब…</t>
  </si>
  <si>
    <t>mdaamir43374255
RT @ArvindS77682470: जाग सको तो
जागो, भारत के किसान, मजदूरों, देश
के बेरोजगार युवाओं, 135 करोड़ लोगों
अगर नींद से नहीं जगे तो आने वाले
समय…</t>
  </si>
  <si>
    <t>danishanjumans1
RT @suryapsingh_IAS: ये सरकार नौकरियां
दे नहीं रही, ले रही है l #9Baje9Minute</t>
  </si>
  <si>
    <t>varshapaswan1
RT @suryapsingh_IAS: ये सरकार नौकरियां
दे नहीं रही, ले रही है l #9Baje9Minute
https://t.co/kbgkfcCtEG</t>
  </si>
  <si>
    <t>ekh2xjf323usc4m
RT @srivatsayb: DISTRACTIONS -
Thali Bajao - Diya Jalao - #9Baje9Minute
- Tablighis - TikTok/PUBG - Kangana
- #RheaChakraborthy - Peacocks…</t>
  </si>
  <si>
    <t>khadeerpathan
RT @srivatsayb: DISTRACTIONS -
Thali Bajao - Diya Jalao - #9Baje9Minute
- Tablighis - TikTok/PUBG - Kangana
- #RheaChakraborthy - Peacocks…</t>
  </si>
  <si>
    <t>sumedhrao5
RT @tonyJatinder9: जब युवा हक़
के लिए लड़ता है तब वो किसी से नही
डरता। खुद देख लीजिए इलाहाबाद के
छात्र हरिकेश कुमार को कैसे इतनी
फ़ोर्स…</t>
  </si>
  <si>
    <t>dineshc77831123
RT @wewantjob: बेरोजगार ताली बजा
रहे हैं मीडिया वाले रिया दिखा रहे
हैं मीडिया आपकी नहीं सरकार की आवाज
है ! #Boycott_Media #9Baje9Minute
#…</t>
  </si>
  <si>
    <t>shashank_7800
RT @suryapsingh_IAS: ये सरकार नौकरियां
दे नहीं रही, ले रही है l #9Baje9Minute</t>
  </si>
  <si>
    <t>prajapatilalli
RT @imMEENAshrikant: सभी से हाथ
जोड़कर 🙏🙏 विनती है की सरकार के
खिलाफ बेरोजगारों युवाओं किसानों
मजदूरों की आवाज उठाने वाले बड़े
भाई @Hansra…</t>
  </si>
  <si>
    <t>socialistarun
RT @RachnaSinghSP: जोश बरकरार रहे,
9 सितम्बर दूर नहीं है l How is
the JOSH? #9Baje9Minute #9बजे9मिनट</t>
  </si>
  <si>
    <t>vinaysr84788361
RT @suryapsingh_IAS: ये सरकार नौकरियां
दे नहीं रही, ले रही है l #9Baje9Minute</t>
  </si>
  <si>
    <t>bharatb15466046
RT @suryapsingh_IAS: ये सरकार नौकरियां
दे नहीं रही, ले रही है l #9Baje9Minute</t>
  </si>
  <si>
    <t>jpsingh_sp
RT @suryapsingh_IAS: ऐसी महत्वपूर्ण
खबर के सामने TVs को बेरोजगारी जैसी
समस्या कैसे दिखाई देगी? #9Baje9Minute
https://t.co/n2E1KqggOV</t>
  </si>
  <si>
    <t>rameshj97877975
RT @VoiceOfJustic10: Modi govt
also takes care of economy, turns
disaster into opportunity: Nadda
People of India will only believe
this c…</t>
  </si>
  <si>
    <t>nisarahmad354
RT @HansrajMeena: क्या 9 सितंबर
को रात 9 बजे कुछ बड़ा होने वाला
हैं? #9Baje9Minute</t>
  </si>
  <si>
    <t>tanoj_patidar
RT @HansrajMeena: विपक्षी राजनीतिक
पार्टी, सामाजिक संगठन और देश के
तमाम जागरूक लोग आगामी 9 सितंबर
को इस मुहिम को देशहित में सफल करें।
समर्थ…</t>
  </si>
  <si>
    <t xml:space="preserve">lokmatnewshindi
</t>
  </si>
  <si>
    <t xml:space="preserve">samridhnews
</t>
  </si>
  <si>
    <t>jbar_singh
RT @suryapsingh_IAS: मैं शपथ लेता
हूँ कि मैं बेरोजगार युवा के साथ
खड़ा हूँ और आप? #9Baje9Minute #9बजे9मिनट</t>
  </si>
  <si>
    <t>hopeforindiaa
RT @suryapsingh_IAS: ऐसी महत्वपूर्ण
खबर के सामने TVs को बेरोजगारी जैसी
समस्या कैसे दिखाई देगी? #9Baje9Minute
https://t.co/n2E1KqggOV</t>
  </si>
  <si>
    <t>abhinav77878336
RT @Careerwill1: #9Baje9Minute
ये खबर छपवा दो अखबार में पोस्टर
लगवा दो बाजार में की .आगामी 9 सितंबर
को रात 9बजे घर की लाइट बंद करके
मोमब…</t>
  </si>
  <si>
    <t>sachins59136589
@ChouhanShivraj 9 सितम्बर में केवल
आज व कल के दो दिन बीच में है l
उस दिन बता देना है कि मोदी सरकार
गलत और देश का नौ… https://t.co/SSNG6bI9PZ</t>
  </si>
  <si>
    <t>sumanma52869648
RT @HansrajMeena: How’s the Josh?
#9Baje9Minute</t>
  </si>
  <si>
    <t>sudhans99681896
RT @HansrajMeena: बेरोजगारी और
निजीकरण के विरोध में मैं प्रत्येक
विपक्षी दल, सामाजिक संगठन, और तमाम
देश के जागरूक लोगों को आगामी 9
सितंबर…</t>
  </si>
  <si>
    <t>ali37928
#9Baje9Minute</t>
  </si>
  <si>
    <t>nitindthorat1
RT @HansrajMeena: क्या 9 सितंबर
को रात 9 बजे कुछ बड़ा होने वाला
हैं? #9Baje9Minute</t>
  </si>
  <si>
    <t>sandhya79824530
RT @RAVISHkumar001: 9 सितम्बर को
रात 9 बजे बेरोजगार युवा साथियो
द्वारा चलाई जाने वाली मुहिम का
मैं स्वागत करता हूँ व इस मुहिम
का दिल से सम…</t>
  </si>
  <si>
    <t xml:space="preserve">speakupupsssc
</t>
  </si>
  <si>
    <t>karnkamna
RT @aakash420kashya: Today is the
virtual rally of Bihar CM Nitish
Kumar Ji on 7 September. All the
students, youth, unemployed youth,
judi…</t>
  </si>
  <si>
    <t xml:space="preserve">aakash420kashya
</t>
  </si>
  <si>
    <t>ramnaraynt
RT @BharatV37269022: #8सितंबर_महापर्व
#9Baje9Minute #dislikemedia 8 सितंबर
को जगतगुरु तत्वदर्शी संत रामपाल
जी महाराज जी का अवतरण दिवस है।…</t>
  </si>
  <si>
    <t xml:space="preserve">bharatv37269022
</t>
  </si>
  <si>
    <t>prathmeshdabha1
RT @RAVISHkumar001: 9 सितम्बर को
रात 9 बजे बेरोजगार युवा साथियो
द्वारा चलाई जाने वाली मुहिम का
मैं स्वागत करता हूँ व इस मुहिम
का दिल से सम…</t>
  </si>
  <si>
    <t>sajjada06226593
ऐसी महत्वपूर्ण खबर के सामने TVs
को बेरोजगारी जैसी समस्या कैसे दिखाई
देगी? #9Baje9Minute https://t.co/oBJGgaHPeQ</t>
  </si>
  <si>
    <t>ankitku50759439
RT @suryapsingh_IAS: मैं शपथ लेता
हूँ कि मैं बेरोजगार युवा के साथ
खड़ा हूँ और आप? #9Baje9Minute #9बजे9मिनट</t>
  </si>
  <si>
    <t>yadavvikas1005
RT @suryapsingh_IAS: इस हैशटैग
को 9 सितम्बर तक टॉप पर रखें, नहीं
तो आपकी आवाज़ खो जाएगी l #9Baje9Minute</t>
  </si>
  <si>
    <t>pkbhardwaj03
RT @Shaili__Singh: BJP has shown
ignorance towards students and
now #Rajasthan Congress govt is
also going to do so. Rt if you
agree. #Ra…</t>
  </si>
  <si>
    <t xml:space="preserve">shaili__singh
</t>
  </si>
  <si>
    <t>rkbairwaguard
RT @HansrajMeena: save govt jobs
save students life save youths
future save Nation's future. #9Baje9Minute</t>
  </si>
  <si>
    <t>aneesah39607983
RT @juhiesingh: campaign of the
young for thier basic right to
gainful employment,right to recognition
of thier ability,to earn thier
livin…</t>
  </si>
  <si>
    <t>deepak11kr
RT @SanjayY46747202: अलग ही लेवल
का स्वैग है हैरी भाई का ! 😁😁
#9बजे9मिनट #9Baje9Minute https://t.co/7wA52vxQqD</t>
  </si>
  <si>
    <t>purusho95743055
RT @8b03285868: में हंसराज मीणा
@HansrajMeena के 9 सितंबर #9Baje9Minute
मुहिम का पूर्ण समर्थन करता हूँ।
🙏🙏</t>
  </si>
  <si>
    <t xml:space="preserve">8b03285868
</t>
  </si>
  <si>
    <t>samardelhi
RT @suryapsingh_IAS: ऐसी महत्वपूर्ण
खबर के सामने TVs को बेरोजगारी जैसी
समस्या कैसे दिखाई देगी? #9Baje9Minute
https://t.co/n2E1KqggOV</t>
  </si>
  <si>
    <t>anandsingh6489
RT @suryapsingh_IAS: ऐसी महत्वपूर्ण
खबर के सामने TVs को बेरोजगारी जैसी
समस्या कैसे दिखाई देगी? #9Baje9Minute
https://t.co/n2E1KqggOV</t>
  </si>
  <si>
    <t>sunilkumar5956
RT @suryapsingh_IAS: ये सरकार नौकरियां
दे नहीं रही, ले रही है l #9Baje9Minute</t>
  </si>
  <si>
    <t>dilipku81262386
RT @RameshK28997293: बहुत हुई मन
की बात, अब करो रोजगार की बात उठो
युवाओं ललकार दो, कहो सरकार से रोजगार
दो #SpeakUpForUPSI2016 #69000_शिक्षक…</t>
  </si>
  <si>
    <t xml:space="preserve">rameshk28997293
</t>
  </si>
  <si>
    <t>vipulsh02197844
RT @samrat_Rld: #युवाशक्ति_की_आवाज_जयंत_चौधरी_के_साथ
#डुबाना_आसान_है_एक_दरिया_बनकर #किसी_को_बचाओ_एक_जरिया_बनकर
9 तारीख रात 9:00 बजे 9 मिन…</t>
  </si>
  <si>
    <t>joyabhavesh
RT @suryapsingh_IAS: ऐसी महत्वपूर्ण
खबर के सामने TVs को बेरोजगारी जैसी
समस्या कैसे दिखाई देगी? #9Baje9Minute
https://t.co/n2E1KqggOV</t>
  </si>
  <si>
    <t>akshayp0ria
RT @Careerwill1: #9Baje9Minute
ये खबर छपवा दो अखबार में पोस्टर
लगवा दो बाजार में की .आगामी 9 सितंबर
को रात 9बजे घर की लाइट बंद करके
मोमब…</t>
  </si>
  <si>
    <t>dineshm55011610
RT @KKVEERMAURYA: मैं शपथ लेता
हूँ कि मैं बेरोजगार युवा के साथ
खड़ा हूँ और आप? #9Baje9Minute #9बजे9मिनट</t>
  </si>
  <si>
    <t xml:space="preserve">kkveermaurya
</t>
  </si>
  <si>
    <t>sudiptashee8
RT @imMEENAshrikant: सभी से हाथ
जोड़कर 🙏🙏 विनती है की सरकार के
खिलाफ बेरोजगारों युवाओं किसानों
मजदूरों की आवाज उठाने वाले बड़े
भाई @Hansra…</t>
  </si>
  <si>
    <t>rahulku08320472
RT @suryapsingh_IAS: ये सरकार नौकरियां
दे नहीं रही, ले रही है l #9Baje9Minute</t>
  </si>
  <si>
    <t>bubloo_gs
RT @suryapsingh_IAS: ऐसी महत्वपूर्ण
खबर के सामने TVs को बेरोजगारी जैसी
समस्या कैसे दिखाई देगी? #9Baje9Minute
https://t.co/n2E1KqggOV</t>
  </si>
  <si>
    <t>raisrazaqadri1
RT @Rozykhatoon9: ऐसी महत्वपूर्ण
खबर के सामने TVs को बेरोजगारी जैसी
समस्या कैसे दिखाई देगी? #9Baje9Minute
https://t.co/hGLuXmyXAE</t>
  </si>
  <si>
    <t xml:space="preserve">rozykhatoon9
</t>
  </si>
  <si>
    <t>rgpathak5
RT @suryapsingh_IAS: ऐसी महत्वपूर्ण
खबर के सामने TVs को बेरोजगारी जैसी
समस्या कैसे दिखाई देगी? #9Baje9Minute
https://t.co/n2E1KqggOV</t>
  </si>
  <si>
    <t>kishanp31700087
RT @LambaAlka: #9Baje9Minute is
trending :), keep it up... 👍 देश
का युवा बोल रहा है... 🇮🇳 🙏.</t>
  </si>
  <si>
    <t>faisallcdc
RT @suryapsingh_IAS: ये सरकार नौकरियां
दे नहीं रही, ले रही है l #9Baje9Minute</t>
  </si>
  <si>
    <t>poornimapal8
RT @suryapsingh_IAS: ऐसी महत्वपूर्ण
खबर के सामने TVs को बेरोजगारी जैसी
समस्या कैसे दिखाई देगी? #9Baje9Minute
https://t.co/n2E1KqggOV</t>
  </si>
  <si>
    <t>deepakkumary784
RT @griglani: नीतीश कुमार के भाषण
के दौरान गहरी नींद में विचार करते
सांसद ललन सिंह। #BiharKranti #BiharRejectsNitish
#9Baje9Minute https:…</t>
  </si>
  <si>
    <t>mohdhar70588034
RT @suryapsingh_IAS: 4000 उर्दू
टीचर्स की भर्ती बहाल करे सरकार
l #9Baje9Minute #4000_उर्दूभर्तीपूरी_करो</t>
  </si>
  <si>
    <t>shashik42727497
RT @griglani: नीतीश कुमार के भाषण
के दौरान गहरी नींद में विचार करते
सांसद ललन सिंह। #BiharKranti #BiharRejectsNitish
#9Baje9Minute https:…</t>
  </si>
  <si>
    <t>jaimin_gujarati
RT @bebakchhora: “किसी को इतना
भी मत डराओ कि डर ही ख़त्म हो जाए।”
और जिसको डर नहीं होता ना उससे थोड़ा
डरना चाहिए , साहब #9Baje9Minute
#…</t>
  </si>
  <si>
    <t>_ashmeetsingh
RT @suryapsingh_IAS: ये सरकार नौकरियां
दे नहीं रही, ले रही है l #9Baje9Minute</t>
  </si>
  <si>
    <t>amitkrjnv2bhu1
RT @Akkki02839592: #9Baje9Minute
we are with you @suryapsingh_IAS
#upsi2016</t>
  </si>
  <si>
    <t>tuslidas
RT @suryapsingh_IAS: ये सरकार नौकरियां
दे नहीं रही, ले रही है l #9Baje9Minute</t>
  </si>
  <si>
    <t>sarvesh86373553
RT @shiprakaushik31: अध्यापक, गुरुजनों
का भी साथ चाहिए l #9Baje9Minute
#9बजे9मिनट @Aamitabh2 @Anuchaudhary121
@VivekyadVidrohi @abhi_yduv…</t>
  </si>
  <si>
    <t xml:space="preserve">vivekyadvidrohi
</t>
  </si>
  <si>
    <t xml:space="preserve">anuchaudhary121
</t>
  </si>
  <si>
    <t xml:space="preserve">aamitabh2
</t>
  </si>
  <si>
    <t xml:space="preserve">shiprakaushik31
</t>
  </si>
  <si>
    <t>bhadra_suvasis
RT @aapkajabir: साहेब जरूर कांपेंगे
क्योंकि देश के युवाओं के साथ छल
किया है युवा कभी उन्हें माफ नहीं
करेगा । #9Baje9Minute #SpeakUpForUPSI…</t>
  </si>
  <si>
    <t xml:space="preserve">sambitswaraj
</t>
  </si>
  <si>
    <t>sakshi79794085
RT @examworrier: Thaali bajao,
diya jalao, phool barsao, aur fir
students ka bali chadao. kyuki
ye act of god hai. congratulations
for 2nd…</t>
  </si>
  <si>
    <t xml:space="preserve">examworrier
</t>
  </si>
  <si>
    <t>_basantsingh
RT @griglani: नीतीश कुमार के भाषण
के दौरान गहरी नींद में विचार करते
सांसद ललन सिंह। #BiharKranti #BiharRejectsNitish
#9Baje9Minute https:…</t>
  </si>
  <si>
    <t>adityku37448677
RT @Akkki02839592: #9Baje9Minute
we are with you @suryapsingh_IAS
#upsi2016</t>
  </si>
  <si>
    <t>ashokth76365065
RT @Ravishk356: अब मैं रोज मेरे
बेरोजगार युवा साथियो के लिए लिखूँगा
व सरकार से सवाल करूँगा। सरकार जब
तक बड़े स्तर पर रोजगार सृजन नही
करेगी…</t>
  </si>
  <si>
    <t>88_amansaini
RT @suryapsingh_IAS: न चोर हूँ
और न मोर हूँ, एक बेरोजगार युवा
हूँ, इसीलिए आपको पसंद नहीं l सुन
लो, कान खोल के, युवा जाग चुका है
l #9Sep9Ba…</t>
  </si>
  <si>
    <t>harisbutt142
RT @JunaidMajid12: पढ़-लिख कर खामोश
हो तो #कलम तोड़ दो। हक़ अपना न
मांग सको तो #जीना छोड़ दो।। #9तारिख9बजे
#9बजे9मिनट #9Baje9Minute एक बार…</t>
  </si>
  <si>
    <t xml:space="preserve">junaidmajid12
</t>
  </si>
  <si>
    <t>jibraankhooresh
RT @suryapsingh_IAS: न चोर हूँ
और न मोर हूँ, एक बेरोजगार युवा
हूँ, इसीलिए आपको पसंद नहीं l सुन
लो, कान खोल के, युवा जाग चुका है
l #9Sep9Ba…</t>
  </si>
  <si>
    <t>iamarfat7
RT @sara75165335: इस olx सरकार
से हरान हूं , अगले 4 साल में कुछ
बचेगा भी?🤔🤔 #9Baje9Minute</t>
  </si>
  <si>
    <t xml:space="preserve">sara75165335
</t>
  </si>
  <si>
    <t>rajkuma65753525
RT @imMEENAshrikant: सभी से हाथ
जोड़कर 🙏🙏 विनती है की सरकार के
खिलाफ बेरोजगारों युवाओं किसानों
मजदूरों की आवाज उठाने वाले बड़े
भाई @Hansra…</t>
  </si>
  <si>
    <t>lalalandowner2
RT @suryapsingh_IAS: इस हैशटैग
को 9 सितम्बर तक टॉप पर रखें, नहीं
तो आपकी आवाज़ खो जाएगी l #9Baje9Minute</t>
  </si>
  <si>
    <t>yafavramesh
RT @suryapsingh_IAS: यूपी में घोटाले
ही घोटाले, और युवा को एक नौकरी
भी मय्स्सर नहीं l #9Baje9Minute</t>
  </si>
  <si>
    <t>aryanruh
RT @LambaAlka: #9Baje9Minute is
trending :), keep it up... 👍 देश
का युवा बोल रहा है... 🇮🇳 🙏.</t>
  </si>
  <si>
    <t>manojrld
RT @MANOJRLD: याद है न भूलें हैं
न भूलेंगे #9Baje9Minute @HansrajMeena
#5बजे5मिनिट https://t.co/krGaZr4DRA</t>
  </si>
  <si>
    <t>ruhi_haryana
RT @RachnaSinghSP: क्या आप बेरोजगारों
की आवाज बनेंगे ! मै बेरोजगारों
के साथ हुं यदि आप साथ है तो RT
करे. #9Baje9Minute</t>
  </si>
  <si>
    <t>deepakj08281844
RT @vikas23R: @suryapsingh_IAS
आइये हम सभी मिलकर अब 9 सितम्बर
को रात 9 बजे लाइट बंद कर दिया,
मोमबत्ती, मोबाइल लाइट जला कर फिर
सरकार को उ…</t>
  </si>
  <si>
    <t xml:space="preserve">vikas23r
</t>
  </si>
  <si>
    <t xml:space="preserve">trueindian_4you
</t>
  </si>
  <si>
    <t>shivams30719228
RT @PUNITPA00706410: जाग सको तो
जागो, भारत के किसान, मजदूरों, देश
के बेरोजगार युवाओं, 135 करोड़ लोगों
अगर नींद से नहीं जगे तो आने वाले
समय…</t>
  </si>
  <si>
    <t>khanismail1
RT @suryapsingh_IAS: न चोर हूँ
और न मोर हूँ, एक बेरोजगार युवा
हूँ, इसीलिए आपको पसंद नहीं l सुन
लो, कान खोल के, युवा जाग चुका है
l #9Sep9Ba…</t>
  </si>
  <si>
    <t>jitendr72229106
RT @suryapsingh_IAS: इस हैशटैग
को 9 सितम्बर तक टॉप पर रखें, नहीं
तो आपकी आवाज़ खो जाएगी l #9Baje9Minute</t>
  </si>
  <si>
    <t>gaurav9411d
RT @suryapsingh_IAS: ये सरकार नौकरियां
दे नहीं रही, ले रही है l #9Baje9Minute</t>
  </si>
  <si>
    <t>shahidr98441002
#9Baje9Minute</t>
  </si>
  <si>
    <t>ankitku23434827
RT @suryapsingh_IAS: इतने Dislike
मार दिए कि कहीं अगली बार, मन की
बात, मन में ही न रह जाये l वैसे
भी बेरोजगारी पर तो मुँह खुलने से
रहा ! #9…</t>
  </si>
  <si>
    <t>sumitchauhan87
RT @suryapsingh_IAS: ये सरकार नौकरियां
दे नहीं रही, ले रही है l #9Baje9Minute
https://t.co/kbgkfcCtEG</t>
  </si>
  <si>
    <t>alin5617
RT @suryapsingh_IAS: मैं शपथ लेता
हूँ कि मैं बेरोजगार युवा के साथ
खड़ा हूँ और आप? #9Baje9Minute #9बजे9मिनट</t>
  </si>
  <si>
    <t>60078aff6df1445
RT @wewantjob: #आक_थू_मीडिया हम
बेरोजगार 5 दिन तक चीखे-चिल्लाये,
पूरी दुनिया ने सुनी हमारी आवाज़
पर इन बहरों को नही सुनाई दिया।
याब यदि आप…</t>
  </si>
  <si>
    <t>saurav7869
RT @seechu2009: ये जो #9Sep9Baje9Minute
उजाला करना है ना, वो हम सबकी ज़िन्दगी
में आने वाले अंधेरे को हमेशा के
लिए मिटा सकता है।तो पूरे जोश…</t>
  </si>
  <si>
    <t>goluanurag
RT @suryapsingh_IAS: मैं शपथ लेता
हूँ कि मैं बेरोजगार युवा के साथ
खड़ा हूँ और आप? #9Baje9Minute #9बजे9मिनट</t>
  </si>
  <si>
    <t>shaktikushwaha8
RT @samrat_Rld: #युवाशक्ति_की_आवाज_जयंत_चौधरी_के_साथ
#डुबाना_आसान_है_एक_दरिया_बनकर #किसी_को_बचाओ_एक_जरिया_बनकर
9 तारीख रात 9:00 बजे 9 मिन…</t>
  </si>
  <si>
    <t>hari85263471
RT @VinayKu80968412: #NEWPRTVACANCY
#CTETEXAMDATE #9BAJE9MINUTE https://t.co/uYbq0R0RCu</t>
  </si>
  <si>
    <t xml:space="preserve">vinayku80968412
</t>
  </si>
  <si>
    <t>just_journal_
RT @suryapsingh_IAS: ऐसी महत्वपूर्ण
खबर के सामने TVs को बेरोजगारी जैसी
समस्या कैसे दिखाई देगी? #9Baje9Minute
https://t.co/n2E1KqggOV</t>
  </si>
  <si>
    <t>ullahajunaid
RT @HansrajMeena: आप लोगों को अंदाजा
भी नहीं होगा कि आगामी 9 सितम्बर
को बेरोजगारी और निजीकरण के विरोध
में ट्विटर से उठकर आयी एक मुहिम
हर घर…</t>
  </si>
  <si>
    <t>raosahab_sp
RT @YADAVANOOP13: मैं शपथ लेता
हूँ कि मैं बेरोजगार युवा के साथ
खड़ा हूँ और आप? #9Baje9Minute #9बजे9मिनट
@yadav__sabhasad @nitinsocialist
@…</t>
  </si>
  <si>
    <t>nitinsocialist
RT @YADAVANOOP13: मैं शपथ लेता
हूँ कि मैं बेरोजगार युवा के साथ
खड़ा हूँ और आप? #9Baje9Minute #9बजे9मिनट
@yadav__sabhasad @nitinsocialist
@…</t>
  </si>
  <si>
    <t xml:space="preserve">yadav__sabhasad
</t>
  </si>
  <si>
    <t xml:space="preserve">yadavanoop13
</t>
  </si>
  <si>
    <t>arizvi476rizvi
RT @LambaAlka: #9Baje9Minute is
trending :), keep it up... 👍 देश
का युवा बोल रहा है... 🇮🇳 🙏.</t>
  </si>
  <si>
    <t>amrita42987127
RT @AjaySin63541886: #9Baje9Minute
#9Baje9Minute #PMModi_RozgarDo
OUR DEMANDS: 1. Timely exams 2.
Timely results 3. Entire exam calendar
fr…</t>
  </si>
  <si>
    <t xml:space="preserve">ajaysin63541886
</t>
  </si>
  <si>
    <t>nandini49915714
RT @RajatPa41682196: शाखाओं से
गिर जाएं वो पत्ते नहीं हैं हम आंधियों
से कहो अपनी औकात में रहे रोजगार
दो #9Baje9Minute #9बजे9मिनट @suryaps…</t>
  </si>
  <si>
    <t xml:space="preserve">saurabha2y
</t>
  </si>
  <si>
    <t xml:space="preserve">suryaps
</t>
  </si>
  <si>
    <t xml:space="preserve">rajatpa41682196
</t>
  </si>
  <si>
    <t>bipinku07554116
RT @Tanveer75506628: @RahulGandhi
#9Baje9Minute@yadavtejashwi बेरोजगारी
के कारण जिस देश का नौजवान सड़कों
पर आ जाए तो समझ लो उस देश का प्रधा…</t>
  </si>
  <si>
    <t xml:space="preserve">tanveer75506628
</t>
  </si>
  <si>
    <t>sachiny00220832
RT @ChanchleshVyas: वो रिया रिया
करते रहेंगे तुम नौकरियों पर अड़े
रहना..। #9Baje9Minute</t>
  </si>
  <si>
    <t xml:space="preserve">chanchleshvyas
</t>
  </si>
  <si>
    <t>khansalauddin71
RT @abhijeet191294: #9Baje9Minute
Stop privatization save govt jobs
9 tarik 9 baje 9 minute switch
off lights and sparks candle flash
to…</t>
  </si>
  <si>
    <t xml:space="preserve">abhijeet191294
</t>
  </si>
  <si>
    <t>vivekku86115380
RT @PankajG29290638: @PMOIndia
#dislikemodi क्यों न dislike का
सिलसिला जारी रखा जाय .. ऐसा एक
भी छोटा कदम बड़ी मुहिम का हिस्सा
बन…</t>
  </si>
  <si>
    <t xml:space="preserve">pankajg29290638
</t>
  </si>
  <si>
    <t>sheetal_thakran
RT @MansuriSapna: "आजीविका" चलाने
के लिए रोजगार दे दो।। दिल से निकलती
है आह मेरी।। 'खुशियों' से भरा संसार
दे दो। "आजीविका" चलाने के लिए रोज…</t>
  </si>
  <si>
    <t>golamaurya
RT @SpeakUpForSSCR5: आज कोई भी
चैनल स्टूडेंट की बेरोजगारी की भी
खबर नहीं दिखाएं रिया ने क्या किया
हरियाने क्या तेरा वही दिखाएगा वह
रिया किए…</t>
  </si>
  <si>
    <t>sudhirk70347686
RT @suryapsingh_IAS: न चोर हूँ
और न मोर हूँ, एक बेरोजगार युवा
हूँ, इसीलिए आपको पसंद नहीं l सुन
लो, कान खोल के, युवा जाग चुका है
l #9Sep9Ba…</t>
  </si>
  <si>
    <t>surajmnaudiyal
RT @srivatsayb: DISTRACTIONS -
Thali Bajao - Diya Jalao - #9Baje9Minute
- Tablighis - TikTok/PUBG - Kangana
- #RheaChakraborthy - Peacocks…</t>
  </si>
  <si>
    <t>kammubharti
RT @suryapsingh_IAS: इस हैशटैग
को 9 सितम्बर तक टॉप पर रखें, नहीं
तो आपकी आवाज़ खो जाएगी l #9Baje9Minute</t>
  </si>
  <si>
    <t>istiyakrizwi
RT @HabibSami16: 9 सितंबर रात 9
बजे 9 मिनट के लिए लाइट, मोमबत्ती,
दिया, लालटेन, जला कर सरकार वादा
याद दिलाएगा। #9Baje9Minute https://t…</t>
  </si>
  <si>
    <t xml:space="preserve">habibsami16
</t>
  </si>
  <si>
    <t>skmanjus
RT @suryapsingh_IAS: ये सरकार नौकरियां
दे नहीं रही, ले रही है l #9Baje9Minute</t>
  </si>
  <si>
    <t>bholakumar223
RT @thegaursahab: This is going
to happen soon when the #BJP asks
for votes from the country next
time. #BJPkilledPSUs #9Baje9Minute
#9बजे9…</t>
  </si>
  <si>
    <t xml:space="preserve">thegaursahab
</t>
  </si>
  <si>
    <t>bharatrao1960
RT @suryapsingh_IAS: ऐसी महत्वपूर्ण
खबर के सामने TVs को बेरोजगारी जैसी
समस्या कैसे दिखाई देगी? #9Baje9Minute
https://t.co/n2E1KqggOV</t>
  </si>
  <si>
    <t>sumitya86436710
RT @suryapsingh_IAS: न चोर हूँ
और न मोर हूँ, एक बेरोजगार युवा
हूँ, इसीलिए आपको पसंद नहीं l सुन
लो, कान खोल के, युवा जाग चुका है
l #9Sep9Ba…</t>
  </si>
  <si>
    <t>s_taimur99
RT @imMEENAshrikant: सभी से हाथ
जोड़कर 🙏🙏 विनती है की सरकार के
खिलाफ बेरोजगारों युवाओं किसानों
मजदूरों की आवाज उठाने वाले बड़े
भाई @Hansra…</t>
  </si>
  <si>
    <t>_bharat_1
RT @suryapsingh_IAS: ये सरकार नौकरियां
दे नहीं रही, ले रही है l #9Baje9Minute</t>
  </si>
  <si>
    <t>videomixing
RT @suryapsingh_IAS: न चोर हूँ
और न मोर हूँ, एक बेरोजगार युवा
हूँ, इसीलिए आपको पसंद नहीं l सुन
लो, कान खोल के, युवा जाग चुका है
l #9Sep9Ba…</t>
  </si>
  <si>
    <t>parisanghetawah
RT @suryapsingh_IAS: इस हैशटैग
को 9 सितम्बर तक टॉप पर रखें, नहीं
तो आपकी आवाज़ खो जाएगी l #9Baje9Minute</t>
  </si>
  <si>
    <t>lrpal1
RT @YRBSamajwadi: रोजगार दो या
कफन दो. बेरोजगारों को इंसाफ दो.
#9Baje9Minute https://t.co/Lz60q6QlpY</t>
  </si>
  <si>
    <t>rkbhagat09
इस हैशटैग को 9 सितम्बर तक टॉप पर
रखें, नहीं तो आपकी आवाज़ खो जाएगी
l #9Baje9Minute</t>
  </si>
  <si>
    <t>javedan30085392
RT @suryapsingh_IAS: ये सरकार नौकरियां
दे नहीं रही, ले रही है l #9Baje9Minute</t>
  </si>
  <si>
    <t>dileep_ch12
RT @aapkajabir: साहेब जरूर कांपेंगे
क्योंकि देश के युवाओं के साथ छल
किया है युवा कभी उन्हें माफ नहीं
करेगा । #9Baje9Minute #SpeakUpForUPSI…</t>
  </si>
  <si>
    <t>meghash34127083
RT @shiprakaushik31: अध्यापक, गुरुजनों
का भी साथ चाहिए l #9Baje9Minute
#9बजे9मिनट @Aamitabh2 @Anuchaudhary121
@VivekyadVidrohi @abhi_yduv…</t>
  </si>
  <si>
    <t>riteshexampur
RT @suryapsingh_IAS: युवा पढ़ लिख
गया,सरकार भर्ती नहीं कर रही,नियुक्ति
पत्र नहीं दे रही, रिजल्ट नहीं निकाल
रही l 9 सितम्बर रात 9 बजे 9 मिनट…</t>
  </si>
  <si>
    <t xml:space="preserve">safeekk1
</t>
  </si>
  <si>
    <t xml:space="preserve">aligarian_khan
</t>
  </si>
  <si>
    <t xml:space="preserve">vishaly82839506
</t>
  </si>
  <si>
    <t xml:space="preserve">shubham47492428
</t>
  </si>
  <si>
    <t>mahavee36873489
RT @suryapsingh_IAS: न चोर हूँ
और न मोर हूँ, एक बेरोजगार युवा
हूँ, इसीलिए आपको पसंद नहीं l सुन
लो, कान खोल के, युवा जाग चुका है
l #9Sep9Ba…</t>
  </si>
  <si>
    <t>deveshkotiya1
RT @HansrajMeena: क्या 9 सितंबर
को रात 9 बजे कुछ बड़ा होने वाला
हैं? #9Baje9Minute</t>
  </si>
  <si>
    <t>gopal700188822
RT @Ravishk356: अब मैं रोज मेरे
बेरोजगार युवा साथियो के लिए लिखूँगा
व सरकार से सवाल करूँगा। सरकार जब
तक बड़े स्तर पर रोजगार सृजन नही
करेगी…</t>
  </si>
  <si>
    <t>anupkum97296438
RT @BankerBaba6: @Careerwill1 @PMOIndia
#9Baje9Minute #BJPkilledPSUs #StopPrivatisation</t>
  </si>
  <si>
    <t xml:space="preserve">bankerbaba6
</t>
  </si>
  <si>
    <t xml:space="preserve">yournikanshu
</t>
  </si>
  <si>
    <t>ardhendu_nayek
RT @b63eb3234c5e46b: सर, आप से
रिक्वेस्ट है कुछ हमारे लिए भी कहे
हम अप्रेंटिसों को ज्वॉइनिग नहीं
मिल रहा जबकि हम आईटीआई के साथ रेलवे
से अ…</t>
  </si>
  <si>
    <t xml:space="preserve">b63eb3234c5e46b
</t>
  </si>
  <si>
    <t>dkverma29455057
RT @YourNikanshu: #9Baje9Minute
#9Baje9MinuteCome #SpeakUpForUPSSSCStudents
#SpeakUpForRailwaysSscStudents
#rrbrexamdates #BPSCAERESULT…</t>
  </si>
  <si>
    <t xml:space="preserve">my
</t>
  </si>
  <si>
    <t xml:space="preserve">dileepvermad841
</t>
  </si>
  <si>
    <t>ankurpa15005706
RT @NepalMahata_INC: कल देश ने
5बजे बेरोजगारी व निजीकरण के विरोध
में मोदी सरकार को जो जगाने का प्रयास
किया था, वो अधूरा रह गया। लेकिन
हमनें…</t>
  </si>
  <si>
    <t xml:space="preserve">sudhapa96796804
</t>
  </si>
  <si>
    <t xml:space="preserve">artiprajapatia1
</t>
  </si>
  <si>
    <t xml:space="preserve">rohitbh69756487
</t>
  </si>
  <si>
    <t xml:space="preserve">theanurag92
</t>
  </si>
  <si>
    <t xml:space="preserve">kapilsi19111046
</t>
  </si>
  <si>
    <t>abhishe87059869
RT @suryapsingh_IAS: न चोर हूँ
और न मोर हूँ, एक बेरोजगार युवा
हूँ, इसीलिए आपको पसंद नहीं l सुन
लो, कान खोल के, युवा जाग चुका है
l #9Sep9Ba…</t>
  </si>
  <si>
    <t>vikartikey
RT @suryapsingh_IAS: ऐसी महत्वपूर्ण
खबर के सामने TVs को बेरोजगारी जैसी
समस्या कैसे दिखाई देगी? #9Baje9Minute
https://t.co/n2E1KqggOV</t>
  </si>
  <si>
    <t>zavedal34499455
RT @HLVishwakarma: दादी की बात
मानी होती तो शायद ये दिन न देखने
पड़ते! युवाओं के लिए #9Baje9Minute
यानी 9 सितंबर को लाइट बन्द करके
"दिया"…</t>
  </si>
  <si>
    <t>siddiquesalman5
RT @suryapsingh_IAS: 9 सितम्बर
को हुकूमत की चूलें हिल जायेंगी
l #9Baje9Minute #9बजे9मिनट</t>
  </si>
  <si>
    <t>khemmiree
RT @srivatsayb: DISTRACTIONS -
Thali Bajao - Diya Jalao - #9Baje9Minute
- Tablighis - TikTok/PUBG - Kangana
- #RheaChakraborthy - Peacocks…</t>
  </si>
  <si>
    <t>aakarcr
RT @srivatsayb: DISTRACTIONS -
Thali Bajao - Diya Jalao - #9Baje9Minute
- Tablighis - TikTok/PUBG - Kangana
- #RheaChakraborthy - Peacocks…</t>
  </si>
  <si>
    <t>ashokch98773360
RT @Ajeetyadav9695: चुप्पी तोड़ो,
हल्ला बोलो l #9Sep9Baje9Minute
#9Baje9Minute #9बजे9मिनट https://t.co/aSNFYRdWkU</t>
  </si>
  <si>
    <t xml:space="preserve">brij_goswami
</t>
  </si>
  <si>
    <t xml:space="preserve">ajeetyadav9695
</t>
  </si>
  <si>
    <t>ritikmi66609719
RT @MathurHardesh: Next Prime Minister
of India? #9Baje9Minute #दिल_में_मोदी
#BiharBole_RozgarDo #कांप_गया_गोदी
#9बजे9मिनट https://t.co…</t>
  </si>
  <si>
    <t xml:space="preserve">mathurhardesh
</t>
  </si>
  <si>
    <t>ramesh18498367
RT @Akkki02839592: #9Baje9Minute
we are with you @suryapsingh_IAS
#upsi2016</t>
  </si>
  <si>
    <t>aloktnu
RT @suryapsingh_IAS: 9 सितम्बर
को हुकूमत की चूलें हिल जायेंगी
l #9Baje9Minute #9बजे9मिनट</t>
  </si>
  <si>
    <t>sanjeev91936753
9सितम्बर को रात 9बजे देश एक बार
फिर अपनी एकता की ताकत दिखायेगा,
पहले कोरोना महामारी व अब बढ़ती
बेरोजगारी व निजीकरण… https://t.co/Pz5hEOiMTo</t>
  </si>
  <si>
    <t>azharshaikh8541
RT @akilans313: #9Baje9Minute को
मेरे प्यारे देशवासियों हमे ये करना
है। करना चाहिए के नी करना चाहिए?
🤣🤣🤣 https://t.co/E9pbkVL1mT</t>
  </si>
  <si>
    <t xml:space="preserve">akilans313
</t>
  </si>
  <si>
    <t>akash87255527
RT @Avinash99475509: इस बार जोश
दोगुना और दीवाली की रौनक चौगुनी
होनी चाहिए। #9Baje9Minute. Apprentice
ki baat honi chiyai</t>
  </si>
  <si>
    <t>arshadullah_md
RT @suryapsingh_IAS: न चोर हूँ
और न मोर हूँ, एक बेरोजगार युवा
हूँ, इसीलिए आपको पसंद नहीं l सुन
लो, कान खोल के, युवा जाग चुका है
l #9Sep9Ba…</t>
  </si>
  <si>
    <t>joonnandram
RT @light0202020: #9Baje9Minute
#StopPrivatisation GOVT. delebertly
destroying these ASSET, the lifeline
of our economy. 1. PSU (BSNL,BPCL,…</t>
  </si>
  <si>
    <t xml:space="preserve">light0202020
</t>
  </si>
  <si>
    <t>singh_sannu
RT @Priya151091: #9Baje9Minute
https://t.co/ufo9G0UPFd</t>
  </si>
  <si>
    <t xml:space="preserve">priya151091
</t>
  </si>
  <si>
    <t>devataranagar
RT @pradeep08275021: हम रेल अप्रेंटिस
में क्या कमी दिख रही है 👉नवभारत
बनाने में अहम भूमिका दे सकते है
👉रेल अप्रेंटिस डबल स्किल है 👉तकनिक
तो…</t>
  </si>
  <si>
    <t xml:space="preserve">supr
</t>
  </si>
  <si>
    <t xml:space="preserve">snrpankaj
</t>
  </si>
  <si>
    <t xml:space="preserve">airf_comms
</t>
  </si>
  <si>
    <t xml:space="preserve">airaaaofficial
</t>
  </si>
  <si>
    <t xml:space="preserve">dipti_devre
</t>
  </si>
  <si>
    <t xml:space="preserve">pradeep08275021
</t>
  </si>
  <si>
    <t xml:space="preserve">vijayku99918137
</t>
  </si>
  <si>
    <t xml:space="preserve">lakhans10135070
</t>
  </si>
  <si>
    <t xml:space="preserve">ir_crb
</t>
  </si>
  <si>
    <t xml:space="preserve">balwind06653706
</t>
  </si>
  <si>
    <t>croodsingh
RT @suryapsingh_IAS: ये सरकार नौकरियां
दे नहीं रही, ले रही है l #9Baje9Minute</t>
  </si>
  <si>
    <t>mdsaquib9534
RT @akilans313: #9Baje9Minute को
मेरे प्यारे देशवासियों हमे ये करना
है। करना चाहिए के नी करना चाहिए?
🤣🤣🤣 https://t.co/E9pbkVL1mT</t>
  </si>
  <si>
    <t>whoami36342352
RT @suryapsingh_IAS: ये सरकार नौकरियां
दे नहीं रही, ले रही है l #9Baje9Minute
https://t.co/kbgkfcCtEG</t>
  </si>
  <si>
    <t>jitendr60339005
RT @MathurHardesh: Next Prime Minister
of India? #9Baje9Minute #दिल_में_मोदी
#BiharBole_RozgarDo #कांप_गया_गोदी
#9बजे9मिनट https://t.co…</t>
  </si>
  <si>
    <t>abhishe01217691
RT @suryapsingh_IAS: ऐसी महत्वपूर्ण
खबर के सामने TVs को बेरोजगारी जैसी
समस्या कैसे दिखाई देगी? #9Baje9Minute
https://t.co/n2E1KqggOV</t>
  </si>
  <si>
    <t>monu85459206
RT @suryapsingh_IAS: ये सरकार नौकरियां
दे नहीं रही, ले रही है l #9Baje9Minute</t>
  </si>
  <si>
    <t>tinukatweet
@suryapsingh_IAS आजादी के 73 वर्षों
बाद तक भी किसी सरकार ने सरकारी
नौकरियों में चयन को पूर्णतः पारदर्शी
और भ्रष्टा… https://t.co/GEy28ckQmd</t>
  </si>
  <si>
    <t>khanmohammeds16
RT @suryapsingh_IAS: ये सरकार नौकरियां
दे नहीं रही, ले रही है l #9Baje9Minute</t>
  </si>
  <si>
    <t>kapilniranjan4
RT @Lokesh_saini007: @HansrajMeena
#9Baje9Minute #speakup #speakUpforALPjoining
#NCR_START_ALP_TRAINING अगला टास्क-
9सितम्बर रात9 बजे 9मिनट…</t>
  </si>
  <si>
    <t xml:space="preserve">lokesh_saini007
</t>
  </si>
  <si>
    <t>sunilkumar176
RT @RachnaSinghSP: क्या आप बेरोजगारों
की आवाज बनेंगे ! मै बेरोजगारों
के साथ हुं यदि आप साथ है तो RT
करे. #9Baje9Minute</t>
  </si>
  <si>
    <t>navanee77287719
RT @suryapsingh_IAS: आपने तो अच्छी
नौकरी पा ली, प्रधानमंत्री जी, हम
बेरोजगार क्यों? खैरात नहीं, हक़
से मांगेंगे, 9 सितम्बर को रात 9
बजे…</t>
  </si>
  <si>
    <t>dmadvedev
RT @srivatsayb: DISTRACTIONS -
Thali Bajao - Diya Jalao - #9Baje9Minute
- Tablighis - TikTok/PUBG - Kangana
- #RheaChakraborthy - Peacocks…</t>
  </si>
  <si>
    <t>nilesh_ppc
RT @suryapsingh_IAS: 9 सितम्बर
में केवल आज व कल के दो दिन बीच
में है l उस दिन बता देना है कि
मोदी सरकार गलत और देश का नौजवान
सही है l भर्ती…</t>
  </si>
  <si>
    <t>samajwadimanzar
@RachnaSinghSP #9Baje9Minute</t>
  </si>
  <si>
    <t>akshrawasti
RT @SamajwadiManzar: @RachnaSinghSP
#9Baje9Minute</t>
  </si>
  <si>
    <t>saleem1234568
RT @LambaAlka: #9Baje9Minute is
trending :), keep it up... 👍 देश
का युवा बोल रहा है... 🇮🇳 🙏.</t>
  </si>
  <si>
    <t>manojpatelcivil
RT @suryapsingh_IAS: ऐसी महत्वपूर्ण
खबर के सामने TVs को बेरोजगारी जैसी
समस्या कैसे दिखाई देगी? #9Baje9Minute
https://t.co/n2E1KqggOV</t>
  </si>
  <si>
    <t>abhijitbikal
RT @Ravish_ndtv11: मैं शपथ लेता
हूँ कि मैं बेरोजगार युवा के साथ
खड़ा हूँ और आप? #9Baje9Minute #9बजे9मिनट</t>
  </si>
  <si>
    <t xml:space="preserve">ravish_ndtv11
</t>
  </si>
  <si>
    <t>akhlaq981
RT @suryapsingh_IAS: चौकीदार की
बड़ी इज्जत होती है, लेकिन कोई कोई
चौकीदार गलती से मालिक बन जाये तो
देश का भट्टा बैठा सकता है l युवा
इस देश…</t>
  </si>
  <si>
    <t>maknoji74060399
RT @Ravishk356: साहेब आखिर कब तक
मीडिया के दलालो के सहारे सरकार
चलाएंगे? आपसे जवाब तो मांगा जाएगा।
निजीकरण समाप्त कीजिये व युवाओ को
रोजगार…</t>
  </si>
  <si>
    <t>boyatgsboyat3
RT @SonamSi_Dr: जब वोट 🤷 चाय गाय
पकौड़े जाती-धर्म नाली से गैस मंदिर-मस्ज़िद
पान की दुकान हिन्दू-मुसलमान फ़र्ज़ी
छद्म राष्ट्रवाद के नाम पर…</t>
  </si>
  <si>
    <t>shivmur55143509
RT @suryapsingh_IAS: न चोर हूँ
और न मोर हूँ, एक बेरोजगार युवा
हूँ, इसीलिए आपको पसंद नहीं l सुन
लो, कान खोल के, युवा जाग चुका है
l #9Sep9Ba…</t>
  </si>
  <si>
    <t>bharatapat
RT @HansrajMeena: कल देश ने 5बजे
बेरोजगारी व निजीकरण के विरोध में
मोदी सरकार को जो जगाने का प्रयास
किया था, वो अधूरा रह गया। लेकिन
हमनें तय…</t>
  </si>
  <si>
    <t>mdaftabsaifi
RT @suryapsingh_IAS: Hello youth
of India ! Learn how to swim upstream.
Government is totally ignoring
you. Participate in Sept 9 campaign…</t>
  </si>
  <si>
    <t>starosama76
RT @Ravishk356: कोरोना का नाम तो
यूँ ही बदनाम है दोस्तो अर्थव्यवस्था
की कमर तो नोटबन्दी ने तोड़ी है,
बची कसर GST ने पूरी कर दी। #9Baje9Min…</t>
  </si>
  <si>
    <t>yash22790942
RT @imMEENAshrikant: सभी से हाथ
जोड़कर 🙏🙏 विनती है की सरकार के
खिलाफ बेरोजगारों युवाओं किसानों
मजदूरों की आवाज उठाने वाले बड़े
भाई @Hansra…</t>
  </si>
  <si>
    <t>poojaga71120029
RT @Himanshi2singh: युवा पढ़ लिख
गया,सरकार भर्ती नहीं कर रही,नियुक्ति
पत्र नहीं दे रही, रिजल्ट नहीं निकाल
रही l 9 सितम्बर रात 9 बजे 9 मिनट…</t>
  </si>
  <si>
    <t>nishpakch
RT @suryapsingh_IAS: इस हैशटैग
को 9 सितम्बर तक टॉप पर रखें, नहीं
तो आपकी आवाज़ खो जाएगी l #9Baje9Minute</t>
  </si>
  <si>
    <t>gyanend71221387
RT @complexcrctr19: Great policy
is going to apply in education
"NATIONAL EDUCATION SYSTEM" and
great thing about this policy is
they r app…</t>
  </si>
  <si>
    <t xml:space="preserve">complexcrctr19
</t>
  </si>
  <si>
    <t>skjain_05
RT @suryapsingh_IAS: ऐसी महत्वपूर्ण
खबर के सामने TVs को बेरोजगारी जैसी
समस्या कैसे दिखाई देगी? #9Baje9Minute
https://t.co/n2E1KqggOV</t>
  </si>
  <si>
    <t>dineshk69074147
RT @DINESHK69074147: #9Baje9Minute</t>
  </si>
  <si>
    <t>pankajmeena_
RT @GauravPandhi: India wants JOBS
not JUMLA! #9Baje9Minute</t>
  </si>
  <si>
    <t>akshat_2701
RT @SanjayY46747202: अलग ही लेवल
का स्वैग है हैरी भाई का ! 😁😁
#9बजे9मिनट #9Baje9Minute https://t.co/7wA52vxQqD</t>
  </si>
  <si>
    <t>sunilsi96718564
RT @suryapsingh_IAS: Hello youth
of India ! Learn how to swim upstream.
Government is totally ignoring
you. Participate in Sept 9 campaign…</t>
  </si>
  <si>
    <t>eraloktheboss
RT @sengermaan: 9 सितम्बर की रात
9 बजे 9 मिनट के लिए लाइट बंद कर
बेरोजगार युवा मोबाइल की लाइट, मोमबत्ती,
दिया, लालटेन जला कर सरकार को वादा…</t>
  </si>
  <si>
    <t xml:space="preserve">sengermaan
</t>
  </si>
  <si>
    <t>eplbo5zj7ftws0j
RT @suryapsingh_IAS: Hello youth
of India ! Learn how to swim upstream.
Government is totally ignoring
you. Participate in Sept 9 campaign…</t>
  </si>
  <si>
    <t>ibnul_hassan1
RT @suryapsingh_IAS: Hello youth
of India ! Learn how to swim upstream.
Government is totally ignoring
you. Participate in Sept 9 campaign…</t>
  </si>
  <si>
    <t>akashbhuktare
RT @srivatsayb: DISTRACTIONS -
Thali Bajao - Diya Jalao - #9Baje9Minute
- Tablighis - TikTok/PUBG - Kangana
- #RheaChakraborthy - Peacocks…</t>
  </si>
  <si>
    <t>karmaisactive
RT @srivatsayb: DISTRACTIONS -
Thali Bajao - Diya Jalao - #9Baje9Minute
- Tablighis - TikTok/PUBG - Kangana
- #RheaChakraborthy - Peacocks…</t>
  </si>
  <si>
    <t>pankajk50440833
RT @imMEENAshrikant: सभी से हाथ
जोड़कर 🙏🙏 विनती है की सरकार के
खिलाफ बेरोजगारों युवाओं किसानों
मजदूरों की आवाज उठाने वाले बड़े
भाई @Hansra…</t>
  </si>
  <si>
    <t>roshnis75038655
RT @YourNikanshu: युवाओं की शक्ति
एवं एकता का प्रदर्शन 9:00 बजे 9
मिनट 9 सितंबर 🙏🙏🙏🙏🙏 # retweet
please fast 💯💯 #9Baje9Minute
https://t.co/C…</t>
  </si>
  <si>
    <t>monalithakur311
RT @monalithakur311: media humara
support kyu nahi kar rahi hai 😞
media humare liye hai ya hum unke
liye hai? #BiharRejectsNitish #GodiMed…</t>
  </si>
  <si>
    <t>amanaanandinc
RT @griglani: नीतीश कुमार के भाषण
के दौरान गहरी नींद में विचार करते
सांसद ललन सिंह। #BiharKranti #BiharRejectsNitish
#9Baje9Minute https:…</t>
  </si>
  <si>
    <t>faizali10536318
RT @Careerwill1: #9Baje9Minute
ये खबर छपवा दो अखबार में पोस्टर
लगवा दो बाजार में की .आगामी 9 सितंबर
को रात 9बजे घर की लाइट बंद करके
मोमब…</t>
  </si>
  <si>
    <t>shimans90470035
RT @suryapsingh_IAS: न चोर हूँ
और न मोर हूँ, एक बेरोजगार युवा
हूँ, इसीलिए आपको पसंद नहीं l सुन
लो, कान खोल के, युवा जाग चुका है
l #9Sep9Ba…</t>
  </si>
  <si>
    <t>shyamba19283066
RT @Ravishk356: मेरे पास बहुत से
बेरोजगार रेल अप्रेंटिस साथियो के
संदेश आ रहे हैं कि वो बेरोजगारी
की जटिल समस्या से झूझ रहे हैं जबकि
सरकार…</t>
  </si>
  <si>
    <t>iswatantrayadav
RT @suryapsingh_IAS: Hello youth
of India ! Learn how to swim upstream.
Government is totally ignoring
you. Participate in Sept 9 campaign…</t>
  </si>
  <si>
    <t>khushbo26753771
RT @123sp_parti: #StopPrivatisation
#speakup #9Baje9Minute https://t.co/KxMWDuRnlu</t>
  </si>
  <si>
    <t xml:space="preserve">123sp_parti
</t>
  </si>
  <si>
    <t>aslam200227
RT @suryapsingh_IAS: ये सरकार नौकरियां
दे नहीं रही, ले रही है l #9Baje9Minute</t>
  </si>
  <si>
    <t>manish_swm
RT @imMEENAshrikant: सभी से हाथ
जोड़कर 🙏🙏 विनती है की सरकार के
खिलाफ बेरोजगारों युवाओं किसानों
मजदूरों की आवाज उठाने वाले बड़े
भाई @Hansra…</t>
  </si>
  <si>
    <t>sonustar0329
RT @imMEENAshrikant: सभी से हाथ
जोड़कर 🙏🙏 विनती है की सरकार के
खिलाफ बेरोजगारों युवाओं किसानों
मजदूरों की आवाज उठाने वाले बड़े
भाई @Hansra…</t>
  </si>
  <si>
    <t>ankitku40282674
RT @LambaAlka: #9Baje9Minute is
trending :), keep it up... 👍 देश
का युवा बोल रहा है... 🇮🇳 🙏.</t>
  </si>
  <si>
    <t>mahendr64147769
RT @suryapsingh_IAS: ये सरकार नौकरियां
दे नहीं रही, ले रही है l #9Baje9Minute</t>
  </si>
  <si>
    <t>sunidhirai1
RT @Akki09815373: #9Baje9Minute
#69000_शिक्षकों_को_नियुक्ति_पत्र
जोश बरकरार रहे, 9 सितम्बर दूर नहीं
है l अपने हक़ की नौकरी छिन लो,
वरना…</t>
  </si>
  <si>
    <t xml:space="preserve">akki09815373
</t>
  </si>
  <si>
    <t>nareshk76144480
RT @RachnaSinghSP: इस हैशटैग को
9 सितम्बर तक टॉप पर रखें, नहीं
तो आपकी आवाज़ खो जाएगी l #9Baje9Minute</t>
  </si>
  <si>
    <t>vishnu05294271
RT @pahadi_chori: NCRB data: भारत
में हर 15 मिनट में एक रेप होता
है। #yogiji_cmno1 #ModiFailsIndia
#9Baje9Minute #5Baje5Minute #कांप_गया_…</t>
  </si>
  <si>
    <t xml:space="preserve">pahadi_chori
</t>
  </si>
  <si>
    <t>dhritimanmajum9
RT @suryapsingh_IAS: 9 सितम्बर
में केवल आज व कल के दो दिन बीच
में है l उस दिन बता देना है कि
मोदी सरकार गलत और देश का नौजवान
सही है l भर्ती…</t>
  </si>
  <si>
    <t>priyayadav14
RT @suryapsingh_IAS: प्रलय-गांडीव
की टंकार बनेगा बेरोजगार युवा, जिसके
कंठ की ज्वाला से सरकारें झुलस जायेंगी
l याद रखियेगा, मेरी ये बात l…</t>
  </si>
  <si>
    <t>nynam7
RT @suryapsingh_IAS: Hello youth
of India ! Learn how to swim upstream.
Government is totally ignoring
you. Participate in Sept 9 campaign…</t>
  </si>
  <si>
    <t>roopsingh_rj34
RT @Induba744744: माता पिता का
सहारा बेटा ही नहीं बेटी भी होती
है l बेरोजगार बेटा ही नहीं, बेटी
भी होती है l बिना बेटी के साथ के
विजय कोई…</t>
  </si>
  <si>
    <t xml:space="preserve">induba744744
</t>
  </si>
  <si>
    <t>pradeep90418902
RT @Bharat_ki_Aawaz: कल #5Baje5Minutes
टास्क ने सरकार के कानों में बड़ा
धमाका किया है। और रेलवे परीक्षार्थियों
को छोटी सी कामयाबी हासिल हु…</t>
  </si>
  <si>
    <t xml:space="preserve">bharat_ki_aawaz
</t>
  </si>
  <si>
    <t>prashan04312621
RT @HansrajMeena: देश के युवा बोल
रहे है इतिहास रचा जायेगा। #9Baje9Minute</t>
  </si>
  <si>
    <t>lionheart551986
RT @suryapsingh_IAS: ऐसी महत्वपूर्ण
खबर के सामने TVs को बेरोजगारी जैसी
समस्या कैसे दिखाई देगी? #9Baje9Minute
https://t.co/n2E1KqggOV</t>
  </si>
  <si>
    <t>nawabyadav777
RT @suryapsingh_IAS: न चोर हूँ
और न मोर हूँ, एक बेरोजगार युवा
हूँ, इसीलिए आपको पसंद नहीं l सुन
लो, कान खोल के, युवा जाग चुका है
l #9Sep9Ba…</t>
  </si>
  <si>
    <t>merjaali1
RT @suryapsingh_IAS: न चोर हूँ
और न मोर हूँ, एक बेरोजगार युवा
हूँ, इसीलिए आपको पसंद नहीं l सुन
लो, कान खोल के, युवा जाग चुका है
l #9Sep9Ba…</t>
  </si>
  <si>
    <t>marmatsher
RT @ARVINDM04019988: #9Baje9Minute
#SpeakUp4AlpTraining @RailMinIndia
@PiyushGoyal @nerailwaygkp @drmbsbner
@gmner_gkp @cponergkp @DpoBsb स…</t>
  </si>
  <si>
    <t xml:space="preserve">meenalr3
</t>
  </si>
  <si>
    <t>6868aam
RT @srivatsayb: DISTRACTIONS -
Thali Bajao - Diya Jalao - #9Baje9Minute
- Tablighis - TikTok/PUBG - Kangana
- #RheaChakraborthy - Peacocks…</t>
  </si>
  <si>
    <t xml:space="preserve">optimist_______
</t>
  </si>
  <si>
    <t xml:space="preserve">lotusbharat
</t>
  </si>
  <si>
    <t xml:space="preserve">weapon_xi_
</t>
  </si>
  <si>
    <t xml:space="preserve">dexypelton
</t>
  </si>
  <si>
    <t xml:space="preserve">roshnid199
</t>
  </si>
  <si>
    <t>yadavanoop99
RT @suryapsingh_IAS: ऐसी महत्वपूर्ण
खबर के सामने TVs को बेरोजगारी जैसी
समस्या कैसे दिखाई देगी? #9Baje9Minute
https://t.co/n2E1KqggOV</t>
  </si>
  <si>
    <t>amysing22382956
RT @IASpratibhaverm: कौन कहता है
आंसमा में सुराख नही हो सकता, एक
पत्थर तो तबियत से मारो यारो। #9Baje9Minute</t>
  </si>
  <si>
    <t xml:space="preserve">say2meshikher
</t>
  </si>
  <si>
    <t xml:space="preserve">iaspratibhaverm
</t>
  </si>
  <si>
    <t>sharmav81324597
RT @Kabir_Aanand: #9Baje9Minute
#speakupforSSCRaliwaystudents #SpeakUp4AlpTraining
@PiyushGoyal @v_k_yadava @EastCoastRail
@HansrajMeena Si…</t>
  </si>
  <si>
    <t xml:space="preserve">kabir_aanand
</t>
  </si>
  <si>
    <t>jaipaly41851948
RT @suryapsingh_IAS: Hello youth
of India ! Learn how to swim upstream.
Government is totally ignoring
you. Participate in Sept 9 campaign…</t>
  </si>
  <si>
    <t>angeltime22
RT @Sarfara64803601: Ye jo hamare
pradhanmantri ji nayi shiksha neeti
par bhashan de rahe hain, koi inse
puchche k khud kitne shikshit hain…</t>
  </si>
  <si>
    <t xml:space="preserve">sarfara64803601
</t>
  </si>
  <si>
    <t>parodyabhisar
RT @suryapsingh_IAS: Hello youth
of India ! Learn how to swim upstream.
Government is totally ignoring
you. Participate in Sept 9 campaign…</t>
  </si>
  <si>
    <t>ckumar49695276
RT @suryapsingh_IAS: ये सरकार नौकरियां
दे नहीं रही, ले रही है l #9Baje9Minute
https://t.co/kbgkfcCtEG</t>
  </si>
  <si>
    <t>acpalmech
RT @subhamprakash08: #9Baje9Minute
#SpeakUp4AlpTraining #Eastern_Railway_Start_ALP_Training
hamari initial training jald se
suru ho jani ch…</t>
  </si>
  <si>
    <t xml:space="preserve">subhamprakash08
</t>
  </si>
  <si>
    <t>shakyaapoorva
RT @MansuriSapna: #रोजगार है तो #सोमवार है
नहींं तो सातों दिन #रविवार है"
#9Baje9Minute #69000_शिक्षकों_को_नियुक्ति_पत्र
#69000_शिक्षक_भ…</t>
  </si>
  <si>
    <t xml:space="preserve">kamtasi52929797
</t>
  </si>
  <si>
    <t>ranjayrajput6
RT @GautamiKT1: @suryapsingh_IAS
@taapsee #9Sep9Baje9Minute #9Baje9Minute
#9बजे9मिनट #9Sep9Baje9Minute #9Baje9Minute
#9बजे9मिनट #9Sep9Baj…</t>
  </si>
  <si>
    <t xml:space="preserve">taapsee
</t>
  </si>
  <si>
    <t xml:space="preserve">gautamikt1
</t>
  </si>
  <si>
    <t>artimau98732544
RT @suryapsingh_IAS: Hello youth
of India ! Learn how to swim upstream.
Government is totally ignoring
you. Participate in Sept 9 campaign…</t>
  </si>
  <si>
    <t>rahul1995jnu
RT @suryapsingh_IAS: Hello youth
of India ! Learn how to swim upstream.
Government is totally ignoring
you. Participate in Sept 9 campaign…</t>
  </si>
  <si>
    <t>imrankh55235972
RT @suryapsingh_IAS: Hello youth
of India ! Learn how to swim upstream.
Government is totally ignoring
you. Participate in Sept 9 campaign…</t>
  </si>
  <si>
    <t>suryapratapupsc
RT @suryapsingh_IAS: इस हैशटैग
को 9 सितम्बर तक टॉप पर रखें, नहीं
तो आपकी आवाज़ खो जाएगी l #9Baje9Minute</t>
  </si>
  <si>
    <t>naman2198
RT @GauravPandhi: India wants JOBS
not JUMLA! #9Baje9Minute</t>
  </si>
  <si>
    <t>sachin_berojgar
RT @Ravishk356: साहेब आखिर कब तक
मीडिया के दलालो के सहारे सरकार
चलाएंगे? आपसे जवाब तो मांगा जाएगा।
निजीकरण समाप्त कीजिये व युवाओ को
रोजगार…</t>
  </si>
  <si>
    <t>shuhaibteeyech
RT @srivatsayb: DISTRACTIONS -
Thali Bajao - Diya Jalao - #9Baje9Minute
- Tablighis - TikTok/PUBG - Kangana
- #RheaChakraborthy - Peacocks…</t>
  </si>
  <si>
    <t>sdupare300
RT @suryapsingh_IAS: न चोर हूँ
और न मोर हूँ, एक बेरोजगार युवा
हूँ, इसीलिए आपको पसंद नहीं l सुन
लो, कान खोल के, युवा जाग चुका है
l #9Sep9Ba…</t>
  </si>
  <si>
    <t>vsyadav15932531
RT @Bharat_ki_Aawaz: कल #5Baje5Minutes
टास्क ने सरकार के कानों में बड़ा
धमाका किया है। और रेलवे परीक्षार्थियों
को छोटी सी कामयाबी हासिल हु…</t>
  </si>
  <si>
    <t>shubhim67697994
RT @suryapsingh_IAS: Hello youth
of India ! Learn how to swim upstream.
Government is totally ignoring
you. Participate in Sept 9 campaign…</t>
  </si>
  <si>
    <t>bharti_taposh36
RT @imMEENAshrikant: सभी से हाथ
जोड़कर 🙏🙏 विनती है की सरकार के
खिलाफ बेरोजगारों युवाओं किसानों
मजदूरों की आवाज उठाने वाले बड़े
भाई @Hansra…</t>
  </si>
  <si>
    <t>abdafaq980
RT @suryapsingh_IAS: ये सरकार नौकरियां
दे नहीं रही, ले रही है l #9Baje9Minute</t>
  </si>
  <si>
    <t>dixit_rahul4
RT @suryapsingh_IAS: इस हैशटैग
को 9 सितम्बर तक टॉप पर रखें, नहीं
तो आपकी आवाज़ खो जाएगी l #9Baje9Minute</t>
  </si>
  <si>
    <t>groot_24
RT @suryapsingh_IAS: ऐसी महत्वपूर्ण
खबर के सामने TVs को बेरोजगारी जैसी
समस्या कैसे दिखाई देगी? #9Baje9Minute
https://t.co/n2E1KqggOV</t>
  </si>
  <si>
    <t>deepnar94584186
RT @samajsudharak0: @DChaurasia2312
रिया चक्रवर्ती ज्यादा जरूरी हैं
या स्टूडेंट्स को रोजगार ? #9Baje9Minute</t>
  </si>
  <si>
    <t xml:space="preserve">dchaurasia2312
</t>
  </si>
  <si>
    <t xml:space="preserve">samajsudharak0
</t>
  </si>
  <si>
    <t>deshbhaktadmi
RT @suryapsingh_IAS: इस हैशटैग
को 9 सितम्बर तक टॉप पर रखें, नहीं
तो आपकी आवाज़ खो जाएगी l #9Baje9Minute</t>
  </si>
  <si>
    <t>rajesh11711226
RT @8b03285868: में हंसराज मीणा
@HansrajMeena के 9 सितंबर #9Baje9Minute
मुहिम का पूर्ण समर्थन करता हूँ।
🙏🙏</t>
  </si>
  <si>
    <t>bittukushwaha01
RT @suryapsingh_IAS: न चोर हूँ
और न मोर हूँ, एक बेरोजगार युवा
हूँ, इसीलिए आपको पसंद नहीं l सुन
लो, कान खोल के, युवा जाग चुका है
l #9Sep9Ba…</t>
  </si>
  <si>
    <t>gauravd93740139
RT @SandipSharmaEng: उ.प्र.में
लंबित भर्तियों का आंदोलन पुन:9
सितंबर को #9Baje9Minute पर होगा।आप
सभी शामिल होRT #विशेष_शिक्षकों_को_स्थाई_क…</t>
  </si>
  <si>
    <t>jackspa69022811
RT @drsabirsyed: Provide jobs else
step down. #9Baje9Minute https://t.co/OCDqPiDi9Q</t>
  </si>
  <si>
    <t xml:space="preserve">manav_ss_gupta
</t>
  </si>
  <si>
    <t xml:space="preserve">drsabirsyed
</t>
  </si>
  <si>
    <t>rajendr96964421
RT @suryapsingh_IAS: इस हैशटैग
को 9 सितम्बर तक टॉप पर रखें, नहीं
तो आपकी आवाज़ खो जाएगी l #9Baje9Minute</t>
  </si>
  <si>
    <t>ravikum82449997
RT @suryapsingh_IAS: ये सरकार नौकरियां
दे नहीं रही, ले रही है l #9Baje9Minute
https://t.co/kbgkfcCtEG</t>
  </si>
  <si>
    <t>faisalisrar8
RT @HansrajMeena: क्या 9 सितंबर
को रात 9 बजे कुछ बड़ा होने वाला
हैं? #9Baje9Minute</t>
  </si>
  <si>
    <t>af91204
@suryapsingh_IAS #9Baje9Minute</t>
  </si>
  <si>
    <t>prprasa16841384
RT @VinodPassi8: बेरोजगारी और निजीकरण
के विरोध में मैं प्रत्येक विपक्षी
दल, सामाजिक संगठन, और तमाम देश
के जागरूक लोगों को आगामी 9 सितंबर
रा…</t>
  </si>
  <si>
    <t xml:space="preserve">vinodpassi8
</t>
  </si>
  <si>
    <t>raazmamta
RT @suryapsingh_IAS: ये सरकार नौकरियां
दे नहीं रही, ले रही है l #9Baje9Minute</t>
  </si>
  <si>
    <t>pramodk38460002
RT @suryapsingh_IAS: Hello youth
of India ! Learn how to swim upstream.
Government is totally ignoring
you. Participate in Sept 9 campaign…</t>
  </si>
  <si>
    <t>shayar_suneel1
RT @FnbJoe: Come Guys Pecche Pado
don’t relax All Students &amp;amp;
Unemployed youth do not forget
#9Baje9Minute #ParentsDemandPostponeNEET
#petro…</t>
  </si>
  <si>
    <t>ravisin22160938
RT @wewantjob: #आक_थू_मीडिया हम
बेरोजगार 5 दिन तक चीखे-चिल्लाये,
पूरी दुनिया ने सुनी हमारी आवाज़
पर इन बहरों को नही सुनाई दिया।
याब यदि आप…</t>
  </si>
  <si>
    <t>notkishordas
RT @srivatsayb: DISTRACTIONS -
Thali Bajao - Diya Jalao - #9Baje9Minute
- Tablighis - TikTok/PUBG - Kangana
- #RheaChakraborthy - Peacocks…</t>
  </si>
  <si>
    <t>missimperfectoo
RT @Vivekpandey21: Most students
wrote JEE 2020 because they had
no other option, say SOPs not followed
in most centres . #JEEFailedPostpo…</t>
  </si>
  <si>
    <t xml:space="preserve">vivekpandey21
</t>
  </si>
  <si>
    <t>asah_33
RT @Ravishk356: मेरे पास बहुत से
बेरोजगार रेल अप्रेंटिस साथियो के
संदेश आ रहे हैं कि वो बेरोजगारी
की जटिल समस्या से झूझ रहे हैं जबकि
सरकार…</t>
  </si>
  <si>
    <t>rajendr88123065
RT @HansrajMeena: I'm against privatization.
#9Baje9Minute</t>
  </si>
  <si>
    <t>ranjana_rajak
RT @suryapsingh_IAS: न चोर हूँ
और न मोर हूँ, एक बेरोजगार युवा
हूँ, इसीलिए आपको पसंद नहीं l सुन
लो, कान खोल के, युवा जाग चुका है
l #9Sep9Ba…</t>
  </si>
  <si>
    <t>gyb_uttarprades
RT @suryapsingh_IAS: Hello youth
of India ! Learn how to swim upstream.
Government is totally ignoring
you. Participate in Sept 9 campaign…</t>
  </si>
  <si>
    <t>udhamsingh05
RT @SanjayY46747202: अलग ही लेवल
का स्वैग है हैरी भाई का ! 😁😁
#9बजे9मिनट #9Baje9Minute https://t.co/7wA52vxQqD</t>
  </si>
  <si>
    <t>er_rammohan
RT @YRBSamajwadi: क्या आप बेरोजगारों
की आवाज बनेंगे ! मै बेरोजगारों
के साथ हुं यदि आप साथ है तो RT
करे. #9Baje9Minute</t>
  </si>
  <si>
    <t>benjamin1620
RT @nirjadsouza: Dearest @INCIndia
ns, I want every #Congresshandles
to have atleast 3000 followers
so that your voice can be heard
Who…</t>
  </si>
  <si>
    <t xml:space="preserve">nirjadsouza
</t>
  </si>
  <si>
    <t xml:space="preserve">incindia
</t>
  </si>
  <si>
    <t>waynebat71
RT @SatyaPr36449029: इक दिन कोई
मुझमे से फिर नींद से उट्ठेगा ।
नारा कोई बादल पे फिर बर्क सा चमकेगा
।। तारीख ये कहती है सब मुझसे बदलता
है। इ…</t>
  </si>
  <si>
    <t xml:space="preserve">satyapr36449029
</t>
  </si>
  <si>
    <t xml:space="preserve">vijaiunmute
</t>
  </si>
  <si>
    <t>ranjaykumarjad6
RT @dimpleydv_: बेरोजगारी ,निजीकरण
जैसे मुद्दों पर भाई @HansrajMeena
सरकार को घेरने में लगे हैं। ये
लड़ाई हम सबकी है। हम और आप मिलकर
ही इस…</t>
  </si>
  <si>
    <t xml:space="preserve">dimpleydv_
</t>
  </si>
  <si>
    <t>shivams70582846
RT @suryapsingh_IAS: देश की 90%
सम्पदा 10% को सौंप दी, और युवा
माँगे भीख l होश में आओ, युवा को
मत चिढाओ l #9Sep9Baje9Minute #9Baje9Minute…</t>
  </si>
  <si>
    <t>mirza__faizan
#speakup #9Baje9Minute https://t.co/Am6Z0N0Z0I</t>
  </si>
  <si>
    <t>hakimmeenalangr
RT @ddo1306: #9Baje9Minute @blmeenalangra
@ImratMeena4 @DrRaysingh @CPBhankri
@HansrajMeena @Tulsimeena7 @BarulaMeena
@MeenaRamesh91 @Pink…</t>
  </si>
  <si>
    <t xml:space="preserve">pink
</t>
  </si>
  <si>
    <t xml:space="preserve">meenaramesh91
</t>
  </si>
  <si>
    <t xml:space="preserve">barulameena
</t>
  </si>
  <si>
    <t xml:space="preserve">tulsimeena7
</t>
  </si>
  <si>
    <t xml:space="preserve">cpbhankri
</t>
  </si>
  <si>
    <t xml:space="preserve">drraysingh
</t>
  </si>
  <si>
    <t xml:space="preserve">imratmeena4
</t>
  </si>
  <si>
    <t xml:space="preserve">blmeenalangra
</t>
  </si>
  <si>
    <t xml:space="preserve">ddo1306
</t>
  </si>
  <si>
    <t>keertirai8
RT @shivanigandhi25: #9Baje9Minute
छात्र समर्थन करना जानतेहैं तो विरोध
करना भी जानतेहैं प्रधानमंत्री जी
सरकारी भर्तियों को 6 महीने से 1
साल…</t>
  </si>
  <si>
    <t>patelmail44
RT @ankitkumardub10: #9Sep9Baje9Minute
#9Baje9Minute #9बजे9मिनट #9Sep9Baje9Minute
#9Baje9Minute #9बजे9मिनट #9Sep9Baje9Minute
#9Baje9Minut…</t>
  </si>
  <si>
    <t>lalmohd11409801
RT @suryapsingh_IAS: Hello youth
of India ! Learn how to swim upstream.
Government is totally ignoring
you. Participate in Sept 9 campaign…</t>
  </si>
  <si>
    <t>tinkuda61126092
RT @PradeepYadavMLA: निजीकरण के
विरोध में युवाओं द्वारा 9 सितंबर
को #9Baje9Minute मुहिम का पूर्ण
समर्थन करता हूँ। @RahulGandhi @HansrajMee…</t>
  </si>
  <si>
    <t>rk24024057
RT @suryapsingh_IAS: मैं शपथ लेता
हूँ कि मैं बेरोजगार युवा के साथ
खड़ा हूँ और आप? #9Baje9Minute #9बजे9मिनट</t>
  </si>
  <si>
    <t>sunilku78599455
RT @Ravishk356: 9 सितम्बर को रात
9 बजे बेरोजगार युवा साथियो द्वारा
चलाई जाने वाली मुहिम का मैं स्वागत
करता हूँ व इस मुहिम का दिल से समर्थन…</t>
  </si>
  <si>
    <t>tanveer_wasim
RT @suryapsingh_IAS: न चोर हूँ
और न मोर हूँ, एक बेरोजगार युवा
हूँ, इसीलिए आपको पसंद नहीं l सुन
लो, कान खोल के, युवा जाग चुका है
l #9Sep9Ba…</t>
  </si>
  <si>
    <t>avinash40429754
RT @HansrajMeena: क्या 9 सितंबर
को रात 9 बजे कुछ बड़ा होने वाला
हैं? #9Baje9Minute</t>
  </si>
  <si>
    <t>yuvarjdkatihar
RT @imMEENAshrikant: सभी से हाथ
जोड़कर 🙏🙏 विनती है की सरकार के
खिलाफ बेरोजगारों युवाओं किसानों
मजदूरों की आवाज उठाने वाले बड़े
भाई @Hansra…</t>
  </si>
  <si>
    <t>usyadavspyouth
RT @RachnaSinghSP: न चोर हूँ और
न मोर हूँ, एक बेरोजगार युवा हूँ,
इसीलिए आपको पसंद नहीं l सुन लो,
कान खोल के, युवा जाग चुका है l
#9Sep9Baje…</t>
  </si>
  <si>
    <t>kumarhemant91
RT @suryapsingh_IAS: Hello youth
of India ! Learn how to swim upstream.
Government is totally ignoring
you. Participate in Sept 9 campaign…</t>
  </si>
  <si>
    <t>vanshrajdubey
जिन नौजवानों ने अपने कंधे पर बैठा
कर सत्ता के शिखर पर पहुँचाया, उन
करोड़ो नौजवानों को ठगने का काम
करने वाली सत्ताधा… https://t.co/OYDrn7XmHE</t>
  </si>
  <si>
    <t>nabeel27438624
RT @srivatsayb: DISTRACTIONS -
Thali Bajao - Diya Jalao - #9Baje9Minute
- Tablighis - TikTok/PUBG - Kangana
- #RheaChakraborthy - Peacocks…</t>
  </si>
  <si>
    <t>anujver16876378
RT @Shivang98510523: 9 सितम्बर
की रात 9 बजे 9 मिनट के लिए लाइट
बंद कर बेरोजगार युवा मोबाइल की
लाइट, मोमबत्ती, दिया, लालटेन जला
कर सरकार को…</t>
  </si>
  <si>
    <t xml:space="preserve">shivang98510523
</t>
  </si>
  <si>
    <t>rajeshcos002
RT @imMEENAshrikant: सभी से हाथ
जोड़कर 🙏🙏 विनती है की सरकार के
खिलाफ बेरोजगारों युवाओं किसानों
मजदूरों की आवाज उठाने वाले बड़े
भाई @Hansra…</t>
  </si>
  <si>
    <t>03vikashkumar
RT @suryapsingh_IAS: मैं शपथ लेता
हूँ कि मैं बेरोजगार युवा के साथ
खड़ा हूँ और आप? #9Baje9Minute #9बजे9मिनट</t>
  </si>
  <si>
    <t>pranjal65765159
RT @suryapsingh_IAS: ऐसी महत्वपूर्ण
खबर के सामने TVs को बेरोजगारी जैसी
समस्या कैसे दिखाई देगी? #9Baje9Minute
https://t.co/n2E1KqggOV</t>
  </si>
  <si>
    <t>niteshk13832402
RT @9BAJE9MINUTR: क्या आप लोग तैयार
है 9 तारीख को 9:00 बजे के लिए अलग
होने के लिए 9 तारीख को 9:00 बजे
हल्ला बोलने के लिए कृपया हां या
ना…</t>
  </si>
  <si>
    <t>advvijaykumar8
RT @suryapsingh_IAS: इस हैशटैग
को 9 सितम्बर तक टॉप पर रखें, नहीं
तो आपकी आवाज़ खो जाएगी l #9Baje9Minute</t>
  </si>
  <si>
    <t>ajnabi002
RT @Himanshi2singh: युवा पढ़ लिख
गया,सरकार भर्ती नहीं कर रही,नियुक्ति
पत्र नहीं दे रही, रिजल्ट नहीं निकाल
रही l 9 सितम्बर रात 9 बजे 9 मिनट…</t>
  </si>
  <si>
    <t>amitkum96244862
RT @ARVINDM04019988: #9Baje9Minute
#SpeakUp4AlpTraining @RailMinIndia
@PiyushGoyal @nerailwaygkp @drmbsbner
@gmner_gkp @cponergkp @DpoBsb…</t>
  </si>
  <si>
    <t>sushilp36321158
RT @PMLUCKNOW: कन्नौज में एक साधु
की लाठी से मार कर हत्या कर दी गयी।
ये हत्या भाजपा शासित योगी राज्य
में हुई है इसलिए दिल्ली में बैठे
‘हिं…</t>
  </si>
  <si>
    <t>rahulku42341128
RT @RahulKu42341128: महोदय ये किसी
नीति है आपकी, कैसा आपके रेल मंत्रालय
का कानून है, कि हम हुनरमंद बेरोजगार
सड़को पर भटक रहे है तो फिर…</t>
  </si>
  <si>
    <t>botshindi
RT @RahulKu42341128: महोदय ये किसी
नीति है आपकी, कैसा आपके रेल मंत्रालय
का कानून है, कि हम हुनरमंद बेरोजगार
सड़को पर भटक रहे है तो फिर…</t>
  </si>
  <si>
    <t>adithya202
RT @nitinpulla: STUDENTS JOIN THE
UNEMPLOYED #9Baje9Minute LET’s
FOLLOW EACH OTHER ON THIS POST
AND MAKE IT BIGGER THE #5Baje5Minutes
#BJPk…</t>
  </si>
  <si>
    <t xml:space="preserve">nitinpulla
</t>
  </si>
  <si>
    <t>incbharuch
RT @suryapsingh_IAS: न चोर हूँ
और न मोर हूँ, एक बेरोजगार युवा
हूँ, इसीलिए आपको पसंद नहीं l सुन
लो, कान खोल के, युवा जाग चुका है
l #9Sep9Ba…</t>
  </si>
  <si>
    <t>vivekku17729104
RT @suryapsingh_IAS: मैं शपथ लेता
हूँ कि मैं बेरोजगार युवा के साथ
खड़ा हूँ और आप? #9Baje9Minute #9बजे9मिनट</t>
  </si>
  <si>
    <t>ramkish74560784
RT @suryapsingh_IAS: इस हैशटैग
को 9 सितम्बर तक टॉप पर रखें, नहीं
तो आपकी आवाज़ खो जाएगी l #9Baje9Minute</t>
  </si>
  <si>
    <t>akkiburiya
RT @kamalmeena31: बेरोजगारी, निजीकरण
जैसे मुद्दो पर भाई @HansrajMeena
सरकार को घेरने मे लगे हुए है। ये
लडाई हम सब की हैं। हम और आप इस
लडाई…</t>
  </si>
  <si>
    <t xml:space="preserve">kamalmeena31
</t>
  </si>
  <si>
    <t>girisha05991942
RT @suryapsingh_IAS: न चोर हूँ
और न मोर हूँ, एक बेरोजगार युवा
हूँ, इसीलिए आपको पसंद नहीं l सुन
लो, कान खोल के, युवा जाग चुका है
l #9Sep9Ba…</t>
  </si>
  <si>
    <t>rajubele1985
RT @suryapsingh_IAS: नोटबंदी के
दौरान वादा किया था कि सेठ साहूकार
कंगाल हो जायेंगे और गरीब की जेब
में पैसा आएगा, बाद में पोल खुली
कि ये तो…</t>
  </si>
  <si>
    <t>jitendr02024429
RT @RachnaSinghSP: उन्हीं की भाषा
मे अपनी आवाज़ उनके कानों तक पहुँचाना
है साथियों याद रखना #9baje9minute</t>
  </si>
  <si>
    <t>vishal44867980
RT @suryapsingh_IAS: न चोर हूँ
और न मोर हूँ, एक बेरोजगार युवा
हूँ, इसीलिए आपको पसंद नहीं l सुन
लो, कान खोल के, युवा जाग चुका है
l #9Sep9Ba…</t>
  </si>
  <si>
    <t>akverma38655350
RT @suryapsingh_IAS: न चोर हूँ
और न मोर हूँ, एक बेरोजगार युवा
हूँ, इसीलिए आपको पसंद नहीं l सुन
लो, कान खोल के, युवा जाग चुका है
l #9Sep9Ba…</t>
  </si>
  <si>
    <t>ayushguptagdm
RT @suryapsingh_IAS: इस हैशटैग
को 9 सितम्बर तक टॉप पर रखें, नहीं
तो आपकी आवाज़ खो जाएगी l #9Baje9Minute</t>
  </si>
  <si>
    <t>nitusin73207149
RT @MLPRAJAPATI91: *#9Baje9Minute*
*#12460_शिक्षकभर्ती* *#SpeakUpFor12460TeachersJoining*
यूपी की 12460 शिक्षक भर्ती, लगभग
4 सालों से अटकी…</t>
  </si>
  <si>
    <t xml:space="preserve">shikharpal13
</t>
  </si>
  <si>
    <t xml:space="preserve">himansh99279501
</t>
  </si>
  <si>
    <t xml:space="preserve">mlprajapati91
</t>
  </si>
  <si>
    <t>lahri_sangeeta
RT @suryapsingh_IAS: परीक्षाओं
की तिथि घोषित करो, Exam कराओ, लंबित
रिजल्ट निकालो, भर्ती खोलो l नहीं
तो, सरकार को युवा का आक्रोश झेलना
होगा…</t>
  </si>
  <si>
    <t>harshde91892506
RT @SanjayY46747202: अलग ही लेवल
का स्वैग है हैरी भाई का ! 😁😁
#9बजे9मिनट #9Baje9Minute https://t.co/7wA52vxQqD</t>
  </si>
  <si>
    <t>ankitsi55298862
RT @RachnaSinghSP: युवा समाधान
है,समस्या नहीं, प्रधानमंत्री जी
l 9 सितम्बर को अपनी ताक़त दिखलायेगा
l #9Baje9Minute</t>
  </si>
  <si>
    <t>rajkumar0800317
RT @suryapsingh_IAS: न चोर हूँ
और न मोर हूँ, एक बेरोजगार युवा
हूँ, इसीलिए आपको पसंद नहीं l सुन
लो, कान खोल के, युवा जाग चुका है
l #9Sep9Ba…</t>
  </si>
  <si>
    <t>abhinay26917051
RT @RAVISHkumar001: 9 सितम्बर को
रात 9 बजे बेरोजगार युवा साथियो
द्वारा चलाई जाने वाली मुहिम का
मैं स्वागत करता हूँ व इस मुहिम
का दिल से सम…</t>
  </si>
  <si>
    <t>harjind35133736
RT @suryapsingh_IAS: Hello youth
of India ! Learn how to swim upstream.
Government is totally ignoring
you. Participate in Sept 9 campaign…</t>
  </si>
  <si>
    <t>praveen__yadav_
RT @SanjayY46747202: अलग ही लेवल
का स्वैग है हैरी भाई का ! 😁😁
#9बजे9मिनट #9Baje9Minute https://t.co/7wA52vxQqD</t>
  </si>
  <si>
    <t>chandankr_07
RT @RachnaSinghSP: उन्हीं की भाषा
मे अपनी आवाज़ उनके कानों तक पहुँचाना
है साथियों याद रखना #9baje9minute</t>
  </si>
  <si>
    <t>michwalg
#9Baje9Minute https://t.co/tbgCbu8v0v</t>
  </si>
  <si>
    <t>azadbahadur
RT @suryapsingh_IAS: ये सरकार नौकरियां
दे नहीं रही, ले रही है l #9Baje9Minute
https://t.co/kbgkfcCtEG</t>
  </si>
  <si>
    <t>laxmankhangar1
RT @RRRajsthan: युवाओं के 9 सितंबर
#9Baje9Minute मुहिम का पूर्ण समर्थन
करता हूँ।</t>
  </si>
  <si>
    <t xml:space="preserve">rrrajsthan
</t>
  </si>
  <si>
    <t>utkarsh51725143
RT @LambaAlka: #9Baje9Minute is
trending :), keep it up... 👍 देश
का युवा बोल रहा है... 🇮🇳 🙏.</t>
  </si>
  <si>
    <t>asifkha93117432
RT @suryapsingh_IAS: मैं शपथ लेता
हूँ कि मैं बेरोजगार युवा के साथ
खड़ा हूँ और आप? #9Baje9Minute #9बजे9मिनट</t>
  </si>
  <si>
    <t xml:space="preserve">nargis_ansari73
</t>
  </si>
  <si>
    <t>kapilde42024657
RT @suryapsingh_IAS: ये सरकार नौकरियां
दे नहीं रही, ले रही है l #9Baje9Minute</t>
  </si>
  <si>
    <t>reddy97239504
RT @kuldip1810: साहब हम #रेल_अप्रेंटिस
का ट्रेनिग के बाद 100%समायोजन होता
था, अब आपकी नीतियों से हमे 20%देकर,
हम 80% #रेल_अप्रेंटिस बेरोज…</t>
  </si>
  <si>
    <t>ankitakamarshal
RT @vaibhav9rai: “...चीन के साथ
मेरा निजी रूप से भी एक विशेष नाता
है। मैं उसे गहरा रिश्ता समझता हूँ...”-मोदी
जी,2015 अपने मित्र चीन को बचा…</t>
  </si>
  <si>
    <t xml:space="preserve">vaibhav9rai
</t>
  </si>
  <si>
    <t>sameerxoxoxo
RT @imMEENAshrikant: सभी से हाथ
जोड़कर 🙏🙏 विनती है की सरकार के
खिलाफ बेरोजगारों युवाओं किसानों
मजदूरों की आवाज उठाने वाले बड़े
भाई @Hansra…</t>
  </si>
  <si>
    <t>naveensheoran52
RT @rawat_ramniwas: युवाओं के 9
सितंबर #9Baje9Minute मुहिम का पूर्ण
समर्थन करता हूँ।</t>
  </si>
  <si>
    <t>deepakk76504155
RT @HansrajMeena: 9 सितम्बर, रात
9 बजे निजीकरण व बेरोजगारी के विरोध
में अपनी घर की लाइट बंद करें। दीपक,
मोमबत्तियां, मोबाइल की टॉर्च जलाये।…</t>
  </si>
  <si>
    <t>abhigpt07
RT @Ashishc83885071: #9Baje9Minute
@AKTU_Lucknow जब आप ऑनलाइन Exam
नहीं करवा सकते तो कहे कि टेक्निकल
यूनिवर्सिटी. अगर आप के पास सॉफ्टवेयर
न…</t>
  </si>
  <si>
    <t>khushbo35586476
RT @suryapsingh_IAS: Hello youth
of India ! Learn how to swim upstream.
Government is totally ignoring
you. Participate in Sept 9 campaign…</t>
  </si>
  <si>
    <t>kundank99399808
RT @Ravishk356: मेरे पास बहुत से
बेरोजगार रेल अप्रेंटिस साथियो के
संदेश आ रहे हैं कि वो बेरोजगारी
की जटिल समस्या से झूझ रहे हैं जबकि
सरकार…</t>
  </si>
  <si>
    <t>chaudhary_d_s
RT @suryapsingh_IAS: ऐसी महत्वपूर्ण
खबर के सामने TVs को बेरोजगारी जैसी
समस्या कैसे दिखाई देगी? #9Baje9Minute
https://t.co/n2E1KqggOV</t>
  </si>
  <si>
    <t>dino38887094
RT @suryapsingh_IAS: ऐसी महत्वपूर्ण
खबर के सामने TVs को बेरोजगारी जैसी
समस्या कैसे दिखाई देगी? #9Baje9Minute
https://t.co/n2E1KqggOV</t>
  </si>
  <si>
    <t>shoaib__rehman
RT @suryapsingh_IAS: आइये सभी राजनैतिक
दल अब 9 सितम्बर को रात 9 बजे लाइट
बंद कर दिया, मोमबत्ती, मोबाइल लाइट
जला कर फिर सरकार को उन्हीं की…</t>
  </si>
  <si>
    <t>allgood77407785
RT @suryapsingh_IAS: 9 सितम्बर
को हुकूमत की चूलें हिल जायेंगी
l #9Baje9Minute #9बजे9मिनट</t>
  </si>
  <si>
    <t>mandeep12414748
RT @MdArhamSiddique: 9 सितम्बर
को रात 9 बजे बेरोजगार युवा साथियो
द्वारा चलाई जाने वाली मुहिम का
मैं स्वागत करता हूँ व इस मुहिम
का दिल से स…</t>
  </si>
  <si>
    <t xml:space="preserve">mdarhamsiddique
</t>
  </si>
  <si>
    <t>rahultripathi_4
RT @JunaidMajid12: पढ़-लिख कर खामोश
हो तो #कलम तोड़ दो। हक़ अपना न
मांग सको तो #जीना छोड़ दो।। #9तारिख9बजे
#9बजे9मिनट #9Baje9Minute एक बार…</t>
  </si>
  <si>
    <t>mahendr78350995
RT @suryapsingh_IAS: Hello youth
of India ! Learn how to swim upstream.
Government is totally ignoring
you. Participate in Sept 9 campaign…</t>
  </si>
  <si>
    <t>2alkingfilms
RT @suryapsingh_IAS: न चोर हूँ
और न मोर हूँ, एक बेरोजगार युवा
हूँ, इसीलिए आपको पसंद नहीं l सुन
लो, कान खोल के, युवा जाग चुका है
l #9Sep9Ba…</t>
  </si>
  <si>
    <t>notout3636
RT @suryapsingh_IAS: न चोर हूँ
और न मोर हूँ, एक बेरोजगार युवा
हूँ, इसीलिए आपको पसंद नहीं l सुन
लो, कान खोल के, युवा जाग चुका है
l #9Sep9Ba…</t>
  </si>
  <si>
    <t>gauravsreyashi
RT @suryapsingh_IAS: Hello youth
of India ! Learn how to swim upstream.
Government is totally ignoring
you. Participate in Sept 9 campaign…</t>
  </si>
  <si>
    <t>riteshr17935272
RT @suryapsingh_IAS: इस हैशटैग
को 9 सितम्बर तक टॉप पर रखें, नहीं
तो आपकी आवाज़ खो जाएगी l #9Baje9Minute</t>
  </si>
  <si>
    <t>satendraaghari
RT @RAVISHkumar001: नौकरियों की
मांग करना दलाली नहीं होती। दलाली
तो सरकारी कंपनियों को सस्ते दामों
में अपने चहेतों को देने पर मिलती
है। #9ब…</t>
  </si>
  <si>
    <t>monukum11230392
RT @chinmoyee5: Modi govt also
takes care of economy, turns disaster
into opportunity: Nadda People
of India will only believe this
crap i…</t>
  </si>
  <si>
    <t xml:space="preserve">vijaysh17174782
</t>
  </si>
  <si>
    <t xml:space="preserve">narend
</t>
  </si>
  <si>
    <t xml:space="preserve">sirramangi
</t>
  </si>
  <si>
    <t xml:space="preserve">chinmoyee5
</t>
  </si>
  <si>
    <t>ajeetajad1
RT @RAJNISINGH78: सरकार हिल जाएगी।
किसी को कोई शक? @suryapsingh_IAS
#9Baje9Minute</t>
  </si>
  <si>
    <t xml:space="preserve">rajnisingh78
</t>
  </si>
  <si>
    <t>brijesh07875788
RT @Ravishk356: मेरे पास बहुत से
बेरोजगार रेल अप्रेंटिस साथियो के
संदेश आ रहे हैं कि वो बेरोजगारी
की जटिल समस्या से झूझ रहे हैं जबकि
सरकार…</t>
  </si>
  <si>
    <t>viveksi95692498
RT @suryapsingh_IAS: यूथ देश की
आशा है, देश का प्राण है, बाक़ी
सब बकवास l ...और नेतानगरी, देश
का घुन, देश को चट करने पर तुला
है l 9 सित…</t>
  </si>
  <si>
    <t>sdopur
RT @HansrajMeena: 9 सितंबर को सिर्फ
दीपक, मोमबत्ती, मोबाइल टॉर्च जलाकर
केवल उजाला करवाना ही मेरा उद्देश्य
नहीं है बल्कि उससे पहले हम सरकार…</t>
  </si>
  <si>
    <t>srikant93625449
RT @Ravishk356: मेरे पास बहुत से
बेरोजगार रेल अप्रेंटिस साथियो के
संदेश आ रहे हैं कि वो बेरोजगारी
की जटिल समस्या से झूझ रहे हैं जबकि
सरकार…</t>
  </si>
  <si>
    <t>faridurrahmansk
RT @srivatsayb: DISTRACTIONS -
Thali Bajao - Diya Jalao - #9Baje9Minute
- Tablighis - TikTok/PUBG - Kangana
- #RheaChakraborthy - Peacocks…</t>
  </si>
  <si>
    <t>shashikantbhay6
RT @bhawanablog: साहब अपने जो काला
कानून बनाया है अब इसके परिणाम भी
आने लगे है आप देश मे गृहयुद्ध करवाकर
ही मानोगे! #9Baje9Minute https://t…</t>
  </si>
  <si>
    <t>purusho11362782
RT @srivatsayb: DISTRACTIONS -
Thali Bajao - Diya Jalao - #9Baje9Minute
- Tablighis - TikTok/PUBG - Kangana
- #RheaChakraborthy - Peacocks…</t>
  </si>
  <si>
    <t>wazid_malik
RT @suryapsingh_IAS: इस हैशटैग
को 9 सितम्बर तक टॉप पर रखें, नहीं
तो आपकी आवाज़ खो जाएगी l #9Baje9Minute</t>
  </si>
  <si>
    <t>satyadev901
RT @suryapsingh_IAS: ऐसी महत्वपूर्ण
खबर के सामने TVs को बेरोजगारी जैसी
समस्या कैसे दिखाई देगी? #9Baje9Minute
https://t.co/n2E1KqggOV</t>
  </si>
  <si>
    <t>khansad72316140
RT @suryapsingh_IAS: मैं शपथ लेता
हूँ कि मैं बेरोजगार युवा के साथ
खड़ा हूँ और आप? #9Baje9Minute #9बजे9मिनट</t>
  </si>
  <si>
    <t>pankajk52025817
RT @suryapsingh_IAS: इस हैशटैग
को 9 सितम्बर तक टॉप पर रखें, नहीं
तो आपकी आवाज़ खो जाएगी l #9Baje9Minute</t>
  </si>
  <si>
    <t xml:space="preserve">gavandesandip1
</t>
  </si>
  <si>
    <t>maurya_ishwar
RT @suryapsingh_IAS: न चोर हूँ
और न मोर हूँ, एक बेरोजगार युवा
हूँ, इसीलिए आपको पसंद नहीं l सुन
लो, कान खोल के, युवा जाग चुका है
l #9Sep9Ba…</t>
  </si>
  <si>
    <t>alammdtabrez25
RT @YRBSamajwadi: क्या आप बेरोजगारों
की आवाज बनेंगे ! मै बेरोजगारों
के साथ हुं यदि आप साथ है तो RT
करे. #9Baje9Minute</t>
  </si>
  <si>
    <t>jpc_jp
RT @IncKinju: अब तो भक्त भी बोल
रहे है.. भारत देश को सिर्फ़ @narendramodi
ही बचा सकते हैं ..!! मैंने पूछा
वो कैसे ..?? बोले अपना “ इस्ती…</t>
  </si>
  <si>
    <t xml:space="preserve">inckinju
</t>
  </si>
  <si>
    <t>musaansari9988
RT @Nargis_Ansari73: " अर्णब गोस्वामी
स्टूडियो में बैठकर बंदर की तरह
गुलाटी मारता है , ये ऐसा पत्रकार
है जो गरीब , बेरोजगार के लिए खबर
नही…</t>
  </si>
  <si>
    <t>kaushal06760033
RT @Himanshi2singh: युवा पढ़ लिख
गया,सरकार भर्ती नहीं कर रही,नियुक्ति
पत्र नहीं दे रही, रिजल्ट नहीं निकाल
रही l 9 सितम्बर रात 9 बजे 9 मिनट…</t>
  </si>
  <si>
    <t>shadowwarrior06
RT @suryapsingh_IAS: Hello youth
of India ! Learn how to swim upstream.
Government is totally ignoring
you. Participate in Sept 9 campaign…</t>
  </si>
  <si>
    <t>rith_gagan
RT @rith_gagan: #9Baje9Minute #SpeakUpForSSCRailwaysStudents
#SpeakUpForUPSSSCVDOJoining @ndtvindia
@ravishndtv https://t.co/7EddOfrGCt</t>
  </si>
  <si>
    <t>rajesh33891372
RT @JournoSPSingh: चाहे कुछ भी
कर लो मेरे सरदार, नौकरी कब दोगे
बस इतना बतला दो मेरी सरकार l एक
बेरोजगार युवा की वेदना है व आक्रोश
है l ये आ…</t>
  </si>
  <si>
    <t>akeelakeel2011
RT @suryapsingh_IAS: Hello youth
of India ! Learn how to swim upstream.
Government is totally ignoring
you. Participate in Sept 9 campaign…</t>
  </si>
  <si>
    <t>ramrajm72032183
RT @HansrajMeena: एक एक सरकारी
संस्थान को खड़ा करने में कितने
पीढ़ियों का खून और पसीना लगा होगा।
और ये सब संस्थानों को अपने अरबपति
मित्रों…</t>
  </si>
  <si>
    <t xml:space="preserve">heerachandmeena
</t>
  </si>
  <si>
    <t xml:space="preserve">mandawar_meena
</t>
  </si>
  <si>
    <t xml:space="preserve">rinkulotwara95
</t>
  </si>
  <si>
    <t xml:space="preserve">lakhendrameena
</t>
  </si>
  <si>
    <t>mohitsinghyadu2
RT @suryapsingh_IAS: न चोर हूँ
और न मोर हूँ, एक बेरोजगार युवा
हूँ, इसीलिए आपको पसंद नहीं l सुन
लो, कान खोल के, युवा जाग चुका है
l #9Sep9Ba…</t>
  </si>
  <si>
    <t>gajjarparimalb1
#Rail_Apprentice की पीड़ा को समजीए
साहब रेल के भविष्य के लिए रेल अप्रेंटिस
से बेहतर कोण हो सकता जितना रेलको
एक अ… https://t.co/7cgucnsdWY</t>
  </si>
  <si>
    <t xml:space="preserve">piyushgoyaloffc
</t>
  </si>
  <si>
    <t xml:space="preserve">yahw2yhttc5cjfw
</t>
  </si>
  <si>
    <t>sunilku16593263
RT @suryapsingh_IAS: ये सरकार नौकरियां
दे नहीं रही, ले रही है l #9Baje9Minute
https://t.co/kbgkfcCtEG</t>
  </si>
  <si>
    <t>priya_prax
RT @IncKinju: अब तो भक्त भी बोल
रहे है.. भारत देश को सिर्फ़ @narendramodi
ही बचा सकते हैं ..!! मैंने पूछा
वो कैसे ..?? बोले अपना “ इस्ती…</t>
  </si>
  <si>
    <t xml:space="preserve">ravinderkapur2
</t>
  </si>
  <si>
    <t>whatever20167
RT @suryapsingh_IAS: इस हैशटैग
को 9 सितम्बर तक टॉप पर रखें, नहीं
तो आपकी आवाज़ खो जाएगी l #9Baje9Minute</t>
  </si>
  <si>
    <t>dktripa12827134
RT @suryapsingh_IAS: न चोर हूँ
और न मोर हूँ, एक बेरोजगार युवा
हूँ, इसीलिए आपको पसंद नहीं l सुन
लो, कान खोल के, युवा जाग चुका है
l #9Sep9Ba…</t>
  </si>
  <si>
    <t>yogeshk91548992
RT @suryapsingh_IAS: माता पिता
का सहारा बेटा ही नहीं बेटी भी होती
है l बेरोजगार बेटा ही नहीं, बेटी
भी होती है l बिना बेटी के साथ के
विजय को…</t>
  </si>
  <si>
    <t>umanag3303
RT @suryapsingh_IAS: इस हैशटैग
को 9 सितम्बर तक टॉप पर रखें, नहीं
तो आपकी आवाज़ खो जाएगी l #9Baje9Minute</t>
  </si>
  <si>
    <t>krnveer1
RT @KirtiAzaad: #9Baje9Minute https://t.co/YvFGLHZbEV</t>
  </si>
  <si>
    <t>rahmats37200330
RT @akilans313: #9Baje9Minute को
मेरे प्यारे देशवासियों हमे ये करना
है। करना चाहिए के नी करना चाहिए?
🤣🤣🤣 https://t.co/E9pbkVL1mT</t>
  </si>
  <si>
    <t>bilalah39675521
RT @PilotPragpura: पता है यूवा
भाईओ आप को @suryapsingh_IAS #9Baje9Minute</t>
  </si>
  <si>
    <t xml:space="preserve">imrehanmahi
</t>
  </si>
  <si>
    <t>istole_cookies
RT @srivatsayb: DISTRACTIONS -
Thali Bajao - Diya Jalao - #9Baje9Minute
- Tablighis - TikTok/PUBG - Kangana
- #RheaChakraborthy - Peacocks…</t>
  </si>
  <si>
    <t>choudharyshamo1
RT @suryapsingh_IAS: Hello youth
of India ! Learn how to swim upstream.
Government is totally ignoring
you. Participate in Sept 9 campaign…</t>
  </si>
  <si>
    <t>shivanshuyaduv8
उन्हीं की भाषा मे अपनी आवाज़ उनके
कानों तक पहुँचाना है साथियों याद
रखना #9baje9minute https://t.co/FBJrjkfr0u</t>
  </si>
  <si>
    <t>ishaanar07
RT @TanyaYadav128: #9Baje9Minute
देश के युवा सरकार से जवाब मांगेंगे,
बेरोज़गारी हटाने के झूठे वादों
का हिसाब मांगेंगे https://t.co/Jr8IjRbG…</t>
  </si>
  <si>
    <t>shriram70165534
RT @suryapsingh_IAS: मैं शपथ लेता
हूँ कि मैं बेरोजगार युवा के साथ
खड़ा हूँ और आप? #9Baje9Minute #9बजे9मिनट</t>
  </si>
  <si>
    <t>dileepsavdesh
RT @suryapsingh_IAS: Hello youth
of India ! Learn how to swim upstream.
Government is totally ignoring
you. Participate in Sept 9 campaign…</t>
  </si>
  <si>
    <t>dubariyaumesh
RT @Swati_IKR: सेठ जी अपनी सारी
जायदाद दान करते हुए 👇👇👇.....😂😂
#9Baje9Minute https://t.co/3ykjNUEJYy</t>
  </si>
  <si>
    <t xml:space="preserve">swati_ikr
</t>
  </si>
  <si>
    <t>shubhamc19i
RT @PUNITPA00706410: जाग सको तो
जागो, भारत के किसान, मजदूरों, देश
के बेरोजगार युवाओं, 135 करोड़ लोगों
अगर नींद से नहीं जगे तो आने वाले
समय…</t>
  </si>
  <si>
    <t>pankajm94865781
RT @ManaliGhosh19: guys please
speak up for banking aspirants
.we need your support .. @guidely_
@Testbookdotcom @studyiq @adda247live
#9Ba…</t>
  </si>
  <si>
    <t xml:space="preserve">adda247live
</t>
  </si>
  <si>
    <t xml:space="preserve">studyiq
</t>
  </si>
  <si>
    <t xml:space="preserve">testbookdotcom
</t>
  </si>
  <si>
    <t xml:space="preserve">guidely_
</t>
  </si>
  <si>
    <t xml:space="preserve">manalighosh19
</t>
  </si>
  <si>
    <t>rakeshmeena0241
RT @Rajesh_Meena88: अंधभक्तो की
कमी आ रही है । आज कल कहा गये #9Baje9Minute</t>
  </si>
  <si>
    <t>balramk53415441
RT @rawat_ramniwas: युवाओं के 9
सितंबर #9Baje9Minute मुहिम का पूर्ण
समर्थन करता हूँ।</t>
  </si>
  <si>
    <t>raviraw16301081
RT @suryapsingh_IAS: इस हैशटैग
को 9 सितम्बर तक टॉप पर रखें, नहीं
तो आपकी आवाज़ खो जाएगी l #9Baje9Minute</t>
  </si>
  <si>
    <t>anshik__singh
RT @Lokesh_saini007: @GaganPratapMath
#9Baje9Minute #speakup #speakUpforALPjoining
#NCR_START_ALP_TRAINING अगला टास्क-
9सितम्बर रात9 बजे 9…</t>
  </si>
  <si>
    <t xml:space="preserve">gaganpratapmath
</t>
  </si>
  <si>
    <t>mdabubakerkhan3
RT @suryapsingh_IAS: Hello youth
of India ! Learn how to swim upstream.
Government is totally ignoring
you. Participate in Sept 9 campaign…</t>
  </si>
  <si>
    <t>rkyadav_geo
RT @suryapsingh_IAS: आपने तो अच्छी
नौकरी पा ली, प्रधानमंत्री जी, हम
बेरोजगार क्यों? खैरात नहीं, हक़
से मांगेंगे, 9 सितम्बर को रात 9
बजे…</t>
  </si>
  <si>
    <t>usharj
RT @Rohitmandal460: @HansrajMeena
#PMModi_RozgarDo #PMModi_RozgarDo
#9Baje9Minute #HemantSarkarRozgarDo
#conductjpscjssc https://t.co/dZdg…</t>
  </si>
  <si>
    <t xml:space="preserve">rohitmandal460
</t>
  </si>
  <si>
    <t>sha23866602
RT @Rajeshk59729755: @suryapsingh_IAS
#9Baje9Minute #9Baje9Minute #BiharRejectsNitish</t>
  </si>
  <si>
    <t>pavansa50647791
RT @HansrajMeena: क्या 9 सितंबर
को रात 9 बजे कुछ बड़ा होने वाला
हैं? #9Baje9Minute</t>
  </si>
  <si>
    <t>pritamg15445798
RT @HansrajMeena: आप लोगों को अंदाजा
भी नहीं होगा कि आगामी 9 सितम्बर
को बेरोजगारी और निजीकरण के विरोध
में ट्विटर से उठकर आयी एक मुहिम
हर घर…</t>
  </si>
  <si>
    <t>pawanjh39783662
RT @HansrajMeena: 9 सितम्बर, रात
9 बजे निजीकरण व बेरोजगारी के विरोध
में अपनी घर की लाइट बंद करें। दीपक,
मोमबत्तियां, मोबाइल की टॉर्च जलाये।…</t>
  </si>
  <si>
    <t>mohdafroozinc
RT @GauravPandhi: India wants JOBS
not JUMLA! #9Baje9Minute</t>
  </si>
  <si>
    <t>rehanzaman15
Provide jobs for all#9Baje9Minute</t>
  </si>
  <si>
    <t>erpradeep1996
9 सितम्बर को रात 9 बजे 9 मिनट बेरोजगार
युवा साथियो द्वारा चलाई जाने वाली
मुहिम का मैं स्वागत करता हूँ व
इस मुहिम का… https://t.co/UJCiVxlc1j</t>
  </si>
  <si>
    <t>kuldeepmodimay
RT @erpradeep1996: 9 सितम्बर को
रात 9 बजे 9 मिनट बेरोजगार युवा
साथियो द्वारा चलाई जाने वाली मुहिम
का मैं स्वागत करता हूँ व इस मुहिम
का दिल…</t>
  </si>
  <si>
    <t>saraswa77530391
RT @MPStudentsUnity: साथियो, एक
दूसरे को Follow करके इतनी Strong
Unity बनाओ की एक अपील पर हम सभी
अपने हक़ के लिए कोई भी #Hashtag
Trend करवा…</t>
  </si>
  <si>
    <t>ssaddam211
RT @HansrajMeena: कल देश ने 5बजे
बेरोजगारी व निजीकरण के विरोध में
मोदी सरकार को जो जगाने का प्रयास
किया था, वो अधूरा रह गया। लेकिन
हमनें तय…</t>
  </si>
  <si>
    <t>pintuku143_
RT @imMEENAshrikant: सभी से हाथ
जोड़कर 🙏🙏 विनती है की सरकार के
खिलाफ बेरोजगारों युवाओं किसानों
मजदूरों की आवाज उठाने वाले बड़े
भाई @Hansra…</t>
  </si>
  <si>
    <t>rajeshk33595643
RT @Ravishk356: मेरे पास बहुत से
बेरोजगार रेल अप्रेंटिस साथियो के
संदेश आ रहे हैं कि वो बेरोजगारी
की जटिल समस्या से झूझ रहे हैं जबकि
सरकार…</t>
  </si>
  <si>
    <t>_satyavachan_m
RT @KirtiAzaad: #9Baje9Minute https://t.co/YvFGLHZbEV</t>
  </si>
  <si>
    <t>wethepe43350488
RT @suryapsingh_IAS: इस हैशटैग
को 9 सितम्बर तक टॉप पर रखें, नहीं
तो आपकी आवाज़ खो जाएगी l #9Baje9Minute</t>
  </si>
  <si>
    <t>ijindavad
RT @RAVISHkumar001: 9 सितम्बर को
रात 9 बजे बेरोजगार युवा साथियो
द्वारा चलाई जाने वाली मुहिम का
मैं स्वागत करता हूँ व इस मुहिम
का दिल से सम…</t>
  </si>
  <si>
    <t>haridwarchoudh
RT @suryapsingh_IAS: ऐसी महत्वपूर्ण
खबर के सामने TVs को बेरोजगारी जैसी
समस्या कैसे दिखाई देगी? #9Baje9Minute
https://t.co/n2E1KqggOV</t>
  </si>
  <si>
    <t>jitendr08085713
RT @Tarkesh81613415: #9Baje9Minute
#SpeakUp4AlpTraining @RailMinIndia
@PiyushGoyal @nerailwaygkp @drmbsbner
@gmner_gkp @cponergkp @DpoBsb S…</t>
  </si>
  <si>
    <t>chaudha62813837
RT @Jenny_IYC: न हम किसी से डरे
थे न किसी से डरेंगे, हम भारत के
युवा हैं, साथ मिलकर लड़ेंगे!! आवाज़
दो हम एक हैं ✊ #9Baje9Minute #LRD_…</t>
  </si>
  <si>
    <t>rebariamar
RT @imMEENAshrikant: सभी से हाथ
जोड़कर 🙏🙏 विनती है की सरकार के
खिलाफ बेरोजगारों युवाओं किसानों
मजदूरों की आवाज उठाने वाले बड़े
भाई @Hansra…</t>
  </si>
  <si>
    <t>amitraj16736975
RT @Santosh56120017: #9Baje9Minute
#sscspeakupforsscrailwaystudents
Stop privatisation Provide job
@PMOIndia @malviyaclasses</t>
  </si>
  <si>
    <t xml:space="preserve">malviyaclasses
</t>
  </si>
  <si>
    <t xml:space="preserve">santosh56120017
</t>
  </si>
  <si>
    <t>krishna32535608
RT @suryapsingh_IAS: मैं शपथ लेता
हूँ कि मैं बेरोजगार युवा के साथ
खड़ा हूँ और आप? #9Baje9Minute #9बजे9मिनट</t>
  </si>
  <si>
    <t>rohitsr25621609
RT @shivanigandhi25: #9Baje9Minute
छात्र समर्थन करना जानतेहैं तो विरोध
करना भी जानतेहैं प्रधानमंत्री जी
सरकारी भर्तियों को 6 महीने से 1
साल…</t>
  </si>
  <si>
    <t>deepakranjansp
RT @Jaysing07420868: बोल जवानों
हल्ला बोल #मोदीजी_बेरोज़गार_को_रोज़गार_दो
#9Baje9Minute #9बजे9मिनट @yadavakhilesh
@yadavakhiles143 @ane…</t>
  </si>
  <si>
    <t xml:space="preserve">ane
</t>
  </si>
  <si>
    <t xml:space="preserve">yadavakhiles143
</t>
  </si>
  <si>
    <t xml:space="preserve">jaysing07420868
</t>
  </si>
  <si>
    <t>nitinsh39287989
#9Baje9Minute ये खबर छपवा दो अखबार
में पोस्टर लगवा दो बाजार में की
.आगामी 9 सितंबर को रात 9बजे घर
की लाइट बंद करके… https://t.co/OTm93gDzai</t>
  </si>
  <si>
    <t>tribhuwanpraj20
RT @DSbhaiya: मैं शपथ लेता हूँ
कि मैं बेरोजगार युवा के साथ खड़ा
हूँ और आप? #9Baje9Minute #9बजे9मिनट</t>
  </si>
  <si>
    <t>sohana04422594
RT @imMEENAshrikant: सभी से हाथ
जोड़कर 🙏🙏 विनती है की सरकार के
खिलाफ बेरोजगारों युवाओं किसानों
मजदूरों की आवाज उठाने वाले बड़े
भाई @Hansra…</t>
  </si>
  <si>
    <t>nileshc14015980
RT @GajjarParimalB1: महोदय ये किसी
नीति है आपकी, कैसा आपके रेल मंत्रालय
का कानून है, कि हम हुनरमंद बेरोजगार
सड़को पर भटक रहे है तो फिर…</t>
  </si>
  <si>
    <t>mateenk96147867
RT @MPArunYadav: देश में लोकतंत्र
के चौथे स्तंभ मीडिया को समझना चाहिए
देश को "रिया" की नहीं बल्कि किसानों
को यू"रिया" और बेरोजगार युवाओं
को…</t>
  </si>
  <si>
    <t>shailesh809063
RT @suryapsingh_IAS: मैं शपथ लेता
हूँ कि मैं बेरोजगार युवा के साथ
खड़ा हूँ और आप? #9Baje9Minute #9बजे9मिनट</t>
  </si>
  <si>
    <t>amansingh6250
RT @suryapsingh_IAS: न चोर हूँ
और न मोर हूँ, एक बेरोजगार युवा
हूँ, इसीलिए आपको पसंद नहीं l सुन
लो, कान खोल के, युवा जाग चुका है
l #9Sep9Ba…</t>
  </si>
  <si>
    <t>dentaltrust
RT @INC35360145: DISTRACTIONS -
Thali Bajao - Diya Jalao - #9Baje9Minute
- Tablighis - TikTok/PUBG - Kangana
- #RheaChakraborthy - Peacocks…</t>
  </si>
  <si>
    <t xml:space="preserve">inc35360145
</t>
  </si>
  <si>
    <t>akasha24674165
RT @suryapsingh_IAS: न चोर हूँ
और न मोर हूँ, एक बेरोजगार युवा
हूँ, इसीलिए आपको पसंद नहीं l सुन
लो, कान खोल के, युवा जाग चुका है
l #9Sep9Ba…</t>
  </si>
  <si>
    <t>ehshan15
RT @imusmanp: DISTRACTIONS: - Thali
Bajao - Diya Jalao - 9Baje9Minute
- Tablighi - TikTok/PUBG - Kangana
- RheaChakraborthy - Peacock REAL…</t>
  </si>
  <si>
    <t>virende17958230
RT @ArvindS77682470: जाग सको तो
जागो, भारत के किसान, मजदूरों, देश
के बेरोजगार युवाओं, 135 करोड़ लोगों
अगर नींद से नहीं जगे तो आने वाले
समय…</t>
  </si>
  <si>
    <t>ranjan93ayush
RT @suryapsingh_IAS: Hello youth
of India ! Learn how to swim upstream.
Government is totally ignoring
you. Participate in Sept 9 campaign…</t>
  </si>
  <si>
    <t>dpsinghyadav_
RT @suryapsingh_IAS: न चोर हूँ
और न मोर हूँ, एक बेरोजगार युवा
हूँ, इसीलिए आपको पसंद नहीं l सुन
लो, कान खोल के, युवा जाग चुका है
l #9Sep9Ba…</t>
  </si>
  <si>
    <t>sanghar16237736
@DHEERAJ13873829 @rashtrapatibhvn
सूर्य,पृथ्वी और चंद्रमा एक सीध
में आ जाता है तो ग्रहण लगता है
।उसी प्रकार जब विधा… https://t.co/vQeQTnMjSC</t>
  </si>
  <si>
    <t xml:space="preserve">dheeraj13873829
</t>
  </si>
  <si>
    <t>mrrahul002
RT @suryapsingh_IAS: न चोर हूँ
और न मोर हूँ, एक बेरोजगार युवा
हूँ, इसीलिए आपको पसंद नहीं l सुन
लो, कान खोल के, युवा जाग चुका है
l #9Sep9Ba…</t>
  </si>
  <si>
    <t>nitishk53619775
RT @SurendraVerma_: देश का युवा
बोल रहा है, सत्ता का सिंघासन डोल
रहा है। #9Baje9Minute</t>
  </si>
  <si>
    <t xml:space="preserve">surendraverma_
</t>
  </si>
  <si>
    <t>amitary01806177
RT @Careerwill1: #9Baje9Minute
ये खबर छपवा दो अखबार में पोस्टर
लगवा दो बाजार में की .आगामी 9 सितंबर
को रात 9बजे घर की लाइट बंद करके
मोमब…</t>
  </si>
  <si>
    <t>arshadrazaazha1
RT @imVishwakarmaG: किसानों को
"रिया" की गिरफ्तारी की ज़रुरत हो
या ना हो! पर किसानों को "यु-रिया"
और जवानों को "नौंक-रिया" की ज़रुरत
अवश्य…</t>
  </si>
  <si>
    <t xml:space="preserve">imvishwakarmag
</t>
  </si>
  <si>
    <t>vickydeshwal4
RT @suryapsingh_IAS: भारत के श्रममंत्री
रोजगार के कैसे मैदान छोड़ भागे
l वोट लेते समय फिर 2 करोड़ प्रति
वर्ष की झूंठी बात क्यों की? #9Baje…</t>
  </si>
  <si>
    <t>raju295rajuraju
RT @Akkki02839592: #9Baje9Minute
we are with you @suryapsingh_IAS
#upsi2016</t>
  </si>
  <si>
    <t>tanveer786007
RT @LambaAlka: #9Baje9Minute is
trending :), keep it up... 👍 देश
का युवा बोल रहा है... 🇮🇳 🙏.</t>
  </si>
  <si>
    <t>rinkeshmalav
RT @ashokdanoda: अगर 1947 में टीवी
होता तो अपना देश कभी आजाद नहीं
होता क्योंकि अंग्रेजों की दौलत
के आगे अपना भारतीय मीडिया बिक जाता।
#9Baj…</t>
  </si>
  <si>
    <t xml:space="preserve">ashokdanoda
</t>
  </si>
  <si>
    <t>shannonferns
RT @srivatsayb: DISTRACTIONS -
Thali Bajao - Diya Jalao - #9Baje9Minute
- Tablighis - TikTok/PUBG - Kangana
- #RheaChakraborthy - Peacocks…</t>
  </si>
  <si>
    <t>yvishesh1
RT @arunkumaryadav_: ना पैसा ना
पद मांगता हूँ, मैं देश का युवा
हूँ अपना हक़ मांगता हूँ।। #9Baje9Minute
#9बजे9मिनट @suryapsingh_IAS @Hansra…</t>
  </si>
  <si>
    <t>deep_rj34
RT @Rajesh_Meena88: अंधभक्तो की
कमी आ रही है । आज कल कहा गये #9Baje9Minute</t>
  </si>
  <si>
    <t>dheerajsay
RT @juhiesingh: रोज़गार हमारा अधिकार
,निजीकरण से हमारा विरोध है , ये
संपूर्ण भारत की आवाज़ है #9Baje9Minute</t>
  </si>
  <si>
    <t>manojku49556957
RT @Ravishk356: साहेब आखिर कब तक
मीडिया के दलालो के सहारे सरकार
चलाएंगे? आपसे जवाब तो मांगा जाएगा।
निजीकरण समाप्त कीजिये व युवाओ को
रोजगार…</t>
  </si>
  <si>
    <t>pkshahi12
RT @HansrajMeena: निजीकरण हटाओ,
बेरोजगारी मिटाओ। #9Baje9Minute</t>
  </si>
  <si>
    <t>ijahangirimam
RT @suryapsingh_IAS: मैं शपथ लेता
हूँ कि मैं बेरोजगार युवा के साथ
खड़ा हूँ और आप? #9Baje9Minute #9बजे9मिनट</t>
  </si>
  <si>
    <t>ankittiwaribjp6
RT @bebakchhora: “किसी को इतना
भी मत डराओ कि डर ही ख़त्म हो जाए।”
और जिसको डर नहीं होता ना उससे थोड़ा
डरना चाहिए , साहब #9Baje9Minute
#…</t>
  </si>
  <si>
    <t>niamthullah1
RT @Careerwill1: #9Baje9Minute
ये खबर छपवा दो अखबार में पोस्टर
लगवा दो बाजार में की .आगामी 9 सितंबर
को रात 9बजे घर की लाइट बंद करके
मोमब…</t>
  </si>
  <si>
    <t>ranjeet04509969
RT @HansrajMeena: क्या 9 सितंबर
को रात 9 बजे कुछ बड़ा होने वाला
हैं? #9Baje9Minute</t>
  </si>
  <si>
    <t>singhisspking
SBI से बाहर होंगे 30 हजार कर्मचारी!
VRS लाने की तैयारी कर रहा बैंक
#9Baje9Minute तक एसबीआई वाले भी
शामिल हों! https://t.co/W3nmQYRIJF</t>
  </si>
  <si>
    <t>yadavmanish65
RT @SinghIsSPKing: SBI से बाहर
होंगे 30 हजार कर्मचारी! VRS लाने
की तैयारी कर रहा बैंक #9Baje9Minute
तक एसबीआई वाले भी शामिल हों! https://…</t>
  </si>
  <si>
    <t>vijayve63470961
#9Baje9Minute</t>
  </si>
  <si>
    <t>satyend67599054
RT @HansrajMeena: आगामी 9 सितम्बर
को रात ठीक 9 बजे, 9 मिनट के लिए
पुनः बेरोजगारी व निजीकरण के खिलाफ
हल्ला बोल होगा। क्या देश का युवा
एकजुट…</t>
  </si>
  <si>
    <t>manodeepnag
RT @suryapsingh_IAS: Hello youth
of India ! Learn how to swim upstream.
Government is totally ignoring
you. Participate in Sept 9 campaign…</t>
  </si>
  <si>
    <t>rohitdi38953719
RT @Himanshi2singh: युवा पढ़ लिख
गया,सरकार भर्ती नहीं कर रही,नियुक्ति
पत्र नहीं दे रही, रिजल्ट नहीं निकाल
रही l 9 सितम्बर रात 9 बजे 9 मिनट…</t>
  </si>
  <si>
    <t>qamaralam02
RT @HansrajMeena: क्या 9 सितंबर
को रात 9 बजे कुछ बड़ा होने वाला
हैं? #9Baje9Minute</t>
  </si>
  <si>
    <t>abhi_9717
RT @srivatsayb: DISTRACTIONS -
Thali Bajao - Diya Jalao - #9Baje9Minute
- Tablighis - TikTok/PUBG - Kangana
- #RheaChakraborthy - Peacocks…</t>
  </si>
  <si>
    <t>brijesh0581
@sakshijoshii कुछ महीने पहले गरीब
लोग सड़कों पर बेसहारा होकर मर रहे
थे, तब आज का बेरोजगार युवा अंधभक्ति
में डूबा… https://t.co/tKMyQR6p0B</t>
  </si>
  <si>
    <t xml:space="preserve">sakshijoshii
</t>
  </si>
  <si>
    <t>deepakp40379826
RT @KajalSonane: Shattered by waiting
for vaccancy and results of exams.
Want your support..... 🙏👇🕯✊
#9Baje9Minute https://t.co/Drkv8dUbIS</t>
  </si>
  <si>
    <t xml:space="preserve">kajalsonane
</t>
  </si>
  <si>
    <t>kaluram22779829
RT @HansrajMeena: जल्द मैं तमाम
केंद्रीय सेवाओं की लंबित भर्ती,
विभिन्न विभागों में अटके पड़े बैकलॉग
पदों, एग्जाम, परिणाम, मेडीकल, जॉइनिंग…</t>
  </si>
  <si>
    <t>abhimanyumannu3
RT @HansrajMeena: आप लोगों को अंदाजा
भी नहीं होगा कि आगामी 9 सितम्बर
को बेरोजगारी और निजीकरण के विरोध
में ट्विटर से उठकर आयी एक मुहिम
हर घर…</t>
  </si>
  <si>
    <t>iamkkc7
RT @SanjayY46747202: अलग ही लेवल
का स्वैग है हैरी भाई का ! 😁😁
#9बजे9मिनट #9Baje9Minute https://t.co/7wA52vxQqD</t>
  </si>
  <si>
    <t>sanjaysdutt
RT @srivatsayb: DISTRACTIONS -
Thali Bajao - Diya Jalao - #9Baje9Minute
- Tablighis - TikTok/PUBG - Kangana
- #RheaChakraborthy - Peacocks…</t>
  </si>
  <si>
    <t>alkagup83864145
RT @Mahendr18838702: #9Baje9Minute
@Ab_hi_Tweet @abhinaymaths @AdityaVerma004
@AjeetKu47950944 @Amrita204 @Ashishchandelji
@BavitaRajput3…</t>
  </si>
  <si>
    <t xml:space="preserve">bavitarajput3
</t>
  </si>
  <si>
    <t xml:space="preserve">ashishchandelji
</t>
  </si>
  <si>
    <t xml:space="preserve">amrita204
</t>
  </si>
  <si>
    <t xml:space="preserve">ajeetku47950944
</t>
  </si>
  <si>
    <t xml:space="preserve">adityaverma004
</t>
  </si>
  <si>
    <t xml:space="preserve">ab_hi_tweet
</t>
  </si>
  <si>
    <t xml:space="preserve">mahendr18838702
</t>
  </si>
  <si>
    <t>princek253
RT @LakhanS10135070: @Ravishk356
रैलमंत्रीजी हम ने रेल से अप्रेंटिस
करके कौन सा गुना कर लिया। जो आप
को हम रेल अप्रेंटिस पर जरा भी रहम
नही आ…</t>
  </si>
  <si>
    <t xml:space="preserve">piyushgoya
</t>
  </si>
  <si>
    <t xml:space="preserve">hansraj
</t>
  </si>
  <si>
    <t xml:space="preserve">sujitgawai9
</t>
  </si>
  <si>
    <t xml:space="preserve">shivag
</t>
  </si>
  <si>
    <t xml:space="preserve">airfindia
</t>
  </si>
  <si>
    <t xml:space="preserve">v_
</t>
  </si>
  <si>
    <t xml:space="preserve">msdeskillindia
</t>
  </si>
  <si>
    <t xml:space="preserve">vijayku57216753
</t>
  </si>
  <si>
    <t xml:space="preserve">aakashbavaska18
</t>
  </si>
  <si>
    <t xml:space="preserve">sh
</t>
  </si>
  <si>
    <t xml:space="preserve">hqnrmu
</t>
  </si>
  <si>
    <t xml:space="preserve">n
</t>
  </si>
  <si>
    <t xml:space="preserve">ai
</t>
  </si>
  <si>
    <t xml:space="preserve">nitiaayog
</t>
  </si>
  <si>
    <t xml:space="preserve">nfirindia
</t>
  </si>
  <si>
    <t xml:space="preserve">siddhar63074884
</t>
  </si>
  <si>
    <t xml:space="preserve">pi
</t>
  </si>
  <si>
    <t xml:space="preserve">vikassa02898956
</t>
  </si>
  <si>
    <t xml:space="preserve">ir_c
</t>
  </si>
  <si>
    <t xml:space="preserve">nandkumarsinghc
</t>
  </si>
  <si>
    <t xml:space="preserve">rahulsi29576919
</t>
  </si>
  <si>
    <t xml:space="preserve">adarsh70330303
</t>
  </si>
  <si>
    <t>mukesh37988110
RT @ravikashyap4001: #Rail_Apprentice
की पीड़ा को समजीए साहब रेल के भविष्य
के लिए रेल अप्रेंटिस से बेहतर कोण
हो सकता जितना रेलको एक अप्रें…</t>
  </si>
  <si>
    <t xml:space="preserve">ravikashyap4001
</t>
  </si>
  <si>
    <t>tarachand_51
RT @ARVINDM04019988: #SpeakUp4AlpTraining
#9Baje9Minute @RailMinIndia @PiyushGoyal
@nerailwaygkp @drmbsbner @gmner_gkp
@cponergkp @DpoBsb स…</t>
  </si>
  <si>
    <t>devendr91039495
ना पैसा ना पद मांगता हूँ, मैं देश
का युवा हूँ अपना हक़ मांगता हूँ।।
#9Baje9Minute #9बजे9मिनट @suryapsingh_IAS…
https://t.co/Ei8FnOHsda</t>
  </si>
  <si>
    <t xml:space="preserve">ravikan20497218
</t>
  </si>
  <si>
    <t>prakash62803361
RT @Ravishk356: मेरे पास बहुत से
बेरोजगार रेल अप्रेंटिस साथियो के
संदेश आ रहे हैं कि वो बेरोजगारी
की जटिल समस्या से झूझ रहे हैं जबकि
सरकार…</t>
  </si>
  <si>
    <t>rakesh09138
RT @suryapsingh_IAS: ये सरकार नौकरियां
दे नहीं रही, ले रही है l #9Baje9Minute</t>
  </si>
  <si>
    <t>sk97209644
RT @alp_virendra: #SpeakUp4AlpTraining
#SpeakUp4AlpTraining #SpeakUp4AlpTraining
#SpeakUp4AlpTraining #9Baje9Minute
@RailwayNorthern We wan…</t>
  </si>
  <si>
    <t xml:space="preserve">railwaynorthern
</t>
  </si>
  <si>
    <t xml:space="preserve">alp_virendra
</t>
  </si>
  <si>
    <t>_manishsadhwani
@INCIndia @rssurjewala DISTRACTIONS
- Thali Bajao - Diya Jalao - #9Baje9Minute
- Tablighis - TikTok/PUBG - Kangana…
https://t.co/HjWF78XEA6</t>
  </si>
  <si>
    <t xml:space="preserve">rssurjewala
</t>
  </si>
  <si>
    <t>manishgaikar41
RT @_manishsadhwani: @INCIndia
@rssurjewala DISTRACTIONS - Thali
Bajao - Diya Jalao - #9Baje9Minute
- Tablighis - TikTok/PUBG - Kangana
- #…</t>
  </si>
  <si>
    <t>ji_nitesh397
RT @YRBSamajwadi: क्या आप बेरोजगारों
की आवाज बनेंगे ! मै बेरोजगारों
के साथ हुं यदि आप साथ है तो RT
करे. #9Baje9Minute</t>
  </si>
  <si>
    <t>yadavkamalesh79
RT @RachnaSinghSP: क्या आप बेरोजगारों
की आवाज बनेंगे ! मै बेरोजगारों
के साथ हुं यदि आप साथ है तो RT
करे. #9Baje9Minute</t>
  </si>
  <si>
    <t>praveen96600341
RT @suryapsingh_IAS: यूथ देश की
आशा है, देश का प्राण है, बाक़ी
सब बकवास l ...और नेतानगरी, देश
का घुन, देश को चट करने पर तुला
है l 9 सित…</t>
  </si>
  <si>
    <t>amareshkr_
RT @suryapsingh_IAS: न चोर हूँ
और न मोर हूँ, एक बेरोजगार युवा
हूँ, इसीलिए आपको पसंद नहीं l सुन
लो, कान खोल के, युवा जाग चुका है
l #9Sep9Ba…</t>
  </si>
  <si>
    <t>dikshitsdoshi
RT @srivatsayb: DISTRACTIONS -
Thali Bajao - Diya Jalao - #9Baje9Minute
- Tablighis - TikTok/PUBG - Kangana
- #RheaChakraborthy - Peacocks…</t>
  </si>
  <si>
    <t>alokprabhakar19
RT @suryapsingh_IAS: मैं शपथ लेता
हूँ कि मैं बेरोजगार युवा के साथ
खड़ा हूँ और आप? #9Baje9Minute #9बजे9मिनट</t>
  </si>
  <si>
    <t>praveen19575877
RT @RoshniD199: @PMOIndia @Praveen19575877
Poor women who took loan frm microfinance
companies r hounded by recovery
guys, These women run…</t>
  </si>
  <si>
    <t>jibhuwanji
RT @RoshniD199: @PMOIndia @Praveen19575877
Poor women who took loan frm microfinance
companies r hounded by recovery
guys, These women run…</t>
  </si>
  <si>
    <t>sinhaprerit97
RT @Ashishc83885071: #9Baje9Minute
@AKTU_Lucknow ख़ाली कहने को टेक्निकल
यूनिवर्सिटी हो जब डेली 80k+ coronavirus
cases है इंडिया में तुम…</t>
  </si>
  <si>
    <t>kaifsa2
कुंभकर्ण की नींद में सोई हुई सरकार
को जगाने के लिए 9 सितंबर को रात
9 बजकर 9 मिनट पर बेरोजगारी व निजीकरण
के खिलाफ ह… https://t.co/IpQTVnrCHJ</t>
  </si>
  <si>
    <t>kalim1958
RT @HLVishwakarma: दादी की बात
मानी होती तो शायद ये दिन न देखने
पड़ते! युवाओं के लिए #9Baje9Minute
यानी 9 सितंबर को लाइट बन्द करके
"दिया"…</t>
  </si>
  <si>
    <t>gmai_aditya
RT @suryapsingh_IAS: न चोर हूँ
और न मोर हूँ, एक बेरोजगार युवा
हूँ, इसीलिए आपको पसंद नहीं l सुन
लो, कान खोल के, युवा जाग चुका है
l #9Sep9Ba…</t>
  </si>
  <si>
    <t>achhelalyadava
RT @punita_soni: रोज़गार हमारा
अधिकार है , निजीकरण से हमारा विरोध
है , ये संपूर्ण भारत की आवाज़ है...
#9Baje9Minute https://t.co/d5cPiSztSL</t>
  </si>
  <si>
    <t xml:space="preserve">punita_soni
</t>
  </si>
  <si>
    <t>priyankab2003
RT @srivatsayb: DISTRACTIONS -
Thali Bajao - Diya Jalao - #9Baje9Minute
- Tablighis - TikTok/PUBG - Kangana
- #RheaChakraborthy - Peacocks…</t>
  </si>
  <si>
    <t>tuli_neelam
#9baje9minute Kangana is going
to Mumbai on 9 September .Why did
she select 9 September? Is she
going at 9p.m for 9… https://t.co/Xgf8Crl7JM</t>
  </si>
  <si>
    <t>iamshashankji
RT @tuli_neelam: #9baje9minute
Kangana is going to Mumbai on 9
September .Why did she select 9
September? Is she going at 9p.m
for 9 minute…</t>
  </si>
  <si>
    <t>sandeep19150845
RT @ARVINDM04019988: #9Baje9Minute
#SpeakUp4AlpTraining @RailMinIndia
@PiyushGoyal @nerailwaygkp @drmbsbner
@gmner_gkp @cponergkp @DpoBsb…</t>
  </si>
  <si>
    <t>aparichitboy
RT @ashokdanoda: अगर 1947 में टीवी
होता तो अपना देश कभी आजाद नहीं
होता क्योंकि अंग्रेजों की दौलत
के आगे अपना भारतीय मीडिया बिक जाता।
#9Baj…</t>
  </si>
  <si>
    <t>deepaks83198022
RT @RachnaSinghSP: इस हैशटैग को
9 सितम्बर तक टॉप पर रखें, नहीं
तो आपकी आवाज़ खो जाएगी l #9Baje9Minute</t>
  </si>
  <si>
    <t>dhruvkumarajay
RT @suryapsingh_IAS: ये सरकार नौकरियां
दे नहीं रही, ले रही है l #9Baje9Minute</t>
  </si>
  <si>
    <t>suryaya25374542
#9Baje9Minute सभी युवा बेरोजगार
भाईयो से निवेदन है 9 September
ko 9 baje 9 minute सारी लाइट ऑफ
करके अपने मोबाइल की… https://t.co/HnBbb3c173</t>
  </si>
  <si>
    <t>arpitra66316888
RT @griglani: Next Prime Minister
of India? #9Baje9Minute #दिल_में_मोदी
#BiharBole_RozgarDo #कांप_गया_गोदी
#9बजे9मिनट https://t.co/orgX…</t>
  </si>
  <si>
    <t>dhanend99646377
RT @suryapsingh_IAS: इस हैशटैग
को 9 सितम्बर तक टॉप पर रखें, नहीं
तो आपकी आवाज़ खो जाएगी l #9Baje9Minute</t>
  </si>
  <si>
    <t>abhinavmaurya10
#9Sep9Baje9Minute #9Baje9Minute
#9बजे9मिनट https://t.co/yNnTRWFmmE</t>
  </si>
  <si>
    <t>devendra8115
RT @ABHINAVMAURYA10: @suryapsingh_IAS
#9Sep9Baje9Minute #9Baje9Minute
#9बजे9मिनट</t>
  </si>
  <si>
    <t xml:space="preserve">ramnmaurya
</t>
  </si>
  <si>
    <t>ayushku46765964
RT @Ravishk356: अब मैं रोज मेरे
बेरोजगार युवा साथियो के लिए लिखूँगा
व सरकार से सवाल करूँगा। सरकार जब
तक बड़े स्तर पर रोजगार सृजन नही
करेगी…</t>
  </si>
  <si>
    <t>amitkum25806616
RT @griglani: नीतीश कुमार के भाषण
के दौरान गहरी नींद में विचार करते
सांसद ललन सिंह। #BiharKranti #BiharRejectsNitish
#9Baje9Minute https:…</t>
  </si>
  <si>
    <t>sirravikant1
RT @suryapsingh_IAS: मैं शपथ लेता
हूँ कि मैं बेरोजगार युवा के साथ
खड़ा हूँ और आप? #9Baje9Minute #9बजे9मिनट</t>
  </si>
  <si>
    <t>deshbha68227440
RT @imMEENAshrikant: सभी से हाथ
जोड़कर 🙏🙏 विनती है की सरकार के
खिलाफ बेरोजगारों युवाओं किसानों
मजदूरों की आवाज उठाने वाले बड़े
भाई @Hansra…</t>
  </si>
  <si>
    <t>shailendrapal24
RT @chinmoyee5: Modi govt also
takes care of economy, turns disaster
into opportunity: Nadda People
of India will only believe this
crap i…</t>
  </si>
  <si>
    <t>dimpals226
RT @suryapsingh_IAS: मैं शपथ लेता
हूँ कि मैं बेरोजगार युवा के साथ
खड़ा हूँ और आप? #9Baje9Minute #9बजे9मिनट</t>
  </si>
  <si>
    <t>ashafakkhan12
RT @suryapsingh_IAS: 4000 उर्दू
टीचर्स की भर्ती बहाल करे सरकार
l #9Baje9Minute #4000_उर्दूभर्तीपूरी_करो</t>
  </si>
  <si>
    <t>amirprasady
RT @imMEENAshrikant: सभी से हाथ
जोड़कर 🙏🙏 विनती है की सरकार के
खिलाफ बेरोजगारों युवाओं किसानों
मजदूरों की आवाज उठाने वाले बड़े
भाई @Hansra…</t>
  </si>
  <si>
    <t>mahendrakumarx
RT @suryapsingh_IAS: इस हैशटैग
को 9 सितम्बर तक टॉप पर रखें, नहीं
तो आपकी आवाज़ खो जाएगी l #9Baje9Minute</t>
  </si>
  <si>
    <t>a_khateeb_ansar
RT @imMEENAshrikant: सभी से हाथ
जोड़कर 🙏🙏 विनती है की सरकार के
खिलाफ बेरोजगारों युवाओं किसानों
मजदूरों की आवाज उठाने वाले बड़े
भाई @Hansra…</t>
  </si>
  <si>
    <t>zeeshan39041545
RT @MANOJRLD: याद है न भूलें हैं
न भूलेंगे #9Baje9Minute @HansrajMeena
#5बजे5मिनिट https://t.co/krGaZr4DRA</t>
  </si>
  <si>
    <t>divyapetlover
RT @MansuriSapna: "आजीविका" चलाने
के लिए रोजगार दे दो।। दिल से निकलती
है आह मेरी।। 'खुशियों' से भरा संसार
दे दो। "आजीविका" चलाने के लिए रोज…</t>
  </si>
  <si>
    <t>prempra34136487
RT @suryapsingh_IAS: इस हैशटैग
को 9 सितम्बर तक टॉप पर रखें, नहीं
तो आपकी आवाज़ खो जाएगी l #9Baje9Minute</t>
  </si>
  <si>
    <t>mukeshk18195457
RT @HansrajMeena: मुर्दा लोग मिशन
नहीं चलाते हैं, और जिंदा लोग मिशन
रुकने नहीं देते। ~मान्यवर साहब
कांशीराम जी। #9baje9minute</t>
  </si>
  <si>
    <t>makwana456
RT @imMEENAshrikant: सभी से हाथ
जोड़कर 🙏🙏 विनती है की सरकार के
खिलाफ बेरोजगारों युवाओं किसानों
मजदूरों की आवाज उठाने वाले बड़े
भाई @Hansra…</t>
  </si>
  <si>
    <t>vijendrameena74
RT @suryapsingh_IAS: ऐसी महत्वपूर्ण
खबर के सामने TVs को बेरोजगारी जैसी
समस्या कैसे दिखाई देगी? #9Baje9Minute
https://t.co/n2E1KqggOV</t>
  </si>
  <si>
    <t>beant6666
RT @ALIshabahat0: ना पैसा ना पद
मांगता हूँ, मैं देश का युवा हूँ
अपना हक़ मांगता हूँ।। #9Baje9Minute
#9बजे9मिनट @suryapsingh_IAS</t>
  </si>
  <si>
    <t>priyank33188469
RT @mk15583196: #9Baje9Minute #rrbjoining
#SpeakUpForUPSSSCStudents #SpeakUpForBankingStudents</t>
  </si>
  <si>
    <t xml:space="preserve">mk15583196
</t>
  </si>
  <si>
    <t>meeyakhanniyaz
RT @srivatsayb: DISTRACTIONS -
Thali Bajao - Diya Jalao - #9Baje9Minute
- Tablighis - TikTok/PUBG - Kangana
- #RheaChakraborthy - Peacocks…</t>
  </si>
  <si>
    <t>sourabhj7073
RT @suryapsingh_IAS: Hello youth
of India ! Learn how to swim upstream.
Government is totally ignoring
you. Participate in Sept 9 campaign…</t>
  </si>
  <si>
    <t>doctors1998
RT @srivatsayb: DISTRACTIONS -
Thali Bajao - Diya Jalao - #9Baje9Minute
- Tablighis - TikTok/PUBG - Kangana
- #RheaChakraborthy - Peacocks…</t>
  </si>
  <si>
    <t>kprawat15
RT @Ranjan_Sj: जागो ! #StopPrivatisation_saveGovtJobs
#BiharRejectsNitish #9Baje9Minute
#nojobnovotebiharelections #NoJob_NoVote
#speakup #…</t>
  </si>
  <si>
    <t xml:space="preserve">6l5p2t0qflaedqx
</t>
  </si>
  <si>
    <t xml:space="preserve">ranjan_sj
</t>
  </si>
  <si>
    <t>kd_dmishra
RT @vishalsethSP: नौ तारीख को तैयार
हैं 9 बजे रात मे 9 मिनट के लिए..
प्राइवेटाइजेशन और बेरोजगारी के
विरोध में सारे युवाओं को आगे बढ़
कर अप…</t>
  </si>
  <si>
    <t xml:space="preserve">vishalsethsp
</t>
  </si>
  <si>
    <t>riteshk80456779
RT @RachnaSinghSP: ना पैसा ना पद
मांगता हूँ, मैं देश का युवा हूँ
अपना हक़ मांगता हूँ।। #9Baje9Minute
#9बजे9मिनट @suryapsingh_IAS</t>
  </si>
  <si>
    <t>chandanran88
RT @suryapsingh_IAS: ऐसी महत्वपूर्ण
खबर के सामने TVs को बेरोजगारी जैसी
समस्या कैसे दिखाई देगी? #9Baje9Minute
https://t.co/n2E1KqggOV</t>
  </si>
  <si>
    <t>indraje41833345
RT @Krishna95003649: Engineers..jago
...tumlogo ki koi sunne vala nahi
hai..#upssscJEexamKarwao #SpeakUpForUPSSSCStudents
#9Baje9Minute</t>
  </si>
  <si>
    <t xml:space="preserve">krishna95003649
</t>
  </si>
  <si>
    <t>viren01322762
RT @dimpleydv_: India's media is
sold out, it will not raise voice
for students nor will it debate
.. shame on you GODI MEDIA #RRBExamD…</t>
  </si>
  <si>
    <t>vishal_klc
RT @griglani: नीतीश कुमार के भाषण
के दौरान गहरी नींद में विचार करते
सांसद ललन सिंह। #BiharKranti #BiharRejectsNitish
#9Baje9Minute https:…</t>
  </si>
  <si>
    <t>abbaskanthaliy1
RT @LambaAlka: #9Baje9Minute is
trending :), keep it up... 👍 देश
का युवा बोल रहा है... 🇮🇳 🙏.</t>
  </si>
  <si>
    <t>arvindyid
RT @AnkitYa81410305: अंधेर नगरी
अनबुझ राजा टके सेर भाजी टके सेर
खाजा !! जागो युवा पीढ़ी नहीं तो
बहुत देर हो जायेगा @suryapsingh_IAS
@brajes…</t>
  </si>
  <si>
    <t xml:space="preserve">brajes
</t>
  </si>
  <si>
    <t xml:space="preserve">ankitya81410305
</t>
  </si>
  <si>
    <t>kumarra52948373
RT @suryapsingh_IAS: ये सरकार नौकरियां
दे नहीं रही, ले रही है l #9Baje9Minute</t>
  </si>
  <si>
    <t>ashvini38046562
RT @HansrajMeena: आप लोगों को अंदाजा
भी नहीं होगा कि आगामी 9 सितम्बर
को बेरोजगारी और निजीकरण के विरोध
में ट्विटर से उठकर आयी एक मुहिम
हर घर…</t>
  </si>
  <si>
    <t>alokbha09649725
RT @RAVISHkumar001: नौकरियों की
मांग करना दलाली नहीं होती। दलाली
तो सरकारी कंपनियों को सस्ते दामों
में अपने चहेतों को देने पर मिलती
है। #9ब…</t>
  </si>
  <si>
    <t>slal_l
RT @suryapsingh_IAS: इस हैशटैग
को 9 सितम्बर तक टॉप पर रखें, नहीं
तो आपकी आवाज़ खो जाएगी l #9Baje9Minute</t>
  </si>
  <si>
    <t>shubham03317231
RT @Gauraw2297: #9Baje9Minute तैयार
रहिएगा</t>
  </si>
  <si>
    <t>imam_pari
RT @srivatsayb: DISTRACTIONS -
Thali Bajao - Diya Jalao - #9Baje9Minute
- Tablighis - TikTok/PUBG - Kangana
- #RheaChakraborthy - Peacocks…</t>
  </si>
  <si>
    <t>vijayba92743908
RT @suryapsingh_IAS: आप माता पिता
व मित्रों को जबाब देते देते थक
गए ना कि नौकरी कब लगेगी? मोदी जी
ने झूंठ बोला था, दोनों 2 करोड़
वाला और…</t>
  </si>
  <si>
    <t>yadunandan14819
RT @SandipSharmaEng: उ.प्र.में
लंबित भर्तियों का आंदोलन पुन:9
सितंबर को #9Baje9Minute पर होगा।आप
सभी शामिल होRT #विशेष_शिक्षकों_को_स्थाई_क…</t>
  </si>
  <si>
    <t>haseebturk8
RT @suryapsingh_IAS: 9 सितम्बर
को हुकूमत की चूलें हिल जायेंगी
l #9Baje9Minute #9बजे9मिनट</t>
  </si>
  <si>
    <t>rhutikghagare
@aman_mulla4 #9Baje9Minute #9बजे9मिनट
https://t.co/HjM3bE942t</t>
  </si>
  <si>
    <t xml:space="preserve">incmp
</t>
  </si>
  <si>
    <t xml:space="preserve">rofl_swara
</t>
  </si>
  <si>
    <t xml:space="preserve">aman_mulla4
</t>
  </si>
  <si>
    <t xml:space="preserve">kanganateam
</t>
  </si>
  <si>
    <t>taushifhashmi1
RT @suryapsingh_IAS: आइये सभी राजनैतिक
दल अब 9 सितम्बर को रात 9 बजे लाइट
बंद कर दिया, मोमबत्ती, मोबाइल लाइट
जला कर फिर सरकार को उन्हीं की…</t>
  </si>
  <si>
    <t>pushkarkatiyar_
RT @suryapsingh_IAS: पूरे देश को
सुशांत, रिया और कँगना में फ़सा
के रख दिया है, आपकी चाल में देश
फँस चुका है l मीडिया गुलाम है,
युवा बेहाल…</t>
  </si>
  <si>
    <t>_thunder_beast_
RT @HLVishwakarma: दादी की बात
मानी होती तो शायद ये दिन न देखने
पड़ते! युवाओं के लिए #9Baje9Minute
यानी 9 सितंबर को लाइट बन्द करके
"दिया"…</t>
  </si>
  <si>
    <t>009chauhan
RT @suryapsingh_IAS: इस हैशटैग
को 9 सितम्बर तक टॉप पर रखें, नहीं
तो आपकी आवाज़ खो जाएगी l #9Baje9Minute</t>
  </si>
  <si>
    <t>userwanttodie
RT @dimpleydv_: India's media is
sold out, it will not raise voice
for students nor will it debate
.. shame on you GODI MEDIA #RRBExamD…</t>
  </si>
  <si>
    <t>amreshy45638985
RT @bebakchhora: “किसी को इतना
भी मत डराओ कि डर ही ख़त्म हो जाए।”
और जिसको डर नहीं होता ना उससे थोड़ा
डरना चाहिए , साहब #9Baje9Minute
#…</t>
  </si>
  <si>
    <t>dheeren43934685
RT @suryapsingh_IAS: आपने तो अच्छी
नौकरी पा ली, प्रधानमंत्री जी, हम
बेरोजगार क्यों? खैरात नहीं, हक़
से मांगेंगे, 9 सितम्बर को रात 9
बजे…</t>
  </si>
  <si>
    <t>peeyush69161777
RT @AkanchaSinghUP: साहब देखते
हैं कि कितने दिन रिया के गले में
घंटी बांधकर आप इनकी थाली की आवाज़
दबा सकते हो, युवा जब तक घर बैठे
हैं, ठीक…</t>
  </si>
  <si>
    <t xml:space="preserve">akanchasinghup
</t>
  </si>
  <si>
    <t>dholukhan8
RT @Ravishk356: पहले प्रधानमंत्री
के कार्टून बनाये जाते थे अब अंधभक्तो
ने एक कार्टून को ही प्रधानमंत्री
बना दिया। कार्टून से उम्मीद भी
करते…</t>
  </si>
  <si>
    <t>palash_thaokar
RT @srivatsayb: DISTRACTIONS -
Thali Bajao - Diya Jalao - #9Baje9Minute
- Tablighis - TikTok/PUBG - Kangana
- #RheaChakraborthy - Peacocks…</t>
  </si>
  <si>
    <t>brtthinks
RT @Swati_IKR: सेठ जी अपनी सारी
जायदाद दान करते हुए 👇👇👇.....😂😂
#9Baje9Minute https://t.co/3ykjNUEJYy</t>
  </si>
  <si>
    <t>amityad33141277
RT @KirtiAzaad: #9Baje9Minute https://t.co/YvFGLHZbEV</t>
  </si>
  <si>
    <t>ahmadguff
RT @suryapsingh_IAS: न चोर हूँ
और न मोर हूँ, एक बेरोजगार युवा
हूँ, इसीलिए आपको पसंद नहीं l सुन
लो, कान खोल के, युवा जाग चुका है
l #9Sep9Ba…</t>
  </si>
  <si>
    <t>_maverick_____
RT @suryapsingh_IAS: न चोर हूँ
और न मोर हूँ, एक बेरोजगार युवा
हूँ, इसीलिए आपको पसंद नहीं l सुन
लो, कान खोल के, युवा जाग चुका है
l #9Sep9Ba…</t>
  </si>
  <si>
    <t>deepika27572484
RT @suryapsingh_IAS: इस हैशटैग
को 9 सितम्बर तक टॉप पर रखें, नहीं
तो आपकी आवाज़ खो जाएगी l #9Baje9Minute</t>
  </si>
  <si>
    <t>cp4ydv
RT @YRBSamajwadi: क्या आप बेरोजगारों
की आवाज बनेंगे ! मै बेरोजगारों
के साथ हुं यदि आप साथ है तो RT
करे. #9Baje9Minute</t>
  </si>
  <si>
    <t>sharif593
RT @HLVishwakarma: दादी की बात
मानी होती तो शायद ये दिन न देखने
पड़ते! युवाओं के लिए #9Baje9Minute
यानी 9 सितंबर को लाइट बन्द करके
"दिया"…</t>
  </si>
  <si>
    <t>irshada68191134
RT @suryapsingh_IAS: न चोर हूँ
और न मोर हूँ, एक बेरोजगार युवा
हूँ, इसीलिए आपको पसंद नहीं l सुन
लो, कान खोल के, युवा जाग चुका है
l #9Sep9Ba…</t>
  </si>
  <si>
    <t>manhallisuresh
RT @srivatsayb: DISTRACTIONS -
Thali Bajao - Diya Jalao - #9Baje9Minute
- Tablighis - TikTok/PUBG - Kangana
- #RheaChakraborthy - Peacocks…</t>
  </si>
  <si>
    <t>urban47185932
RT @suryapsingh_IAS: नोटबंदी के
दौरान वादा किया था कि सेठ साहूकार
कंगाल हो जायेंगे और गरीब की जेब
में पैसा आएगा, बाद में पोल खुली
कि ये तो…</t>
  </si>
  <si>
    <t>vidushi18659869
RT @imMEENAshrikant: सभी से हाथ
जोड़कर 🙏🙏 विनती है की सरकार के
खिलाफ बेरोजगारों युवाओं किसानों
मजदूरों की आवाज उठाने वाले बड़े
भाई @Hansra…</t>
  </si>
  <si>
    <t>subhash08254839
RT @Ravishk356: अब मैं रोज मेरे
बेरोजगार युवा साथियो के लिए लिखूँगा
व सरकार से सवाल करूँगा। सरकार जब
तक बड़े स्तर पर रोजगार सृजन नही
करेगी…</t>
  </si>
  <si>
    <t>anshu48572098
RT @adi8_s: नौकरियों की मांग करना
दलाली नहीं होती। दलाली तो सरकारी
कंपनियों को सस्ते दामों में अपने
चहेतों को देने पर मिलती है। #9बजे9मिनट…</t>
  </si>
  <si>
    <t>shahidmaroof
RT @suryapsingh_IAS: ऐसी महत्वपूर्ण
खबर के सामने TVs को बेरोजगारी जैसी
समस्या कैसे दिखाई देगी? #9Baje9Minute
https://t.co/n2E1KqggOV</t>
  </si>
  <si>
    <t>ketanjain252525
RT @suryapsingh_IAS: Hello youth
of India ! Learn how to swim upstream.
Government is totally ignoring
you. Participate in Sept 9 campaign…</t>
  </si>
  <si>
    <t>abhishayant1990
RT @HansrajMeena: save govt jobs
save students life save youths
future save Nation's future. #9Baje9Minute</t>
  </si>
  <si>
    <t>rajeevsinghbij
RT @suryapsingh_IAS: ये सरकार नौकरियां
दे नहीं रही, ले रही है l #9Baje9Minute</t>
  </si>
  <si>
    <t>vksriv1983
RT @Jaysing07420868: बोल जवानों
हल्ला बोल #मोदीजी_बेरोज़गार_को_रोज़गार_दो
#9Baje9Minute #9बजे9मिनट @yadavakhilesh
@yadavakhiles143 @ane…</t>
  </si>
  <si>
    <t>amankumar0311
RT @Ravishk356: साहेब आखिर कब तक
मीडिया के दलालो के सहारे सरकार
चलाएंगे? आपसे जवाब तो मांगा जाएगा।
निजीकरण समाप्त कीजिये व युवाओ को
रोजगार…</t>
  </si>
  <si>
    <t>spnomansid87
RT @RachnaSinghSP: क्या 9 सितंबर
को रात 9 बजे कुछ बड़ा होने वाला
हैं? #9Baje9Minute</t>
  </si>
  <si>
    <t>shivamy51055610
RT @GovindM86514297: कुंभकर्ण की
नींद में सोई हुई सरकार को जगाने
के लिए 9 सितंबर को रात 9 बजकर 9
मिनट पर बेरोजगारी व निजीकरण के
खिलाफ हल्ला…</t>
  </si>
  <si>
    <t>madhavkumarkum3
RT @SHUBHAM47492428: बेरोजगार युवा
भारत के भविष्य को बचाएं और निजीकरण
को रोकें, भारतीय युवाओं के लिए
रोजगार बढ़ाएं, संविधान बचाएं, आरक्षण
ब…</t>
  </si>
  <si>
    <t xml:space="preserve">balgovindydv1
</t>
  </si>
  <si>
    <t>avaneeshshakya6
RT @suryapsingh_IAS: ये सरकार नौकरियां
दे नहीं रही, ले रही है l #9Baje9Minute</t>
  </si>
  <si>
    <t>laluyadavbihar
RT @imMEENAshrikant: सभी से हाथ
जोड़कर 🙏🙏 विनती है की सरकार के
खिलाफ बेरोजगारों युवाओं किसानों
मजदूरों की आवाज उठाने वाले बड़े
भाई @Hansra…</t>
  </si>
  <si>
    <t>gayaramsharma9
RT @Rozykhatoon9: ऐसी महत्वपूर्ण
खबर के सामने TVs को बेरोजगारी जैसी
समस्या कैसे दिखाई देगी? #9Baje9Minute
https://t.co/hGLuXmyXAE</t>
  </si>
  <si>
    <t>railwayalp2018
RT @RajVermaIndian: @GaganPratapMath
#9Baje9Minute #SpeakUp4AlpTraining
@RailMinIndia @PiyushGoyal @nerailwaygkp
@drmbsbner @gmner_gkp @cpo…</t>
  </si>
  <si>
    <t xml:space="preserve">cpo
</t>
  </si>
  <si>
    <t>javed55764527
RT @YADAVANOOP13: मैं शपथ लेता
हूँ कि मैं बेरोजगार युवा के साथ
खड़ा हूँ और आप? #9Baje9Minute #9बजे9मिनट
@yadav__sabhasad @nitinsocialist
@…</t>
  </si>
  <si>
    <t>berojgarsks0
RT @AayushK47886942: #9Baje9Minute
Thr power of students nd teacher
We want stop privatization #SpeakUpForUPSSSCVDOJoining
#education #9B…</t>
  </si>
  <si>
    <t xml:space="preserve">dilshad_tahseen
</t>
  </si>
  <si>
    <t xml:space="preserve">vikrams92770143
</t>
  </si>
  <si>
    <t>akhilesh010719
RT @suryapsingh_IAS: ये सरकार नौकरियां
दे नहीं रही, ले रही है l #9Baje9Minute</t>
  </si>
  <si>
    <t xml:space="preserve">b2ashi
</t>
  </si>
  <si>
    <t xml:space="preserve">imadityaraghav
</t>
  </si>
  <si>
    <t xml:space="preserve">aayushk47886942
</t>
  </si>
  <si>
    <t>jeet0000143
RT @srivatsayb: DISTRACTIONS -
Thali Bajao - Diya Jalao - #9Baje9Minute
- Tablighis - TikTok/PUBG - Kangana
- #RheaChakraborthy - Peacocks…</t>
  </si>
  <si>
    <t>sujata50340362
RT @AmolKal24560351: #9Baje9Minute
#SpeakUp4AlpTraining @RailMinIndia
@PiyushGoyal @drmmumbaicr @GM_CRly
सर CEN1/2018 ALP की नियुक्ति मां…</t>
  </si>
  <si>
    <t>sonukum24044216
RT @suryapsingh_IAS: ऐसी महत्वपूर्ण
खबर के सामने TVs को बेरोजगारी जैसी
समस्या कैसे दिखाई देगी? #9Baje9Minute
https://t.co/n2E1KqggOV</t>
  </si>
  <si>
    <t>harkesh91669703
RT @veerahir4622: नौकरियों की मांग
करना दलाली नहीं होती। दलाली तो
सरकारी कंपनियों को सस्ते दामों
में अपने चहेतों को देने पर मिलती
है। #9बजे…</t>
  </si>
  <si>
    <t>pushkarrajsinh1
RT @Jenny_IYC: न हम किसी से डरे
थे न किसी से डरेंगे, हम भारत के
युवा हैं, साथ मिलकर लड़ेंगे!! आवाज़
दो हम एक हैं ✊ #9Baje9Minute #LRD_…</t>
  </si>
  <si>
    <t>deepakjajoria4
RT @Vibhuth49139970: Postpone neet
exam#9Baje9Minute</t>
  </si>
  <si>
    <t xml:space="preserve">vibhuth49139970
</t>
  </si>
  <si>
    <t>sangeeta_sanchi
RT @shubham_scs: @brajeshlive कोरोना
भयंकर हो चला है, योगी जी को गोरखपुर
जाने से ही फुर्सत नहीं, हवाई जहाज
की लॉगबुक कौन भरता होगा,सरकारी…</t>
  </si>
  <si>
    <t>yadavvins
RT @suryapsingh_IAS: Hello youth
of India ! Learn how to swim upstream.
Government is totally ignoring
you. Participate in Sept 9 campaign…</t>
  </si>
  <si>
    <t xml:space="preserve">rahulgandh
</t>
  </si>
  <si>
    <t xml:space="preserve">mahendra8400
</t>
  </si>
  <si>
    <t>jignesh54104075
RT @Ravishk356: 9 सितम्बर को रात
9 बजे बेरोजगार युवा साथियो द्वारा
चलाई जाने वाली मुहिम का मैं स्वागत
करता हूँ व इस मुहिम का दिल से समर्थन…</t>
  </si>
  <si>
    <t>yogesh93211870
RT @suryapsingh_IAS: युवा समाधान
है,समस्या नहीं, प्रधानमंत्री जी
l 9 सितम्बर को अपनी ताक़त दिखलायेगा
l #9Baje9Minute</t>
  </si>
  <si>
    <t>manishnarvari11
RT @suryapsingh_IAS: Hello youth
of India ! Learn how to swim upstream.
Government is totally ignoring
you. Participate in Sept 9 campaign…</t>
  </si>
  <si>
    <t>bhavendrawanja1
RT @speakupupsssc: @SpeakUpSSCRRB
#speakupforupallvacancy #SpeakUpForUPSSSCStudents
#UPSSSC_2016_की_24_भर्तियाँ_पूरी_करो
#upssscje2016 #9Ba…</t>
  </si>
  <si>
    <t>nandlal80753719
RT @imMEENAshrikant: सभी से हाथ
जोड़कर 🙏🙏 विनती है की सरकार के
खिलाफ बेरोजगारों युवाओं किसानों
मजदूरों की आवाज उठाने वाले बड़े
भाई @Hansra…</t>
  </si>
  <si>
    <t>aamil_siddiqui
RT @suryapsingh_IAS: न चोर हूँ
और न मोर हूँ, एक बेरोजगार युवा
हूँ, इसीलिए आपको पसंद नहीं l सुन
लो, कान खोल के, युवा जाग चुका है
l #9Sep9Ba…</t>
  </si>
  <si>
    <t>abhi_mor1
RT @Binoy_R: No signs of any economic
revival in sight. #BJP claiming
"Act of God" Selling PSUs to your
crony capitalists is not a solutio…</t>
  </si>
  <si>
    <t>binoy_r
RT @Binoy_R: No signs of any economic
revival in sight. #BJP claiming
"Act of God" Selling PSUs to your
crony capitalists is not a solutio…</t>
  </si>
  <si>
    <t>surendr32045048
RT @Chitran01032410: Dear government,
Students want your compassion,
not your charity. They are not
beggars, all they are asking for
is th…</t>
  </si>
  <si>
    <t>udit68087428
RT @Kabir_Aanand: #9Baje9Minute
#speakupforSSCRaliwaystudents #SpeakUp4AlpTraining
@PiyushGoyal @v_k_yadava @EastCoastRail
@HansrajMeena Si…</t>
  </si>
  <si>
    <t>himanshu86040
RT @shivanigandhi25: #9Baje9Minute
छात्र समर्थन करना जानतेहैं तो विरोध
करना भी जानतेहैं प्रधानमंत्री जी
सरकारी भर्तियों को 6 महीने से 1
साल…</t>
  </si>
  <si>
    <t>jannat_panchal
RT @suryapsingh_IAS: Hello youth
of India ! Learn how to swim upstream.
Government is totally ignoring
you. Participate in Sept 9 campaign…</t>
  </si>
  <si>
    <t>selenophile210
RT @srivatsayb: DISTRACTIONS -
Thali Bajao - Diya Jalao - #9Baje9Minute
- Tablighis - TikTok/PUBG - Kangana
- #RheaChakraborthy - Peacocks…</t>
  </si>
  <si>
    <t>pawangothwal200
RT @suryapsingh_IAS: इस हैशटैग
को 9 सितम्बर तक टॉप पर रखें, नहीं
तो आपकी आवाज़ खो जाएगी l #9Baje9Minute</t>
  </si>
  <si>
    <t>yadavh566
RT @ARVINDM04019988: #9Baje9Minute
#SpeakUp4AlpTraining @RailMinIndia
@PiyushGoyal @nerailwaygkp @drmbsbner
@gmner_gkp @cponergkp @DpoBsb स…</t>
  </si>
  <si>
    <t xml:space="preserve">sandeep83881590
</t>
  </si>
  <si>
    <t xml:space="preserve">rakeshs47375541
</t>
  </si>
  <si>
    <t xml:space="preserve">ramkumar87555
</t>
  </si>
  <si>
    <t>kuldeep44575556
RT @Careerwill1: #9Baje9Minute
आप नहीं जागे, तो सब सरकारी नौकरी
साफ कर देगी ये सरकार l #9Baje9Minute
#9बजे9मिनट #StopPrivatisation_saveGov…</t>
  </si>
  <si>
    <t>mohsin94245714
RT @NoExamsin2020: "Pokhriyal"
is Backward is "Layirhkop" which
doesn't make any Sense same as
his Logic😉 #9Baje9Minute #9बजे9मिनट</t>
  </si>
  <si>
    <t xml:space="preserve">noexamsin2020
</t>
  </si>
  <si>
    <t>awasthisatyam1
#9Baje9Minute https://t.co/Y6nhbcnnKM
भाइयों डिसलाइक करो इसे शिक्षक अदालतों
में है २ साल से और शिक्षा का स्तर
सुधार… https://t.co/m2Q7J3n9Nq</t>
  </si>
  <si>
    <t>rahulsh57150974
RT @Ravishk356: कोरोना का नाम तो
यूँ ही बदनाम है दोस्तो अर्थव्यवस्था
की कमर तो नोटबन्दी ने तोड़ी है,
बची कसर GST ने पूरी कर दी। #9Baje9Min…</t>
  </si>
  <si>
    <t>mukesh_verma5
save govt jobs save students life
save youths future save Nation's
future.@suryapsingh_IAS @HansrajMeena…
https://t.co/OBO4NuzyDs</t>
  </si>
  <si>
    <t>n80003870
RT @suryapsingh_IAS: न चोर हूँ
और न मोर हूँ, एक बेरोजगार युवा
हूँ, इसीलिए आपको पसंद नहीं l सुन
लो, कान खोल के, युवा जाग चुका है
l #9Sep9Ba…</t>
  </si>
  <si>
    <t>ruchi98886130
RT @MansuriSapna: "आजीविका" चलाने
के लिए रोजगार दे दो।। दिल से निकलती
है आह मेरी।। 'खुशियों' से भरा संसार
दे दो। "आजीविका" चलाने के लिए रोज…</t>
  </si>
  <si>
    <t xml:space="preserve">kumarankur_
</t>
  </si>
  <si>
    <t>pannela43297287
RT @suryapsingh_IAS: इस हैशटैग
को 9 सितम्बर तक टॉप पर रखें, नहीं
तो आपकी आवाज़ खो जाएगी l #9Baje9Minute</t>
  </si>
  <si>
    <t>silawatvivek
RT @suryapsingh_IAS: ये सरकार नौकरियां
दे नहीं रही, ले रही है l #9Baje9Minute</t>
  </si>
  <si>
    <t>ashutosh903240
RT @ramkumar87555: #9Baje9Minute
#SpeakUp4AlpTraining @RailMinIndia
@PiyushGoyal @nerailwaygkp @drmbsbner
@gmner_gkp @cponergkp @DpoBsb Ple…</t>
  </si>
  <si>
    <t>wahidhusain8
RT @Sonudix09782211: 9 सितम्बर
की रात 9 बजे 9 मिनट के लिए लाइट
बंद कर बेरोजगार युवा मोबाइल की
लाइट, मोमबत्ती, दिया, लालटेन जला
कर सरकार को…</t>
  </si>
  <si>
    <t>delinquentindia
RT @suryapsingh_IAS: ये सरकार नौकरियां
दे नहीं रही, ले रही है l #9Baje9Minute</t>
  </si>
  <si>
    <t>usha_rahi
RT @tonyJatinder9: जब युवा हक़
के लिए लड़ता है तब वो किसी से नही
डरता। खुद देख लीजिए इलाहाबाद के
छात्र हरिकेश कुमार को कैसे इतनी
फ़ोर्स…</t>
  </si>
  <si>
    <t>manishvats6
RT @suryapsingh_IAS: मैं शपथ लेता
हूँ कि मैं बेरोजगार युवा के साथ
खड़ा हूँ और आप? #9Baje9Minute #9बजे9मिनट</t>
  </si>
  <si>
    <t>motiyanisagar
RT @IYCMadhya: देश के युवा एकजुटता
के साथ रोजगार की मांग कर रहे है
लेकिन देश की मीडिया को युवाओं की
आवाज उठाने का समय ही नहीं है. #9Baje9Mi…</t>
  </si>
  <si>
    <t xml:space="preserve">iycmadhya
</t>
  </si>
  <si>
    <t>up37_sonu
RT @ALIshabahat0: ना पैसा ना पद
मांगता हूँ, मैं देश का युवा हूँ
अपना हक़ मांगता हूँ।। #9Baje9Minute
#9बजे9मिनट @suryapsingh_IAS</t>
  </si>
  <si>
    <t>sarfara38498206
RT @PilotPragpura: पता है यूवा
भाईओ आप को @suryapsingh_IAS #9Baje9Minute</t>
  </si>
  <si>
    <t>pt_689
RT @srivatsayb: DISTRACTIONS -
Thali Bajao - Diya Jalao - #9Baje9Minute
- Tablighis - TikTok/PUBG - Kangana
- #RheaChakraborthy - Peacocks…</t>
  </si>
  <si>
    <t>sameerk25231361
#GodiMedia is shame of India and
Anti National. Their only agenda
right now is to divert attention
of Nation! When… https://t.co/xXY8gI7rJA</t>
  </si>
  <si>
    <t>virenyadav71
#9Baje9Minute https://t.co/2ecz0k6OKX</t>
  </si>
  <si>
    <t>antibhakt5
RT @suryapsingh_IAS: न चोर हूँ
और न मोर हूँ, एक बेरोजगार युवा
हूँ, इसीलिए आपको पसंद नहीं l सुन
लो, कान खोल के, युवा जाग चुका है
l #9Sep9Ba…</t>
  </si>
  <si>
    <t>tanu64889681
RT @GunjanINC: बिहार एवं देश भर
के बेरोजगार युवाओं के #9बजे9मिनट
की मुहिम का बिहार युवा कांग्रेस
की ओर से मैं पूर्ण समर्थन करता
हूं। लड़ा…</t>
  </si>
  <si>
    <t xml:space="preserve">gunjaninc
</t>
  </si>
  <si>
    <t>rmakshaybhatt
RT @suryapsingh_IAS: ऐसी महत्वपूर्ण
खबर के सामने TVs को बेरोजगारी जैसी
समस्या कैसे दिखाई देगी? #9Baje9Minute
https://t.co/n2E1KqggOV</t>
  </si>
  <si>
    <t>ratanjee19
@sambitswaraj जनता-युवा-रोजगार
की बातें करो। अब देश गुमराह नहीं
होगा @suryapsingh_IAS #9Baje9Minute
#9बजे9मिनट</t>
  </si>
  <si>
    <t xml:space="preserve">finminindia
</t>
  </si>
  <si>
    <t xml:space="preserve">supremecourtind
</t>
  </si>
  <si>
    <t xml:space="preserve">stashfin
</t>
  </si>
  <si>
    <t xml:space="preserve">rbi
</t>
  </si>
  <si>
    <t xml:space="preserve">rsp03588831
</t>
  </si>
  <si>
    <t xml:space="preserve">manishc31159992
</t>
  </si>
  <si>
    <t>shivam__ji
RT @speakupssc1: Stop privatization
Save our PSU's Save employment.
#9Baje9Minute https://t.co/pYpREt94a0</t>
  </si>
  <si>
    <t>karanve15143199
RT @suryapsingh_IAS: ऐसी महत्वपूर्ण
खबर के सामने TVs को बेरोजगारी जैसी
समस्या कैसे दिखाई देगी? #9Baje9Minute
https://t.co/n2E1KqggOV</t>
  </si>
  <si>
    <t>arvindk51679896
RT @RachnaSinghSP: क्या 9 सितंबर
को रात 9 बजे कुछ बड़ा होने वाला
हैं? #9Baje9Minute</t>
  </si>
  <si>
    <t>priyank80474825
RT @Tejalpatel086: @abhinaymaths
@Motivation #speakup ReTweet #ctet2020examdate
#69k_चयनित_शिक्षकों_की_नियुक्ति_कब
#UpNewPRTVacancy #spea…</t>
  </si>
  <si>
    <t>vatsalsrivasta6
RT @suryapsingh_IAS: एकता में शक्ति
है, सारे प्रतियोगी छात्र एक जुट
हों, सारे बेरोजगार एक जुट हों l
#9Sep9Baje9Minute #9Baje9Minute
#9बजे9…</t>
  </si>
  <si>
    <t xml:space="preserve">vinodkapri
</t>
  </si>
  <si>
    <t>journalistmetro
RT @RavindraGautam_: आइये सभी बेरोज़गार
युवकों के समर्थन में 9 सितम्बर
को #9Baje9Minute दिये जलायें और
सोयी हुई सरकार को जगाने का प्रयास
क…</t>
  </si>
  <si>
    <t>ravindragautam_
आइये सभी बेरोज़गार युवकों के समर्थन
में 9 सितम्बर को #9Baje9Minute
दिये जलायें और सोयी हुई सरकार को
जगाने का प्रयास… https://t.co/NdzdS2b9e8</t>
  </si>
  <si>
    <t>ajayrajekd56
RT @PragathShukla: देश के सारे
बेरोज़गारों को अब हैप्पी हो जाना
चाहिए... #नमस्ते_ट्रम्प की कृपा
से बेहतरीन रोज़गार का सृजन हुआ
है... आप भी…</t>
  </si>
  <si>
    <t>rajurajaketawah
RT @suryapsingh_IAS: ऐसी महत्वपूर्ण
खबर के सामने TVs को बेरोजगारी जैसी
समस्या कैसे दिखाई देगी? #9Baje9Minute
https://t.co/n2E1KqggOV</t>
  </si>
  <si>
    <t>veerfagga
RT @adi8_s: नोटबंदी के दौरान वादा
किया था कि सेठ साहूकार कंगाल हो
जायेंगे और गरीब की जेब में पैसा
आएगा, बाद में पोल खुली कि ये तो
अमीर का…</t>
  </si>
  <si>
    <t>sanjeevnitv
RT @RavindraGautam_: आइये सभी बेरोज़गार
युवकों के समर्थन में 9 सितम्बर
को #9Baje9Minute दिये जलायें और
सोयी हुई सरकार को जगाने का प्रयास
क…</t>
  </si>
  <si>
    <t>pravinb34487530
RT @satyendrsoni143: देश के युवा
बोल रहे है इतिहास रचा जायेगा। मैं
मध्यप्रदेश में संविदा कर्मचारियों
पर हो रहे शोषण के खिलाफ हूं। Nhm
samvi…</t>
  </si>
  <si>
    <t xml:space="preserve">satyendrsoni143
</t>
  </si>
  <si>
    <t>vishal38956423
RT @HLVishwakarma: दादी की बात
मानी होती तो शायद ये दिन न देखने
पड़ते! युवाओं के लिए #9Baje9Minute
यानी 9 सितंबर को लाइट बन्द करके
"दिया"…</t>
  </si>
  <si>
    <t>manishsinghgzb
@suryapsingh_IAS I am ready. #9Baje9Minute</t>
  </si>
  <si>
    <t>shailen27741791
#9Baje9Minute</t>
  </si>
  <si>
    <t>vikramk61310878
RT @suryapsingh_IAS: Hello youth
of India ! Learn how to swim upstream.
Government is totally ignoring
you. Participate in Sept 9 campaign…</t>
  </si>
  <si>
    <t>bharat24news1
RT @suryapsingh_IAS: न चोर हूँ
और न मोर हूँ, एक बेरोजगार युवा
हूँ, इसीलिए आपको पसंद नहीं l सुन
लो, कान खोल के, युवा जाग चुका है
l #9Sep9Ba…</t>
  </si>
  <si>
    <t>aquariusmediaa
RT @RavindraGautam_: आइये सभी बेरोज़गार
युवकों के समर्थन में 9 सितम्बर
को #9Baje9Minute दिये जलायें और
सोयी हुई सरकार को जगाने का प्रयास
क…</t>
  </si>
  <si>
    <t>vikashtiwari980
RT @imadityaraghav: मांगे पूरी
होने तक रूकना नहीं है #SpeakUpForUPSSSCVDOJoining
#SpeakUpForUPSSSCStudents #SpeakUpForUP69KTeachersJoinin…</t>
  </si>
  <si>
    <t>suhailsamajwadi
RT @ViraVirendra: आगामी 9 सितम्बर
को रात ठीक 9 बजे, 9 मिनट के लिए
पुनः बेरोजगारी व निजीकरण के खिलाफ
हल्ला बोल होगा। क्या देश का युवा
एकजुट…</t>
  </si>
  <si>
    <t xml:space="preserve">viravirendra
</t>
  </si>
  <si>
    <t>team_ravindra
RT @RavindraGautam_: आइये सभी बेरोज़गार
युवकों के समर्थन में 9 सितम्बर
को #9Baje9Minute दिये जलायें और
सोयी हुई सरकार को जगाने का प्रयास
क…</t>
  </si>
  <si>
    <t>satyendratata
Its development of Nation.. As
per centre govt.. @PMOIndia @narendramodi
.. Save youth and provide job..…
https://t.co/Par9YrERhl</t>
  </si>
  <si>
    <t>bittush61186845
RT @Ravishk356: साहेब आखिर कब तक
मीडिया के दलालो के सहारे सरकार
चलाएंगे? आपसे जवाब तो मांगा जाएगा।
निजीकरण समाप्त कीजिये व युवाओ को
रोजगार…</t>
  </si>
  <si>
    <t xml:space="preserve">abhishe58183659
</t>
  </si>
  <si>
    <t>adityay81476751
RT @Subodh70343: #9Baje9Minute
stop privatisation, complete hssc
recrument at time. Hssc ITI instructor
result nikalo... Khatter / modi
g..…</t>
  </si>
  <si>
    <t xml:space="preserve">subodh70343
</t>
  </si>
  <si>
    <t>its_abshk
कहाँ तो तय था चिराग़ाँ हर एक घर
के लिए, कहाँ चिराग़ मयस्सर नहीं
शहर के लिए !! - दुष्यंत कुमार #9बजे9मिनट…
https://t.co/V63tGqQqHl</t>
  </si>
  <si>
    <t>satyend72283250
RT @ARVINDM04019988: #SpeakUp4AlpTraining
#9Baje9Minute @RailMinIndia @PiyushGoyal
@nerailwaygkp @drmbsbner @gmner_gkp
@cponergkp @DpoBsb P…</t>
  </si>
  <si>
    <t>therenukagautam
RT @RavindraGautam_: आइये सभी बेरोज़गार
युवकों के समर्थन में 9 सितम्बर
को #9Baje9Minute दिये जलायें और
सोयी हुई सरकार को जगाने का प्रयास
क…</t>
  </si>
  <si>
    <t>tuhinchutibhat1
RT @kuldip1810: @Ravishk356 आदरणीय
रेलमंत्री जी आज जर डबल स्किल्ड
#Rail_Apprentice ला रेलसेवा करण्याची
संधी मिळाली तर रेल्वे तसेच देशातील
आ…</t>
  </si>
  <si>
    <t>ashishk21193078
RT @Ravishk356: 9 सितम्बर को रात
9 बजे बेरोजगार युवा साथियो द्वारा
चलाई जाने वाली मुहिम का मैं स्वागत
करता हूँ व इस मुहिम का दिल से समर्थन…</t>
  </si>
  <si>
    <t>kamrulhasankh12
RT @suryapsingh_IAS: Hello youth
of India ! Learn how to swim upstream.
Government is totally ignoring
you. Participate in Sept 9 campaign…</t>
  </si>
  <si>
    <t>hemantk74570802
न्यूज़ चैनलों के लिए भारत का सबसे
महत्वपूर्ण खबर #9Baje9Minute https://t.co/4fgDcgSdqc</t>
  </si>
  <si>
    <t>vinaypal7384
RT @suryapsingh_IAS: ऐसी महत्वपूर्ण
खबर के सामने TVs को बेरोजगारी जैसी
समस्या कैसे दिखाई देगी? #9Baje9Minute
https://t.co/n2E1KqggOV</t>
  </si>
  <si>
    <t>vikrant11816031
RT @TeqipF: Dear students, thanks
for your support we(@TeqipF) are
grateful to have such wonderful
students... We request to @EduMinOfIndia…</t>
  </si>
  <si>
    <t>mohdsal70315720
RT @suryapsingh_IAS: ऐसी महत्वपूर्ण
खबर के सामने TVs को बेरोजगारी जैसी
समस्या कैसे दिखाई देगी? #9Baje9Minute
https://t.co/n2E1KqggOV</t>
  </si>
  <si>
    <t>mdkhaninc_
RT @griglani: नीतीश कुमार के भाषण
के दौरान गहरी नींद में विचार करते
सांसद ललन सिंह। #BiharKranti #BiharRejectsNitish
#9Baje9Minute https:…</t>
  </si>
  <si>
    <t>rameshc07418827
RT @suryapsingh_IAS: मैं शपथ लेता
हूँ कि मैं बेरोजगार युवा के साथ
खड़ा हूँ और आप? #9Baje9Minute #9बजे9मिनट</t>
  </si>
  <si>
    <t>ambrish13329628
RT @suryapsingh_IAS: न चोर हूँ
और न मोर हूँ, एक बेरोजगार युवा
हूँ, इसीलिए आपको पसंद नहीं l सुन
लो, कान खोल के, युवा जाग चुका है
l #9Sep9Ba…</t>
  </si>
  <si>
    <t>anuj_yadav7
RT @suryapsingh_IAS: इस हैशटैग
को 9 सितम्बर तक टॉप पर रखें, नहीं
तो आपकी आवाज़ खो जाएगी l #9Baje9Minute</t>
  </si>
  <si>
    <t>vipinpa1234567
RT @suryapsingh_IAS: Hello youth
of India ! Learn how to swim upstream.
Government is totally ignoring
you. Participate in Sept 9 campaign…</t>
  </si>
  <si>
    <t>harendra2021
RT @harendra2021: #9Baje9Minute
#9बजे9मिनट #ModiMustResign https://t.co/vNNYa55OPe</t>
  </si>
  <si>
    <t>winnersasia
RT @RavindraGautam_: आइये सभी बेरोज़गार
युवकों के समर्थन में 9 सितम्बर
को #9Baje9Minute दिये जलायें और
सोयी हुई सरकार को जगाने का प्रयास
क…</t>
  </si>
  <si>
    <t>dogawithinc
RT @FnbJoe: Come Guys Pecche Pado
don’t relax All Students &amp;amp;
Unemployed youth do not forget
#9Baje9Minute #ParentsDemandPostponeNEET
#petro…</t>
  </si>
  <si>
    <t>advrahuly
#9Baje9Minute https://t.co/M9SUnBuIkI</t>
  </si>
  <si>
    <t>sonamya33113468
RT @TanyaYadav128: #9Baje9Minute
देश के युवा सरकार से जवाब मांगेंगे,
बेरोज़गारी हटाने के झूठे वादों
का हिसाब मांगेंगे https://t.co/Jr8IjRbG…</t>
  </si>
  <si>
    <t>sunnyarun1992
RT @Ravishk356: अब मैं रोज मेरे
बेरोजगार युवा साथियो के लिए लिखूँगा
व सरकार से सवाल करूँगा। सरकार जब
तक बड़े स्तर पर रोजगार सृजन नही
करेगी…</t>
  </si>
  <si>
    <t>anuragketan
RT @HansrajMeena: देश के युवा बोल
रहे है इतिहास रचा जायेगा। #9Baje9Minute</t>
  </si>
  <si>
    <t xml:space="preserve">bkarwadiya
</t>
  </si>
  <si>
    <t>rakshit49972059
RT @JournoSPSingh: चाहे कुछ भी
कर लो मेरे सरदार, नौकरी कब दोगे
बस इतना बतला दो मेरी सरकार l एक
बेरोजगार युवा की वेदना है व आक्रोश
है l ये आ…</t>
  </si>
  <si>
    <t>matinshaikh87
RT @suryapsingh_IAS: मैं शपथ लेता
हूँ कि मैं बेरोजगार युवा के साथ
खड़ा हूँ और आप? #9Baje9Minute #9बजे9मिनट</t>
  </si>
  <si>
    <t>ajayyad71679097
RT @RachnaSinghSP: उन्हीं की भाषा
मे अपनी आवाज़ उनके कानों तक पहुँचाना
है साथियों याद रखना #9baje9minute</t>
  </si>
  <si>
    <t>appakhande
RT @suryapsingh_IAS: Hello youth
of India ! Learn how to swim upstream.
Government is totally ignoring
you. Participate in Sept 9 campaign…</t>
  </si>
  <si>
    <t>vijayagni
RT @ShantiRaman7: 9 सितम्बर को
बेरोजगार युवाओं की आवाज को बुलन्द
करने का मैं समर्थन करता हूँ. रोजगार
देने का वादा करके रोजगार मिटाने
वाली स…</t>
  </si>
  <si>
    <t xml:space="preserve">mdislamuddinsh5
</t>
  </si>
  <si>
    <t>nargiss87152065
RT @suryapsingh_IAS: देश को बचाना
है, तो यूथ को आगे आना है l #9Baje9Minute
#9बजे9मिनट</t>
  </si>
  <si>
    <t>rahulnsuibegusa
RT @griglani: Only 414 active members
on Twitter and 4K on Facebook to
listen to the virtual rally of
@Jduonline chief and Bihar CM @Nitish…</t>
  </si>
  <si>
    <t xml:space="preserve">nitish
</t>
  </si>
  <si>
    <t xml:space="preserve">jduonline
</t>
  </si>
  <si>
    <t>km_vandana3
RT @vermanirankari: #SpeakUpFor12460TeachersJoining
गजब का दौर आ गया है भरे हुआ फॉर्म
का पेपर करवाने के लिए धरना देना
होता है। नियुक्त हुए…</t>
  </si>
  <si>
    <t xml:space="preserve">mauryanidhzz
</t>
  </si>
  <si>
    <t xml:space="preserve">bjp4up
</t>
  </si>
  <si>
    <t xml:space="preserve">vermanirankari
</t>
  </si>
  <si>
    <t>falgunii92
RT @suryapsingh_IAS: ये सरकार नौकरियां
दे नहीं रही, ले रही है l #9Baje9Minute</t>
  </si>
  <si>
    <t>akhilku59031449
RT @ramkumar87555: #9Baje9Minute
#SpeakUp4AlpTraining @RailMinIndia
@PiyushGoyal @nerailwaygkp @drmbsbner
@gmner_gkp @cponergkp @DpoBsb Sir…</t>
  </si>
  <si>
    <t>raghven51959950
RT @Sonudix09782211: 9 सितम्बर
की रात 9 बजे 9 मिनट के लिए लाइट
बंद कर बेरोजगार युवा मोबाइल की
लाइट, मोमबत्ती, दिया, लालटेन जला
कर सरकार को…</t>
  </si>
  <si>
    <t>mukesh56555717
RT @Ravishk356: अब मैं रोज मेरे
बेरोजगार युवा साथियो के लिए लिखूँगा
व सरकार से सवाल करूँगा। सरकार जब
तक बड़े स्तर पर रोजगार सृजन नही
करेगी…</t>
  </si>
  <si>
    <t>ganeshc42801487
RT @suryapsingh_IAS: न चोर हूँ
और न मोर हूँ, एक बेरोजगार युवा
हूँ, इसीलिए आपको पसंद नहीं l सुन
लो, कान खोल के, युवा जाग चुका है
l #9Sep9Ba…</t>
  </si>
  <si>
    <t xml:space="preserve">maheshapal
</t>
  </si>
  <si>
    <t>drraghvendrafa1
RT @imMEENAshrikant: सभी से हाथ
जोड़कर 🙏🙏 विनती है की सरकार के
खिलाफ बेरोजगारों युवाओं किसानों
मजदूरों की आवाज उठाने वाले बड़े
भाई @Hansra…</t>
  </si>
  <si>
    <t>rakeshs03289650
RT @Ravishk356: मेरे पास बहुत से
बेरोजगार रेल अप्रेंटिस साथियो के
संदेश आ रहे हैं कि वो बेरोजगारी
की जटिल समस्या से झूझ रहे हैं जबकि
सरकार…</t>
  </si>
  <si>
    <t>rahuljaiss
RT @PUNITPA00706410: जाग सको तो
जागो, भारत के किसान, मजदूरों, देश
के बेरोजगार युवाओं, 135 करोड़ लोगों
अगर नींद से नहीं जगे तो आने वाले
समय…</t>
  </si>
  <si>
    <t>amrendr42809869
RT @Ravishk356: कौन कहता है आंसमा
में सुराख नही हो सकता, एक पत्थर
तो तबियत से मारो यारो। #9Baje9Minute</t>
  </si>
  <si>
    <t>tanmoydey96
RT @KirtiAzaad: #9Baje9Minute https://t.co/YvFGLHZbEV</t>
  </si>
  <si>
    <t>sabihuddin92786
RT @SabihUddin92786: @suryapsingh_IAS
इन शा अल्लाह 9 सितम्बर को हुकूमत
की चूलें हिल जायेंगी..!! #9Baje9Minute
#9बजे9मिनट</t>
  </si>
  <si>
    <t>mahendr77095720
RT @suryapsingh_IAS: ये सरकार नौकरियां
दे नहीं रही, ले रही है l #9Baje9Minute
https://t.co/kbgkfcCtEG</t>
  </si>
  <si>
    <t>kumarchandanya8
RT @suryapsingh_IAS: मैं शपथ लेता
हूँ कि मैं बेरोजगार युवा के साथ
खड़ा हूँ और आप? #9Baje9Minute #9बजे9मिनट</t>
  </si>
  <si>
    <t>javedjamy
RT @suryapsingh_IAS: इस हैशटैग
को 9 सितम्बर तक टॉप पर रखें, नहीं
तो आपकी आवाज़ खो जाएगी l #9Baje9Minute</t>
  </si>
  <si>
    <t>babliku70209656
RT @Brijmoh77986772: #9Baje9Minute
#SpeakUp4AlpTraining @RailMinIndia
@PiyushGoyal @nerailwaygkp @drmbsbner
@gmner_gkp @cponergkp @DpoBsb S…</t>
  </si>
  <si>
    <t xml:space="preserve">sandeep7626
</t>
  </si>
  <si>
    <t>gksid1
RT @HLVishwakarma: दादी की बात
मानी होती तो शायद ये दिन न देखने
पड़ते! युवाओं के लिए #9Baje9Minute
यानी 9 सितंबर को लाइट बन्द करके
"दिया"…</t>
  </si>
  <si>
    <t>ajendra__
RT @sanjay43210: जिस पर बीतती जा
रही है, उसे समझ भी आती जा रही है😂😂👇
#9बजे9मिनीट #9Baje9Minute https://t.co/Wm67Wz19UE</t>
  </si>
  <si>
    <t xml:space="preserve">sanjay43210
</t>
  </si>
  <si>
    <t>anupam256005
RT @Manglaram_INC: निजी करण राष्ट्र
के खिलाफ है हमें जुमले नहीं रोजगार
चाहिए दीपक जलाकर हम विरोध कर रहे
हैं #9बजे9मिनट #9Baje9Minute https:…</t>
  </si>
  <si>
    <t xml:space="preserve">manglaram_inc
</t>
  </si>
  <si>
    <t>iycnabinagar
RT @suryapsingh_IAS: #9Baje9Minute
#9बजे9मिनट</t>
  </si>
  <si>
    <t xml:space="preserve">dinband76782530
</t>
  </si>
  <si>
    <t xml:space="preserve">abpnew
</t>
  </si>
  <si>
    <t xml:space="preserve">rajeshghunavat
</t>
  </si>
  <si>
    <t>brt19102444
RT @suryapsingh_IAS: Hello youth
of India ! Learn how to swim upstream.
Government is totally ignoring
you. Participate in Sept 9 campaign…</t>
  </si>
  <si>
    <t>ranjank32521907
RT @Abmaurya1213: #9Baje9Minute
ये खबर छपवा दो अखबार में पोस्टर
लगवा दो बाजार में की .आगामी 9 सितंबर
को रात 9बजे घर की लाइट बंद करके
मोमब…</t>
  </si>
  <si>
    <t xml:space="preserve">abmaurya1213
</t>
  </si>
  <si>
    <t>gulabkushwaha
RT @RishiJareda_: सबकी पगड़ी को
हवाओं में उछाला जाए सोचता हूँ कोई
अख़बार निकाला जाए ~ राहत इंदौरी
#9Baje9Minute #BiharRejectsNitish
@surya…</t>
  </si>
  <si>
    <t>sanjeev96766510
RT @suryapsingh_IAS: इस हैशटैग
को 9 सितम्बर तक टॉप पर रखें, नहीं
तो आपकी आवाज़ खो जाएगी l #9Baje9Minute</t>
  </si>
  <si>
    <t>worldrevealer
RT @suryapsingh_IAS: 9 सितम्बर
को हुकूमत की चूलें हिल जायेंगी
l #9Baje9Minute #9बजे9मिनट</t>
  </si>
  <si>
    <t>ruhilsanjeet
RT @KirtiAzaad: #9Baje9Minute https://t.co/YvFGLHZbEV</t>
  </si>
  <si>
    <t>drpunkaj
RT @KirtiAzaad: #9Baje9Minute https://t.co/YvFGLHZbEV</t>
  </si>
  <si>
    <t>aartiagarwal678
@suryapsingh_IAS Tanhashyi bjp
Humtoh 1month se protest krrhe
h sir Humko pta h Kitna juth or
kitna ignore krrhe… https://t.co/MLNi6EEV0S</t>
  </si>
  <si>
    <t xml:space="preserve">kt_rishu
</t>
  </si>
  <si>
    <t>vivekanand__
RT @suryapsingh_IAS: मैं शपथ लेता
हूँ कि मैं बेरोजगार युवा के साथ
खड़ा हूँ और आप? #9Baje9Minute #9बजे9मिनट</t>
  </si>
  <si>
    <t>nidhish50339778
RT @dimpleydv_: मैं डिम्पल युवाओं
के 9 सितंबर #9Baje9Minute मुहिम
का पूर्ण समर्थन करती हूँ। #9बजे9मिनट
#9Baje9Minute @HansrajMeena</t>
  </si>
  <si>
    <t>arunesh97663537
RT @dimpleydv_: मैं डिम्पल युवाओं
के 9 सितंबर #9Baje9Minute मुहिम
का पूर्ण समर्थन करती हूँ। #9बजे9मिनट
#9Baje9Minute @HansrajMeena</t>
  </si>
  <si>
    <t>devendr45016481
RT @tonyJatinder9: जब युवा हक़
के लिए लड़ता है तब वो किसी से नही
डरता। खुद देख लीजिए इलाहाबाद के
छात्र हरिकेश कुमार को कैसे इतनी
फ़ोर्स…</t>
  </si>
  <si>
    <t>binesvarp
RT @suryapsingh_IAS: 9 सितम्बर
में केवल आज व कल के दो दिन बीच
में है l उस दिन बता देना है कि
मोदी सरकार गलत और देश का नौजवान
सही है l भर्ती…</t>
  </si>
  <si>
    <t>rooster16111611
RT @suryapsingh_IAS: युवा समाधान
है,समस्या नहीं, प्रधानमंत्री जी
l 9 सितम्बर को अपनी ताक़त दिखलायेगा
l #9Baje9Minute</t>
  </si>
  <si>
    <t>kalimoumita
RT @JunaidMajid12: पढ़-लिख कर खामोश
हो तो #कलम तोड़ दो। हक़ अपना न
मांग सको तो #जीना छोड़ दो।। #9तारिख9बजे
#9बजे9मिनट #9Baje9Minute एक बार…</t>
  </si>
  <si>
    <t>yadvendrakumar2
@shaluyadav_94 @Priyankavidrohi
@PRiyaGoldd वो मीडिया नहीं गिद्धों
, भेड़ियों का झुंड़ था जो एक लड़की
को माइक नामक… https://t.co/PY3xT27ZpH</t>
  </si>
  <si>
    <t xml:space="preserve">priyagoldd
</t>
  </si>
  <si>
    <t>nareshy83724012
RT @Yadvendrakumar2: @shaluyadav_94
@Priyankavidrohi @PRiyaGoldd वो
मीडिया नहीं गिद्धों , भेड़ियों
का झुंड़ था जो एक लड़की को माइक
नामक चों…</t>
  </si>
  <si>
    <t xml:space="preserve">priyankavidrohi
</t>
  </si>
  <si>
    <t xml:space="preserve">shaluyadav_94
</t>
  </si>
  <si>
    <t>rajpalshakya3
RT @RAVISHkumar001: नौकरियों की
मांग करना दलाली नहीं होती। दलाली
तो सरकारी कंपनियों को सस्ते दामों
में अपने चहेतों को देने पर मिलती
है। #9ब…</t>
  </si>
  <si>
    <t>ektapan62809721
#9Baje9Minute @Aamitabh2 @CMOfficeUP
@suryapsingh_IAS https://t.co/RBxWtsa2OF</t>
  </si>
  <si>
    <t xml:space="preserve">drdwivedisatish
</t>
  </si>
  <si>
    <t>nauratan_kamal
RT @suryapsingh_IAS: इस हैशटैग
को 9 सितम्बर तक टॉप पर रखें, नहीं
तो आपकी आवाज़ खो जाएगी l #9Baje9Minute</t>
  </si>
  <si>
    <t xml:space="preserve">chitraaum
</t>
  </si>
  <si>
    <t>ashishg99358191
मिल गई Y कैटेगरी सुरक्षा अब GDP,नौकरी,रोज़गार,करोना
से सब सुरक्षित हो जायेगे !!🤪 #RozgarDoJumlaNahi…
https://t.co/G1pg6K4h3U</t>
  </si>
  <si>
    <t>harshya16085939
RT @suryapsingh_IAS: इस हैशटैग
को 9 सितम्बर तक टॉप पर रखें, नहीं
तो आपकी आवाज़ खो जाएगी l #9Baje9Minute</t>
  </si>
  <si>
    <t>amitsha70264221
RT @EeshuRaj1: @RavishKuumar #9Baje9Minute
#SpeakUp4AlpTraining @RailMinIndia
@PiyushGoyal @nerailwaygkp @drmbsbner
@gmner_gkp @cponergkp @…</t>
  </si>
  <si>
    <t>arunathiswaran
RT @ShilpiSinghINC: देश के युवा
अब मोदी जी को उनकी ही भाषा मे जवाब
देने लगे है देश का युवा अपने हक
व अधिकार की लडाई जिस जिम्मेदारी
से लड र…</t>
  </si>
  <si>
    <t>er_sunildwivedi
@LambaAlka @INCIndia को शर्म आनी
चाहिए कि उनका काम हम जैसे बेरोज़गार
कर रहे हैं और जब हम मेहनत करके
सरकार से लड़ र… https://t.co/kKaCT3LkaI</t>
  </si>
  <si>
    <t>nitinku89894241
RT @wewantjob: #आक_थू_मीडिया हम
बेरोजगार 5 दिन तक चीखे-चिल्लाये,
पूरी दुनिया ने सुनी हमारी आवाज़
पर इन बहरों को नही सुनाई दिया।
याब यदि आप…</t>
  </si>
  <si>
    <t>pq9835
RT @NADEEMP16227773: Today is the
virtual rally of Bihar CM Nitish
Kumar Ji on 7 September. All the
students, youth, unemployed youth,
judi…</t>
  </si>
  <si>
    <t xml:space="preserve">nadeemp16227773
</t>
  </si>
  <si>
    <t>rashidhusaininc
RT @griglani: No, it's not a garbage
dumping ground but a premier medical
institution of Bihar's Mithila
region - the Darbhanga Medical
Col…</t>
  </si>
  <si>
    <t>manpreettkaur20
RT @HansrajMeena: अगर आप कहे तो
9 सितंबर का ट्रेलर ट्रेंड करूँ?
#9Baje9Minute</t>
  </si>
  <si>
    <t>rohitya76602991
RT @suryapsingh_IAS: न चोर हूँ
और न मोर हूँ, एक बेरोजगार युवा
हूँ, इसीलिए आपको पसंद नहीं l सुन
लो, कान खोल के, युवा जाग चुका है
l #9Sep9Ba…</t>
  </si>
  <si>
    <t>pammisi41453839
RT @LambaAlka: #9Baje9Minute is
trending :), keep it up... 👍 देश
का युवा बोल रहा है... 🇮🇳 🙏.</t>
  </si>
  <si>
    <t>nileshkumar0101
RT @ravikashyap4001: @Ravishk356
After completion of 2 yr ITI &amp;amp;
1 Yrs of rail apprenticeship we
are double skilled &amp;amp; more efficient
than ne…</t>
  </si>
  <si>
    <t>sushilk76122857
RT @satish_adii: कभी नेहरू तो कभी
पाकिस्तान अब भगवान ज़िम्मेदार।
अरे सरकार कब जिम्मेदार बनेगी? 5
साल का बच्चा भी अंगूठा चूसना छोड़
देता हैं…</t>
  </si>
  <si>
    <t xml:space="preserve">satish_adii
</t>
  </si>
  <si>
    <t>sanjusaji16
RT @mutheeswar18: Twitter Trending
Topics Today at India: #IStandWithZubair
#ipl2020schedule #திமுக_வேணாம்_போடா
#9Baje9Minute #HappyBirthda…</t>
  </si>
  <si>
    <t>mutheeswar18
Twitter Trending Topics Today at
India: #IStandWithZubair #ipl2020schedule
#திமுக_வேணாம்_போடா #9Baje9Minute…
https://t.co/5xUI5csYtr</t>
  </si>
  <si>
    <t>manvend77905942
RT @RachnaSinghSP: न चोर हूँ और
न मोर हूँ, एक बेरोजगार युवा हूँ,
इसीलिए आपको पसंद नहीं l सुन लो,
कान खोल के, युवा जाग चुका है l
#9Sep9Baje…</t>
  </si>
  <si>
    <t>nasiransari2205
RT @suryapsingh_IAS: ये सरकार नौकरियां
दे नहीं रही, ले रही है l #9Baje9Minute</t>
  </si>
  <si>
    <t>manishpnt
RT @griglani: Bihar's unemployment
rate almost double the national
average. But Nitish Kumar is only
concerned about CM chair. He is
not Ni…</t>
  </si>
  <si>
    <t>imshrutigupta
RT @mahendra_rss: यह है युवा शक्ति............
जब युवा हक़ के लिए लड़ता है तब
वो किसी से नही डरता। खुद देख लीजिए
इलाहाबाद के छात्र हरिके…</t>
  </si>
  <si>
    <t xml:space="preserve">mahendra_rss
</t>
  </si>
  <si>
    <t xml:space="preserve">ndtv
</t>
  </si>
  <si>
    <t xml:space="preserve">amans148
</t>
  </si>
  <si>
    <t>ajmermukhtar
RT @mutheeswar18: Twitter Trending
Topics Today at India: #IStandWithZubair
#ipl2020schedule #திமுக_வேணாம்_போடா
#9Baje9Minute #HappyBirthda…</t>
  </si>
  <si>
    <t>arafatalvi
RT @suryapsingh_IAS: ये सरकार नौकरियां
दे नहीं रही, ले रही है l #9Baje9Minute
https://t.co/kbgkfcCtEG</t>
  </si>
  <si>
    <t>rakhikataria01
RT @RAVISHkumar001: 9 सितम्बर को
रात 9 बजे बेरोजगार युवा साथियो
द्वारा चलाई जाने वाली मुहिम का
मैं स्वागत करता हूँ व इस मुहिम
का दिल से सम…</t>
  </si>
  <si>
    <t>adityaraj841
#BiharRejectsNitish #9Baje9Minute
#9बजे9मिनट #BiharKranti https://t.co/q3UGX3qAuO</t>
  </si>
  <si>
    <t>sachinchanana5
RT @LambaAlka: #9Baje9Minute is
trending :), keep it up... 👍 देश
का युवा बोल रहा है... 🇮🇳 🙏.</t>
  </si>
  <si>
    <t>aggarwalsagar
RT @suryapsingh_IAS: न चोर हूँ
और न मोर हूँ, एक बेरोजगार युवा
हूँ, इसीलिए आपको पसंद नहीं l सुन
लो, कान खोल के, युवा जाग चुका है
l #9Sep9Ba…</t>
  </si>
  <si>
    <t>anurupmishra123
#बिहार के औरंगाबाद से #BJP सांसद
सुशील सिंह का छात्रों ने किया घेराव
, बेरोजगारी के मुद्दे पर छात्रों
ने सांसद को… https://t.co/gJFagol3v6</t>
  </si>
  <si>
    <t>anurupmishra1
RT @anurupmishra123: #बिहार के
औरंगाबाद से #BJP सांसद सुशील सिंह
का छात्रों ने किया घेराव , बेरोजगारी
के मुद्दे पर छात्रों ने सांसद को
घेरा…</t>
  </si>
  <si>
    <t>gyandeep8500
How is the josh?? #9Baje9Minute</t>
  </si>
  <si>
    <t>firozah37556590
RT @srivatsayb: DISTRACTIONS -
Thali Bajao - Diya Jalao - #9Baje9Minute
- Tablighis - TikTok/PUBG - Kangana
- #RheaChakraborthy - Peacocks…</t>
  </si>
  <si>
    <t>ankityadav6667
RT @YRBSamajwadi: क्या आप बेरोजगारों
की आवाज बनेंगे ! मै बेरोजगारों
के साथ हुं यदि आप साथ है तो RT
करे. #9Baje9Minute</t>
  </si>
  <si>
    <t>lohatmehar
#9Baje9Minute #9Baje9Minute @FOUNDERofMMES
@aadi_reg @rssurjewala https://t.co/TGHWSQdp9J</t>
  </si>
  <si>
    <t>founderofmmes
RT @LohatMehar: #9Baje9Minute #9Baje9Minute
@FOUNDERofMMES @aadi_reg @rssurjewala
https://t.co/TGHWSQdp9J</t>
  </si>
  <si>
    <t xml:space="preserve">aadi_reg
</t>
  </si>
  <si>
    <t>ps2848246
RT @amans148: एक बार फिर बेरोजगारों
की रोशनी टार्च और दीपक से होगी
साथ दे हमारा हम आपके बच्चे है #9Baje9Minute
@r9_tv @ndtv @RahulGandhi…</t>
  </si>
  <si>
    <t>krishna792sonu
RT @suryapsingh_IAS: इतने Dislike
मार दिए कि कहीं अगली बार, मन की
बात, मन में ही न रह जाये l वैसे
भी बेरोजगारी पर तो मुँह खुलने से
रहा ! #9…</t>
  </si>
  <si>
    <t>nirmalkumar515
RT @wewantjob: #आक_थू_मीडिया हम
बेरोजगार 5 दिन तक चीखे-चिल्लाये,
पूरी दुनिया ने सुनी हमारी आवाज़
पर इन बहरों को नही सुनाई दिया।
याब यदि आप…</t>
  </si>
  <si>
    <t>imsandip_kr
RT @Sonudix09782211: 9 सितम्बर
की रात 9 बजे 9 मिनट के लिए लाइट
बंद कर बेरोजगार युवा मोबाइल की
लाइट, मोमबत्ती, दिया, लालटेन जला
कर सरकार को…</t>
  </si>
  <si>
    <t>madhuri03893180
RT @suryapsingh_IAS: इस हैशटैग
को 9 सितम्बर तक टॉप पर रखें, नहीं
तो आपकी आवाज़ खो जाएगी l #9Baje9Minute</t>
  </si>
  <si>
    <t xml:space="preserve">stdntunity
</t>
  </si>
  <si>
    <t>raikwar___priya
RT @suryapsingh_IAS: मैं शपथ लेता
हूँ कि मैं बेरोजगार युवा के साथ
खड़ा हूँ और आप? #9Baje9Minute #9बजे9मिनट</t>
  </si>
  <si>
    <t>amitsinghrana00
RT @suryapsingh_IAS: यूपी में आज
क़ानून है ही कहाँ, सर जी l क़ानून
योगी जी के यहाँ आज सुवह शाम पानी
भरता है, जो सच से मुँह मोड हैं
l #9Sep…</t>
  </si>
  <si>
    <t>incjawab
RT @griglani: Only 414 active members
on Twitter and 4K on Facebook to
listen to the virtual rally of
@Jduonline chief and Bihar CM @Nitish…</t>
  </si>
  <si>
    <t>rgriglani
RT @griglani: Bihar's unemployment
rate almost double the national
average. But Nitish Kumar is only
concerned about CM chair. He is
not Ni…</t>
  </si>
  <si>
    <t>prashan04838971
RT @suryapsingh_IAS: Hello youth
of India ! Learn how to swim upstream.
Government is totally ignoring
you. Participate in Sept 9 campaign…</t>
  </si>
  <si>
    <t>m_s_k_1281
RT @suryapsingh_IAS: न चोर हूँ
और न मोर हूँ, एक बेरोजगार युवा
हूँ, इसीलिए आपको पसंद नहीं l सुन
लो, कान खोल के, युवा जाग चुका है
l #9Sep9Ba…</t>
  </si>
  <si>
    <t>divakar_kumarji
RT @RavishKuumar: बेरोजगार युवा
मिलकर आगामी 9 सितंबर का ट्विटर
ट्रेलर ट्रेंड इस हैशटैग पर 1 मिलीयन
ट्वीट करके जारी करें। #9Baje9Minute</t>
  </si>
  <si>
    <t>ypstomer
RT @suryapsingh_IAS: ये सरकार नौकरियां
दे नहीं रही, ले रही है l #9Baje9Minute</t>
  </si>
  <si>
    <t>ajaykum75993476
RT @stdntUNITY: Join Us @stdntUNITY
👫We fight for students rights
👫 Also on telegram👇 https://t.co/TuSKNK8PcN
#9Baje9Minute #5Baje5Mi…</t>
  </si>
  <si>
    <t xml:space="preserve">berojgarshiv1
</t>
  </si>
  <si>
    <t>shivkum50947838
RT @suryapsingh_IAS: मैं शपथ लेता
हूँ कि मैं बेरोजगार युवा के साथ
खड़ा हूँ और आप? #9Baje9Minute #9बजे9मिनट</t>
  </si>
  <si>
    <t>mukeshy898989
RT @suryapsingh_IAS: Hello youth
of India ! Learn how to swim upstream.
Government is totally ignoring
you. Participate in Sept 9 campaign…</t>
  </si>
  <si>
    <t>pintoogautam
RT @suryapsingh_IAS: Hello youth
of India ! Learn how to swim upstream.
Government is totally ignoring
you. Participate in Sept 9 campaign…</t>
  </si>
  <si>
    <t>musafir39991333
#9Baje9Minute #9Baje9Minute</t>
  </si>
  <si>
    <t>indra67027184
RT @HansrajMeena: क्या 9 सितंबर
को रात 9 बजे कुछ बड़ा होने वाला
हैं? #9Baje9Minute</t>
  </si>
  <si>
    <t>sk79725837
RT @suryapsingh_IAS: ऐसी महत्वपूर्ण
खबर के सामने TVs को बेरोजगारी जैसी
समस्या कैसे दिखाई देगी? #9Baje9Minute
https://t.co/n2E1KqggOV</t>
  </si>
  <si>
    <t>mohamme63519640
RT @griglani: Only 414 active members
on Twitter and 4K on Facebook to
listen to the virtual rally of
@Jduonline chief and Bihar CM @Nitish…</t>
  </si>
  <si>
    <t>pushpra41269938
RT @Devpratap_UP: #9बजे9मिनट Stop
privatization Save our PSU's Save
employment Reduce University/College
fees #StopPrivatisation_SaveGovtJo…</t>
  </si>
  <si>
    <t xml:space="preserve">devpratap_up
</t>
  </si>
  <si>
    <t>narendr97461790
RT @HansrajMeena: We are against
privatization. #9Baje9Minute</t>
  </si>
  <si>
    <t>hemrajd99794209
RT @HemrajD99794209: #निजीकरण_बंद_करो
#RozgarDo #MPTETjoining #Stop_Privatization
#9Baje9Minute @suryapsingh_IAS
@INCIndia @aajtak @ajitan…</t>
  </si>
  <si>
    <t xml:space="preserve">ajitan
</t>
  </si>
  <si>
    <t>abhaysi93888313
RT @GunjanINC: बिहार एवं देश भर
के बेरोजगार युवाओं के #9बजे9मिनट
की मुहिम का बिहार युवा कांग्रेस
की ओर से मैं पूर्ण समर्थन करता
हूं। लड़ा…</t>
  </si>
  <si>
    <t>prince07753973
RT @Ravishk356: 9 सितम्बर को रात
9 बजे बेरोजगार युवा साथियो द्वारा
चलाई जाने वाली मुहिम का मैं स्वागत
करता हूँ व इस मुहिम का दिल से समर्थन…</t>
  </si>
  <si>
    <t>surajsi07758966
RT @RavirajBaghel05: बेरोज़गार
युवाओं के हक़ अधिकार के लिए 9 सितंबर
#9Baje9Minute मुहिम का पूर्ण समर्थन
करता हूँ। @HansrajMeena @HIRA_ALAW…</t>
  </si>
  <si>
    <t xml:space="preserve">ravirajbaghel05
</t>
  </si>
  <si>
    <t>mukesh_gundiya
RT @VasuniyaAarti: भारत का युवा
आज रोजगार मांग रहा है नौकरी देने
वाला सिर्फ जुमले सुना रहा है। अब
लड़ाई की करो तैयारी जीत होगी पक्का
हमारी…</t>
  </si>
  <si>
    <t xml:space="preserve">vasuniyaaarti
</t>
  </si>
  <si>
    <t>diwakar25530502
RT @MansuriSapna: #रोजगार है तो #सोमवार है
नहींं तो सातों दिन #रविवार है"
#9Baje9Minute #69000_शिक्षकों_को_नियुक्ति_पत्र
#69000_शिक्षक_भ…</t>
  </si>
  <si>
    <t>ibadulhaque1
RT @YRBSamajwadi: आपको याद रखना
होगा ! #9Baje9Minute</t>
  </si>
  <si>
    <t>praveen_soit
RT @TeqipF: TEQIP-1 तो अब गया TEQIP-
2 भी गया TEQIP-III तो रहने दो !
#ExtendTeqip3 #9Baje9Minute @narendramodi
@PMOIndia @EduMinOfIndia…</t>
  </si>
  <si>
    <t>nishant26singh
RT @Nishant26Singh: https://t.co/rW0I91ykrT
#9Baje9Minute #sscrailwaystudents
#GodiMedia #SpeakUpForUPSSSCStudents
#up69000teacherjoin…</t>
  </si>
  <si>
    <t>abraham70988929
RT @suryapsingh_IAS: ऐसी महत्वपूर्ण
खबर के सामने TVs को बेरोजगारी जैसी
समस्या कैसे दिखाई देगी? #9Baje9Minute
https://t.co/n2E1KqggOV</t>
  </si>
  <si>
    <t>shanmugam_18
RT @DelhiPYC: जो युवाओं को रोज़गार
दे न सके वह सरकार निकम्मी है, जो
सरकार निक्कमी है वह सरकार बदलनी
है। #9Baje9Minute #RozgarDo</t>
  </si>
  <si>
    <t xml:space="preserve">vierendra
</t>
  </si>
  <si>
    <t xml:space="preserve">anshumansail
</t>
  </si>
  <si>
    <t xml:space="preserve">delhipyc
</t>
  </si>
  <si>
    <t>shivsrkian
RT @suryapsingh_IAS: मैं शपथ लेता
हूँ कि मैं बेरोजगार युवा के साथ
खड़ा हूँ और आप? #9Baje9Minute #9बजे9मिनट</t>
  </si>
  <si>
    <t>honesttpolitics
RT @suryapsingh_IAS: ये सरकार नौकरियां
दे नहीं रही, ले रही है l #9Baje9Minute
https://t.co/kbgkfcCtEG</t>
  </si>
  <si>
    <t>ziddi_zamura
RT @suryapsingh_IAS: इस हैशटैग
को 9 सितम्बर तक टॉप पर रखें, नहीं
तो आपकी आवाज़ खो जाएगी l #9Baje9Minute</t>
  </si>
  <si>
    <t xml:space="preserve">shaista04444
</t>
  </si>
  <si>
    <t xml:space="preserve">angeltime
</t>
  </si>
  <si>
    <t xml:space="preserve">angeltime21
</t>
  </si>
  <si>
    <t>cha66120086
RT @RavindraGautam_: आइये सभी बेरोज़गार
युवकों के समर्थन में 9 सितम्बर
को #9Baje9Minute दिये जलायें और
सोयी हुई सरकार को जगाने का प्रयास
क…</t>
  </si>
  <si>
    <t>mkroy69004598
RT @aakash420kashya: Today is the
virtual rally of Bihar CM Nitish
Kumar Ji on 7 September. All the
students, youth, unemployed youth,
judi…</t>
  </si>
  <si>
    <t>gabbarmukesh
RT @surajpal30: ना पैसा ना पद मांगता
हूँ, मैं देश का युवा हूँ अपना हक़
मांगता हूँ।। #9Baje9Minute #9बजे9मिनट
#SpeakUpForUPSSSCVDOJoining…</t>
  </si>
  <si>
    <t xml:space="preserve">surajpal30
</t>
  </si>
  <si>
    <t>khanbro82977637
@akilans313 #9Baje9Minute हम तो
तैयार है आप भी तैयार रहो 😀</t>
  </si>
  <si>
    <t>agnishkumar4
We are against privatization #9Baje9Minute</t>
  </si>
  <si>
    <t>vivekborse4
RT @srivatsayb: DISTRACTIONS -
Thali Bajao - Diya Jalao - #9Baje9Minute
- Tablighis - TikTok/PUBG - Kangana
- #RheaChakraborthy - Peacocks…</t>
  </si>
  <si>
    <t>dineshm69136815
RT @angeltime21: जो जो इस ट्वीट
को RT करे उसे सब फ़ॉलो करो पहले
भी दिखाया है 9 को भी दिखा देगे
सब मिलकर इस सरकार को। Follow: @angeltime…</t>
  </si>
  <si>
    <t>priyank87624360
RT @suryapsingh_IAS: अमेरिका से
तुलना करती है सरकार, युवा को भिखमंगा
समझ रखा है l बहुत हुआ, अब नहीं
सुनेगा, हिंदुस्तान का यूथ l #9Baje9Min…</t>
  </si>
  <si>
    <t>saurrabhinc
RT @griglani: Bihar's unemployment
rate almost double the national
average. But Nitish Kumar is only
concerned about CM chair. He is
not Ni…</t>
  </si>
  <si>
    <t>jeetugadhveer
सभी से हाथ जोड़कर 🙏🙏 विनती है
की सरकार के खिलाफ बेरोजगारों युवाओं
किसानों मजदूरों की आवाज उठाने वाले
बड़े भाई… https://t.co/ijjOSSWWuS</t>
  </si>
  <si>
    <t>narsinghyaduva1
RT @suryapsingh_IAS: न चोर हूँ
और न मोर हूँ, एक बेरोजगार युवा
हूँ, इसीलिए आपको पसंद नहीं l सुन
लो, कान खोल के, युवा जाग चुका है
l #9Sep9Ba…</t>
  </si>
  <si>
    <t>2019jan
RT @SandipSharmaEng: उ.प्र.में
लंबित भर्तियों का आंदोलन पुन:9
सितंबर को #9Baje9Minute पर होगा।आप
सभी शामिल होRT #विशेष_शिक्षकों_को_स्थाई_क…</t>
  </si>
  <si>
    <t>omarraza71
RT @suryapsingh_IAS: न चोर हूँ
और न मोर हूँ, एक बेरोजगार युवा
हूँ, इसीलिए आपको पसंद नहीं l सुन
लो, कान खोल के, युवा जाग चुका है
l #9Sep9Ba…</t>
  </si>
  <si>
    <t>poojasumitsara2
RT @shyamkumarpal8: #9Baje9Minute
#SpeakUpForSaveReservation69K #SpeakUpForUPSSSCVDOJoining
#SpeakUpForUpssscStudends @yadavakhilesh
@myog…</t>
  </si>
  <si>
    <t xml:space="preserve">priyankagandhi
</t>
  </si>
  <si>
    <t xml:space="preserve">neelam87271413
</t>
  </si>
  <si>
    <t xml:space="preserve">arkvanshiprem
</t>
  </si>
  <si>
    <t xml:space="preserve">parmeshwarmau20
</t>
  </si>
  <si>
    <t xml:space="preserve">shrdverma6
</t>
  </si>
  <si>
    <t xml:space="preserve">mannkibaat
</t>
  </si>
  <si>
    <t xml:space="preserve">jagdish37648741
</t>
  </si>
  <si>
    <t xml:space="preserve">yadava
</t>
  </si>
  <si>
    <t xml:space="preserve">myog
</t>
  </si>
  <si>
    <t xml:space="preserve">shyamkumarpal8
</t>
  </si>
  <si>
    <t xml:space="preserve">sureshkk02
</t>
  </si>
  <si>
    <t>ajeetku61129676
RT @suryapsingh_IAS: ये सरकार नौकरियां
दे नहीं रही, ले रही है l #9Baje9Minute</t>
  </si>
  <si>
    <t>Directed</t>
  </si>
  <si>
    <t>Graph Type</t>
  </si>
  <si>
    <t>Modularity</t>
  </si>
  <si>
    <t>NodeXL Version</t>
  </si>
  <si>
    <t>1.0.1.418</t>
  </si>
  <si>
    <t>G1</t>
  </si>
  <si>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</si>
  <si>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</si>
  <si>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</si>
  <si>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</si>
  <si>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</si>
  <si>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</si>
  <si>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</si>
  <si>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</si>
  <si>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</si>
  <si>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</si>
  <si>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</si>
  <si>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</si>
  <si>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</si>
  <si>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</si>
  <si>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</si>
  <si>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</si>
  <si>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</si>
  <si>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</si>
  <si>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</si>
  <si>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</si>
  <si>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</si>
  <si>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</si>
  <si>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</si>
  <si>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</si>
  <si>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</si>
  <si>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</si>
  <si>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</si>
  <si>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</si>
  <si>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</si>
  <si>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</si>
  <si>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</si>
  <si>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</si>
  <si>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</si>
  <si>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</si>
  <si>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</si>
  <si>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</si>
  <si>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</si>
  <si>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</si>
  <si>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</si>
  <si>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G41</t>
  </si>
  <si>
    <t>G42</t>
  </si>
  <si>
    <t>G43</t>
  </si>
  <si>
    <t>G44</t>
  </si>
  <si>
    <t>G45</t>
  </si>
  <si>
    <t>G46</t>
  </si>
  <si>
    <t>G47</t>
  </si>
  <si>
    <t>G48</t>
  </si>
  <si>
    <t>G49</t>
  </si>
  <si>
    <t>G50</t>
  </si>
  <si>
    <t>G51</t>
  </si>
  <si>
    <t>G52</t>
  </si>
  <si>
    <t>G53</t>
  </si>
  <si>
    <t>G54</t>
  </si>
  <si>
    <t>G55</t>
  </si>
  <si>
    <t>G56</t>
  </si>
  <si>
    <t>G57</t>
  </si>
  <si>
    <t>G58</t>
  </si>
  <si>
    <t>G59</t>
  </si>
  <si>
    <t>G60</t>
  </si>
  <si>
    <t>G61</t>
  </si>
  <si>
    <t>G62</t>
  </si>
  <si>
    <t>G63</t>
  </si>
  <si>
    <t>G64</t>
  </si>
  <si>
    <t>G65</t>
  </si>
  <si>
    <t>G66</t>
  </si>
  <si>
    <t>G67</t>
  </si>
  <si>
    <t>G68</t>
  </si>
  <si>
    <t>G69</t>
  </si>
  <si>
    <t>G70</t>
  </si>
  <si>
    <t>G71</t>
  </si>
  <si>
    <t>G72</t>
  </si>
  <si>
    <t>G73</t>
  </si>
  <si>
    <t>G74</t>
  </si>
  <si>
    <t>G75</t>
  </si>
  <si>
    <t>G76</t>
  </si>
  <si>
    <t>G77</t>
  </si>
  <si>
    <t>G78</t>
  </si>
  <si>
    <t>G79</t>
  </si>
  <si>
    <t>G80</t>
  </si>
  <si>
    <t>G81</t>
  </si>
  <si>
    <t>G82</t>
  </si>
  <si>
    <t>G83</t>
  </si>
  <si>
    <t>G84</t>
  </si>
  <si>
    <t>G85</t>
  </si>
  <si>
    <t>G86</t>
  </si>
  <si>
    <t>G87</t>
  </si>
  <si>
    <t>G88</t>
  </si>
  <si>
    <t>G89</t>
  </si>
  <si>
    <t>G90</t>
  </si>
  <si>
    <t>G91</t>
  </si>
  <si>
    <t>G92</t>
  </si>
  <si>
    <t>G93</t>
  </si>
  <si>
    <t>G94</t>
  </si>
  <si>
    <t>G95</t>
  </si>
  <si>
    <t>G96</t>
  </si>
  <si>
    <t>G97</t>
  </si>
  <si>
    <t>G98</t>
  </si>
  <si>
    <t>G99</t>
  </si>
  <si>
    <t>G100</t>
  </si>
  <si>
    <t>G101</t>
  </si>
  <si>
    <t>G102</t>
  </si>
  <si>
    <t>G103</t>
  </si>
  <si>
    <t>G104</t>
  </si>
  <si>
    <t>G105</t>
  </si>
  <si>
    <t>G106</t>
  </si>
  <si>
    <t>G107</t>
  </si>
  <si>
    <t>G108</t>
  </si>
  <si>
    <t>G109</t>
  </si>
  <si>
    <t>G110</t>
  </si>
  <si>
    <t>G111</t>
  </si>
  <si>
    <t>G112</t>
  </si>
  <si>
    <t>G113</t>
  </si>
  <si>
    <t>G114</t>
  </si>
  <si>
    <t>G115</t>
  </si>
  <si>
    <t>G116</t>
  </si>
  <si>
    <t>G117</t>
  </si>
  <si>
    <t>G118</t>
  </si>
  <si>
    <t>G119</t>
  </si>
  <si>
    <t>G120</t>
  </si>
  <si>
    <t>G121</t>
  </si>
  <si>
    <t>G122</t>
  </si>
  <si>
    <t>G123</t>
  </si>
  <si>
    <t>G124</t>
  </si>
  <si>
    <t>G125</t>
  </si>
  <si>
    <t>G126</t>
  </si>
  <si>
    <t>G127</t>
  </si>
  <si>
    <t>G128</t>
  </si>
  <si>
    <t>G129</t>
  </si>
  <si>
    <t>G130</t>
  </si>
  <si>
    <t>G131</t>
  </si>
  <si>
    <t>G132</t>
  </si>
  <si>
    <t>G133</t>
  </si>
  <si>
    <t>G134</t>
  </si>
  <si>
    <t>G135</t>
  </si>
  <si>
    <t>G136</t>
  </si>
  <si>
    <t>G137</t>
  </si>
  <si>
    <t>G138</t>
  </si>
  <si>
    <t>G139</t>
  </si>
  <si>
    <t>G140</t>
  </si>
  <si>
    <t>G141</t>
  </si>
  <si>
    <t>G142</t>
  </si>
  <si>
    <t>G143</t>
  </si>
  <si>
    <t>G144</t>
  </si>
  <si>
    <t>G145</t>
  </si>
  <si>
    <t>G146</t>
  </si>
  <si>
    <t>G147</t>
  </si>
  <si>
    <t>G148</t>
  </si>
  <si>
    <t>G149</t>
  </si>
  <si>
    <t>G150</t>
  </si>
  <si>
    <t>0, 12, 96</t>
  </si>
  <si>
    <t>0, 136, 227</t>
  </si>
  <si>
    <t>0, 100, 50</t>
  </si>
  <si>
    <t>0, 176, 22</t>
  </si>
  <si>
    <t>191, 0, 0</t>
  </si>
  <si>
    <t>230, 120, 0</t>
  </si>
  <si>
    <t>255, 191, 0</t>
  </si>
  <si>
    <t>150, 200, 0</t>
  </si>
  <si>
    <t>200, 0, 120</t>
  </si>
  <si>
    <t>77, 0, 96</t>
  </si>
  <si>
    <t>91, 0, 191</t>
  </si>
  <si>
    <t>0, 98, 130</t>
  </si>
  <si>
    <t>213, 218, 255</t>
  </si>
  <si>
    <t>213, 238, 255</t>
  </si>
  <si>
    <t>213, 255, 234</t>
  </si>
  <si>
    <t>213, 255, 218</t>
  </si>
  <si>
    <t>255, 213, 213</t>
  </si>
  <si>
    <t>255, 235, 213</t>
  </si>
  <si>
    <t>255, 244, 213</t>
  </si>
  <si>
    <t>244, 255, 213</t>
  </si>
  <si>
    <t>255, 213, 238</t>
  </si>
  <si>
    <t>247, 213, 255</t>
  </si>
  <si>
    <t>233, 213, 255</t>
  </si>
  <si>
    <t>213, 244, 255</t>
  </si>
  <si>
    <t>GraphSource░TwitterSearch▓GraphTerm░9Baje9Minute▓LayoutAlgorithm░The graph was laid out using the Harel-Koren Fast Multiscale layout algorithm.▓GraphDirectedness░The graph is directed.▓GroupingDescription░The graph's vertices were grouped by cluster using the Clauset-Newman-Moore cluster algorithm.</t>
  </si>
  <si>
    <t>Workbook Settings 2</t>
  </si>
  <si>
    <t>Edges</t>
  </si>
  <si>
    <t>Vertices[Joined Twitter Date (UTC)]</t>
  </si>
  <si>
    <t xml:space="preserve">&lt;?xml version="1.0" encoding="utf-8"?&gt;_x000D_
&lt;configuration&gt;_x000D_
  &lt;configSections&gt;_x000D_
    &lt;sectionGroup name="userSettings" type="System.Configuration.UserSettingsGroup, System, Version=2.0.0.0, Culture=neutral, PublicKeyToken=b77a5c561934e089"&gt;_x000D_
      &lt;section name="DynamicFiltersUserSettings"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name="GroupUserSettings" type="System.Configuration.ClientSettingsSection, System, Version=2.0.0.0, Culture=neutral, PublicKeyToken=b77a5c561934e089" allowExeDefinition="MachineToLocalUser" requirePermission="false" /&gt;_x000D_
      &lt;section name="ClusterUserSettings"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&lt;DynamicFiltersUserSettings&gt;_x000D_
      &lt;setting name="FilterNonNumericCells" serializeAs="String"&gt;_x000D_
        &lt;value&gt;True&lt;/value&gt;_x000D_
      &lt;/setting&gt;_x000D_
      &lt;setting name="FilteredAlpha" serializeAs="String"&gt;_x000D_
        &lt;value&gt;0&lt;/value&gt;_x000D_
      &lt;/setting&gt;_x000D_
    &lt;/DynamicFiltersUserSettings&gt;_x000D_
    &lt;LayoutUserSettings&gt;_x000D_
      &lt;setting name="Layout" serializeAs="String"&gt;_x000D_
        &lt;value&gt;HarelKorenFastMultiscale&lt;/value&gt;_x000D_
      &lt;/setting&gt;_x000D_
    &lt;/LayoutUserSettings&gt;_x000D_
    &lt;GroupUserSettings&gt;_x000D_
      &lt;setting name="ReadGroups" serializeAs="String"&gt;_x000D_
        &lt;value&gt;True&lt;/value&gt;_x000D_
      &lt;/setting&gt;_x000D_
      &lt;setting name="ReadVertexShapeFromGroups" serializeAs="String"&gt;_x000D_
        &lt;value&gt;False&lt;/value&gt;_x000D_
      &lt;/setting&gt;_x000D_
      &lt;setting name="ReadVertexColorFromGroups" serializeAs="String"&gt;_x000D_
        &lt;value&gt;True&lt;/value&gt;_x000D_
      &lt;/setting&gt;_x000D_
    &lt;/GroupUserSettings&gt;_x000D_
    &lt;ClusterUserSettings&gt;_x000D_
      &lt;setting name="ClusterAlgorithm" serializeAs="String"&gt;_x000D_
        &lt;value&gt;ClausetNewmanMoore&lt;/value&gt;_x000D_
      &lt;/setting&gt;_x000D_
      &lt;setting name="PutNeighborlessVerticesInOneCluster" serializeAs="String"&gt;_x000D_
        &lt;value&gt;True&lt;/value&gt;_x000D_
      &lt;/setting&gt;_x000D_
    &lt;/ClusterUserSettings&gt;_x000D_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&lt;GraphMetricUserSettings&gt;_x000D_
      &lt;setting name="GraphMetricsToCalculate" serializeAs="String"&gt;_x000D_
        &lt;value&gt;InDegree, OutDegree, Degree, OverallMetrics, Words, EdgeCreation&lt;/value&gt;_x000D_
      &lt;/setting&gt;_x000D_
      &lt;setting name="WordMetricUserSettings" serializeAs="String"&gt;_x000D_
        &lt;value&gt;TextColumnIsOnEdgeWorksheet░True▓TextColumnName░Tweet▓CountByGroup░False▓SkipSingleTerms░True▓WordsToSkip░a able about across after ain't all almost also am among an and any are aren't as at be because been but by can can't cannot could could've couldn't did didn't do does doesn't don't either else ever every for from get got had has hasn't have he he'd he'll he's her hers him his how how'd how'll how's however i i'd i'll i'm i've if in into is isn't it it's its just least let like likely may me might might've most must must've mustn't my neither no nor not of off often on only or other our own rather said say says she she'd she'll she's should should've shouldn't since so some than that that'll that's the their them then there there's these they they'd they'll they're they've this to too us wants was wasn't we we'd we'll we're were weren't what what's when where where'd where'll where's which while who who'd who'll who's whom why why'd will with won't would would've wouldn't yet you you'd you'll you're you've your▓SentimentList1Name░Positive▓SentimentList2Name░Negative▓SentimentList3Name░(Add your own word list)▓SentimentWordsInList1░a+ abound abounds abundance abundant accessable accessible acclaim acclaimed acclamation accolade accolades accommodative accomodative accomplish accomplished accomplishment accomplishments accurate accurately achievable achievement achievements achievible acumen adaptable adaptive adequate adjustable admirable admirably admiration admire admirer admiring admiringly adorable adore adored adorer adoring adoringly adroit adroitly adulate adulation adulatory advanced advantage advantageous advantageously advantages adventuresome adventurous advocate advocated advocates affability affable affably affectation affection affectionate affinity affirm affirmation affirmative affluence affluent afford affordable affordably </t>
  </si>
  <si>
    <t>afordable agile agilely agility agreeable agreeableness agreeably all-around alluring alluringly altruistic altruistically amaze amazed amazement amazes amazing amazingly ambitious ambitiously ameliorate amenable amenity amiability amiabily amiable amicability amicable amicably amity ample amply amuse amusing amusingly angel angelic apotheosis appeal appealing applaud appreciable appreciate appreciated appreciates appreciative appreciatively appropriate approval approve ardent ardently ardor articulate aspiration aspirations aspire assurance assurances assure assuredly assuring astonish astonished astonishing astonishingly astonishment astound astounded astounding astoundingly astutely attentive attraction attractive attractively attune audible audibly auspicious authentic authoritative autonomous available aver avid avidly award awarded awards awe awed awesome awesomely awesomeness awestruck awsome backbone balanced bargain beauteous beautiful beautifullly beautifully beautify beauty beckon beckoned beckoning beckons believable believeable beloved benefactor beneficent beneficial beneficially beneficiary benefit benefits benevolence benevolent benifits best best-known best-performing best-selling better better-known better-than-expected beutifully blameless bless blessing bliss blissful blissfully blithe blockbuster bloom blossom bolster bonny bonus bonuses boom booming boost boundless bountiful brainiest brainy brand-new brave bravery bravo breakthrough breakthroughs breathlessness breathtaking breathtakingly breeze bright brighten brighter brightest brilliance brilliances brilliant brilliantly brisk brotherly bullish buoyant cajole calm calming calmness capability capable capably captivate captivating carefree cashback cashbacks catchy celebrate celebrated celebration celebratory champ champion charisma charismatic charitable charm charming charmingly chaste cheaper cheapest cheer cheerful cheery cherish cherished cherub chic chivalrous chivalry civility civilize clarity classic classy clean cleaner cleanest cleanliness cleanly clear clear-cut cleared clearer clearly clears clever cleverly cohere coherence coherent cohesive colorful comely comfort comfortable comfortably comforting comfy commend commendable commendably commitment commodious compact compactly compassion compassionate compatible competitive complement complementary complemented complements compliant compliment complimentary comprehensive conciliate conciliatory concise confidence confident congenial congratulate congratulation congratulations congratulatory conscientious considerate consistent consistently constructive consummate contentment continuity contrasty contribution convenience convenient conveniently convience convienient convient convincing convincingly cool coolest cooperative cooperatively cornerstone correct correctly cost-effective cost-saving counter-attack counter-attacks courage courageous courageously courageousness courteous courtly covenant cozy creative credence credible crisp crisper cure cure-all cushy cute cuteness danke danken daring daringly darling dashing dauntless dawn dazzle dazzled dazzling dead-cheap dead-on decency decent decisive decisiveness dedicated defeat defeated defeating defeats defender deference deft deginified delectable delicacy delicate delicious delight delighted delightful delightfully delightfulness dependable dependably deservedly deserving desirable desiring desirous destiny detachable devout dexterous dexterously dextrous dignified dignify dignity diligence diligent diligently diplomatic dirt-cheap distinction distinctive distinguished diversified divine divinely dominate dominated dominates dote dotingly doubtless dreamland dumbfounded dumbfounding dummy-proof durable dynamic eager eagerly eagerness earnest earnestly earnestness ease eased eases easier easiest easiness easing easy easy-to-use easygoing ebullience ebullient ebulliently ecenomical economical ecstasies ecstasy ecstatic ecstatically edify educated effective effectively effectiveness effectual efficacious efficient efficiently effortless effortlessly effusion effusive effusively effusiveness elan elate elated elatedly elation electrify elegance elegant elegantly elevate elite eloquence eloquent eloquently embolden eminence eminent empathize empathy empower empowerment enchant enchanted enchanting enchantingly encourage encouragement encouraging encouragingly endear endearing endorse endorsed endorsement endorses endorsing energetic energize energy-efficient energy-saving engaging engrossing enhance enhanced enhancement enhances enjoy enjoyable enjoyably enjoyed enjoying enjoyment enjoys enlighten enlightenment enliven ennoble enough enrapt enrapture enraptured enrich enrichment enterprising entertain entertaining entertains enthral enthrall enthralled enthuse enthusiasm enthusiast enthusiastic enthusiastically entice enticed enticing enticingly entranced entrancing entrust enviable enviably envious enviously enviousness envy equitable ergonomical err-free erudite ethical eulogize euphoria euphoric euphorically evaluative evenly eventful everlasting evocative exalt exaltation exalted exaltedly exalting exaltingly examplar examplary excallent exceed exceeded exceeding exceedingly exceeds excel exceled excelent excellant excelled excellence excellency excellent excellently excels exceptional exceptionally excite excited excitedly excitedness excitement excites exciting excitingly exellent exemplar exemplary exhilarate exhilarating exhilaratingly exhilaration exonerate expansive expeditiously expertly exquisite exquisitely extol extoll extraordinarily extraordinary exuberance exuberant exuberantly exult exultant exultation exultingly eye-catch eye-catching eyecatch eyecatching fabulous fabulously facilitate fair fairly fairness faith faithful faithfully faithfulness fame famed famous famously fancier fancinating fancy fanfare fans fantastic fantastically fascinate fascinating fascinatingly fascination fashion</t>
  </si>
  <si>
    <t>Workbook Settings 3</t>
  </si>
  <si>
    <t>able fashionably fast fast-growing fast-paced faster fastest fastest-growing faultless fav fave favor favorable favored favorite favorited favour fearless fearlessly feasible feasibly feat feature-rich fecilitous feisty felicitate felicitous felicity fertile fervent fervently fervid fervidly fervor festive fidelity fiery fine fine-looking finely finer finest firmer first-class first-in-class first-rate flashy flatter flattering flatteringly flawless flawlessly flexibility flexible flourish flourishing fluent flutter fond fondly fondness foolproof foremost foresight formidable fortitude fortuitous fortuitously fortunate fortunately fortune fragrant free freed freedom freedoms fresh fresher freshest friendliness friendly frolic frugal fruitful ftw fulfillment fun futurestic futuristic gaiety gaily gain gained gainful gainfully gaining gains gallant gallantly galore geekier geeky gem gems generosity generous generously genial genius gentle gentlest genuine gifted glad gladden gladly gladness glamorous glee gleeful gleefully glimmer glimmering glisten glistening glitter glitz glorify glorious gloriously glory glow glowing glowingly god-given god-send godlike godsend gold golden good goodly goodness goodwill goood gooood gorgeous gorgeously grace graceful gracefully gracious graciously graciousness grand grandeur grateful gratefully gratification gratified gratifies gratify gratifying gratifyingly gratitude great greatest greatness grin groundbreaking guarantee guidance guiltless gumption gush gusto gutsy hail halcyon hale hallmark hallmarks hallowed handier handily hands-down handsome handsomely handy happier happily happiness happy hard-working hardier hardy harmless harmonious harmoniously harmonize harmony headway heal healthful healthy hearten heartening heartfelt heartily heartwarming heaven heavenly helped helpful helping hero heroic heroically heroine heroize heros high-quality high-spirited hilarious holy homage honest honesty honor honorable honored honoring hooray hopeful hospitable hot hotcake hotcakes hottest hug humane humble humility humor humorous humorously humour humourous ideal idealize ideally idol idolize idolized idyllic illuminate illuminati illuminating illumine illustrious ilu imaculate imaginative immaculate immaculately immense impartial impartiality impartially impassioned impeccable impeccably important impress impressed impresses impressive impressively impressiveness improve improved improvement improvements improves improving incredible incredibly indebted individualized indulgence indulgent industrious inestimable inestimably inexpensive infallibility infallible infallibly influential ingenious ingeniously ingenuity ingenuous ingenuously innocuous innovation innovative inpressed insightful insightfully inspiration inspirational inspire inspiring instantly instructive instrumental integral integrated intelligence intelligent intelligible interesting interests intimacy intimate intricate intrigue intriguing intriguingly intuitive invaluable invaluablely inventive invigorate invigorating invincibility invincible inviolable inviolate invulnerable irreplaceable irreproachable irresistible irresistibly issue-free jaw-droping jaw-dropping jollify jolly jovial joy joyful joyfully joyous joyously jubilant jubilantly jubilate jubilation jubiliant judicious justly keen keenly keenness kid-friendly kindliness kindly kindness knowledgeable kudos large-capacity laud laudable laudably lavish lavishly law-abiding lawful lawfully lead leading leads lean led legendary leverage levity liberate liberation liberty lifesaver light-hearted lighter likable like liked likes liking lionhearted lively logical long-lasting lovable lovably love loved loveliness lovely lover loves loving low-cost low-price low-priced low-risk lower-priced loyal loyalty lucid lucidly luck luckier luckiest luckiness lucky lucrative luminous lush luster lustrous luxuriant luxuriate luxurious luxuriously luxury lyrical magic magical magnanimous magnanimously magnificence magnificent magnificently majestic majesty manageable maneuverable marvel marveled marvelled marvellous marvelous marvelously marvelousness marvels master masterful masterfully masterpiece masterpieces masters mastery matchless mature maturely maturity meaningful memorable merciful mercifully mercy merit meritorious merrily merriment merriness merry mesmerize mesmerized mesmerizes mesmerizing mesmerizingly meticulous meticulously mightily mighty mind-blowing miracle miracles miraculous miraculously miraculousness modern modest modesty momentous monumental monumentally morality motivated multi-purpose navigable neat neatest neatly nice nicely nicer nicest nifty nimble noble nobly noiseless non-violence non-violent notably noteworthy nourish nourishing nourishment novelty nurturing oasis obsession obsessions obtainable openly openness optimal optimism optimistic opulent orderly originality outdo outdone outperform outperformed outperforming outperforms outshine outshone outsmart outstanding outstandingly outstrip outwit ovation overjoyed overtake overtaken overtakes overtaking overtook overture pain-free painless painlessly palatial pamper pampered pamperedly pamperedness pampers panoramic paradise paramount pardon passion passionate passionately patience patient patiently patriot patriotic peace peaceable peaceful peacefully peacekeepers peach peerless pep pepped pepping peppy peps perfect perfection perfectly permissible perseverance persevere personages personalized phenomenal phenomenally picturesque piety pinnacle playful playfully pleasant pleasantly pleased pleases pleasing pleasingly pleasurable pleasurably pleasure plentiful pluses plush plusses poetic poeticize poignant poise poised polished polite politeness popular portable posh positive positively positives powerful powerfully praise praiseworthy praising pre-eminent precious precise precisely preeminent prefer preferable preferably prefered preferes preferring prefers premier prest</t>
  </si>
  <si>
    <t>Workbook Settings 4</t>
  </si>
  <si>
    <t>ige prestigious prettily pretty priceless pride principled privilege privileged prize proactive problem-free problem-solver prodigious prodigiously prodigy productive productively proficient proficiently profound profoundly profuse profusion progress progressive prolific prominence prominent promise promised promises promising promoter prompt promptly proper properly propitious propitiously pros prosper prosperity prosperous prospros protect protection protective proud proven proves providence proving prowess prudence prudent prudently punctual pure purify purposeful quaint qualified qualify quicker quiet quieter radiance radiant rapid rapport rapt rapture raptureous raptureously rapturous rapturously rational razor-sharp reachable readable readily ready reaffirm reaffirmation realistic realizable reasonable reasonably reasoned reassurance reassure receptive reclaim recomend recommend recommendation recommendations recommended reconcile reconciliation record-setting recover recovery rectification rectify rectifying redeem redeeming redemption refine refined refinement reform reformed reforming reforms refresh refreshed refreshing refund refunded regal regally regard rejoice rejoicing rejoicingly rejuvenate rejuvenated rejuvenating relaxed relent reliable reliably relief relish remarkable remarkably remedy remission remunerate renaissance renewed renown renowned replaceable reputable reputation resilient resolute resound resounding resourceful resourcefulness respect respectable respectful respectfully respite resplendent responsibly responsive restful restored restructure restructured restructuring retractable revel revelation revere reverence reverent reverently revitalize revival revive revives revolutionary revolutionize revolutionized revolutionizes reward rewarding rewardingly rich richer richly richness right righten righteous righteously righteousness rightful rightfully rightly rightness risk-free robust rock-star rock-stars rockstar rockstars romantic romantically romanticize roomier roomy rosy safe safely sagacity sagely saint saintliness saintly salutary salute sane satisfactorily satisfactory satisfied satisfies satisfy satisfying satisified saver savings savior savvy scenic seamless seasoned secure securely selective self-determination self-respect self-satisfaction self-sufficiency self-sufficient sensation sensational sensationally sensations sensible sensibly sensitive serene serenity sexy sharp sharper sharpest shimmering shimmeringly shine shiny significant silent simpler simplest simplified simplifies simplify simplifying sincere sincerely sincerity skill skilled skillful skillfully slammin sleek slick smart smarter smartest smartly smile smiles smiling smilingly smitten smooth smoother smoothes smoothest smoothly snappy snazzy sociable soft softer solace solicitous solicitously solid solidarity soothe soothingly sophisticated soulful soundly soundness spacious sparkle sparkling spectacular spectacularly speedily speedy spellbind spellbinding spellbindingly spellbound spirited spiritual splendid splendidly splendor spontaneous sporty spotless sprightly stability stabilize stable stainless standout state-of-the-art stately statuesque staunch staunchly staunchness steadfast steadfastly steadfastness steadiest steadiness steady stellar stellarly stimulate stimulates stimulating stimulative stirringly straighten straightforward streamlined striking strikingly striving strong stronger strongest stunned stunning stunningly stupendous stupendously sturdier sturdy stylish stylishly stylized suave suavely sublime subsidize subsidized subsidizes subsidizing substantive succeed succeeded succeeding succeeds succes success successes successful successfully suffice sufficed suffices sufficient sufficiently suitable sumptuous sumptuously sumptuousness super superb superbly superior superiority supple support supported supporter supporting supportive supports supremacy supreme supremely supurb supurbly surmount surpass surreal survival survivor sustainability sustainable swank swankier swankiest swanky sweeping sweet sweeten sweetheart sweetly sweetness swift swiftness talent talented talents tantalize tantalizing tantalizingly tempt tempting temptingly tenacious tenaciously tenacity tender tenderly terrific terrifically thank thankful thinner thoughtful thoughtfully thoughtfulness thrift thrifty thrill thrilled thrilling thrillingly thrills thrive thriving thumb-up thumbs-up tickle tidy time-honored timely tingle titillate titillating titillatingly togetherness tolerable toll-free top top-notch top-quality topnotch tops tough tougher toughest traction tranquil tranquility transparent treasure tremendously trendy triumph triumphal triumphant triumphantly trivially trophy trouble-free trump trumpet trust trusted trusting trustingly trustworthiness trustworthy trusty truthful truthfully truthfulness twinkly ultra-crisp unabashed unabashedly unaffected unassailable unbeatable unbiased unbound uncomplicated unconditional undamaged undaunted understandable undisputable undisputably undisputed unencumbered unequivocal unequivocally unfazed unfettered unforgettable unity unlimited unmatched unparalleled unquestionable unquestionably unreal unrestricted unrivaled unselfish unwavering upbeat upgradable upgradeable upgraded upheld uphold uplift uplifting upliftingly upliftment upscale usable useable useful user-friendly user-replaceable valiant valiantly valor valuable variety venerate verifiable veritable versatile versatility vibrant vibrantly victorious victory viewable vigilance vigilant virtue virtuous virtuously visionary vivacious vivid vouch vouchsafe warm warmer warmhearted warmly warmth wealthy welcome well well-backlit well-balanced well-behaved well-being well-bred well-connected well-educated well-established well-informed well-intentioned well-known well-made well-managed well-mannered well-positioned well-received well-regarded well-rounded well-run well-wishers wellbeing whoa w</t>
  </si>
  <si>
    <t>Workbook Settings 5</t>
  </si>
  <si>
    <t>holeheartedly wholesome whooa whoooa wieldy willing willingly willingness win windfall winnable winner winners winning wins wisdom wise wisely witty won wonder wonderful wonderfully wonderous wonderously wonders wondrous woo work workable worked works world-famous worth worth-while worthiness worthwhile worthy wow wowed wowing wows yay youthful zeal zenith zest zippy▓SentimentWordsInList2░2-faced 2-faces abnormal abolish abominable abominably abominate abomination abort aborted aborts abrade abrasive abrupt abruptly abscond absence absent-minded absentee absurd absurdity absurdly absurdness abuse abused abuses abusive abysmal abysmally abyss accidental accost accursed accusation accusations accuse accuses accusing accusingly acerbate acerbic acerbically ache ached aches achey aching acrid acridly acridness acrimonious acrimoniously acrimony adamant adamantly addict addicted addicting addicts admonish admonisher admonishingly admonishment admonition adulterate adulterated adulteration adulterier adversarial adversary adverse adversity afflict affliction afflictive affront afraid aggravate aggravating aggravation aggression aggressive aggressiveness aggressor aggrieve aggrieved aggrivation aghast agonies agonize agonizing agonizingly agony aground ail ailing ailment aimless alarm alarmed alarming alarmingly alienate alienated alienation allegation allegations allege allergic allergies allergy aloof altercation ambiguity ambiguous ambivalence ambivalent ambush amiss amputate anarchism anarchist anarchistic anarchy anemic anger angrily angriness angry anguish animosity annihilate annihilation annoy annoyance annoyances annoyed annoying annoyingly annoys anomalous anomaly antagonism antagonist antagonistic antagonize anti- anti-american anti-israeli anti-occupation anti-proliferation anti-semites anti-social anti-us anti-white antipathy antiquated antithetical anxieties anxiety anxious anxiously anxiousness apathetic apathetically apathy apocalypse apocalyptic apologist apologists appal appall appalled appalling appallingly apprehension apprehensions apprehensive apprehensively arbitrary arcane archaic arduous arduously argumentative arrogance arrogant arrogantly ashamed asinine asininely asinininity askance asperse aspersion aspersions assail assassin assassinate assault assult astray asunder atrocious atrocities atrocity atrophy attack attacks audacious audaciously audaciousness audacity audiciously austere authoritarian autocrat autocratic avalanche avarice avaricious avariciously avenge averse aversion aweful awful awfully awfulness awkward awkwardness ax babble back-logged back-wood back-woods backache backaches backaching backbite backbiting backward backwardness backwood backwoods bad badly baffle baffled bafflement baffling bait balk banal banalize bane banish banishment bankrupt barbarian barbaric barbarically barbarity barbarous barbarously barren baseless bash bashed bashful bashing bastard bastards battered battering batty bearish beastly bedlam bedlamite befoul beg beggar beggarly begging beguile belabor belated beleaguer belie belittle belittled belittling bellicose belligerence belligerent belligerently bemoan bemoaning bemused bent berate bereave bereavement bereft berserk beseech beset besiege besmirch bestial betray betrayal betrayals betrayer betraying betrays bewail beware bewilder bewildered bewildering bewilderingly bewilderment bewitch bias biased biases bicker bickering bid-rigging bigotries bigotry bitch bitchy biting bitingly bitter bitterly bitterness bizarre blab blabber blackmail blah blame blameworthy bland blandish blaspheme blasphemous blasphemy blasted blatant blatantly blather bleak bleakly bleakness bleed bleeding bleeds blemish blind blinding blindingly blindside blister blistering bloated blockage blockhead bloodshed bloodthirsty bloody blotchy blow blunder blundering blunders blunt blur bluring blurred blurring blurry blurs blurt boastful boggle bogus boil boiling boisterous bomb bombard bombardment bombastic bondage bonkers bore bored boredom bores boring botch bother bothered bothering bothers bothersome bowdlerize boycott braggart bragger brainless brainwash brash brashly brashness brat bravado brazen brazenly brazenness breach break break-up break-ups breakdown breaking breaks breakup breakups bribery brimstone bristle brittle broke broken broken-hearted brood browbeat bruise bruised bruises bruising brusque brutal brutalising brutalities brutality brutalize brutalizing brutally brute brutish bs buckle bug bugging buggy bugs bulkier bulkiness bulky bulkyness bull**** bull---- bullies bullshit bullshyt bully bullying bullyingly bum bump bumped bumping bumpping bumps bumpy bungle bungler bungling bunk burden burdensome burdensomely burn burned burning burns bust busts busybody butcher butchery buzzing byzantine cackle calamities calamitous calamitously calamity callous calumniate calumniation calumnies calumnious calumniously calumny cancer cancerous cannibal cannibalize capitulate capricious capriciously capriciousness capsize careless carelessness caricature carnage carp cartoonish cash-strapped castigate castrated casualty cataclysm cataclysmal cataclysmic cataclysmically catastrophe catastrophes catastrophic catastrophically catastrophies caustic caustically cautionary cave censure chafe chaff chagrin challenging chaos chaotic chasten chastise chastisement chatter chatterbox cheap cheapen cheaply cheat cheated cheater cheating cheats checkered cheerless cheesy chide childish chill chilly chintzy choke choleric choppy chore chronic chunky clamor clamorous clash cliche cliched clique clog clogged clogs cloud clouding cloudy clueless clumsy clunky coarse cocky coerce coercion coercive cold coldly collapse collude collusion combative combust comical commiserate commonplace commotion commotions complacent complain complained complaining complains complaint complaints complex complicated complication complicit compulsion compulsive concede conceded concei</t>
  </si>
  <si>
    <t>Workbook Settings 6</t>
  </si>
  <si>
    <t>t conceited concen concens concern concerned concerns concession concessions condemn condemnable condemnation condemned condemns condescend condescending condescendingly condescension confess confession confessions confined conflict conflicted conflicting conflicts confound confounded confounding confront confrontation confrontational confuse confused confuses confusing confusion confusions congested congestion cons conscons conservative conspicuous conspicuously conspiracies conspiracy conspirator conspiratorial conspire consternation contagious contaminate contaminated contaminates contaminating contamination contempt contemptible contemptuous contemptuously contend contention contentious contort contortions contradict contradiction contradictory contrariness contravene contrive contrived controversial controversy convoluted corrode corrosion corrosions corrosive corrupt corrupted corrupting corruption corrupts corruptted costlier costly counter-productive counterproductive coupists covetous coward cowardly crabby crack cracked cracks craftily craftly crafty cramp cramped cramping cranky crap crappy craps crash crashed crashes crashing crass craven cravenly craze crazily craziness crazy creak creaking creaks credulous creep creeping creeps creepy crept crime criminal cringe cringed cringes cripple crippled cripples crippling crisis critic critical criticism criticisms criticize criticized criticizing critics cronyism crook crooked crooks crowded crowdedness crude cruel crueler cruelest cruelly cruelness cruelties cruelty crumble crumbling crummy crumple crumpled crumples crush crushed crushing cry culpable culprit cumbersome cunt cunts cuplrit curse cursed curses curt cuss cussed cutthroat cynical cynicism d*mn damage damaged damages damaging damn damnable damnably damnation damned damning damper danger dangerous dangerousness dark darken darkened darker darkness dastard dastardly daunt daunting dauntingly dawdle daze dazed dead deadbeat deadlock deadly deadweight deaf dearth death debacle debase debasement debaser debatable debauch debaucher debauchery debilitate debilitating debility debt debts decadence decadent decay decayed deceit deceitful deceitfully deceitfulness deceive deceiver deceivers deceiving deception deceptive deceptively declaim decline declines declining decrement decrepit decrepitude decry defamation defamations defamatory defame defect defective defects defensive defiance defiant defiantly deficiencies deficiency deficient defile defiler deform deformed defrauding defunct defy degenerate degenerately degeneration degradation degrade degrading degradingly dehumanization dehumanize deign deject dejected dejectedly dejection delay delayed delaying delays delinquency delinquent delirious delirium delude deluded deluge delusion delusional delusions demean demeaning demise demolish demolisher demon demonic demonize demonized demonizes demonizing demoralize demoralizing demoralizingly denial denied denies denigrate denounce dense dent dented dents denunciate denunciation denunciations deny denying deplete deplorable deplorably deplore deploring deploringly deprave depraved depravedly deprecate depress depressed depressing depressingly depression depressions deprive deprived deride derision derisive derisively derisiveness derogatory desecrate desert desertion desiccate desiccated desititute desolate desolately desolation despair despairing despairingly desperate desperately desperation despicable despicably despise despised despoil despoiler despondence despondency despondent despondently despot despotic despotism destabilisation destains destitute destitution destroy destroyer destruction destructive desultory deter deteriorate deteriorating deterioration deterrent detest detestable detestably detested detesting detests detract detracted detracting detraction detracts detriment detrimental devastate devastated devastates devastating devastatingly devastation deviate deviation devil devilish devilishly devilment devilry devious deviously deviousness devoid diabolic diabolical diabolically diametrically diappointed diatribe diatribes dick dictator dictatorial die die-hard died dies difficult difficulties difficulty diffidence dilapidated dilemma dilly-dally dim dimmer din ding dings dinky dire direly direness dirt dirtbag dirtbags dirts dirty disable disabled disaccord disadvantage disadvantaged disadvantageous disadvantages disaffect disaffected disaffirm disagree disagreeable disagreeably disagreed disagreeing disagreement disagrees disallow disapointed disapointing disapointment disappoint disappointed disappointing disappointingly disappointment disappointments disappoints disapprobation disapproval disapprove disapproving disarm disarray disaster disasterous disastrous disastrously disavow disavowal disbelief disbelieve disbeliever disclaim discombobulate discomfit discomfititure discomfort discompose disconcert disconcerted disconcerting disconcertingly disconsolate disconsolately disconsolation discontent discontented discontentedly discontinued discontinuity discontinuous discord discordance discordant discountenance discourage discouragement discouraging discouragingly discourteous discourteously discoutinous discredit discrepant discriminate discrimination discriminatory disdain disdained disdainful disdainfully disfavor disgrace disgraced disgraceful disgracefully disgruntle disgruntled disgust disgusted disgustedly disgustful disgustfully disgusting disgustingly dishearten disheartening dishearteningly dishonest dishonestly dishonesty dishonor dishonorable dishonorablely disillusion disillusioned disillusionment disillusions disinclination disinclined disingenuous disingenuously disintegrate disintegrated disintegrates disintegration disinterest disinterested dislike disliked dislikes disliking dislocated disloyal disloyalty dismal dismally dismalness dismay dismayed dismaying dismayingly dismissive dismissively disobedience disobedient disobey disoobedient dis</t>
  </si>
  <si>
    <t>Workbook Settings 7</t>
  </si>
  <si>
    <t>order disordered disorderly disorganized disorient disoriented disown disparage disparaging disparagingly dispensable dispirit dispirited dispiritedly dispiriting displace displaced displease displeased displeasing displeasure disproportionate disprove disputable dispute disputed disquiet disquieting disquietingly disquietude disregard disregardful disreputable disrepute disrespect disrespectable disrespectablity disrespectful disrespectfully disrespectfulness disrespecting disrupt disruption disruptive diss dissapointed dissappointed dissappointing dissatisfaction dissatisfactory dissatisfied dissatisfies dissatisfy dissatisfying dissed dissemble dissembler dissension dissent dissenter dissention disservice disses dissidence dissident dissidents dissing dissocial dissolute dissolution dissonance dissonant dissonantly dissuade dissuasive distains distaste distasteful distastefully distort distorted distortion distorts distract distracting distraction distraught distraughtly distraughtness distress distressed distressing distressingly distrust distrustful distrusting disturb disturbance disturbed disturbing disturbingly disunity disvalue divergent divisive divisively divisiveness dizzing dizzingly dizzy doddering dodgey dogged doggedly dogmatic doldrums domineer domineering donside doom doomed doomsday dope doubt doubtful doubtfully doubts douchbag douchebag douchebags downbeat downcast downer downfall downfallen downgrade downhearted downheartedly downhill downside downsides downturn downturns drab draconian draconic drag dragged dragging dragoon drags drain drained draining drains drastic drastically drawback drawbacks dread dreadful dreadfully dreadfulness dreary dripped dripping drippy drips drones droop droops drop-out drop-outs dropout dropouts drought drowning drunk drunkard drunken dubious dubiously dubitable dud dull dullard dumb dumbfound dump dumped dumping dumps dunce dungeon dungeons dupe dust dusty dwindling dying earsplitting eccentric eccentricity effigy effrontery egocentric egomania egotism egotistical egotistically egregious egregiously election-rigger elimination emaciated emasculate embarrass embarrassing embarrassingly embarrassment embattled embroil embroiled embroilment emergency emphatic emphatically emptiness encroach encroachment endanger enemies enemy enervate enfeeble enflame engulf enjoin enmity enrage enraged enraging enslave entangle entanglement entrap entrapment envious enviously enviousness epidemic equivocal erase erode erodes erosion err errant erratic erratically erroneous erroneously error errors eruptions escapade eschew estranged evade evasion evasive evil evildoer evils eviscerate exacerbate exagerate exagerated exagerates exaggerate exaggeration exasperate exasperated exasperating exasperatingly exasperation excessive excessively exclusion excoriate excruciating excruciatingly excuse excuses execrate exhaust exhausted exhaustion exhausts exhorbitant exhort exile exorbitant exorbitantance exorbitantly expel expensive expire expired explode exploit exploitation explosive expropriate expropriation expulse expunge exterminate extermination extinguish extort extortion extraneous extravagance extravagant extravagantly extremism extremist extremists eyesore f**k fabricate fabrication facetious facetiously fail failed failing fails failure failures faint fainthearted faithless fake fall fallacies fallacious fallaciously fallaciousness fallacy fallen falling fallout falls false falsehood falsely falsify falter faltered famine famished fanatic fanatical fanatically fanaticism fanatics fanciful far-fetched farce farcical farcical-yet-provocative farcically farfetched fascism fascist fastidious fastidiously fastuous fat fat-cat fat-cats fatal fatalistic fatalistically fatally fatcat fatcats fateful fatefully fathomless fatigue fatigued fatique fatty fatuity fatuous fatuously fault faults faulty fawningly faze fear fearful fearfully fears fearsome feckless feeble feeblely feebleminded feign feint fell felon felonious ferociously ferocity fetid fever feverish fevers fiasco fib fibber fickle fiction fictional fictitious fidget fidgety fiend fiendish fierce figurehead filth filthy finagle finicky fissures fist flabbergast flabbergasted flagging flagrant flagrantly flair flairs flak flake flakey flakieness flaking flaky flare flares flareup flareups flat-out flaunt flaw flawed flaws flee fleed fleeing fleer flees fleeting flicering flicker flickering flickers flighty flimflam flimsy flirt flirty floored flounder floundering flout fluster foe fool fooled foolhardy foolish foolishly foolishness forbid forbidden forbidding forceful foreboding forebodingly forfeit forged forgetful forgetfully forgetfulness forlorn forlornly forsake forsaken forswear foul foully foulness fractious fractiously fracture fragile fragmented frail frantic frantically franticly fraud fraudulent fraught frazzle frazzled freak freaking freakish freakishly freaks freeze freezes freezing frenetic frenetically frenzied frenzy fret fretful frets friction frictions fried friggin frigging fright frighten frightening frighteningly frightful frightfully frigid frost frown froze frozen fruitless fruitlessly frustrate frustrated frustrates frustrating frustratingly frustration frustrations fuck fucking fudge fugitive full-blown fulminate fumble fume fumes fundamentalism funky funnily funny furious furiously furor fury fuss fussy fustigate fusty futile futilely futility fuzzy gabble gaff gaffe gainsay gainsayer gall galling gallingly galls gangster gape garbage garish gasp gauche gaudy gawk gawky geezer genocide get-rich ghastly ghetto ghosting gibber gibberish gibe giddy gimmick gimmicked gimmicking gimmicks gimmicky glare glaringly glib glibly glitch glitches gloatingly gloom gloomy glower glum glut gnawing goad goading god-awful goof goofy goon gossip graceless gracelessly graft grainy grapple grate grating gravely greasy greed greedy grief grievance grievances grieve grieving grievous grievously gri</t>
  </si>
  <si>
    <t>Workbook Settings 8</t>
  </si>
  <si>
    <t>m grimace grind gripe gripes grisly gritty gross grossly grotesque grouch grouchy groundless grouse growl grudge grudges grudging grudgingly gruesome gruesomely gruff grumble grumpier grumpiest grumpily grumpish grumpy guile guilt guiltily guilty gullible gutless gutter hack hacks haggard haggle hairloss halfhearted halfheartedly hallucinate hallucination hamper hampered handicapped hang hangs haphazard hapless harangue harass harassed harasses harassment harboring harbors hard hard-hit hard-line hard-liner hardball harden hardened hardheaded hardhearted hardliner hardliners hardship hardships harm harmed harmful harms harpy harridan harried harrow harsh harshly hasseling hassle hassled hassles haste hastily hasty hate hated hateful hatefully hatefulness hater haters hates hating hatred haughtily haughty haunt haunting havoc hawkish haywire hazard hazardous haze hazy head-aches headache headaches heartbreaker heartbreaking heartbreakingly heartless heathen heavy-handed heavyhearted heck heckle heckled heckles hectic hedge hedonistic heedless hefty hegemonism hegemonistic hegemony heinous hell hell-bent hellion hells helpless helplessly helplessness heresy heretic heretical hesitant hestitant hideous hideously hideousness high-priced hiliarious hinder hindrance hiss hissed hissing ho-hum hoard hoax hobble hogs hollow hoodium hoodwink hooligan hopeless hopelessly hopelessness horde horrendous horrendously horrible horrid horrific horrified horrifies horrify horrifying horrifys hostage hostile hostilities hostility hotbeds hothead hotheaded hothouse hubris huckster hum humid humiliate humiliating humiliation humming hung hurt hurted hurtful hurting hurts hustler hype hypocricy hypocrisy hypocrite hypocrites hypocritical hypocritically hysteria hysteric hysterical hysterically hysterics idiocies idiocy idiot idiotic idiotically idiots idle ignoble ignominious ignominiously ignominy ignorance ignorant ignore ill-advised ill-conceived ill-defined ill-designed ill-fated ill-favored ill-formed ill-mannered ill-natured ill-sorted ill-tempered ill-treated ill-treatment ill-usage ill-used illegal illegally illegitimate illicit illiterate illness illogic illogical illogically illusion illusions illusory imaginary imbalance imbecile imbroglio immaterial immature imminence imminently immobilized immoderate immoderately immodest immoral immorality immorally immovable impair impaired impasse impatience impatient impatiently impeach impedance impede impediment impending impenitent imperfect imperfection imperfections imperfectly imperialist imperil imperious imperiously impermissible impersonal impertinent impetuous impetuously impiety impinge impious implacable implausible implausibly implicate implication implode impolite impolitely impolitic importunate importune impose imposers imposing imposition impossible impossiblity impossibly impotent impoverish impoverished impractical imprecate imprecise imprecisely imprecision imprison imprisonment improbability improbable improbably improper improperly impropriety imprudence imprudent impudence impudent impudently impugn impulsive impulsively impunity impure impurity inability inaccuracies inaccuracy inaccurate inaccurately inaction inactive inadequacy inadequate inadequately inadverent inadverently inadvisable inadvisably inane inanely inappropriate inappropriately inapt inaptitude inarticulate inattentive inaudible incapable incapably incautious incendiary incense incessant incessantly incite incitement incivility inclement incognizant incoherence incoherent incoherently incommensurate incomparable incomparably incompatability incompatibility incompatible incompetence incompetent incompetently incomplete incompliant incomprehensible incomprehension inconceivable inconceivably incongruous incongruously inconsequent inconsequential inconsequentially inconsequently inconsiderate inconsiderately inconsistence inconsistencies inconsistency inconsistent inconsolable inconsolably inconstant inconvenience inconveniently incorrect incorrectly incorrigible incorrigibly incredulous incredulously inculcate indecency indecent indecently indecision indecisive indecisively indecorum indefensible indelicate indeterminable indeterminably indeterminate indifference indifferent indigent indignant indignantly indignation indignity indiscernible indiscreet indiscreetly indiscretion indiscriminate indiscriminately indiscriminating indistinguishable indoctrinate indoctrination indolent indulge ineffective ineffectively ineffectiveness ineffectual ineffectually ineffectualness inefficacious inefficacy inefficiency inefficient inefficiently inelegance inelegant ineligible ineloquent ineloquently inept ineptitude ineptly inequalities inequality inequitable inequitably inequities inescapable inescapably inessential inevitable inevitably inexcusable inexcusably inexorable inexorably inexperience inexperienced inexpert inexpertly inexpiable inexplainable inextricable inextricably infamous infamously infamy infected infection infections inferior inferiority infernal infest infested infidel infidels infiltrator infiltrators infirm inflame inflammation inflammatory inflammed inflated inflationary inflexible inflict infraction infringe infringement infringements infuriate infuriated infuriating infuriatingly inglorious ingrate ingratitude inhibit inhibition inhospitable inhospitality inhuman inhumane inhumanity inimical inimically iniquitous iniquity injudicious injure injurious injury injustice injustices innuendo inoperable inopportune inordinate inordinately insane insanely insanity insatiable insecure insecurity insensible insensitive insensitively insensitivity insidious insidiously insignificance insignificant insignificantly insincere insincerely insincerity insinuate insinuating insinuation insociable insolence insolent insolently insolvent insouciance instability instable instigate instigator instigators insubordinate insubstantial insubstantially insufferable insufferably insuf</t>
  </si>
  <si>
    <t>Workbook Settings 9</t>
  </si>
  <si>
    <t>ficiency insufficient insufficiently insular insult insulted insulting insultingly insults insupportable insupportably insurmountable insurmountably insurrection intefere inteferes intense interfere interference interferes intermittent interrupt interruption interruptions intimidate intimidating intimidatingly intimidation intolerable intolerablely intolerance intoxicate intractable intransigence intransigent intrude intrusion intrusive inundate inundated invader invalid invalidate invalidity invasive invective inveigle invidious invidiously invidiousness invisible involuntarily involuntary irascible irate irately ire irk irked irking irks irksome irksomely irksomeness irksomenesses ironic ironical ironically ironies irony irragularity irrational irrationalities irrationality irrationally irrationals irreconcilable irrecoverable irrecoverableness irrecoverablenesses irrecoverably irredeemable irredeemably irreformable irregular irregularity irrelevance irrelevant irreparable irreplacible irrepressible irresolute irresolvable irresponsible irresponsibly irretating irretrievable irreversible irritable irritably irritant irritate irritated irritating irritation irritations isolate isolated isolation issue issues itch itching itchy jabber jaded jagged jam jarring jaundiced jealous jealously jealousness jealousy jeer jeering jeeringly jeers jeopardize jeopardy jerk jerky jitter jitters jittery job-killing jobless joke joker jolt judder juddering judders jumpy junk junky junkyard jutter jutters kaput kill killed killer killing killjoy kills knave knife knock knotted kook kooky lack lackadaisical lacked lackey lackeys lacking lackluster lacks laconic lag lagged lagging laggy lags laid-off lambast lambaste lame lame-duck lament lamentable lamentably languid languish languor languorous languorously lanky lapse lapsed lapses lascivious last-ditch latency laughable laughably laughingstock lawbreaker lawbreaking lawless lawlessness layoff layoff-happy lazy leak leakage leakages leaking leaks leaky lech lecher lecherous lechery leech leer leery left-leaning lemon lengthy less-developed lesser-known letch lethal lethargic lethargy lewd lewdly lewdness liability liable liar liars licentious licentiously licentiousness lie lied lier lies life-threatening lifeless limit limitation limitations limited limits limp listless litigious little-known livid lividly loath loathe loathing loathly loathsome loathsomely lone loneliness lonely loner lonesome long-time long-winded longing longingly loophole loopholes loose loot lorn lose loser losers loses losing loss losses lost loud louder lousy loveless lovelorn low-rated lowly ludicrous ludicrously lugubrious lukewarm lull lumpy lunatic lunaticism lurch lure lurid lurk lurking lying macabre mad madden maddening maddeningly madder madly madman madness maladjusted maladjustment malady malaise malcontent malcontented maledict malevolence malevolent malevolently malice malicious maliciously maliciousness malign malignant malodorous maltreatment mangle mangled mangles mangling mania maniac maniacal manic manipulate manipulation manipulative manipulators mar marginal marginally martyrdom martyrdom-seeking mashed massacre massacres matte mawkish mawkishly mawkishness meager meaningless meanness measly meddle meddlesome mediocre mediocrity melancholy melodramatic melodramatically meltdown menace menacing menacingly mendacious mendacity menial merciless mercilessly mess messed messes messing messy midget miff militancy mindless mindlessly mirage mire misalign misaligned misaligns misapprehend misbecome misbecoming misbegotten misbehave misbehavior miscalculate miscalculation miscellaneous mischief mischievous mischievously misconception misconceptions miscreant miscreants misdirection miser miserable miserableness miserably miseries miserly misery misfit misfortune misgiving misgivings misguidance misguide misguided mishandle mishap misinform misinformed misinterpret misjudge misjudgment mislead misleading misleadingly mislike mismanage mispronounce mispronounced mispronounces misread misreading misrepresent misrepresentation miss missed misses misstatement mist mistake mistaken mistakenly mistakes mistified mistress mistrust mistrustful mistrustfully mists misunderstand misunderstanding misunderstandings misunderstood misuse moan mobster mock mocked mockeries mockery mocking mockingly mocks molest molestation monotonous monotony monster monstrosities monstrosity monstrous monstrously moody moot mope morbid morbidly mordant mordantly moribund moron moronic morons mortification mortified mortify mortifying motionless motley mourn mourner mournful mournfully muddle muddy mudslinger mudslinging mulish multi-polarization mundane murder murderer murderous murderously murky muscle-flexing mushy musty mysterious mysteriously mystery mystify myth nag nagging naive naively narrower nastily nastiness nasty naughty nauseate nauseates nauseating nauseatingly naïve nebulous nebulously needless needlessly needy nefarious nefariously negate negation negative negatives negativity neglect neglected negligence negligent nemesis nepotism nervous nervously nervousness nettle nettlesome neurotic neurotically niggle niggles nightmare nightmarish nightmarishly nitpick nitpicking noise noises noisier noisy non-confidence nonexistent nonresponsive nonsense nosey notoriety notorious notoriously noxious nuisance numb obese object objection objectionable objections oblique obliterate obliterated oblivious obnoxious obnoxiously obscene obscenely obscenity obscure obscured obscures obscurity obsess obsessive obsessively obsessiveness obsolete obstacle obstinate obstinately obstruct obstructed obstructing obstruction obstructs obtrusive obtuse occlude occluded occludes occluding odd odder oddest oddities oddity oddly odor offence offend offender offending offenses offensive offensively offensiveness officious ominous ominously omission omit one-sided onerous onerously onslaught opinionated opponent oppo</t>
  </si>
  <si>
    <t>Workbook Settings 10</t>
  </si>
  <si>
    <t>rtunistic oppose opposition oppositions oppress oppression oppressive oppressively oppressiveness oppressors ordeal orphan ostracize outbreak outburst outbursts outcast outcry outlaw outmoded outrage outraged outrageous outrageously outrageousness outrages outsider over-acted over-awe over-balanced over-hyped over-priced over-valuation overact overacted overawe overbalance overbalanced overbearing overbearingly overblown overdo overdone overdue overemphasize overheat overkill overloaded overlook overpaid overpayed overplay overpower overpriced overrated overreach overrun overshadow oversight oversights oversimplification oversimplified oversimplify oversize overstate overstated overstatement overstatements overstates overtaxed overthrow overthrows overturn overweight overwhelm overwhelmed overwhelming overwhelmingly overwhelms overzealous overzealously overzelous pain painful painfull painfully pains pale pales paltry pan pandemonium pander pandering panders panic panick panicked panicking panicky paradoxical paradoxically paralize paralyzed paranoia paranoid parasite pariah parody partiality partisan partisans passe passive passiveness pathetic pathetically patronize paucity pauper paupers payback peculiar peculiarly pedantic peeled peeve peeved peevish peevishly penalize penalty perfidious perfidity perfunctory peril perilous perilously perish pernicious perplex perplexed perplexing perplexity persecute persecution pertinacious pertinaciously pertinacity perturb perturbed pervasive perverse perversely perversion perversity pervert perverted perverts pessimism pessimistic pessimistically pest pestilent petrified petrify pettifog petty phobia phobic phony picket picketed picketing pickets picky pig pigs pillage pillory pimple pinch pique pitiable pitiful pitifully pitiless pitilessly pittance pity plagiarize plague plasticky plaything plea pleas plebeian plight plot plotters ploy plunder plunderer pointless pointlessly poison poisonous poisonously pokey poky polarisation polemize pollute polluter polluters polution pompous poor poorer poorest poorly posturing pout poverty powerless prate pratfall prattle precarious precariously precipitate precipitous predatory predicament prejudge prejudice prejudices prejudicial premeditated preoccupy preposterous preposterously presumptuous presumptuously pretence pretend pretense pretentious pretentiously prevaricate pricey pricier prick prickle prickles prideful prik primitive prison prisoner problem problematic problems procrastinate procrastinates procrastination profane profanity prohibit prohibitive prohibitively propaganda propagandize proprietary prosecute protest protested protesting protests protracted provocation provocative provoke pry pugnacious pugnaciously pugnacity punch punish punishable punitive punk puny puppet puppets puzzled puzzlement puzzling quack qualm qualms quandary quarrel quarrellous quarrellously quarrels quarrelsome quash queer questionable quibble quibbles quitter rabid racism racist racists racy radical radicalization radically radicals rage ragged raging rail raked rampage rampant ramshackle rancor randomly rankle rant ranted ranting rantingly rants rape raped raping rascal rascals rash rattle rattled rattles ravage raving reactionary rebellious rebuff rebuke recalcitrant recant recession recessionary reckless recklessly recklessness recoil recourses redundancy redundant refusal refuse refused refuses refusing refutation refute refuted refutes refuting regress regression regressive regret regreted regretful regretfully regrets regrettable regrettably regretted reject rejected rejecting rejection rejects relapse relentless relentlessly relentlessness reluctance reluctant reluctantly remorse remorseful remorsefully remorseless remorselessly remorselessness renounce renunciation repel repetitive reprehensible reprehensibly reprehension reprehensive repress repression repressive reprimand reproach reproachful reprove reprovingly repudiate repudiation repugn repugnance repugnant repugnantly repulse repulsed repulsing repulsive repulsively repulsiveness resent resentful resentment resignation resigned resistance restless restlessness restrict restricted restriction restrictive resurgent retaliate retaliatory retard retarded retardedness retards reticent retract retreat retreated revenge revengeful revengefully revert revile reviled revoke revolt revolting revoltingly revulsion revulsive rhapsodize rhetoric rhetorical ricer ridicule ridicules ridiculous ridiculously rife rift rifts rigid rigidity rigidness rile riled rip rip-off ripoff ripped risk risks risky rival rivalry roadblocks rocky rogue rollercoaster rot rotten rough rremediable rubbish rude rue ruffian ruffle ruin ruined ruining ruinous ruins rumbling rumor rumors rumours rumple run-down runaway rupture rust rusts rusty rut ruthless ruthlessly ruthlessness ruts sabotage sack sacrificed sad sadden sadly sadness sag sagged sagging saggy sags salacious sanctimonious sap sarcasm sarcastic sarcastically sardonic sardonically sass satirical satirize savage savaged savagery savages scaly scam scams scandal scandalize scandalized scandalous scandalously scandals scandel scandels scant scapegoat scar scarce scarcely scarcity scare scared scarier scariest scarily scarred scars scary scathing scathingly sceptical scoff scoffingly scold scolded scolding scoldingly scorching scorchingly scorn scornful scornfully scoundrel scourge scowl scramble scrambled scrambles scrambling scrap scratch scratched scratches scratchy scream screech screw-up screwed screwed-up screwy scuff scuffs scum scummy second-class second-tier secretive sedentary seedy seethe seething self-coup self-criticism self-defeating self-destructive self-humiliation self-interest self-interested self-serving selfinterested selfish selfishly selfishness semi-retarded senile sensationalize senseless senselessly seriousness sermonize servitude set-up setback setbacks sever severe severity sh*t shabby shadowy shady sha</t>
  </si>
  <si>
    <t>Workbook Settings 11</t>
  </si>
  <si>
    <t>ke shaky shallow sham shambles shame shameful shamefully shamefulness shameless shamelessly shamelessness shark sharply shatter shemale shimmer shimmy shipwreck shirk shirker shit shiver shock shocked shocking shockingly shoddy short-lived shortage shortchange shortcoming shortcomings shortness shortsighted shortsightedness showdown shrew shriek shrill shrilly shrivel shroud shrouded shrug shun shunned sick sicken sickening sickeningly sickly sickness sidetrack sidetracked siege sillily silly simplistic simplistically sin sinful sinfully sinister sinisterly sink sinking skeletons skeptic skeptical skeptically skepticism sketchy skimpy skinny skittish skittishly skulk slack slander slanderer slanderous slanderously slanders slap slashing slaughter slaughtered slave slaves sleazy slime slog slogged slogging slogs sloooooooooooooow sloooow slooow sloow sloppily sloppy sloth slothful slow slow-moving slowed slower slowest slowly sloww slowww slowwww slug sluggish slump slumping slumpping slur slut sluts sly smack smallish smash smear smell smelled smelling smells smelly smelt smoke smokescreen smolder smoldering smother smoulder smouldering smudge smudged smudges smudging smug smugly smut smuttier smuttiest smutty snag snagged snagging snags snappish snappishly snare snarky snarl sneak sneakily sneaky sneer sneering sneeringly snob snobbish snobby snobish snobs snub so-cal soapy sob sober sobering solemn solicitude somber sore sorely soreness sorrow sorrowful sorrowfully sorry sour sourly spade spank spendy spew spewed spewing spews spilling spinster spiritless spite spiteful spitefully spitefulness splatter split splitting spoil spoilage spoilages spoiled spoilled spoils spook spookier spookiest spookily spooky spoon-fed spoon-feed spoonfed sporadic spotty spurious spurn sputter squabble squabbling squander squash squeak squeaks squeaky squeal squealing squeals squirm stab stagnant stagnate stagnation staid stain stains stale stalemate stall stalls stammer stampede standstill stark starkly startle startling startlingly starvation starve static steal stealing steals steep steeply stench stereotype stereotypical stereotypically stern stew sticky stiff stiffness stifle stifling stiflingly stigma stigmatize sting stinging stingingly stingy stink stinks stodgy stole stolen stooge stooges stormy straggle straggler strain strained straining strange strangely stranger strangest strangle streaky strenuous stress stresses stressful stressfully stricken strict strictly strident stridently strife strike stringent stringently struck struggle struggled struggles struggling strut stubborn stubbornly stubbornness stuck stuffy stumble stumbled stumbles stump stumped stumps stun stunt stunted stupid stupidest stupidity stupidly stupified stupify stupor stutter stuttered stuttering stutters sty stymied sub-par subdued subjected subjection subjugate subjugation submissive subordinate subpoena subpoenas subservience subservient substandard subtract subversion subversive subversively subvert succumb suck sucked sucker sucks sucky sue sued sueing sues suffer suffered sufferer sufferers suffering suffers suffocate sugar-coat sugar-coated sugarcoated suicidal suicide sulk sullen sully sunder sunk sunken superficial superficiality superficially superfluous superstition superstitious suppress suppression surrender susceptible suspect suspicion suspicions suspicious suspiciously swagger swamped sweaty swelled swelling swindle swipe swollen symptom symptoms syndrome taboo tacky taint tainted tamper tangle tangled tangles tank tanked tanks tantrum tardy tarnish tarnished tarnishes tarnishing tattered taunt taunting tauntingly taunts taut tawdry taxing tease teasingly tedious tediously temerity temper tempest temptation tenderness tense tension tentative tentatively tenuous tenuously tepid terrible terribleness terribly terror terror-genic terrorism terrorize testily testy tetchily tetchy thankless thicker thirst thorny thoughtless thoughtlessly thoughtlessness thrash threat threaten threatening threats threesome throb throbbed throbbing throbs throttle thug thumb-down thumbs-down thwart time-consuming timid timidity timidly timidness tin-y tingled tingling tired tiresome tiring tiringly toil toll top-heavy topple torment tormented torrent tortuous torture tortured tortures torturing torturous torturously totalitarian touchy toughness tout touted touts toxic traduce tragedy tragic tragically traitor traitorous traitorously tramp trample transgress transgression trap traped trapped trash trashed trashy trauma traumatic traumatically traumatize traumatized travesties travesty treacherous treacherously treachery treason treasonous trick tricked trickery tricky trivial trivialize trouble troubled troublemaker troubles troublesome troublesomely troubling troublingly truant tumble tumbled tumbles tumultuous turbulent turmoil twist twisted twists two-faced two-faces tyrannical tyrannically tyranny tyrant ugh uglier ugliest ugliness ugly ulterior ultimatum ultimatums ultra-hardline un-viewable unable unacceptable unacceptablely unacceptably unaccessible unaccustomed unachievable unaffordable unappealing unattractive unauthentic unavailable unavoidably unbearable unbearablely unbelievable unbelievably uncaring uncertain uncivil uncivilized unclean unclear uncollectible uncomfortable uncomfortably uncomfy uncompetitive uncompromising uncompromisingly unconfirmed unconstitutional uncontrolled unconvincing unconvincingly uncooperative uncouth uncreative undecided undefined undependability undependable undercut undercuts undercutting underdog underestimate underlings undermine undermined undermines undermining underpaid underpowered undersized undesirable undetermined undid undignified undissolved undocumented undone undue unease uneasily uneasiness uneasy uneconomical unemployed unequal unethical uneven uneventful unexpected unexpectedly unexplained unfairly unfaithful unfaithfully unfamiliar unfavorable unfeeling unfinished unfit u</t>
  </si>
  <si>
    <t>Workbook Settings 12</t>
  </si>
  <si>
    <t>nforeseen unforgiving unfortunate unfortunately unfounded unfriendly unfulfilled unfunded ungovernable ungrateful unhappily unhappiness unhappy unhealthy unhelpful unilateralism unimaginable unimaginably unimportant uninformed uninsured unintelligible unintelligile unipolar unjust unjustifiable unjustifiably unjustified unjustly unkind unkindly unknown unlamentable unlamentably unlawful unlawfully unlawfulness unleash unlicensed unlikely unlucky unmoved unnatural unnaturally unnecessary unneeded unnerve unnerved unnerving unnervingly unnoticed unobserved unorthodox unorthodoxy unpleasant unpleasantries unpopular unpredictable unprepared unproductive unprofitable unprove unproved unproven unproves unproving unqualified unravel unraveled unreachable unreadable unrealistic unreasonable unreasonably unrelenting unrelentingly unreliability unreliable unresolved unresponsive unrest unruly unsafe unsatisfactory unsavory unscrupulous unscrupulously unsecure unseemly unsettle unsettled unsettling unsettlingly unskilled unsophisticated unsound unspeakable unspeakablely unspecified unstable unsteadily unsteadiness unsteady unsuccessful unsuccessfully unsupported unsupportive unsure unsuspecting unsustainable untenable untested unthinkable unthinkably untimely untouched untrue untrustworthy untruthful unusable unusably unuseable unuseably unusual unusually unviewable unwanted unwarranted unwatchable unwelcome unwell unwieldy unwilling unwillingly unwillingness unwise unwisely unworkable unworthy unyielding upbraid upheaval uprising uproar uproarious uproariously uproarous uproarously uproot upset upseting upsets upsetting upsettingly urgent useless usurp usurper utterly vagrant vague vagueness vain vainly vanity vehement vehemently vengeance vengeful vengefully vengefulness venom venomous venomously vent vestiges vex vexation vexing vexingly vibrate vibrated vibrates vibrating vibration vice vicious viciously viciousness victimize vile vileness vilify villainous villainously villains villian villianous villianously villify vindictive vindictively vindictiveness violate violation violator violators violent violently viper virulence virulent virulently virus vociferous vociferously volatile volatility vomit vomited vomiting vomits vulgar vulnerable wack wail wallow wane waning wanton war-like warily wariness warlike warned warning warp warped wary washed-out waste wasted wasteful wastefulness wasting water-down watered-down wayward weak weaken weakening weaker weakness weaknesses weariness wearisome weary wedge weed weep weird weirdly wheedle whimper whine whining whiny whips whore whores wicked wickedly wickedness wild wildly wiles wilt wily wimpy wince wobble wobbled wobbles woe woebegone woeful woefully womanizer womanizing worn worried worriedly worrier worries worrisome worry worrying worryingly worse worsen worsening worst worthless worthlessly worthlessness wound wounds wrangle wrath wreak wreaked wreaks wreck wrest wrestle wretch wretched wretchedly wretchedness wrinkle wrinkled wrinkles wrip wripped wripping writhe wrong wrongful wrongly wrought yawn zap zapped zaps zealot zealous zealously zombie&lt;/value&gt;_x000D_
      &lt;/setting&gt;_x000D_
    &lt;/GraphMetricUserSettings&gt;_x000D_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&lt;setting name="VertexRadius" serializeAs="String"&gt;_x000D_
        &lt;value&gt;1.5&lt;/value&gt;_x000D_
      &lt;/setting&gt;_x000D_
      &lt;setting name="SelectedEdgeColor" serializeAs="String"&gt;_x000D_
        &lt;value&gt;Red&lt;/value&gt;_x000D_
      &lt;/setting&gt;_x000D_
      &lt;setting name="VertexRelativeOuterGlowSize" serializeAs="String"&gt;_x000D_
        &lt;value&gt;3&lt;/value&gt;_x000D_
      &lt;/setting&gt;_x000D_
      &lt;setting name="LabelUserSettings" serializeAs="String"&gt;_x000D_
        &lt;value&gt;Microsoft Sans Serif, 8.25pt	White	BottomCenter	2147483647	2147483647	Black	True	200	Black	86	MiddleCenter	Microsoft Sans Serif, 8.25pt	Microsoft Sans Serif, 14.25pt&lt;/value&gt;_x000D_
      &lt;/setting&gt;_x000D_
      &lt;setting name="VertexAlpha" serializeAs="String"&gt;_x000D_
        &lt;value&gt;100&lt;/value&gt;_x000D_
      &lt;/setting&gt;_x000D_
      &lt;setting name="RelativeArrowSize" serializeAs="String"&gt;_x000D_
        &lt;value&gt;3&lt;/value&gt;_x000D_
      &lt;/setting&gt;_x000D_
      &lt;setting name="VertexShape" serializeAs="String"&gt;_x000D_
        &lt;value&gt;Disk&lt;/value&gt;_x000D_
      &lt;/setting&gt;_x000D_
      &lt;setting name="EdgeWidth" serializeAs="String"&gt;_x000D_
        &lt;value&gt;1&lt;/value&gt;_x000D_
      &lt;/setting&gt;_x000D_
      &lt;setting name="VertexColor" serializeAs="String"&gt;_x000D_
        &lt;value&gt;Black&lt;/value&gt;_x000D_
      &lt;/setting&gt;_x000D_
      &lt;setting name="EdgeAlpha" serializeAs="String"&gt;_x000D_
        &lt;value&gt;100&lt;/value&gt;_x000D_
      &lt;/setting&gt;_x000D_
      &lt;setting name="EdgeCurveStyle" serializeAs="String"&gt;_x000D_
        &lt;value&gt;Straight&lt;/value&gt;_x000D_
      &lt;/setting&gt;_x000D_
      &lt;setting name="BackColor" serializeAs="String"&gt;_x000D_
        &lt;value&gt;White&lt;/value&gt;_x000D_
      &lt;/setting&gt;_x000D_
      &lt;setting name="BackgroundImageUri" serializeAs="String"&gt;_x000D_
        &lt;value /&gt;_x000D_
      &lt;/setting&gt;_x000D_
      &lt;setting name="SelectedVertexColor" serializeAs="String"&gt;_x000D_
        &lt;value&gt;Red&lt;/value&gt;_x000D_
      &lt;/setting&gt;_x000D_
      &lt;setting name="EdgeBezierDisplacementFactor" serializeAs="String"&gt;_x000D_
        &lt;value&gt;0.2&lt;/value&gt;_x000D_
      &lt;/setting&gt;_x000D_
      &lt;setting name="AutoSelect" serializeAs="String"&gt;_x000D_
        &lt;value&gt;True&lt;/value&gt;_x000D_
      &lt;/setting&gt;_x000D_
      &lt;setting name="AutoReadWorkbook" serializeAs="St</t>
  </si>
  <si>
    <t>Workbook Settings 13</t>
  </si>
  <si>
    <t>ring"&gt;_x000D_
        &lt;value&gt;True&lt;/value&gt;_x000D_
      &lt;/setting&gt;_x000D_
      &lt;setting name="VertexEffect" serializeAs="String"&gt;_x000D_
        &lt;value&gt;None&lt;/value&gt;_x000D_
      &lt;/setting&gt;_x000D_
      &lt;setting name="VertexImageSize" serializeAs="String"&gt;_x000D_
        &lt;value&gt;-1&lt;/value&gt;_x000D_
      &lt;/setting&gt;_x000D_
      &lt;setting name="AxisFont" serializeAs="String"&gt;_x000D_
        &lt;value&gt;Microsoft Sans Serif, 8.25pt&lt;/value&gt;_x000D_
      &lt;/setting&gt;_x000D_
      &lt;setting name="EdgeBundlerStraightening" serializeAs="String"&gt;_x000D_
        &lt;value&gt;0.15&lt;/value&gt;_x000D_
      &lt;/setting&gt;_x000D_
      &lt;setting name="EdgeColor" serializeAs="String"&gt;_x000D_
        &lt;value&gt;Gray&lt;/value&gt;_x000D_
      &lt;/setting&gt;_x000D_
    &lt;/GeneralUserSettings4&gt;_x000D_
  &lt;/userSettings&gt;_x000D_
&lt;/configuration&gt;</t>
  </si>
  <si>
    <t>Word</t>
  </si>
  <si>
    <t>Words in Sentiment List#1: Positive</t>
  </si>
  <si>
    <t>Words in Sentiment List#2: Negative</t>
  </si>
  <si>
    <t>Words in Sentiment List#3: (Add your own word list)</t>
  </si>
  <si>
    <t>Non-categorized Words</t>
  </si>
  <si>
    <t>Total Words</t>
  </si>
  <si>
    <t>क</t>
  </si>
  <si>
    <t>र</t>
  </si>
  <si>
    <t>ह</t>
  </si>
  <si>
    <t>स</t>
  </si>
  <si>
    <t>rt</t>
  </si>
  <si>
    <t>न</t>
  </si>
  <si>
    <t>य</t>
  </si>
  <si>
    <t>म</t>
  </si>
  <si>
    <t>द</t>
  </si>
  <si>
    <t>ल</t>
  </si>
  <si>
    <t>त</t>
  </si>
  <si>
    <t>व</t>
  </si>
  <si>
    <t>ज</t>
  </si>
  <si>
    <t>ब</t>
  </si>
  <si>
    <t>ग</t>
  </si>
  <si>
    <t>जग</t>
  </si>
  <si>
    <t>9</t>
  </si>
  <si>
    <t>प</t>
  </si>
  <si>
    <t>l</t>
  </si>
  <si>
    <t>नह</t>
  </si>
  <si>
    <t>ख</t>
  </si>
  <si>
    <t>ट</t>
  </si>
  <si>
    <t>कर</t>
  </si>
  <si>
    <t>बर</t>
  </si>
  <si>
    <t>च</t>
  </si>
  <si>
    <t>श</t>
  </si>
  <si>
    <t>थ</t>
  </si>
  <si>
    <t>सरक</t>
  </si>
  <si>
    <t>ए</t>
  </si>
  <si>
    <t>भ</t>
  </si>
  <si>
    <t>रह</t>
  </si>
  <si>
    <t>और</t>
  </si>
  <si>
    <t>तम</t>
  </si>
  <si>
    <t>नट</t>
  </si>
  <si>
    <t>आपक</t>
  </si>
  <si>
    <t>पर</t>
  </si>
  <si>
    <t>9बज</t>
  </si>
  <si>
    <t>ड</t>
  </si>
  <si>
    <t>इस</t>
  </si>
  <si>
    <t>ई</t>
  </si>
  <si>
    <t>9म</t>
  </si>
  <si>
    <t>आप</t>
  </si>
  <si>
    <t>हम</t>
  </si>
  <si>
    <t>आव</t>
  </si>
  <si>
    <t>एक</t>
  </si>
  <si>
    <t>ओ</t>
  </si>
  <si>
    <t>तक</t>
  </si>
  <si>
    <t>ण</t>
  </si>
  <si>
    <t>अपन</t>
  </si>
  <si>
    <t>एग</t>
  </si>
  <si>
    <t>फ</t>
  </si>
  <si>
    <t>बज</t>
  </si>
  <si>
    <t>ध</t>
  </si>
  <si>
    <t>youth</t>
  </si>
  <si>
    <t>रख</t>
  </si>
  <si>
    <t>रत</t>
  </si>
  <si>
    <t>अप</t>
  </si>
  <si>
    <t>इट</t>
  </si>
  <si>
    <t>छ</t>
  </si>
  <si>
    <t>शट</t>
  </si>
  <si>
    <t>समस</t>
  </si>
  <si>
    <t>खबर</t>
  </si>
  <si>
    <t>पस</t>
  </si>
  <si>
    <t>9sep9ba</t>
  </si>
  <si>
    <t>government</t>
  </si>
  <si>
    <t>बन</t>
  </si>
  <si>
    <t>मन</t>
  </si>
  <si>
    <t>भर</t>
  </si>
  <si>
    <t>बड</t>
  </si>
  <si>
    <t>campaign</t>
  </si>
  <si>
    <t>करण</t>
  </si>
  <si>
    <t>ऐस</t>
  </si>
  <si>
    <t>hello</t>
  </si>
  <si>
    <t>learn</t>
  </si>
  <si>
    <t>swim</t>
  </si>
  <si>
    <t>upstream</t>
  </si>
  <si>
    <t>totally</t>
  </si>
  <si>
    <t>ignoring</t>
  </si>
  <si>
    <t>participate</t>
  </si>
  <si>
    <t>sept</t>
  </si>
  <si>
    <t>सभ</t>
  </si>
  <si>
    <t>करत</t>
  </si>
  <si>
    <t>मजद</t>
  </si>
  <si>
    <t>जल</t>
  </si>
  <si>
    <t>अब</t>
  </si>
  <si>
    <t>खड</t>
  </si>
  <si>
    <t>महत</t>
  </si>
  <si>
    <t>झ</t>
  </si>
  <si>
    <t>ष</t>
  </si>
  <si>
    <t>वप</t>
  </si>
  <si>
    <t>नत</t>
  </si>
  <si>
    <t>kangana</t>
  </si>
  <si>
    <t>tvs</t>
  </si>
  <si>
    <t>करन</t>
  </si>
  <si>
    <t>bajao</t>
  </si>
  <si>
    <t>diya</t>
  </si>
  <si>
    <t>jalao</t>
  </si>
  <si>
    <t>शपथ</t>
  </si>
  <si>
    <t>distractions</t>
  </si>
  <si>
    <t>thali</t>
  </si>
  <si>
    <t>tiktok</t>
  </si>
  <si>
    <t>pubg</t>
  </si>
  <si>
    <t>गत</t>
  </si>
  <si>
    <t>tablighis</t>
  </si>
  <si>
    <t>रध</t>
  </si>
  <si>
    <t>आग</t>
  </si>
  <si>
    <t>आज</t>
  </si>
  <si>
    <t>हक</t>
  </si>
  <si>
    <t>नम</t>
  </si>
  <si>
    <t>सबक</t>
  </si>
  <si>
    <t>आ</t>
  </si>
  <si>
    <t>समर</t>
  </si>
  <si>
    <t>ठ</t>
  </si>
  <si>
    <t>जव</t>
  </si>
  <si>
    <t>speakup4alptraining</t>
  </si>
  <si>
    <t>करक</t>
  </si>
  <si>
    <t>कल</t>
  </si>
  <si>
    <t>थन</t>
  </si>
  <si>
    <t>घर</t>
  </si>
  <si>
    <t>इल</t>
  </si>
  <si>
    <t>peacocks</t>
  </si>
  <si>
    <t>चल</t>
  </si>
  <si>
    <t>उठ</t>
  </si>
  <si>
    <t>सक</t>
  </si>
  <si>
    <t>सह</t>
  </si>
  <si>
    <t>सकत</t>
  </si>
  <si>
    <t>मह</t>
  </si>
  <si>
    <t>अगर</t>
  </si>
  <si>
    <t>टर</t>
  </si>
  <si>
    <t>speakupforsavereservation69k</t>
  </si>
  <si>
    <t>save</t>
  </si>
  <si>
    <t>आन</t>
  </si>
  <si>
    <t>सम</t>
  </si>
  <si>
    <t>समय</t>
  </si>
  <si>
    <t>यद</t>
  </si>
  <si>
    <t>अ</t>
  </si>
  <si>
    <t>बह</t>
  </si>
  <si>
    <t>मबत</t>
  </si>
  <si>
    <t>वल</t>
  </si>
  <si>
    <t>दल</t>
  </si>
  <si>
    <t>_क</t>
  </si>
  <si>
    <t>भटक</t>
  </si>
  <si>
    <t>जब</t>
  </si>
  <si>
    <t>गय</t>
  </si>
  <si>
    <t>षक</t>
  </si>
  <si>
    <t>लड</t>
  </si>
  <si>
    <t>सर</t>
  </si>
  <si>
    <t>लय</t>
  </si>
  <si>
    <t>कह</t>
  </si>
  <si>
    <t>135</t>
  </si>
  <si>
    <t>सड</t>
  </si>
  <si>
    <t>उस</t>
  </si>
  <si>
    <t>बत</t>
  </si>
  <si>
    <t>speakup</t>
  </si>
  <si>
    <t>गर</t>
  </si>
  <si>
    <t>दय</t>
  </si>
  <si>
    <t>नरम</t>
  </si>
  <si>
    <t>घ</t>
  </si>
  <si>
    <t>पद</t>
  </si>
  <si>
    <t>तर</t>
  </si>
  <si>
    <t>हर</t>
  </si>
  <si>
    <t>डबल</t>
  </si>
  <si>
    <t>छपव</t>
  </si>
  <si>
    <t>अखब</t>
  </si>
  <si>
    <t>लगव</t>
  </si>
  <si>
    <t>जन</t>
  </si>
  <si>
    <t>speakupforupssscvdojoining</t>
  </si>
  <si>
    <t>पक</t>
  </si>
  <si>
    <t>गलत</t>
  </si>
  <si>
    <t>हब</t>
  </si>
  <si>
    <t>सब</t>
  </si>
  <si>
    <t>लट</t>
  </si>
  <si>
    <t>मब</t>
  </si>
  <si>
    <t>नवभ</t>
  </si>
  <si>
    <t>today</t>
  </si>
  <si>
    <t>जबक</t>
  </si>
  <si>
    <t>लव</t>
  </si>
  <si>
    <t>69000</t>
  </si>
  <si>
    <t>रय</t>
  </si>
  <si>
    <t>कम</t>
  </si>
  <si>
    <t>jobs</t>
  </si>
  <si>
    <t>speakupforupssscstudents</t>
  </si>
  <si>
    <t>69000_श</t>
  </si>
  <si>
    <t>तन</t>
  </si>
  <si>
    <t>इन</t>
  </si>
  <si>
    <t>शक</t>
  </si>
  <si>
    <t>कब</t>
  </si>
  <si>
    <t>govt</t>
  </si>
  <si>
    <t>षण</t>
  </si>
  <si>
    <t>privatization</t>
  </si>
  <si>
    <t>unemployed</t>
  </si>
  <si>
    <t>इतन</t>
  </si>
  <si>
    <t>मत</t>
  </si>
  <si>
    <t>उनक</t>
  </si>
  <si>
    <t>कभ</t>
  </si>
  <si>
    <t>इ</t>
  </si>
  <si>
    <t>पत</t>
  </si>
  <si>
    <t>लम</t>
  </si>
  <si>
    <t>अहम</t>
  </si>
  <si>
    <t>लन</t>
  </si>
  <si>
    <t>1</t>
  </si>
  <si>
    <t>up</t>
  </si>
  <si>
    <t>जर</t>
  </si>
  <si>
    <t>cm</t>
  </si>
  <si>
    <t>सद</t>
  </si>
  <si>
    <t>पहल</t>
  </si>
  <si>
    <t>अध</t>
  </si>
  <si>
    <t>जट</t>
  </si>
  <si>
    <t>आपन</t>
  </si>
  <si>
    <t>बच</t>
  </si>
  <si>
    <t>trending</t>
  </si>
  <si>
    <t>लत</t>
  </si>
  <si>
    <t>खल</t>
  </si>
  <si>
    <t>हल</t>
  </si>
  <si>
    <t>डर</t>
  </si>
  <si>
    <t>stop</t>
  </si>
  <si>
    <t>अच</t>
  </si>
  <si>
    <t>उन</t>
  </si>
  <si>
    <t>भव</t>
  </si>
  <si>
    <t>biharbole_rozgardo</t>
  </si>
  <si>
    <t>september</t>
  </si>
  <si>
    <t>सस</t>
  </si>
  <si>
    <t>वर</t>
  </si>
  <si>
    <t>गहर</t>
  </si>
  <si>
    <t>biharkranti</t>
  </si>
  <si>
    <t>वह</t>
  </si>
  <si>
    <t>2</t>
  </si>
  <si>
    <t>सव</t>
  </si>
  <si>
    <t>यह</t>
  </si>
  <si>
    <t>keep</t>
  </si>
  <si>
    <t>amp</t>
  </si>
  <si>
    <t>sir</t>
  </si>
  <si>
    <t>twitter</t>
  </si>
  <si>
    <t>virtual</t>
  </si>
  <si>
    <t>rally</t>
  </si>
  <si>
    <t>bihar</t>
  </si>
  <si>
    <t>ललन</t>
  </si>
  <si>
    <t>https</t>
  </si>
  <si>
    <t>modi</t>
  </si>
  <si>
    <t>unity</t>
  </si>
  <si>
    <t>chance</t>
  </si>
  <si>
    <t>future</t>
  </si>
  <si>
    <t>पड</t>
  </si>
  <si>
    <t>want</t>
  </si>
  <si>
    <t>रच</t>
  </si>
  <si>
    <t>हतर</t>
  </si>
  <si>
    <t>समज</t>
  </si>
  <si>
    <t>पह</t>
  </si>
  <si>
    <t>आइय</t>
  </si>
  <si>
    <t>_न</t>
  </si>
  <si>
    <t>लग</t>
  </si>
  <si>
    <t>पढ</t>
  </si>
  <si>
    <t>आय</t>
  </si>
  <si>
    <t>_स</t>
  </si>
  <si>
    <t>रखन</t>
  </si>
  <si>
    <t>deaf</t>
  </si>
  <si>
    <t>_म</t>
  </si>
  <si>
    <t>शन</t>
  </si>
  <si>
    <t>ल_अप</t>
  </si>
  <si>
    <t>आख</t>
  </si>
  <si>
    <t>upsi2016</t>
  </si>
  <si>
    <t>_बनकर</t>
  </si>
  <si>
    <t>00</t>
  </si>
  <si>
    <t>सत</t>
  </si>
  <si>
    <t>बढ</t>
  </si>
  <si>
    <t>अलग</t>
  </si>
  <si>
    <t>bihar's</t>
  </si>
  <si>
    <t>unemployment</t>
  </si>
  <si>
    <t>medical</t>
  </si>
  <si>
    <t>employment</t>
  </si>
  <si>
    <t>ढ</t>
  </si>
  <si>
    <t>wakeup</t>
  </si>
  <si>
    <t>पन</t>
  </si>
  <si>
    <t>हव</t>
  </si>
  <si>
    <t>हत</t>
  </si>
  <si>
    <t>इत</t>
  </si>
  <si>
    <t>आपस</t>
  </si>
  <si>
    <t>कन</t>
  </si>
  <si>
    <t>उठकर</t>
  </si>
  <si>
    <t>षक_भर</t>
  </si>
  <si>
    <t>छल</t>
  </si>
  <si>
    <t>double</t>
  </si>
  <si>
    <t>kumar</t>
  </si>
  <si>
    <t>against</t>
  </si>
  <si>
    <t>sleeping</t>
  </si>
  <si>
    <t>हट</t>
  </si>
  <si>
    <t>षकभर</t>
  </si>
  <si>
    <t>चह</t>
  </si>
  <si>
    <t>h</t>
  </si>
  <si>
    <t>economy</t>
  </si>
  <si>
    <t>people</t>
  </si>
  <si>
    <t>s</t>
  </si>
  <si>
    <t>लस</t>
  </si>
  <si>
    <t>guys</t>
  </si>
  <si>
    <t>retweet</t>
  </si>
  <si>
    <t>now</t>
  </si>
  <si>
    <t>आह</t>
  </si>
  <si>
    <t>धभक</t>
  </si>
  <si>
    <t>गए</t>
  </si>
  <si>
    <t>लक</t>
  </si>
  <si>
    <t>apprentice</t>
  </si>
  <si>
    <t>414</t>
  </si>
  <si>
    <t>active</t>
  </si>
  <si>
    <t>members</t>
  </si>
  <si>
    <t>4k</t>
  </si>
  <si>
    <t>facebook</t>
  </si>
  <si>
    <t>listen</t>
  </si>
  <si>
    <t>chief</t>
  </si>
  <si>
    <t>वक</t>
  </si>
  <si>
    <t>मल</t>
  </si>
  <si>
    <t>अगल</t>
  </si>
  <si>
    <t>बहर</t>
  </si>
  <si>
    <t>तब</t>
  </si>
  <si>
    <t>rail</t>
  </si>
  <si>
    <t>takes</t>
  </si>
  <si>
    <t>care</t>
  </si>
  <si>
    <t>turns</t>
  </si>
  <si>
    <t>disaster</t>
  </si>
  <si>
    <t>opportunity</t>
  </si>
  <si>
    <t>nadda</t>
  </si>
  <si>
    <t>believe</t>
  </si>
  <si>
    <t>एकत</t>
  </si>
  <si>
    <t>12460_श</t>
  </si>
  <si>
    <t>आश</t>
  </si>
  <si>
    <t>job</t>
  </si>
  <si>
    <t>एकज</t>
  </si>
  <si>
    <t>टब</t>
  </si>
  <si>
    <t>media</t>
  </si>
  <si>
    <t>5बज</t>
  </si>
  <si>
    <t>हमन</t>
  </si>
  <si>
    <t>लकर</t>
  </si>
  <si>
    <t>7</t>
  </si>
  <si>
    <t>modhi</t>
  </si>
  <si>
    <t>dislike</t>
  </si>
  <si>
    <t>5</t>
  </si>
  <si>
    <t>6</t>
  </si>
  <si>
    <t>सन</t>
  </si>
  <si>
    <t>support</t>
  </si>
  <si>
    <t>खन</t>
  </si>
  <si>
    <t>खत</t>
  </si>
  <si>
    <t>बस</t>
  </si>
  <si>
    <t>9baje</t>
  </si>
  <si>
    <t>दन</t>
  </si>
  <si>
    <t>तय</t>
  </si>
  <si>
    <t>धर</t>
  </si>
  <si>
    <t>exam</t>
  </si>
  <si>
    <t>यम</t>
  </si>
  <si>
    <t>चर</t>
  </si>
  <si>
    <t>प_गय</t>
  </si>
  <si>
    <t>9स</t>
  </si>
  <si>
    <t>stopprivatisation</t>
  </si>
  <si>
    <t>इसक</t>
  </si>
  <si>
    <t>speakupforupssscstudends</t>
  </si>
  <si>
    <t>उ</t>
  </si>
  <si>
    <t>national</t>
  </si>
  <si>
    <t>9baje9min</t>
  </si>
  <si>
    <t>अर</t>
  </si>
  <si>
    <t>teqip</t>
  </si>
  <si>
    <t>रव</t>
  </si>
  <si>
    <t>आक_थ</t>
  </si>
  <si>
    <t>रक</t>
  </si>
  <si>
    <t>life</t>
  </si>
  <si>
    <t>youths</t>
  </si>
  <si>
    <t>करव</t>
  </si>
  <si>
    <t>give</t>
  </si>
  <si>
    <t>नगर</t>
  </si>
  <si>
    <t>come</t>
  </si>
  <si>
    <t>pecche</t>
  </si>
  <si>
    <t>pado</t>
  </si>
  <si>
    <t>don</t>
  </si>
  <si>
    <t>relax</t>
  </si>
  <si>
    <t>forget</t>
  </si>
  <si>
    <t>parentsdemandpostponeneet</t>
  </si>
  <si>
    <t>petro</t>
  </si>
  <si>
    <t>peacoc</t>
  </si>
  <si>
    <t>p</t>
  </si>
  <si>
    <t>आएग</t>
  </si>
  <si>
    <t>ctet2020examdate</t>
  </si>
  <si>
    <t>69k_चयन</t>
  </si>
  <si>
    <t>त_श</t>
  </si>
  <si>
    <t>_कब</t>
  </si>
  <si>
    <t>ईओ</t>
  </si>
  <si>
    <t>भकर</t>
  </si>
  <si>
    <t>_कर</t>
  </si>
  <si>
    <t>उम</t>
  </si>
  <si>
    <t>_ग</t>
  </si>
  <si>
    <t>going</t>
  </si>
  <si>
    <t>तकन</t>
  </si>
  <si>
    <t>कत</t>
  </si>
  <si>
    <t>उज</t>
  </si>
  <si>
    <t>speakupforcilmtinterview</t>
  </si>
  <si>
    <t>garbage</t>
  </si>
  <si>
    <t>dumping</t>
  </si>
  <si>
    <t>ground</t>
  </si>
  <si>
    <t>premier</t>
  </si>
  <si>
    <t>institution</t>
  </si>
  <si>
    <t>mithila</t>
  </si>
  <si>
    <t>region</t>
  </si>
  <si>
    <t>darbhanga</t>
  </si>
  <si>
    <t>follow</t>
  </si>
  <si>
    <t>ji</t>
  </si>
  <si>
    <t>मध</t>
  </si>
  <si>
    <t>rozgardo</t>
  </si>
  <si>
    <t>_पत</t>
  </si>
  <si>
    <t>अरबपत</t>
  </si>
  <si>
    <t>लर</t>
  </si>
  <si>
    <t>ம</t>
  </si>
  <si>
    <t>पगड</t>
  </si>
  <si>
    <t>उछ</t>
  </si>
  <si>
    <t>चत</t>
  </si>
  <si>
    <t>अख</t>
  </si>
  <si>
    <t>surya</t>
  </si>
  <si>
    <t>बल</t>
  </si>
  <si>
    <t>रमम</t>
  </si>
  <si>
    <t>आक</t>
  </si>
  <si>
    <t>अटक</t>
  </si>
  <si>
    <t>नल</t>
  </si>
  <si>
    <t>privatisation</t>
  </si>
  <si>
    <t>रम</t>
  </si>
  <si>
    <t>_आव</t>
  </si>
  <si>
    <t>ज_जय</t>
  </si>
  <si>
    <t>त_च</t>
  </si>
  <si>
    <t>_आस</t>
  </si>
  <si>
    <t>न_ह</t>
  </si>
  <si>
    <t>_एक_दर</t>
  </si>
  <si>
    <t>_बच</t>
  </si>
  <si>
    <t>ओ_एक_जर</t>
  </si>
  <si>
    <t>'</t>
  </si>
  <si>
    <t>c</t>
  </si>
  <si>
    <t>next</t>
  </si>
  <si>
    <t>prime</t>
  </si>
  <si>
    <t>minister</t>
  </si>
  <si>
    <t>नन</t>
  </si>
  <si>
    <t>रहम</t>
  </si>
  <si>
    <t>सज</t>
  </si>
  <si>
    <t>exams</t>
  </si>
  <si>
    <t>आई</t>
  </si>
  <si>
    <t>jumla</t>
  </si>
  <si>
    <t>जय</t>
  </si>
  <si>
    <t>दर</t>
  </si>
  <si>
    <t>गठन</t>
  </si>
  <si>
    <t>speakupforteqipfaculties</t>
  </si>
  <si>
    <t>pm</t>
  </si>
  <si>
    <t>speakupforupsssc</t>
  </si>
  <si>
    <t>9baj</t>
  </si>
  <si>
    <t>ष_श</t>
  </si>
  <si>
    <t>ई_क</t>
  </si>
  <si>
    <t>rate</t>
  </si>
  <si>
    <t>average</t>
  </si>
  <si>
    <t>concerned</t>
  </si>
  <si>
    <t>chair</t>
  </si>
  <si>
    <t>col</t>
  </si>
  <si>
    <t>समझ</t>
  </si>
  <si>
    <t>judi</t>
  </si>
  <si>
    <t>एव</t>
  </si>
  <si>
    <t>ओर</t>
  </si>
  <si>
    <t>psu's</t>
  </si>
  <si>
    <t>डरत</t>
  </si>
  <si>
    <t>iti</t>
  </si>
  <si>
    <t>more</t>
  </si>
  <si>
    <t>9ब</t>
  </si>
  <si>
    <t>nation's</t>
  </si>
  <si>
    <t>spea</t>
  </si>
  <si>
    <t>रलय</t>
  </si>
  <si>
    <t>सरद</t>
  </si>
  <si>
    <t>बतल</t>
  </si>
  <si>
    <t>बकव</t>
  </si>
  <si>
    <t>चट</t>
  </si>
  <si>
    <t>dear</t>
  </si>
  <si>
    <t>आदरण</t>
  </si>
  <si>
    <t>कलत</t>
  </si>
  <si>
    <t>'ख</t>
  </si>
  <si>
    <t>gst</t>
  </si>
  <si>
    <t>act</t>
  </si>
  <si>
    <t>peac</t>
  </si>
  <si>
    <t>र_द</t>
  </si>
  <si>
    <t>उसस</t>
  </si>
  <si>
    <t>out</t>
  </si>
  <si>
    <t>voice</t>
  </si>
  <si>
    <t>hai</t>
  </si>
  <si>
    <t>4000</t>
  </si>
  <si>
    <t>उर</t>
  </si>
  <si>
    <t>4000_उर</t>
  </si>
  <si>
    <t>ल_म</t>
  </si>
  <si>
    <t>women</t>
  </si>
  <si>
    <t>r</t>
  </si>
  <si>
    <t>giving</t>
  </si>
  <si>
    <t>सफल</t>
  </si>
  <si>
    <t>please</t>
  </si>
  <si>
    <t>मय</t>
  </si>
  <si>
    <t>ho</t>
  </si>
  <si>
    <t>aap</t>
  </si>
  <si>
    <t>चन</t>
  </si>
  <si>
    <t>baje</t>
  </si>
  <si>
    <t>sath</t>
  </si>
  <si>
    <t>ni</t>
  </si>
  <si>
    <t>अम</t>
  </si>
  <si>
    <t>थव</t>
  </si>
  <si>
    <t>यवस</t>
  </si>
  <si>
    <t>मच</t>
  </si>
  <si>
    <t>रहन</t>
  </si>
  <si>
    <t>षक_भ</t>
  </si>
  <si>
    <t>यत</t>
  </si>
  <si>
    <t>completion</t>
  </si>
  <si>
    <t>yr</t>
  </si>
  <si>
    <t>yrs</t>
  </si>
  <si>
    <t>apprenticeship</t>
  </si>
  <si>
    <t>skilled</t>
  </si>
  <si>
    <t>efficient</t>
  </si>
  <si>
    <t>ne</t>
  </si>
  <si>
    <t>इक</t>
  </si>
  <si>
    <t>मक</t>
  </si>
  <si>
    <t>protest</t>
  </si>
  <si>
    <t>m</t>
  </si>
  <si>
    <t>मर</t>
  </si>
  <si>
    <t>टक</t>
  </si>
  <si>
    <t>ळ</t>
  </si>
  <si>
    <t>तस</t>
  </si>
  <si>
    <t>time</t>
  </si>
  <si>
    <t>nation</t>
  </si>
  <si>
    <t>provide</t>
  </si>
  <si>
    <t>education</t>
  </si>
  <si>
    <t>रद</t>
  </si>
  <si>
    <t>shame</t>
  </si>
  <si>
    <t>9baje9minut</t>
  </si>
  <si>
    <t>speakupfor69000teachers</t>
  </si>
  <si>
    <t>make</t>
  </si>
  <si>
    <t>speakupforsscraliwaystudents</t>
  </si>
  <si>
    <t>speakupforupallvacancy</t>
  </si>
  <si>
    <t>भय</t>
  </si>
  <si>
    <t>cen1</t>
  </si>
  <si>
    <t>2018</t>
  </si>
  <si>
    <t>alp</t>
  </si>
  <si>
    <t>डरन</t>
  </si>
  <si>
    <t>raise</t>
  </si>
  <si>
    <t>ki</t>
  </si>
  <si>
    <t>minute</t>
  </si>
  <si>
    <t>frm</t>
  </si>
  <si>
    <t>policies</t>
  </si>
  <si>
    <t>आपल</t>
  </si>
  <si>
    <t>100</t>
  </si>
  <si>
    <t>20</t>
  </si>
  <si>
    <t>still</t>
  </si>
  <si>
    <t>results</t>
  </si>
  <si>
    <t>कफन</t>
  </si>
  <si>
    <t>23</t>
  </si>
  <si>
    <t>pmmodi_rozgardo</t>
  </si>
  <si>
    <t>आईट</t>
  </si>
  <si>
    <t>रन</t>
  </si>
  <si>
    <t>timely</t>
  </si>
  <si>
    <t>ke</t>
  </si>
  <si>
    <t>भक</t>
  </si>
  <si>
    <t>country</t>
  </si>
  <si>
    <t>मव</t>
  </si>
  <si>
    <t>द_कर</t>
  </si>
  <si>
    <t>stop_privatization</t>
  </si>
  <si>
    <t>इनक</t>
  </si>
  <si>
    <t>join</t>
  </si>
  <si>
    <t>भरत</t>
  </si>
  <si>
    <t>josh</t>
  </si>
  <si>
    <t>topics</t>
  </si>
  <si>
    <t>istandwithzubair</t>
  </si>
  <si>
    <t>ipl2020schedule</t>
  </si>
  <si>
    <t>த</t>
  </si>
  <si>
    <t>க_வ</t>
  </si>
  <si>
    <t>ண</t>
  </si>
  <si>
    <t>_ப</t>
  </si>
  <si>
    <t>ட</t>
  </si>
  <si>
    <t>कलम</t>
  </si>
  <si>
    <t>9त</t>
  </si>
  <si>
    <t>ख9बज</t>
  </si>
  <si>
    <t>koi</t>
  </si>
  <si>
    <t>ka</t>
  </si>
  <si>
    <t>liye</t>
  </si>
  <si>
    <t>se</t>
  </si>
  <si>
    <t>increasing</t>
  </si>
  <si>
    <t>crap</t>
  </si>
  <si>
    <t>आत</t>
  </si>
  <si>
    <t>कहत</t>
  </si>
  <si>
    <t>thanks</t>
  </si>
  <si>
    <t>grateful</t>
  </si>
  <si>
    <t>such</t>
  </si>
  <si>
    <t>wonderful</t>
  </si>
  <si>
    <t>request</t>
  </si>
  <si>
    <t>complete</t>
  </si>
  <si>
    <t>speakupforup69kteachersjoinin</t>
  </si>
  <si>
    <t>ready</t>
  </si>
  <si>
    <t>right</t>
  </si>
  <si>
    <t>बदन</t>
  </si>
  <si>
    <t>कमर</t>
  </si>
  <si>
    <t>टबन</t>
  </si>
  <si>
    <t>कसर</t>
  </si>
  <si>
    <t>इय</t>
  </si>
  <si>
    <t>si</t>
  </si>
  <si>
    <t>god</t>
  </si>
  <si>
    <t>upsssc_2016_क</t>
  </si>
  <si>
    <t>9ba</t>
  </si>
  <si>
    <t>रखप</t>
  </si>
  <si>
    <t>lrd_</t>
  </si>
  <si>
    <t>एयर</t>
  </si>
  <si>
    <t>बजकर</t>
  </si>
  <si>
    <t>_ब</t>
  </si>
  <si>
    <t>र_क</t>
  </si>
  <si>
    <t>गल</t>
  </si>
  <si>
    <t>india's</t>
  </si>
  <si>
    <t>sold</t>
  </si>
  <si>
    <t>debate</t>
  </si>
  <si>
    <t>godi</t>
  </si>
  <si>
    <t>upssscjeexamkarwao</t>
  </si>
  <si>
    <t>इज</t>
  </si>
  <si>
    <t>hain</t>
  </si>
  <si>
    <t>ko</t>
  </si>
  <si>
    <t>poor</t>
  </si>
  <si>
    <t>took</t>
  </si>
  <si>
    <t>loan</t>
  </si>
  <si>
    <t>microfinance</t>
  </si>
  <si>
    <t>companies</t>
  </si>
  <si>
    <t>hounded</t>
  </si>
  <si>
    <t>आम</t>
  </si>
  <si>
    <t>गद</t>
  </si>
  <si>
    <t>adjustment</t>
  </si>
  <si>
    <t>skill</t>
  </si>
  <si>
    <t>one</t>
  </si>
  <si>
    <t>policy</t>
  </si>
  <si>
    <t>even</t>
  </si>
  <si>
    <t>30</t>
  </si>
  <si>
    <t>दग</t>
  </si>
  <si>
    <t>शव</t>
  </si>
  <si>
    <t>अभ</t>
  </si>
  <si>
    <t>तरह</t>
  </si>
  <si>
    <t>इसल</t>
  </si>
  <si>
    <t>पय</t>
  </si>
  <si>
    <t>eastern_railway_start_alp_training</t>
  </si>
  <si>
    <t>initial</t>
  </si>
  <si>
    <t>training</t>
  </si>
  <si>
    <t>नक</t>
  </si>
  <si>
    <t>baat</t>
  </si>
  <si>
    <t>honi</t>
  </si>
  <si>
    <t>chiyai</t>
  </si>
  <si>
    <t>एसएसस</t>
  </si>
  <si>
    <t>9baje9mintue</t>
  </si>
  <si>
    <t>ya</t>
  </si>
  <si>
    <t>रदर</t>
  </si>
  <si>
    <t>जत</t>
  </si>
  <si>
    <t>upsssc</t>
  </si>
  <si>
    <t>aa</t>
  </si>
  <si>
    <t>rha</t>
  </si>
  <si>
    <t>9baje9</t>
  </si>
  <si>
    <t>coal</t>
  </si>
  <si>
    <t>mt2019</t>
  </si>
  <si>
    <t>communication</t>
  </si>
  <si>
    <t>speakupforupsi</t>
  </si>
  <si>
    <t>बढन</t>
  </si>
  <si>
    <t>झटक</t>
  </si>
  <si>
    <t>उत</t>
  </si>
  <si>
    <t>speakupforu</t>
  </si>
  <si>
    <t>अड</t>
  </si>
  <si>
    <t>young</t>
  </si>
  <si>
    <t>thier</t>
  </si>
  <si>
    <t>ignorance</t>
  </si>
  <si>
    <t>ht</t>
  </si>
  <si>
    <t>शह</t>
  </si>
  <si>
    <t>_त</t>
  </si>
  <si>
    <t>demanding</t>
  </si>
  <si>
    <t>stopuppclprivatization</t>
  </si>
  <si>
    <t>back</t>
  </si>
  <si>
    <t>यक_क</t>
  </si>
  <si>
    <t>र_ल</t>
  </si>
  <si>
    <t>र_भर</t>
  </si>
  <si>
    <t>रष</t>
  </si>
  <si>
    <t>aur</t>
  </si>
  <si>
    <t>speakupforsavereservatio</t>
  </si>
  <si>
    <t>खम</t>
  </si>
  <si>
    <t>रखत</t>
  </si>
  <si>
    <t>iii</t>
  </si>
  <si>
    <t>करण_ब</t>
  </si>
  <si>
    <t>mptetjoining</t>
  </si>
  <si>
    <t>fees</t>
  </si>
  <si>
    <t>re</t>
  </si>
  <si>
    <t>fight</t>
  </si>
  <si>
    <t>rights</t>
  </si>
  <si>
    <t>telegram</t>
  </si>
  <si>
    <t>5baje5mi</t>
  </si>
  <si>
    <t>ret</t>
  </si>
  <si>
    <t>मश</t>
  </si>
  <si>
    <t>सच</t>
  </si>
  <si>
    <t>happybirthda</t>
  </si>
  <si>
    <t>9sep9baje</t>
  </si>
  <si>
    <t>y</t>
  </si>
  <si>
    <t>पल</t>
  </si>
  <si>
    <t>jo</t>
  </si>
  <si>
    <t>krrhe</t>
  </si>
  <si>
    <t>kitna</t>
  </si>
  <si>
    <t>berojgar</t>
  </si>
  <si>
    <t>तत</t>
  </si>
  <si>
    <t>थर</t>
  </si>
  <si>
    <t>mo</t>
  </si>
  <si>
    <t>लगभग</t>
  </si>
  <si>
    <t>3</t>
  </si>
  <si>
    <t>अनब</t>
  </si>
  <si>
    <t>सबस</t>
  </si>
  <si>
    <t>hssc</t>
  </si>
  <si>
    <t>speakupforupssscvdo</t>
  </si>
  <si>
    <t>speakupforup69kteachersjoining</t>
  </si>
  <si>
    <t>upss</t>
  </si>
  <si>
    <t>thr</t>
  </si>
  <si>
    <t>power</t>
  </si>
  <si>
    <t>nd</t>
  </si>
  <si>
    <t>9b</t>
  </si>
  <si>
    <t>speakupforupssscvdojoini</t>
  </si>
  <si>
    <t>नमस</t>
  </si>
  <si>
    <t>_ट</t>
  </si>
  <si>
    <t>जनत</t>
  </si>
  <si>
    <t>stopprivatisation_savegov</t>
  </si>
  <si>
    <t>compassion</t>
  </si>
  <si>
    <t>charity</t>
  </si>
  <si>
    <t>beggars</t>
  </si>
  <si>
    <t>asking</t>
  </si>
  <si>
    <t>th</t>
  </si>
  <si>
    <t>signs</t>
  </si>
  <si>
    <t>economic</t>
  </si>
  <si>
    <t>revival</t>
  </si>
  <si>
    <t>sight</t>
  </si>
  <si>
    <t>claiming</t>
  </si>
  <si>
    <t>selling</t>
  </si>
  <si>
    <t>psus</t>
  </si>
  <si>
    <t>crony</t>
  </si>
  <si>
    <t>capitalists</t>
  </si>
  <si>
    <t>solutio</t>
  </si>
  <si>
    <t>_24_भर</t>
  </si>
  <si>
    <t>_प</t>
  </si>
  <si>
    <t>upssscje2016</t>
  </si>
  <si>
    <t>जह</t>
  </si>
  <si>
    <t>गब</t>
  </si>
  <si>
    <t>neet</t>
  </si>
  <si>
    <t>yuvadislikemodi</t>
  </si>
  <si>
    <t>stopprivatization</t>
  </si>
  <si>
    <t>एल</t>
  </si>
  <si>
    <t>आरक</t>
  </si>
  <si>
    <t>_र</t>
  </si>
  <si>
    <t>rrbexamd</t>
  </si>
  <si>
    <t>गन</t>
  </si>
  <si>
    <t>nahi</t>
  </si>
  <si>
    <t>sarkar</t>
  </si>
  <si>
    <t>speakupforbankingstudents</t>
  </si>
  <si>
    <t>5म</t>
  </si>
  <si>
    <t>1947</t>
  </si>
  <si>
    <t>mumbai</t>
  </si>
  <si>
    <t>select</t>
  </si>
  <si>
    <t>9p</t>
  </si>
  <si>
    <t>कहन</t>
  </si>
  <si>
    <t>80k</t>
  </si>
  <si>
    <t>coronavirus</t>
  </si>
  <si>
    <t>cases</t>
  </si>
  <si>
    <t>recovery</t>
  </si>
  <si>
    <t>run</t>
  </si>
  <si>
    <t>mobile</t>
  </si>
  <si>
    <t>तथ</t>
  </si>
  <si>
    <t>pen</t>
  </si>
  <si>
    <t>worn</t>
  </si>
  <si>
    <t>process</t>
  </si>
  <si>
    <t>improve</t>
  </si>
  <si>
    <t>justice</t>
  </si>
  <si>
    <t>rail_</t>
  </si>
  <si>
    <t>trust</t>
  </si>
  <si>
    <t>issues</t>
  </si>
  <si>
    <t>rojgar</t>
  </si>
  <si>
    <t>responsibility</t>
  </si>
  <si>
    <t>sure</t>
  </si>
  <si>
    <t>serve</t>
  </si>
  <si>
    <t>sbi</t>
  </si>
  <si>
    <t>हज</t>
  </si>
  <si>
    <t>vrs</t>
  </si>
  <si>
    <t>एसब</t>
  </si>
  <si>
    <t>tablighi</t>
  </si>
  <si>
    <t>peacock</t>
  </si>
  <si>
    <t>real</t>
  </si>
  <si>
    <t>समझन</t>
  </si>
  <si>
    <t>strong</t>
  </si>
  <si>
    <t>trend</t>
  </si>
  <si>
    <t>hemantsarkarrozgardo</t>
  </si>
  <si>
    <t>speakupforunemployment</t>
  </si>
  <si>
    <t>speakupforalpjoining</t>
  </si>
  <si>
    <t>ncr_start_alp_training</t>
  </si>
  <si>
    <t>त9</t>
  </si>
  <si>
    <t>speak</t>
  </si>
  <si>
    <t>फलत</t>
  </si>
  <si>
    <t>covid19</t>
  </si>
  <si>
    <t>रमण</t>
  </si>
  <si>
    <t>सफ</t>
  </si>
  <si>
    <t>अग</t>
  </si>
  <si>
    <t>आभ</t>
  </si>
  <si>
    <t>णब</t>
  </si>
  <si>
    <t>ठकर</t>
  </si>
  <si>
    <t>हय</t>
  </si>
  <si>
    <t>उद</t>
  </si>
  <si>
    <t>another</t>
  </si>
  <si>
    <t>once</t>
  </si>
  <si>
    <t>viral</t>
  </si>
  <si>
    <t>वव</t>
  </si>
  <si>
    <t>भवन</t>
  </si>
  <si>
    <t>4</t>
  </si>
  <si>
    <t>आओ</t>
  </si>
  <si>
    <t>hamari</t>
  </si>
  <si>
    <t>jald</t>
  </si>
  <si>
    <t>suru</t>
  </si>
  <si>
    <t>jani</t>
  </si>
  <si>
    <t>ch</t>
  </si>
  <si>
    <t>धम</t>
  </si>
  <si>
    <t>कदम</t>
  </si>
  <si>
    <t>soon</t>
  </si>
  <si>
    <t>ye</t>
  </si>
  <si>
    <t>बरकर</t>
  </si>
  <si>
    <t>fast</t>
  </si>
  <si>
    <t>great</t>
  </si>
  <si>
    <t>system</t>
  </si>
  <si>
    <t>मस</t>
  </si>
  <si>
    <t>सलम</t>
  </si>
  <si>
    <t>छद</t>
  </si>
  <si>
    <t>भट</t>
  </si>
  <si>
    <t>bjpkilledpsus</t>
  </si>
  <si>
    <t>बट</t>
  </si>
  <si>
    <t>abhi_yduv</t>
  </si>
  <si>
    <t>months</t>
  </si>
  <si>
    <t>lights</t>
  </si>
  <si>
    <t>रण</t>
  </si>
  <si>
    <t>fir</t>
  </si>
  <si>
    <t>towards</t>
  </si>
  <si>
    <t>नई</t>
  </si>
  <si>
    <t>ल_एक</t>
  </si>
  <si>
    <t>ट_अप</t>
  </si>
  <si>
    <t>wrong</t>
  </si>
  <si>
    <t>बध</t>
  </si>
  <si>
    <t>lic</t>
  </si>
  <si>
    <t>ईम</t>
  </si>
  <si>
    <t>नद</t>
  </si>
  <si>
    <t>छलक</t>
  </si>
  <si>
    <t>_सम</t>
  </si>
  <si>
    <t>ज_ज</t>
  </si>
  <si>
    <t>करण_अभ</t>
  </si>
  <si>
    <t>savegovtjobs</t>
  </si>
  <si>
    <t>यस</t>
  </si>
  <si>
    <t>कसत</t>
  </si>
  <si>
    <t>speakupforupstudents</t>
  </si>
  <si>
    <t>upsssc_न</t>
  </si>
  <si>
    <t>_द</t>
  </si>
  <si>
    <t>upsssc_je_2018_examdates</t>
  </si>
  <si>
    <t>upbole_rozgardo</t>
  </si>
  <si>
    <t>speakfor69000teachers</t>
  </si>
  <si>
    <t>speakforupssscvdojoining</t>
  </si>
  <si>
    <t>upssscम</t>
  </si>
  <si>
    <t>speakupforupa</t>
  </si>
  <si>
    <t>opinions</t>
  </si>
  <si>
    <t>uneducated</t>
  </si>
  <si>
    <t>journalism</t>
  </si>
  <si>
    <t>keeps</t>
  </si>
  <si>
    <t>touch</t>
  </si>
  <si>
    <t>larger</t>
  </si>
  <si>
    <t>community</t>
  </si>
  <si>
    <t>अथव</t>
  </si>
  <si>
    <t>धड</t>
  </si>
  <si>
    <t>खय</t>
  </si>
  <si>
    <t>jumping</t>
  </si>
  <si>
    <t>kick</t>
  </si>
  <si>
    <t>_2016</t>
  </si>
  <si>
    <t>Count</t>
  </si>
  <si>
    <t>Salience</t>
  </si>
  <si>
    <t>Word on Sentiment List #1: Positive</t>
  </si>
  <si>
    <t>Word on Sentiment List #2: Negative</t>
  </si>
  <si>
    <t>Word on Sentiment List #3: (Add your own word list)</t>
  </si>
  <si>
    <t>Word 1</t>
  </si>
  <si>
    <t>Word 2</t>
  </si>
  <si>
    <t>Mutual Information</t>
  </si>
  <si>
    <t>Word1 on Sentiment List #1: Positive</t>
  </si>
  <si>
    <t>Word1 on Sentiment List #2: Negative</t>
  </si>
  <si>
    <t>Word1 on Sentiment List #3: (Add your own word list)</t>
  </si>
  <si>
    <t>Word2 on Sentiment List #1: Positive</t>
  </si>
  <si>
    <t>Word2 on Sentiment List #2: Negative</t>
  </si>
  <si>
    <t>Word2 on Sentiment List #3: (Add your own word list)</t>
  </si>
  <si>
    <t>Sentiment List #1: Positive Word Count</t>
  </si>
  <si>
    <t>Sentiment List #1: Positive Word Percentage (%)</t>
  </si>
  <si>
    <t>Sentiment List #2: Negative Word Count</t>
  </si>
  <si>
    <t>Sentiment List #2: Negative Word Percentage (%)</t>
  </si>
  <si>
    <t>Sentiment List #3: (Add your own word list) Word Count</t>
  </si>
  <si>
    <t>Sentiment List #3: (Add your own word list) Word Percentage (%)</t>
  </si>
  <si>
    <t>Non-categorized Word Count</t>
  </si>
  <si>
    <t>Non-categorized Word Percentage (%)</t>
  </si>
  <si>
    <t>Edge Content Word Count</t>
  </si>
  <si>
    <t>Vertex Content Word Count</t>
  </si>
  <si>
    <t>Group Content Word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</si>
</sst>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5"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
      <sz val="8"/>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35">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0" fontId="11"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0" fontId="5" fillId="4" borderId="11" xfId="5" applyNumberFormat="1" applyBorder="1" applyAlignment="1"/>
    <xf numFmtId="0" fontId="11" fillId="2" borderId="11" xfId="1" applyNumberFormat="1" applyFont="1" applyBorder="1" applyAlignment="1"/>
    <xf numFmtId="0" fontId="0" fillId="0" borderId="0" xfId="2" applyNumberFormat="1" applyFont="1" applyBorder="1" applyAlignment="1"/>
    <xf numFmtId="0" fontId="0" fillId="0" borderId="0" xfId="0" applyAlignment="1"/>
    <xf numFmtId="0" fontId="0" fillId="0" borderId="0" xfId="0" applyFill="1" applyAlignment="1"/>
    <xf numFmtId="0" fontId="0" fillId="0" borderId="0" xfId="0" applyFill="1" applyBorder="1" applyAlignment="1"/>
    <xf numFmtId="22" fontId="0" fillId="0" borderId="0" xfId="0" applyNumberFormat="1" applyAlignment="1"/>
    <xf numFmtId="22" fontId="0" fillId="0" borderId="0" xfId="0" applyNumberFormat="1" applyFill="1" applyAlignment="1"/>
    <xf numFmtId="22" fontId="0" fillId="0" borderId="0" xfId="0" applyNumberFormat="1" applyFill="1" applyBorder="1" applyAlignment="1"/>
    <xf numFmtId="0" fontId="13" fillId="0" borderId="0" xfId="9" applyFill="1" applyAlignment="1"/>
    <xf numFmtId="0" fontId="13" fillId="0" borderId="0" xfId="9" applyAlignment="1"/>
    <xf numFmtId="0" fontId="13" fillId="0" borderId="0" xfId="9" applyFill="1" applyBorder="1" applyAlignment="1"/>
    <xf numFmtId="0" fontId="0" fillId="0" borderId="0" xfId="0" quotePrefix="1" applyAlignment="1"/>
    <xf numFmtId="0" fontId="0" fillId="0" borderId="0" xfId="0" quotePrefix="1" applyFill="1" applyAlignment="1"/>
    <xf numFmtId="0" fontId="0" fillId="0" borderId="0" xfId="0" quotePrefix="1" applyFill="1" applyBorder="1" applyAlignment="1"/>
    <xf numFmtId="1" fontId="11" fillId="4" borderId="1" xfId="5" applyNumberFormat="1" applyFont="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14" fontId="0" fillId="0" borderId="0" xfId="0" applyNumberFormat="1" applyAlignment="1"/>
    <xf numFmtId="16" fontId="0" fillId="0" borderId="0" xfId="0" applyNumberFormat="1" applyAlignment="1"/>
    <xf numFmtId="0" fontId="13" fillId="5" borderId="1" xfId="9" applyNumberFormat="1" applyFill="1" applyBorder="1" applyAlignment="1"/>
    <xf numFmtId="0" fontId="13" fillId="5" borderId="11" xfId="9" applyNumberFormat="1" applyFill="1" applyBorder="1" applyAlignment="1"/>
    <xf numFmtId="0" fontId="5" fillId="5" borderId="1" xfId="8" applyNumberFormat="1" applyAlignment="1"/>
    <xf numFmtId="0" fontId="0" fillId="5" borderId="12" xfId="4" applyNumberFormat="1" applyFont="1" applyBorder="1"/>
    <xf numFmtId="0" fontId="11" fillId="5" borderId="12" xfId="4" applyNumberFormat="1" applyFont="1" applyBorder="1"/>
    <xf numFmtId="49" fontId="6" fillId="6" borderId="12" xfId="6" applyNumberFormat="1" applyBorder="1"/>
    <xf numFmtId="0" fontId="0" fillId="3" borderId="12" xfId="7" applyNumberFormat="1" applyFont="1" applyBorder="1"/>
    <xf numFmtId="0" fontId="11" fillId="2" borderId="12" xfId="1" applyNumberFormat="1" applyFont="1" applyBorder="1"/>
    <xf numFmtId="0" fontId="5" fillId="2" borderId="12" xfId="1" applyNumberFormat="1" applyBorder="1"/>
    <xf numFmtId="1" fontId="5" fillId="4" borderId="12" xfId="5" applyNumberFormat="1" applyBorder="1"/>
    <xf numFmtId="167" fontId="5" fillId="4" borderId="12" xfId="5" applyNumberFormat="1" applyBorder="1"/>
    <xf numFmtId="0" fontId="0" fillId="5" borderId="11" xfId="4" applyNumberFormat="1" applyFont="1" applyBorder="1"/>
    <xf numFmtId="0" fontId="11" fillId="5" borderId="11" xfId="4" applyNumberFormat="1" applyFont="1" applyBorder="1"/>
    <xf numFmtId="49" fontId="6" fillId="6" borderId="11" xfId="6" applyNumberFormat="1" applyBorder="1"/>
    <xf numFmtId="0" fontId="0" fillId="3" borderId="11" xfId="7" applyNumberFormat="1" applyFont="1" applyBorder="1"/>
    <xf numFmtId="0" fontId="11" fillId="2" borderId="11" xfId="1" applyNumberFormat="1" applyFont="1" applyBorder="1"/>
    <xf numFmtId="0" fontId="0" fillId="2" borderId="11" xfId="1" applyNumberFormat="1" applyFont="1" applyBorder="1"/>
    <xf numFmtId="1" fontId="5" fillId="4" borderId="11" xfId="5" applyNumberFormat="1" applyBorder="1"/>
    <xf numFmtId="167" fontId="5" fillId="4" borderId="11" xfId="5" applyNumberFormat="1" applyBorder="1"/>
    <xf numFmtId="0" fontId="0" fillId="0" borderId="0" xfId="0" quotePrefix="1" applyAlignment="1">
      <alignment wrapText="1"/>
    </xf>
    <xf numFmtId="167" fontId="0" fillId="0" borderId="0" xfId="0" applyNumberFormat="1" applyAlignment="1"/>
    <xf numFmtId="167" fontId="0" fillId="0" borderId="0" xfId="0" quotePrefix="1" applyNumberFormat="1" applyAlignment="1"/>
    <xf numFmtId="0" fontId="5" fillId="4" borderId="1" xfId="5" applyNumberFormat="1" applyAlignment="1">
      <alignment wrapText="1"/>
    </xf>
    <xf numFmtId="1" fontId="5" fillId="4" borderId="1" xfId="5" quotePrefix="1" applyNumberFormat="1" applyAlignment="1"/>
    <xf numFmtId="167" fontId="5" fillId="4" borderId="1" xfId="5" quotePrefix="1" applyNumberFormat="1" applyAlignment="1"/>
    <xf numFmtId="49" fontId="5" fillId="4" borderId="1" xfId="5" applyNumberFormat="1" applyAlignment="1">
      <alignment wrapText="1"/>
    </xf>
  </cellXfs>
  <cellStyles count="10">
    <cellStyle name="Hy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72">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border outline="0">
        <right style="thin">
          <color theme="0"/>
        </right>
      </border>
    </dxf>
    <dxf>
      <numFmt numFmtId="1" formatCode="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dxf>
    <dxf>
      <numFmt numFmtId="30" formatCode="@"/>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71"/>
      <tableStyleElement type="headerRow" dxfId="170"/>
    </tableStyle>
    <tableStyle name="NodeXL Table" pivot="0" count="1" xr9:uid="{00000000-0011-0000-FFFF-FFFF01000000}">
      <tableStyleElement type="headerRow" dxfId="16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9F06-49F5-B5D9-87E6838EE66D}"/>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1695</c:v>
                </c:pt>
              </c:strCache>
            </c:strRef>
          </c:tx>
          <c:spPr>
            <a:solidFill>
              <a:schemeClr val="accent1"/>
            </a:solidFill>
          </c:spPr>
          <c:invertIfNegative val="0"/>
          <c:cat>
            <c:numRef>
              <c:f>'Overall Metrics'!$F$2:$F$45</c:f>
              <c:numCache>
                <c:formatCode>#,##0.00</c:formatCode>
                <c:ptCount val="44"/>
                <c:pt idx="0">
                  <c:v>0</c:v>
                </c:pt>
                <c:pt idx="1">
                  <c:v>10.069767441860465</c:v>
                </c:pt>
                <c:pt idx="2">
                  <c:v>20.13953488372093</c:v>
                </c:pt>
                <c:pt idx="3">
                  <c:v>30.209302325581397</c:v>
                </c:pt>
                <c:pt idx="4">
                  <c:v>40.279069767441861</c:v>
                </c:pt>
                <c:pt idx="5">
                  <c:v>50.348837209302324</c:v>
                </c:pt>
                <c:pt idx="6">
                  <c:v>60.418604651162788</c:v>
                </c:pt>
                <c:pt idx="7">
                  <c:v>70.488372093023258</c:v>
                </c:pt>
                <c:pt idx="8">
                  <c:v>80.558139534883722</c:v>
                </c:pt>
                <c:pt idx="9">
                  <c:v>90.627906976744185</c:v>
                </c:pt>
                <c:pt idx="10">
                  <c:v>100.69767441860465</c:v>
                </c:pt>
                <c:pt idx="11">
                  <c:v>110.76744186046511</c:v>
                </c:pt>
                <c:pt idx="12">
                  <c:v>120.83720930232558</c:v>
                </c:pt>
                <c:pt idx="13">
                  <c:v>130.90697674418604</c:v>
                </c:pt>
                <c:pt idx="14">
                  <c:v>140.97674418604652</c:v>
                </c:pt>
                <c:pt idx="15">
                  <c:v>151.04651162790699</c:v>
                </c:pt>
                <c:pt idx="16">
                  <c:v>161.11627906976747</c:v>
                </c:pt>
                <c:pt idx="17">
                  <c:v>171.18604651162795</c:v>
                </c:pt>
                <c:pt idx="18">
                  <c:v>181.25581395348843</c:v>
                </c:pt>
                <c:pt idx="19">
                  <c:v>191.32558139534891</c:v>
                </c:pt>
                <c:pt idx="20">
                  <c:v>201.39534883720938</c:v>
                </c:pt>
                <c:pt idx="21">
                  <c:v>211.46511627906986</c:v>
                </c:pt>
                <c:pt idx="22">
                  <c:v>221.53488372093034</c:v>
                </c:pt>
                <c:pt idx="23">
                  <c:v>231.60465116279082</c:v>
                </c:pt>
                <c:pt idx="24">
                  <c:v>241.67441860465129</c:v>
                </c:pt>
                <c:pt idx="25">
                  <c:v>251.74418604651177</c:v>
                </c:pt>
                <c:pt idx="26">
                  <c:v>261.81395348837225</c:v>
                </c:pt>
                <c:pt idx="27">
                  <c:v>271.8837209302327</c:v>
                </c:pt>
                <c:pt idx="28">
                  <c:v>281.95348837209315</c:v>
                </c:pt>
                <c:pt idx="29">
                  <c:v>292.0232558139536</c:v>
                </c:pt>
                <c:pt idx="30">
                  <c:v>302.09302325581405</c:v>
                </c:pt>
                <c:pt idx="31">
                  <c:v>312.1627906976745</c:v>
                </c:pt>
                <c:pt idx="32">
                  <c:v>322.23255813953494</c:v>
                </c:pt>
                <c:pt idx="33">
                  <c:v>332.30232558139539</c:v>
                </c:pt>
                <c:pt idx="34">
                  <c:v>342.37209302325584</c:v>
                </c:pt>
                <c:pt idx="35">
                  <c:v>352.44186046511629</c:v>
                </c:pt>
                <c:pt idx="36">
                  <c:v>362.51162790697674</c:v>
                </c:pt>
                <c:pt idx="37">
                  <c:v>372.58139534883719</c:v>
                </c:pt>
                <c:pt idx="38">
                  <c:v>382.65116279069764</c:v>
                </c:pt>
                <c:pt idx="39">
                  <c:v>392.72093023255809</c:v>
                </c:pt>
                <c:pt idx="40">
                  <c:v>402.79069767441854</c:v>
                </c:pt>
                <c:pt idx="41">
                  <c:v>412.86046511627899</c:v>
                </c:pt>
                <c:pt idx="42">
                  <c:v>422.93023255813944</c:v>
                </c:pt>
                <c:pt idx="43">
                  <c:v>433</c:v>
                </c:pt>
              </c:numCache>
            </c:numRef>
          </c:cat>
          <c:val>
            <c:numRef>
              <c:f>'Overall Metrics'!$G$2:$G$45</c:f>
              <c:numCache>
                <c:formatCode>General</c:formatCode>
                <c:ptCount val="44"/>
                <c:pt idx="0">
                  <c:v>1695</c:v>
                </c:pt>
                <c:pt idx="1">
                  <c:v>15</c:v>
                </c:pt>
                <c:pt idx="2">
                  <c:v>2</c:v>
                </c:pt>
                <c:pt idx="3">
                  <c:v>3</c:v>
                </c:pt>
                <c:pt idx="4">
                  <c:v>2</c:v>
                </c:pt>
                <c:pt idx="5">
                  <c:v>0</c:v>
                </c:pt>
                <c:pt idx="6">
                  <c:v>1</c:v>
                </c:pt>
                <c:pt idx="7">
                  <c:v>0</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FC17-4B57-BC07-432FBA730E2D}"/>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563</c:v>
                </c:pt>
              </c:strCache>
            </c:strRef>
          </c:tx>
          <c:spPr>
            <a:solidFill>
              <a:schemeClr val="accent1"/>
            </a:solidFill>
          </c:spPr>
          <c:invertIfNegative val="0"/>
          <c:cat>
            <c:numRef>
              <c:f>'Overall Metrics'!$H$2:$H$45</c:f>
              <c:numCache>
                <c:formatCode>#,##0.00</c:formatCode>
                <c:ptCount val="44"/>
                <c:pt idx="0">
                  <c:v>0</c:v>
                </c:pt>
                <c:pt idx="1">
                  <c:v>0.93023255813953487</c:v>
                </c:pt>
                <c:pt idx="2">
                  <c:v>1.8604651162790697</c:v>
                </c:pt>
                <c:pt idx="3">
                  <c:v>2.7906976744186047</c:v>
                </c:pt>
                <c:pt idx="4">
                  <c:v>3.7209302325581395</c:v>
                </c:pt>
                <c:pt idx="5">
                  <c:v>4.6511627906976747</c:v>
                </c:pt>
                <c:pt idx="6">
                  <c:v>5.5813953488372094</c:v>
                </c:pt>
                <c:pt idx="7">
                  <c:v>6.5116279069767442</c:v>
                </c:pt>
                <c:pt idx="8">
                  <c:v>7.441860465116279</c:v>
                </c:pt>
                <c:pt idx="9">
                  <c:v>8.3720930232558146</c:v>
                </c:pt>
                <c:pt idx="10">
                  <c:v>9.3023255813953494</c:v>
                </c:pt>
                <c:pt idx="11">
                  <c:v>10.232558139534884</c:v>
                </c:pt>
                <c:pt idx="12">
                  <c:v>11.162790697674419</c:v>
                </c:pt>
                <c:pt idx="13">
                  <c:v>12.093023255813954</c:v>
                </c:pt>
                <c:pt idx="14">
                  <c:v>13.023255813953488</c:v>
                </c:pt>
                <c:pt idx="15">
                  <c:v>13.953488372093023</c:v>
                </c:pt>
                <c:pt idx="16">
                  <c:v>14.883720930232558</c:v>
                </c:pt>
                <c:pt idx="17">
                  <c:v>15.813953488372093</c:v>
                </c:pt>
                <c:pt idx="18">
                  <c:v>16.744186046511629</c:v>
                </c:pt>
                <c:pt idx="19">
                  <c:v>17.674418604651166</c:v>
                </c:pt>
                <c:pt idx="20">
                  <c:v>18.604651162790702</c:v>
                </c:pt>
                <c:pt idx="21">
                  <c:v>19.534883720930239</c:v>
                </c:pt>
                <c:pt idx="22">
                  <c:v>20.465116279069775</c:v>
                </c:pt>
                <c:pt idx="23">
                  <c:v>21.395348837209312</c:v>
                </c:pt>
                <c:pt idx="24">
                  <c:v>22.325581395348848</c:v>
                </c:pt>
                <c:pt idx="25">
                  <c:v>23.255813953488385</c:v>
                </c:pt>
                <c:pt idx="26">
                  <c:v>24.186046511627922</c:v>
                </c:pt>
                <c:pt idx="27">
                  <c:v>25.116279069767458</c:v>
                </c:pt>
                <c:pt idx="28">
                  <c:v>26.046511627906995</c:v>
                </c:pt>
                <c:pt idx="29">
                  <c:v>26.976744186046531</c:v>
                </c:pt>
                <c:pt idx="30">
                  <c:v>27.906976744186068</c:v>
                </c:pt>
                <c:pt idx="31">
                  <c:v>28.837209302325604</c:v>
                </c:pt>
                <c:pt idx="32">
                  <c:v>29.767441860465141</c:v>
                </c:pt>
                <c:pt idx="33">
                  <c:v>30.697674418604677</c:v>
                </c:pt>
                <c:pt idx="34">
                  <c:v>31.627906976744214</c:v>
                </c:pt>
                <c:pt idx="35">
                  <c:v>32.55813953488375</c:v>
                </c:pt>
                <c:pt idx="36">
                  <c:v>33.488372093023287</c:v>
                </c:pt>
                <c:pt idx="37">
                  <c:v>34.418604651162823</c:v>
                </c:pt>
                <c:pt idx="38">
                  <c:v>35.34883720930236</c:v>
                </c:pt>
                <c:pt idx="39">
                  <c:v>36.279069767441896</c:v>
                </c:pt>
                <c:pt idx="40">
                  <c:v>37.209302325581433</c:v>
                </c:pt>
                <c:pt idx="41">
                  <c:v>38.13953488372097</c:v>
                </c:pt>
                <c:pt idx="42">
                  <c:v>39.069767441860506</c:v>
                </c:pt>
                <c:pt idx="43">
                  <c:v>40</c:v>
                </c:pt>
              </c:numCache>
            </c:numRef>
          </c:cat>
          <c:val>
            <c:numRef>
              <c:f>'Overall Metrics'!$I$2:$I$45</c:f>
              <c:numCache>
                <c:formatCode>General</c:formatCode>
                <c:ptCount val="44"/>
                <c:pt idx="0">
                  <c:v>563</c:v>
                </c:pt>
                <c:pt idx="1">
                  <c:v>801</c:v>
                </c:pt>
                <c:pt idx="2">
                  <c:v>177</c:v>
                </c:pt>
                <c:pt idx="3">
                  <c:v>58</c:v>
                </c:pt>
                <c:pt idx="4">
                  <c:v>36</c:v>
                </c:pt>
                <c:pt idx="5">
                  <c:v>24</c:v>
                </c:pt>
                <c:pt idx="6">
                  <c:v>8</c:v>
                </c:pt>
                <c:pt idx="7">
                  <c:v>4</c:v>
                </c:pt>
                <c:pt idx="8">
                  <c:v>20</c:v>
                </c:pt>
                <c:pt idx="9">
                  <c:v>7</c:v>
                </c:pt>
                <c:pt idx="10">
                  <c:v>8</c:v>
                </c:pt>
                <c:pt idx="11">
                  <c:v>6</c:v>
                </c:pt>
                <c:pt idx="12">
                  <c:v>2</c:v>
                </c:pt>
                <c:pt idx="13">
                  <c:v>0</c:v>
                </c:pt>
                <c:pt idx="14">
                  <c:v>0</c:v>
                </c:pt>
                <c:pt idx="15">
                  <c:v>0</c:v>
                </c:pt>
                <c:pt idx="16">
                  <c:v>1</c:v>
                </c:pt>
                <c:pt idx="17">
                  <c:v>1</c:v>
                </c:pt>
                <c:pt idx="18">
                  <c:v>1</c:v>
                </c:pt>
                <c:pt idx="19">
                  <c:v>0</c:v>
                </c:pt>
                <c:pt idx="20">
                  <c:v>1</c:v>
                </c:pt>
                <c:pt idx="21">
                  <c:v>0</c:v>
                </c:pt>
                <c:pt idx="22">
                  <c:v>0</c:v>
                </c:pt>
                <c:pt idx="23">
                  <c:v>0</c:v>
                </c:pt>
                <c:pt idx="24">
                  <c:v>0</c:v>
                </c:pt>
                <c:pt idx="25">
                  <c:v>0</c:v>
                </c:pt>
                <c:pt idx="26">
                  <c:v>0</c:v>
                </c:pt>
                <c:pt idx="27">
                  <c:v>0</c:v>
                </c:pt>
                <c:pt idx="28">
                  <c:v>0</c:v>
                </c:pt>
                <c:pt idx="29">
                  <c:v>0</c:v>
                </c:pt>
                <c:pt idx="30">
                  <c:v>0</c:v>
                </c:pt>
                <c:pt idx="31">
                  <c:v>1</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D670-4787-83EA-481E538DC3EB}"/>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3053-4573-A711-21AA6ACEFA86}"/>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F7D6-4A59-A934-571A193D7868}"/>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7722-4FF0-B5CE-1FDA41F79ECA}"/>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FFFE-4AC7-B1C4-94EC0791F89C}"/>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0BB2-473D-B7B5-9BCA171BA3E5}"/>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1</c:v>
                </c:pt>
              </c:strCache>
            </c:strRef>
          </c:tx>
          <c:spPr>
            <a:solidFill>
              <a:schemeClr val="accent1"/>
            </a:solidFill>
          </c:spPr>
          <c:invertIfNegative val="0"/>
          <c:cat>
            <c:numRef>
              <c:f>'Overall Metrics'!$T$2:$T$45</c:f>
              <c:numCache>
                <c:formatCode>#,##0.00</c:formatCode>
                <c:ptCount val="44"/>
                <c:pt idx="0">
                  <c:v>25569</c:v>
                </c:pt>
                <c:pt idx="1">
                  <c:v>25999.520861595607</c:v>
                </c:pt>
                <c:pt idx="2">
                  <c:v>26430.041723191214</c:v>
                </c:pt>
                <c:pt idx="3">
                  <c:v>26860.562584786821</c:v>
                </c:pt>
                <c:pt idx="4">
                  <c:v>27291.083446382429</c:v>
                </c:pt>
                <c:pt idx="5">
                  <c:v>27721.604307978036</c:v>
                </c:pt>
                <c:pt idx="6">
                  <c:v>28152.125169573643</c:v>
                </c:pt>
                <c:pt idx="7">
                  <c:v>28582.64603116925</c:v>
                </c:pt>
                <c:pt idx="8">
                  <c:v>29013.166892764857</c:v>
                </c:pt>
                <c:pt idx="9">
                  <c:v>29443.687754360464</c:v>
                </c:pt>
                <c:pt idx="10">
                  <c:v>29874.208615956071</c:v>
                </c:pt>
                <c:pt idx="11">
                  <c:v>30304.729477551678</c:v>
                </c:pt>
                <c:pt idx="12">
                  <c:v>30735.250339147286</c:v>
                </c:pt>
                <c:pt idx="13">
                  <c:v>31165.771200742893</c:v>
                </c:pt>
                <c:pt idx="14">
                  <c:v>31596.2920623385</c:v>
                </c:pt>
                <c:pt idx="15">
                  <c:v>32026.812923934107</c:v>
                </c:pt>
                <c:pt idx="16">
                  <c:v>32457.333785529714</c:v>
                </c:pt>
                <c:pt idx="17">
                  <c:v>32887.854647125321</c:v>
                </c:pt>
                <c:pt idx="18">
                  <c:v>33318.375508720928</c:v>
                </c:pt>
                <c:pt idx="19">
                  <c:v>33748.896370316535</c:v>
                </c:pt>
                <c:pt idx="20">
                  <c:v>34179.417231912143</c:v>
                </c:pt>
                <c:pt idx="21">
                  <c:v>34609.93809350775</c:v>
                </c:pt>
                <c:pt idx="22">
                  <c:v>35040.458955103357</c:v>
                </c:pt>
                <c:pt idx="23">
                  <c:v>35470.979816698964</c:v>
                </c:pt>
                <c:pt idx="24">
                  <c:v>35901.500678294571</c:v>
                </c:pt>
                <c:pt idx="25">
                  <c:v>36332.021539890178</c:v>
                </c:pt>
                <c:pt idx="26">
                  <c:v>36762.542401485785</c:v>
                </c:pt>
                <c:pt idx="27">
                  <c:v>37193.063263081393</c:v>
                </c:pt>
                <c:pt idx="28">
                  <c:v>37623.584124677</c:v>
                </c:pt>
                <c:pt idx="29">
                  <c:v>38054.104986272607</c:v>
                </c:pt>
                <c:pt idx="30">
                  <c:v>38484.625847868214</c:v>
                </c:pt>
                <c:pt idx="31">
                  <c:v>38915.146709463821</c:v>
                </c:pt>
                <c:pt idx="32">
                  <c:v>39345.667571059428</c:v>
                </c:pt>
                <c:pt idx="33">
                  <c:v>39776.188432655035</c:v>
                </c:pt>
                <c:pt idx="34">
                  <c:v>40206.709294250642</c:v>
                </c:pt>
                <c:pt idx="35">
                  <c:v>40637.23015584625</c:v>
                </c:pt>
                <c:pt idx="36">
                  <c:v>41067.751017441857</c:v>
                </c:pt>
                <c:pt idx="37">
                  <c:v>41498.271879037464</c:v>
                </c:pt>
                <c:pt idx="38">
                  <c:v>41928.792740633071</c:v>
                </c:pt>
                <c:pt idx="39">
                  <c:v>42359.313602228678</c:v>
                </c:pt>
                <c:pt idx="40">
                  <c:v>42789.834463824285</c:v>
                </c:pt>
                <c:pt idx="41">
                  <c:v>43220.355325419892</c:v>
                </c:pt>
                <c:pt idx="42">
                  <c:v>43650.876187015499</c:v>
                </c:pt>
                <c:pt idx="43">
                  <c:v>44081.397048611114</c:v>
                </c:pt>
              </c:numCache>
            </c:numRef>
          </c:cat>
          <c:val>
            <c:numRef>
              <c:f>'Overall Metrics'!$U$2:$U$45</c:f>
              <c:numCache>
                <c:formatCode>General</c:formatCode>
                <c:ptCount val="44"/>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6</c:v>
                </c:pt>
                <c:pt idx="32">
                  <c:v>6</c:v>
                </c:pt>
                <c:pt idx="33">
                  <c:v>43</c:v>
                </c:pt>
                <c:pt idx="34">
                  <c:v>48</c:v>
                </c:pt>
                <c:pt idx="35">
                  <c:v>58</c:v>
                </c:pt>
                <c:pt idx="36">
                  <c:v>56</c:v>
                </c:pt>
                <c:pt idx="37">
                  <c:v>95</c:v>
                </c:pt>
                <c:pt idx="38">
                  <c:v>96</c:v>
                </c:pt>
                <c:pt idx="39">
                  <c:v>109</c:v>
                </c:pt>
                <c:pt idx="40">
                  <c:v>164</c:v>
                </c:pt>
                <c:pt idx="41">
                  <c:v>191</c:v>
                </c:pt>
                <c:pt idx="42">
                  <c:v>846</c:v>
                </c:pt>
                <c:pt idx="43">
                  <c:v>1</c:v>
                </c:pt>
              </c:numCache>
            </c:numRef>
          </c:val>
          <c:extLst>
            <c:ext xmlns:c16="http://schemas.microsoft.com/office/drawing/2014/chart" uri="{C3380CC4-5D6E-409C-BE32-E72D297353CC}">
              <c16:uniqueId val="{00000000-4DA4-4EC9-A96C-53ACEA840F1E}"/>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AI2977" totalsRowShown="0" headerRowDxfId="168" dataDxfId="167">
  <autoFilter ref="A2:AI2977" xr:uid="{00000000-0009-0000-0100-000001000000}"/>
  <tableColumns count="35">
    <tableColumn id="1" xr3:uid="{00000000-0010-0000-0000-000001000000}" name="Vertex 1" dataDxfId="166" dataCellStyle="NodeXL Required"/>
    <tableColumn id="2" xr3:uid="{00000000-0010-0000-0000-000002000000}" name="Vertex 2" dataDxfId="165" dataCellStyle="NodeXL Required"/>
    <tableColumn id="3" xr3:uid="{00000000-0010-0000-0000-000003000000}" name="Color" dataDxfId="164" dataCellStyle="NodeXL Visual Property"/>
    <tableColumn id="4" xr3:uid="{00000000-0010-0000-0000-000004000000}" name="Width" dataDxfId="163" dataCellStyle="NodeXL Visual Property"/>
    <tableColumn id="11" xr3:uid="{00000000-0010-0000-0000-00000B000000}" name="Style" dataDxfId="162" dataCellStyle="NodeXL Visual Property"/>
    <tableColumn id="5" xr3:uid="{00000000-0010-0000-0000-000005000000}" name="Opacity" dataDxfId="161" dataCellStyle="NodeXL Visual Property"/>
    <tableColumn id="6" xr3:uid="{00000000-0010-0000-0000-000006000000}" name="Visibility" dataDxfId="160" dataCellStyle="NodeXL Visual Property"/>
    <tableColumn id="10" xr3:uid="{00000000-0010-0000-0000-00000A000000}" name="Label" dataDxfId="159" dataCellStyle="NodeXL Label"/>
    <tableColumn id="12" xr3:uid="{00000000-0010-0000-0000-00000C000000}" name="Label Text Color" dataDxfId="158" dataCellStyle="NodeXL Label"/>
    <tableColumn id="13" xr3:uid="{00000000-0010-0000-0000-00000D000000}" name="Label Font Size" dataDxfId="157" dataCellStyle="NodeXL Label"/>
    <tableColumn id="14" xr3:uid="{00000000-0010-0000-0000-00000E000000}" name="Reciprocated?" dataDxfId="156" dataCellStyle="NodeXL Graph Metric"/>
    <tableColumn id="7" xr3:uid="{00000000-0010-0000-0000-000007000000}" name="ID" dataDxfId="155" dataCellStyle="NodeXL Do Not Edit"/>
    <tableColumn id="9" xr3:uid="{00000000-0010-0000-0000-000009000000}" name="Dynamic Filter" dataDxfId="154" dataCellStyle="NodeXL Do Not Edit">
      <calculatedColumnFormula xml:space="preserve"> IF(AND(Edges[Relationship Date (UTC)] &gt;= Misc!$O$2, Edges[Relationship Date (UTC)] &lt;= Misc!$P$2,Edges[Tweet Date (UTC)] &gt;= Misc!$O$3, Edges[Tweet Date (UTC)] &lt;= Misc!$P$3,TRUE), TRUE, FALSE)</calculatedColumnFormula>
    </tableColumn>
    <tableColumn id="8" xr3:uid="{00000000-0010-0000-0000-000008000000}" name="Add Your Own Columns Here" dataDxfId="153" dataCellStyle="NodeXL Other Column"/>
    <tableColumn id="15" xr3:uid="{1A40354D-4ED4-4CE1-B5C1-3163B4C9C7DB}" name="Relationship" dataDxfId="152" dataCellStyle="Normal"/>
    <tableColumn id="16" xr3:uid="{B1CE4B96-9490-4DA5-9B28-8FA898037392}" name="Relationship Date (UTC)" dataDxfId="151" dataCellStyle="Normal"/>
    <tableColumn id="17" xr3:uid="{4E801B42-A1B1-4F1E-AB7D-DD0E90FF8B60}" name="Tweet" dataDxfId="150" dataCellStyle="Normal"/>
    <tableColumn id="18" xr3:uid="{67479816-7A9C-4DB3-B022-36392CC67094}" name="URLs in Tweet" dataDxfId="149" dataCellStyle="Normal"/>
    <tableColumn id="19" xr3:uid="{BFA7C53C-3747-4ADF-9052-245523EDCD5D}" name="Domains in Tweet" dataDxfId="148" dataCellStyle="Normal"/>
    <tableColumn id="20" xr3:uid="{87BF388D-184D-46A9-B855-6FDAB8D5C0DF}" name="Hashtags in Tweet" dataDxfId="147" dataCellStyle="Normal"/>
    <tableColumn id="21" xr3:uid="{946EEF36-B6F1-4796-B915-C59BEC39A62B}" name="Tweet Date (UTC)" dataDxfId="146" dataCellStyle="Normal"/>
    <tableColumn id="22" xr3:uid="{9A09D18C-FEF5-4DAA-976D-37507D5FE1EE}" name="Twitter Page for Tweet" dataDxfId="145" dataCellStyle="Normal"/>
    <tableColumn id="23" xr3:uid="{66505797-9761-4F8E-AD89-F957038378E9}" name="Latitude" dataDxfId="144" dataCellStyle="Normal"/>
    <tableColumn id="24" xr3:uid="{3353AE91-5D2F-4CE2-98CD-AE5181D0AB72}" name="Longitude" dataDxfId="143" dataCellStyle="Normal"/>
    <tableColumn id="25" xr3:uid="{5A28615D-3106-435D-A1D5-20BEB7D46F64}" name="Imported ID" dataDxfId="142" dataCellStyle="Normal"/>
    <tableColumn id="26" xr3:uid="{501F7C39-8C4B-46BD-BBCF-B47F6B7665B5}" name="In-Reply-To Tweet ID" dataDxfId="33" dataCellStyle="Normal"/>
    <tableColumn id="27" xr3:uid="{6468630E-3F4F-4557-8B74-812A5149593D}" name="Sentiment List #1: Positive Word Count" dataDxfId="32" dataCellStyle="NodeXL Graph Metric"/>
    <tableColumn id="28" xr3:uid="{F33F7ABB-B8B1-457B-965F-CCCD8D8B2823}" name="Sentiment List #1: Positive Word Percentage (%)" dataDxfId="31" dataCellStyle="NodeXL Graph Metric"/>
    <tableColumn id="29" xr3:uid="{EA0D7416-D9C2-46FE-9B43-F64A904E308E}" name="Sentiment List #2: Negative Word Count" dataDxfId="30" dataCellStyle="NodeXL Graph Metric"/>
    <tableColumn id="30" xr3:uid="{CC7DA519-A2BD-4105-8B75-2F21FE2A1DB6}" name="Sentiment List #2: Negative Word Percentage (%)" dataDxfId="29" dataCellStyle="NodeXL Graph Metric"/>
    <tableColumn id="31" xr3:uid="{60514F12-D560-446B-BFB3-4E6771C57295}" name="Sentiment List #3: (Add your own word list) Word Count" dataDxfId="28" dataCellStyle="NodeXL Graph Metric"/>
    <tableColumn id="32" xr3:uid="{53D5AA0F-C893-4EEE-959A-31498EAE6084}" name="Sentiment List #3: (Add your own word list) Word Percentage (%)" dataDxfId="27" dataCellStyle="NodeXL Graph Metric"/>
    <tableColumn id="33" xr3:uid="{031017DD-A9D8-4F2F-BB29-7846BCDD4AF0}" name="Non-categorized Word Count" dataDxfId="26" dataCellStyle="NodeXL Graph Metric"/>
    <tableColumn id="34" xr3:uid="{46E531E3-6DF1-4B61-A5A1-E43FE91A247F}" name="Non-categorized Word Percentage (%)" dataDxfId="25" dataCellStyle="NodeXL Graph Metric"/>
    <tableColumn id="35" xr3:uid="{27B834F0-52B7-4747-B5E2-3BAE42D65DE4}" name="Edge Content Word Count" dataDxfId="24" dataCellStyle="NodeXL Graph Metric"/>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Y1722" totalsRowShown="0" headerRowDxfId="141" dataDxfId="140">
  <autoFilter ref="A2:AY1722" xr:uid="{00000000-0009-0000-0100-000002000000}"/>
  <tableColumns count="51">
    <tableColumn id="1" xr3:uid="{00000000-0010-0000-0100-000001000000}" name="Vertex" dataDxfId="139" dataCellStyle="NodeXL Required"/>
    <tableColumn id="2" xr3:uid="{00000000-0010-0000-0100-000002000000}" name="Color" dataDxfId="138" dataCellStyle="NodeXL Visual Property"/>
    <tableColumn id="5" xr3:uid="{00000000-0010-0000-0100-000005000000}" name="Shape" dataDxfId="137" dataCellStyle="NodeXL Visual Property"/>
    <tableColumn id="6" xr3:uid="{00000000-0010-0000-0100-000006000000}" name="Size" dataDxfId="136" dataCellStyle="NodeXL Visual Property"/>
    <tableColumn id="4" xr3:uid="{00000000-0010-0000-0100-000004000000}" name="Opacity" dataDxfId="135" dataCellStyle="NodeXL Visual Property"/>
    <tableColumn id="7" xr3:uid="{00000000-0010-0000-0100-000007000000}" name="Image File" dataDxfId="134" dataCellStyle="NodeXL Visual Property"/>
    <tableColumn id="3" xr3:uid="{00000000-0010-0000-0100-000003000000}" name="Visibility" dataDxfId="133" dataCellStyle="NodeXL Visual Property"/>
    <tableColumn id="10" xr3:uid="{00000000-0010-0000-0100-00000A000000}" name="Label" dataDxfId="132" dataCellStyle="NodeXL Label"/>
    <tableColumn id="16" xr3:uid="{00000000-0010-0000-0100-000010000000}" name="Label Fill Color" dataDxfId="131" dataCellStyle="NodeXL Label"/>
    <tableColumn id="9" xr3:uid="{00000000-0010-0000-0100-000009000000}" name="Label Position" dataDxfId="130" dataCellStyle="NodeXL Label"/>
    <tableColumn id="8" xr3:uid="{00000000-0010-0000-0100-000008000000}" name="Tooltip" dataDxfId="129" dataCellStyle="NodeXL Label"/>
    <tableColumn id="18" xr3:uid="{00000000-0010-0000-0100-000012000000}" name="Layout Order" dataDxfId="128" dataCellStyle="NodeXL Layout"/>
    <tableColumn id="13" xr3:uid="{00000000-0010-0000-0100-00000D000000}" name="X" dataDxfId="127" dataCellStyle="NodeXL Layout"/>
    <tableColumn id="14" xr3:uid="{00000000-0010-0000-0100-00000E000000}" name="Y" dataDxfId="126" dataCellStyle="NodeXL Layout"/>
    <tableColumn id="12" xr3:uid="{00000000-0010-0000-0100-00000C000000}" name="Locked?" dataDxfId="125" dataCellStyle="NodeXL Layout"/>
    <tableColumn id="19" xr3:uid="{00000000-0010-0000-0100-000013000000}" name="Polar R" dataDxfId="124" dataCellStyle="NodeXL Layout"/>
    <tableColumn id="20" xr3:uid="{00000000-0010-0000-0100-000014000000}" name="Polar Angle" dataDxfId="123" dataCellStyle="NodeXL Layout"/>
    <tableColumn id="21" xr3:uid="{00000000-0010-0000-0100-000015000000}" name="Degree" dataDxfId="3" dataCellStyle="NodeXL Graph Metric"/>
    <tableColumn id="22" xr3:uid="{00000000-0010-0000-0100-000016000000}" name="In-Degree" dataDxfId="2" dataCellStyle="NodeXL Graph Metric"/>
    <tableColumn id="23" xr3:uid="{00000000-0010-0000-0100-000017000000}" name="Out-Degree" dataDxfId="0" dataCellStyle="NodeXL Graph Metric"/>
    <tableColumn id="24" xr3:uid="{00000000-0010-0000-0100-000018000000}" name="Betweenness Centrality" dataDxfId="1" dataCellStyle="NodeXL Graph Metric"/>
    <tableColumn id="25" xr3:uid="{00000000-0010-0000-0100-000019000000}" name="Closeness Centrality" dataDxfId="122" dataCellStyle="NodeXL Graph Metric"/>
    <tableColumn id="26" xr3:uid="{00000000-0010-0000-0100-00001A000000}" name="Eigenvector Centrality" dataDxfId="121" dataCellStyle="NodeXL Graph Metric"/>
    <tableColumn id="15" xr3:uid="{00000000-0010-0000-0100-00000F000000}" name="PageRank" dataDxfId="120" dataCellStyle="NodeXL Graph Metric"/>
    <tableColumn id="27" xr3:uid="{00000000-0010-0000-0100-00001B000000}" name="Clustering Coefficient" dataDxfId="119" dataCellStyle="NodeXL Graph Metric"/>
    <tableColumn id="29" xr3:uid="{00000000-0010-0000-0100-00001D000000}" name="Reciprocated Vertex Pair Ratio" dataDxfId="118" dataCellStyle="NodeXL Graph Metric"/>
    <tableColumn id="11" xr3:uid="{00000000-0010-0000-0100-00000B000000}" name="ID" dataDxfId="117" dataCellStyle="NodeXL Do Not Edit"/>
    <tableColumn id="28" xr3:uid="{00000000-0010-0000-0100-00001C000000}" name="Dynamic Filter" dataDxfId="116" dataCellStyle="NodeXL Do Not Edit">
      <calculatedColumnFormula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calculatedColumnFormula>
    </tableColumn>
    <tableColumn id="17" xr3:uid="{00000000-0010-0000-0100-000011000000}" name="Add Your Own Columns Here" dataDxfId="115" dataCellStyle="NodeXL Other Column"/>
    <tableColumn id="30" xr3:uid="{E7A6BCE5-C5C7-41F5-B6C1-969CF857AB1B}" name="Followed" dataDxfId="114" dataCellStyle="Normal"/>
    <tableColumn id="31" xr3:uid="{CDE72F93-78C5-43C1-A1ED-615240668E45}" name="Followers" dataDxfId="113" dataCellStyle="Normal"/>
    <tableColumn id="32" xr3:uid="{A62B5DD6-3DB2-41BD-B93E-034ED678778B}" name="Tweets" dataDxfId="112" dataCellStyle="Normal"/>
    <tableColumn id="33" xr3:uid="{B0315055-B3E4-4BCC-9F1A-5766E7A9142F}" name="Favorites" dataDxfId="111" dataCellStyle="Normal"/>
    <tableColumn id="34" xr3:uid="{CD3CD5CC-A688-4953-8FA9-89217E5BCE20}" name="Time Zone UTC Offset (Seconds)" dataDxfId="110" dataCellStyle="Normal"/>
    <tableColumn id="35" xr3:uid="{8A16EBBF-8F42-48A5-B1E9-3086FC85EC36}" name="Description" dataDxfId="109" dataCellStyle="Normal"/>
    <tableColumn id="36" xr3:uid="{DD4F3E64-E8C3-45A7-9FA8-326E26361D4B}" name="Location" dataDxfId="108" dataCellStyle="Normal"/>
    <tableColumn id="37" xr3:uid="{53895B0E-5165-4EE1-B1B1-8063E90906CB}" name="Web" dataDxfId="107" dataCellStyle="Normal"/>
    <tableColumn id="38" xr3:uid="{3068F81A-0B0C-47CD-BEE0-CC2BFB065A20}" name="Time Zone" dataDxfId="106" dataCellStyle="Normal"/>
    <tableColumn id="39" xr3:uid="{A26663DC-6294-49AB-A33F-3F6B88B4F4E0}" name="Joined Twitter Date (UTC)" dataDxfId="105" dataCellStyle="Normal"/>
    <tableColumn id="40" xr3:uid="{B7C3CA63-8004-45D6-A74F-F8FBEA2D1BB2}" name="Custom Menu Item Text" dataDxfId="104" dataCellStyle="Normal"/>
    <tableColumn id="41" xr3:uid="{47D5A811-DFB4-4EF0-AAE6-AFC8A10F21A7}" name="Custom Menu Item Action" dataDxfId="103" dataCellStyle="Normal"/>
    <tableColumn id="42" xr3:uid="{1FF590BE-DAE9-466C-A954-F7806B532426}" name="Tweeted Search Term?" dataDxfId="23" dataCellStyle="Normal"/>
    <tableColumn id="43" xr3:uid="{23493B8C-B1BD-433D-9C5B-04F5945FEAEE}" name="Sentiment List #1: Positive Word Count" dataDxfId="22" dataCellStyle="NodeXL Graph Metric"/>
    <tableColumn id="44" xr3:uid="{BA5A2B9D-311C-4295-A4C8-D64A1678A547}" name="Sentiment List #1: Positive Word Percentage (%)" dataDxfId="21" dataCellStyle="NodeXL Graph Metric"/>
    <tableColumn id="45" xr3:uid="{9049B2B1-270E-42F0-8F79-D3230132C484}" name="Sentiment List #2: Negative Word Count" dataDxfId="20" dataCellStyle="NodeXL Graph Metric"/>
    <tableColumn id="46" xr3:uid="{F27487C4-57E6-4F1D-8424-26DDC581E419}" name="Sentiment List #2: Negative Word Percentage (%)" dataDxfId="19" dataCellStyle="NodeXL Graph Metric"/>
    <tableColumn id="47" xr3:uid="{92C4B715-5BB3-426E-89C6-67A43292A4E0}" name="Sentiment List #3: (Add your own word list) Word Count" dataDxfId="18" dataCellStyle="NodeXL Graph Metric"/>
    <tableColumn id="48" xr3:uid="{AB64F1B7-BBA5-4801-8839-0D3431238C26}" name="Sentiment List #3: (Add your own word list) Word Percentage (%)" dataDxfId="17" dataCellStyle="NodeXL Graph Metric"/>
    <tableColumn id="49" xr3:uid="{46E6A3A5-BAE6-4A7B-AA88-88C673C457D8}" name="Non-categorized Word Count" dataDxfId="16" dataCellStyle="NodeXL Graph Metric"/>
    <tableColumn id="50" xr3:uid="{F0B552B7-18CE-4E7A-BC74-B144D0E7FAE0}" name="Non-categorized Word Percentage (%)" dataDxfId="15" dataCellStyle="NodeXL Graph Metric"/>
    <tableColumn id="51" xr3:uid="{63CAD3F0-1538-4D49-9CBF-DDECB62175EF}" name="Vertex Content Word Count" dataDxfId="14" dataCellStyle="NodeXL Graph Metric"/>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AG152" totalsRowShown="0" headerRowDxfId="102">
  <autoFilter ref="A2:AG152" xr:uid="{00000000-0009-0000-0100-000004000000}"/>
  <tableColumns count="33">
    <tableColumn id="1" xr3:uid="{00000000-0010-0000-0200-000001000000}" name="Group" dataDxfId="101" dataCellStyle="NodeXL Required"/>
    <tableColumn id="2" xr3:uid="{00000000-0010-0000-0200-000002000000}" name="Vertex Color" dataDxfId="100" dataCellStyle="NodeXL Visual Property"/>
    <tableColumn id="3" xr3:uid="{00000000-0010-0000-0200-000003000000}" name="Vertex Shape" dataDxfId="99" dataCellStyle="NodeXL Visual Property"/>
    <tableColumn id="22" xr3:uid="{00000000-0010-0000-0200-000016000000}" name="Visibility" dataDxfId="98" dataCellStyle="NodeXL Visual Property"/>
    <tableColumn id="4" xr3:uid="{00000000-0010-0000-0200-000004000000}" name="Collapsed?" dataCellStyle="NodeXL Visual Property"/>
    <tableColumn id="18" xr3:uid="{00000000-0010-0000-0200-000012000000}" name="Label" dataDxfId="97"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96" dataCellStyle="NodeXL Do Not Edit"/>
    <tableColumn id="19" xr3:uid="{00000000-0010-0000-0200-000013000000}" name="Collapsed Properties" dataDxfId="95" dataCellStyle="NodeXL Do Not Edit"/>
    <tableColumn id="5" xr3:uid="{00000000-0010-0000-0200-000005000000}" name="Vertices" dataDxfId="94" dataCellStyle="NodeXL Graph Metric"/>
    <tableColumn id="7" xr3:uid="{00000000-0010-0000-0200-000007000000}" name="Unique Edges" dataDxfId="93" dataCellStyle="NodeXL Graph Metric"/>
    <tableColumn id="8" xr3:uid="{00000000-0010-0000-0200-000008000000}" name="Edges With Duplicates" dataDxfId="92" dataCellStyle="NodeXL Graph Metric"/>
    <tableColumn id="9" xr3:uid="{00000000-0010-0000-0200-000009000000}" name="Total Edges" dataDxfId="91" dataCellStyle="NodeXL Graph Metric"/>
    <tableColumn id="10" xr3:uid="{00000000-0010-0000-0200-00000A000000}" name="Self-Loops" dataDxfId="90" dataCellStyle="NodeXL Graph Metric"/>
    <tableColumn id="24" xr3:uid="{00000000-0010-0000-0200-000018000000}" name="Reciprocated Vertex Pair Ratio" dataDxfId="89" dataCellStyle="NodeXL Graph Metric"/>
    <tableColumn id="25" xr3:uid="{00000000-0010-0000-0200-000019000000}" name="Reciprocated Edge Ratio" dataDxfId="88" dataCellStyle="NodeXL Graph Metric"/>
    <tableColumn id="11" xr3:uid="{00000000-0010-0000-0200-00000B000000}" name="Connected Components" dataDxfId="87" dataCellStyle="NodeXL Graph Metric"/>
    <tableColumn id="12" xr3:uid="{00000000-0010-0000-0200-00000C000000}" name="Single-Vertex Connected Components" dataDxfId="86" dataCellStyle="NodeXL Graph Metric"/>
    <tableColumn id="13" xr3:uid="{00000000-0010-0000-0200-00000D000000}" name="Maximum Vertices in a Connected Component" dataDxfId="85" dataCellStyle="NodeXL Graph Metric"/>
    <tableColumn id="14" xr3:uid="{00000000-0010-0000-0200-00000E000000}" name="Maximum Edges in a Connected Component" dataDxfId="84" dataCellStyle="NodeXL Graph Metric"/>
    <tableColumn id="15" xr3:uid="{00000000-0010-0000-0200-00000F000000}" name="Maximum Geodesic Distance (Diameter)" dataDxfId="83" dataCellStyle="NodeXL Graph Metric"/>
    <tableColumn id="16" xr3:uid="{00000000-0010-0000-0200-000010000000}" name="Average Geodesic Distance" dataDxfId="82" dataCellStyle="NodeXL Graph Metric"/>
    <tableColumn id="17" xr3:uid="{00000000-0010-0000-0200-000011000000}" name="Graph Density" dataDxfId="13" dataCellStyle="NodeXL Graph Metric"/>
    <tableColumn id="23" xr3:uid="{40CA468F-C125-4944-B621-F434571E935A}" name="Sentiment List #1: Positive Word Count" dataDxfId="12" dataCellStyle="NodeXL Graph Metric"/>
    <tableColumn id="26" xr3:uid="{93BDB106-0E4F-4897-B5B6-178D9EF46D1D}" name="Sentiment List #1: Positive Word Percentage (%)" dataDxfId="11" dataCellStyle="NodeXL Graph Metric"/>
    <tableColumn id="27" xr3:uid="{851A1F28-276E-4D1F-A605-81D4F05273D9}" name="Sentiment List #2: Negative Word Count" dataDxfId="10" dataCellStyle="NodeXL Graph Metric"/>
    <tableColumn id="28" xr3:uid="{E467FBA4-C369-4966-B969-9AB8510B28FB}" name="Sentiment List #2: Negative Word Percentage (%)" dataDxfId="9" dataCellStyle="NodeXL Graph Metric"/>
    <tableColumn id="29" xr3:uid="{D9355AD0-2270-489C-87B5-F100E003B31F}" name="Sentiment List #3: (Add your own word list) Word Count" dataDxfId="8" dataCellStyle="NodeXL Graph Metric"/>
    <tableColumn id="30" xr3:uid="{5EAE2847-82B3-4F1C-9FF9-D5A2F3A280B4}" name="Sentiment List #3: (Add your own word list) Word Percentage (%)" dataDxfId="7" dataCellStyle="NodeXL Graph Metric"/>
    <tableColumn id="31" xr3:uid="{38FE3D0B-8117-4306-BA5F-F02C5673E079}" name="Non-categorized Word Count" dataDxfId="6" dataCellStyle="NodeXL Graph Metric"/>
    <tableColumn id="32" xr3:uid="{CD62DB2C-366B-4ABB-B80A-2C5760458F60}" name="Non-categorized Word Percentage (%)" dataDxfId="5" dataCellStyle="NodeXL Graph Metric"/>
    <tableColumn id="33" xr3:uid="{704BA8FA-F263-424C-82B0-C8944E5B2817}" name="Group Content Word Count" dataDxfId="4"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1721" totalsRowShown="0" headerRowDxfId="81" dataDxfId="80">
  <autoFilter ref="A1:C1721" xr:uid="{00000000-0009-0000-0100-000005000000}"/>
  <tableColumns count="3">
    <tableColumn id="1" xr3:uid="{00000000-0010-0000-0300-000001000000}" name="Group" dataDxfId="79" dataCellStyle="Normal"/>
    <tableColumn id="2" xr3:uid="{00000000-0010-0000-0300-000002000000}" name="Vertex" dataDxfId="78" dataCellStyle="Normal"/>
    <tableColumn id="3" xr3:uid="{00000000-0010-0000-0300-000003000000}" name="Vertex ID" dataDxfId="77" dataCellStyle="Normal">
      <calculatedColumnFormula>VLOOKUP(GroupVertices[[#This Row],[Vertex]], Vertices[], MATCH("ID", Vertices[#Headers], 0), FALSE)</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6" totalsRowShown="0" dataCellStyle="NodeXL Graph Metric">
  <autoFilter ref="A1:B26" xr:uid="{00000000-0009-0000-0100-000006000000}"/>
  <tableColumns count="2">
    <tableColumn id="1" xr3:uid="{00000000-0010-0000-0400-000001000000}" name="Graph Metric" dataDxfId="56" dataCellStyle="NodeXL Graph Metric"/>
    <tableColumn id="2" xr3:uid="{00000000-0010-0000-0400-000002000000}" name="Value" dataDxfId="55"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76"/>
    <tableColumn id="2" xr3:uid="{00000000-0010-0000-0500-000002000000}" name="Degree Frequency" dataDxfId="75">
      <calculatedColumnFormula>COUNTIF(Vertices[Degree], "&gt;= " &amp; D2) - COUNTIF(Vertices[Degree], "&gt;=" &amp; D3)</calculatedColumnFormula>
    </tableColumn>
    <tableColumn id="3" xr3:uid="{00000000-0010-0000-0500-000003000000}" name="In-Degree Bin" dataDxfId="74"/>
    <tableColumn id="4" xr3:uid="{00000000-0010-0000-0500-000004000000}" name="In-Degree Frequency" dataDxfId="73">
      <calculatedColumnFormula>COUNTIF(Vertices[In-Degree], "&gt;= " &amp; F2) - COUNTIF(Vertices[In-Degree], "&gt;=" &amp; F3)</calculatedColumnFormula>
    </tableColumn>
    <tableColumn id="5" xr3:uid="{00000000-0010-0000-0500-000005000000}" name="Out-Degree Bin" dataDxfId="72"/>
    <tableColumn id="6" xr3:uid="{00000000-0010-0000-0500-000006000000}" name="Out-Degree Frequency" dataDxfId="71">
      <calculatedColumnFormula>COUNTIF(Vertices[Out-Degree], "&gt;= " &amp; H2) - COUNTIF(Vertices[Out-Degree], "&gt;=" &amp; H3)</calculatedColumnFormula>
    </tableColumn>
    <tableColumn id="7" xr3:uid="{00000000-0010-0000-0500-000007000000}" name="Betweenness Centrality Bin" dataDxfId="70"/>
    <tableColumn id="8" xr3:uid="{00000000-0010-0000-0500-000008000000}" name="Betweenness Centrality Frequency" dataDxfId="69">
      <calculatedColumnFormula>COUNTIF(Vertices[Betweenness Centrality], "&gt;= " &amp; J2) - COUNTIF(Vertices[Betweenness Centrality], "&gt;=" &amp; J3)</calculatedColumnFormula>
    </tableColumn>
    <tableColumn id="9" xr3:uid="{00000000-0010-0000-0500-000009000000}" name="Closeness Centrality Bin" dataDxfId="68"/>
    <tableColumn id="10" xr3:uid="{00000000-0010-0000-0500-00000A000000}" name="Closeness Centrality Frequency" dataDxfId="67">
      <calculatedColumnFormula>COUNTIF(Vertices[Closeness Centrality], "&gt;= " &amp; L2) - COUNTIF(Vertices[Closeness Centrality], "&gt;=" &amp; L3)</calculatedColumnFormula>
    </tableColumn>
    <tableColumn id="11" xr3:uid="{00000000-0010-0000-0500-00000B000000}" name="Eigenvector Centrality Bin" dataDxfId="66"/>
    <tableColumn id="12" xr3:uid="{00000000-0010-0000-0500-00000C000000}" name="Eigenvector Centrality Frequency" dataDxfId="65">
      <calculatedColumnFormula>COUNTIF(Vertices[Eigenvector Centrality], "&gt;= " &amp; N2) - COUNTIF(Vertices[Eigenvector Centrality], "&gt;=" &amp; N3)</calculatedColumnFormula>
    </tableColumn>
    <tableColumn id="18" xr3:uid="{00000000-0010-0000-0500-000012000000}" name="PageRank Bin" dataDxfId="64"/>
    <tableColumn id="17" xr3:uid="{00000000-0010-0000-0500-000011000000}" name="PageRank Frequency" dataDxfId="63">
      <calculatedColumnFormula>COUNTIF(Vertices[Eigenvector Centrality], "&gt;= " &amp; P2) - COUNTIF(Vertices[Eigenvector Centrality], "&gt;=" &amp; P3)</calculatedColumnFormula>
    </tableColumn>
    <tableColumn id="13" xr3:uid="{00000000-0010-0000-0500-00000D000000}" name="Clustering Coefficient Bin" dataDxfId="62"/>
    <tableColumn id="14" xr3:uid="{00000000-0010-0000-0500-00000E000000}" name="Clustering Coefficient Frequency" dataDxfId="61">
      <calculatedColumnFormula>COUNTIF(Vertices[Clustering Coefficient], "&gt;= " &amp; R2) - COUNTIF(Vertices[Clustering Coefficient], "&gt;=" &amp; R3)</calculatedColumnFormula>
    </tableColumn>
    <tableColumn id="15" xr3:uid="{00000000-0010-0000-0500-00000F000000}" name="Dynamic Filter Bin" dataDxfId="60"/>
    <tableColumn id="16" xr3:uid="{00000000-0010-0000-0500-000010000000}" name="Dynamic Filter Frequency" dataDxfId="59">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0" insertRow="1" totalsRowShown="0" dataCellStyle="NodeXL Graph Metric">
  <autoFilter ref="A29:B30"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20" totalsRowShown="0" headerRowDxfId="58">
  <autoFilter ref="J1:K20"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12" totalsRowShown="0" headerRowDxfId="57">
  <autoFilter ref="M1:P1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66ABAD-887E-4677-B580-B0F52CFE605C}" name="Words" displayName="Words" ref="A1:F1153" totalsRowShown="0" headerRowDxfId="53" dataDxfId="54" dataCellStyle="Normal">
  <autoFilter ref="A1:F1153" xr:uid="{785B7BD3-18AF-474C-B908-6F22003D7876}"/>
  <tableColumns count="6">
    <tableColumn id="1" xr3:uid="{3B79590C-CAAC-4ECC-97A9-4B85E0F20F54}" name="Word" dataDxfId="52" dataCellStyle="Normal"/>
    <tableColumn id="2" xr3:uid="{E6482586-6906-47CB-9250-FA0D59FB21F4}" name="Count" dataDxfId="51" dataCellStyle="Normal"/>
    <tableColumn id="3" xr3:uid="{CE55D905-A36B-4CF8-B18C-3A8ACB99B929}" name="Salience" dataDxfId="50" dataCellStyle="Normal"/>
    <tableColumn id="4" xr3:uid="{66100D3A-1D74-497F-A00F-996D469B6CCE}" name="Word on Sentiment List #1: Positive" dataDxfId="49" dataCellStyle="Normal"/>
    <tableColumn id="5" xr3:uid="{48EDA367-13F6-4827-9F8E-59EABE24E708}" name="Word on Sentiment List #2: Negative" dataDxfId="48" dataCellStyle="Normal"/>
    <tableColumn id="6" xr3:uid="{F4E012CE-F755-4EE1-ACFC-3FD1B350257A}" name="Word on Sentiment List #3: (Add your own word list)" dataDxfId="47" dataCellStyle="Normal"/>
  </tableColumns>
  <tableStyleInfo name="NodeXL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A942D74-A7B6-4F4B-A627-82A2205EFB0A}" name="WordPairs" displayName="WordPairs" ref="A1:K3276" totalsRowShown="0" headerRowDxfId="45" dataDxfId="46" dataCellStyle="Normal">
  <autoFilter ref="A1:K3276" xr:uid="{905DD77C-8B53-49DD-A34E-38AE64F6AF88}"/>
  <tableColumns count="11">
    <tableColumn id="1" xr3:uid="{571B5626-6038-4953-B354-8E674D798E4C}" name="Word 1" dataDxfId="44" dataCellStyle="Normal"/>
    <tableColumn id="2" xr3:uid="{5DE145C8-6EAD-493C-A19D-4868C157191A}" name="Word 2" dataDxfId="43" dataCellStyle="Normal"/>
    <tableColumn id="3" xr3:uid="{FE3D1A9B-7DB4-4196-95D7-F855918DC432}" name="Count" dataDxfId="42" dataCellStyle="Normal"/>
    <tableColumn id="4" xr3:uid="{43CF1FC1-AC0B-4F1A-98C5-F8401F3B5FA1}" name="Salience" dataDxfId="41" dataCellStyle="Normal"/>
    <tableColumn id="5" xr3:uid="{CC9538AB-6BE3-40AC-ADC9-FE46553B28F5}" name="Mutual Information" dataDxfId="40" dataCellStyle="Normal"/>
    <tableColumn id="6" xr3:uid="{0E191D9D-4FAB-4184-85C0-21DBF6EFA2B2}" name="Word1 on Sentiment List #1: Positive" dataDxfId="39" dataCellStyle="Normal"/>
    <tableColumn id="7" xr3:uid="{E4C6C506-B8B8-40BA-82B2-3CF1C9C5997E}" name="Word1 on Sentiment List #2: Negative" dataDxfId="38" dataCellStyle="Normal"/>
    <tableColumn id="8" xr3:uid="{C2D3BF61-0710-4074-AD24-7C32F11152F2}" name="Word1 on Sentiment List #3: (Add your own word list)" dataDxfId="37" dataCellStyle="Normal"/>
    <tableColumn id="9" xr3:uid="{FC93FB08-E123-49C7-A9CA-572F3D904360}" name="Word2 on Sentiment List #1: Positive" dataDxfId="36" dataCellStyle="Normal"/>
    <tableColumn id="10" xr3:uid="{A26025E2-FC0B-435F-BAFB-9F174152580C}" name="Word2 on Sentiment List #2: Negative" dataDxfId="35" dataCellStyle="Normal"/>
    <tableColumn id="11" xr3:uid="{23EB5CCD-FF41-4C70-AB44-290E087788DA}" name="Word2 on Sentiment List #3: (Add your own word list)" dataDxfId="34" dataCellStyle="Normal"/>
  </tableColumns>
  <tableStyleInfo name="NodeX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 TargetMode="External"/><Relationship Id="rId3042" Type="http://schemas.openxmlformats.org/officeDocument/2006/relationships/hyperlink" Target="https://twitter.com/" TargetMode="External"/><Relationship Id="rId170" Type="http://schemas.openxmlformats.org/officeDocument/2006/relationships/hyperlink" Target="https://twitter.com/" TargetMode="External"/><Relationship Id="rId268" Type="http://schemas.openxmlformats.org/officeDocument/2006/relationships/hyperlink" Target="https://twitter.com/" TargetMode="External"/><Relationship Id="rId475" Type="http://schemas.openxmlformats.org/officeDocument/2006/relationships/hyperlink" Target="https://twitter.com/" TargetMode="External"/><Relationship Id="rId682" Type="http://schemas.openxmlformats.org/officeDocument/2006/relationships/hyperlink" Target="https://twitter.com/" TargetMode="External"/><Relationship Id="rId2156" Type="http://schemas.openxmlformats.org/officeDocument/2006/relationships/hyperlink" Target="https://twitter.com/" TargetMode="External"/><Relationship Id="rId2363" Type="http://schemas.openxmlformats.org/officeDocument/2006/relationships/hyperlink" Target="https://twitter.com/" TargetMode="External"/><Relationship Id="rId2570" Type="http://schemas.openxmlformats.org/officeDocument/2006/relationships/hyperlink" Target="https://twitter.com/" TargetMode="External"/><Relationship Id="rId128" Type="http://schemas.openxmlformats.org/officeDocument/2006/relationships/hyperlink" Target="https://twitter.com/" TargetMode="External"/><Relationship Id="rId335" Type="http://schemas.openxmlformats.org/officeDocument/2006/relationships/hyperlink" Target="https://twitter.com/" TargetMode="External"/><Relationship Id="rId542" Type="http://schemas.openxmlformats.org/officeDocument/2006/relationships/hyperlink" Target="https://twitter.com/" TargetMode="External"/><Relationship Id="rId987" Type="http://schemas.openxmlformats.org/officeDocument/2006/relationships/hyperlink" Target="https://twitter.com/" TargetMode="External"/><Relationship Id="rId1172" Type="http://schemas.openxmlformats.org/officeDocument/2006/relationships/hyperlink" Target="https://twitter.com/" TargetMode="External"/><Relationship Id="rId2016" Type="http://schemas.openxmlformats.org/officeDocument/2006/relationships/hyperlink" Target="https://twitter.com/" TargetMode="External"/><Relationship Id="rId2223" Type="http://schemas.openxmlformats.org/officeDocument/2006/relationships/hyperlink" Target="https://twitter.com/" TargetMode="External"/><Relationship Id="rId2430" Type="http://schemas.openxmlformats.org/officeDocument/2006/relationships/hyperlink" Target="https://twitter.com/"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402" Type="http://schemas.openxmlformats.org/officeDocument/2006/relationships/hyperlink" Target="https://twitter.com/" TargetMode="External"/><Relationship Id="rId847" Type="http://schemas.openxmlformats.org/officeDocument/2006/relationships/hyperlink" Target="https://twitter.com/" TargetMode="External"/><Relationship Id="rId1032" Type="http://schemas.openxmlformats.org/officeDocument/2006/relationships/hyperlink" Target="https://twitter.com/" TargetMode="External"/><Relationship Id="rId1477" Type="http://schemas.openxmlformats.org/officeDocument/2006/relationships/hyperlink" Target="https://twitter.com/" TargetMode="External"/><Relationship Id="rId1684" Type="http://schemas.openxmlformats.org/officeDocument/2006/relationships/hyperlink" Target="https://twitter.com/" TargetMode="External"/><Relationship Id="rId1891" Type="http://schemas.openxmlformats.org/officeDocument/2006/relationships/hyperlink" Target="https://twitter.com/" TargetMode="External"/><Relationship Id="rId2528" Type="http://schemas.openxmlformats.org/officeDocument/2006/relationships/hyperlink" Target="https://twitter.com/"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s://twitter.com/" TargetMode="External"/><Relationship Id="rId914" Type="http://schemas.openxmlformats.org/officeDocument/2006/relationships/hyperlink" Target="https://twitter.com/" TargetMode="External"/><Relationship Id="rId1337" Type="http://schemas.openxmlformats.org/officeDocument/2006/relationships/hyperlink" Target="https://twitter.com/" TargetMode="External"/><Relationship Id="rId1544" Type="http://schemas.openxmlformats.org/officeDocument/2006/relationships/hyperlink" Target="https://twitter.com/" TargetMode="External"/><Relationship Id="rId1751" Type="http://schemas.openxmlformats.org/officeDocument/2006/relationships/hyperlink" Target="https://twitter.com/" TargetMode="External"/><Relationship Id="rId1989" Type="http://schemas.openxmlformats.org/officeDocument/2006/relationships/hyperlink" Target="https://twitter.com/" TargetMode="External"/><Relationship Id="rId2802" Type="http://schemas.openxmlformats.org/officeDocument/2006/relationships/hyperlink" Target="https://twitter.com/" TargetMode="External"/><Relationship Id="rId43" Type="http://schemas.openxmlformats.org/officeDocument/2006/relationships/hyperlink" Target="https://twitter.com/i/web/status/1302897436105478144" TargetMode="External"/><Relationship Id="rId1404" Type="http://schemas.openxmlformats.org/officeDocument/2006/relationships/hyperlink" Target="https://twitter.com/" TargetMode="External"/><Relationship Id="rId1611" Type="http://schemas.openxmlformats.org/officeDocument/2006/relationships/hyperlink" Target="https://twitter.com/" TargetMode="External"/><Relationship Id="rId1849" Type="http://schemas.openxmlformats.org/officeDocument/2006/relationships/hyperlink" Target="https://twitter.com/" TargetMode="External"/><Relationship Id="rId3064" Type="http://schemas.openxmlformats.org/officeDocument/2006/relationships/hyperlink" Target="https://twitter.com/" TargetMode="External"/><Relationship Id="rId192" Type="http://schemas.openxmlformats.org/officeDocument/2006/relationships/hyperlink" Target="https://twitter.com/" TargetMode="External"/><Relationship Id="rId1709" Type="http://schemas.openxmlformats.org/officeDocument/2006/relationships/hyperlink" Target="https://twitter.com/" TargetMode="External"/><Relationship Id="rId1916" Type="http://schemas.openxmlformats.org/officeDocument/2006/relationships/hyperlink" Target="https://twitter.com/" TargetMode="External"/><Relationship Id="rId497" Type="http://schemas.openxmlformats.org/officeDocument/2006/relationships/hyperlink" Target="https://twitter.com/" TargetMode="External"/><Relationship Id="rId2080" Type="http://schemas.openxmlformats.org/officeDocument/2006/relationships/hyperlink" Target="https://twitter.com/" TargetMode="External"/><Relationship Id="rId2178" Type="http://schemas.openxmlformats.org/officeDocument/2006/relationships/hyperlink" Target="https://twitter.com/" TargetMode="External"/><Relationship Id="rId2385" Type="http://schemas.openxmlformats.org/officeDocument/2006/relationships/hyperlink" Target="https://twitter.com/" TargetMode="External"/><Relationship Id="rId357" Type="http://schemas.openxmlformats.org/officeDocument/2006/relationships/hyperlink" Target="https://twitter.com/" TargetMode="External"/><Relationship Id="rId1194" Type="http://schemas.openxmlformats.org/officeDocument/2006/relationships/hyperlink" Target="https://twitter.com/" TargetMode="External"/><Relationship Id="rId2038" Type="http://schemas.openxmlformats.org/officeDocument/2006/relationships/hyperlink" Target="https://twitter.com/" TargetMode="External"/><Relationship Id="rId2592" Type="http://schemas.openxmlformats.org/officeDocument/2006/relationships/hyperlink" Target="https://twitter.com/" TargetMode="External"/><Relationship Id="rId2897" Type="http://schemas.openxmlformats.org/officeDocument/2006/relationships/hyperlink" Target="https://twitter.com/" TargetMode="External"/><Relationship Id="rId217" Type="http://schemas.openxmlformats.org/officeDocument/2006/relationships/hyperlink" Target="https://twitter.com/" TargetMode="External"/><Relationship Id="rId564" Type="http://schemas.openxmlformats.org/officeDocument/2006/relationships/hyperlink" Target="https://twitter.com/" TargetMode="External"/><Relationship Id="rId771" Type="http://schemas.openxmlformats.org/officeDocument/2006/relationships/hyperlink" Target="https://twitter.com/" TargetMode="External"/><Relationship Id="rId869" Type="http://schemas.openxmlformats.org/officeDocument/2006/relationships/hyperlink" Target="https://twitter.com/" TargetMode="External"/><Relationship Id="rId1499" Type="http://schemas.openxmlformats.org/officeDocument/2006/relationships/hyperlink" Target="https://twitter.com/" TargetMode="External"/><Relationship Id="rId2245" Type="http://schemas.openxmlformats.org/officeDocument/2006/relationships/hyperlink" Target="https://twitter.com/" TargetMode="External"/><Relationship Id="rId2452" Type="http://schemas.openxmlformats.org/officeDocument/2006/relationships/hyperlink" Target="https://twitter.com/" TargetMode="External"/><Relationship Id="rId424" Type="http://schemas.openxmlformats.org/officeDocument/2006/relationships/hyperlink" Target="https://twitter.com/" TargetMode="External"/><Relationship Id="rId631" Type="http://schemas.openxmlformats.org/officeDocument/2006/relationships/hyperlink" Target="https://twitter.com/" TargetMode="External"/><Relationship Id="rId729" Type="http://schemas.openxmlformats.org/officeDocument/2006/relationships/hyperlink" Target="https://twitter.com/" TargetMode="External"/><Relationship Id="rId1054" Type="http://schemas.openxmlformats.org/officeDocument/2006/relationships/hyperlink" Target="https://twitter.com/" TargetMode="External"/><Relationship Id="rId1261" Type="http://schemas.openxmlformats.org/officeDocument/2006/relationships/hyperlink" Target="https://twitter.com/" TargetMode="External"/><Relationship Id="rId1359" Type="http://schemas.openxmlformats.org/officeDocument/2006/relationships/hyperlink" Target="https://twitter.com/" TargetMode="External"/><Relationship Id="rId2105" Type="http://schemas.openxmlformats.org/officeDocument/2006/relationships/hyperlink" Target="https://twitter.com/" TargetMode="External"/><Relationship Id="rId2312" Type="http://schemas.openxmlformats.org/officeDocument/2006/relationships/hyperlink" Target="https://twitter.com/"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936" Type="http://schemas.openxmlformats.org/officeDocument/2006/relationships/hyperlink" Target="https://twitter.com/" TargetMode="External"/><Relationship Id="rId1121" Type="http://schemas.openxmlformats.org/officeDocument/2006/relationships/hyperlink" Target="https://twitter.com/" TargetMode="External"/><Relationship Id="rId1219" Type="http://schemas.openxmlformats.org/officeDocument/2006/relationships/hyperlink" Target="https://twitter.com/" TargetMode="External"/><Relationship Id="rId1566" Type="http://schemas.openxmlformats.org/officeDocument/2006/relationships/hyperlink" Target="https://twitter.com/" TargetMode="External"/><Relationship Id="rId1773" Type="http://schemas.openxmlformats.org/officeDocument/2006/relationships/hyperlink" Target="https://twitter.com/" TargetMode="External"/><Relationship Id="rId1980" Type="http://schemas.openxmlformats.org/officeDocument/2006/relationships/hyperlink" Target="https://twitter.com/"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s://twitter.com/i/web/status/1302904595350343680" TargetMode="External"/><Relationship Id="rId1426" Type="http://schemas.openxmlformats.org/officeDocument/2006/relationships/hyperlink" Target="https://twitter.com/" TargetMode="External"/><Relationship Id="rId1633" Type="http://schemas.openxmlformats.org/officeDocument/2006/relationships/hyperlink" Target="https://twitter.com/" TargetMode="External"/><Relationship Id="rId1840" Type="http://schemas.openxmlformats.org/officeDocument/2006/relationships/hyperlink" Target="https://twitter.com/" TargetMode="External"/><Relationship Id="rId3086" Type="http://schemas.openxmlformats.org/officeDocument/2006/relationships/table" Target="../tables/table1.xml"/><Relationship Id="rId1700" Type="http://schemas.openxmlformats.org/officeDocument/2006/relationships/hyperlink" Target="https://twitter.com/" TargetMode="External"/><Relationship Id="rId1938" Type="http://schemas.openxmlformats.org/officeDocument/2006/relationships/hyperlink" Target="https://twitter.com/" TargetMode="External"/><Relationship Id="rId281" Type="http://schemas.openxmlformats.org/officeDocument/2006/relationships/hyperlink" Target="https://twitter.com/" TargetMode="External"/><Relationship Id="rId3013" Type="http://schemas.openxmlformats.org/officeDocument/2006/relationships/hyperlink" Target="https://twitter.com/" TargetMode="External"/><Relationship Id="rId141" Type="http://schemas.openxmlformats.org/officeDocument/2006/relationships/hyperlink" Target="https://twitter.com/" TargetMode="External"/><Relationship Id="rId379" Type="http://schemas.openxmlformats.org/officeDocument/2006/relationships/hyperlink" Target="https://twitter.com/" TargetMode="External"/><Relationship Id="rId586" Type="http://schemas.openxmlformats.org/officeDocument/2006/relationships/hyperlink" Target="https://twitter.com/" TargetMode="External"/><Relationship Id="rId793" Type="http://schemas.openxmlformats.org/officeDocument/2006/relationships/hyperlink" Target="https://twitter.com/" TargetMode="External"/><Relationship Id="rId2267" Type="http://schemas.openxmlformats.org/officeDocument/2006/relationships/hyperlink" Target="https://twitter.com/" TargetMode="External"/><Relationship Id="rId2474" Type="http://schemas.openxmlformats.org/officeDocument/2006/relationships/hyperlink" Target="https://twitter.com/" TargetMode="External"/><Relationship Id="rId2681" Type="http://schemas.openxmlformats.org/officeDocument/2006/relationships/hyperlink" Target="https://twitter.com/" TargetMode="External"/><Relationship Id="rId7" Type="http://schemas.openxmlformats.org/officeDocument/2006/relationships/hyperlink" Target="https://twitter.com/i/web/status/1302894119824445440" TargetMode="External"/><Relationship Id="rId239" Type="http://schemas.openxmlformats.org/officeDocument/2006/relationships/hyperlink" Target="https://twitter.com/" TargetMode="External"/><Relationship Id="rId446" Type="http://schemas.openxmlformats.org/officeDocument/2006/relationships/hyperlink" Target="https://twitter.com/" TargetMode="External"/><Relationship Id="rId653" Type="http://schemas.openxmlformats.org/officeDocument/2006/relationships/hyperlink" Target="https://twitter.com/" TargetMode="External"/><Relationship Id="rId1076" Type="http://schemas.openxmlformats.org/officeDocument/2006/relationships/hyperlink" Target="https://twitter.com/" TargetMode="External"/><Relationship Id="rId1283" Type="http://schemas.openxmlformats.org/officeDocument/2006/relationships/hyperlink" Target="https://twitter.com/" TargetMode="External"/><Relationship Id="rId1490" Type="http://schemas.openxmlformats.org/officeDocument/2006/relationships/hyperlink" Target="https://twitter.com/" TargetMode="External"/><Relationship Id="rId2127" Type="http://schemas.openxmlformats.org/officeDocument/2006/relationships/hyperlink" Target="https://twitter.com/" TargetMode="External"/><Relationship Id="rId2334" Type="http://schemas.openxmlformats.org/officeDocument/2006/relationships/hyperlink" Target="https://twitter.com/" TargetMode="External"/><Relationship Id="rId2779" Type="http://schemas.openxmlformats.org/officeDocument/2006/relationships/hyperlink" Target="https://twitter.com/" TargetMode="External"/><Relationship Id="rId2986" Type="http://schemas.openxmlformats.org/officeDocument/2006/relationships/hyperlink" Target="https://twitter.com/" TargetMode="External"/><Relationship Id="rId306" Type="http://schemas.openxmlformats.org/officeDocument/2006/relationships/hyperlink" Target="https://twitter.com/" TargetMode="External"/><Relationship Id="rId860" Type="http://schemas.openxmlformats.org/officeDocument/2006/relationships/hyperlink" Target="https://twitter.com/" TargetMode="External"/><Relationship Id="rId958" Type="http://schemas.openxmlformats.org/officeDocument/2006/relationships/hyperlink" Target="https://twitter.com/" TargetMode="External"/><Relationship Id="rId1143" Type="http://schemas.openxmlformats.org/officeDocument/2006/relationships/hyperlink" Target="https://twitter.com/" TargetMode="External"/><Relationship Id="rId1588" Type="http://schemas.openxmlformats.org/officeDocument/2006/relationships/hyperlink" Target="https://twitter.com/" TargetMode="External"/><Relationship Id="rId1795" Type="http://schemas.openxmlformats.org/officeDocument/2006/relationships/hyperlink" Target="https://twitter.com/" TargetMode="External"/><Relationship Id="rId2541" Type="http://schemas.openxmlformats.org/officeDocument/2006/relationships/hyperlink" Target="https://twitter.com/"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s://twitter.com/i/web/status/1302906168092684289" TargetMode="External"/><Relationship Id="rId513" Type="http://schemas.openxmlformats.org/officeDocument/2006/relationships/hyperlink" Target="https://twitter.com/" TargetMode="External"/><Relationship Id="rId720" Type="http://schemas.openxmlformats.org/officeDocument/2006/relationships/hyperlink" Target="https://twitter.com/" TargetMode="External"/><Relationship Id="rId818" Type="http://schemas.openxmlformats.org/officeDocument/2006/relationships/hyperlink" Target="https://twitter.com/" TargetMode="External"/><Relationship Id="rId1350" Type="http://schemas.openxmlformats.org/officeDocument/2006/relationships/hyperlink" Target="https://twitter.com/" TargetMode="External"/><Relationship Id="rId1448" Type="http://schemas.openxmlformats.org/officeDocument/2006/relationships/hyperlink" Target="https://twitter.com/" TargetMode="External"/><Relationship Id="rId1655" Type="http://schemas.openxmlformats.org/officeDocument/2006/relationships/hyperlink" Target="https://twitter.com/" TargetMode="External"/><Relationship Id="rId2401" Type="http://schemas.openxmlformats.org/officeDocument/2006/relationships/hyperlink" Target="https://twitter.com/" TargetMode="External"/><Relationship Id="rId2706" Type="http://schemas.openxmlformats.org/officeDocument/2006/relationships/hyperlink" Target="https://twitter.com/" TargetMode="External"/><Relationship Id="rId1003" Type="http://schemas.openxmlformats.org/officeDocument/2006/relationships/hyperlink" Target="https://twitter.com/" TargetMode="External"/><Relationship Id="rId1210" Type="http://schemas.openxmlformats.org/officeDocument/2006/relationships/hyperlink" Target="https://twitter.com/" TargetMode="External"/><Relationship Id="rId1308" Type="http://schemas.openxmlformats.org/officeDocument/2006/relationships/hyperlink" Target="https://twitter.com/" TargetMode="External"/><Relationship Id="rId1862" Type="http://schemas.openxmlformats.org/officeDocument/2006/relationships/hyperlink" Target="https://twitter.com/" TargetMode="External"/><Relationship Id="rId2913" Type="http://schemas.openxmlformats.org/officeDocument/2006/relationships/hyperlink" Target="https://twitter.com/" TargetMode="External"/><Relationship Id="rId1515" Type="http://schemas.openxmlformats.org/officeDocument/2006/relationships/hyperlink" Target="https://twitter.com/" TargetMode="External"/><Relationship Id="rId1722" Type="http://schemas.openxmlformats.org/officeDocument/2006/relationships/hyperlink" Target="https://twitter.com/" TargetMode="External"/><Relationship Id="rId14" Type="http://schemas.openxmlformats.org/officeDocument/2006/relationships/hyperlink" Target="https://twitter.com/i/web/status/1302895393567469568" TargetMode="External"/><Relationship Id="rId2191" Type="http://schemas.openxmlformats.org/officeDocument/2006/relationships/hyperlink" Target="https://twitter.com/" TargetMode="External"/><Relationship Id="rId3035" Type="http://schemas.openxmlformats.org/officeDocument/2006/relationships/hyperlink" Target="https://twitter.com/" TargetMode="External"/><Relationship Id="rId163" Type="http://schemas.openxmlformats.org/officeDocument/2006/relationships/hyperlink" Target="https://twitter.com/" TargetMode="External"/><Relationship Id="rId370" Type="http://schemas.openxmlformats.org/officeDocument/2006/relationships/hyperlink" Target="https://twitter.com/" TargetMode="External"/><Relationship Id="rId2051" Type="http://schemas.openxmlformats.org/officeDocument/2006/relationships/hyperlink" Target="https://twitter.com/" TargetMode="External"/><Relationship Id="rId2289" Type="http://schemas.openxmlformats.org/officeDocument/2006/relationships/hyperlink" Target="https://twitter.com/" TargetMode="External"/><Relationship Id="rId2496" Type="http://schemas.openxmlformats.org/officeDocument/2006/relationships/hyperlink" Target="https://twitter.com/" TargetMode="External"/><Relationship Id="rId230" Type="http://schemas.openxmlformats.org/officeDocument/2006/relationships/hyperlink" Target="https://twitter.com/" TargetMode="External"/><Relationship Id="rId468" Type="http://schemas.openxmlformats.org/officeDocument/2006/relationships/hyperlink" Target="https://twitter.com/" TargetMode="External"/><Relationship Id="rId675" Type="http://schemas.openxmlformats.org/officeDocument/2006/relationships/hyperlink" Target="https://twitter.com/" TargetMode="External"/><Relationship Id="rId882" Type="http://schemas.openxmlformats.org/officeDocument/2006/relationships/hyperlink" Target="https://twitter.com/" TargetMode="External"/><Relationship Id="rId1098" Type="http://schemas.openxmlformats.org/officeDocument/2006/relationships/hyperlink" Target="https://twitter.com/" TargetMode="External"/><Relationship Id="rId2149" Type="http://schemas.openxmlformats.org/officeDocument/2006/relationships/hyperlink" Target="https://twitter.com/" TargetMode="External"/><Relationship Id="rId2356" Type="http://schemas.openxmlformats.org/officeDocument/2006/relationships/hyperlink" Target="https://twitter.com/" TargetMode="External"/><Relationship Id="rId2563" Type="http://schemas.openxmlformats.org/officeDocument/2006/relationships/hyperlink" Target="https://twitter.com/" TargetMode="External"/><Relationship Id="rId2770" Type="http://schemas.openxmlformats.org/officeDocument/2006/relationships/hyperlink" Target="https://twitter.com/" TargetMode="External"/><Relationship Id="rId328" Type="http://schemas.openxmlformats.org/officeDocument/2006/relationships/hyperlink" Target="https://twitter.com/" TargetMode="External"/><Relationship Id="rId535" Type="http://schemas.openxmlformats.org/officeDocument/2006/relationships/hyperlink" Target="https://twitter.com/" TargetMode="External"/><Relationship Id="rId742" Type="http://schemas.openxmlformats.org/officeDocument/2006/relationships/hyperlink" Target="https://twitter.com/" TargetMode="External"/><Relationship Id="rId1165" Type="http://schemas.openxmlformats.org/officeDocument/2006/relationships/hyperlink" Target="https://twitter.com/" TargetMode="External"/><Relationship Id="rId1372" Type="http://schemas.openxmlformats.org/officeDocument/2006/relationships/hyperlink" Target="https://twitter.com/" TargetMode="External"/><Relationship Id="rId2009" Type="http://schemas.openxmlformats.org/officeDocument/2006/relationships/hyperlink" Target="https://twitter.com/" TargetMode="External"/><Relationship Id="rId2216" Type="http://schemas.openxmlformats.org/officeDocument/2006/relationships/hyperlink" Target="https://twitter.com/" TargetMode="External"/><Relationship Id="rId2423" Type="http://schemas.openxmlformats.org/officeDocument/2006/relationships/hyperlink" Target="https://twitter.com/" TargetMode="External"/><Relationship Id="rId2630" Type="http://schemas.openxmlformats.org/officeDocument/2006/relationships/hyperlink" Target="https://twitter.com/" TargetMode="External"/><Relationship Id="rId2868" Type="http://schemas.openxmlformats.org/officeDocument/2006/relationships/hyperlink" Target="https://twitter.com/" TargetMode="External"/><Relationship Id="rId602" Type="http://schemas.openxmlformats.org/officeDocument/2006/relationships/hyperlink" Target="https://twitter.com/" TargetMode="External"/><Relationship Id="rId1025" Type="http://schemas.openxmlformats.org/officeDocument/2006/relationships/hyperlink" Target="https://twitter.com/" TargetMode="External"/><Relationship Id="rId1232" Type="http://schemas.openxmlformats.org/officeDocument/2006/relationships/hyperlink" Target="https://twitter.com/" TargetMode="External"/><Relationship Id="rId1677" Type="http://schemas.openxmlformats.org/officeDocument/2006/relationships/hyperlink" Target="https://twitter.com/" TargetMode="External"/><Relationship Id="rId1884" Type="http://schemas.openxmlformats.org/officeDocument/2006/relationships/hyperlink" Target="https://twitter.com/"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907" Type="http://schemas.openxmlformats.org/officeDocument/2006/relationships/hyperlink" Target="https://twitter.com/" TargetMode="External"/><Relationship Id="rId1537" Type="http://schemas.openxmlformats.org/officeDocument/2006/relationships/hyperlink" Target="https://twitter.com/" TargetMode="External"/><Relationship Id="rId1744" Type="http://schemas.openxmlformats.org/officeDocument/2006/relationships/hyperlink" Target="https://twitter.com/" TargetMode="External"/><Relationship Id="rId1951" Type="http://schemas.openxmlformats.org/officeDocument/2006/relationships/hyperlink" Target="https://twitter.com/" TargetMode="External"/><Relationship Id="rId36" Type="http://schemas.openxmlformats.org/officeDocument/2006/relationships/hyperlink" Target="https://twitter.com/suryapsingh_IAS/status/1302898971602419714" TargetMode="External"/><Relationship Id="rId1604" Type="http://schemas.openxmlformats.org/officeDocument/2006/relationships/hyperlink" Target="https://twitter.com/" TargetMode="External"/><Relationship Id="rId3057" Type="http://schemas.openxmlformats.org/officeDocument/2006/relationships/hyperlink" Target="https://twitter.com/" TargetMode="External"/><Relationship Id="rId185" Type="http://schemas.openxmlformats.org/officeDocument/2006/relationships/hyperlink" Target="https://twitter.com/" TargetMode="External"/><Relationship Id="rId1811" Type="http://schemas.openxmlformats.org/officeDocument/2006/relationships/hyperlink" Target="https://twitter.com/" TargetMode="External"/><Relationship Id="rId1909" Type="http://schemas.openxmlformats.org/officeDocument/2006/relationships/hyperlink" Target="https://twitter.com/" TargetMode="External"/><Relationship Id="rId392" Type="http://schemas.openxmlformats.org/officeDocument/2006/relationships/hyperlink" Target="https://twitter.com/" TargetMode="External"/><Relationship Id="rId697" Type="http://schemas.openxmlformats.org/officeDocument/2006/relationships/hyperlink" Target="https://twitter.com/" TargetMode="External"/><Relationship Id="rId2073" Type="http://schemas.openxmlformats.org/officeDocument/2006/relationships/hyperlink" Target="https://twitter.com/" TargetMode="External"/><Relationship Id="rId2280" Type="http://schemas.openxmlformats.org/officeDocument/2006/relationships/hyperlink" Target="https://twitter.com/" TargetMode="External"/><Relationship Id="rId2378" Type="http://schemas.openxmlformats.org/officeDocument/2006/relationships/hyperlink" Target="https://twitter.com/" TargetMode="External"/><Relationship Id="rId252" Type="http://schemas.openxmlformats.org/officeDocument/2006/relationships/hyperlink" Target="https://twitter.com/" TargetMode="External"/><Relationship Id="rId1187" Type="http://schemas.openxmlformats.org/officeDocument/2006/relationships/hyperlink" Target="https://twitter.com/" TargetMode="External"/><Relationship Id="rId2140" Type="http://schemas.openxmlformats.org/officeDocument/2006/relationships/hyperlink" Target="https://twitter.com/" TargetMode="External"/><Relationship Id="rId2585" Type="http://schemas.openxmlformats.org/officeDocument/2006/relationships/hyperlink" Target="https://twitter.com/" TargetMode="External"/><Relationship Id="rId2792" Type="http://schemas.openxmlformats.org/officeDocument/2006/relationships/hyperlink" Target="https://twitter.com/" TargetMode="External"/><Relationship Id="rId112" Type="http://schemas.openxmlformats.org/officeDocument/2006/relationships/hyperlink" Target="https://twitter.com/" TargetMode="External"/><Relationship Id="rId557" Type="http://schemas.openxmlformats.org/officeDocument/2006/relationships/hyperlink" Target="https://twitter.com/" TargetMode="External"/><Relationship Id="rId764" Type="http://schemas.openxmlformats.org/officeDocument/2006/relationships/hyperlink" Target="https://twitter.com/" TargetMode="External"/><Relationship Id="rId971" Type="http://schemas.openxmlformats.org/officeDocument/2006/relationships/hyperlink" Target="https://twitter.com/" TargetMode="External"/><Relationship Id="rId1394" Type="http://schemas.openxmlformats.org/officeDocument/2006/relationships/hyperlink" Target="https://twitter.com/" TargetMode="External"/><Relationship Id="rId1699" Type="http://schemas.openxmlformats.org/officeDocument/2006/relationships/hyperlink" Target="https://twitter.com/" TargetMode="External"/><Relationship Id="rId2000" Type="http://schemas.openxmlformats.org/officeDocument/2006/relationships/hyperlink" Target="https://twitter.com/" TargetMode="External"/><Relationship Id="rId2238" Type="http://schemas.openxmlformats.org/officeDocument/2006/relationships/hyperlink" Target="https://twitter.com/" TargetMode="External"/><Relationship Id="rId2445" Type="http://schemas.openxmlformats.org/officeDocument/2006/relationships/hyperlink" Target="https://twitter.com/" TargetMode="External"/><Relationship Id="rId2652" Type="http://schemas.openxmlformats.org/officeDocument/2006/relationships/hyperlink" Target="https://twitter.com/" TargetMode="External"/><Relationship Id="rId417" Type="http://schemas.openxmlformats.org/officeDocument/2006/relationships/hyperlink" Target="https://twitter.com/" TargetMode="External"/><Relationship Id="rId624" Type="http://schemas.openxmlformats.org/officeDocument/2006/relationships/hyperlink" Target="https://twitter.com/" TargetMode="External"/><Relationship Id="rId831" Type="http://schemas.openxmlformats.org/officeDocument/2006/relationships/hyperlink" Target="https://twitter.com/" TargetMode="External"/><Relationship Id="rId1047" Type="http://schemas.openxmlformats.org/officeDocument/2006/relationships/hyperlink" Target="https://twitter.com/" TargetMode="External"/><Relationship Id="rId1254" Type="http://schemas.openxmlformats.org/officeDocument/2006/relationships/hyperlink" Target="https://twitter.com/" TargetMode="External"/><Relationship Id="rId1461" Type="http://schemas.openxmlformats.org/officeDocument/2006/relationships/hyperlink" Target="https://twitter.com/" TargetMode="External"/><Relationship Id="rId2305" Type="http://schemas.openxmlformats.org/officeDocument/2006/relationships/hyperlink" Target="https://twitter.com/" TargetMode="External"/><Relationship Id="rId2512" Type="http://schemas.openxmlformats.org/officeDocument/2006/relationships/hyperlink" Target="https://twitter.com/" TargetMode="External"/><Relationship Id="rId2957" Type="http://schemas.openxmlformats.org/officeDocument/2006/relationships/hyperlink" Target="https://twitter.com/" TargetMode="External"/><Relationship Id="rId929" Type="http://schemas.openxmlformats.org/officeDocument/2006/relationships/hyperlink" Target="https://twitter.com/" TargetMode="External"/><Relationship Id="rId1114" Type="http://schemas.openxmlformats.org/officeDocument/2006/relationships/hyperlink" Target="https://twitter.com/" TargetMode="External"/><Relationship Id="rId1321" Type="http://schemas.openxmlformats.org/officeDocument/2006/relationships/hyperlink" Target="https://twitter.com/" TargetMode="External"/><Relationship Id="rId1559" Type="http://schemas.openxmlformats.org/officeDocument/2006/relationships/hyperlink" Target="https://twitter.com/" TargetMode="External"/><Relationship Id="rId1766" Type="http://schemas.openxmlformats.org/officeDocument/2006/relationships/hyperlink" Target="https://twitter.com/" TargetMode="External"/><Relationship Id="rId1973" Type="http://schemas.openxmlformats.org/officeDocument/2006/relationships/hyperlink" Target="https://twitter.com/" TargetMode="External"/><Relationship Id="rId2817" Type="http://schemas.openxmlformats.org/officeDocument/2006/relationships/hyperlink" Target="https://twitter.com/" TargetMode="External"/><Relationship Id="rId58" Type="http://schemas.openxmlformats.org/officeDocument/2006/relationships/hyperlink" Target="https://twitter.com/i/web/status/1302902643585503232" TargetMode="External"/><Relationship Id="rId1419" Type="http://schemas.openxmlformats.org/officeDocument/2006/relationships/hyperlink" Target="https://twitter.com/" TargetMode="External"/><Relationship Id="rId1626" Type="http://schemas.openxmlformats.org/officeDocument/2006/relationships/hyperlink" Target="https://twitter.com/" TargetMode="External"/><Relationship Id="rId1833" Type="http://schemas.openxmlformats.org/officeDocument/2006/relationships/hyperlink" Target="https://twitter.com/" TargetMode="External"/><Relationship Id="rId3079" Type="http://schemas.openxmlformats.org/officeDocument/2006/relationships/hyperlink" Target="https://twitter.com/" TargetMode="External"/><Relationship Id="rId1900" Type="http://schemas.openxmlformats.org/officeDocument/2006/relationships/hyperlink" Target="https://twitter.com/" TargetMode="External"/><Relationship Id="rId2095" Type="http://schemas.openxmlformats.org/officeDocument/2006/relationships/hyperlink" Target="https://twitter.com/" TargetMode="External"/><Relationship Id="rId274" Type="http://schemas.openxmlformats.org/officeDocument/2006/relationships/hyperlink" Target="https://twitter.com/" TargetMode="External"/><Relationship Id="rId481" Type="http://schemas.openxmlformats.org/officeDocument/2006/relationships/hyperlink" Target="https://twitter.com/" TargetMode="External"/><Relationship Id="rId2162" Type="http://schemas.openxmlformats.org/officeDocument/2006/relationships/hyperlink" Target="https://twitter.com/" TargetMode="External"/><Relationship Id="rId3006" Type="http://schemas.openxmlformats.org/officeDocument/2006/relationships/hyperlink" Target="https://twitter.com/" TargetMode="External"/><Relationship Id="rId134" Type="http://schemas.openxmlformats.org/officeDocument/2006/relationships/hyperlink" Target="https://twitter.com/" TargetMode="External"/><Relationship Id="rId579" Type="http://schemas.openxmlformats.org/officeDocument/2006/relationships/hyperlink" Target="https://twitter.com/" TargetMode="External"/><Relationship Id="rId786" Type="http://schemas.openxmlformats.org/officeDocument/2006/relationships/hyperlink" Target="https://twitter.com/" TargetMode="External"/><Relationship Id="rId993" Type="http://schemas.openxmlformats.org/officeDocument/2006/relationships/hyperlink" Target="https://twitter.com/" TargetMode="External"/><Relationship Id="rId2467" Type="http://schemas.openxmlformats.org/officeDocument/2006/relationships/hyperlink" Target="https://twitter.com/" TargetMode="External"/><Relationship Id="rId2674" Type="http://schemas.openxmlformats.org/officeDocument/2006/relationships/hyperlink" Target="https://twitter.com/" TargetMode="External"/><Relationship Id="rId341" Type="http://schemas.openxmlformats.org/officeDocument/2006/relationships/hyperlink" Target="https://twitter.com/" TargetMode="External"/><Relationship Id="rId439" Type="http://schemas.openxmlformats.org/officeDocument/2006/relationships/hyperlink" Target="https://twitter.com/" TargetMode="External"/><Relationship Id="rId646" Type="http://schemas.openxmlformats.org/officeDocument/2006/relationships/hyperlink" Target="https://twitter.com/" TargetMode="External"/><Relationship Id="rId1069" Type="http://schemas.openxmlformats.org/officeDocument/2006/relationships/hyperlink" Target="https://twitter.com/" TargetMode="External"/><Relationship Id="rId1276" Type="http://schemas.openxmlformats.org/officeDocument/2006/relationships/hyperlink" Target="https://twitter.com/" TargetMode="External"/><Relationship Id="rId1483" Type="http://schemas.openxmlformats.org/officeDocument/2006/relationships/hyperlink" Target="https://twitter.com/" TargetMode="External"/><Relationship Id="rId2022" Type="http://schemas.openxmlformats.org/officeDocument/2006/relationships/hyperlink" Target="https://twitter.com/" TargetMode="External"/><Relationship Id="rId2327" Type="http://schemas.openxmlformats.org/officeDocument/2006/relationships/hyperlink" Target="https://twitter.com/" TargetMode="External"/><Relationship Id="rId2881" Type="http://schemas.openxmlformats.org/officeDocument/2006/relationships/hyperlink" Target="https://twitter.com/" TargetMode="External"/><Relationship Id="rId2979" Type="http://schemas.openxmlformats.org/officeDocument/2006/relationships/hyperlink" Target="https://twitter.com/" TargetMode="External"/><Relationship Id="rId201" Type="http://schemas.openxmlformats.org/officeDocument/2006/relationships/hyperlink" Target="https://twitter.com/" TargetMode="External"/><Relationship Id="rId506" Type="http://schemas.openxmlformats.org/officeDocument/2006/relationships/hyperlink" Target="https://twitter.com/" TargetMode="External"/><Relationship Id="rId853" Type="http://schemas.openxmlformats.org/officeDocument/2006/relationships/hyperlink" Target="https://twitter.com/" TargetMode="External"/><Relationship Id="rId1136" Type="http://schemas.openxmlformats.org/officeDocument/2006/relationships/hyperlink" Target="https://twitter.com/" TargetMode="External"/><Relationship Id="rId1690" Type="http://schemas.openxmlformats.org/officeDocument/2006/relationships/hyperlink" Target="https://twitter.com/" TargetMode="External"/><Relationship Id="rId1788" Type="http://schemas.openxmlformats.org/officeDocument/2006/relationships/hyperlink" Target="https://twitter.com/" TargetMode="External"/><Relationship Id="rId1995" Type="http://schemas.openxmlformats.org/officeDocument/2006/relationships/hyperlink" Target="https://twitter.com/" TargetMode="External"/><Relationship Id="rId2534" Type="http://schemas.openxmlformats.org/officeDocument/2006/relationships/hyperlink" Target="https://twitter.com/" TargetMode="External"/><Relationship Id="rId2741" Type="http://schemas.openxmlformats.org/officeDocument/2006/relationships/hyperlink" Target="https://twitter.com/" TargetMode="External"/><Relationship Id="rId2839" Type="http://schemas.openxmlformats.org/officeDocument/2006/relationships/hyperlink" Target="https://twitter.com/" TargetMode="External"/><Relationship Id="rId713" Type="http://schemas.openxmlformats.org/officeDocument/2006/relationships/hyperlink" Target="https://twitter.com/" TargetMode="External"/><Relationship Id="rId920" Type="http://schemas.openxmlformats.org/officeDocument/2006/relationships/hyperlink" Target="https://twitter.com/" TargetMode="External"/><Relationship Id="rId1343" Type="http://schemas.openxmlformats.org/officeDocument/2006/relationships/hyperlink" Target="https://twitter.com/" TargetMode="External"/><Relationship Id="rId1550" Type="http://schemas.openxmlformats.org/officeDocument/2006/relationships/hyperlink" Target="https://twitter.com/" TargetMode="External"/><Relationship Id="rId1648" Type="http://schemas.openxmlformats.org/officeDocument/2006/relationships/hyperlink" Target="https://twitter.com/" TargetMode="External"/><Relationship Id="rId2601" Type="http://schemas.openxmlformats.org/officeDocument/2006/relationships/hyperlink" Target="https://twitter.com/" TargetMode="External"/><Relationship Id="rId1203" Type="http://schemas.openxmlformats.org/officeDocument/2006/relationships/hyperlink" Target="https://twitter.com/" TargetMode="External"/><Relationship Id="rId1410" Type="http://schemas.openxmlformats.org/officeDocument/2006/relationships/hyperlink" Target="https://twitter.com/" TargetMode="External"/><Relationship Id="rId1508" Type="http://schemas.openxmlformats.org/officeDocument/2006/relationships/hyperlink" Target="https://twitter.com/" TargetMode="External"/><Relationship Id="rId1855" Type="http://schemas.openxmlformats.org/officeDocument/2006/relationships/hyperlink" Target="https://twitter.com/" TargetMode="External"/><Relationship Id="rId2906" Type="http://schemas.openxmlformats.org/officeDocument/2006/relationships/hyperlink" Target="https://twitter.com/" TargetMode="External"/><Relationship Id="rId3070" Type="http://schemas.openxmlformats.org/officeDocument/2006/relationships/hyperlink" Target="https://twitter.com/" TargetMode="External"/><Relationship Id="rId1715" Type="http://schemas.openxmlformats.org/officeDocument/2006/relationships/hyperlink" Target="https://twitter.com/" TargetMode="External"/><Relationship Id="rId1922" Type="http://schemas.openxmlformats.org/officeDocument/2006/relationships/hyperlink" Target="https://twitter.com/" TargetMode="External"/><Relationship Id="rId296" Type="http://schemas.openxmlformats.org/officeDocument/2006/relationships/hyperlink" Target="https://twitter.com/" TargetMode="External"/><Relationship Id="rId2184" Type="http://schemas.openxmlformats.org/officeDocument/2006/relationships/hyperlink" Target="https://twitter.com/" TargetMode="External"/><Relationship Id="rId2391" Type="http://schemas.openxmlformats.org/officeDocument/2006/relationships/hyperlink" Target="https://twitter.com/" TargetMode="External"/><Relationship Id="rId3028" Type="http://schemas.openxmlformats.org/officeDocument/2006/relationships/hyperlink" Target="https://twitter.com/" TargetMode="External"/><Relationship Id="rId156" Type="http://schemas.openxmlformats.org/officeDocument/2006/relationships/hyperlink" Target="https://twitter.com/" TargetMode="External"/><Relationship Id="rId363" Type="http://schemas.openxmlformats.org/officeDocument/2006/relationships/hyperlink" Target="https://twitter.com/" TargetMode="External"/><Relationship Id="rId570" Type="http://schemas.openxmlformats.org/officeDocument/2006/relationships/hyperlink" Target="https://twitter.com/" TargetMode="External"/><Relationship Id="rId2044" Type="http://schemas.openxmlformats.org/officeDocument/2006/relationships/hyperlink" Target="https://twitter.com/" TargetMode="External"/><Relationship Id="rId2251" Type="http://schemas.openxmlformats.org/officeDocument/2006/relationships/hyperlink" Target="https://twitter.com/" TargetMode="External"/><Relationship Id="rId2489" Type="http://schemas.openxmlformats.org/officeDocument/2006/relationships/hyperlink" Target="https://twitter.com/" TargetMode="External"/><Relationship Id="rId2696" Type="http://schemas.openxmlformats.org/officeDocument/2006/relationships/hyperlink" Target="https://twitter.com/" TargetMode="External"/><Relationship Id="rId223" Type="http://schemas.openxmlformats.org/officeDocument/2006/relationships/hyperlink" Target="https://twitter.com/" TargetMode="External"/><Relationship Id="rId430" Type="http://schemas.openxmlformats.org/officeDocument/2006/relationships/hyperlink" Target="https://twitter.com/" TargetMode="External"/><Relationship Id="rId668" Type="http://schemas.openxmlformats.org/officeDocument/2006/relationships/hyperlink" Target="https://twitter.com/" TargetMode="External"/><Relationship Id="rId875" Type="http://schemas.openxmlformats.org/officeDocument/2006/relationships/hyperlink" Target="https://twitter.com/" TargetMode="External"/><Relationship Id="rId1060" Type="http://schemas.openxmlformats.org/officeDocument/2006/relationships/hyperlink" Target="https://twitter.com/" TargetMode="External"/><Relationship Id="rId1298" Type="http://schemas.openxmlformats.org/officeDocument/2006/relationships/hyperlink" Target="https://twitter.com/" TargetMode="External"/><Relationship Id="rId2111" Type="http://schemas.openxmlformats.org/officeDocument/2006/relationships/hyperlink" Target="https://twitter.com/" TargetMode="External"/><Relationship Id="rId2349" Type="http://schemas.openxmlformats.org/officeDocument/2006/relationships/hyperlink" Target="https://twitter.com/" TargetMode="External"/><Relationship Id="rId2556" Type="http://schemas.openxmlformats.org/officeDocument/2006/relationships/hyperlink" Target="https://twitter.com/"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528" Type="http://schemas.openxmlformats.org/officeDocument/2006/relationships/hyperlink" Target="https://twitter.com/" TargetMode="External"/><Relationship Id="rId735" Type="http://schemas.openxmlformats.org/officeDocument/2006/relationships/hyperlink" Target="https://twitter.com/" TargetMode="External"/><Relationship Id="rId942" Type="http://schemas.openxmlformats.org/officeDocument/2006/relationships/hyperlink" Target="https://twitter.com/" TargetMode="External"/><Relationship Id="rId1158" Type="http://schemas.openxmlformats.org/officeDocument/2006/relationships/hyperlink" Target="https://twitter.com/" TargetMode="External"/><Relationship Id="rId1365" Type="http://schemas.openxmlformats.org/officeDocument/2006/relationships/hyperlink" Target="https://twitter.com/" TargetMode="External"/><Relationship Id="rId1572" Type="http://schemas.openxmlformats.org/officeDocument/2006/relationships/hyperlink" Target="https://twitter.com/" TargetMode="External"/><Relationship Id="rId2209" Type="http://schemas.openxmlformats.org/officeDocument/2006/relationships/hyperlink" Target="https://twitter.com/" TargetMode="External"/><Relationship Id="rId2416" Type="http://schemas.openxmlformats.org/officeDocument/2006/relationships/hyperlink" Target="https://twitter.com/" TargetMode="External"/><Relationship Id="rId2623" Type="http://schemas.openxmlformats.org/officeDocument/2006/relationships/hyperlink" Target="https://twitter.com/" TargetMode="External"/><Relationship Id="rId1018" Type="http://schemas.openxmlformats.org/officeDocument/2006/relationships/hyperlink" Target="https://twitter.com/" TargetMode="External"/><Relationship Id="rId1225" Type="http://schemas.openxmlformats.org/officeDocument/2006/relationships/hyperlink" Target="https://twitter.com/" TargetMode="External"/><Relationship Id="rId1432" Type="http://schemas.openxmlformats.org/officeDocument/2006/relationships/hyperlink" Target="https://twitter.com/" TargetMode="External"/><Relationship Id="rId1877" Type="http://schemas.openxmlformats.org/officeDocument/2006/relationships/hyperlink" Target="https://twitter.com/" TargetMode="External"/><Relationship Id="rId2830" Type="http://schemas.openxmlformats.org/officeDocument/2006/relationships/hyperlink" Target="https://twitter.com/" TargetMode="External"/><Relationship Id="rId2928" Type="http://schemas.openxmlformats.org/officeDocument/2006/relationships/hyperlink" Target="https://twitter.com/" TargetMode="External"/><Relationship Id="rId71" Type="http://schemas.openxmlformats.org/officeDocument/2006/relationships/hyperlink" Target="https://twitter.com/i/web/status/1302905107525197824" TargetMode="External"/><Relationship Id="rId802" Type="http://schemas.openxmlformats.org/officeDocument/2006/relationships/hyperlink" Target="https://twitter.com/" TargetMode="External"/><Relationship Id="rId1737" Type="http://schemas.openxmlformats.org/officeDocument/2006/relationships/hyperlink" Target="https://twitter.com/" TargetMode="External"/><Relationship Id="rId1944" Type="http://schemas.openxmlformats.org/officeDocument/2006/relationships/hyperlink" Target="https://twitter.com/" TargetMode="External"/><Relationship Id="rId29" Type="http://schemas.openxmlformats.org/officeDocument/2006/relationships/hyperlink" Target="https://twitter.com/i/web/status/1302895668009136128" TargetMode="External"/><Relationship Id="rId178" Type="http://schemas.openxmlformats.org/officeDocument/2006/relationships/hyperlink" Target="https://twitter.com/" TargetMode="External"/><Relationship Id="rId1804" Type="http://schemas.openxmlformats.org/officeDocument/2006/relationships/hyperlink" Target="https://twitter.com/" TargetMode="External"/><Relationship Id="rId385" Type="http://schemas.openxmlformats.org/officeDocument/2006/relationships/hyperlink" Target="https://twitter.com/" TargetMode="External"/><Relationship Id="rId592" Type="http://schemas.openxmlformats.org/officeDocument/2006/relationships/hyperlink" Target="https://twitter.com/" TargetMode="External"/><Relationship Id="rId2066" Type="http://schemas.openxmlformats.org/officeDocument/2006/relationships/hyperlink" Target="https://twitter.com/" TargetMode="External"/><Relationship Id="rId2273" Type="http://schemas.openxmlformats.org/officeDocument/2006/relationships/hyperlink" Target="https://twitter.com/" TargetMode="External"/><Relationship Id="rId2480" Type="http://schemas.openxmlformats.org/officeDocument/2006/relationships/hyperlink" Target="https://twitter.com/" TargetMode="External"/><Relationship Id="rId245" Type="http://schemas.openxmlformats.org/officeDocument/2006/relationships/hyperlink" Target="https://twitter.com/" TargetMode="External"/><Relationship Id="rId452" Type="http://schemas.openxmlformats.org/officeDocument/2006/relationships/hyperlink" Target="https://twitter.com/" TargetMode="External"/><Relationship Id="rId897" Type="http://schemas.openxmlformats.org/officeDocument/2006/relationships/hyperlink" Target="https://twitter.com/" TargetMode="External"/><Relationship Id="rId1082" Type="http://schemas.openxmlformats.org/officeDocument/2006/relationships/hyperlink" Target="https://twitter.com/" TargetMode="External"/><Relationship Id="rId2133" Type="http://schemas.openxmlformats.org/officeDocument/2006/relationships/hyperlink" Target="https://twitter.com/" TargetMode="External"/><Relationship Id="rId2340" Type="http://schemas.openxmlformats.org/officeDocument/2006/relationships/hyperlink" Target="https://twitter.com/" TargetMode="External"/><Relationship Id="rId2578" Type="http://schemas.openxmlformats.org/officeDocument/2006/relationships/hyperlink" Target="https://twitter.com/" TargetMode="External"/><Relationship Id="rId2785" Type="http://schemas.openxmlformats.org/officeDocument/2006/relationships/hyperlink" Target="https://twitter.com/" TargetMode="External"/><Relationship Id="rId2992" Type="http://schemas.openxmlformats.org/officeDocument/2006/relationships/hyperlink" Target="https://twitter.com/" TargetMode="External"/><Relationship Id="rId105" Type="http://schemas.openxmlformats.org/officeDocument/2006/relationships/hyperlink" Target="https://twitter.com/i/web/status/1302904775655092224" TargetMode="External"/><Relationship Id="rId312" Type="http://schemas.openxmlformats.org/officeDocument/2006/relationships/hyperlink" Target="https://twitter.com/" TargetMode="External"/><Relationship Id="rId757" Type="http://schemas.openxmlformats.org/officeDocument/2006/relationships/hyperlink" Target="https://twitter.com/" TargetMode="External"/><Relationship Id="rId964" Type="http://schemas.openxmlformats.org/officeDocument/2006/relationships/hyperlink" Target="https://twitter.com/" TargetMode="External"/><Relationship Id="rId1387" Type="http://schemas.openxmlformats.org/officeDocument/2006/relationships/hyperlink" Target="https://twitter.com/" TargetMode="External"/><Relationship Id="rId1594" Type="http://schemas.openxmlformats.org/officeDocument/2006/relationships/hyperlink" Target="https://twitter.com/" TargetMode="External"/><Relationship Id="rId2200" Type="http://schemas.openxmlformats.org/officeDocument/2006/relationships/hyperlink" Target="https://twitter.com/" TargetMode="External"/><Relationship Id="rId2438" Type="http://schemas.openxmlformats.org/officeDocument/2006/relationships/hyperlink" Target="https://twitter.com/"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93" Type="http://schemas.openxmlformats.org/officeDocument/2006/relationships/hyperlink" Target="https://twitter.com/i/web/status/1302905699110850560" TargetMode="External"/><Relationship Id="rId617" Type="http://schemas.openxmlformats.org/officeDocument/2006/relationships/hyperlink" Target="https://twitter.com/" TargetMode="External"/><Relationship Id="rId824" Type="http://schemas.openxmlformats.org/officeDocument/2006/relationships/hyperlink" Target="https://twitter.com/" TargetMode="External"/><Relationship Id="rId1247" Type="http://schemas.openxmlformats.org/officeDocument/2006/relationships/hyperlink" Target="https://twitter.com/" TargetMode="External"/><Relationship Id="rId1454" Type="http://schemas.openxmlformats.org/officeDocument/2006/relationships/hyperlink" Target="https://twitter.com/" TargetMode="External"/><Relationship Id="rId1661" Type="http://schemas.openxmlformats.org/officeDocument/2006/relationships/hyperlink" Target="https://twitter.com/" TargetMode="External"/><Relationship Id="rId1899" Type="http://schemas.openxmlformats.org/officeDocument/2006/relationships/hyperlink" Target="https://twitter.com/" TargetMode="External"/><Relationship Id="rId2505" Type="http://schemas.openxmlformats.org/officeDocument/2006/relationships/hyperlink" Target="https://twitter.com/" TargetMode="External"/><Relationship Id="rId2712" Type="http://schemas.openxmlformats.org/officeDocument/2006/relationships/hyperlink" Target="https://twitter.com/" TargetMode="External"/><Relationship Id="rId1107" Type="http://schemas.openxmlformats.org/officeDocument/2006/relationships/hyperlink" Target="https://twitter.com/" TargetMode="External"/><Relationship Id="rId1314" Type="http://schemas.openxmlformats.org/officeDocument/2006/relationships/hyperlink" Target="https://twitter.com/" TargetMode="External"/><Relationship Id="rId1521" Type="http://schemas.openxmlformats.org/officeDocument/2006/relationships/hyperlink" Target="https://twitter.com/" TargetMode="External"/><Relationship Id="rId1759" Type="http://schemas.openxmlformats.org/officeDocument/2006/relationships/hyperlink" Target="https://twitter.com/" TargetMode="External"/><Relationship Id="rId1966" Type="http://schemas.openxmlformats.org/officeDocument/2006/relationships/hyperlink" Target="https://twitter.com/" TargetMode="External"/><Relationship Id="rId1619" Type="http://schemas.openxmlformats.org/officeDocument/2006/relationships/hyperlink" Target="https://twitter.com/" TargetMode="External"/><Relationship Id="rId1826" Type="http://schemas.openxmlformats.org/officeDocument/2006/relationships/hyperlink" Target="https://twitter.com/" TargetMode="External"/><Relationship Id="rId20" Type="http://schemas.openxmlformats.org/officeDocument/2006/relationships/hyperlink" Target="https://twitter.com/GazalaKhatoon7/status/1302865180821520384" TargetMode="External"/><Relationship Id="rId2088" Type="http://schemas.openxmlformats.org/officeDocument/2006/relationships/hyperlink" Target="https://twitter.com/" TargetMode="External"/><Relationship Id="rId2295" Type="http://schemas.openxmlformats.org/officeDocument/2006/relationships/hyperlink" Target="https://twitter.com/" TargetMode="External"/><Relationship Id="rId3041" Type="http://schemas.openxmlformats.org/officeDocument/2006/relationships/hyperlink" Target="https://twitter.com/" TargetMode="External"/><Relationship Id="rId267" Type="http://schemas.openxmlformats.org/officeDocument/2006/relationships/hyperlink" Target="https://twitter.com/" TargetMode="External"/><Relationship Id="rId474" Type="http://schemas.openxmlformats.org/officeDocument/2006/relationships/hyperlink" Target="https://twitter.com/" TargetMode="External"/><Relationship Id="rId2155" Type="http://schemas.openxmlformats.org/officeDocument/2006/relationships/hyperlink" Target="https://twitter.com/" TargetMode="External"/><Relationship Id="rId127" Type="http://schemas.openxmlformats.org/officeDocument/2006/relationships/hyperlink" Target="https://twitter.com/" TargetMode="External"/><Relationship Id="rId681" Type="http://schemas.openxmlformats.org/officeDocument/2006/relationships/hyperlink" Target="https://twitter.com/" TargetMode="External"/><Relationship Id="rId779" Type="http://schemas.openxmlformats.org/officeDocument/2006/relationships/hyperlink" Target="https://twitter.com/" TargetMode="External"/><Relationship Id="rId986" Type="http://schemas.openxmlformats.org/officeDocument/2006/relationships/hyperlink" Target="https://twitter.com/" TargetMode="External"/><Relationship Id="rId2362" Type="http://schemas.openxmlformats.org/officeDocument/2006/relationships/hyperlink" Target="https://twitter.com/" TargetMode="External"/><Relationship Id="rId2667" Type="http://schemas.openxmlformats.org/officeDocument/2006/relationships/hyperlink" Target="https://twitter.com/" TargetMode="External"/><Relationship Id="rId334" Type="http://schemas.openxmlformats.org/officeDocument/2006/relationships/hyperlink" Target="https://twitter.com/" TargetMode="External"/><Relationship Id="rId541" Type="http://schemas.openxmlformats.org/officeDocument/2006/relationships/hyperlink" Target="https://twitter.com/" TargetMode="External"/><Relationship Id="rId639" Type="http://schemas.openxmlformats.org/officeDocument/2006/relationships/hyperlink" Target="https://twitter.com/" TargetMode="External"/><Relationship Id="rId1171" Type="http://schemas.openxmlformats.org/officeDocument/2006/relationships/hyperlink" Target="https://twitter.com/" TargetMode="External"/><Relationship Id="rId1269" Type="http://schemas.openxmlformats.org/officeDocument/2006/relationships/hyperlink" Target="https://twitter.com/" TargetMode="External"/><Relationship Id="rId1476" Type="http://schemas.openxmlformats.org/officeDocument/2006/relationships/hyperlink" Target="https://twitter.com/" TargetMode="External"/><Relationship Id="rId2015" Type="http://schemas.openxmlformats.org/officeDocument/2006/relationships/hyperlink" Target="https://twitter.com/" TargetMode="External"/><Relationship Id="rId2222" Type="http://schemas.openxmlformats.org/officeDocument/2006/relationships/hyperlink" Target="https://twitter.com/" TargetMode="External"/><Relationship Id="rId2874" Type="http://schemas.openxmlformats.org/officeDocument/2006/relationships/hyperlink" Target="https://twitter.com/" TargetMode="External"/><Relationship Id="rId401" Type="http://schemas.openxmlformats.org/officeDocument/2006/relationships/hyperlink" Target="https://twitter.com/" TargetMode="External"/><Relationship Id="rId846" Type="http://schemas.openxmlformats.org/officeDocument/2006/relationships/hyperlink" Target="https://twitter.com/" TargetMode="External"/><Relationship Id="rId1031" Type="http://schemas.openxmlformats.org/officeDocument/2006/relationships/hyperlink" Target="https://twitter.com/" TargetMode="External"/><Relationship Id="rId1129" Type="http://schemas.openxmlformats.org/officeDocument/2006/relationships/hyperlink" Target="https://twitter.com/" TargetMode="External"/><Relationship Id="rId1683" Type="http://schemas.openxmlformats.org/officeDocument/2006/relationships/hyperlink" Target="https://twitter.com/" TargetMode="External"/><Relationship Id="rId1890" Type="http://schemas.openxmlformats.org/officeDocument/2006/relationships/hyperlink" Target="https://twitter.com/" TargetMode="External"/><Relationship Id="rId1988" Type="http://schemas.openxmlformats.org/officeDocument/2006/relationships/hyperlink" Target="https://twitter.com/" TargetMode="External"/><Relationship Id="rId2527" Type="http://schemas.openxmlformats.org/officeDocument/2006/relationships/hyperlink" Target="https://twitter.com/"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s://twitter.com/" TargetMode="External"/><Relationship Id="rId913" Type="http://schemas.openxmlformats.org/officeDocument/2006/relationships/hyperlink" Target="https://twitter.com/" TargetMode="External"/><Relationship Id="rId1336" Type="http://schemas.openxmlformats.org/officeDocument/2006/relationships/hyperlink" Target="https://twitter.com/" TargetMode="External"/><Relationship Id="rId1543" Type="http://schemas.openxmlformats.org/officeDocument/2006/relationships/hyperlink" Target="https://twitter.com/" TargetMode="External"/><Relationship Id="rId1750" Type="http://schemas.openxmlformats.org/officeDocument/2006/relationships/hyperlink" Target="https://twitter.com/" TargetMode="External"/><Relationship Id="rId2801" Type="http://schemas.openxmlformats.org/officeDocument/2006/relationships/hyperlink" Target="https://twitter.com/" TargetMode="External"/><Relationship Id="rId42" Type="http://schemas.openxmlformats.org/officeDocument/2006/relationships/hyperlink" Target="https://twitter.com/ABPNews/status/1302895634148552704" TargetMode="External"/><Relationship Id="rId1403" Type="http://schemas.openxmlformats.org/officeDocument/2006/relationships/hyperlink" Target="https://twitter.com/" TargetMode="External"/><Relationship Id="rId1610" Type="http://schemas.openxmlformats.org/officeDocument/2006/relationships/hyperlink" Target="https://twitter.com/" TargetMode="External"/><Relationship Id="rId1848" Type="http://schemas.openxmlformats.org/officeDocument/2006/relationships/hyperlink" Target="https://twitter.com/" TargetMode="External"/><Relationship Id="rId3063" Type="http://schemas.openxmlformats.org/officeDocument/2006/relationships/hyperlink" Target="https://twitter.com/" TargetMode="External"/><Relationship Id="rId191" Type="http://schemas.openxmlformats.org/officeDocument/2006/relationships/hyperlink" Target="https://twitter.com/" TargetMode="External"/><Relationship Id="rId1708" Type="http://schemas.openxmlformats.org/officeDocument/2006/relationships/hyperlink" Target="https://twitter.com/" TargetMode="External"/><Relationship Id="rId1915" Type="http://schemas.openxmlformats.org/officeDocument/2006/relationships/hyperlink" Target="https://twitter.com/" TargetMode="External"/><Relationship Id="rId289" Type="http://schemas.openxmlformats.org/officeDocument/2006/relationships/hyperlink" Target="https://twitter.com/" TargetMode="External"/><Relationship Id="rId496" Type="http://schemas.openxmlformats.org/officeDocument/2006/relationships/hyperlink" Target="https://twitter.com/" TargetMode="External"/><Relationship Id="rId2177" Type="http://schemas.openxmlformats.org/officeDocument/2006/relationships/hyperlink" Target="https://twitter.com/" TargetMode="External"/><Relationship Id="rId2384" Type="http://schemas.openxmlformats.org/officeDocument/2006/relationships/hyperlink" Target="https://twitter.com/" TargetMode="External"/><Relationship Id="rId2591" Type="http://schemas.openxmlformats.org/officeDocument/2006/relationships/hyperlink" Target="https://twitter.com/" TargetMode="External"/><Relationship Id="rId149" Type="http://schemas.openxmlformats.org/officeDocument/2006/relationships/hyperlink" Target="https://twitter.com/" TargetMode="External"/><Relationship Id="rId356" Type="http://schemas.openxmlformats.org/officeDocument/2006/relationships/hyperlink" Target="https://twitter.com/" TargetMode="External"/><Relationship Id="rId563" Type="http://schemas.openxmlformats.org/officeDocument/2006/relationships/hyperlink" Target="https://twitter.com/" TargetMode="External"/><Relationship Id="rId770" Type="http://schemas.openxmlformats.org/officeDocument/2006/relationships/hyperlink" Target="https://twitter.com/" TargetMode="External"/><Relationship Id="rId1193" Type="http://schemas.openxmlformats.org/officeDocument/2006/relationships/hyperlink" Target="https://twitter.com/" TargetMode="External"/><Relationship Id="rId2037" Type="http://schemas.openxmlformats.org/officeDocument/2006/relationships/hyperlink" Target="https://twitter.com/" TargetMode="External"/><Relationship Id="rId2244" Type="http://schemas.openxmlformats.org/officeDocument/2006/relationships/hyperlink" Target="https://twitter.com/" TargetMode="External"/><Relationship Id="rId2451"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216" Type="http://schemas.openxmlformats.org/officeDocument/2006/relationships/hyperlink" Target="https://twitter.com/" TargetMode="External"/><Relationship Id="rId423" Type="http://schemas.openxmlformats.org/officeDocument/2006/relationships/hyperlink" Target="https://twitter.com/" TargetMode="External"/><Relationship Id="rId868" Type="http://schemas.openxmlformats.org/officeDocument/2006/relationships/hyperlink" Target="https://twitter.com/" TargetMode="External"/><Relationship Id="rId1053" Type="http://schemas.openxmlformats.org/officeDocument/2006/relationships/hyperlink" Target="https://twitter.com/" TargetMode="External"/><Relationship Id="rId1260" Type="http://schemas.openxmlformats.org/officeDocument/2006/relationships/hyperlink" Target="https://twitter.com/" TargetMode="External"/><Relationship Id="rId1498" Type="http://schemas.openxmlformats.org/officeDocument/2006/relationships/hyperlink" Target="https://twitter.com/" TargetMode="External"/><Relationship Id="rId2104" Type="http://schemas.openxmlformats.org/officeDocument/2006/relationships/hyperlink" Target="https://twitter.com/" TargetMode="External"/><Relationship Id="rId2549" Type="http://schemas.openxmlformats.org/officeDocument/2006/relationships/hyperlink" Target="https://twitter.com/"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630" Type="http://schemas.openxmlformats.org/officeDocument/2006/relationships/hyperlink" Target="https://twitter.com/" TargetMode="External"/><Relationship Id="rId728" Type="http://schemas.openxmlformats.org/officeDocument/2006/relationships/hyperlink" Target="https://twitter.com/" TargetMode="External"/><Relationship Id="rId935" Type="http://schemas.openxmlformats.org/officeDocument/2006/relationships/hyperlink" Target="https://twitter.com/" TargetMode="External"/><Relationship Id="rId1358" Type="http://schemas.openxmlformats.org/officeDocument/2006/relationships/hyperlink" Target="https://twitter.com/" TargetMode="External"/><Relationship Id="rId1565" Type="http://schemas.openxmlformats.org/officeDocument/2006/relationships/hyperlink" Target="https://twitter.com/" TargetMode="External"/><Relationship Id="rId1772" Type="http://schemas.openxmlformats.org/officeDocument/2006/relationships/hyperlink" Target="https://twitter.com/" TargetMode="External"/><Relationship Id="rId2311" Type="http://schemas.openxmlformats.org/officeDocument/2006/relationships/hyperlink" Target="https://twitter.com/" TargetMode="External"/><Relationship Id="rId2409" Type="http://schemas.openxmlformats.org/officeDocument/2006/relationships/hyperlink" Target="https://twitter.com/" TargetMode="External"/><Relationship Id="rId2616" Type="http://schemas.openxmlformats.org/officeDocument/2006/relationships/hyperlink" Target="https://twitter.com/" TargetMode="External"/><Relationship Id="rId64" Type="http://schemas.openxmlformats.org/officeDocument/2006/relationships/hyperlink" Target="https://twitter.com/i/web/status/1302904595350343680" TargetMode="External"/><Relationship Id="rId1120" Type="http://schemas.openxmlformats.org/officeDocument/2006/relationships/hyperlink" Target="https://twitter.com/" TargetMode="External"/><Relationship Id="rId1218" Type="http://schemas.openxmlformats.org/officeDocument/2006/relationships/hyperlink" Target="https://twitter.com/" TargetMode="External"/><Relationship Id="rId1425" Type="http://schemas.openxmlformats.org/officeDocument/2006/relationships/hyperlink" Target="https://twitter.com/" TargetMode="External"/><Relationship Id="rId2823" Type="http://schemas.openxmlformats.org/officeDocument/2006/relationships/hyperlink" Target="https://twitter.com/" TargetMode="External"/><Relationship Id="rId1632" Type="http://schemas.openxmlformats.org/officeDocument/2006/relationships/hyperlink" Target="https://twitter.com/" TargetMode="External"/><Relationship Id="rId1937" Type="http://schemas.openxmlformats.org/officeDocument/2006/relationships/hyperlink" Target="https://twitter.com/" TargetMode="External"/><Relationship Id="rId3085" Type="http://schemas.openxmlformats.org/officeDocument/2006/relationships/vmlDrawing" Target="../drawings/vmlDrawing1.vml"/><Relationship Id="rId2199" Type="http://schemas.openxmlformats.org/officeDocument/2006/relationships/hyperlink" Target="https://twitter.com/" TargetMode="External"/><Relationship Id="rId280" Type="http://schemas.openxmlformats.org/officeDocument/2006/relationships/hyperlink" Target="https://twitter.com/" TargetMode="External"/><Relationship Id="rId3012" Type="http://schemas.openxmlformats.org/officeDocument/2006/relationships/hyperlink" Target="https://twitter.com/" TargetMode="External"/><Relationship Id="rId140" Type="http://schemas.openxmlformats.org/officeDocument/2006/relationships/hyperlink" Target="https://twitter.com/" TargetMode="External"/><Relationship Id="rId378" Type="http://schemas.openxmlformats.org/officeDocument/2006/relationships/hyperlink" Target="https://twitter.com/" TargetMode="External"/><Relationship Id="rId585" Type="http://schemas.openxmlformats.org/officeDocument/2006/relationships/hyperlink" Target="https://twitter.com/" TargetMode="External"/><Relationship Id="rId792" Type="http://schemas.openxmlformats.org/officeDocument/2006/relationships/hyperlink" Target="https://twitter.com/" TargetMode="External"/><Relationship Id="rId2059" Type="http://schemas.openxmlformats.org/officeDocument/2006/relationships/hyperlink" Target="https://twitter.com/" TargetMode="External"/><Relationship Id="rId2266" Type="http://schemas.openxmlformats.org/officeDocument/2006/relationships/hyperlink" Target="https://twitter.com/" TargetMode="External"/><Relationship Id="rId2473" Type="http://schemas.openxmlformats.org/officeDocument/2006/relationships/hyperlink" Target="https://twitter.com/" TargetMode="External"/><Relationship Id="rId2680" Type="http://schemas.openxmlformats.org/officeDocument/2006/relationships/hyperlink" Target="https://twitter.com/" TargetMode="External"/><Relationship Id="rId6" Type="http://schemas.openxmlformats.org/officeDocument/2006/relationships/hyperlink" Target="https://twitter.com/i/web/status/1302893654827171840" TargetMode="External"/><Relationship Id="rId238" Type="http://schemas.openxmlformats.org/officeDocument/2006/relationships/hyperlink" Target="https://twitter.com/" TargetMode="External"/><Relationship Id="rId445" Type="http://schemas.openxmlformats.org/officeDocument/2006/relationships/hyperlink" Target="https://twitter.com/" TargetMode="External"/><Relationship Id="rId652" Type="http://schemas.openxmlformats.org/officeDocument/2006/relationships/hyperlink" Target="https://twitter.com/" TargetMode="External"/><Relationship Id="rId1075" Type="http://schemas.openxmlformats.org/officeDocument/2006/relationships/hyperlink" Target="https://twitter.com/" TargetMode="External"/><Relationship Id="rId1282" Type="http://schemas.openxmlformats.org/officeDocument/2006/relationships/hyperlink" Target="https://twitter.com/" TargetMode="External"/><Relationship Id="rId2126" Type="http://schemas.openxmlformats.org/officeDocument/2006/relationships/hyperlink" Target="https://twitter.com/" TargetMode="External"/><Relationship Id="rId2333" Type="http://schemas.openxmlformats.org/officeDocument/2006/relationships/hyperlink" Target="https://twitter.com/" TargetMode="External"/><Relationship Id="rId2540" Type="http://schemas.openxmlformats.org/officeDocument/2006/relationships/hyperlink" Target="https://twitter.com/" TargetMode="External"/><Relationship Id="rId2778" Type="http://schemas.openxmlformats.org/officeDocument/2006/relationships/hyperlink" Target="https://twitter.com/" TargetMode="External"/><Relationship Id="rId2985" Type="http://schemas.openxmlformats.org/officeDocument/2006/relationships/hyperlink" Target="https://twitter.com/" TargetMode="External"/><Relationship Id="rId305" Type="http://schemas.openxmlformats.org/officeDocument/2006/relationships/hyperlink" Target="https://twitter.com/" TargetMode="External"/><Relationship Id="rId512" Type="http://schemas.openxmlformats.org/officeDocument/2006/relationships/hyperlink" Target="https://twitter.com/" TargetMode="External"/><Relationship Id="rId957" Type="http://schemas.openxmlformats.org/officeDocument/2006/relationships/hyperlink" Target="https://twitter.com/" TargetMode="External"/><Relationship Id="rId1142" Type="http://schemas.openxmlformats.org/officeDocument/2006/relationships/hyperlink" Target="https://twitter.com/" TargetMode="External"/><Relationship Id="rId1587" Type="http://schemas.openxmlformats.org/officeDocument/2006/relationships/hyperlink" Target="https://twitter.com/" TargetMode="External"/><Relationship Id="rId1794" Type="http://schemas.openxmlformats.org/officeDocument/2006/relationships/hyperlink" Target="https://twitter.com/" TargetMode="External"/><Relationship Id="rId2400" Type="http://schemas.openxmlformats.org/officeDocument/2006/relationships/hyperlink" Target="https://twitter.com/"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s://twitter.com/i/web/status/1302906132038467585" TargetMode="External"/><Relationship Id="rId817" Type="http://schemas.openxmlformats.org/officeDocument/2006/relationships/hyperlink" Target="https://twitter.com/" TargetMode="External"/><Relationship Id="rId1002" Type="http://schemas.openxmlformats.org/officeDocument/2006/relationships/hyperlink" Target="https://twitter.com/" TargetMode="External"/><Relationship Id="rId1447" Type="http://schemas.openxmlformats.org/officeDocument/2006/relationships/hyperlink" Target="https://twitter.com/" TargetMode="External"/><Relationship Id="rId1654" Type="http://schemas.openxmlformats.org/officeDocument/2006/relationships/hyperlink" Target="https://twitter.com/" TargetMode="External"/><Relationship Id="rId1861" Type="http://schemas.openxmlformats.org/officeDocument/2006/relationships/hyperlink" Target="https://twitter.com/"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1307" Type="http://schemas.openxmlformats.org/officeDocument/2006/relationships/hyperlink" Target="https://twitter.com/" TargetMode="External"/><Relationship Id="rId1514" Type="http://schemas.openxmlformats.org/officeDocument/2006/relationships/hyperlink" Target="https://twitter.com/" TargetMode="External"/><Relationship Id="rId1721" Type="http://schemas.openxmlformats.org/officeDocument/2006/relationships/hyperlink" Target="https://twitter.com/" TargetMode="External"/><Relationship Id="rId1959" Type="http://schemas.openxmlformats.org/officeDocument/2006/relationships/hyperlink" Target="https://twitter.com/" TargetMode="External"/><Relationship Id="rId13" Type="http://schemas.openxmlformats.org/officeDocument/2006/relationships/hyperlink" Target="https://twitter.com/i/web/status/1302894154528088064" TargetMode="External"/><Relationship Id="rId1819" Type="http://schemas.openxmlformats.org/officeDocument/2006/relationships/hyperlink" Target="https://twitter.com/" TargetMode="External"/><Relationship Id="rId2190" Type="http://schemas.openxmlformats.org/officeDocument/2006/relationships/hyperlink" Target="https://twitter.com/" TargetMode="External"/><Relationship Id="rId2288" Type="http://schemas.openxmlformats.org/officeDocument/2006/relationships/hyperlink" Target="https://twitter.com/" TargetMode="External"/><Relationship Id="rId2495" Type="http://schemas.openxmlformats.org/officeDocument/2006/relationships/hyperlink" Target="https://twitter.com/" TargetMode="External"/><Relationship Id="rId3034" Type="http://schemas.openxmlformats.org/officeDocument/2006/relationships/hyperlink" Target="https://twitter.com/" TargetMode="External"/><Relationship Id="rId162" Type="http://schemas.openxmlformats.org/officeDocument/2006/relationships/hyperlink" Target="https://twitter.com/" TargetMode="External"/><Relationship Id="rId467" Type="http://schemas.openxmlformats.org/officeDocument/2006/relationships/hyperlink" Target="https://twitter.com/" TargetMode="External"/><Relationship Id="rId1097" Type="http://schemas.openxmlformats.org/officeDocument/2006/relationships/hyperlink" Target="https://twitter.com/" TargetMode="External"/><Relationship Id="rId2050" Type="http://schemas.openxmlformats.org/officeDocument/2006/relationships/hyperlink" Target="https://twitter.com/" TargetMode="External"/><Relationship Id="rId2148" Type="http://schemas.openxmlformats.org/officeDocument/2006/relationships/hyperlink" Target="https://twitter.com/" TargetMode="External"/><Relationship Id="rId674" Type="http://schemas.openxmlformats.org/officeDocument/2006/relationships/hyperlink" Target="https://twitter.com/" TargetMode="External"/><Relationship Id="rId881" Type="http://schemas.openxmlformats.org/officeDocument/2006/relationships/hyperlink" Target="https://twitter.com/" TargetMode="External"/><Relationship Id="rId979" Type="http://schemas.openxmlformats.org/officeDocument/2006/relationships/hyperlink" Target="https://twitter.com/" TargetMode="External"/><Relationship Id="rId2355" Type="http://schemas.openxmlformats.org/officeDocument/2006/relationships/hyperlink" Target="https://twitter.com/" TargetMode="External"/><Relationship Id="rId2562" Type="http://schemas.openxmlformats.org/officeDocument/2006/relationships/hyperlink" Target="https://twitter.com/" TargetMode="External"/><Relationship Id="rId327" Type="http://schemas.openxmlformats.org/officeDocument/2006/relationships/hyperlink" Target="https://twitter.com/" TargetMode="External"/><Relationship Id="rId534" Type="http://schemas.openxmlformats.org/officeDocument/2006/relationships/hyperlink" Target="https://twitter.com/" TargetMode="External"/><Relationship Id="rId741" Type="http://schemas.openxmlformats.org/officeDocument/2006/relationships/hyperlink" Target="https://twitter.com/" TargetMode="External"/><Relationship Id="rId839" Type="http://schemas.openxmlformats.org/officeDocument/2006/relationships/hyperlink" Target="https://twitter.com/" TargetMode="External"/><Relationship Id="rId1164" Type="http://schemas.openxmlformats.org/officeDocument/2006/relationships/hyperlink" Target="https://twitter.com/" TargetMode="External"/><Relationship Id="rId1371" Type="http://schemas.openxmlformats.org/officeDocument/2006/relationships/hyperlink" Target="https://twitter.com/" TargetMode="External"/><Relationship Id="rId1469" Type="http://schemas.openxmlformats.org/officeDocument/2006/relationships/hyperlink" Target="https://twitter.com/" TargetMode="External"/><Relationship Id="rId2008" Type="http://schemas.openxmlformats.org/officeDocument/2006/relationships/hyperlink" Target="https://twitter.com/" TargetMode="External"/><Relationship Id="rId2215" Type="http://schemas.openxmlformats.org/officeDocument/2006/relationships/hyperlink" Target="https://twitter.com/" TargetMode="External"/><Relationship Id="rId2422" Type="http://schemas.openxmlformats.org/officeDocument/2006/relationships/hyperlink" Target="https://twitter.com/" TargetMode="External"/><Relationship Id="rId2867" Type="http://schemas.openxmlformats.org/officeDocument/2006/relationships/hyperlink" Target="https://twitter.com/" TargetMode="External"/><Relationship Id="rId601" Type="http://schemas.openxmlformats.org/officeDocument/2006/relationships/hyperlink" Target="https://twitter.com/" TargetMode="External"/><Relationship Id="rId1024" Type="http://schemas.openxmlformats.org/officeDocument/2006/relationships/hyperlink" Target="https://twitter.com/" TargetMode="External"/><Relationship Id="rId1231" Type="http://schemas.openxmlformats.org/officeDocument/2006/relationships/hyperlink" Target="https://twitter.com/" TargetMode="External"/><Relationship Id="rId1676" Type="http://schemas.openxmlformats.org/officeDocument/2006/relationships/hyperlink" Target="https://twitter.com/" TargetMode="External"/><Relationship Id="rId1883" Type="http://schemas.openxmlformats.org/officeDocument/2006/relationships/hyperlink" Target="https://twitter.com/"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twitter.com/" TargetMode="External"/><Relationship Id="rId1329" Type="http://schemas.openxmlformats.org/officeDocument/2006/relationships/hyperlink" Target="https://twitter.com/" TargetMode="External"/><Relationship Id="rId1536" Type="http://schemas.openxmlformats.org/officeDocument/2006/relationships/hyperlink" Target="https://twitter.com/" TargetMode="External"/><Relationship Id="rId1743" Type="http://schemas.openxmlformats.org/officeDocument/2006/relationships/hyperlink" Target="https://twitter.com/" TargetMode="External"/><Relationship Id="rId1950" Type="http://schemas.openxmlformats.org/officeDocument/2006/relationships/hyperlink" Target="https://twitter.com/" TargetMode="External"/><Relationship Id="rId35" Type="http://schemas.openxmlformats.org/officeDocument/2006/relationships/hyperlink" Target="https://twitter.com/ABPNews/status/1302895634148552704" TargetMode="External"/><Relationship Id="rId1603" Type="http://schemas.openxmlformats.org/officeDocument/2006/relationships/hyperlink" Target="https://twitter.com/" TargetMode="External"/><Relationship Id="rId1810" Type="http://schemas.openxmlformats.org/officeDocument/2006/relationships/hyperlink" Target="https://twitter.com/" TargetMode="External"/><Relationship Id="rId3056" Type="http://schemas.openxmlformats.org/officeDocument/2006/relationships/hyperlink" Target="https://twitter.com/" TargetMode="External"/><Relationship Id="rId184" Type="http://schemas.openxmlformats.org/officeDocument/2006/relationships/hyperlink" Target="https://twitter.com/" TargetMode="External"/><Relationship Id="rId391" Type="http://schemas.openxmlformats.org/officeDocument/2006/relationships/hyperlink" Target="https://twitter.com/" TargetMode="External"/><Relationship Id="rId1908" Type="http://schemas.openxmlformats.org/officeDocument/2006/relationships/hyperlink" Target="https://twitter.com/" TargetMode="External"/><Relationship Id="rId2072" Type="http://schemas.openxmlformats.org/officeDocument/2006/relationships/hyperlink" Target="https://twitter.com/" TargetMode="External"/><Relationship Id="rId251" Type="http://schemas.openxmlformats.org/officeDocument/2006/relationships/hyperlink" Target="https://twitter.com/" TargetMode="External"/><Relationship Id="rId489" Type="http://schemas.openxmlformats.org/officeDocument/2006/relationships/hyperlink" Target="https://twitter.com/" TargetMode="External"/><Relationship Id="rId696" Type="http://schemas.openxmlformats.org/officeDocument/2006/relationships/hyperlink" Target="https://twitter.com/" TargetMode="External"/><Relationship Id="rId2377" Type="http://schemas.openxmlformats.org/officeDocument/2006/relationships/hyperlink" Target="https://twitter.com/" TargetMode="External"/><Relationship Id="rId2584" Type="http://schemas.openxmlformats.org/officeDocument/2006/relationships/hyperlink" Target="https://twitter.com/" TargetMode="External"/><Relationship Id="rId2791" Type="http://schemas.openxmlformats.org/officeDocument/2006/relationships/hyperlink" Target="https://twitter.com/" TargetMode="External"/><Relationship Id="rId349" Type="http://schemas.openxmlformats.org/officeDocument/2006/relationships/hyperlink" Target="https://twitter.com/" TargetMode="External"/><Relationship Id="rId556" Type="http://schemas.openxmlformats.org/officeDocument/2006/relationships/hyperlink" Target="https://twitter.com/" TargetMode="External"/><Relationship Id="rId763" Type="http://schemas.openxmlformats.org/officeDocument/2006/relationships/hyperlink" Target="https://twitter.com/" TargetMode="External"/><Relationship Id="rId1186" Type="http://schemas.openxmlformats.org/officeDocument/2006/relationships/hyperlink" Target="https://twitter.com/" TargetMode="External"/><Relationship Id="rId1393" Type="http://schemas.openxmlformats.org/officeDocument/2006/relationships/hyperlink" Target="https://twitter.com/" TargetMode="External"/><Relationship Id="rId2237" Type="http://schemas.openxmlformats.org/officeDocument/2006/relationships/hyperlink" Target="https://twitter.com/" TargetMode="External"/><Relationship Id="rId2444" Type="http://schemas.openxmlformats.org/officeDocument/2006/relationships/hyperlink" Target="https://twitter.com/" TargetMode="External"/><Relationship Id="rId2889" Type="http://schemas.openxmlformats.org/officeDocument/2006/relationships/hyperlink" Target="https://twitter.com/" TargetMode="External"/><Relationship Id="rId111" Type="http://schemas.openxmlformats.org/officeDocument/2006/relationships/hyperlink" Target="https://twitter.com/" TargetMode="External"/><Relationship Id="rId209" Type="http://schemas.openxmlformats.org/officeDocument/2006/relationships/hyperlink" Target="https://twitter.com/" TargetMode="External"/><Relationship Id="rId416" Type="http://schemas.openxmlformats.org/officeDocument/2006/relationships/hyperlink" Target="https://twitter.com/" TargetMode="External"/><Relationship Id="rId970" Type="http://schemas.openxmlformats.org/officeDocument/2006/relationships/hyperlink" Target="https://twitter.com/" TargetMode="External"/><Relationship Id="rId1046" Type="http://schemas.openxmlformats.org/officeDocument/2006/relationships/hyperlink" Target="https://twitter.com/" TargetMode="External"/><Relationship Id="rId1253" Type="http://schemas.openxmlformats.org/officeDocument/2006/relationships/hyperlink" Target="https://twitter.com/" TargetMode="External"/><Relationship Id="rId1698" Type="http://schemas.openxmlformats.org/officeDocument/2006/relationships/hyperlink" Target="https://twitter.com/" TargetMode="External"/><Relationship Id="rId2651" Type="http://schemas.openxmlformats.org/officeDocument/2006/relationships/hyperlink" Target="https://twitter.com/"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623" Type="http://schemas.openxmlformats.org/officeDocument/2006/relationships/hyperlink" Target="https://twitter.com/" TargetMode="External"/><Relationship Id="rId830" Type="http://schemas.openxmlformats.org/officeDocument/2006/relationships/hyperlink" Target="https://twitter.com/" TargetMode="External"/><Relationship Id="rId928" Type="http://schemas.openxmlformats.org/officeDocument/2006/relationships/hyperlink" Target="https://twitter.com/" TargetMode="External"/><Relationship Id="rId1460" Type="http://schemas.openxmlformats.org/officeDocument/2006/relationships/hyperlink" Target="https://twitter.com/" TargetMode="External"/><Relationship Id="rId1558" Type="http://schemas.openxmlformats.org/officeDocument/2006/relationships/hyperlink" Target="https://twitter.com/" TargetMode="External"/><Relationship Id="rId1765" Type="http://schemas.openxmlformats.org/officeDocument/2006/relationships/hyperlink" Target="https://twitter.com/" TargetMode="External"/><Relationship Id="rId2304" Type="http://schemas.openxmlformats.org/officeDocument/2006/relationships/hyperlink" Target="https://twitter.com/" TargetMode="External"/><Relationship Id="rId2511" Type="http://schemas.openxmlformats.org/officeDocument/2006/relationships/hyperlink" Target="https://twitter.com/" TargetMode="External"/><Relationship Id="rId2609" Type="http://schemas.openxmlformats.org/officeDocument/2006/relationships/hyperlink" Target="https://twitter.com/" TargetMode="External"/><Relationship Id="rId57" Type="http://schemas.openxmlformats.org/officeDocument/2006/relationships/hyperlink" Target="https://twitter.com/i/web/status/1302902453466169346" TargetMode="External"/><Relationship Id="rId1113" Type="http://schemas.openxmlformats.org/officeDocument/2006/relationships/hyperlink" Target="https://twitter.com/" TargetMode="External"/><Relationship Id="rId1320" Type="http://schemas.openxmlformats.org/officeDocument/2006/relationships/hyperlink" Target="https://twitter.com/" TargetMode="External"/><Relationship Id="rId1418" Type="http://schemas.openxmlformats.org/officeDocument/2006/relationships/hyperlink" Target="https://twitter.com/" TargetMode="External"/><Relationship Id="rId1972" Type="http://schemas.openxmlformats.org/officeDocument/2006/relationships/hyperlink" Target="https://twitter.com/" TargetMode="External"/><Relationship Id="rId2816" Type="http://schemas.openxmlformats.org/officeDocument/2006/relationships/hyperlink" Target="https://twitter.com/" TargetMode="External"/><Relationship Id="rId1625" Type="http://schemas.openxmlformats.org/officeDocument/2006/relationships/hyperlink" Target="https://twitter.com/" TargetMode="External"/><Relationship Id="rId1832" Type="http://schemas.openxmlformats.org/officeDocument/2006/relationships/hyperlink" Target="https://twitter.com/" TargetMode="External"/><Relationship Id="rId3078" Type="http://schemas.openxmlformats.org/officeDocument/2006/relationships/hyperlink" Target="https://twitter.com/" TargetMode="External"/><Relationship Id="rId2094" Type="http://schemas.openxmlformats.org/officeDocument/2006/relationships/hyperlink" Target="https://twitter.com/" TargetMode="External"/><Relationship Id="rId273" Type="http://schemas.openxmlformats.org/officeDocument/2006/relationships/hyperlink" Target="https://twitter.com/" TargetMode="External"/><Relationship Id="rId480" Type="http://schemas.openxmlformats.org/officeDocument/2006/relationships/hyperlink" Target="https://twitter.com/" TargetMode="External"/><Relationship Id="rId2161" Type="http://schemas.openxmlformats.org/officeDocument/2006/relationships/hyperlink" Target="https://twitter.com/" TargetMode="External"/><Relationship Id="rId2399" Type="http://schemas.openxmlformats.org/officeDocument/2006/relationships/hyperlink" Target="https://twitter.com/" TargetMode="External"/><Relationship Id="rId3005" Type="http://schemas.openxmlformats.org/officeDocument/2006/relationships/hyperlink" Target="https://twitter.com/" TargetMode="External"/><Relationship Id="rId133" Type="http://schemas.openxmlformats.org/officeDocument/2006/relationships/hyperlink" Target="https://twitter.com/" TargetMode="External"/><Relationship Id="rId340" Type="http://schemas.openxmlformats.org/officeDocument/2006/relationships/hyperlink" Target="https://twitter.com/" TargetMode="External"/><Relationship Id="rId578" Type="http://schemas.openxmlformats.org/officeDocument/2006/relationships/hyperlink" Target="https://twitter.com/" TargetMode="External"/><Relationship Id="rId785" Type="http://schemas.openxmlformats.org/officeDocument/2006/relationships/hyperlink" Target="https://twitter.com/" TargetMode="External"/><Relationship Id="rId992" Type="http://schemas.openxmlformats.org/officeDocument/2006/relationships/hyperlink" Target="https://twitter.com/" TargetMode="External"/><Relationship Id="rId2021" Type="http://schemas.openxmlformats.org/officeDocument/2006/relationships/hyperlink" Target="https://twitter.com/" TargetMode="External"/><Relationship Id="rId2259" Type="http://schemas.openxmlformats.org/officeDocument/2006/relationships/hyperlink" Target="https://twitter.com/" TargetMode="External"/><Relationship Id="rId2466" Type="http://schemas.openxmlformats.org/officeDocument/2006/relationships/hyperlink" Target="https://twitter.com/"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200" Type="http://schemas.openxmlformats.org/officeDocument/2006/relationships/hyperlink" Target="https://twitter.com/" TargetMode="External"/><Relationship Id="rId438" Type="http://schemas.openxmlformats.org/officeDocument/2006/relationships/hyperlink" Target="https://twitter.com/" TargetMode="External"/><Relationship Id="rId645" Type="http://schemas.openxmlformats.org/officeDocument/2006/relationships/hyperlink" Target="https://twitter.com/" TargetMode="External"/><Relationship Id="rId852" Type="http://schemas.openxmlformats.org/officeDocument/2006/relationships/hyperlink" Target="https://twitter.com/" TargetMode="External"/><Relationship Id="rId1068" Type="http://schemas.openxmlformats.org/officeDocument/2006/relationships/hyperlink" Target="https://twitter.com/" TargetMode="External"/><Relationship Id="rId1275" Type="http://schemas.openxmlformats.org/officeDocument/2006/relationships/hyperlink" Target="https://twitter.com/" TargetMode="External"/><Relationship Id="rId1482" Type="http://schemas.openxmlformats.org/officeDocument/2006/relationships/hyperlink" Target="https://twitter.com/" TargetMode="External"/><Relationship Id="rId2119" Type="http://schemas.openxmlformats.org/officeDocument/2006/relationships/hyperlink" Target="https://twitter.com/" TargetMode="External"/><Relationship Id="rId2326" Type="http://schemas.openxmlformats.org/officeDocument/2006/relationships/hyperlink" Target="https://twitter.com/" TargetMode="External"/><Relationship Id="rId2533" Type="http://schemas.openxmlformats.org/officeDocument/2006/relationships/hyperlink" Target="https://twitter.com/" TargetMode="External"/><Relationship Id="rId2740" Type="http://schemas.openxmlformats.org/officeDocument/2006/relationships/hyperlink" Target="https://twitter.com/" TargetMode="External"/><Relationship Id="rId2978" Type="http://schemas.openxmlformats.org/officeDocument/2006/relationships/hyperlink" Target="https://twitter.com/" TargetMode="External"/><Relationship Id="rId505" Type="http://schemas.openxmlformats.org/officeDocument/2006/relationships/hyperlink" Target="https://twitter.com/" TargetMode="External"/><Relationship Id="rId712" Type="http://schemas.openxmlformats.org/officeDocument/2006/relationships/hyperlink" Target="https://twitter.com/" TargetMode="External"/><Relationship Id="rId1135" Type="http://schemas.openxmlformats.org/officeDocument/2006/relationships/hyperlink" Target="https://twitter.com/" TargetMode="External"/><Relationship Id="rId1342" Type="http://schemas.openxmlformats.org/officeDocument/2006/relationships/hyperlink" Target="https://twitter.com/" TargetMode="External"/><Relationship Id="rId1787" Type="http://schemas.openxmlformats.org/officeDocument/2006/relationships/hyperlink" Target="https://twitter.com/" TargetMode="External"/><Relationship Id="rId1994" Type="http://schemas.openxmlformats.org/officeDocument/2006/relationships/hyperlink" Target="https://twitter.com/" TargetMode="External"/><Relationship Id="rId2838" Type="http://schemas.openxmlformats.org/officeDocument/2006/relationships/hyperlink" Target="https://twitter.com/" TargetMode="External"/><Relationship Id="rId79" Type="http://schemas.openxmlformats.org/officeDocument/2006/relationships/hyperlink" Target="https://twitter.com/i/web/status/1302902593492934656" TargetMode="External"/><Relationship Id="rId1202" Type="http://schemas.openxmlformats.org/officeDocument/2006/relationships/hyperlink" Target="https://twitter.com/" TargetMode="External"/><Relationship Id="rId1647" Type="http://schemas.openxmlformats.org/officeDocument/2006/relationships/hyperlink" Target="https://twitter.com/" TargetMode="External"/><Relationship Id="rId1854" Type="http://schemas.openxmlformats.org/officeDocument/2006/relationships/hyperlink" Target="https://twitter.com/" TargetMode="External"/><Relationship Id="rId2600" Type="http://schemas.openxmlformats.org/officeDocument/2006/relationships/hyperlink" Target="https://twitter.com/" TargetMode="External"/><Relationship Id="rId2905" Type="http://schemas.openxmlformats.org/officeDocument/2006/relationships/hyperlink" Target="https://twitter.com/" TargetMode="External"/><Relationship Id="rId1507" Type="http://schemas.openxmlformats.org/officeDocument/2006/relationships/hyperlink" Target="https://twitter.com/" TargetMode="External"/><Relationship Id="rId1714" Type="http://schemas.openxmlformats.org/officeDocument/2006/relationships/hyperlink" Target="https://twitter.com/" TargetMode="External"/><Relationship Id="rId295" Type="http://schemas.openxmlformats.org/officeDocument/2006/relationships/hyperlink" Target="https://twitter.com/" TargetMode="External"/><Relationship Id="rId1921" Type="http://schemas.openxmlformats.org/officeDocument/2006/relationships/hyperlink" Target="https://twitter.com/" TargetMode="External"/><Relationship Id="rId2183" Type="http://schemas.openxmlformats.org/officeDocument/2006/relationships/hyperlink" Target="https://twitter.com/" TargetMode="External"/><Relationship Id="rId2390" Type="http://schemas.openxmlformats.org/officeDocument/2006/relationships/hyperlink" Target="https://twitter.com/" TargetMode="External"/><Relationship Id="rId2488" Type="http://schemas.openxmlformats.org/officeDocument/2006/relationships/hyperlink" Target="https://twitter.com/" TargetMode="External"/><Relationship Id="rId3027" Type="http://schemas.openxmlformats.org/officeDocument/2006/relationships/hyperlink" Target="https://twitter.com/" TargetMode="External"/><Relationship Id="rId155" Type="http://schemas.openxmlformats.org/officeDocument/2006/relationships/hyperlink" Target="https://twitter.com/" TargetMode="External"/><Relationship Id="rId362" Type="http://schemas.openxmlformats.org/officeDocument/2006/relationships/hyperlink" Target="https://twitter.com/" TargetMode="External"/><Relationship Id="rId1297" Type="http://schemas.openxmlformats.org/officeDocument/2006/relationships/hyperlink" Target="https://twitter.com/" TargetMode="External"/><Relationship Id="rId2043" Type="http://schemas.openxmlformats.org/officeDocument/2006/relationships/hyperlink" Target="https://twitter.com/" TargetMode="External"/><Relationship Id="rId2250" Type="http://schemas.openxmlformats.org/officeDocument/2006/relationships/hyperlink" Target="https://twitter.com/" TargetMode="External"/><Relationship Id="rId2695" Type="http://schemas.openxmlformats.org/officeDocument/2006/relationships/hyperlink" Target="https://twitter.com/" TargetMode="External"/><Relationship Id="rId222" Type="http://schemas.openxmlformats.org/officeDocument/2006/relationships/hyperlink" Target="https://twitter.com/" TargetMode="External"/><Relationship Id="rId667" Type="http://schemas.openxmlformats.org/officeDocument/2006/relationships/hyperlink" Target="https://twitter.com/" TargetMode="External"/><Relationship Id="rId874" Type="http://schemas.openxmlformats.org/officeDocument/2006/relationships/hyperlink" Target="https://twitter.com/" TargetMode="External"/><Relationship Id="rId2110" Type="http://schemas.openxmlformats.org/officeDocument/2006/relationships/hyperlink" Target="https://twitter.com/" TargetMode="External"/><Relationship Id="rId2348" Type="http://schemas.openxmlformats.org/officeDocument/2006/relationships/hyperlink" Target="https://twitter.com/" TargetMode="External"/><Relationship Id="rId2555" Type="http://schemas.openxmlformats.org/officeDocument/2006/relationships/hyperlink" Target="https://twitter.com/" TargetMode="External"/><Relationship Id="rId2762" Type="http://schemas.openxmlformats.org/officeDocument/2006/relationships/hyperlink" Target="https://twitter.com/" TargetMode="External"/><Relationship Id="rId527" Type="http://schemas.openxmlformats.org/officeDocument/2006/relationships/hyperlink" Target="https://twitter.com/" TargetMode="External"/><Relationship Id="rId734" Type="http://schemas.openxmlformats.org/officeDocument/2006/relationships/hyperlink" Target="https://twitter.com/" TargetMode="External"/><Relationship Id="rId941" Type="http://schemas.openxmlformats.org/officeDocument/2006/relationships/hyperlink" Target="https://twitter.com/" TargetMode="External"/><Relationship Id="rId1157" Type="http://schemas.openxmlformats.org/officeDocument/2006/relationships/hyperlink" Target="https://twitter.com/" TargetMode="External"/><Relationship Id="rId1364" Type="http://schemas.openxmlformats.org/officeDocument/2006/relationships/hyperlink" Target="https://twitter.com/" TargetMode="External"/><Relationship Id="rId1571" Type="http://schemas.openxmlformats.org/officeDocument/2006/relationships/hyperlink" Target="https://twitter.com/" TargetMode="External"/><Relationship Id="rId2208" Type="http://schemas.openxmlformats.org/officeDocument/2006/relationships/hyperlink" Target="https://twitter.com/" TargetMode="External"/><Relationship Id="rId2415" Type="http://schemas.openxmlformats.org/officeDocument/2006/relationships/hyperlink" Target="https://twitter.com/" TargetMode="External"/><Relationship Id="rId2622" Type="http://schemas.openxmlformats.org/officeDocument/2006/relationships/hyperlink" Target="https://twitter.com/" TargetMode="External"/><Relationship Id="rId70" Type="http://schemas.openxmlformats.org/officeDocument/2006/relationships/hyperlink" Target="https://twitter.com/i/web/status/1302905091263848449" TargetMode="External"/><Relationship Id="rId801" Type="http://schemas.openxmlformats.org/officeDocument/2006/relationships/hyperlink" Target="https://twitter.com/" TargetMode="External"/><Relationship Id="rId1017" Type="http://schemas.openxmlformats.org/officeDocument/2006/relationships/hyperlink" Target="https://twitter.com/" TargetMode="External"/><Relationship Id="rId1224" Type="http://schemas.openxmlformats.org/officeDocument/2006/relationships/hyperlink" Target="https://twitter.com/" TargetMode="External"/><Relationship Id="rId1431" Type="http://schemas.openxmlformats.org/officeDocument/2006/relationships/hyperlink" Target="https://twitter.com/" TargetMode="External"/><Relationship Id="rId1669" Type="http://schemas.openxmlformats.org/officeDocument/2006/relationships/hyperlink" Target="https://twitter.com/" TargetMode="External"/><Relationship Id="rId1876" Type="http://schemas.openxmlformats.org/officeDocument/2006/relationships/hyperlink" Target="https://twitter.com/" TargetMode="External"/><Relationship Id="rId2927" Type="http://schemas.openxmlformats.org/officeDocument/2006/relationships/hyperlink" Target="https://twitter.com/" TargetMode="External"/><Relationship Id="rId1529" Type="http://schemas.openxmlformats.org/officeDocument/2006/relationships/hyperlink" Target="https://twitter.com/" TargetMode="External"/><Relationship Id="rId1736" Type="http://schemas.openxmlformats.org/officeDocument/2006/relationships/hyperlink" Target="https://twitter.com/" TargetMode="External"/><Relationship Id="rId1943" Type="http://schemas.openxmlformats.org/officeDocument/2006/relationships/hyperlink" Target="https://twitter.com/" TargetMode="External"/><Relationship Id="rId28" Type="http://schemas.openxmlformats.org/officeDocument/2006/relationships/hyperlink" Target="https://twitter.com/ABPNews/status/1302895634148552704" TargetMode="External"/><Relationship Id="rId1803" Type="http://schemas.openxmlformats.org/officeDocument/2006/relationships/hyperlink" Target="https://twitter.com/" TargetMode="External"/><Relationship Id="rId3049" Type="http://schemas.openxmlformats.org/officeDocument/2006/relationships/hyperlink" Target="https://twitter.com/" TargetMode="External"/><Relationship Id="rId177" Type="http://schemas.openxmlformats.org/officeDocument/2006/relationships/hyperlink" Target="https://twitter.com/" TargetMode="External"/><Relationship Id="rId384" Type="http://schemas.openxmlformats.org/officeDocument/2006/relationships/hyperlink" Target="https://twitter.com/" TargetMode="External"/><Relationship Id="rId591" Type="http://schemas.openxmlformats.org/officeDocument/2006/relationships/hyperlink" Target="https://twitter.com/" TargetMode="External"/><Relationship Id="rId2065" Type="http://schemas.openxmlformats.org/officeDocument/2006/relationships/hyperlink" Target="https://twitter.com/" TargetMode="External"/><Relationship Id="rId2272" Type="http://schemas.openxmlformats.org/officeDocument/2006/relationships/hyperlink" Target="https://twitter.com/" TargetMode="External"/><Relationship Id="rId244" Type="http://schemas.openxmlformats.org/officeDocument/2006/relationships/hyperlink" Target="https://twitter.com/" TargetMode="External"/><Relationship Id="rId689" Type="http://schemas.openxmlformats.org/officeDocument/2006/relationships/hyperlink" Target="https://twitter.com/" TargetMode="External"/><Relationship Id="rId896" Type="http://schemas.openxmlformats.org/officeDocument/2006/relationships/hyperlink" Target="https://twitter.com/" TargetMode="External"/><Relationship Id="rId1081" Type="http://schemas.openxmlformats.org/officeDocument/2006/relationships/hyperlink" Target="https://twitter.com/" TargetMode="External"/><Relationship Id="rId2577" Type="http://schemas.openxmlformats.org/officeDocument/2006/relationships/hyperlink" Target="https://twitter.com/" TargetMode="External"/><Relationship Id="rId2784" Type="http://schemas.openxmlformats.org/officeDocument/2006/relationships/hyperlink" Target="https://twitter.com/" TargetMode="External"/><Relationship Id="rId451" Type="http://schemas.openxmlformats.org/officeDocument/2006/relationships/hyperlink" Target="https://twitter.com/" TargetMode="External"/><Relationship Id="rId549" Type="http://schemas.openxmlformats.org/officeDocument/2006/relationships/hyperlink" Target="https://twitter.com/" TargetMode="External"/><Relationship Id="rId756" Type="http://schemas.openxmlformats.org/officeDocument/2006/relationships/hyperlink" Target="https://twitter.com/" TargetMode="External"/><Relationship Id="rId1179" Type="http://schemas.openxmlformats.org/officeDocument/2006/relationships/hyperlink" Target="https://twitter.com/" TargetMode="External"/><Relationship Id="rId1386" Type="http://schemas.openxmlformats.org/officeDocument/2006/relationships/hyperlink" Target="https://twitter.com/" TargetMode="External"/><Relationship Id="rId1593" Type="http://schemas.openxmlformats.org/officeDocument/2006/relationships/hyperlink" Target="https://twitter.com/" TargetMode="External"/><Relationship Id="rId2132" Type="http://schemas.openxmlformats.org/officeDocument/2006/relationships/hyperlink" Target="https://twitter.com/" TargetMode="External"/><Relationship Id="rId2437" Type="http://schemas.openxmlformats.org/officeDocument/2006/relationships/hyperlink" Target="https://twitter.com/" TargetMode="External"/><Relationship Id="rId2991" Type="http://schemas.openxmlformats.org/officeDocument/2006/relationships/hyperlink" Target="https://twitter.com/" TargetMode="External"/><Relationship Id="rId104" Type="http://schemas.openxmlformats.org/officeDocument/2006/relationships/hyperlink" Target="https://twitter.com/i/web/status/1302897528753414144" TargetMode="External"/><Relationship Id="rId311" Type="http://schemas.openxmlformats.org/officeDocument/2006/relationships/hyperlink" Target="https://twitter.com/" TargetMode="External"/><Relationship Id="rId409" Type="http://schemas.openxmlformats.org/officeDocument/2006/relationships/hyperlink" Target="https://twitter.com/" TargetMode="External"/><Relationship Id="rId963" Type="http://schemas.openxmlformats.org/officeDocument/2006/relationships/hyperlink" Target="https://twitter.com/" TargetMode="External"/><Relationship Id="rId1039" Type="http://schemas.openxmlformats.org/officeDocument/2006/relationships/hyperlink" Target="https://twitter.com/" TargetMode="External"/><Relationship Id="rId1246" Type="http://schemas.openxmlformats.org/officeDocument/2006/relationships/hyperlink" Target="https://twitter.com/" TargetMode="External"/><Relationship Id="rId1898" Type="http://schemas.openxmlformats.org/officeDocument/2006/relationships/hyperlink" Target="https://twitter.com/"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2949" Type="http://schemas.openxmlformats.org/officeDocument/2006/relationships/hyperlink" Target="https://twitter.com/" TargetMode="External"/><Relationship Id="rId92" Type="http://schemas.openxmlformats.org/officeDocument/2006/relationships/hyperlink" Target="https://twitter.com/i/web/status/1302902954094137344" TargetMode="External"/><Relationship Id="rId616" Type="http://schemas.openxmlformats.org/officeDocument/2006/relationships/hyperlink" Target="https://twitter.com/" TargetMode="External"/><Relationship Id="rId823" Type="http://schemas.openxmlformats.org/officeDocument/2006/relationships/hyperlink" Target="https://twitter.com/" TargetMode="External"/><Relationship Id="rId1453" Type="http://schemas.openxmlformats.org/officeDocument/2006/relationships/hyperlink" Target="https://twitter.com/" TargetMode="External"/><Relationship Id="rId1660" Type="http://schemas.openxmlformats.org/officeDocument/2006/relationships/hyperlink" Target="https://twitter.com/" TargetMode="External"/><Relationship Id="rId1758" Type="http://schemas.openxmlformats.org/officeDocument/2006/relationships/hyperlink" Target="https://twitter.com/" TargetMode="External"/><Relationship Id="rId2504" Type="http://schemas.openxmlformats.org/officeDocument/2006/relationships/hyperlink" Target="https://twitter.com/" TargetMode="External"/><Relationship Id="rId2711" Type="http://schemas.openxmlformats.org/officeDocument/2006/relationships/hyperlink" Target="https://twitter.com/" TargetMode="External"/><Relationship Id="rId2809" Type="http://schemas.openxmlformats.org/officeDocument/2006/relationships/hyperlink" Target="https://twitter.com/" TargetMode="External"/><Relationship Id="rId1106" Type="http://schemas.openxmlformats.org/officeDocument/2006/relationships/hyperlink" Target="https://twitter.com/" TargetMode="External"/><Relationship Id="rId1313" Type="http://schemas.openxmlformats.org/officeDocument/2006/relationships/hyperlink" Target="https://twitter.com/" TargetMode="External"/><Relationship Id="rId1520" Type="http://schemas.openxmlformats.org/officeDocument/2006/relationships/hyperlink" Target="https://twitter.com/" TargetMode="External"/><Relationship Id="rId1965" Type="http://schemas.openxmlformats.org/officeDocument/2006/relationships/hyperlink" Target="https://twitter.com/" TargetMode="External"/><Relationship Id="rId1618" Type="http://schemas.openxmlformats.org/officeDocument/2006/relationships/hyperlink" Target="https://twitter.com/" TargetMode="External"/><Relationship Id="rId1825" Type="http://schemas.openxmlformats.org/officeDocument/2006/relationships/hyperlink" Target="https://twitter.com/" TargetMode="External"/><Relationship Id="rId3040" Type="http://schemas.openxmlformats.org/officeDocument/2006/relationships/hyperlink" Target="https://twitter.com/" TargetMode="External"/><Relationship Id="rId199" Type="http://schemas.openxmlformats.org/officeDocument/2006/relationships/hyperlink" Target="https://twitter.com/" TargetMode="External"/><Relationship Id="rId2087" Type="http://schemas.openxmlformats.org/officeDocument/2006/relationships/hyperlink" Target="https://twitter.com/" TargetMode="External"/><Relationship Id="rId2294" Type="http://schemas.openxmlformats.org/officeDocument/2006/relationships/hyperlink" Target="https://twitter.com/" TargetMode="External"/><Relationship Id="rId266" Type="http://schemas.openxmlformats.org/officeDocument/2006/relationships/hyperlink" Target="https://twitter.com/" TargetMode="External"/><Relationship Id="rId473" Type="http://schemas.openxmlformats.org/officeDocument/2006/relationships/hyperlink" Target="https://twitter.com/" TargetMode="External"/><Relationship Id="rId680" Type="http://schemas.openxmlformats.org/officeDocument/2006/relationships/hyperlink" Target="https://twitter.com/" TargetMode="External"/><Relationship Id="rId2154" Type="http://schemas.openxmlformats.org/officeDocument/2006/relationships/hyperlink" Target="https://twitter.com/" TargetMode="External"/><Relationship Id="rId2361" Type="http://schemas.openxmlformats.org/officeDocument/2006/relationships/hyperlink" Target="https://twitter.com/" TargetMode="External"/><Relationship Id="rId2599" Type="http://schemas.openxmlformats.org/officeDocument/2006/relationships/hyperlink" Target="https://twitter.com/" TargetMode="External"/><Relationship Id="rId126" Type="http://schemas.openxmlformats.org/officeDocument/2006/relationships/hyperlink" Target="https://twitter.com/" TargetMode="External"/><Relationship Id="rId333" Type="http://schemas.openxmlformats.org/officeDocument/2006/relationships/hyperlink" Target="https://twitter.com/" TargetMode="External"/><Relationship Id="rId540" Type="http://schemas.openxmlformats.org/officeDocument/2006/relationships/hyperlink" Target="https://twitter.com/" TargetMode="External"/><Relationship Id="rId778" Type="http://schemas.openxmlformats.org/officeDocument/2006/relationships/hyperlink" Target="https://twitter.com/" TargetMode="External"/><Relationship Id="rId985" Type="http://schemas.openxmlformats.org/officeDocument/2006/relationships/hyperlink" Target="https://twitter.com/" TargetMode="External"/><Relationship Id="rId1170" Type="http://schemas.openxmlformats.org/officeDocument/2006/relationships/hyperlink" Target="https://twitter.com/" TargetMode="External"/><Relationship Id="rId2014" Type="http://schemas.openxmlformats.org/officeDocument/2006/relationships/hyperlink" Target="https://twitter.com/" TargetMode="External"/><Relationship Id="rId2221" Type="http://schemas.openxmlformats.org/officeDocument/2006/relationships/hyperlink" Target="https://twitter.com/" TargetMode="External"/><Relationship Id="rId2459" Type="http://schemas.openxmlformats.org/officeDocument/2006/relationships/hyperlink" Target="https://twitter.com/"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638" Type="http://schemas.openxmlformats.org/officeDocument/2006/relationships/hyperlink" Target="https://twitter.com/" TargetMode="External"/><Relationship Id="rId845" Type="http://schemas.openxmlformats.org/officeDocument/2006/relationships/hyperlink" Target="https://twitter.com/" TargetMode="External"/><Relationship Id="rId1030" Type="http://schemas.openxmlformats.org/officeDocument/2006/relationships/hyperlink" Target="https://twitter.com/" TargetMode="External"/><Relationship Id="rId1268" Type="http://schemas.openxmlformats.org/officeDocument/2006/relationships/hyperlink" Target="https://twitter.com/" TargetMode="External"/><Relationship Id="rId1475" Type="http://schemas.openxmlformats.org/officeDocument/2006/relationships/hyperlink" Target="https://twitter.com/" TargetMode="External"/><Relationship Id="rId1682" Type="http://schemas.openxmlformats.org/officeDocument/2006/relationships/hyperlink" Target="https://twitter.com/" TargetMode="External"/><Relationship Id="rId2319" Type="http://schemas.openxmlformats.org/officeDocument/2006/relationships/hyperlink" Target="https://twitter.com/" TargetMode="External"/><Relationship Id="rId2526" Type="http://schemas.openxmlformats.org/officeDocument/2006/relationships/hyperlink" Target="https://twitter.com/" TargetMode="External"/><Relationship Id="rId2733" Type="http://schemas.openxmlformats.org/officeDocument/2006/relationships/hyperlink" Target="https://twitter.com/" TargetMode="External"/><Relationship Id="rId400" Type="http://schemas.openxmlformats.org/officeDocument/2006/relationships/hyperlink" Target="https://twitter.com/" TargetMode="External"/><Relationship Id="rId705" Type="http://schemas.openxmlformats.org/officeDocument/2006/relationships/hyperlink" Target="https://twitter.com/" TargetMode="External"/><Relationship Id="rId1128" Type="http://schemas.openxmlformats.org/officeDocument/2006/relationships/hyperlink" Target="https://twitter.com/" TargetMode="External"/><Relationship Id="rId1335" Type="http://schemas.openxmlformats.org/officeDocument/2006/relationships/hyperlink" Target="https://twitter.com/" TargetMode="External"/><Relationship Id="rId1542" Type="http://schemas.openxmlformats.org/officeDocument/2006/relationships/hyperlink" Target="https://twitter.com/" TargetMode="External"/><Relationship Id="rId1987" Type="http://schemas.openxmlformats.org/officeDocument/2006/relationships/hyperlink" Target="https://twitter.com/" TargetMode="External"/><Relationship Id="rId2940" Type="http://schemas.openxmlformats.org/officeDocument/2006/relationships/hyperlink" Target="https://twitter.com/" TargetMode="External"/><Relationship Id="rId912" Type="http://schemas.openxmlformats.org/officeDocument/2006/relationships/hyperlink" Target="https://twitter.com/" TargetMode="External"/><Relationship Id="rId1847" Type="http://schemas.openxmlformats.org/officeDocument/2006/relationships/hyperlink" Target="https://twitter.com/" TargetMode="External"/><Relationship Id="rId2800" Type="http://schemas.openxmlformats.org/officeDocument/2006/relationships/hyperlink" Target="https://twitter.com/" TargetMode="External"/><Relationship Id="rId41" Type="http://schemas.openxmlformats.org/officeDocument/2006/relationships/hyperlink" Target="https://twitter.com/i/web/status/1302899175189741568" TargetMode="External"/><Relationship Id="rId1402" Type="http://schemas.openxmlformats.org/officeDocument/2006/relationships/hyperlink" Target="https://twitter.com/" TargetMode="External"/><Relationship Id="rId1707" Type="http://schemas.openxmlformats.org/officeDocument/2006/relationships/hyperlink" Target="https://twitter.com/" TargetMode="External"/><Relationship Id="rId3062" Type="http://schemas.openxmlformats.org/officeDocument/2006/relationships/hyperlink" Target="https://twitter.com/" TargetMode="External"/><Relationship Id="rId190" Type="http://schemas.openxmlformats.org/officeDocument/2006/relationships/hyperlink" Target="https://twitter.com/" TargetMode="External"/><Relationship Id="rId288" Type="http://schemas.openxmlformats.org/officeDocument/2006/relationships/hyperlink" Target="https://twitter.com/" TargetMode="External"/><Relationship Id="rId1914" Type="http://schemas.openxmlformats.org/officeDocument/2006/relationships/hyperlink" Target="https://twitter.com/" TargetMode="External"/><Relationship Id="rId495" Type="http://schemas.openxmlformats.org/officeDocument/2006/relationships/hyperlink" Target="https://twitter.com/" TargetMode="External"/><Relationship Id="rId2176" Type="http://schemas.openxmlformats.org/officeDocument/2006/relationships/hyperlink" Target="https://twitter.com/" TargetMode="External"/><Relationship Id="rId2383" Type="http://schemas.openxmlformats.org/officeDocument/2006/relationships/hyperlink" Target="https://twitter.com/" TargetMode="External"/><Relationship Id="rId2590" Type="http://schemas.openxmlformats.org/officeDocument/2006/relationships/hyperlink" Target="https://twitter.com/" TargetMode="External"/><Relationship Id="rId148" Type="http://schemas.openxmlformats.org/officeDocument/2006/relationships/hyperlink" Target="https://twitter.com/" TargetMode="External"/><Relationship Id="rId355" Type="http://schemas.openxmlformats.org/officeDocument/2006/relationships/hyperlink" Target="https://twitter.com/" TargetMode="External"/><Relationship Id="rId562" Type="http://schemas.openxmlformats.org/officeDocument/2006/relationships/hyperlink" Target="https://twitter.com/" TargetMode="External"/><Relationship Id="rId1192" Type="http://schemas.openxmlformats.org/officeDocument/2006/relationships/hyperlink" Target="https://twitter.com/" TargetMode="External"/><Relationship Id="rId2036" Type="http://schemas.openxmlformats.org/officeDocument/2006/relationships/hyperlink" Target="https://twitter.com/" TargetMode="External"/><Relationship Id="rId2243" Type="http://schemas.openxmlformats.org/officeDocument/2006/relationships/hyperlink" Target="https://twitter.com/" TargetMode="External"/><Relationship Id="rId2450" Type="http://schemas.openxmlformats.org/officeDocument/2006/relationships/hyperlink" Target="https://twitter.com/"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215" Type="http://schemas.openxmlformats.org/officeDocument/2006/relationships/hyperlink" Target="https://twitter.com/" TargetMode="External"/><Relationship Id="rId422" Type="http://schemas.openxmlformats.org/officeDocument/2006/relationships/hyperlink" Target="https://twitter.com/" TargetMode="External"/><Relationship Id="rId867" Type="http://schemas.openxmlformats.org/officeDocument/2006/relationships/hyperlink" Target="https://twitter.com/" TargetMode="External"/><Relationship Id="rId1052" Type="http://schemas.openxmlformats.org/officeDocument/2006/relationships/hyperlink" Target="https://twitter.com/" TargetMode="External"/><Relationship Id="rId1497" Type="http://schemas.openxmlformats.org/officeDocument/2006/relationships/hyperlink" Target="https://twitter.com/" TargetMode="External"/><Relationship Id="rId2103" Type="http://schemas.openxmlformats.org/officeDocument/2006/relationships/hyperlink" Target="https://twitter.com/" TargetMode="External"/><Relationship Id="rId2310" Type="http://schemas.openxmlformats.org/officeDocument/2006/relationships/hyperlink" Target="https://twitter.com/" TargetMode="External"/><Relationship Id="rId2548" Type="http://schemas.openxmlformats.org/officeDocument/2006/relationships/hyperlink" Target="https://twitter.com/"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727" Type="http://schemas.openxmlformats.org/officeDocument/2006/relationships/hyperlink" Target="https://twitter.com/" TargetMode="External"/><Relationship Id="rId934" Type="http://schemas.openxmlformats.org/officeDocument/2006/relationships/hyperlink" Target="https://twitter.com/" TargetMode="External"/><Relationship Id="rId1357" Type="http://schemas.openxmlformats.org/officeDocument/2006/relationships/hyperlink" Target="https://twitter.com/" TargetMode="External"/><Relationship Id="rId1564" Type="http://schemas.openxmlformats.org/officeDocument/2006/relationships/hyperlink" Target="https://twitter.com/" TargetMode="External"/><Relationship Id="rId1771" Type="http://schemas.openxmlformats.org/officeDocument/2006/relationships/hyperlink" Target="https://twitter.com/" TargetMode="External"/><Relationship Id="rId2408" Type="http://schemas.openxmlformats.org/officeDocument/2006/relationships/hyperlink" Target="https://twitter.com/"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s://twitter.com/i/web/status/1302895503127048192" TargetMode="External"/><Relationship Id="rId1217" Type="http://schemas.openxmlformats.org/officeDocument/2006/relationships/hyperlink" Target="https://twitter.com/" TargetMode="External"/><Relationship Id="rId1424" Type="http://schemas.openxmlformats.org/officeDocument/2006/relationships/hyperlink" Target="https://twitter.com/" TargetMode="External"/><Relationship Id="rId1631" Type="http://schemas.openxmlformats.org/officeDocument/2006/relationships/hyperlink" Target="https://twitter.com/" TargetMode="External"/><Relationship Id="rId1869" Type="http://schemas.openxmlformats.org/officeDocument/2006/relationships/hyperlink" Target="https://twitter.com/" TargetMode="External"/><Relationship Id="rId3084" Type="http://schemas.openxmlformats.org/officeDocument/2006/relationships/printerSettings" Target="../printerSettings/printerSettings1.bin"/><Relationship Id="rId1729" Type="http://schemas.openxmlformats.org/officeDocument/2006/relationships/hyperlink" Target="https://twitter.com/" TargetMode="External"/><Relationship Id="rId1936" Type="http://schemas.openxmlformats.org/officeDocument/2006/relationships/hyperlink" Target="https://twitter.com/" TargetMode="External"/><Relationship Id="rId2198" Type="http://schemas.openxmlformats.org/officeDocument/2006/relationships/hyperlink" Target="https://twitter.com/" TargetMode="External"/><Relationship Id="rId377" Type="http://schemas.openxmlformats.org/officeDocument/2006/relationships/hyperlink" Target="https://twitter.com/" TargetMode="External"/><Relationship Id="rId584" Type="http://schemas.openxmlformats.org/officeDocument/2006/relationships/hyperlink" Target="https://twitter.com/" TargetMode="External"/><Relationship Id="rId2058" Type="http://schemas.openxmlformats.org/officeDocument/2006/relationships/hyperlink" Target="https://twitter.com/" TargetMode="External"/><Relationship Id="rId2265" Type="http://schemas.openxmlformats.org/officeDocument/2006/relationships/hyperlink" Target="https://twitter.com/" TargetMode="External"/><Relationship Id="rId3011" Type="http://schemas.openxmlformats.org/officeDocument/2006/relationships/hyperlink" Target="https://twitter.com/" TargetMode="External"/><Relationship Id="rId5" Type="http://schemas.openxmlformats.org/officeDocument/2006/relationships/hyperlink" Target="https://twitter.com/i/web/status/1302894119824445440" TargetMode="External"/><Relationship Id="rId237" Type="http://schemas.openxmlformats.org/officeDocument/2006/relationships/hyperlink" Target="https://twitter.com/" TargetMode="External"/><Relationship Id="rId791" Type="http://schemas.openxmlformats.org/officeDocument/2006/relationships/hyperlink" Target="https://twitter.com/" TargetMode="External"/><Relationship Id="rId889" Type="http://schemas.openxmlformats.org/officeDocument/2006/relationships/hyperlink" Target="https://twitter.com/" TargetMode="External"/><Relationship Id="rId1074" Type="http://schemas.openxmlformats.org/officeDocument/2006/relationships/hyperlink" Target="https://twitter.com/" TargetMode="External"/><Relationship Id="rId2472" Type="http://schemas.openxmlformats.org/officeDocument/2006/relationships/hyperlink" Target="https://twitter.com/" TargetMode="External"/><Relationship Id="rId2777" Type="http://schemas.openxmlformats.org/officeDocument/2006/relationships/hyperlink" Target="https://twitter.com/" TargetMode="External"/><Relationship Id="rId444" Type="http://schemas.openxmlformats.org/officeDocument/2006/relationships/hyperlink" Target="https://twitter.com/" TargetMode="External"/><Relationship Id="rId651" Type="http://schemas.openxmlformats.org/officeDocument/2006/relationships/hyperlink" Target="https://twitter.com/" TargetMode="External"/><Relationship Id="rId749" Type="http://schemas.openxmlformats.org/officeDocument/2006/relationships/hyperlink" Target="https://twitter.com/" TargetMode="External"/><Relationship Id="rId1281" Type="http://schemas.openxmlformats.org/officeDocument/2006/relationships/hyperlink" Target="https://twitter.com/" TargetMode="External"/><Relationship Id="rId1379" Type="http://schemas.openxmlformats.org/officeDocument/2006/relationships/hyperlink" Target="https://twitter.com/" TargetMode="External"/><Relationship Id="rId1586" Type="http://schemas.openxmlformats.org/officeDocument/2006/relationships/hyperlink" Target="https://twitter.com/" TargetMode="External"/><Relationship Id="rId2125" Type="http://schemas.openxmlformats.org/officeDocument/2006/relationships/hyperlink" Target="https://twitter.com/" TargetMode="External"/><Relationship Id="rId2332" Type="http://schemas.openxmlformats.org/officeDocument/2006/relationships/hyperlink" Target="https://twitter.com/" TargetMode="External"/><Relationship Id="rId2984" Type="http://schemas.openxmlformats.org/officeDocument/2006/relationships/hyperlink" Target="https://twitter.com/" TargetMode="External"/><Relationship Id="rId304" Type="http://schemas.openxmlformats.org/officeDocument/2006/relationships/hyperlink" Target="https://twitter.com/" TargetMode="External"/><Relationship Id="rId511" Type="http://schemas.openxmlformats.org/officeDocument/2006/relationships/hyperlink" Target="https://twitter.com/" TargetMode="External"/><Relationship Id="rId609" Type="http://schemas.openxmlformats.org/officeDocument/2006/relationships/hyperlink" Target="https://twitter.com/" TargetMode="External"/><Relationship Id="rId956" Type="http://schemas.openxmlformats.org/officeDocument/2006/relationships/hyperlink" Target="https://twitter.com/" TargetMode="External"/><Relationship Id="rId1141" Type="http://schemas.openxmlformats.org/officeDocument/2006/relationships/hyperlink" Target="https://twitter.com/" TargetMode="External"/><Relationship Id="rId1239" Type="http://schemas.openxmlformats.org/officeDocument/2006/relationships/hyperlink" Target="https://twitter.com/" TargetMode="External"/><Relationship Id="rId1793" Type="http://schemas.openxmlformats.org/officeDocument/2006/relationships/hyperlink" Target="https://twitter.com/"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s://twitter.com/Er_Sunildwivedi/status/1302900244619780096" TargetMode="External"/><Relationship Id="rId816" Type="http://schemas.openxmlformats.org/officeDocument/2006/relationships/hyperlink" Target="https://twitter.com/" TargetMode="External"/><Relationship Id="rId1001" Type="http://schemas.openxmlformats.org/officeDocument/2006/relationships/hyperlink" Target="https://twitter.com/" TargetMode="External"/><Relationship Id="rId1446" Type="http://schemas.openxmlformats.org/officeDocument/2006/relationships/hyperlink" Target="https://twitter.com/" TargetMode="External"/><Relationship Id="rId1653" Type="http://schemas.openxmlformats.org/officeDocument/2006/relationships/hyperlink" Target="https://twitter.com/" TargetMode="External"/><Relationship Id="rId1860" Type="http://schemas.openxmlformats.org/officeDocument/2006/relationships/hyperlink" Target="https://twitter.com/"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s://twitter.com/" TargetMode="External"/><Relationship Id="rId1513" Type="http://schemas.openxmlformats.org/officeDocument/2006/relationships/hyperlink" Target="https://twitter.com/" TargetMode="External"/><Relationship Id="rId1720" Type="http://schemas.openxmlformats.org/officeDocument/2006/relationships/hyperlink" Target="https://twitter.com/" TargetMode="External"/><Relationship Id="rId1958" Type="http://schemas.openxmlformats.org/officeDocument/2006/relationships/hyperlink" Target="https://twitter.com/" TargetMode="External"/><Relationship Id="rId12" Type="http://schemas.openxmlformats.org/officeDocument/2006/relationships/hyperlink" Target="https://twitter.com/i/web/status/1302894154528088064" TargetMode="External"/><Relationship Id="rId1818" Type="http://schemas.openxmlformats.org/officeDocument/2006/relationships/hyperlink" Target="https://twitter.com/" TargetMode="External"/><Relationship Id="rId3033" Type="http://schemas.openxmlformats.org/officeDocument/2006/relationships/hyperlink" Target="https://twitter.com/" TargetMode="External"/><Relationship Id="rId161" Type="http://schemas.openxmlformats.org/officeDocument/2006/relationships/hyperlink" Target="https://twitter.com/" TargetMode="External"/><Relationship Id="rId399" Type="http://schemas.openxmlformats.org/officeDocument/2006/relationships/hyperlink" Target="https://twitter.com/" TargetMode="External"/><Relationship Id="rId2287" Type="http://schemas.openxmlformats.org/officeDocument/2006/relationships/hyperlink" Target="https://twitter.com/" TargetMode="External"/><Relationship Id="rId2494" Type="http://schemas.openxmlformats.org/officeDocument/2006/relationships/hyperlink" Target="https://twitter.com/" TargetMode="External"/><Relationship Id="rId259" Type="http://schemas.openxmlformats.org/officeDocument/2006/relationships/hyperlink" Target="https://twitter.com/" TargetMode="External"/><Relationship Id="rId466" Type="http://schemas.openxmlformats.org/officeDocument/2006/relationships/hyperlink" Target="https://twitter.com/" TargetMode="External"/><Relationship Id="rId673" Type="http://schemas.openxmlformats.org/officeDocument/2006/relationships/hyperlink" Target="https://twitter.com/" TargetMode="External"/><Relationship Id="rId880" Type="http://schemas.openxmlformats.org/officeDocument/2006/relationships/hyperlink" Target="https://twitter.com/" TargetMode="External"/><Relationship Id="rId1096" Type="http://schemas.openxmlformats.org/officeDocument/2006/relationships/hyperlink" Target="https://twitter.com/" TargetMode="External"/><Relationship Id="rId2147" Type="http://schemas.openxmlformats.org/officeDocument/2006/relationships/hyperlink" Target="https://twitter.com/" TargetMode="External"/><Relationship Id="rId2354" Type="http://schemas.openxmlformats.org/officeDocument/2006/relationships/hyperlink" Target="https://twitter.com/" TargetMode="External"/><Relationship Id="rId2561" Type="http://schemas.openxmlformats.org/officeDocument/2006/relationships/hyperlink" Target="https://twitter.com/" TargetMode="External"/><Relationship Id="rId2799" Type="http://schemas.openxmlformats.org/officeDocument/2006/relationships/hyperlink" Target="https://twitter.com/" TargetMode="External"/><Relationship Id="rId119" Type="http://schemas.openxmlformats.org/officeDocument/2006/relationships/hyperlink" Target="https://twitter.com/" TargetMode="External"/><Relationship Id="rId326" Type="http://schemas.openxmlformats.org/officeDocument/2006/relationships/hyperlink" Target="https://twitter.com/" TargetMode="External"/><Relationship Id="rId533" Type="http://schemas.openxmlformats.org/officeDocument/2006/relationships/hyperlink" Target="https://twitter.com/" TargetMode="External"/><Relationship Id="rId978" Type="http://schemas.openxmlformats.org/officeDocument/2006/relationships/hyperlink" Target="https://twitter.com/" TargetMode="External"/><Relationship Id="rId1163" Type="http://schemas.openxmlformats.org/officeDocument/2006/relationships/hyperlink" Target="https://twitter.com/" TargetMode="External"/><Relationship Id="rId1370" Type="http://schemas.openxmlformats.org/officeDocument/2006/relationships/hyperlink" Target="https://twitter.com/" TargetMode="External"/><Relationship Id="rId2007" Type="http://schemas.openxmlformats.org/officeDocument/2006/relationships/hyperlink" Target="https://twitter.com/" TargetMode="External"/><Relationship Id="rId2214" Type="http://schemas.openxmlformats.org/officeDocument/2006/relationships/hyperlink" Target="https://twitter.com/"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740" Type="http://schemas.openxmlformats.org/officeDocument/2006/relationships/hyperlink" Target="https://twitter.com/" TargetMode="External"/><Relationship Id="rId838" Type="http://schemas.openxmlformats.org/officeDocument/2006/relationships/hyperlink" Target="https://twitter.com/" TargetMode="External"/><Relationship Id="rId1023" Type="http://schemas.openxmlformats.org/officeDocument/2006/relationships/hyperlink" Target="https://twitter.com/" TargetMode="External"/><Relationship Id="rId1468" Type="http://schemas.openxmlformats.org/officeDocument/2006/relationships/hyperlink" Target="https://twitter.com/" TargetMode="External"/><Relationship Id="rId1675" Type="http://schemas.openxmlformats.org/officeDocument/2006/relationships/hyperlink" Target="https://twitter.com/" TargetMode="External"/><Relationship Id="rId1882" Type="http://schemas.openxmlformats.org/officeDocument/2006/relationships/hyperlink" Target="https://twitter.com/" TargetMode="External"/><Relationship Id="rId2421" Type="http://schemas.openxmlformats.org/officeDocument/2006/relationships/hyperlink" Target="https://twitter.com/" TargetMode="External"/><Relationship Id="rId2519" Type="http://schemas.openxmlformats.org/officeDocument/2006/relationships/hyperlink" Target="https://twitter.com/" TargetMode="External"/><Relationship Id="rId2726" Type="http://schemas.openxmlformats.org/officeDocument/2006/relationships/hyperlink" Target="https://twitter.com/" TargetMode="External"/><Relationship Id="rId600" Type="http://schemas.openxmlformats.org/officeDocument/2006/relationships/hyperlink" Target="https://twitter.com/" TargetMode="External"/><Relationship Id="rId1230" Type="http://schemas.openxmlformats.org/officeDocument/2006/relationships/hyperlink" Target="https://twitter.com/" TargetMode="External"/><Relationship Id="rId1328" Type="http://schemas.openxmlformats.org/officeDocument/2006/relationships/hyperlink" Target="https://twitter.com/" TargetMode="External"/><Relationship Id="rId1535" Type="http://schemas.openxmlformats.org/officeDocument/2006/relationships/hyperlink" Target="https://twitter.com/" TargetMode="External"/><Relationship Id="rId2933" Type="http://schemas.openxmlformats.org/officeDocument/2006/relationships/hyperlink" Target="https://twitter.com/" TargetMode="External"/><Relationship Id="rId905" Type="http://schemas.openxmlformats.org/officeDocument/2006/relationships/hyperlink" Target="https://twitter.com/" TargetMode="External"/><Relationship Id="rId1742" Type="http://schemas.openxmlformats.org/officeDocument/2006/relationships/hyperlink" Target="https://twitter.com/" TargetMode="External"/><Relationship Id="rId34" Type="http://schemas.openxmlformats.org/officeDocument/2006/relationships/hyperlink" Target="https://twitter.com/ABPNews/status/1302895634148552704" TargetMode="External"/><Relationship Id="rId1602" Type="http://schemas.openxmlformats.org/officeDocument/2006/relationships/hyperlink" Target="https://twitter.com/" TargetMode="External"/><Relationship Id="rId3055" Type="http://schemas.openxmlformats.org/officeDocument/2006/relationships/hyperlink" Target="https://twitter.com/" TargetMode="External"/><Relationship Id="rId183" Type="http://schemas.openxmlformats.org/officeDocument/2006/relationships/hyperlink" Target="https://twitter.com/" TargetMode="External"/><Relationship Id="rId390" Type="http://schemas.openxmlformats.org/officeDocument/2006/relationships/hyperlink" Target="https://twitter.com/" TargetMode="External"/><Relationship Id="rId1907" Type="http://schemas.openxmlformats.org/officeDocument/2006/relationships/hyperlink" Target="https://twitter.com/" TargetMode="External"/><Relationship Id="rId2071" Type="http://schemas.openxmlformats.org/officeDocument/2006/relationships/hyperlink" Target="https://twitter.com/" TargetMode="External"/><Relationship Id="rId250" Type="http://schemas.openxmlformats.org/officeDocument/2006/relationships/hyperlink" Target="https://twitter.com/" TargetMode="External"/><Relationship Id="rId488" Type="http://schemas.openxmlformats.org/officeDocument/2006/relationships/hyperlink" Target="https://twitter.com/" TargetMode="External"/><Relationship Id="rId695" Type="http://schemas.openxmlformats.org/officeDocument/2006/relationships/hyperlink" Target="https://twitter.com/" TargetMode="External"/><Relationship Id="rId2169" Type="http://schemas.openxmlformats.org/officeDocument/2006/relationships/hyperlink" Target="https://twitter.com/" TargetMode="External"/><Relationship Id="rId2376" Type="http://schemas.openxmlformats.org/officeDocument/2006/relationships/hyperlink" Target="https://twitter.com/" TargetMode="External"/><Relationship Id="rId2583" Type="http://schemas.openxmlformats.org/officeDocument/2006/relationships/hyperlink" Target="https://twitter.com/" TargetMode="External"/><Relationship Id="rId2790" Type="http://schemas.openxmlformats.org/officeDocument/2006/relationships/hyperlink" Target="https://twitter.com/" TargetMode="External"/><Relationship Id="rId110" Type="http://schemas.openxmlformats.org/officeDocument/2006/relationships/hyperlink" Target="https://twitter.com/" TargetMode="External"/><Relationship Id="rId348" Type="http://schemas.openxmlformats.org/officeDocument/2006/relationships/hyperlink" Target="https://twitter.com/" TargetMode="External"/><Relationship Id="rId555" Type="http://schemas.openxmlformats.org/officeDocument/2006/relationships/hyperlink" Target="https://twitter.com/" TargetMode="External"/><Relationship Id="rId762" Type="http://schemas.openxmlformats.org/officeDocument/2006/relationships/hyperlink" Target="https://twitter.com/" TargetMode="External"/><Relationship Id="rId1185" Type="http://schemas.openxmlformats.org/officeDocument/2006/relationships/hyperlink" Target="https://twitter.com/" TargetMode="External"/><Relationship Id="rId1392" Type="http://schemas.openxmlformats.org/officeDocument/2006/relationships/hyperlink" Target="https://twitter.com/" TargetMode="External"/><Relationship Id="rId2029" Type="http://schemas.openxmlformats.org/officeDocument/2006/relationships/hyperlink" Target="https://twitter.com/" TargetMode="External"/><Relationship Id="rId2236" Type="http://schemas.openxmlformats.org/officeDocument/2006/relationships/hyperlink" Target="https://twitter.com/" TargetMode="External"/><Relationship Id="rId2443" Type="http://schemas.openxmlformats.org/officeDocument/2006/relationships/hyperlink" Target="https://twitter.com/" TargetMode="External"/><Relationship Id="rId2650" Type="http://schemas.openxmlformats.org/officeDocument/2006/relationships/hyperlink" Target="https://twitter.com/" TargetMode="External"/><Relationship Id="rId2888" Type="http://schemas.openxmlformats.org/officeDocument/2006/relationships/hyperlink" Target="https://twitter.com/" TargetMode="External"/><Relationship Id="rId208" Type="http://schemas.openxmlformats.org/officeDocument/2006/relationships/hyperlink" Target="https://twitter.com/" TargetMode="External"/><Relationship Id="rId415" Type="http://schemas.openxmlformats.org/officeDocument/2006/relationships/hyperlink" Target="https://twitter.com/" TargetMode="External"/><Relationship Id="rId622" Type="http://schemas.openxmlformats.org/officeDocument/2006/relationships/hyperlink" Target="https://twitter.com/" TargetMode="External"/><Relationship Id="rId1045" Type="http://schemas.openxmlformats.org/officeDocument/2006/relationships/hyperlink" Target="https://twitter.com/" TargetMode="External"/><Relationship Id="rId1252" Type="http://schemas.openxmlformats.org/officeDocument/2006/relationships/hyperlink" Target="https://twitter.com/" TargetMode="External"/><Relationship Id="rId1697" Type="http://schemas.openxmlformats.org/officeDocument/2006/relationships/hyperlink" Target="https://twitter.com/" TargetMode="External"/><Relationship Id="rId2303" Type="http://schemas.openxmlformats.org/officeDocument/2006/relationships/hyperlink" Target="https://twitter.com/" TargetMode="External"/><Relationship Id="rId2510" Type="http://schemas.openxmlformats.org/officeDocument/2006/relationships/hyperlink" Target="https://twitter.com/"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s://twitter.com/" TargetMode="External"/><Relationship Id="rId1112" Type="http://schemas.openxmlformats.org/officeDocument/2006/relationships/hyperlink" Target="https://twitter.com/" TargetMode="External"/><Relationship Id="rId1557" Type="http://schemas.openxmlformats.org/officeDocument/2006/relationships/hyperlink" Target="https://twitter.com/" TargetMode="External"/><Relationship Id="rId1764" Type="http://schemas.openxmlformats.org/officeDocument/2006/relationships/hyperlink" Target="https://twitter.com/" TargetMode="External"/><Relationship Id="rId1971" Type="http://schemas.openxmlformats.org/officeDocument/2006/relationships/hyperlink" Target="https://twitter.com/"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56" Type="http://schemas.openxmlformats.org/officeDocument/2006/relationships/hyperlink" Target="https://twitter.com/i/web/status/1302902453466169346" TargetMode="External"/><Relationship Id="rId1417" Type="http://schemas.openxmlformats.org/officeDocument/2006/relationships/hyperlink" Target="https://twitter.com/" TargetMode="External"/><Relationship Id="rId1624" Type="http://schemas.openxmlformats.org/officeDocument/2006/relationships/hyperlink" Target="https://twitter.com/" TargetMode="External"/><Relationship Id="rId1831" Type="http://schemas.openxmlformats.org/officeDocument/2006/relationships/hyperlink" Target="https://twitter.com/" TargetMode="External"/><Relationship Id="rId3077" Type="http://schemas.openxmlformats.org/officeDocument/2006/relationships/hyperlink" Target="https://twitter.com/" TargetMode="External"/><Relationship Id="rId1929" Type="http://schemas.openxmlformats.org/officeDocument/2006/relationships/hyperlink" Target="https://twitter.com/" TargetMode="External"/><Relationship Id="rId2093" Type="http://schemas.openxmlformats.org/officeDocument/2006/relationships/hyperlink" Target="https://twitter.com/" TargetMode="External"/><Relationship Id="rId2398" Type="http://schemas.openxmlformats.org/officeDocument/2006/relationships/hyperlink" Target="https://twitter.com/" TargetMode="External"/><Relationship Id="rId272" Type="http://schemas.openxmlformats.org/officeDocument/2006/relationships/hyperlink" Target="https://twitter.com/" TargetMode="External"/><Relationship Id="rId577" Type="http://schemas.openxmlformats.org/officeDocument/2006/relationships/hyperlink" Target="https://twitter.com/" TargetMode="External"/><Relationship Id="rId2160" Type="http://schemas.openxmlformats.org/officeDocument/2006/relationships/hyperlink" Target="https://twitter.com/" TargetMode="External"/><Relationship Id="rId2258" Type="http://schemas.openxmlformats.org/officeDocument/2006/relationships/hyperlink" Target="https://twitter.com/" TargetMode="External"/><Relationship Id="rId3004" Type="http://schemas.openxmlformats.org/officeDocument/2006/relationships/hyperlink" Target="https://twitter.com/" TargetMode="External"/><Relationship Id="rId132" Type="http://schemas.openxmlformats.org/officeDocument/2006/relationships/hyperlink" Target="https://twitter.com/" TargetMode="External"/><Relationship Id="rId784" Type="http://schemas.openxmlformats.org/officeDocument/2006/relationships/hyperlink" Target="https://twitter.com/" TargetMode="External"/><Relationship Id="rId991" Type="http://schemas.openxmlformats.org/officeDocument/2006/relationships/hyperlink" Target="https://twitter.com/" TargetMode="External"/><Relationship Id="rId1067" Type="http://schemas.openxmlformats.org/officeDocument/2006/relationships/hyperlink" Target="https://twitter.com/" TargetMode="External"/><Relationship Id="rId2020" Type="http://schemas.openxmlformats.org/officeDocument/2006/relationships/hyperlink" Target="https://twitter.com/" TargetMode="External"/><Relationship Id="rId2465" Type="http://schemas.openxmlformats.org/officeDocument/2006/relationships/hyperlink" Target="https://twitter.com/" TargetMode="External"/><Relationship Id="rId2672" Type="http://schemas.openxmlformats.org/officeDocument/2006/relationships/hyperlink" Target="https://twitter.com/" TargetMode="External"/><Relationship Id="rId437" Type="http://schemas.openxmlformats.org/officeDocument/2006/relationships/hyperlink" Target="https://twitter.com/" TargetMode="External"/><Relationship Id="rId644" Type="http://schemas.openxmlformats.org/officeDocument/2006/relationships/hyperlink" Target="https://twitter.com/" TargetMode="External"/><Relationship Id="rId851" Type="http://schemas.openxmlformats.org/officeDocument/2006/relationships/hyperlink" Target="https://twitter.com/" TargetMode="External"/><Relationship Id="rId1274" Type="http://schemas.openxmlformats.org/officeDocument/2006/relationships/hyperlink" Target="https://twitter.com/" TargetMode="External"/><Relationship Id="rId1481" Type="http://schemas.openxmlformats.org/officeDocument/2006/relationships/hyperlink" Target="https://twitter.com/" TargetMode="External"/><Relationship Id="rId1579" Type="http://schemas.openxmlformats.org/officeDocument/2006/relationships/hyperlink" Target="https://twitter.com/" TargetMode="External"/><Relationship Id="rId2118" Type="http://schemas.openxmlformats.org/officeDocument/2006/relationships/hyperlink" Target="https://twitter.com/" TargetMode="External"/><Relationship Id="rId2325" Type="http://schemas.openxmlformats.org/officeDocument/2006/relationships/hyperlink" Target="https://twitter.com/" TargetMode="External"/><Relationship Id="rId2532" Type="http://schemas.openxmlformats.org/officeDocument/2006/relationships/hyperlink" Target="https://twitter.com/" TargetMode="External"/><Relationship Id="rId2977" Type="http://schemas.openxmlformats.org/officeDocument/2006/relationships/hyperlink" Target="https://twitter.com/" TargetMode="External"/><Relationship Id="rId504" Type="http://schemas.openxmlformats.org/officeDocument/2006/relationships/hyperlink" Target="https://twitter.com/" TargetMode="External"/><Relationship Id="rId711" Type="http://schemas.openxmlformats.org/officeDocument/2006/relationships/hyperlink" Target="https://twitter.com/" TargetMode="External"/><Relationship Id="rId949" Type="http://schemas.openxmlformats.org/officeDocument/2006/relationships/hyperlink" Target="https://twitter.com/" TargetMode="External"/><Relationship Id="rId1134" Type="http://schemas.openxmlformats.org/officeDocument/2006/relationships/hyperlink" Target="https://twitter.com/" TargetMode="External"/><Relationship Id="rId1341" Type="http://schemas.openxmlformats.org/officeDocument/2006/relationships/hyperlink" Target="https://twitter.com/" TargetMode="External"/><Relationship Id="rId1786" Type="http://schemas.openxmlformats.org/officeDocument/2006/relationships/hyperlink" Target="https://twitter.com/" TargetMode="External"/><Relationship Id="rId1993" Type="http://schemas.openxmlformats.org/officeDocument/2006/relationships/hyperlink" Target="https://twitter.com/" TargetMode="External"/><Relationship Id="rId2837" Type="http://schemas.openxmlformats.org/officeDocument/2006/relationships/hyperlink" Target="https://twitter.com/" TargetMode="External"/><Relationship Id="rId78" Type="http://schemas.openxmlformats.org/officeDocument/2006/relationships/hyperlink" Target="https://twitter.com/i/web/status/1302905920901373952" TargetMode="External"/><Relationship Id="rId809" Type="http://schemas.openxmlformats.org/officeDocument/2006/relationships/hyperlink" Target="https://twitter.com/" TargetMode="External"/><Relationship Id="rId1201" Type="http://schemas.openxmlformats.org/officeDocument/2006/relationships/hyperlink" Target="https://twitter.com/" TargetMode="External"/><Relationship Id="rId1439" Type="http://schemas.openxmlformats.org/officeDocument/2006/relationships/hyperlink" Target="https://twitter.com/" TargetMode="External"/><Relationship Id="rId1646" Type="http://schemas.openxmlformats.org/officeDocument/2006/relationships/hyperlink" Target="https://twitter.com/" TargetMode="External"/><Relationship Id="rId1853" Type="http://schemas.openxmlformats.org/officeDocument/2006/relationships/hyperlink" Target="https://twitter.com/" TargetMode="External"/><Relationship Id="rId2904" Type="http://schemas.openxmlformats.org/officeDocument/2006/relationships/hyperlink" Target="https://twitter.com/" TargetMode="External"/><Relationship Id="rId1506" Type="http://schemas.openxmlformats.org/officeDocument/2006/relationships/hyperlink" Target="https://twitter.com/" TargetMode="External"/><Relationship Id="rId1713" Type="http://schemas.openxmlformats.org/officeDocument/2006/relationships/hyperlink" Target="https://twitter.com/" TargetMode="External"/><Relationship Id="rId1920" Type="http://schemas.openxmlformats.org/officeDocument/2006/relationships/hyperlink" Target="https://twitter.com/" TargetMode="External"/><Relationship Id="rId294" Type="http://schemas.openxmlformats.org/officeDocument/2006/relationships/hyperlink" Target="https://twitter.com/" TargetMode="External"/><Relationship Id="rId2182" Type="http://schemas.openxmlformats.org/officeDocument/2006/relationships/hyperlink" Target="https://twitter.com/" TargetMode="External"/><Relationship Id="rId3026" Type="http://schemas.openxmlformats.org/officeDocument/2006/relationships/hyperlink" Target="https://twitter.com/" TargetMode="External"/><Relationship Id="rId154" Type="http://schemas.openxmlformats.org/officeDocument/2006/relationships/hyperlink" Target="https://twitter.com/" TargetMode="External"/><Relationship Id="rId361" Type="http://schemas.openxmlformats.org/officeDocument/2006/relationships/hyperlink" Target="https://twitter.com/" TargetMode="External"/><Relationship Id="rId599" Type="http://schemas.openxmlformats.org/officeDocument/2006/relationships/hyperlink" Target="https://twitter.com/" TargetMode="External"/><Relationship Id="rId2042" Type="http://schemas.openxmlformats.org/officeDocument/2006/relationships/hyperlink" Target="https://twitter.com/" TargetMode="External"/><Relationship Id="rId2487" Type="http://schemas.openxmlformats.org/officeDocument/2006/relationships/hyperlink" Target="https://twitter.com/" TargetMode="External"/><Relationship Id="rId2694" Type="http://schemas.openxmlformats.org/officeDocument/2006/relationships/hyperlink" Target="https://twitter.com/" TargetMode="External"/><Relationship Id="rId459" Type="http://schemas.openxmlformats.org/officeDocument/2006/relationships/hyperlink" Target="https://twitter.com/" TargetMode="External"/><Relationship Id="rId666" Type="http://schemas.openxmlformats.org/officeDocument/2006/relationships/hyperlink" Target="https://twitter.com/" TargetMode="External"/><Relationship Id="rId873" Type="http://schemas.openxmlformats.org/officeDocument/2006/relationships/hyperlink" Target="https://twitter.com/" TargetMode="External"/><Relationship Id="rId1089" Type="http://schemas.openxmlformats.org/officeDocument/2006/relationships/hyperlink" Target="https://twitter.com/" TargetMode="External"/><Relationship Id="rId1296" Type="http://schemas.openxmlformats.org/officeDocument/2006/relationships/hyperlink" Target="https://twitter.com/" TargetMode="External"/><Relationship Id="rId2347" Type="http://schemas.openxmlformats.org/officeDocument/2006/relationships/hyperlink" Target="https://twitter.com/" TargetMode="External"/><Relationship Id="rId2554" Type="http://schemas.openxmlformats.org/officeDocument/2006/relationships/hyperlink" Target="https://twitter.com/" TargetMode="External"/><Relationship Id="rId2999" Type="http://schemas.openxmlformats.org/officeDocument/2006/relationships/hyperlink" Target="https://twitter.com/" TargetMode="External"/><Relationship Id="rId221" Type="http://schemas.openxmlformats.org/officeDocument/2006/relationships/hyperlink" Target="https://twitter.com/" TargetMode="External"/><Relationship Id="rId319" Type="http://schemas.openxmlformats.org/officeDocument/2006/relationships/hyperlink" Target="https://twitter.com/" TargetMode="External"/><Relationship Id="rId526" Type="http://schemas.openxmlformats.org/officeDocument/2006/relationships/hyperlink" Target="https://twitter.com/" TargetMode="External"/><Relationship Id="rId1156" Type="http://schemas.openxmlformats.org/officeDocument/2006/relationships/hyperlink" Target="https://twitter.com/" TargetMode="External"/><Relationship Id="rId1363" Type="http://schemas.openxmlformats.org/officeDocument/2006/relationships/hyperlink" Target="https://twitter.com/" TargetMode="External"/><Relationship Id="rId2207" Type="http://schemas.openxmlformats.org/officeDocument/2006/relationships/hyperlink" Target="https://twitter.com/" TargetMode="External"/><Relationship Id="rId2761" Type="http://schemas.openxmlformats.org/officeDocument/2006/relationships/hyperlink" Target="https://twitter.com/" TargetMode="External"/><Relationship Id="rId2859" Type="http://schemas.openxmlformats.org/officeDocument/2006/relationships/hyperlink" Target="https://twitter.com/" TargetMode="External"/><Relationship Id="rId733" Type="http://schemas.openxmlformats.org/officeDocument/2006/relationships/hyperlink" Target="https://twitter.com/" TargetMode="External"/><Relationship Id="rId940" Type="http://schemas.openxmlformats.org/officeDocument/2006/relationships/hyperlink" Target="https://twitter.com/" TargetMode="External"/><Relationship Id="rId1016" Type="http://schemas.openxmlformats.org/officeDocument/2006/relationships/hyperlink" Target="https://twitter.com/" TargetMode="External"/><Relationship Id="rId1570" Type="http://schemas.openxmlformats.org/officeDocument/2006/relationships/hyperlink" Target="https://twitter.com/" TargetMode="External"/><Relationship Id="rId1668" Type="http://schemas.openxmlformats.org/officeDocument/2006/relationships/hyperlink" Target="https://twitter.com/" TargetMode="External"/><Relationship Id="rId1875" Type="http://schemas.openxmlformats.org/officeDocument/2006/relationships/hyperlink" Target="https://twitter.com/" TargetMode="External"/><Relationship Id="rId2414" Type="http://schemas.openxmlformats.org/officeDocument/2006/relationships/hyperlink" Target="https://twitter.com/" TargetMode="External"/><Relationship Id="rId2621" Type="http://schemas.openxmlformats.org/officeDocument/2006/relationships/hyperlink" Target="https://twitter.com/" TargetMode="External"/><Relationship Id="rId2719" Type="http://schemas.openxmlformats.org/officeDocument/2006/relationships/hyperlink" Target="https://twitter.com/" TargetMode="External"/><Relationship Id="rId800" Type="http://schemas.openxmlformats.org/officeDocument/2006/relationships/hyperlink" Target="https://twitter.com/" TargetMode="External"/><Relationship Id="rId1223" Type="http://schemas.openxmlformats.org/officeDocument/2006/relationships/hyperlink" Target="https://twitter.com/" TargetMode="External"/><Relationship Id="rId1430" Type="http://schemas.openxmlformats.org/officeDocument/2006/relationships/hyperlink" Target="https://twitter.com/" TargetMode="External"/><Relationship Id="rId1528" Type="http://schemas.openxmlformats.org/officeDocument/2006/relationships/hyperlink" Target="https://twitter.com/" TargetMode="External"/><Relationship Id="rId2926" Type="http://schemas.openxmlformats.org/officeDocument/2006/relationships/hyperlink" Target="https://twitter.com/" TargetMode="External"/><Relationship Id="rId1735" Type="http://schemas.openxmlformats.org/officeDocument/2006/relationships/hyperlink" Target="https://twitter.com/" TargetMode="External"/><Relationship Id="rId1942" Type="http://schemas.openxmlformats.org/officeDocument/2006/relationships/hyperlink" Target="https://twitter.com/" TargetMode="External"/><Relationship Id="rId27" Type="http://schemas.openxmlformats.org/officeDocument/2006/relationships/hyperlink" Target="https://twitter.com/suryapsingh_IAS/status/1302871201879003138" TargetMode="External"/><Relationship Id="rId1802" Type="http://schemas.openxmlformats.org/officeDocument/2006/relationships/hyperlink" Target="https://twitter.com/" TargetMode="External"/><Relationship Id="rId3048" Type="http://schemas.openxmlformats.org/officeDocument/2006/relationships/hyperlink" Target="https://twitter.com/" TargetMode="External"/><Relationship Id="rId176" Type="http://schemas.openxmlformats.org/officeDocument/2006/relationships/hyperlink" Target="https://twitter.com/" TargetMode="External"/><Relationship Id="rId383" Type="http://schemas.openxmlformats.org/officeDocument/2006/relationships/hyperlink" Target="https://twitter.com/" TargetMode="External"/><Relationship Id="rId590" Type="http://schemas.openxmlformats.org/officeDocument/2006/relationships/hyperlink" Target="https://twitter.com/" TargetMode="External"/><Relationship Id="rId2064" Type="http://schemas.openxmlformats.org/officeDocument/2006/relationships/hyperlink" Target="https://twitter.com/" TargetMode="External"/><Relationship Id="rId2271" Type="http://schemas.openxmlformats.org/officeDocument/2006/relationships/hyperlink" Target="https://twitter.com/" TargetMode="External"/><Relationship Id="rId243" Type="http://schemas.openxmlformats.org/officeDocument/2006/relationships/hyperlink" Target="https://twitter.com/" TargetMode="External"/><Relationship Id="rId450" Type="http://schemas.openxmlformats.org/officeDocument/2006/relationships/hyperlink" Target="https://twitter.com/" TargetMode="External"/><Relationship Id="rId688" Type="http://schemas.openxmlformats.org/officeDocument/2006/relationships/hyperlink" Target="https://twitter.com/" TargetMode="External"/><Relationship Id="rId895" Type="http://schemas.openxmlformats.org/officeDocument/2006/relationships/hyperlink" Target="https://twitter.com/" TargetMode="External"/><Relationship Id="rId1080" Type="http://schemas.openxmlformats.org/officeDocument/2006/relationships/hyperlink" Target="https://twitter.com/" TargetMode="External"/><Relationship Id="rId2131" Type="http://schemas.openxmlformats.org/officeDocument/2006/relationships/hyperlink" Target="https://twitter.com/" TargetMode="External"/><Relationship Id="rId2369" Type="http://schemas.openxmlformats.org/officeDocument/2006/relationships/hyperlink" Target="https://twitter.com/" TargetMode="External"/><Relationship Id="rId2576" Type="http://schemas.openxmlformats.org/officeDocument/2006/relationships/hyperlink" Target="https://twitter.com/" TargetMode="External"/><Relationship Id="rId2783" Type="http://schemas.openxmlformats.org/officeDocument/2006/relationships/hyperlink" Target="https://twitter.com/" TargetMode="External"/><Relationship Id="rId2990" Type="http://schemas.openxmlformats.org/officeDocument/2006/relationships/hyperlink" Target="https://twitter.com/" TargetMode="External"/><Relationship Id="rId103" Type="http://schemas.openxmlformats.org/officeDocument/2006/relationships/hyperlink" Target="https://twitter.com/i/web/status/1302905353353396225" TargetMode="External"/><Relationship Id="rId310" Type="http://schemas.openxmlformats.org/officeDocument/2006/relationships/hyperlink" Target="https://twitter.com/" TargetMode="External"/><Relationship Id="rId548" Type="http://schemas.openxmlformats.org/officeDocument/2006/relationships/hyperlink" Target="https://twitter.com/" TargetMode="External"/><Relationship Id="rId755" Type="http://schemas.openxmlformats.org/officeDocument/2006/relationships/hyperlink" Target="https://twitter.com/" TargetMode="External"/><Relationship Id="rId962" Type="http://schemas.openxmlformats.org/officeDocument/2006/relationships/hyperlink" Target="https://twitter.com/" TargetMode="External"/><Relationship Id="rId1178" Type="http://schemas.openxmlformats.org/officeDocument/2006/relationships/hyperlink" Target="https://twitter.com/" TargetMode="External"/><Relationship Id="rId1385" Type="http://schemas.openxmlformats.org/officeDocument/2006/relationships/hyperlink" Target="https://twitter.com/" TargetMode="External"/><Relationship Id="rId1592" Type="http://schemas.openxmlformats.org/officeDocument/2006/relationships/hyperlink" Target="https://twitter.com/" TargetMode="External"/><Relationship Id="rId2229" Type="http://schemas.openxmlformats.org/officeDocument/2006/relationships/hyperlink" Target="https://twitter.com/" TargetMode="External"/><Relationship Id="rId2436" Type="http://schemas.openxmlformats.org/officeDocument/2006/relationships/hyperlink" Target="https://twitter.com/"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s://twitter.com/griglani/status/1302905858439835648" TargetMode="External"/><Relationship Id="rId408" Type="http://schemas.openxmlformats.org/officeDocument/2006/relationships/hyperlink" Target="https://twitter.com/" TargetMode="External"/><Relationship Id="rId615" Type="http://schemas.openxmlformats.org/officeDocument/2006/relationships/hyperlink" Target="https://twitter.com/" TargetMode="External"/><Relationship Id="rId822" Type="http://schemas.openxmlformats.org/officeDocument/2006/relationships/hyperlink" Target="https://twitter.com/" TargetMode="External"/><Relationship Id="rId1038" Type="http://schemas.openxmlformats.org/officeDocument/2006/relationships/hyperlink" Target="https://twitter.com/" TargetMode="External"/><Relationship Id="rId1245" Type="http://schemas.openxmlformats.org/officeDocument/2006/relationships/hyperlink" Target="https://twitter.com/" TargetMode="External"/><Relationship Id="rId1452" Type="http://schemas.openxmlformats.org/officeDocument/2006/relationships/hyperlink" Target="https://twitter.com/" TargetMode="External"/><Relationship Id="rId1897" Type="http://schemas.openxmlformats.org/officeDocument/2006/relationships/hyperlink" Target="https://twitter.com/" TargetMode="External"/><Relationship Id="rId2503" Type="http://schemas.openxmlformats.org/officeDocument/2006/relationships/hyperlink" Target="https://twitter.com/" TargetMode="External"/><Relationship Id="rId2948" Type="http://schemas.openxmlformats.org/officeDocument/2006/relationships/hyperlink" Target="https://twitter.com/" TargetMode="External"/><Relationship Id="rId1105" Type="http://schemas.openxmlformats.org/officeDocument/2006/relationships/hyperlink" Target="https://twitter.com/" TargetMode="External"/><Relationship Id="rId1312" Type="http://schemas.openxmlformats.org/officeDocument/2006/relationships/hyperlink" Target="https://twitter.com/" TargetMode="External"/><Relationship Id="rId1757" Type="http://schemas.openxmlformats.org/officeDocument/2006/relationships/hyperlink" Target="https://twitter.com/" TargetMode="External"/><Relationship Id="rId1964" Type="http://schemas.openxmlformats.org/officeDocument/2006/relationships/hyperlink" Target="https://twitter.com/" TargetMode="External"/><Relationship Id="rId2710" Type="http://schemas.openxmlformats.org/officeDocument/2006/relationships/hyperlink" Target="https://twitter.com/" TargetMode="External"/><Relationship Id="rId2808" Type="http://schemas.openxmlformats.org/officeDocument/2006/relationships/hyperlink" Target="https://twitter.com/" TargetMode="External"/><Relationship Id="rId49" Type="http://schemas.openxmlformats.org/officeDocument/2006/relationships/hyperlink" Target="https://twitter.com/i/web/status/1302901080951406594" TargetMode="External"/><Relationship Id="rId1617" Type="http://schemas.openxmlformats.org/officeDocument/2006/relationships/hyperlink" Target="https://twitter.com/" TargetMode="External"/><Relationship Id="rId1824" Type="http://schemas.openxmlformats.org/officeDocument/2006/relationships/hyperlink" Target="https://twitter.com/" TargetMode="External"/><Relationship Id="rId198" Type="http://schemas.openxmlformats.org/officeDocument/2006/relationships/hyperlink" Target="https://twitter.com/" TargetMode="External"/><Relationship Id="rId2086" Type="http://schemas.openxmlformats.org/officeDocument/2006/relationships/hyperlink" Target="https://twitter.com/" TargetMode="External"/><Relationship Id="rId2293" Type="http://schemas.openxmlformats.org/officeDocument/2006/relationships/hyperlink" Target="https://twitter.com/" TargetMode="External"/><Relationship Id="rId2598" Type="http://schemas.openxmlformats.org/officeDocument/2006/relationships/hyperlink" Target="https://twitter.com/" TargetMode="External"/><Relationship Id="rId265" Type="http://schemas.openxmlformats.org/officeDocument/2006/relationships/hyperlink" Target="https://twitter.com/" TargetMode="External"/><Relationship Id="rId472" Type="http://schemas.openxmlformats.org/officeDocument/2006/relationships/hyperlink" Target="https://twitter.com/" TargetMode="External"/><Relationship Id="rId2153" Type="http://schemas.openxmlformats.org/officeDocument/2006/relationships/hyperlink" Target="https://twitter.com/" TargetMode="External"/><Relationship Id="rId2360" Type="http://schemas.openxmlformats.org/officeDocument/2006/relationships/hyperlink" Target="https://twitter.com/" TargetMode="External"/><Relationship Id="rId125" Type="http://schemas.openxmlformats.org/officeDocument/2006/relationships/hyperlink" Target="https://twitter.com/" TargetMode="External"/><Relationship Id="rId332" Type="http://schemas.openxmlformats.org/officeDocument/2006/relationships/hyperlink" Target="https://twitter.com/" TargetMode="External"/><Relationship Id="rId777" Type="http://schemas.openxmlformats.org/officeDocument/2006/relationships/hyperlink" Target="https://twitter.com/" TargetMode="External"/><Relationship Id="rId984" Type="http://schemas.openxmlformats.org/officeDocument/2006/relationships/hyperlink" Target="https://twitter.com/" TargetMode="External"/><Relationship Id="rId2013" Type="http://schemas.openxmlformats.org/officeDocument/2006/relationships/hyperlink" Target="https://twitter.com/" TargetMode="External"/><Relationship Id="rId2220" Type="http://schemas.openxmlformats.org/officeDocument/2006/relationships/hyperlink" Target="https://twitter.com/" TargetMode="External"/><Relationship Id="rId2458" Type="http://schemas.openxmlformats.org/officeDocument/2006/relationships/hyperlink" Target="https://twitter.com/"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637" Type="http://schemas.openxmlformats.org/officeDocument/2006/relationships/hyperlink" Target="https://twitter.com/" TargetMode="External"/><Relationship Id="rId844" Type="http://schemas.openxmlformats.org/officeDocument/2006/relationships/hyperlink" Target="https://twitter.com/" TargetMode="External"/><Relationship Id="rId1267" Type="http://schemas.openxmlformats.org/officeDocument/2006/relationships/hyperlink" Target="https://twitter.com/" TargetMode="External"/><Relationship Id="rId1474" Type="http://schemas.openxmlformats.org/officeDocument/2006/relationships/hyperlink" Target="https://twitter.com/" TargetMode="External"/><Relationship Id="rId1681" Type="http://schemas.openxmlformats.org/officeDocument/2006/relationships/hyperlink" Target="https://twitter.com/" TargetMode="External"/><Relationship Id="rId2318" Type="http://schemas.openxmlformats.org/officeDocument/2006/relationships/hyperlink" Target="https://twitter.com/" TargetMode="External"/><Relationship Id="rId2525" Type="http://schemas.openxmlformats.org/officeDocument/2006/relationships/hyperlink" Target="https://twitter.com/" TargetMode="External"/><Relationship Id="rId2732" Type="http://schemas.openxmlformats.org/officeDocument/2006/relationships/hyperlink" Target="https://twitter.com/" TargetMode="External"/><Relationship Id="rId704" Type="http://schemas.openxmlformats.org/officeDocument/2006/relationships/hyperlink" Target="https://twitter.com/" TargetMode="External"/><Relationship Id="rId911" Type="http://schemas.openxmlformats.org/officeDocument/2006/relationships/hyperlink" Target="https://twitter.com/" TargetMode="External"/><Relationship Id="rId1127" Type="http://schemas.openxmlformats.org/officeDocument/2006/relationships/hyperlink" Target="https://twitter.com/" TargetMode="External"/><Relationship Id="rId1334" Type="http://schemas.openxmlformats.org/officeDocument/2006/relationships/hyperlink" Target="https://twitter.com/" TargetMode="External"/><Relationship Id="rId1541" Type="http://schemas.openxmlformats.org/officeDocument/2006/relationships/hyperlink" Target="https://twitter.com/" TargetMode="External"/><Relationship Id="rId1779" Type="http://schemas.openxmlformats.org/officeDocument/2006/relationships/hyperlink" Target="https://twitter.com/" TargetMode="External"/><Relationship Id="rId1986" Type="http://schemas.openxmlformats.org/officeDocument/2006/relationships/hyperlink" Target="https://twitter.com/" TargetMode="External"/><Relationship Id="rId40" Type="http://schemas.openxmlformats.org/officeDocument/2006/relationships/hyperlink" Target="https://twitter.com/i/web/status/1302899175189741568" TargetMode="External"/><Relationship Id="rId1401" Type="http://schemas.openxmlformats.org/officeDocument/2006/relationships/hyperlink" Target="https://twitter.com/" TargetMode="External"/><Relationship Id="rId1639" Type="http://schemas.openxmlformats.org/officeDocument/2006/relationships/hyperlink" Target="https://twitter.com/" TargetMode="External"/><Relationship Id="rId1846" Type="http://schemas.openxmlformats.org/officeDocument/2006/relationships/hyperlink" Target="https://twitter.com/" TargetMode="External"/><Relationship Id="rId3061" Type="http://schemas.openxmlformats.org/officeDocument/2006/relationships/hyperlink" Target="https://twitter.com/" TargetMode="External"/><Relationship Id="rId1706" Type="http://schemas.openxmlformats.org/officeDocument/2006/relationships/hyperlink" Target="https://twitter.com/" TargetMode="External"/><Relationship Id="rId1913" Type="http://schemas.openxmlformats.org/officeDocument/2006/relationships/hyperlink" Target="https://twitter.com/" TargetMode="External"/><Relationship Id="rId287" Type="http://schemas.openxmlformats.org/officeDocument/2006/relationships/hyperlink" Target="https://twitter.com/" TargetMode="External"/><Relationship Id="rId494" Type="http://schemas.openxmlformats.org/officeDocument/2006/relationships/hyperlink" Target="https://twitter.com/" TargetMode="External"/><Relationship Id="rId2175" Type="http://schemas.openxmlformats.org/officeDocument/2006/relationships/hyperlink" Target="https://twitter.com/" TargetMode="External"/><Relationship Id="rId2382" Type="http://schemas.openxmlformats.org/officeDocument/2006/relationships/hyperlink" Target="https://twitter.com/" TargetMode="External"/><Relationship Id="rId3019" Type="http://schemas.openxmlformats.org/officeDocument/2006/relationships/hyperlink" Target="https://twitter.com/" TargetMode="External"/><Relationship Id="rId147" Type="http://schemas.openxmlformats.org/officeDocument/2006/relationships/hyperlink" Target="https://twitter.com/" TargetMode="External"/><Relationship Id="rId354" Type="http://schemas.openxmlformats.org/officeDocument/2006/relationships/hyperlink" Target="https://twitter.com/" TargetMode="External"/><Relationship Id="rId799" Type="http://schemas.openxmlformats.org/officeDocument/2006/relationships/hyperlink" Target="https://twitter.com/" TargetMode="External"/><Relationship Id="rId1191" Type="http://schemas.openxmlformats.org/officeDocument/2006/relationships/hyperlink" Target="https://twitter.com/" TargetMode="External"/><Relationship Id="rId2035" Type="http://schemas.openxmlformats.org/officeDocument/2006/relationships/hyperlink" Target="https://twitter.com/"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561" Type="http://schemas.openxmlformats.org/officeDocument/2006/relationships/hyperlink" Target="https://twitter.com/" TargetMode="External"/><Relationship Id="rId659" Type="http://schemas.openxmlformats.org/officeDocument/2006/relationships/hyperlink" Target="https://twitter.com/" TargetMode="External"/><Relationship Id="rId866" Type="http://schemas.openxmlformats.org/officeDocument/2006/relationships/hyperlink" Target="https://twitter.com/" TargetMode="External"/><Relationship Id="rId1289" Type="http://schemas.openxmlformats.org/officeDocument/2006/relationships/hyperlink" Target="https://twitter.com/" TargetMode="External"/><Relationship Id="rId1496" Type="http://schemas.openxmlformats.org/officeDocument/2006/relationships/hyperlink" Target="https://twitter.com/" TargetMode="External"/><Relationship Id="rId2242" Type="http://schemas.openxmlformats.org/officeDocument/2006/relationships/hyperlink" Target="https://twitter.com/" TargetMode="External"/><Relationship Id="rId2547" Type="http://schemas.openxmlformats.org/officeDocument/2006/relationships/hyperlink" Target="https://twitter.com/" TargetMode="External"/><Relationship Id="rId214" Type="http://schemas.openxmlformats.org/officeDocument/2006/relationships/hyperlink" Target="https://twitter.com/" TargetMode="External"/><Relationship Id="rId421" Type="http://schemas.openxmlformats.org/officeDocument/2006/relationships/hyperlink" Target="https://twitter.com/" TargetMode="External"/><Relationship Id="rId519" Type="http://schemas.openxmlformats.org/officeDocument/2006/relationships/hyperlink" Target="https://twitter.com/" TargetMode="External"/><Relationship Id="rId1051" Type="http://schemas.openxmlformats.org/officeDocument/2006/relationships/hyperlink" Target="https://twitter.com/" TargetMode="External"/><Relationship Id="rId1149" Type="http://schemas.openxmlformats.org/officeDocument/2006/relationships/hyperlink" Target="https://twitter.com/" TargetMode="External"/><Relationship Id="rId1356" Type="http://schemas.openxmlformats.org/officeDocument/2006/relationships/hyperlink" Target="https://twitter.com/" TargetMode="External"/><Relationship Id="rId2102" Type="http://schemas.openxmlformats.org/officeDocument/2006/relationships/hyperlink" Target="https://twitter.com/"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726" Type="http://schemas.openxmlformats.org/officeDocument/2006/relationships/hyperlink" Target="https://twitter.com/" TargetMode="External"/><Relationship Id="rId933" Type="http://schemas.openxmlformats.org/officeDocument/2006/relationships/hyperlink" Target="https://twitter.com/" TargetMode="External"/><Relationship Id="rId1009" Type="http://schemas.openxmlformats.org/officeDocument/2006/relationships/hyperlink" Target="https://twitter.com/" TargetMode="External"/><Relationship Id="rId1563" Type="http://schemas.openxmlformats.org/officeDocument/2006/relationships/hyperlink" Target="https://twitter.com/" TargetMode="External"/><Relationship Id="rId1770" Type="http://schemas.openxmlformats.org/officeDocument/2006/relationships/hyperlink" Target="https://twitter.com/" TargetMode="External"/><Relationship Id="rId1868" Type="http://schemas.openxmlformats.org/officeDocument/2006/relationships/hyperlink" Target="https://twitter.com/" TargetMode="External"/><Relationship Id="rId2407" Type="http://schemas.openxmlformats.org/officeDocument/2006/relationships/hyperlink" Target="https://twitter.com/"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s://twitter.com/i/web/status/1302894764027674625" TargetMode="External"/><Relationship Id="rId1216" Type="http://schemas.openxmlformats.org/officeDocument/2006/relationships/hyperlink" Target="https://twitter.com/" TargetMode="External"/><Relationship Id="rId1423" Type="http://schemas.openxmlformats.org/officeDocument/2006/relationships/hyperlink" Target="https://twitter.com/" TargetMode="External"/><Relationship Id="rId1630" Type="http://schemas.openxmlformats.org/officeDocument/2006/relationships/hyperlink" Target="https://twitter.com/" TargetMode="External"/><Relationship Id="rId2919" Type="http://schemas.openxmlformats.org/officeDocument/2006/relationships/hyperlink" Target="https://twitter.com/" TargetMode="External"/><Relationship Id="rId3083" Type="http://schemas.openxmlformats.org/officeDocument/2006/relationships/hyperlink" Target="https://twitter.com/" TargetMode="External"/><Relationship Id="rId1728" Type="http://schemas.openxmlformats.org/officeDocument/2006/relationships/hyperlink" Target="https://twitter.com/" TargetMode="External"/><Relationship Id="rId1935" Type="http://schemas.openxmlformats.org/officeDocument/2006/relationships/hyperlink" Target="https://twitter.com/" TargetMode="External"/><Relationship Id="rId2197" Type="http://schemas.openxmlformats.org/officeDocument/2006/relationships/hyperlink" Target="https://twitter.com/" TargetMode="External"/><Relationship Id="rId3010" Type="http://schemas.openxmlformats.org/officeDocument/2006/relationships/hyperlink" Target="https://twitter.com/" TargetMode="External"/><Relationship Id="rId169" Type="http://schemas.openxmlformats.org/officeDocument/2006/relationships/hyperlink" Target="https://twitter.com/" TargetMode="External"/><Relationship Id="rId376" Type="http://schemas.openxmlformats.org/officeDocument/2006/relationships/hyperlink" Target="https://twitter.com/" TargetMode="External"/><Relationship Id="rId583" Type="http://schemas.openxmlformats.org/officeDocument/2006/relationships/hyperlink" Target="https://twitter.com/" TargetMode="External"/><Relationship Id="rId790" Type="http://schemas.openxmlformats.org/officeDocument/2006/relationships/hyperlink" Target="https://twitter.com/" TargetMode="External"/><Relationship Id="rId2057" Type="http://schemas.openxmlformats.org/officeDocument/2006/relationships/hyperlink" Target="https://twitter.com/" TargetMode="External"/><Relationship Id="rId2264" Type="http://schemas.openxmlformats.org/officeDocument/2006/relationships/hyperlink" Target="https://twitter.com/" TargetMode="External"/><Relationship Id="rId2471" Type="http://schemas.openxmlformats.org/officeDocument/2006/relationships/hyperlink" Target="https://twitter.com/" TargetMode="External"/><Relationship Id="rId4" Type="http://schemas.openxmlformats.org/officeDocument/2006/relationships/hyperlink" Target="https://twitter.com/i/web/status/1302893398160936960" TargetMode="External"/><Relationship Id="rId236" Type="http://schemas.openxmlformats.org/officeDocument/2006/relationships/hyperlink" Target="https://twitter.com/" TargetMode="External"/><Relationship Id="rId443" Type="http://schemas.openxmlformats.org/officeDocument/2006/relationships/hyperlink" Target="https://twitter.com/" TargetMode="External"/><Relationship Id="rId650" Type="http://schemas.openxmlformats.org/officeDocument/2006/relationships/hyperlink" Target="https://twitter.com/" TargetMode="External"/><Relationship Id="rId888" Type="http://schemas.openxmlformats.org/officeDocument/2006/relationships/hyperlink" Target="https://twitter.com/" TargetMode="External"/><Relationship Id="rId1073" Type="http://schemas.openxmlformats.org/officeDocument/2006/relationships/hyperlink" Target="https://twitter.com/" TargetMode="External"/><Relationship Id="rId1280" Type="http://schemas.openxmlformats.org/officeDocument/2006/relationships/hyperlink" Target="https://twitter.com/" TargetMode="External"/><Relationship Id="rId2124" Type="http://schemas.openxmlformats.org/officeDocument/2006/relationships/hyperlink" Target="https://twitter.com/" TargetMode="External"/><Relationship Id="rId2331" Type="http://schemas.openxmlformats.org/officeDocument/2006/relationships/hyperlink" Target="https://twitter.com/" TargetMode="External"/><Relationship Id="rId2569" Type="http://schemas.openxmlformats.org/officeDocument/2006/relationships/hyperlink" Target="https://twitter.com/" TargetMode="External"/><Relationship Id="rId2776" Type="http://schemas.openxmlformats.org/officeDocument/2006/relationships/hyperlink" Target="https://twitter.com/" TargetMode="External"/><Relationship Id="rId2983" Type="http://schemas.openxmlformats.org/officeDocument/2006/relationships/hyperlink" Target="https://twitter.com/" TargetMode="External"/><Relationship Id="rId303" Type="http://schemas.openxmlformats.org/officeDocument/2006/relationships/hyperlink" Target="https://twitter.com/" TargetMode="External"/><Relationship Id="rId748" Type="http://schemas.openxmlformats.org/officeDocument/2006/relationships/hyperlink" Target="https://twitter.com/" TargetMode="External"/><Relationship Id="rId955" Type="http://schemas.openxmlformats.org/officeDocument/2006/relationships/hyperlink" Target="https://twitter.com/" TargetMode="External"/><Relationship Id="rId1140" Type="http://schemas.openxmlformats.org/officeDocument/2006/relationships/hyperlink" Target="https://twitter.com/" TargetMode="External"/><Relationship Id="rId1378" Type="http://schemas.openxmlformats.org/officeDocument/2006/relationships/hyperlink" Target="https://twitter.com/" TargetMode="External"/><Relationship Id="rId1585" Type="http://schemas.openxmlformats.org/officeDocument/2006/relationships/hyperlink" Target="https://twitter.com/" TargetMode="External"/><Relationship Id="rId1792" Type="http://schemas.openxmlformats.org/officeDocument/2006/relationships/hyperlink" Target="https://twitter.com/" TargetMode="External"/><Relationship Id="rId2429" Type="http://schemas.openxmlformats.org/officeDocument/2006/relationships/hyperlink" Target="https://twitter.com/"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84" Type="http://schemas.openxmlformats.org/officeDocument/2006/relationships/hyperlink" Target="https://twitter.com/DSbhaiya/status/1302616579146788864" TargetMode="External"/><Relationship Id="rId510" Type="http://schemas.openxmlformats.org/officeDocument/2006/relationships/hyperlink" Target="https://twitter.com/" TargetMode="External"/><Relationship Id="rId608" Type="http://schemas.openxmlformats.org/officeDocument/2006/relationships/hyperlink" Target="https://twitter.com/" TargetMode="External"/><Relationship Id="rId815" Type="http://schemas.openxmlformats.org/officeDocument/2006/relationships/hyperlink" Target="https://twitter.com/" TargetMode="External"/><Relationship Id="rId1238" Type="http://schemas.openxmlformats.org/officeDocument/2006/relationships/hyperlink" Target="https://twitter.com/" TargetMode="External"/><Relationship Id="rId1445" Type="http://schemas.openxmlformats.org/officeDocument/2006/relationships/hyperlink" Target="https://twitter.com/" TargetMode="External"/><Relationship Id="rId1652" Type="http://schemas.openxmlformats.org/officeDocument/2006/relationships/hyperlink" Target="https://twitter.com/" TargetMode="External"/><Relationship Id="rId1000" Type="http://schemas.openxmlformats.org/officeDocument/2006/relationships/hyperlink" Target="https://twitter.com/" TargetMode="External"/><Relationship Id="rId1305" Type="http://schemas.openxmlformats.org/officeDocument/2006/relationships/hyperlink" Target="https://twitter.com/" TargetMode="External"/><Relationship Id="rId1957" Type="http://schemas.openxmlformats.org/officeDocument/2006/relationships/hyperlink" Target="https://twitter.com/"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1512" Type="http://schemas.openxmlformats.org/officeDocument/2006/relationships/hyperlink" Target="https://twitter.com/" TargetMode="External"/><Relationship Id="rId1817" Type="http://schemas.openxmlformats.org/officeDocument/2006/relationships/hyperlink" Target="https://twitter.com/" TargetMode="External"/><Relationship Id="rId11" Type="http://schemas.openxmlformats.org/officeDocument/2006/relationships/hyperlink" Target="https://twitter.com/i/web/status/1302894154528088064" TargetMode="External"/><Relationship Id="rId398" Type="http://schemas.openxmlformats.org/officeDocument/2006/relationships/hyperlink" Target="https://twitter.com/" TargetMode="External"/><Relationship Id="rId2079" Type="http://schemas.openxmlformats.org/officeDocument/2006/relationships/hyperlink" Target="https://twitter.com/" TargetMode="External"/><Relationship Id="rId3032" Type="http://schemas.openxmlformats.org/officeDocument/2006/relationships/hyperlink" Target="https://twitter.com/" TargetMode="External"/><Relationship Id="rId160" Type="http://schemas.openxmlformats.org/officeDocument/2006/relationships/hyperlink" Target="https://twitter.com/" TargetMode="External"/><Relationship Id="rId2286" Type="http://schemas.openxmlformats.org/officeDocument/2006/relationships/hyperlink" Target="https://twitter.com/" TargetMode="External"/><Relationship Id="rId2493" Type="http://schemas.openxmlformats.org/officeDocument/2006/relationships/hyperlink" Target="https://twitter.com/" TargetMode="External"/><Relationship Id="rId258" Type="http://schemas.openxmlformats.org/officeDocument/2006/relationships/hyperlink" Target="https://twitter.com/" TargetMode="External"/><Relationship Id="rId465" Type="http://schemas.openxmlformats.org/officeDocument/2006/relationships/hyperlink" Target="https://twitter.com/" TargetMode="External"/><Relationship Id="rId672" Type="http://schemas.openxmlformats.org/officeDocument/2006/relationships/hyperlink" Target="https://twitter.com/" TargetMode="External"/><Relationship Id="rId1095" Type="http://schemas.openxmlformats.org/officeDocument/2006/relationships/hyperlink" Target="https://twitter.com/" TargetMode="External"/><Relationship Id="rId2146" Type="http://schemas.openxmlformats.org/officeDocument/2006/relationships/hyperlink" Target="https://twitter.com/" TargetMode="External"/><Relationship Id="rId2353" Type="http://schemas.openxmlformats.org/officeDocument/2006/relationships/hyperlink" Target="https://twitter.com/" TargetMode="External"/><Relationship Id="rId2560" Type="http://schemas.openxmlformats.org/officeDocument/2006/relationships/hyperlink" Target="https://twitter.com/" TargetMode="External"/><Relationship Id="rId2798" Type="http://schemas.openxmlformats.org/officeDocument/2006/relationships/hyperlink" Target="https://twitter.com/" TargetMode="External"/><Relationship Id="rId118" Type="http://schemas.openxmlformats.org/officeDocument/2006/relationships/hyperlink" Target="https://twitter.com/" TargetMode="External"/><Relationship Id="rId325" Type="http://schemas.openxmlformats.org/officeDocument/2006/relationships/hyperlink" Target="https://twitter.com/" TargetMode="External"/><Relationship Id="rId532" Type="http://schemas.openxmlformats.org/officeDocument/2006/relationships/hyperlink" Target="https://twitter.com/" TargetMode="External"/><Relationship Id="rId977" Type="http://schemas.openxmlformats.org/officeDocument/2006/relationships/hyperlink" Target="https://twitter.com/" TargetMode="External"/><Relationship Id="rId1162" Type="http://schemas.openxmlformats.org/officeDocument/2006/relationships/hyperlink" Target="https://twitter.com/" TargetMode="External"/><Relationship Id="rId2006" Type="http://schemas.openxmlformats.org/officeDocument/2006/relationships/hyperlink" Target="https://twitter.com/" TargetMode="External"/><Relationship Id="rId2213" Type="http://schemas.openxmlformats.org/officeDocument/2006/relationships/hyperlink" Target="https://twitter.com/" TargetMode="External"/><Relationship Id="rId2420" Type="http://schemas.openxmlformats.org/officeDocument/2006/relationships/hyperlink" Target="https://twitter.com/"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837" Type="http://schemas.openxmlformats.org/officeDocument/2006/relationships/hyperlink" Target="https://twitter.com/" TargetMode="External"/><Relationship Id="rId1022" Type="http://schemas.openxmlformats.org/officeDocument/2006/relationships/hyperlink" Target="https://twitter.com/" TargetMode="External"/><Relationship Id="rId1467" Type="http://schemas.openxmlformats.org/officeDocument/2006/relationships/hyperlink" Target="https://twitter.com/" TargetMode="External"/><Relationship Id="rId1674" Type="http://schemas.openxmlformats.org/officeDocument/2006/relationships/hyperlink" Target="https://twitter.com/" TargetMode="External"/><Relationship Id="rId1881" Type="http://schemas.openxmlformats.org/officeDocument/2006/relationships/hyperlink" Target="https://twitter.com/" TargetMode="External"/><Relationship Id="rId2518" Type="http://schemas.openxmlformats.org/officeDocument/2006/relationships/hyperlink" Target="https://twitter.com/"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904" Type="http://schemas.openxmlformats.org/officeDocument/2006/relationships/hyperlink" Target="https://twitter.com/" TargetMode="External"/><Relationship Id="rId1327" Type="http://schemas.openxmlformats.org/officeDocument/2006/relationships/hyperlink" Target="https://twitter.com/" TargetMode="External"/><Relationship Id="rId1534" Type="http://schemas.openxmlformats.org/officeDocument/2006/relationships/hyperlink" Target="https://twitter.com/" TargetMode="External"/><Relationship Id="rId1741" Type="http://schemas.openxmlformats.org/officeDocument/2006/relationships/hyperlink" Target="https://twitter.com/" TargetMode="External"/><Relationship Id="rId1979" Type="http://schemas.openxmlformats.org/officeDocument/2006/relationships/hyperlink" Target="https://twitter.com/" TargetMode="External"/><Relationship Id="rId33" Type="http://schemas.openxmlformats.org/officeDocument/2006/relationships/hyperlink" Target="https://twitter.com/suryapsingh_IAS/status/1302866068768079872" TargetMode="External"/><Relationship Id="rId1601" Type="http://schemas.openxmlformats.org/officeDocument/2006/relationships/hyperlink" Target="https://twitter.com/" TargetMode="External"/><Relationship Id="rId1839" Type="http://schemas.openxmlformats.org/officeDocument/2006/relationships/hyperlink" Target="https://twitter.com/" TargetMode="External"/><Relationship Id="rId3054" Type="http://schemas.openxmlformats.org/officeDocument/2006/relationships/hyperlink" Target="https://twitter.com/" TargetMode="External"/><Relationship Id="rId182" Type="http://schemas.openxmlformats.org/officeDocument/2006/relationships/hyperlink" Target="https://twitter.com/" TargetMode="External"/><Relationship Id="rId1906" Type="http://schemas.openxmlformats.org/officeDocument/2006/relationships/hyperlink" Target="https://twitter.com/" TargetMode="External"/><Relationship Id="rId487" Type="http://schemas.openxmlformats.org/officeDocument/2006/relationships/hyperlink" Target="https://twitter.com/" TargetMode="External"/><Relationship Id="rId694" Type="http://schemas.openxmlformats.org/officeDocument/2006/relationships/hyperlink" Target="https://twitter.com/" TargetMode="External"/><Relationship Id="rId2070" Type="http://schemas.openxmlformats.org/officeDocument/2006/relationships/hyperlink" Target="https://twitter.com/" TargetMode="External"/><Relationship Id="rId2168" Type="http://schemas.openxmlformats.org/officeDocument/2006/relationships/hyperlink" Target="https://twitter.com/" TargetMode="External"/><Relationship Id="rId2375" Type="http://schemas.openxmlformats.org/officeDocument/2006/relationships/hyperlink" Target="https://twitter.com/" TargetMode="External"/><Relationship Id="rId347" Type="http://schemas.openxmlformats.org/officeDocument/2006/relationships/hyperlink" Target="https://twitter.com/" TargetMode="External"/><Relationship Id="rId999" Type="http://schemas.openxmlformats.org/officeDocument/2006/relationships/hyperlink" Target="https://twitter.com/" TargetMode="External"/><Relationship Id="rId1184" Type="http://schemas.openxmlformats.org/officeDocument/2006/relationships/hyperlink" Target="https://twitter.com/" TargetMode="External"/><Relationship Id="rId2028" Type="http://schemas.openxmlformats.org/officeDocument/2006/relationships/hyperlink" Target="https://twitter.com/" TargetMode="External"/><Relationship Id="rId2582" Type="http://schemas.openxmlformats.org/officeDocument/2006/relationships/hyperlink" Target="https://twitter.com/" TargetMode="External"/><Relationship Id="rId2887" Type="http://schemas.openxmlformats.org/officeDocument/2006/relationships/hyperlink" Target="https://twitter.com/" TargetMode="External"/><Relationship Id="rId554" Type="http://schemas.openxmlformats.org/officeDocument/2006/relationships/hyperlink" Target="https://twitter.com/" TargetMode="External"/><Relationship Id="rId761" Type="http://schemas.openxmlformats.org/officeDocument/2006/relationships/hyperlink" Target="https://twitter.com/" TargetMode="External"/><Relationship Id="rId859" Type="http://schemas.openxmlformats.org/officeDocument/2006/relationships/hyperlink" Target="https://twitter.com/" TargetMode="External"/><Relationship Id="rId1391" Type="http://schemas.openxmlformats.org/officeDocument/2006/relationships/hyperlink" Target="https://twitter.com/" TargetMode="External"/><Relationship Id="rId1489" Type="http://schemas.openxmlformats.org/officeDocument/2006/relationships/hyperlink" Target="https://twitter.com/" TargetMode="External"/><Relationship Id="rId1696" Type="http://schemas.openxmlformats.org/officeDocument/2006/relationships/hyperlink" Target="https://twitter.com/" TargetMode="External"/><Relationship Id="rId2235" Type="http://schemas.openxmlformats.org/officeDocument/2006/relationships/hyperlink" Target="https://twitter.com/" TargetMode="External"/><Relationship Id="rId2442" Type="http://schemas.openxmlformats.org/officeDocument/2006/relationships/hyperlink" Target="https://twitter.com/" TargetMode="External"/><Relationship Id="rId207" Type="http://schemas.openxmlformats.org/officeDocument/2006/relationships/hyperlink" Target="https://twitter.com/" TargetMode="External"/><Relationship Id="rId414" Type="http://schemas.openxmlformats.org/officeDocument/2006/relationships/hyperlink" Target="https://twitter.com/" TargetMode="External"/><Relationship Id="rId621" Type="http://schemas.openxmlformats.org/officeDocument/2006/relationships/hyperlink" Target="https://twitter.com/" TargetMode="External"/><Relationship Id="rId1044" Type="http://schemas.openxmlformats.org/officeDocument/2006/relationships/hyperlink" Target="https://twitter.com/" TargetMode="External"/><Relationship Id="rId1251" Type="http://schemas.openxmlformats.org/officeDocument/2006/relationships/hyperlink" Target="https://twitter.com/" TargetMode="External"/><Relationship Id="rId1349" Type="http://schemas.openxmlformats.org/officeDocument/2006/relationships/hyperlink" Target="https://twitter.com/" TargetMode="External"/><Relationship Id="rId2302" Type="http://schemas.openxmlformats.org/officeDocument/2006/relationships/hyperlink" Target="https://twitter.com/"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twitter.com/" TargetMode="External"/><Relationship Id="rId926" Type="http://schemas.openxmlformats.org/officeDocument/2006/relationships/hyperlink" Target="https://twitter.com/" TargetMode="External"/><Relationship Id="rId1111" Type="http://schemas.openxmlformats.org/officeDocument/2006/relationships/hyperlink" Target="https://twitter.com/" TargetMode="External"/><Relationship Id="rId1556" Type="http://schemas.openxmlformats.org/officeDocument/2006/relationships/hyperlink" Target="https://twitter.com/" TargetMode="External"/><Relationship Id="rId1763" Type="http://schemas.openxmlformats.org/officeDocument/2006/relationships/hyperlink" Target="https://twitter.com/" TargetMode="External"/><Relationship Id="rId1970" Type="http://schemas.openxmlformats.org/officeDocument/2006/relationships/hyperlink" Target="https://twitter.com/"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s://twitter.com/i/web/status/1302902493907574784" TargetMode="External"/><Relationship Id="rId1209" Type="http://schemas.openxmlformats.org/officeDocument/2006/relationships/hyperlink" Target="https://twitter.com/" TargetMode="External"/><Relationship Id="rId1416" Type="http://schemas.openxmlformats.org/officeDocument/2006/relationships/hyperlink" Target="https://twitter.com/" TargetMode="External"/><Relationship Id="rId1623" Type="http://schemas.openxmlformats.org/officeDocument/2006/relationships/hyperlink" Target="https://twitter.com/" TargetMode="External"/><Relationship Id="rId1830" Type="http://schemas.openxmlformats.org/officeDocument/2006/relationships/hyperlink" Target="https://twitter.com/" TargetMode="External"/><Relationship Id="rId3076" Type="http://schemas.openxmlformats.org/officeDocument/2006/relationships/hyperlink" Target="https://twitter.com/" TargetMode="External"/><Relationship Id="rId1928" Type="http://schemas.openxmlformats.org/officeDocument/2006/relationships/hyperlink" Target="https://twitter.com/" TargetMode="External"/><Relationship Id="rId2092" Type="http://schemas.openxmlformats.org/officeDocument/2006/relationships/hyperlink" Target="https://twitter.com/" TargetMode="External"/><Relationship Id="rId271" Type="http://schemas.openxmlformats.org/officeDocument/2006/relationships/hyperlink" Target="https://twitter.com/" TargetMode="External"/><Relationship Id="rId2397" Type="http://schemas.openxmlformats.org/officeDocument/2006/relationships/hyperlink" Target="https://twitter.com/" TargetMode="External"/><Relationship Id="rId3003" Type="http://schemas.openxmlformats.org/officeDocument/2006/relationships/hyperlink" Target="https://twitter.com/" TargetMode="External"/><Relationship Id="rId131" Type="http://schemas.openxmlformats.org/officeDocument/2006/relationships/hyperlink" Target="https://twitter.com/" TargetMode="External"/><Relationship Id="rId369" Type="http://schemas.openxmlformats.org/officeDocument/2006/relationships/hyperlink" Target="https://twitter.com/" TargetMode="External"/><Relationship Id="rId576" Type="http://schemas.openxmlformats.org/officeDocument/2006/relationships/hyperlink" Target="https://twitter.com/" TargetMode="External"/><Relationship Id="rId783" Type="http://schemas.openxmlformats.org/officeDocument/2006/relationships/hyperlink" Target="https://twitter.com/" TargetMode="External"/><Relationship Id="rId990" Type="http://schemas.openxmlformats.org/officeDocument/2006/relationships/hyperlink" Target="https://twitter.com/" TargetMode="External"/><Relationship Id="rId2257" Type="http://schemas.openxmlformats.org/officeDocument/2006/relationships/hyperlink" Target="https://twitter.com/" TargetMode="External"/><Relationship Id="rId2464" Type="http://schemas.openxmlformats.org/officeDocument/2006/relationships/hyperlink" Target="https://twitter.com/" TargetMode="External"/><Relationship Id="rId2671" Type="http://schemas.openxmlformats.org/officeDocument/2006/relationships/hyperlink" Target="https://twitter.com/" TargetMode="External"/><Relationship Id="rId229" Type="http://schemas.openxmlformats.org/officeDocument/2006/relationships/hyperlink" Target="https://twitter.com/" TargetMode="External"/><Relationship Id="rId436" Type="http://schemas.openxmlformats.org/officeDocument/2006/relationships/hyperlink" Target="https://twitter.com/" TargetMode="External"/><Relationship Id="rId643" Type="http://schemas.openxmlformats.org/officeDocument/2006/relationships/hyperlink" Target="https://twitter.com/" TargetMode="External"/><Relationship Id="rId1066" Type="http://schemas.openxmlformats.org/officeDocument/2006/relationships/hyperlink" Target="https://twitter.com/" TargetMode="External"/><Relationship Id="rId1273" Type="http://schemas.openxmlformats.org/officeDocument/2006/relationships/hyperlink" Target="https://twitter.com/" TargetMode="External"/><Relationship Id="rId1480" Type="http://schemas.openxmlformats.org/officeDocument/2006/relationships/hyperlink" Target="https://twitter.com/" TargetMode="External"/><Relationship Id="rId2117" Type="http://schemas.openxmlformats.org/officeDocument/2006/relationships/hyperlink" Target="https://twitter.com/" TargetMode="External"/><Relationship Id="rId2324" Type="http://schemas.openxmlformats.org/officeDocument/2006/relationships/hyperlink" Target="https://twitter.com/" TargetMode="External"/><Relationship Id="rId2769" Type="http://schemas.openxmlformats.org/officeDocument/2006/relationships/hyperlink" Target="https://twitter.com/" TargetMode="External"/><Relationship Id="rId2976" Type="http://schemas.openxmlformats.org/officeDocument/2006/relationships/hyperlink" Target="https://twitter.com/" TargetMode="External"/><Relationship Id="rId850" Type="http://schemas.openxmlformats.org/officeDocument/2006/relationships/hyperlink" Target="https://twitter.com/" TargetMode="External"/><Relationship Id="rId948" Type="http://schemas.openxmlformats.org/officeDocument/2006/relationships/hyperlink" Target="https://twitter.com/" TargetMode="External"/><Relationship Id="rId1133" Type="http://schemas.openxmlformats.org/officeDocument/2006/relationships/hyperlink" Target="https://twitter.com/" TargetMode="External"/><Relationship Id="rId1578" Type="http://schemas.openxmlformats.org/officeDocument/2006/relationships/hyperlink" Target="https://twitter.com/" TargetMode="External"/><Relationship Id="rId1785" Type="http://schemas.openxmlformats.org/officeDocument/2006/relationships/hyperlink" Target="https://twitter.com/" TargetMode="External"/><Relationship Id="rId1992" Type="http://schemas.openxmlformats.org/officeDocument/2006/relationships/hyperlink" Target="https://twitter.com/" TargetMode="External"/><Relationship Id="rId2531" Type="http://schemas.openxmlformats.org/officeDocument/2006/relationships/hyperlink" Target="https://twitter.com/"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77" Type="http://schemas.openxmlformats.org/officeDocument/2006/relationships/hyperlink" Target="https://twitter.com/i/web/status/1302892736748466177" TargetMode="External"/><Relationship Id="rId503" Type="http://schemas.openxmlformats.org/officeDocument/2006/relationships/hyperlink" Target="https://twitter.com/" TargetMode="External"/><Relationship Id="rId710" Type="http://schemas.openxmlformats.org/officeDocument/2006/relationships/hyperlink" Target="https://twitter.com/" TargetMode="External"/><Relationship Id="rId808" Type="http://schemas.openxmlformats.org/officeDocument/2006/relationships/hyperlink" Target="https://twitter.com/" TargetMode="External"/><Relationship Id="rId1340" Type="http://schemas.openxmlformats.org/officeDocument/2006/relationships/hyperlink" Target="https://twitter.com/" TargetMode="External"/><Relationship Id="rId1438" Type="http://schemas.openxmlformats.org/officeDocument/2006/relationships/hyperlink" Target="https://twitter.com/" TargetMode="External"/><Relationship Id="rId1645" Type="http://schemas.openxmlformats.org/officeDocument/2006/relationships/hyperlink" Target="https://twitter.com/" TargetMode="External"/><Relationship Id="rId1200" Type="http://schemas.openxmlformats.org/officeDocument/2006/relationships/hyperlink" Target="https://twitter.com/" TargetMode="External"/><Relationship Id="rId1852" Type="http://schemas.openxmlformats.org/officeDocument/2006/relationships/hyperlink" Target="https://twitter.com/" TargetMode="External"/><Relationship Id="rId2903" Type="http://schemas.openxmlformats.org/officeDocument/2006/relationships/hyperlink" Target="https://twitter.com/" TargetMode="External"/><Relationship Id="rId1505" Type="http://schemas.openxmlformats.org/officeDocument/2006/relationships/hyperlink" Target="https://twitter.com/" TargetMode="External"/><Relationship Id="rId1712" Type="http://schemas.openxmlformats.org/officeDocument/2006/relationships/hyperlink" Target="https://twitter.com/" TargetMode="External"/><Relationship Id="rId293" Type="http://schemas.openxmlformats.org/officeDocument/2006/relationships/hyperlink" Target="https://twitter.com/" TargetMode="External"/><Relationship Id="rId2181" Type="http://schemas.openxmlformats.org/officeDocument/2006/relationships/hyperlink" Target="https://twitter.com/" TargetMode="External"/><Relationship Id="rId3025" Type="http://schemas.openxmlformats.org/officeDocument/2006/relationships/hyperlink" Target="https://twitter.com/" TargetMode="External"/><Relationship Id="rId153" Type="http://schemas.openxmlformats.org/officeDocument/2006/relationships/hyperlink" Target="https://twitter.com/" TargetMode="External"/><Relationship Id="rId360" Type="http://schemas.openxmlformats.org/officeDocument/2006/relationships/hyperlink" Target="https://twitter.com/" TargetMode="External"/><Relationship Id="rId598" Type="http://schemas.openxmlformats.org/officeDocument/2006/relationships/hyperlink" Target="https://twitter.com/" TargetMode="External"/><Relationship Id="rId2041" Type="http://schemas.openxmlformats.org/officeDocument/2006/relationships/hyperlink" Target="https://twitter.com/" TargetMode="External"/><Relationship Id="rId2279" Type="http://schemas.openxmlformats.org/officeDocument/2006/relationships/hyperlink" Target="https://twitter.com/" TargetMode="External"/><Relationship Id="rId2486" Type="http://schemas.openxmlformats.org/officeDocument/2006/relationships/hyperlink" Target="https://twitter.com/" TargetMode="External"/><Relationship Id="rId2693" Type="http://schemas.openxmlformats.org/officeDocument/2006/relationships/hyperlink" Target="https://twitter.com/" TargetMode="External"/><Relationship Id="rId220" Type="http://schemas.openxmlformats.org/officeDocument/2006/relationships/hyperlink" Target="https://twitter.com/" TargetMode="External"/><Relationship Id="rId458" Type="http://schemas.openxmlformats.org/officeDocument/2006/relationships/hyperlink" Target="https://twitter.com/" TargetMode="External"/><Relationship Id="rId665" Type="http://schemas.openxmlformats.org/officeDocument/2006/relationships/hyperlink" Target="https://twitter.com/" TargetMode="External"/><Relationship Id="rId872" Type="http://schemas.openxmlformats.org/officeDocument/2006/relationships/hyperlink" Target="https://twitter.com/" TargetMode="External"/><Relationship Id="rId1088" Type="http://schemas.openxmlformats.org/officeDocument/2006/relationships/hyperlink" Target="https://twitter.com/" TargetMode="External"/><Relationship Id="rId1295" Type="http://schemas.openxmlformats.org/officeDocument/2006/relationships/hyperlink" Target="https://twitter.com/" TargetMode="External"/><Relationship Id="rId2139" Type="http://schemas.openxmlformats.org/officeDocument/2006/relationships/hyperlink" Target="https://twitter.com/" TargetMode="External"/><Relationship Id="rId2346" Type="http://schemas.openxmlformats.org/officeDocument/2006/relationships/hyperlink" Target="https://twitter.com/" TargetMode="External"/><Relationship Id="rId2553" Type="http://schemas.openxmlformats.org/officeDocument/2006/relationships/hyperlink" Target="https://twitter.com/" TargetMode="External"/><Relationship Id="rId2760" Type="http://schemas.openxmlformats.org/officeDocument/2006/relationships/hyperlink" Target="https://twitter.com/" TargetMode="External"/><Relationship Id="rId2998" Type="http://schemas.openxmlformats.org/officeDocument/2006/relationships/hyperlink" Target="https://twitter.com/" TargetMode="External"/><Relationship Id="rId318" Type="http://schemas.openxmlformats.org/officeDocument/2006/relationships/hyperlink" Target="https://twitter.com/" TargetMode="External"/><Relationship Id="rId525" Type="http://schemas.openxmlformats.org/officeDocument/2006/relationships/hyperlink" Target="https://twitter.com/" TargetMode="External"/><Relationship Id="rId732" Type="http://schemas.openxmlformats.org/officeDocument/2006/relationships/hyperlink" Target="https://twitter.com/" TargetMode="External"/><Relationship Id="rId1155" Type="http://schemas.openxmlformats.org/officeDocument/2006/relationships/hyperlink" Target="https://twitter.com/" TargetMode="External"/><Relationship Id="rId1362" Type="http://schemas.openxmlformats.org/officeDocument/2006/relationships/hyperlink" Target="https://twitter.com/" TargetMode="External"/><Relationship Id="rId2206" Type="http://schemas.openxmlformats.org/officeDocument/2006/relationships/hyperlink" Target="https://twitter.com/" TargetMode="External"/><Relationship Id="rId2413" Type="http://schemas.openxmlformats.org/officeDocument/2006/relationships/hyperlink" Target="https://twitter.com/" TargetMode="External"/><Relationship Id="rId2620" Type="http://schemas.openxmlformats.org/officeDocument/2006/relationships/hyperlink" Target="https://twitter.com/" TargetMode="External"/><Relationship Id="rId2858" Type="http://schemas.openxmlformats.org/officeDocument/2006/relationships/hyperlink" Target="https://twitter.com/" TargetMode="External"/><Relationship Id="rId99" Type="http://schemas.openxmlformats.org/officeDocument/2006/relationships/hyperlink" Target="https://twitter.com/i/web/status/1302905097769291776" TargetMode="External"/><Relationship Id="rId1015" Type="http://schemas.openxmlformats.org/officeDocument/2006/relationships/hyperlink" Target="https://twitter.com/" TargetMode="External"/><Relationship Id="rId1222" Type="http://schemas.openxmlformats.org/officeDocument/2006/relationships/hyperlink" Target="https://twitter.com/" TargetMode="External"/><Relationship Id="rId1667" Type="http://schemas.openxmlformats.org/officeDocument/2006/relationships/hyperlink" Target="https://twitter.com/" TargetMode="External"/><Relationship Id="rId1874" Type="http://schemas.openxmlformats.org/officeDocument/2006/relationships/hyperlink" Target="https://twitter.com/"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1527" Type="http://schemas.openxmlformats.org/officeDocument/2006/relationships/hyperlink" Target="https://twitter.com/" TargetMode="External"/><Relationship Id="rId1734" Type="http://schemas.openxmlformats.org/officeDocument/2006/relationships/hyperlink" Target="https://twitter.com/" TargetMode="External"/><Relationship Id="rId1941" Type="http://schemas.openxmlformats.org/officeDocument/2006/relationships/hyperlink" Target="https://twitter.com/" TargetMode="External"/><Relationship Id="rId26" Type="http://schemas.openxmlformats.org/officeDocument/2006/relationships/hyperlink" Target="https://twitter.com/i/web/status/1302893864500387840" TargetMode="External"/><Relationship Id="rId3047" Type="http://schemas.openxmlformats.org/officeDocument/2006/relationships/hyperlink" Target="https://twitter.com/" TargetMode="External"/><Relationship Id="rId175" Type="http://schemas.openxmlformats.org/officeDocument/2006/relationships/hyperlink" Target="https://twitter.com/" TargetMode="External"/><Relationship Id="rId1801" Type="http://schemas.openxmlformats.org/officeDocument/2006/relationships/hyperlink" Target="https://twitter.com/" TargetMode="External"/><Relationship Id="rId382" Type="http://schemas.openxmlformats.org/officeDocument/2006/relationships/hyperlink" Target="https://twitter.com/" TargetMode="External"/><Relationship Id="rId687" Type="http://schemas.openxmlformats.org/officeDocument/2006/relationships/hyperlink" Target="https://twitter.com/" TargetMode="External"/><Relationship Id="rId2063" Type="http://schemas.openxmlformats.org/officeDocument/2006/relationships/hyperlink" Target="https://twitter.com/" TargetMode="External"/><Relationship Id="rId2270" Type="http://schemas.openxmlformats.org/officeDocument/2006/relationships/hyperlink" Target="https://twitter.com/" TargetMode="External"/><Relationship Id="rId2368" Type="http://schemas.openxmlformats.org/officeDocument/2006/relationships/hyperlink" Target="https://twitter.com/" TargetMode="External"/><Relationship Id="rId242" Type="http://schemas.openxmlformats.org/officeDocument/2006/relationships/hyperlink" Target="https://twitter.com/" TargetMode="External"/><Relationship Id="rId894" Type="http://schemas.openxmlformats.org/officeDocument/2006/relationships/hyperlink" Target="https://twitter.com/" TargetMode="External"/><Relationship Id="rId1177" Type="http://schemas.openxmlformats.org/officeDocument/2006/relationships/hyperlink" Target="https://twitter.com/" TargetMode="External"/><Relationship Id="rId2130" Type="http://schemas.openxmlformats.org/officeDocument/2006/relationships/hyperlink" Target="https://twitter.com/" TargetMode="External"/><Relationship Id="rId2575" Type="http://schemas.openxmlformats.org/officeDocument/2006/relationships/hyperlink" Target="https://twitter.com/" TargetMode="External"/><Relationship Id="rId2782" Type="http://schemas.openxmlformats.org/officeDocument/2006/relationships/hyperlink" Target="https://twitter.com/" TargetMode="External"/><Relationship Id="rId102" Type="http://schemas.openxmlformats.org/officeDocument/2006/relationships/hyperlink" Target="https://twitter.com/i/web/status/1302904193372487680" TargetMode="External"/><Relationship Id="rId547" Type="http://schemas.openxmlformats.org/officeDocument/2006/relationships/hyperlink" Target="https://twitter.com/" TargetMode="External"/><Relationship Id="rId754" Type="http://schemas.openxmlformats.org/officeDocument/2006/relationships/hyperlink" Target="https://twitter.com/" TargetMode="External"/><Relationship Id="rId961" Type="http://schemas.openxmlformats.org/officeDocument/2006/relationships/hyperlink" Target="https://twitter.com/" TargetMode="External"/><Relationship Id="rId1384" Type="http://schemas.openxmlformats.org/officeDocument/2006/relationships/hyperlink" Target="https://twitter.com/" TargetMode="External"/><Relationship Id="rId1591" Type="http://schemas.openxmlformats.org/officeDocument/2006/relationships/hyperlink" Target="https://twitter.com/" TargetMode="External"/><Relationship Id="rId1689" Type="http://schemas.openxmlformats.org/officeDocument/2006/relationships/hyperlink" Target="https://twitter.com/" TargetMode="External"/><Relationship Id="rId2228" Type="http://schemas.openxmlformats.org/officeDocument/2006/relationships/hyperlink" Target="https://twitter.com/" TargetMode="External"/><Relationship Id="rId2435" Type="http://schemas.openxmlformats.org/officeDocument/2006/relationships/hyperlink" Target="https://twitter.com/" TargetMode="External"/><Relationship Id="rId2642" Type="http://schemas.openxmlformats.org/officeDocument/2006/relationships/hyperlink" Target="https://twitter.com/" TargetMode="External"/><Relationship Id="rId90" Type="http://schemas.openxmlformats.org/officeDocument/2006/relationships/hyperlink" Target="https://twitter.com/ABPNews/status/1302895634148552704" TargetMode="External"/><Relationship Id="rId407" Type="http://schemas.openxmlformats.org/officeDocument/2006/relationships/hyperlink" Target="https://twitter.com/" TargetMode="External"/><Relationship Id="rId614" Type="http://schemas.openxmlformats.org/officeDocument/2006/relationships/hyperlink" Target="https://twitter.com/" TargetMode="External"/><Relationship Id="rId821" Type="http://schemas.openxmlformats.org/officeDocument/2006/relationships/hyperlink" Target="https://twitter.com/" TargetMode="External"/><Relationship Id="rId1037" Type="http://schemas.openxmlformats.org/officeDocument/2006/relationships/hyperlink" Target="https://twitter.com/" TargetMode="External"/><Relationship Id="rId1244" Type="http://schemas.openxmlformats.org/officeDocument/2006/relationships/hyperlink" Target="https://twitter.com/" TargetMode="External"/><Relationship Id="rId1451" Type="http://schemas.openxmlformats.org/officeDocument/2006/relationships/hyperlink" Target="https://twitter.com/" TargetMode="External"/><Relationship Id="rId1896" Type="http://schemas.openxmlformats.org/officeDocument/2006/relationships/hyperlink" Target="https://twitter.com/" TargetMode="External"/><Relationship Id="rId2502" Type="http://schemas.openxmlformats.org/officeDocument/2006/relationships/hyperlink" Target="https://twitter.com/" TargetMode="External"/><Relationship Id="rId2947" Type="http://schemas.openxmlformats.org/officeDocument/2006/relationships/hyperlink" Target="https://twitter.com/" TargetMode="External"/><Relationship Id="rId919" Type="http://schemas.openxmlformats.org/officeDocument/2006/relationships/hyperlink" Target="https://twitter.com/" TargetMode="External"/><Relationship Id="rId1104" Type="http://schemas.openxmlformats.org/officeDocument/2006/relationships/hyperlink" Target="https://twitter.com/" TargetMode="External"/><Relationship Id="rId1311" Type="http://schemas.openxmlformats.org/officeDocument/2006/relationships/hyperlink" Target="https://twitter.com/" TargetMode="External"/><Relationship Id="rId1549" Type="http://schemas.openxmlformats.org/officeDocument/2006/relationships/hyperlink" Target="https://twitter.com/" TargetMode="External"/><Relationship Id="rId1756" Type="http://schemas.openxmlformats.org/officeDocument/2006/relationships/hyperlink" Target="https://twitter.com/" TargetMode="External"/><Relationship Id="rId1963" Type="http://schemas.openxmlformats.org/officeDocument/2006/relationships/hyperlink" Target="https://twitter.com/" TargetMode="External"/><Relationship Id="rId2807" Type="http://schemas.openxmlformats.org/officeDocument/2006/relationships/hyperlink" Target="https://twitter.com/" TargetMode="External"/><Relationship Id="rId48" Type="http://schemas.openxmlformats.org/officeDocument/2006/relationships/hyperlink" Target="https://twitter.com/i/web/status/1302900471477104642" TargetMode="External"/><Relationship Id="rId1409" Type="http://schemas.openxmlformats.org/officeDocument/2006/relationships/hyperlink" Target="https://twitter.com/" TargetMode="External"/><Relationship Id="rId1616" Type="http://schemas.openxmlformats.org/officeDocument/2006/relationships/hyperlink" Target="https://twitter.com/" TargetMode="External"/><Relationship Id="rId1823" Type="http://schemas.openxmlformats.org/officeDocument/2006/relationships/hyperlink" Target="https://twitter.com/" TargetMode="External"/><Relationship Id="rId3069" Type="http://schemas.openxmlformats.org/officeDocument/2006/relationships/hyperlink" Target="https://twitter.com/" TargetMode="External"/><Relationship Id="rId197" Type="http://schemas.openxmlformats.org/officeDocument/2006/relationships/hyperlink" Target="https://twitter.com/" TargetMode="External"/><Relationship Id="rId2085" Type="http://schemas.openxmlformats.org/officeDocument/2006/relationships/hyperlink" Target="https://twitter.com/" TargetMode="External"/><Relationship Id="rId2292" Type="http://schemas.openxmlformats.org/officeDocument/2006/relationships/hyperlink" Target="https://twitter.com/" TargetMode="External"/><Relationship Id="rId264" Type="http://schemas.openxmlformats.org/officeDocument/2006/relationships/hyperlink" Target="https://twitter.com/" TargetMode="External"/><Relationship Id="rId471" Type="http://schemas.openxmlformats.org/officeDocument/2006/relationships/hyperlink" Target="https://twitter.com/" TargetMode="External"/><Relationship Id="rId2152" Type="http://schemas.openxmlformats.org/officeDocument/2006/relationships/hyperlink" Target="https://twitter.com/" TargetMode="External"/><Relationship Id="rId2597" Type="http://schemas.openxmlformats.org/officeDocument/2006/relationships/hyperlink" Target="https://twitter.com/" TargetMode="External"/><Relationship Id="rId124" Type="http://schemas.openxmlformats.org/officeDocument/2006/relationships/hyperlink" Target="https://twitter.com/" TargetMode="External"/><Relationship Id="rId569" Type="http://schemas.openxmlformats.org/officeDocument/2006/relationships/hyperlink" Target="https://twitter.com/" TargetMode="External"/><Relationship Id="rId776" Type="http://schemas.openxmlformats.org/officeDocument/2006/relationships/hyperlink" Target="https://twitter.com/" TargetMode="External"/><Relationship Id="rId983" Type="http://schemas.openxmlformats.org/officeDocument/2006/relationships/hyperlink" Target="https://twitter.com/" TargetMode="External"/><Relationship Id="rId1199" Type="http://schemas.openxmlformats.org/officeDocument/2006/relationships/hyperlink" Target="https://twitter.com/" TargetMode="External"/><Relationship Id="rId2457" Type="http://schemas.openxmlformats.org/officeDocument/2006/relationships/hyperlink" Target="https://twitter.com/" TargetMode="External"/><Relationship Id="rId2664" Type="http://schemas.openxmlformats.org/officeDocument/2006/relationships/hyperlink" Target="https://twitter.com/" TargetMode="External"/><Relationship Id="rId331" Type="http://schemas.openxmlformats.org/officeDocument/2006/relationships/hyperlink" Target="https://twitter.com/" TargetMode="External"/><Relationship Id="rId429" Type="http://schemas.openxmlformats.org/officeDocument/2006/relationships/hyperlink" Target="https://twitter.com/" TargetMode="External"/><Relationship Id="rId636" Type="http://schemas.openxmlformats.org/officeDocument/2006/relationships/hyperlink" Target="https://twitter.com/" TargetMode="External"/><Relationship Id="rId1059" Type="http://schemas.openxmlformats.org/officeDocument/2006/relationships/hyperlink" Target="https://twitter.com/" TargetMode="External"/><Relationship Id="rId1266" Type="http://schemas.openxmlformats.org/officeDocument/2006/relationships/hyperlink" Target="https://twitter.com/" TargetMode="External"/><Relationship Id="rId1473" Type="http://schemas.openxmlformats.org/officeDocument/2006/relationships/hyperlink" Target="https://twitter.com/" TargetMode="External"/><Relationship Id="rId2012" Type="http://schemas.openxmlformats.org/officeDocument/2006/relationships/hyperlink" Target="https://twitter.com/" TargetMode="External"/><Relationship Id="rId2317" Type="http://schemas.openxmlformats.org/officeDocument/2006/relationships/hyperlink" Target="https://twitter.com/" TargetMode="External"/><Relationship Id="rId2871" Type="http://schemas.openxmlformats.org/officeDocument/2006/relationships/hyperlink" Target="https://twitter.com/" TargetMode="External"/><Relationship Id="rId2969" Type="http://schemas.openxmlformats.org/officeDocument/2006/relationships/hyperlink" Target="https://twitter.com/" TargetMode="External"/><Relationship Id="rId843" Type="http://schemas.openxmlformats.org/officeDocument/2006/relationships/hyperlink" Target="https://twitter.com/" TargetMode="External"/><Relationship Id="rId1126" Type="http://schemas.openxmlformats.org/officeDocument/2006/relationships/hyperlink" Target="https://twitter.com/" TargetMode="External"/><Relationship Id="rId1680" Type="http://schemas.openxmlformats.org/officeDocument/2006/relationships/hyperlink" Target="https://twitter.com/" TargetMode="External"/><Relationship Id="rId1778" Type="http://schemas.openxmlformats.org/officeDocument/2006/relationships/hyperlink" Target="https://twitter.com/" TargetMode="External"/><Relationship Id="rId1985" Type="http://schemas.openxmlformats.org/officeDocument/2006/relationships/hyperlink" Target="https://twitter.com/" TargetMode="External"/><Relationship Id="rId2524" Type="http://schemas.openxmlformats.org/officeDocument/2006/relationships/hyperlink" Target="https://twitter.com/" TargetMode="External"/><Relationship Id="rId2731" Type="http://schemas.openxmlformats.org/officeDocument/2006/relationships/hyperlink" Target="https://twitter.com/" TargetMode="External"/><Relationship Id="rId2829" Type="http://schemas.openxmlformats.org/officeDocument/2006/relationships/hyperlink" Target="https://twitter.com/" TargetMode="External"/><Relationship Id="rId703" Type="http://schemas.openxmlformats.org/officeDocument/2006/relationships/hyperlink" Target="https://twitter.com/" TargetMode="External"/><Relationship Id="rId910" Type="http://schemas.openxmlformats.org/officeDocument/2006/relationships/hyperlink" Target="https://twitter.com/" TargetMode="External"/><Relationship Id="rId1333" Type="http://schemas.openxmlformats.org/officeDocument/2006/relationships/hyperlink" Target="https://twitter.com/" TargetMode="External"/><Relationship Id="rId1540" Type="http://schemas.openxmlformats.org/officeDocument/2006/relationships/hyperlink" Target="https://twitter.com/" TargetMode="External"/><Relationship Id="rId1638" Type="http://schemas.openxmlformats.org/officeDocument/2006/relationships/hyperlink" Target="https://twitter.com/" TargetMode="External"/><Relationship Id="rId1400" Type="http://schemas.openxmlformats.org/officeDocument/2006/relationships/hyperlink" Target="https://twitter.com/" TargetMode="External"/><Relationship Id="rId1845" Type="http://schemas.openxmlformats.org/officeDocument/2006/relationships/hyperlink" Target="https://twitter.com/" TargetMode="External"/><Relationship Id="rId3060" Type="http://schemas.openxmlformats.org/officeDocument/2006/relationships/hyperlink" Target="https://twitter.com/" TargetMode="External"/><Relationship Id="rId1705" Type="http://schemas.openxmlformats.org/officeDocument/2006/relationships/hyperlink" Target="https://twitter.com/" TargetMode="External"/><Relationship Id="rId1912" Type="http://schemas.openxmlformats.org/officeDocument/2006/relationships/hyperlink" Target="https://twitter.com/" TargetMode="External"/><Relationship Id="rId286" Type="http://schemas.openxmlformats.org/officeDocument/2006/relationships/hyperlink" Target="https://twitter.com/" TargetMode="External"/><Relationship Id="rId493" Type="http://schemas.openxmlformats.org/officeDocument/2006/relationships/hyperlink" Target="https://twitter.com/" TargetMode="External"/><Relationship Id="rId2174" Type="http://schemas.openxmlformats.org/officeDocument/2006/relationships/hyperlink" Target="https://twitter.com/" TargetMode="External"/><Relationship Id="rId2381" Type="http://schemas.openxmlformats.org/officeDocument/2006/relationships/hyperlink" Target="https://twitter.com/" TargetMode="External"/><Relationship Id="rId3018" Type="http://schemas.openxmlformats.org/officeDocument/2006/relationships/hyperlink" Target="https://twitter.com/" TargetMode="External"/><Relationship Id="rId146" Type="http://schemas.openxmlformats.org/officeDocument/2006/relationships/hyperlink" Target="https://twitter.com/" TargetMode="External"/><Relationship Id="rId353" Type="http://schemas.openxmlformats.org/officeDocument/2006/relationships/hyperlink" Target="https://twitter.com/" TargetMode="External"/><Relationship Id="rId560" Type="http://schemas.openxmlformats.org/officeDocument/2006/relationships/hyperlink" Target="https://twitter.com/" TargetMode="External"/><Relationship Id="rId798" Type="http://schemas.openxmlformats.org/officeDocument/2006/relationships/hyperlink" Target="https://twitter.com/" TargetMode="External"/><Relationship Id="rId1190" Type="http://schemas.openxmlformats.org/officeDocument/2006/relationships/hyperlink" Target="https://twitter.com/" TargetMode="External"/><Relationship Id="rId2034" Type="http://schemas.openxmlformats.org/officeDocument/2006/relationships/hyperlink" Target="https://twitter.com/" TargetMode="External"/><Relationship Id="rId2241" Type="http://schemas.openxmlformats.org/officeDocument/2006/relationships/hyperlink" Target="https://twitter.com/" TargetMode="External"/><Relationship Id="rId2479" Type="http://schemas.openxmlformats.org/officeDocument/2006/relationships/hyperlink" Target="https://twitter.com/"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213" Type="http://schemas.openxmlformats.org/officeDocument/2006/relationships/hyperlink" Target="https://twitter.com/" TargetMode="External"/><Relationship Id="rId420" Type="http://schemas.openxmlformats.org/officeDocument/2006/relationships/hyperlink" Target="https://twitter.com/" TargetMode="External"/><Relationship Id="rId658" Type="http://schemas.openxmlformats.org/officeDocument/2006/relationships/hyperlink" Target="https://twitter.com/" TargetMode="External"/><Relationship Id="rId865" Type="http://schemas.openxmlformats.org/officeDocument/2006/relationships/hyperlink" Target="https://twitter.com/" TargetMode="External"/><Relationship Id="rId1050" Type="http://schemas.openxmlformats.org/officeDocument/2006/relationships/hyperlink" Target="https://twitter.com/" TargetMode="External"/><Relationship Id="rId1288" Type="http://schemas.openxmlformats.org/officeDocument/2006/relationships/hyperlink" Target="https://twitter.com/" TargetMode="External"/><Relationship Id="rId1495" Type="http://schemas.openxmlformats.org/officeDocument/2006/relationships/hyperlink" Target="https://twitter.com/" TargetMode="External"/><Relationship Id="rId2101" Type="http://schemas.openxmlformats.org/officeDocument/2006/relationships/hyperlink" Target="https://twitter.com/" TargetMode="External"/><Relationship Id="rId2339" Type="http://schemas.openxmlformats.org/officeDocument/2006/relationships/hyperlink" Target="https://twitter.com/" TargetMode="External"/><Relationship Id="rId2546" Type="http://schemas.openxmlformats.org/officeDocument/2006/relationships/hyperlink" Target="https://twitter.com/"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518" Type="http://schemas.openxmlformats.org/officeDocument/2006/relationships/hyperlink" Target="https://twitter.com/" TargetMode="External"/><Relationship Id="rId725" Type="http://schemas.openxmlformats.org/officeDocument/2006/relationships/hyperlink" Target="https://twitter.com/" TargetMode="External"/><Relationship Id="rId932" Type="http://schemas.openxmlformats.org/officeDocument/2006/relationships/hyperlink" Target="https://twitter.com/" TargetMode="External"/><Relationship Id="rId1148" Type="http://schemas.openxmlformats.org/officeDocument/2006/relationships/hyperlink" Target="https://twitter.com/" TargetMode="External"/><Relationship Id="rId1355" Type="http://schemas.openxmlformats.org/officeDocument/2006/relationships/hyperlink" Target="https://twitter.com/" TargetMode="External"/><Relationship Id="rId1562" Type="http://schemas.openxmlformats.org/officeDocument/2006/relationships/hyperlink" Target="https://twitter.com/" TargetMode="External"/><Relationship Id="rId2406" Type="http://schemas.openxmlformats.org/officeDocument/2006/relationships/hyperlink" Target="https://twitter.com/" TargetMode="External"/><Relationship Id="rId2613" Type="http://schemas.openxmlformats.org/officeDocument/2006/relationships/hyperlink" Target="https://twitter.com/" TargetMode="External"/><Relationship Id="rId1008" Type="http://schemas.openxmlformats.org/officeDocument/2006/relationships/hyperlink" Target="https://twitter.com/" TargetMode="External"/><Relationship Id="rId1215" Type="http://schemas.openxmlformats.org/officeDocument/2006/relationships/hyperlink" Target="https://twitter.com/" TargetMode="External"/><Relationship Id="rId1422" Type="http://schemas.openxmlformats.org/officeDocument/2006/relationships/hyperlink" Target="https://twitter.com/" TargetMode="External"/><Relationship Id="rId1867" Type="http://schemas.openxmlformats.org/officeDocument/2006/relationships/hyperlink" Target="https://twitter.com/" TargetMode="External"/><Relationship Id="rId2820" Type="http://schemas.openxmlformats.org/officeDocument/2006/relationships/hyperlink" Target="https://twitter.com/" TargetMode="External"/><Relationship Id="rId2918" Type="http://schemas.openxmlformats.org/officeDocument/2006/relationships/hyperlink" Target="https://twitter.com/" TargetMode="External"/><Relationship Id="rId61" Type="http://schemas.openxmlformats.org/officeDocument/2006/relationships/hyperlink" Target="https://twitter.com/OfficeOfJD_/status/1302892786576916480" TargetMode="External"/><Relationship Id="rId1727" Type="http://schemas.openxmlformats.org/officeDocument/2006/relationships/hyperlink" Target="https://twitter.com/" TargetMode="External"/><Relationship Id="rId1934" Type="http://schemas.openxmlformats.org/officeDocument/2006/relationships/hyperlink" Target="https://twitter.com/" TargetMode="External"/><Relationship Id="rId3082" Type="http://schemas.openxmlformats.org/officeDocument/2006/relationships/hyperlink" Target="https://twitter.com/" TargetMode="External"/><Relationship Id="rId19" Type="http://schemas.openxmlformats.org/officeDocument/2006/relationships/hyperlink" Target="https://twitter.com/i/web/status/1302896736868868097" TargetMode="External"/><Relationship Id="rId2196" Type="http://schemas.openxmlformats.org/officeDocument/2006/relationships/hyperlink" Target="https://twitter.com/" TargetMode="External"/><Relationship Id="rId168" Type="http://schemas.openxmlformats.org/officeDocument/2006/relationships/hyperlink" Target="https://twitter.com/" TargetMode="External"/><Relationship Id="rId375" Type="http://schemas.openxmlformats.org/officeDocument/2006/relationships/hyperlink" Target="https://twitter.com/" TargetMode="External"/><Relationship Id="rId582" Type="http://schemas.openxmlformats.org/officeDocument/2006/relationships/hyperlink" Target="https://twitter.com/" TargetMode="External"/><Relationship Id="rId2056" Type="http://schemas.openxmlformats.org/officeDocument/2006/relationships/hyperlink" Target="https://twitter.com/" TargetMode="External"/><Relationship Id="rId2263" Type="http://schemas.openxmlformats.org/officeDocument/2006/relationships/hyperlink" Target="https://twitter.com/" TargetMode="External"/><Relationship Id="rId2470" Type="http://schemas.openxmlformats.org/officeDocument/2006/relationships/hyperlink" Target="https://twitter.com/" TargetMode="External"/><Relationship Id="rId3" Type="http://schemas.openxmlformats.org/officeDocument/2006/relationships/hyperlink" Target="https://twitter.com/i/web/status/1302893398160936960" TargetMode="External"/><Relationship Id="rId235" Type="http://schemas.openxmlformats.org/officeDocument/2006/relationships/hyperlink" Target="https://twitter.com/" TargetMode="External"/><Relationship Id="rId442" Type="http://schemas.openxmlformats.org/officeDocument/2006/relationships/hyperlink" Target="https://twitter.com/" TargetMode="External"/><Relationship Id="rId887" Type="http://schemas.openxmlformats.org/officeDocument/2006/relationships/hyperlink" Target="https://twitter.com/" TargetMode="External"/><Relationship Id="rId1072" Type="http://schemas.openxmlformats.org/officeDocument/2006/relationships/hyperlink" Target="https://twitter.com/" TargetMode="External"/><Relationship Id="rId2123" Type="http://schemas.openxmlformats.org/officeDocument/2006/relationships/hyperlink" Target="https://twitter.com/" TargetMode="External"/><Relationship Id="rId2330" Type="http://schemas.openxmlformats.org/officeDocument/2006/relationships/hyperlink" Target="https://twitter.com/" TargetMode="External"/><Relationship Id="rId2568" Type="http://schemas.openxmlformats.org/officeDocument/2006/relationships/hyperlink" Target="https://twitter.com/" TargetMode="External"/><Relationship Id="rId2775" Type="http://schemas.openxmlformats.org/officeDocument/2006/relationships/hyperlink" Target="https://twitter.com/" TargetMode="External"/><Relationship Id="rId2982" Type="http://schemas.openxmlformats.org/officeDocument/2006/relationships/hyperlink" Target="https://twitter.com/" TargetMode="External"/><Relationship Id="rId302" Type="http://schemas.openxmlformats.org/officeDocument/2006/relationships/hyperlink" Target="https://twitter.com/" TargetMode="External"/><Relationship Id="rId747" Type="http://schemas.openxmlformats.org/officeDocument/2006/relationships/hyperlink" Target="https://twitter.com/" TargetMode="External"/><Relationship Id="rId954" Type="http://schemas.openxmlformats.org/officeDocument/2006/relationships/hyperlink" Target="https://twitter.com/" TargetMode="External"/><Relationship Id="rId1377" Type="http://schemas.openxmlformats.org/officeDocument/2006/relationships/hyperlink" Target="https://twitter.com/" TargetMode="External"/><Relationship Id="rId1584" Type="http://schemas.openxmlformats.org/officeDocument/2006/relationships/hyperlink" Target="https://twitter.com/" TargetMode="External"/><Relationship Id="rId1791" Type="http://schemas.openxmlformats.org/officeDocument/2006/relationships/hyperlink" Target="https://twitter.com/" TargetMode="External"/><Relationship Id="rId2428" Type="http://schemas.openxmlformats.org/officeDocument/2006/relationships/hyperlink" Target="https://twitter.com/"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83" Type="http://schemas.openxmlformats.org/officeDocument/2006/relationships/hyperlink" Target="https://twitter.com/suryapsingh_IAS/status/1302854448704700416" TargetMode="External"/><Relationship Id="rId607" Type="http://schemas.openxmlformats.org/officeDocument/2006/relationships/hyperlink" Target="https://twitter.com/" TargetMode="External"/><Relationship Id="rId814" Type="http://schemas.openxmlformats.org/officeDocument/2006/relationships/hyperlink" Target="https://twitter.com/" TargetMode="External"/><Relationship Id="rId1237" Type="http://schemas.openxmlformats.org/officeDocument/2006/relationships/hyperlink" Target="https://twitter.com/" TargetMode="External"/><Relationship Id="rId1444" Type="http://schemas.openxmlformats.org/officeDocument/2006/relationships/hyperlink" Target="https://twitter.com/" TargetMode="External"/><Relationship Id="rId1651" Type="http://schemas.openxmlformats.org/officeDocument/2006/relationships/hyperlink" Target="https://twitter.com/" TargetMode="External"/><Relationship Id="rId1889" Type="http://schemas.openxmlformats.org/officeDocument/2006/relationships/hyperlink" Target="https://twitter.com/" TargetMode="External"/><Relationship Id="rId2702" Type="http://schemas.openxmlformats.org/officeDocument/2006/relationships/hyperlink" Target="https://twitter.com/" TargetMode="External"/><Relationship Id="rId1304" Type="http://schemas.openxmlformats.org/officeDocument/2006/relationships/hyperlink" Target="https://twitter.com/" TargetMode="External"/><Relationship Id="rId1511" Type="http://schemas.openxmlformats.org/officeDocument/2006/relationships/hyperlink" Target="https://twitter.com/" TargetMode="External"/><Relationship Id="rId1749" Type="http://schemas.openxmlformats.org/officeDocument/2006/relationships/hyperlink" Target="https://twitter.com/" TargetMode="External"/><Relationship Id="rId1956" Type="http://schemas.openxmlformats.org/officeDocument/2006/relationships/hyperlink" Target="https://twitter.com/" TargetMode="External"/><Relationship Id="rId1609" Type="http://schemas.openxmlformats.org/officeDocument/2006/relationships/hyperlink" Target="https://twitter.com/" TargetMode="External"/><Relationship Id="rId1816" Type="http://schemas.openxmlformats.org/officeDocument/2006/relationships/hyperlink" Target="https://twitter.com/" TargetMode="External"/><Relationship Id="rId10" Type="http://schemas.openxmlformats.org/officeDocument/2006/relationships/hyperlink" Target="https://twitter.com/i/web/status/1302894938812682241" TargetMode="External"/><Relationship Id="rId397" Type="http://schemas.openxmlformats.org/officeDocument/2006/relationships/hyperlink" Target="https://twitter.com/" TargetMode="External"/><Relationship Id="rId2078" Type="http://schemas.openxmlformats.org/officeDocument/2006/relationships/hyperlink" Target="https://twitter.com/" TargetMode="External"/><Relationship Id="rId2285" Type="http://schemas.openxmlformats.org/officeDocument/2006/relationships/hyperlink" Target="https://twitter.com/" TargetMode="External"/><Relationship Id="rId2492" Type="http://schemas.openxmlformats.org/officeDocument/2006/relationships/hyperlink" Target="https://twitter.com/" TargetMode="External"/><Relationship Id="rId3031" Type="http://schemas.openxmlformats.org/officeDocument/2006/relationships/hyperlink" Target="https://twitter.com/" TargetMode="External"/><Relationship Id="rId257" Type="http://schemas.openxmlformats.org/officeDocument/2006/relationships/hyperlink" Target="https://twitter.com/" TargetMode="External"/><Relationship Id="rId464" Type="http://schemas.openxmlformats.org/officeDocument/2006/relationships/hyperlink" Target="https://twitter.com/" TargetMode="External"/><Relationship Id="rId1094" Type="http://schemas.openxmlformats.org/officeDocument/2006/relationships/hyperlink" Target="https://twitter.com/" TargetMode="External"/><Relationship Id="rId2145" Type="http://schemas.openxmlformats.org/officeDocument/2006/relationships/hyperlink" Target="https://twitter.com/" TargetMode="External"/><Relationship Id="rId2797" Type="http://schemas.openxmlformats.org/officeDocument/2006/relationships/hyperlink" Target="https://twitter.com/" TargetMode="External"/><Relationship Id="rId117" Type="http://schemas.openxmlformats.org/officeDocument/2006/relationships/hyperlink" Target="https://twitter.com/" TargetMode="External"/><Relationship Id="rId671" Type="http://schemas.openxmlformats.org/officeDocument/2006/relationships/hyperlink" Target="https://twitter.com/" TargetMode="External"/><Relationship Id="rId769" Type="http://schemas.openxmlformats.org/officeDocument/2006/relationships/hyperlink" Target="https://twitter.com/" TargetMode="External"/><Relationship Id="rId976" Type="http://schemas.openxmlformats.org/officeDocument/2006/relationships/hyperlink" Target="https://twitter.com/" TargetMode="External"/><Relationship Id="rId1399" Type="http://schemas.openxmlformats.org/officeDocument/2006/relationships/hyperlink" Target="https://twitter.com/" TargetMode="External"/><Relationship Id="rId2352" Type="http://schemas.openxmlformats.org/officeDocument/2006/relationships/hyperlink" Target="https://twitter.com/" TargetMode="External"/><Relationship Id="rId2657" Type="http://schemas.openxmlformats.org/officeDocument/2006/relationships/hyperlink" Target="https://twitter.com/" TargetMode="External"/><Relationship Id="rId324" Type="http://schemas.openxmlformats.org/officeDocument/2006/relationships/hyperlink" Target="https://twitter.com/" TargetMode="External"/><Relationship Id="rId531" Type="http://schemas.openxmlformats.org/officeDocument/2006/relationships/hyperlink" Target="https://twitter.com/" TargetMode="External"/><Relationship Id="rId629" Type="http://schemas.openxmlformats.org/officeDocument/2006/relationships/hyperlink" Target="https://twitter.com/" TargetMode="External"/><Relationship Id="rId1161" Type="http://schemas.openxmlformats.org/officeDocument/2006/relationships/hyperlink" Target="https://twitter.com/" TargetMode="External"/><Relationship Id="rId1259" Type="http://schemas.openxmlformats.org/officeDocument/2006/relationships/hyperlink" Target="https://twitter.com/" TargetMode="External"/><Relationship Id="rId1466" Type="http://schemas.openxmlformats.org/officeDocument/2006/relationships/hyperlink" Target="https://twitter.com/" TargetMode="External"/><Relationship Id="rId2005" Type="http://schemas.openxmlformats.org/officeDocument/2006/relationships/hyperlink" Target="https://twitter.com/" TargetMode="External"/><Relationship Id="rId2212" Type="http://schemas.openxmlformats.org/officeDocument/2006/relationships/hyperlink" Target="https://twitter.com/" TargetMode="External"/><Relationship Id="rId2864" Type="http://schemas.openxmlformats.org/officeDocument/2006/relationships/hyperlink" Target="https://twitter.com/" TargetMode="External"/><Relationship Id="rId836" Type="http://schemas.openxmlformats.org/officeDocument/2006/relationships/hyperlink" Target="https://twitter.com/" TargetMode="External"/><Relationship Id="rId1021" Type="http://schemas.openxmlformats.org/officeDocument/2006/relationships/hyperlink" Target="https://twitter.com/" TargetMode="External"/><Relationship Id="rId1119" Type="http://schemas.openxmlformats.org/officeDocument/2006/relationships/hyperlink" Target="https://twitter.com/" TargetMode="External"/><Relationship Id="rId1673" Type="http://schemas.openxmlformats.org/officeDocument/2006/relationships/hyperlink" Target="https://twitter.com/" TargetMode="External"/><Relationship Id="rId1880" Type="http://schemas.openxmlformats.org/officeDocument/2006/relationships/hyperlink" Target="https://twitter.com/" TargetMode="External"/><Relationship Id="rId1978" Type="http://schemas.openxmlformats.org/officeDocument/2006/relationships/hyperlink" Target="https://twitter.com/" TargetMode="External"/><Relationship Id="rId2517" Type="http://schemas.openxmlformats.org/officeDocument/2006/relationships/hyperlink" Target="https://twitter.com/"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903" Type="http://schemas.openxmlformats.org/officeDocument/2006/relationships/hyperlink" Target="https://twitter.com/" TargetMode="External"/><Relationship Id="rId1326" Type="http://schemas.openxmlformats.org/officeDocument/2006/relationships/hyperlink" Target="https://twitter.com/" TargetMode="External"/><Relationship Id="rId1533" Type="http://schemas.openxmlformats.org/officeDocument/2006/relationships/hyperlink" Target="https://twitter.com/" TargetMode="External"/><Relationship Id="rId1740" Type="http://schemas.openxmlformats.org/officeDocument/2006/relationships/hyperlink" Target="https://twitter.com/" TargetMode="External"/><Relationship Id="rId32" Type="http://schemas.openxmlformats.org/officeDocument/2006/relationships/hyperlink" Target="https://twitter.com/i/web/status/1302898924928159744" TargetMode="External"/><Relationship Id="rId1600" Type="http://schemas.openxmlformats.org/officeDocument/2006/relationships/hyperlink" Target="https://twitter.com/" TargetMode="External"/><Relationship Id="rId1838" Type="http://schemas.openxmlformats.org/officeDocument/2006/relationships/hyperlink" Target="https://twitter.com/" TargetMode="External"/><Relationship Id="rId3053" Type="http://schemas.openxmlformats.org/officeDocument/2006/relationships/hyperlink" Target="https://twitter.com/" TargetMode="External"/><Relationship Id="rId181" Type="http://schemas.openxmlformats.org/officeDocument/2006/relationships/hyperlink" Target="https://twitter.com/" TargetMode="External"/><Relationship Id="rId1905" Type="http://schemas.openxmlformats.org/officeDocument/2006/relationships/hyperlink" Target="https://twitter.com/" TargetMode="External"/><Relationship Id="rId279" Type="http://schemas.openxmlformats.org/officeDocument/2006/relationships/hyperlink" Target="https://twitter.com/" TargetMode="External"/><Relationship Id="rId486" Type="http://schemas.openxmlformats.org/officeDocument/2006/relationships/hyperlink" Target="https://twitter.com/" TargetMode="External"/><Relationship Id="rId693" Type="http://schemas.openxmlformats.org/officeDocument/2006/relationships/hyperlink" Target="https://twitter.com/" TargetMode="External"/><Relationship Id="rId2167" Type="http://schemas.openxmlformats.org/officeDocument/2006/relationships/hyperlink" Target="https://twitter.com/" TargetMode="External"/><Relationship Id="rId2374" Type="http://schemas.openxmlformats.org/officeDocument/2006/relationships/hyperlink" Target="https://twitter.com/" TargetMode="External"/><Relationship Id="rId2581" Type="http://schemas.openxmlformats.org/officeDocument/2006/relationships/hyperlink" Target="https://twitter.com/" TargetMode="External"/><Relationship Id="rId139" Type="http://schemas.openxmlformats.org/officeDocument/2006/relationships/hyperlink" Target="https://twitter.com/" TargetMode="External"/><Relationship Id="rId346" Type="http://schemas.openxmlformats.org/officeDocument/2006/relationships/hyperlink" Target="https://twitter.com/" TargetMode="External"/><Relationship Id="rId553" Type="http://schemas.openxmlformats.org/officeDocument/2006/relationships/hyperlink" Target="https://twitter.com/" TargetMode="External"/><Relationship Id="rId760" Type="http://schemas.openxmlformats.org/officeDocument/2006/relationships/hyperlink" Target="https://twitter.com/" TargetMode="External"/><Relationship Id="rId998" Type="http://schemas.openxmlformats.org/officeDocument/2006/relationships/hyperlink" Target="https://twitter.com/" TargetMode="External"/><Relationship Id="rId1183" Type="http://schemas.openxmlformats.org/officeDocument/2006/relationships/hyperlink" Target="https://twitter.com/" TargetMode="External"/><Relationship Id="rId1390" Type="http://schemas.openxmlformats.org/officeDocument/2006/relationships/hyperlink" Target="https://twitter.com/" TargetMode="External"/><Relationship Id="rId2027" Type="http://schemas.openxmlformats.org/officeDocument/2006/relationships/hyperlink" Target="https://twitter.com/" TargetMode="External"/><Relationship Id="rId2234" Type="http://schemas.openxmlformats.org/officeDocument/2006/relationships/hyperlink" Target="https://twitter.com/" TargetMode="External"/><Relationship Id="rId2441" Type="http://schemas.openxmlformats.org/officeDocument/2006/relationships/hyperlink" Target="https://twitter.com/"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206" Type="http://schemas.openxmlformats.org/officeDocument/2006/relationships/hyperlink" Target="https://twitter.com/" TargetMode="External"/><Relationship Id="rId413" Type="http://schemas.openxmlformats.org/officeDocument/2006/relationships/hyperlink" Target="https://twitter.com/" TargetMode="External"/><Relationship Id="rId858" Type="http://schemas.openxmlformats.org/officeDocument/2006/relationships/hyperlink" Target="https://twitter.com/" TargetMode="External"/><Relationship Id="rId1043" Type="http://schemas.openxmlformats.org/officeDocument/2006/relationships/hyperlink" Target="https://twitter.com/" TargetMode="External"/><Relationship Id="rId1488" Type="http://schemas.openxmlformats.org/officeDocument/2006/relationships/hyperlink" Target="https://twitter.com/" TargetMode="External"/><Relationship Id="rId1695" Type="http://schemas.openxmlformats.org/officeDocument/2006/relationships/hyperlink" Target="https://twitter.com/" TargetMode="External"/><Relationship Id="rId2539" Type="http://schemas.openxmlformats.org/officeDocument/2006/relationships/hyperlink" Target="https://twitter.com/"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620" Type="http://schemas.openxmlformats.org/officeDocument/2006/relationships/hyperlink" Target="https://twitter.com/" TargetMode="External"/><Relationship Id="rId718" Type="http://schemas.openxmlformats.org/officeDocument/2006/relationships/hyperlink" Target="https://twitter.com/" TargetMode="External"/><Relationship Id="rId925" Type="http://schemas.openxmlformats.org/officeDocument/2006/relationships/hyperlink" Target="https://twitter.com/" TargetMode="External"/><Relationship Id="rId1250" Type="http://schemas.openxmlformats.org/officeDocument/2006/relationships/hyperlink" Target="https://twitter.com/" TargetMode="External"/><Relationship Id="rId1348" Type="http://schemas.openxmlformats.org/officeDocument/2006/relationships/hyperlink" Target="https://twitter.com/" TargetMode="External"/><Relationship Id="rId1555" Type="http://schemas.openxmlformats.org/officeDocument/2006/relationships/hyperlink" Target="https://twitter.com/" TargetMode="External"/><Relationship Id="rId1762" Type="http://schemas.openxmlformats.org/officeDocument/2006/relationships/hyperlink" Target="https://twitter.com/" TargetMode="External"/><Relationship Id="rId2301" Type="http://schemas.openxmlformats.org/officeDocument/2006/relationships/hyperlink" Target="https://twitter.com/" TargetMode="External"/><Relationship Id="rId2606" Type="http://schemas.openxmlformats.org/officeDocument/2006/relationships/hyperlink" Target="https://twitter.com/" TargetMode="External"/><Relationship Id="rId1110" Type="http://schemas.openxmlformats.org/officeDocument/2006/relationships/hyperlink" Target="https://twitter.com/" TargetMode="External"/><Relationship Id="rId1208" Type="http://schemas.openxmlformats.org/officeDocument/2006/relationships/hyperlink" Target="https://twitter.com/" TargetMode="External"/><Relationship Id="rId1415" Type="http://schemas.openxmlformats.org/officeDocument/2006/relationships/hyperlink" Target="https://twitter.com/" TargetMode="External"/><Relationship Id="rId2813" Type="http://schemas.openxmlformats.org/officeDocument/2006/relationships/hyperlink" Target="https://twitter.com/" TargetMode="External"/><Relationship Id="rId54" Type="http://schemas.openxmlformats.org/officeDocument/2006/relationships/hyperlink" Target="https://twitter.com/i/web/status/1302902426068946946" TargetMode="External"/><Relationship Id="rId1622" Type="http://schemas.openxmlformats.org/officeDocument/2006/relationships/hyperlink" Target="https://twitter.com/" TargetMode="External"/><Relationship Id="rId1927" Type="http://schemas.openxmlformats.org/officeDocument/2006/relationships/hyperlink" Target="https://twitter.com/" TargetMode="External"/><Relationship Id="rId3075" Type="http://schemas.openxmlformats.org/officeDocument/2006/relationships/hyperlink" Target="https://twitter.com/" TargetMode="External"/><Relationship Id="rId2091" Type="http://schemas.openxmlformats.org/officeDocument/2006/relationships/hyperlink" Target="https://twitter.com/" TargetMode="External"/><Relationship Id="rId2189" Type="http://schemas.openxmlformats.org/officeDocument/2006/relationships/hyperlink" Target="https://twitter.com/" TargetMode="External"/><Relationship Id="rId270" Type="http://schemas.openxmlformats.org/officeDocument/2006/relationships/hyperlink" Target="https://twitter.com/" TargetMode="External"/><Relationship Id="rId2396" Type="http://schemas.openxmlformats.org/officeDocument/2006/relationships/hyperlink" Target="https://twitter.com/" TargetMode="External"/><Relationship Id="rId3002" Type="http://schemas.openxmlformats.org/officeDocument/2006/relationships/hyperlink" Target="https://twitter.com/" TargetMode="External"/><Relationship Id="rId130" Type="http://schemas.openxmlformats.org/officeDocument/2006/relationships/hyperlink" Target="https://twitter.com/" TargetMode="External"/><Relationship Id="rId368" Type="http://schemas.openxmlformats.org/officeDocument/2006/relationships/hyperlink" Target="https://twitter.com/" TargetMode="External"/><Relationship Id="rId575" Type="http://schemas.openxmlformats.org/officeDocument/2006/relationships/hyperlink" Target="https://twitter.com/" TargetMode="External"/><Relationship Id="rId782" Type="http://schemas.openxmlformats.org/officeDocument/2006/relationships/hyperlink" Target="https://twitter.com/" TargetMode="External"/><Relationship Id="rId2049" Type="http://schemas.openxmlformats.org/officeDocument/2006/relationships/hyperlink" Target="https://twitter.com/" TargetMode="External"/><Relationship Id="rId2256" Type="http://schemas.openxmlformats.org/officeDocument/2006/relationships/hyperlink" Target="https://twitter.com/" TargetMode="External"/><Relationship Id="rId2463" Type="http://schemas.openxmlformats.org/officeDocument/2006/relationships/hyperlink" Target="https://twitter.com/" TargetMode="External"/><Relationship Id="rId2670" Type="http://schemas.openxmlformats.org/officeDocument/2006/relationships/hyperlink" Target="https://twitter.com/" TargetMode="External"/><Relationship Id="rId228" Type="http://schemas.openxmlformats.org/officeDocument/2006/relationships/hyperlink" Target="https://twitter.com/" TargetMode="External"/><Relationship Id="rId435" Type="http://schemas.openxmlformats.org/officeDocument/2006/relationships/hyperlink" Target="https://twitter.com/" TargetMode="External"/><Relationship Id="rId642" Type="http://schemas.openxmlformats.org/officeDocument/2006/relationships/hyperlink" Target="https://twitter.com/" TargetMode="External"/><Relationship Id="rId1065" Type="http://schemas.openxmlformats.org/officeDocument/2006/relationships/hyperlink" Target="https://twitter.com/" TargetMode="External"/><Relationship Id="rId1272" Type="http://schemas.openxmlformats.org/officeDocument/2006/relationships/hyperlink" Target="https://twitter.com/" TargetMode="External"/><Relationship Id="rId2116" Type="http://schemas.openxmlformats.org/officeDocument/2006/relationships/hyperlink" Target="https://twitter.com/" TargetMode="External"/><Relationship Id="rId2323" Type="http://schemas.openxmlformats.org/officeDocument/2006/relationships/hyperlink" Target="https://twitter.com/" TargetMode="External"/><Relationship Id="rId2530" Type="http://schemas.openxmlformats.org/officeDocument/2006/relationships/hyperlink" Target="https://twitter.com/" TargetMode="External"/><Relationship Id="rId2768" Type="http://schemas.openxmlformats.org/officeDocument/2006/relationships/hyperlink" Target="https://twitter.com/" TargetMode="External"/><Relationship Id="rId2975" Type="http://schemas.openxmlformats.org/officeDocument/2006/relationships/hyperlink" Target="https://twitter.com/" TargetMode="External"/><Relationship Id="rId502" Type="http://schemas.openxmlformats.org/officeDocument/2006/relationships/hyperlink" Target="https://twitter.com/" TargetMode="External"/><Relationship Id="rId947" Type="http://schemas.openxmlformats.org/officeDocument/2006/relationships/hyperlink" Target="https://twitter.com/" TargetMode="External"/><Relationship Id="rId1132" Type="http://schemas.openxmlformats.org/officeDocument/2006/relationships/hyperlink" Target="https://twitter.com/" TargetMode="External"/><Relationship Id="rId1577" Type="http://schemas.openxmlformats.org/officeDocument/2006/relationships/hyperlink" Target="https://twitter.com/" TargetMode="External"/><Relationship Id="rId1784" Type="http://schemas.openxmlformats.org/officeDocument/2006/relationships/hyperlink" Target="https://twitter.com/" TargetMode="External"/><Relationship Id="rId1991" Type="http://schemas.openxmlformats.org/officeDocument/2006/relationships/hyperlink" Target="https://twitter.com/"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76" Type="http://schemas.openxmlformats.org/officeDocument/2006/relationships/hyperlink" Target="https://twitter.com/ABPNews/status/1302895634148552704" TargetMode="External"/><Relationship Id="rId807" Type="http://schemas.openxmlformats.org/officeDocument/2006/relationships/hyperlink" Target="https://twitter.com/" TargetMode="External"/><Relationship Id="rId1437" Type="http://schemas.openxmlformats.org/officeDocument/2006/relationships/hyperlink" Target="https://twitter.com/" TargetMode="External"/><Relationship Id="rId1644" Type="http://schemas.openxmlformats.org/officeDocument/2006/relationships/hyperlink" Target="https://twitter.com/" TargetMode="External"/><Relationship Id="rId1851" Type="http://schemas.openxmlformats.org/officeDocument/2006/relationships/hyperlink" Target="https://twitter.com/" TargetMode="External"/><Relationship Id="rId2902" Type="http://schemas.openxmlformats.org/officeDocument/2006/relationships/hyperlink" Target="https://twitter.com/" TargetMode="External"/><Relationship Id="rId1504" Type="http://schemas.openxmlformats.org/officeDocument/2006/relationships/hyperlink" Target="https://twitter.com/" TargetMode="External"/><Relationship Id="rId1711" Type="http://schemas.openxmlformats.org/officeDocument/2006/relationships/hyperlink" Target="https://twitter.com/" TargetMode="External"/><Relationship Id="rId1949" Type="http://schemas.openxmlformats.org/officeDocument/2006/relationships/hyperlink" Target="https://twitter.com/" TargetMode="External"/><Relationship Id="rId292" Type="http://schemas.openxmlformats.org/officeDocument/2006/relationships/hyperlink" Target="https://twitter.com/" TargetMode="External"/><Relationship Id="rId1809" Type="http://schemas.openxmlformats.org/officeDocument/2006/relationships/hyperlink" Target="https://twitter.com/" TargetMode="External"/><Relationship Id="rId597" Type="http://schemas.openxmlformats.org/officeDocument/2006/relationships/hyperlink" Target="https://twitter.com/" TargetMode="External"/><Relationship Id="rId2180" Type="http://schemas.openxmlformats.org/officeDocument/2006/relationships/hyperlink" Target="https://twitter.com/" TargetMode="External"/><Relationship Id="rId2278" Type="http://schemas.openxmlformats.org/officeDocument/2006/relationships/hyperlink" Target="https://twitter.com/" TargetMode="External"/><Relationship Id="rId2485" Type="http://schemas.openxmlformats.org/officeDocument/2006/relationships/hyperlink" Target="https://twitter.com/" TargetMode="External"/><Relationship Id="rId3024" Type="http://schemas.openxmlformats.org/officeDocument/2006/relationships/hyperlink" Target="https://twitter.com/" TargetMode="External"/><Relationship Id="rId152" Type="http://schemas.openxmlformats.org/officeDocument/2006/relationships/hyperlink" Target="https://twitter.com/" TargetMode="External"/><Relationship Id="rId457" Type="http://schemas.openxmlformats.org/officeDocument/2006/relationships/hyperlink" Target="https://twitter.com/" TargetMode="External"/><Relationship Id="rId1087" Type="http://schemas.openxmlformats.org/officeDocument/2006/relationships/hyperlink" Target="https://twitter.com/" TargetMode="External"/><Relationship Id="rId1294" Type="http://schemas.openxmlformats.org/officeDocument/2006/relationships/hyperlink" Target="https://twitter.com/" TargetMode="External"/><Relationship Id="rId2040" Type="http://schemas.openxmlformats.org/officeDocument/2006/relationships/hyperlink" Target="https://twitter.com/" TargetMode="External"/><Relationship Id="rId2138" Type="http://schemas.openxmlformats.org/officeDocument/2006/relationships/hyperlink" Target="https://twitter.com/" TargetMode="External"/><Relationship Id="rId2692" Type="http://schemas.openxmlformats.org/officeDocument/2006/relationships/hyperlink" Target="https://twitter.com/" TargetMode="External"/><Relationship Id="rId2997" Type="http://schemas.openxmlformats.org/officeDocument/2006/relationships/hyperlink" Target="https://twitter.com/" TargetMode="External"/><Relationship Id="rId664" Type="http://schemas.openxmlformats.org/officeDocument/2006/relationships/hyperlink" Target="https://twitter.com/" TargetMode="External"/><Relationship Id="rId871" Type="http://schemas.openxmlformats.org/officeDocument/2006/relationships/hyperlink" Target="https://twitter.com/" TargetMode="External"/><Relationship Id="rId969" Type="http://schemas.openxmlformats.org/officeDocument/2006/relationships/hyperlink" Target="https://twitter.com/" TargetMode="External"/><Relationship Id="rId1599" Type="http://schemas.openxmlformats.org/officeDocument/2006/relationships/hyperlink" Target="https://twitter.com/" TargetMode="External"/><Relationship Id="rId2345" Type="http://schemas.openxmlformats.org/officeDocument/2006/relationships/hyperlink" Target="https://twitter.com/" TargetMode="External"/><Relationship Id="rId2552" Type="http://schemas.openxmlformats.org/officeDocument/2006/relationships/hyperlink" Target="https://twitter.com/" TargetMode="External"/><Relationship Id="rId317" Type="http://schemas.openxmlformats.org/officeDocument/2006/relationships/hyperlink" Target="https://twitter.com/" TargetMode="External"/><Relationship Id="rId524" Type="http://schemas.openxmlformats.org/officeDocument/2006/relationships/hyperlink" Target="https://twitter.com/" TargetMode="External"/><Relationship Id="rId731" Type="http://schemas.openxmlformats.org/officeDocument/2006/relationships/hyperlink" Target="https://twitter.com/" TargetMode="External"/><Relationship Id="rId1154" Type="http://schemas.openxmlformats.org/officeDocument/2006/relationships/hyperlink" Target="https://twitter.com/" TargetMode="External"/><Relationship Id="rId1361" Type="http://schemas.openxmlformats.org/officeDocument/2006/relationships/hyperlink" Target="https://twitter.com/" TargetMode="External"/><Relationship Id="rId1459" Type="http://schemas.openxmlformats.org/officeDocument/2006/relationships/hyperlink" Target="https://twitter.com/" TargetMode="External"/><Relationship Id="rId2205" Type="http://schemas.openxmlformats.org/officeDocument/2006/relationships/hyperlink" Target="https://twitter.com/" TargetMode="External"/><Relationship Id="rId2412" Type="http://schemas.openxmlformats.org/officeDocument/2006/relationships/hyperlink" Target="https://twitter.com/" TargetMode="External"/><Relationship Id="rId2857" Type="http://schemas.openxmlformats.org/officeDocument/2006/relationships/hyperlink" Target="https://twitter.com/" TargetMode="External"/><Relationship Id="rId98" Type="http://schemas.openxmlformats.org/officeDocument/2006/relationships/hyperlink" Target="https://twitter.com/ABPNews/status/1302895634148552704" TargetMode="External"/><Relationship Id="rId829" Type="http://schemas.openxmlformats.org/officeDocument/2006/relationships/hyperlink" Target="https://twitter.com/" TargetMode="External"/><Relationship Id="rId1014" Type="http://schemas.openxmlformats.org/officeDocument/2006/relationships/hyperlink" Target="https://twitter.com/" TargetMode="External"/><Relationship Id="rId1221" Type="http://schemas.openxmlformats.org/officeDocument/2006/relationships/hyperlink" Target="https://twitter.com/" TargetMode="External"/><Relationship Id="rId1666" Type="http://schemas.openxmlformats.org/officeDocument/2006/relationships/hyperlink" Target="https://twitter.com/" TargetMode="External"/><Relationship Id="rId1873" Type="http://schemas.openxmlformats.org/officeDocument/2006/relationships/hyperlink" Target="https://twitter.com/"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1319" Type="http://schemas.openxmlformats.org/officeDocument/2006/relationships/hyperlink" Target="https://twitter.com/" TargetMode="External"/><Relationship Id="rId1526" Type="http://schemas.openxmlformats.org/officeDocument/2006/relationships/hyperlink" Target="https://twitter.com/" TargetMode="External"/><Relationship Id="rId1733" Type="http://schemas.openxmlformats.org/officeDocument/2006/relationships/hyperlink" Target="https://twitter.com/" TargetMode="External"/><Relationship Id="rId1940" Type="http://schemas.openxmlformats.org/officeDocument/2006/relationships/hyperlink" Target="https://twitter.com/" TargetMode="External"/><Relationship Id="rId25" Type="http://schemas.openxmlformats.org/officeDocument/2006/relationships/hyperlink" Target="https://twitter.com/i/web/status/1302897348977123330" TargetMode="External"/><Relationship Id="rId1800" Type="http://schemas.openxmlformats.org/officeDocument/2006/relationships/hyperlink" Target="https://twitter.com/" TargetMode="External"/><Relationship Id="rId3046" Type="http://schemas.openxmlformats.org/officeDocument/2006/relationships/hyperlink" Target="https://twitter.com/" TargetMode="External"/><Relationship Id="rId174" Type="http://schemas.openxmlformats.org/officeDocument/2006/relationships/hyperlink" Target="https://twitter.com/" TargetMode="External"/><Relationship Id="rId381" Type="http://schemas.openxmlformats.org/officeDocument/2006/relationships/hyperlink" Target="https://twitter.com/" TargetMode="External"/><Relationship Id="rId2062" Type="http://schemas.openxmlformats.org/officeDocument/2006/relationships/hyperlink" Target="https://twitter.com/" TargetMode="External"/><Relationship Id="rId241" Type="http://schemas.openxmlformats.org/officeDocument/2006/relationships/hyperlink" Target="https://twitter.com/" TargetMode="External"/><Relationship Id="rId479" Type="http://schemas.openxmlformats.org/officeDocument/2006/relationships/hyperlink" Target="https://twitter.com/" TargetMode="External"/><Relationship Id="rId686" Type="http://schemas.openxmlformats.org/officeDocument/2006/relationships/hyperlink" Target="https://twitter.com/" TargetMode="External"/><Relationship Id="rId893" Type="http://schemas.openxmlformats.org/officeDocument/2006/relationships/hyperlink" Target="https://twitter.com/" TargetMode="External"/><Relationship Id="rId2367" Type="http://schemas.openxmlformats.org/officeDocument/2006/relationships/hyperlink" Target="https://twitter.com/" TargetMode="External"/><Relationship Id="rId2574" Type="http://schemas.openxmlformats.org/officeDocument/2006/relationships/hyperlink" Target="https://twitter.com/" TargetMode="External"/><Relationship Id="rId2781" Type="http://schemas.openxmlformats.org/officeDocument/2006/relationships/hyperlink" Target="https://twitter.com/" TargetMode="External"/><Relationship Id="rId339" Type="http://schemas.openxmlformats.org/officeDocument/2006/relationships/hyperlink" Target="https://twitter.com/" TargetMode="External"/><Relationship Id="rId546" Type="http://schemas.openxmlformats.org/officeDocument/2006/relationships/hyperlink" Target="https://twitter.com/" TargetMode="External"/><Relationship Id="rId753" Type="http://schemas.openxmlformats.org/officeDocument/2006/relationships/hyperlink" Target="https://twitter.com/" TargetMode="External"/><Relationship Id="rId1176" Type="http://schemas.openxmlformats.org/officeDocument/2006/relationships/hyperlink" Target="https://twitter.com/" TargetMode="External"/><Relationship Id="rId1383" Type="http://schemas.openxmlformats.org/officeDocument/2006/relationships/hyperlink" Target="https://twitter.com/" TargetMode="External"/><Relationship Id="rId2227" Type="http://schemas.openxmlformats.org/officeDocument/2006/relationships/hyperlink" Target="https://twitter.com/" TargetMode="External"/><Relationship Id="rId2434" Type="http://schemas.openxmlformats.org/officeDocument/2006/relationships/hyperlink" Target="https://twitter.com/" TargetMode="External"/><Relationship Id="rId2879" Type="http://schemas.openxmlformats.org/officeDocument/2006/relationships/hyperlink" Target="https://twitter.com/" TargetMode="External"/><Relationship Id="rId101" Type="http://schemas.openxmlformats.org/officeDocument/2006/relationships/hyperlink" Target="https://twitter.com/ABPNews/status/1302895634148552704" TargetMode="External"/><Relationship Id="rId406" Type="http://schemas.openxmlformats.org/officeDocument/2006/relationships/hyperlink" Target="https://twitter.com/" TargetMode="External"/><Relationship Id="rId960" Type="http://schemas.openxmlformats.org/officeDocument/2006/relationships/hyperlink" Target="https://twitter.com/" TargetMode="External"/><Relationship Id="rId1036" Type="http://schemas.openxmlformats.org/officeDocument/2006/relationships/hyperlink" Target="https://twitter.com/" TargetMode="External"/><Relationship Id="rId1243" Type="http://schemas.openxmlformats.org/officeDocument/2006/relationships/hyperlink" Target="https://twitter.com/" TargetMode="External"/><Relationship Id="rId1590" Type="http://schemas.openxmlformats.org/officeDocument/2006/relationships/hyperlink" Target="https://twitter.com/" TargetMode="External"/><Relationship Id="rId1688" Type="http://schemas.openxmlformats.org/officeDocument/2006/relationships/hyperlink" Target="https://twitter.com/" TargetMode="External"/><Relationship Id="rId1895" Type="http://schemas.openxmlformats.org/officeDocument/2006/relationships/hyperlink" Target="https://twitter.com/" TargetMode="External"/><Relationship Id="rId2641" Type="http://schemas.openxmlformats.org/officeDocument/2006/relationships/hyperlink" Target="https://twitter.com/"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613" Type="http://schemas.openxmlformats.org/officeDocument/2006/relationships/hyperlink" Target="https://twitter.com/" TargetMode="External"/><Relationship Id="rId820" Type="http://schemas.openxmlformats.org/officeDocument/2006/relationships/hyperlink" Target="https://twitter.com/" TargetMode="External"/><Relationship Id="rId918" Type="http://schemas.openxmlformats.org/officeDocument/2006/relationships/hyperlink" Target="https://twitter.com/" TargetMode="External"/><Relationship Id="rId1450" Type="http://schemas.openxmlformats.org/officeDocument/2006/relationships/hyperlink" Target="https://twitter.com/" TargetMode="External"/><Relationship Id="rId1548" Type="http://schemas.openxmlformats.org/officeDocument/2006/relationships/hyperlink" Target="https://twitter.com/" TargetMode="External"/><Relationship Id="rId1755" Type="http://schemas.openxmlformats.org/officeDocument/2006/relationships/hyperlink" Target="https://twitter.com/" TargetMode="External"/><Relationship Id="rId2501" Type="http://schemas.openxmlformats.org/officeDocument/2006/relationships/hyperlink" Target="https://twitter.com/" TargetMode="External"/><Relationship Id="rId1103" Type="http://schemas.openxmlformats.org/officeDocument/2006/relationships/hyperlink" Target="https://twitter.com/" TargetMode="External"/><Relationship Id="rId1310" Type="http://schemas.openxmlformats.org/officeDocument/2006/relationships/hyperlink" Target="https://twitter.com/" TargetMode="External"/><Relationship Id="rId1408" Type="http://schemas.openxmlformats.org/officeDocument/2006/relationships/hyperlink" Target="https://twitter.com/" TargetMode="External"/><Relationship Id="rId1962" Type="http://schemas.openxmlformats.org/officeDocument/2006/relationships/hyperlink" Target="https://twitter.com/" TargetMode="External"/><Relationship Id="rId2806" Type="http://schemas.openxmlformats.org/officeDocument/2006/relationships/hyperlink" Target="https://twitter.com/" TargetMode="External"/><Relationship Id="rId47" Type="http://schemas.openxmlformats.org/officeDocument/2006/relationships/hyperlink" Target="https://twitter.com/i/web/status/1302900445610819585" TargetMode="External"/><Relationship Id="rId1615" Type="http://schemas.openxmlformats.org/officeDocument/2006/relationships/hyperlink" Target="https://twitter.com/" TargetMode="External"/><Relationship Id="rId1822" Type="http://schemas.openxmlformats.org/officeDocument/2006/relationships/hyperlink" Target="https://twitter.com/" TargetMode="External"/><Relationship Id="rId3068" Type="http://schemas.openxmlformats.org/officeDocument/2006/relationships/hyperlink" Target="https://twitter.com/" TargetMode="External"/><Relationship Id="rId196" Type="http://schemas.openxmlformats.org/officeDocument/2006/relationships/hyperlink" Target="https://twitter.com/" TargetMode="External"/><Relationship Id="rId2084" Type="http://schemas.openxmlformats.org/officeDocument/2006/relationships/hyperlink" Target="https://twitter.com/" TargetMode="External"/><Relationship Id="rId2291" Type="http://schemas.openxmlformats.org/officeDocument/2006/relationships/hyperlink" Target="https://twitter.com/" TargetMode="External"/><Relationship Id="rId263" Type="http://schemas.openxmlformats.org/officeDocument/2006/relationships/hyperlink" Target="https://twitter.com/" TargetMode="External"/><Relationship Id="rId470" Type="http://schemas.openxmlformats.org/officeDocument/2006/relationships/hyperlink" Target="https://twitter.com/" TargetMode="External"/><Relationship Id="rId2151" Type="http://schemas.openxmlformats.org/officeDocument/2006/relationships/hyperlink" Target="https://twitter.com/" TargetMode="External"/><Relationship Id="rId2389" Type="http://schemas.openxmlformats.org/officeDocument/2006/relationships/hyperlink" Target="https://twitter.com/" TargetMode="External"/><Relationship Id="rId2596" Type="http://schemas.openxmlformats.org/officeDocument/2006/relationships/hyperlink" Target="https://twitter.com/" TargetMode="External"/><Relationship Id="rId123" Type="http://schemas.openxmlformats.org/officeDocument/2006/relationships/hyperlink" Target="https://twitter.com/" TargetMode="External"/><Relationship Id="rId330" Type="http://schemas.openxmlformats.org/officeDocument/2006/relationships/hyperlink" Target="https://twitter.com/" TargetMode="External"/><Relationship Id="rId568" Type="http://schemas.openxmlformats.org/officeDocument/2006/relationships/hyperlink" Target="https://twitter.com/" TargetMode="External"/><Relationship Id="rId775" Type="http://schemas.openxmlformats.org/officeDocument/2006/relationships/hyperlink" Target="https://twitter.com/" TargetMode="External"/><Relationship Id="rId982" Type="http://schemas.openxmlformats.org/officeDocument/2006/relationships/hyperlink" Target="https://twitter.com/" TargetMode="External"/><Relationship Id="rId1198" Type="http://schemas.openxmlformats.org/officeDocument/2006/relationships/hyperlink" Target="https://twitter.com/" TargetMode="External"/><Relationship Id="rId2011" Type="http://schemas.openxmlformats.org/officeDocument/2006/relationships/hyperlink" Target="https://twitter.com/" TargetMode="External"/><Relationship Id="rId2249" Type="http://schemas.openxmlformats.org/officeDocument/2006/relationships/hyperlink" Target="https://twitter.com/" TargetMode="External"/><Relationship Id="rId2456" Type="http://schemas.openxmlformats.org/officeDocument/2006/relationships/hyperlink" Target="https://twitter.com/"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428" Type="http://schemas.openxmlformats.org/officeDocument/2006/relationships/hyperlink" Target="https://twitter.com/" TargetMode="External"/><Relationship Id="rId635" Type="http://schemas.openxmlformats.org/officeDocument/2006/relationships/hyperlink" Target="https://twitter.com/" TargetMode="External"/><Relationship Id="rId842" Type="http://schemas.openxmlformats.org/officeDocument/2006/relationships/hyperlink" Target="https://twitter.com/" TargetMode="External"/><Relationship Id="rId1058" Type="http://schemas.openxmlformats.org/officeDocument/2006/relationships/hyperlink" Target="https://twitter.com/" TargetMode="External"/><Relationship Id="rId1265" Type="http://schemas.openxmlformats.org/officeDocument/2006/relationships/hyperlink" Target="https://twitter.com/" TargetMode="External"/><Relationship Id="rId1472" Type="http://schemas.openxmlformats.org/officeDocument/2006/relationships/hyperlink" Target="https://twitter.com/" TargetMode="External"/><Relationship Id="rId2109" Type="http://schemas.openxmlformats.org/officeDocument/2006/relationships/hyperlink" Target="https://twitter.com/" TargetMode="External"/><Relationship Id="rId2316" Type="http://schemas.openxmlformats.org/officeDocument/2006/relationships/hyperlink" Target="https://twitter.com/" TargetMode="External"/><Relationship Id="rId2523" Type="http://schemas.openxmlformats.org/officeDocument/2006/relationships/hyperlink" Target="https://twitter.com/" TargetMode="External"/><Relationship Id="rId2730" Type="http://schemas.openxmlformats.org/officeDocument/2006/relationships/hyperlink" Target="https://twitter.com/" TargetMode="External"/><Relationship Id="rId2968" Type="http://schemas.openxmlformats.org/officeDocument/2006/relationships/hyperlink" Target="https://twitter.com/" TargetMode="External"/><Relationship Id="rId702" Type="http://schemas.openxmlformats.org/officeDocument/2006/relationships/hyperlink" Target="https://twitter.com/" TargetMode="External"/><Relationship Id="rId1125" Type="http://schemas.openxmlformats.org/officeDocument/2006/relationships/hyperlink" Target="https://twitter.com/" TargetMode="External"/><Relationship Id="rId1332" Type="http://schemas.openxmlformats.org/officeDocument/2006/relationships/hyperlink" Target="https://twitter.com/" TargetMode="External"/><Relationship Id="rId1777" Type="http://schemas.openxmlformats.org/officeDocument/2006/relationships/hyperlink" Target="https://twitter.com/" TargetMode="External"/><Relationship Id="rId1984" Type="http://schemas.openxmlformats.org/officeDocument/2006/relationships/hyperlink" Target="https://twitter.com/" TargetMode="External"/><Relationship Id="rId2828" Type="http://schemas.openxmlformats.org/officeDocument/2006/relationships/hyperlink" Target="https://twitter.com/" TargetMode="External"/><Relationship Id="rId69" Type="http://schemas.openxmlformats.org/officeDocument/2006/relationships/hyperlink" Target="https://twitter.com/i/web/status/1302905091263848449" TargetMode="External"/><Relationship Id="rId1637" Type="http://schemas.openxmlformats.org/officeDocument/2006/relationships/hyperlink" Target="https://twitter.com/" TargetMode="External"/><Relationship Id="rId1844" Type="http://schemas.openxmlformats.org/officeDocument/2006/relationships/hyperlink" Target="https://twitter.com/" TargetMode="External"/><Relationship Id="rId1704" Type="http://schemas.openxmlformats.org/officeDocument/2006/relationships/hyperlink" Target="https://twitter.com/" TargetMode="External"/><Relationship Id="rId285" Type="http://schemas.openxmlformats.org/officeDocument/2006/relationships/hyperlink" Target="https://twitter.com/" TargetMode="External"/><Relationship Id="rId1911" Type="http://schemas.openxmlformats.org/officeDocument/2006/relationships/hyperlink" Target="https://twitter.com/" TargetMode="External"/><Relationship Id="rId492" Type="http://schemas.openxmlformats.org/officeDocument/2006/relationships/hyperlink" Target="https://twitter.com/" TargetMode="External"/><Relationship Id="rId797" Type="http://schemas.openxmlformats.org/officeDocument/2006/relationships/hyperlink" Target="https://twitter.com/" TargetMode="External"/><Relationship Id="rId2173" Type="http://schemas.openxmlformats.org/officeDocument/2006/relationships/hyperlink" Target="https://twitter.com/" TargetMode="External"/><Relationship Id="rId2380" Type="http://schemas.openxmlformats.org/officeDocument/2006/relationships/hyperlink" Target="https://twitter.com/" TargetMode="External"/><Relationship Id="rId2478" Type="http://schemas.openxmlformats.org/officeDocument/2006/relationships/hyperlink" Target="https://twitter.com/" TargetMode="External"/><Relationship Id="rId3017" Type="http://schemas.openxmlformats.org/officeDocument/2006/relationships/hyperlink" Target="https://twitter.com/" TargetMode="External"/><Relationship Id="rId145" Type="http://schemas.openxmlformats.org/officeDocument/2006/relationships/hyperlink" Target="https://twitter.com/" TargetMode="External"/><Relationship Id="rId352" Type="http://schemas.openxmlformats.org/officeDocument/2006/relationships/hyperlink" Target="https://twitter.com/" TargetMode="External"/><Relationship Id="rId1287" Type="http://schemas.openxmlformats.org/officeDocument/2006/relationships/hyperlink" Target="https://twitter.com/" TargetMode="External"/><Relationship Id="rId2033" Type="http://schemas.openxmlformats.org/officeDocument/2006/relationships/hyperlink" Target="https://twitter.com/" TargetMode="External"/><Relationship Id="rId2240" Type="http://schemas.openxmlformats.org/officeDocument/2006/relationships/hyperlink" Target="https://twitter.com/"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212" Type="http://schemas.openxmlformats.org/officeDocument/2006/relationships/hyperlink" Target="https://twitter.com/" TargetMode="External"/><Relationship Id="rId657" Type="http://schemas.openxmlformats.org/officeDocument/2006/relationships/hyperlink" Target="https://twitter.com/" TargetMode="External"/><Relationship Id="rId864" Type="http://schemas.openxmlformats.org/officeDocument/2006/relationships/hyperlink" Target="https://twitter.com/" TargetMode="External"/><Relationship Id="rId1494" Type="http://schemas.openxmlformats.org/officeDocument/2006/relationships/hyperlink" Target="https://twitter.com/" TargetMode="External"/><Relationship Id="rId1799" Type="http://schemas.openxmlformats.org/officeDocument/2006/relationships/hyperlink" Target="https://twitter.com/" TargetMode="External"/><Relationship Id="rId2100" Type="http://schemas.openxmlformats.org/officeDocument/2006/relationships/hyperlink" Target="https://twitter.com/" TargetMode="External"/><Relationship Id="rId2338" Type="http://schemas.openxmlformats.org/officeDocument/2006/relationships/hyperlink" Target="https://twitter.com/" TargetMode="External"/><Relationship Id="rId2545" Type="http://schemas.openxmlformats.org/officeDocument/2006/relationships/hyperlink" Target="https://twitter.com/" TargetMode="External"/><Relationship Id="rId2752" Type="http://schemas.openxmlformats.org/officeDocument/2006/relationships/hyperlink" Target="https://twitter.com/" TargetMode="External"/><Relationship Id="rId517" Type="http://schemas.openxmlformats.org/officeDocument/2006/relationships/hyperlink" Target="https://twitter.com/" TargetMode="External"/><Relationship Id="rId724" Type="http://schemas.openxmlformats.org/officeDocument/2006/relationships/hyperlink" Target="https://twitter.com/" TargetMode="External"/><Relationship Id="rId931" Type="http://schemas.openxmlformats.org/officeDocument/2006/relationships/hyperlink" Target="https://twitter.com/" TargetMode="External"/><Relationship Id="rId1147" Type="http://schemas.openxmlformats.org/officeDocument/2006/relationships/hyperlink" Target="https://twitter.com/" TargetMode="External"/><Relationship Id="rId1354" Type="http://schemas.openxmlformats.org/officeDocument/2006/relationships/hyperlink" Target="https://twitter.com/" TargetMode="External"/><Relationship Id="rId1561" Type="http://schemas.openxmlformats.org/officeDocument/2006/relationships/hyperlink" Target="https://twitter.com/" TargetMode="External"/><Relationship Id="rId2405" Type="http://schemas.openxmlformats.org/officeDocument/2006/relationships/hyperlink" Target="https://twitter.com/" TargetMode="External"/><Relationship Id="rId2612" Type="http://schemas.openxmlformats.org/officeDocument/2006/relationships/hyperlink" Target="https://twitter.com/" TargetMode="External"/><Relationship Id="rId60" Type="http://schemas.openxmlformats.org/officeDocument/2006/relationships/hyperlink" Target="https://twitter.com/i/web/status/1302902916072656896" TargetMode="External"/><Relationship Id="rId1007" Type="http://schemas.openxmlformats.org/officeDocument/2006/relationships/hyperlink" Target="https://twitter.com/" TargetMode="External"/><Relationship Id="rId1214" Type="http://schemas.openxmlformats.org/officeDocument/2006/relationships/hyperlink" Target="https://twitter.com/" TargetMode="External"/><Relationship Id="rId1421" Type="http://schemas.openxmlformats.org/officeDocument/2006/relationships/hyperlink" Target="https://twitter.com/" TargetMode="External"/><Relationship Id="rId1659" Type="http://schemas.openxmlformats.org/officeDocument/2006/relationships/hyperlink" Target="https://twitter.com/" TargetMode="External"/><Relationship Id="rId1866" Type="http://schemas.openxmlformats.org/officeDocument/2006/relationships/hyperlink" Target="https://twitter.com/" TargetMode="External"/><Relationship Id="rId2917" Type="http://schemas.openxmlformats.org/officeDocument/2006/relationships/hyperlink" Target="https://twitter.com/" TargetMode="External"/><Relationship Id="rId3081" Type="http://schemas.openxmlformats.org/officeDocument/2006/relationships/hyperlink" Target="https://twitter.com/" TargetMode="External"/><Relationship Id="rId1519" Type="http://schemas.openxmlformats.org/officeDocument/2006/relationships/hyperlink" Target="https://twitter.com/" TargetMode="External"/><Relationship Id="rId1726" Type="http://schemas.openxmlformats.org/officeDocument/2006/relationships/hyperlink" Target="https://twitter.com/" TargetMode="External"/><Relationship Id="rId1933" Type="http://schemas.openxmlformats.org/officeDocument/2006/relationships/hyperlink" Target="https://twitter.com/" TargetMode="External"/><Relationship Id="rId18" Type="http://schemas.openxmlformats.org/officeDocument/2006/relationships/hyperlink" Target="https://twitter.com/i/web/status/1302894049964167169" TargetMode="External"/><Relationship Id="rId2195" Type="http://schemas.openxmlformats.org/officeDocument/2006/relationships/hyperlink" Target="https://twitter.com/" TargetMode="External"/><Relationship Id="rId3039" Type="http://schemas.openxmlformats.org/officeDocument/2006/relationships/hyperlink" Target="https://twitter.com/" TargetMode="External"/><Relationship Id="rId167" Type="http://schemas.openxmlformats.org/officeDocument/2006/relationships/hyperlink" Target="https://twitter.com/" TargetMode="External"/><Relationship Id="rId374" Type="http://schemas.openxmlformats.org/officeDocument/2006/relationships/hyperlink" Target="https://twitter.com/" TargetMode="External"/><Relationship Id="rId581" Type="http://schemas.openxmlformats.org/officeDocument/2006/relationships/hyperlink" Target="https://twitter.com/" TargetMode="External"/><Relationship Id="rId2055" Type="http://schemas.openxmlformats.org/officeDocument/2006/relationships/hyperlink" Target="https://twitter.com/" TargetMode="External"/><Relationship Id="rId2262" Type="http://schemas.openxmlformats.org/officeDocument/2006/relationships/hyperlink" Target="https://twitter.com/" TargetMode="External"/><Relationship Id="rId234" Type="http://schemas.openxmlformats.org/officeDocument/2006/relationships/hyperlink" Target="https://twitter.com/" TargetMode="External"/><Relationship Id="rId679" Type="http://schemas.openxmlformats.org/officeDocument/2006/relationships/hyperlink" Target="https://twitter.com/" TargetMode="External"/><Relationship Id="rId886" Type="http://schemas.openxmlformats.org/officeDocument/2006/relationships/hyperlink" Target="https://twitter.com/" TargetMode="External"/><Relationship Id="rId2567" Type="http://schemas.openxmlformats.org/officeDocument/2006/relationships/hyperlink" Target="https://twitter.com/" TargetMode="External"/><Relationship Id="rId2774" Type="http://schemas.openxmlformats.org/officeDocument/2006/relationships/hyperlink" Target="https://twitter.com/" TargetMode="External"/><Relationship Id="rId2" Type="http://schemas.openxmlformats.org/officeDocument/2006/relationships/hyperlink" Target="https://twitter.com/i/web/status/1302893516071342080" TargetMode="External"/><Relationship Id="rId441" Type="http://schemas.openxmlformats.org/officeDocument/2006/relationships/hyperlink" Target="https://twitter.com/" TargetMode="External"/><Relationship Id="rId539" Type="http://schemas.openxmlformats.org/officeDocument/2006/relationships/hyperlink" Target="https://twitter.com/" TargetMode="External"/><Relationship Id="rId746" Type="http://schemas.openxmlformats.org/officeDocument/2006/relationships/hyperlink" Target="https://twitter.com/" TargetMode="External"/><Relationship Id="rId1071" Type="http://schemas.openxmlformats.org/officeDocument/2006/relationships/hyperlink" Target="https://twitter.com/" TargetMode="External"/><Relationship Id="rId1169" Type="http://schemas.openxmlformats.org/officeDocument/2006/relationships/hyperlink" Target="https://twitter.com/" TargetMode="External"/><Relationship Id="rId1376" Type="http://schemas.openxmlformats.org/officeDocument/2006/relationships/hyperlink" Target="https://twitter.com/" TargetMode="External"/><Relationship Id="rId1583" Type="http://schemas.openxmlformats.org/officeDocument/2006/relationships/hyperlink" Target="https://twitter.com/" TargetMode="External"/><Relationship Id="rId2122" Type="http://schemas.openxmlformats.org/officeDocument/2006/relationships/hyperlink" Target="https://twitter.com/" TargetMode="External"/><Relationship Id="rId2427" Type="http://schemas.openxmlformats.org/officeDocument/2006/relationships/hyperlink" Target="https://twitter.com/" TargetMode="External"/><Relationship Id="rId2981" Type="http://schemas.openxmlformats.org/officeDocument/2006/relationships/hyperlink" Target="https://twitter.com/" TargetMode="External"/><Relationship Id="rId301" Type="http://schemas.openxmlformats.org/officeDocument/2006/relationships/hyperlink" Target="https://twitter.com/" TargetMode="External"/><Relationship Id="rId953" Type="http://schemas.openxmlformats.org/officeDocument/2006/relationships/hyperlink" Target="https://twitter.com/" TargetMode="External"/><Relationship Id="rId1029" Type="http://schemas.openxmlformats.org/officeDocument/2006/relationships/hyperlink" Target="https://twitter.com/" TargetMode="External"/><Relationship Id="rId1236" Type="http://schemas.openxmlformats.org/officeDocument/2006/relationships/hyperlink" Target="https://twitter.com/" TargetMode="External"/><Relationship Id="rId1790" Type="http://schemas.openxmlformats.org/officeDocument/2006/relationships/hyperlink" Target="https://twitter.com/" TargetMode="External"/><Relationship Id="rId1888" Type="http://schemas.openxmlformats.org/officeDocument/2006/relationships/hyperlink" Target="https://twitter.com/"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2939" Type="http://schemas.openxmlformats.org/officeDocument/2006/relationships/hyperlink" Target="https://twitter.com/" TargetMode="External"/><Relationship Id="rId82" Type="http://schemas.openxmlformats.org/officeDocument/2006/relationships/hyperlink" Target="https://twitter.com/i/web/status/1302892743803326465" TargetMode="External"/><Relationship Id="rId606" Type="http://schemas.openxmlformats.org/officeDocument/2006/relationships/hyperlink" Target="https://twitter.com/" TargetMode="External"/><Relationship Id="rId813" Type="http://schemas.openxmlformats.org/officeDocument/2006/relationships/hyperlink" Target="https://twitter.com/" TargetMode="External"/><Relationship Id="rId1443" Type="http://schemas.openxmlformats.org/officeDocument/2006/relationships/hyperlink" Target="https://twitter.com/" TargetMode="External"/><Relationship Id="rId1650" Type="http://schemas.openxmlformats.org/officeDocument/2006/relationships/hyperlink" Target="https://twitter.com/" TargetMode="External"/><Relationship Id="rId1748" Type="http://schemas.openxmlformats.org/officeDocument/2006/relationships/hyperlink" Target="https://twitter.com/" TargetMode="External"/><Relationship Id="rId2701" Type="http://schemas.openxmlformats.org/officeDocument/2006/relationships/hyperlink" Target="https://twitter.com/" TargetMode="External"/><Relationship Id="rId1303" Type="http://schemas.openxmlformats.org/officeDocument/2006/relationships/hyperlink" Target="https://twitter.com/" TargetMode="External"/><Relationship Id="rId1510" Type="http://schemas.openxmlformats.org/officeDocument/2006/relationships/hyperlink" Target="https://twitter.com/" TargetMode="External"/><Relationship Id="rId1955" Type="http://schemas.openxmlformats.org/officeDocument/2006/relationships/hyperlink" Target="https://twitter.com/" TargetMode="External"/><Relationship Id="rId1608" Type="http://schemas.openxmlformats.org/officeDocument/2006/relationships/hyperlink" Target="https://twitter.com/" TargetMode="External"/><Relationship Id="rId1815" Type="http://schemas.openxmlformats.org/officeDocument/2006/relationships/hyperlink" Target="https://twitter.com/" TargetMode="External"/><Relationship Id="rId3030" Type="http://schemas.openxmlformats.org/officeDocument/2006/relationships/hyperlink" Target="https://twitter.com/" TargetMode="External"/><Relationship Id="rId189" Type="http://schemas.openxmlformats.org/officeDocument/2006/relationships/hyperlink" Target="https://twitter.com/" TargetMode="External"/><Relationship Id="rId396" Type="http://schemas.openxmlformats.org/officeDocument/2006/relationships/hyperlink" Target="https://twitter.com/" TargetMode="External"/><Relationship Id="rId2077" Type="http://schemas.openxmlformats.org/officeDocument/2006/relationships/hyperlink" Target="https://twitter.com/" TargetMode="External"/><Relationship Id="rId2284" Type="http://schemas.openxmlformats.org/officeDocument/2006/relationships/hyperlink" Target="https://twitter.com/" TargetMode="External"/><Relationship Id="rId2491" Type="http://schemas.openxmlformats.org/officeDocument/2006/relationships/hyperlink" Target="https://twitter.com/" TargetMode="External"/><Relationship Id="rId256" Type="http://schemas.openxmlformats.org/officeDocument/2006/relationships/hyperlink" Target="https://twitter.com/" TargetMode="External"/><Relationship Id="rId463" Type="http://schemas.openxmlformats.org/officeDocument/2006/relationships/hyperlink" Target="https://twitter.com/" TargetMode="External"/><Relationship Id="rId670" Type="http://schemas.openxmlformats.org/officeDocument/2006/relationships/hyperlink" Target="https://twitter.com/" TargetMode="External"/><Relationship Id="rId1093" Type="http://schemas.openxmlformats.org/officeDocument/2006/relationships/hyperlink" Target="https://twitter.com/" TargetMode="External"/><Relationship Id="rId2144" Type="http://schemas.openxmlformats.org/officeDocument/2006/relationships/hyperlink" Target="https://twitter.com/" TargetMode="External"/><Relationship Id="rId2351" Type="http://schemas.openxmlformats.org/officeDocument/2006/relationships/hyperlink" Target="https://twitter.com/" TargetMode="External"/><Relationship Id="rId2589" Type="http://schemas.openxmlformats.org/officeDocument/2006/relationships/hyperlink" Target="https://twitter.com/" TargetMode="External"/><Relationship Id="rId2796" Type="http://schemas.openxmlformats.org/officeDocument/2006/relationships/hyperlink" Target="https://twitter.com/" TargetMode="External"/><Relationship Id="rId116" Type="http://schemas.openxmlformats.org/officeDocument/2006/relationships/hyperlink" Target="https://twitter.com/" TargetMode="External"/><Relationship Id="rId323" Type="http://schemas.openxmlformats.org/officeDocument/2006/relationships/hyperlink" Target="https://twitter.com/" TargetMode="External"/><Relationship Id="rId530" Type="http://schemas.openxmlformats.org/officeDocument/2006/relationships/hyperlink" Target="https://twitter.com/" TargetMode="External"/><Relationship Id="rId768" Type="http://schemas.openxmlformats.org/officeDocument/2006/relationships/hyperlink" Target="https://twitter.com/" TargetMode="External"/><Relationship Id="rId975" Type="http://schemas.openxmlformats.org/officeDocument/2006/relationships/hyperlink" Target="https://twitter.com/" TargetMode="External"/><Relationship Id="rId1160" Type="http://schemas.openxmlformats.org/officeDocument/2006/relationships/hyperlink" Target="https://twitter.com/" TargetMode="External"/><Relationship Id="rId1398" Type="http://schemas.openxmlformats.org/officeDocument/2006/relationships/hyperlink" Target="https://twitter.com/" TargetMode="External"/><Relationship Id="rId2004" Type="http://schemas.openxmlformats.org/officeDocument/2006/relationships/hyperlink" Target="https://twitter.com/" TargetMode="External"/><Relationship Id="rId2211" Type="http://schemas.openxmlformats.org/officeDocument/2006/relationships/hyperlink" Target="https://twitter.com/" TargetMode="External"/><Relationship Id="rId2449" Type="http://schemas.openxmlformats.org/officeDocument/2006/relationships/hyperlink" Target="https://twitter.com/"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628" Type="http://schemas.openxmlformats.org/officeDocument/2006/relationships/hyperlink" Target="https://twitter.com/" TargetMode="External"/><Relationship Id="rId835" Type="http://schemas.openxmlformats.org/officeDocument/2006/relationships/hyperlink" Target="https://twitter.com/" TargetMode="External"/><Relationship Id="rId1258" Type="http://schemas.openxmlformats.org/officeDocument/2006/relationships/hyperlink" Target="https://twitter.com/" TargetMode="External"/><Relationship Id="rId1465" Type="http://schemas.openxmlformats.org/officeDocument/2006/relationships/hyperlink" Target="https://twitter.com/" TargetMode="External"/><Relationship Id="rId1672" Type="http://schemas.openxmlformats.org/officeDocument/2006/relationships/hyperlink" Target="https://twitter.com/" TargetMode="External"/><Relationship Id="rId2309" Type="http://schemas.openxmlformats.org/officeDocument/2006/relationships/hyperlink" Target="https://twitter.com/" TargetMode="External"/><Relationship Id="rId2516" Type="http://schemas.openxmlformats.org/officeDocument/2006/relationships/hyperlink" Target="https://twitter.com/" TargetMode="External"/><Relationship Id="rId2723" Type="http://schemas.openxmlformats.org/officeDocument/2006/relationships/hyperlink" Target="https://twitter.com/" TargetMode="External"/><Relationship Id="rId1020" Type="http://schemas.openxmlformats.org/officeDocument/2006/relationships/hyperlink" Target="https://twitter.com/" TargetMode="External"/><Relationship Id="rId1118" Type="http://schemas.openxmlformats.org/officeDocument/2006/relationships/hyperlink" Target="https://twitter.com/" TargetMode="External"/><Relationship Id="rId1325" Type="http://schemas.openxmlformats.org/officeDocument/2006/relationships/hyperlink" Target="https://twitter.com/" TargetMode="External"/><Relationship Id="rId1532" Type="http://schemas.openxmlformats.org/officeDocument/2006/relationships/hyperlink" Target="https://twitter.com/" TargetMode="External"/><Relationship Id="rId1977" Type="http://schemas.openxmlformats.org/officeDocument/2006/relationships/hyperlink" Target="https://twitter.com/" TargetMode="External"/><Relationship Id="rId2930" Type="http://schemas.openxmlformats.org/officeDocument/2006/relationships/hyperlink" Target="https://twitter.com/" TargetMode="External"/><Relationship Id="rId902" Type="http://schemas.openxmlformats.org/officeDocument/2006/relationships/hyperlink" Target="https://twitter.com/" TargetMode="External"/><Relationship Id="rId1837" Type="http://schemas.openxmlformats.org/officeDocument/2006/relationships/hyperlink" Target="https://twitter.com/" TargetMode="External"/><Relationship Id="rId31" Type="http://schemas.openxmlformats.org/officeDocument/2006/relationships/hyperlink" Target="https://twitter.com/ABPNews/status/1302895634148552704" TargetMode="External"/><Relationship Id="rId2099" Type="http://schemas.openxmlformats.org/officeDocument/2006/relationships/hyperlink" Target="https://twitter.com/" TargetMode="External"/><Relationship Id="rId3052" Type="http://schemas.openxmlformats.org/officeDocument/2006/relationships/hyperlink" Target="https://twitter.com/" TargetMode="External"/><Relationship Id="rId180" Type="http://schemas.openxmlformats.org/officeDocument/2006/relationships/hyperlink" Target="https://twitter.com/" TargetMode="External"/><Relationship Id="rId278" Type="http://schemas.openxmlformats.org/officeDocument/2006/relationships/hyperlink" Target="https://twitter.com/" TargetMode="External"/><Relationship Id="rId1904" Type="http://schemas.openxmlformats.org/officeDocument/2006/relationships/hyperlink" Target="https://twitter.com/" TargetMode="External"/><Relationship Id="rId485" Type="http://schemas.openxmlformats.org/officeDocument/2006/relationships/hyperlink" Target="https://twitter.com/" TargetMode="External"/><Relationship Id="rId692" Type="http://schemas.openxmlformats.org/officeDocument/2006/relationships/hyperlink" Target="https://twitter.com/" TargetMode="External"/><Relationship Id="rId2166" Type="http://schemas.openxmlformats.org/officeDocument/2006/relationships/hyperlink" Target="https://twitter.com/" TargetMode="External"/><Relationship Id="rId2373" Type="http://schemas.openxmlformats.org/officeDocument/2006/relationships/hyperlink" Target="https://twitter.com/" TargetMode="External"/><Relationship Id="rId2580" Type="http://schemas.openxmlformats.org/officeDocument/2006/relationships/hyperlink" Target="https://twitter.com/" TargetMode="External"/><Relationship Id="rId138" Type="http://schemas.openxmlformats.org/officeDocument/2006/relationships/hyperlink" Target="https://twitter.com/" TargetMode="External"/><Relationship Id="rId345" Type="http://schemas.openxmlformats.org/officeDocument/2006/relationships/hyperlink" Target="https://twitter.com/" TargetMode="External"/><Relationship Id="rId552" Type="http://schemas.openxmlformats.org/officeDocument/2006/relationships/hyperlink" Target="https://twitter.com/" TargetMode="External"/><Relationship Id="rId997" Type="http://schemas.openxmlformats.org/officeDocument/2006/relationships/hyperlink" Target="https://twitter.com/" TargetMode="External"/><Relationship Id="rId1182" Type="http://schemas.openxmlformats.org/officeDocument/2006/relationships/hyperlink" Target="https://twitter.com/" TargetMode="External"/><Relationship Id="rId2026" Type="http://schemas.openxmlformats.org/officeDocument/2006/relationships/hyperlink" Target="https://twitter.com/" TargetMode="External"/><Relationship Id="rId2233" Type="http://schemas.openxmlformats.org/officeDocument/2006/relationships/hyperlink" Target="https://twitter.com/" TargetMode="External"/><Relationship Id="rId2440" Type="http://schemas.openxmlformats.org/officeDocument/2006/relationships/hyperlink" Target="https://twitter.com/"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205" Type="http://schemas.openxmlformats.org/officeDocument/2006/relationships/hyperlink" Target="https://twitter.com/" TargetMode="External"/><Relationship Id="rId412" Type="http://schemas.openxmlformats.org/officeDocument/2006/relationships/hyperlink" Target="https://twitter.com/" TargetMode="External"/><Relationship Id="rId857" Type="http://schemas.openxmlformats.org/officeDocument/2006/relationships/hyperlink" Target="https://twitter.com/" TargetMode="External"/><Relationship Id="rId1042" Type="http://schemas.openxmlformats.org/officeDocument/2006/relationships/hyperlink" Target="https://twitter.com/" TargetMode="External"/><Relationship Id="rId1487" Type="http://schemas.openxmlformats.org/officeDocument/2006/relationships/hyperlink" Target="https://twitter.com/" TargetMode="External"/><Relationship Id="rId1694" Type="http://schemas.openxmlformats.org/officeDocument/2006/relationships/hyperlink" Target="https://twitter.com/" TargetMode="External"/><Relationship Id="rId2300" Type="http://schemas.openxmlformats.org/officeDocument/2006/relationships/hyperlink" Target="https://twitter.com/" TargetMode="External"/><Relationship Id="rId2538" Type="http://schemas.openxmlformats.org/officeDocument/2006/relationships/hyperlink" Target="https://twitter.com/"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717" Type="http://schemas.openxmlformats.org/officeDocument/2006/relationships/hyperlink" Target="https://twitter.com/" TargetMode="External"/><Relationship Id="rId924" Type="http://schemas.openxmlformats.org/officeDocument/2006/relationships/hyperlink" Target="https://twitter.com/" TargetMode="External"/><Relationship Id="rId1347" Type="http://schemas.openxmlformats.org/officeDocument/2006/relationships/hyperlink" Target="https://twitter.com/" TargetMode="External"/><Relationship Id="rId1554" Type="http://schemas.openxmlformats.org/officeDocument/2006/relationships/hyperlink" Target="https://twitter.com/" TargetMode="External"/><Relationship Id="rId1761" Type="http://schemas.openxmlformats.org/officeDocument/2006/relationships/hyperlink" Target="https://twitter.com/" TargetMode="External"/><Relationship Id="rId1999" Type="http://schemas.openxmlformats.org/officeDocument/2006/relationships/hyperlink" Target="https://twitter.com/"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53" Type="http://schemas.openxmlformats.org/officeDocument/2006/relationships/hyperlink" Target="https://www.aajtak.in/business/news/story/sbi-vrs-plan-30-thousand-employees-will-be-out-of-the-bank-tutd-1125525-2020-09-07?utm_source=atweb_story_share" TargetMode="External"/><Relationship Id="rId1207" Type="http://schemas.openxmlformats.org/officeDocument/2006/relationships/hyperlink" Target="https://twitter.com/" TargetMode="External"/><Relationship Id="rId1414" Type="http://schemas.openxmlformats.org/officeDocument/2006/relationships/hyperlink" Target="https://twitter.com/" TargetMode="External"/><Relationship Id="rId1621" Type="http://schemas.openxmlformats.org/officeDocument/2006/relationships/hyperlink" Target="https://twitter.com/" TargetMode="External"/><Relationship Id="rId1859" Type="http://schemas.openxmlformats.org/officeDocument/2006/relationships/hyperlink" Target="https://twitter.com/" TargetMode="External"/><Relationship Id="rId3074" Type="http://schemas.openxmlformats.org/officeDocument/2006/relationships/hyperlink" Target="https://twitter.com/" TargetMode="External"/><Relationship Id="rId1719" Type="http://schemas.openxmlformats.org/officeDocument/2006/relationships/hyperlink" Target="https://twitter.com/" TargetMode="External"/><Relationship Id="rId1926" Type="http://schemas.openxmlformats.org/officeDocument/2006/relationships/hyperlink" Target="https://twitter.com/" TargetMode="External"/><Relationship Id="rId2090" Type="http://schemas.openxmlformats.org/officeDocument/2006/relationships/hyperlink" Target="https://twitter.com/" TargetMode="External"/><Relationship Id="rId2188" Type="http://schemas.openxmlformats.org/officeDocument/2006/relationships/hyperlink" Target="https://twitter.com/" TargetMode="External"/><Relationship Id="rId2395" Type="http://schemas.openxmlformats.org/officeDocument/2006/relationships/hyperlink" Target="https://twitter.com/" TargetMode="External"/><Relationship Id="rId367" Type="http://schemas.openxmlformats.org/officeDocument/2006/relationships/hyperlink" Target="https://twitter.com/" TargetMode="External"/><Relationship Id="rId574" Type="http://schemas.openxmlformats.org/officeDocument/2006/relationships/hyperlink" Target="https://twitter.com/" TargetMode="External"/><Relationship Id="rId2048" Type="http://schemas.openxmlformats.org/officeDocument/2006/relationships/hyperlink" Target="https://twitter.com/" TargetMode="External"/><Relationship Id="rId2255" Type="http://schemas.openxmlformats.org/officeDocument/2006/relationships/hyperlink" Target="https://twitter.com/" TargetMode="External"/><Relationship Id="rId3001" Type="http://schemas.openxmlformats.org/officeDocument/2006/relationships/hyperlink" Target="https://twitter.com/" TargetMode="External"/><Relationship Id="rId227" Type="http://schemas.openxmlformats.org/officeDocument/2006/relationships/hyperlink" Target="https://twitter.com/" TargetMode="External"/><Relationship Id="rId781" Type="http://schemas.openxmlformats.org/officeDocument/2006/relationships/hyperlink" Target="https://twitter.com/" TargetMode="External"/><Relationship Id="rId879" Type="http://schemas.openxmlformats.org/officeDocument/2006/relationships/hyperlink" Target="https://twitter.com/" TargetMode="External"/><Relationship Id="rId2462" Type="http://schemas.openxmlformats.org/officeDocument/2006/relationships/hyperlink" Target="https://twitter.com/" TargetMode="External"/><Relationship Id="rId2767" Type="http://schemas.openxmlformats.org/officeDocument/2006/relationships/hyperlink" Target="https://twitter.com/" TargetMode="External"/><Relationship Id="rId434" Type="http://schemas.openxmlformats.org/officeDocument/2006/relationships/hyperlink" Target="https://twitter.com/" TargetMode="External"/><Relationship Id="rId641" Type="http://schemas.openxmlformats.org/officeDocument/2006/relationships/hyperlink" Target="https://twitter.com/" TargetMode="External"/><Relationship Id="rId739" Type="http://schemas.openxmlformats.org/officeDocument/2006/relationships/hyperlink" Target="https://twitter.com/" TargetMode="External"/><Relationship Id="rId1064" Type="http://schemas.openxmlformats.org/officeDocument/2006/relationships/hyperlink" Target="https://twitter.com/" TargetMode="External"/><Relationship Id="rId1271" Type="http://schemas.openxmlformats.org/officeDocument/2006/relationships/hyperlink" Target="https://twitter.com/" TargetMode="External"/><Relationship Id="rId1369" Type="http://schemas.openxmlformats.org/officeDocument/2006/relationships/hyperlink" Target="https://twitter.com/" TargetMode="External"/><Relationship Id="rId1576" Type="http://schemas.openxmlformats.org/officeDocument/2006/relationships/hyperlink" Target="https://twitter.com/" TargetMode="External"/><Relationship Id="rId2115" Type="http://schemas.openxmlformats.org/officeDocument/2006/relationships/hyperlink" Target="https://twitter.com/" TargetMode="External"/><Relationship Id="rId2322" Type="http://schemas.openxmlformats.org/officeDocument/2006/relationships/hyperlink" Target="https://twitter.com/" TargetMode="External"/><Relationship Id="rId2974" Type="http://schemas.openxmlformats.org/officeDocument/2006/relationships/hyperlink" Target="https://twitter.com/" TargetMode="External"/><Relationship Id="rId501" Type="http://schemas.openxmlformats.org/officeDocument/2006/relationships/hyperlink" Target="https://twitter.com/" TargetMode="External"/><Relationship Id="rId946" Type="http://schemas.openxmlformats.org/officeDocument/2006/relationships/hyperlink" Target="https://twitter.com/" TargetMode="External"/><Relationship Id="rId1131" Type="http://schemas.openxmlformats.org/officeDocument/2006/relationships/hyperlink" Target="https://twitter.com/" TargetMode="External"/><Relationship Id="rId1229" Type="http://schemas.openxmlformats.org/officeDocument/2006/relationships/hyperlink" Target="https://twitter.com/" TargetMode="External"/><Relationship Id="rId1783" Type="http://schemas.openxmlformats.org/officeDocument/2006/relationships/hyperlink" Target="https://twitter.com/" TargetMode="External"/><Relationship Id="rId1990" Type="http://schemas.openxmlformats.org/officeDocument/2006/relationships/hyperlink" Target="https://twitter.com/"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75" Type="http://schemas.openxmlformats.org/officeDocument/2006/relationships/hyperlink" Target="https://twitter.com/i/web/status/1302905129725693952" TargetMode="External"/><Relationship Id="rId806" Type="http://schemas.openxmlformats.org/officeDocument/2006/relationships/hyperlink" Target="https://twitter.com/" TargetMode="External"/><Relationship Id="rId1436" Type="http://schemas.openxmlformats.org/officeDocument/2006/relationships/hyperlink" Target="https://twitter.com/" TargetMode="External"/><Relationship Id="rId1643" Type="http://schemas.openxmlformats.org/officeDocument/2006/relationships/hyperlink" Target="https://twitter.com/" TargetMode="External"/><Relationship Id="rId1850" Type="http://schemas.openxmlformats.org/officeDocument/2006/relationships/hyperlink" Target="https://twitter.com/" TargetMode="External"/><Relationship Id="rId2901" Type="http://schemas.openxmlformats.org/officeDocument/2006/relationships/hyperlink" Target="https://twitter.com/" TargetMode="External"/><Relationship Id="rId1503" Type="http://schemas.openxmlformats.org/officeDocument/2006/relationships/hyperlink" Target="https://twitter.com/" TargetMode="External"/><Relationship Id="rId1710" Type="http://schemas.openxmlformats.org/officeDocument/2006/relationships/hyperlink" Target="https://twitter.com/" TargetMode="External"/><Relationship Id="rId1948" Type="http://schemas.openxmlformats.org/officeDocument/2006/relationships/hyperlink" Target="https://twitter.com/" TargetMode="External"/><Relationship Id="rId291" Type="http://schemas.openxmlformats.org/officeDocument/2006/relationships/hyperlink" Target="https://twitter.com/" TargetMode="External"/><Relationship Id="rId1808" Type="http://schemas.openxmlformats.org/officeDocument/2006/relationships/hyperlink" Target="https://twitter.com/" TargetMode="External"/><Relationship Id="rId3023" Type="http://schemas.openxmlformats.org/officeDocument/2006/relationships/hyperlink" Target="https://twitter.com/" TargetMode="External"/><Relationship Id="rId151" Type="http://schemas.openxmlformats.org/officeDocument/2006/relationships/hyperlink" Target="https://twitter.com/" TargetMode="External"/><Relationship Id="rId389" Type="http://schemas.openxmlformats.org/officeDocument/2006/relationships/hyperlink" Target="https://twitter.com/" TargetMode="External"/><Relationship Id="rId596" Type="http://schemas.openxmlformats.org/officeDocument/2006/relationships/hyperlink" Target="https://twitter.com/" TargetMode="External"/><Relationship Id="rId2277" Type="http://schemas.openxmlformats.org/officeDocument/2006/relationships/hyperlink" Target="https://twitter.com/" TargetMode="External"/><Relationship Id="rId2484" Type="http://schemas.openxmlformats.org/officeDocument/2006/relationships/hyperlink" Target="https://twitter.com/" TargetMode="External"/><Relationship Id="rId2691" Type="http://schemas.openxmlformats.org/officeDocument/2006/relationships/hyperlink" Target="https://twitter.com/" TargetMode="External"/><Relationship Id="rId249" Type="http://schemas.openxmlformats.org/officeDocument/2006/relationships/hyperlink" Target="https://twitter.com/" TargetMode="External"/><Relationship Id="rId456" Type="http://schemas.openxmlformats.org/officeDocument/2006/relationships/hyperlink" Target="https://twitter.com/" TargetMode="External"/><Relationship Id="rId663" Type="http://schemas.openxmlformats.org/officeDocument/2006/relationships/hyperlink" Target="https://twitter.com/" TargetMode="External"/><Relationship Id="rId870" Type="http://schemas.openxmlformats.org/officeDocument/2006/relationships/hyperlink" Target="https://twitter.com/" TargetMode="External"/><Relationship Id="rId1086" Type="http://schemas.openxmlformats.org/officeDocument/2006/relationships/hyperlink" Target="https://twitter.com/" TargetMode="External"/><Relationship Id="rId1293" Type="http://schemas.openxmlformats.org/officeDocument/2006/relationships/hyperlink" Target="https://twitter.com/" TargetMode="External"/><Relationship Id="rId2137" Type="http://schemas.openxmlformats.org/officeDocument/2006/relationships/hyperlink" Target="https://twitter.com/" TargetMode="External"/><Relationship Id="rId2344" Type="http://schemas.openxmlformats.org/officeDocument/2006/relationships/hyperlink" Target="https://twitter.com/" TargetMode="External"/><Relationship Id="rId2551" Type="http://schemas.openxmlformats.org/officeDocument/2006/relationships/hyperlink" Target="https://twitter.com/" TargetMode="External"/><Relationship Id="rId2789" Type="http://schemas.openxmlformats.org/officeDocument/2006/relationships/hyperlink" Target="https://twitter.com/" TargetMode="External"/><Relationship Id="rId2996" Type="http://schemas.openxmlformats.org/officeDocument/2006/relationships/hyperlink" Target="https://twitter.com/" TargetMode="External"/><Relationship Id="rId109" Type="http://schemas.openxmlformats.org/officeDocument/2006/relationships/hyperlink" Target="https://twitter.com/" TargetMode="External"/><Relationship Id="rId316" Type="http://schemas.openxmlformats.org/officeDocument/2006/relationships/hyperlink" Target="https://twitter.com/" TargetMode="External"/><Relationship Id="rId523" Type="http://schemas.openxmlformats.org/officeDocument/2006/relationships/hyperlink" Target="https://twitter.com/" TargetMode="External"/><Relationship Id="rId968" Type="http://schemas.openxmlformats.org/officeDocument/2006/relationships/hyperlink" Target="https://twitter.com/" TargetMode="External"/><Relationship Id="rId1153" Type="http://schemas.openxmlformats.org/officeDocument/2006/relationships/hyperlink" Target="https://twitter.com/" TargetMode="External"/><Relationship Id="rId1598" Type="http://schemas.openxmlformats.org/officeDocument/2006/relationships/hyperlink" Target="https://twitter.com/" TargetMode="External"/><Relationship Id="rId2204" Type="http://schemas.openxmlformats.org/officeDocument/2006/relationships/hyperlink" Target="https://twitter.com/"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97" Type="http://schemas.openxmlformats.org/officeDocument/2006/relationships/hyperlink" Target="https://twitter.com/i/web/status/1302905097769291776" TargetMode="External"/><Relationship Id="rId730" Type="http://schemas.openxmlformats.org/officeDocument/2006/relationships/hyperlink" Target="https://twitter.com/" TargetMode="External"/><Relationship Id="rId828" Type="http://schemas.openxmlformats.org/officeDocument/2006/relationships/hyperlink" Target="https://twitter.com/" TargetMode="External"/><Relationship Id="rId1013" Type="http://schemas.openxmlformats.org/officeDocument/2006/relationships/hyperlink" Target="https://twitter.com/" TargetMode="External"/><Relationship Id="rId1360" Type="http://schemas.openxmlformats.org/officeDocument/2006/relationships/hyperlink" Target="https://twitter.com/" TargetMode="External"/><Relationship Id="rId1458" Type="http://schemas.openxmlformats.org/officeDocument/2006/relationships/hyperlink" Target="https://twitter.com/" TargetMode="External"/><Relationship Id="rId1665" Type="http://schemas.openxmlformats.org/officeDocument/2006/relationships/hyperlink" Target="https://twitter.com/" TargetMode="External"/><Relationship Id="rId1872" Type="http://schemas.openxmlformats.org/officeDocument/2006/relationships/hyperlink" Target="https://twitter.com/" TargetMode="External"/><Relationship Id="rId2411" Type="http://schemas.openxmlformats.org/officeDocument/2006/relationships/hyperlink" Target="https://twitter.com/" TargetMode="External"/><Relationship Id="rId2509" Type="http://schemas.openxmlformats.org/officeDocument/2006/relationships/hyperlink" Target="https://twitter.com/" TargetMode="External"/><Relationship Id="rId2716" Type="http://schemas.openxmlformats.org/officeDocument/2006/relationships/hyperlink" Target="https://twitter.com/" TargetMode="External"/><Relationship Id="rId1220" Type="http://schemas.openxmlformats.org/officeDocument/2006/relationships/hyperlink" Target="https://twitter.com/" TargetMode="External"/><Relationship Id="rId1318" Type="http://schemas.openxmlformats.org/officeDocument/2006/relationships/hyperlink" Target="https://twitter.com/" TargetMode="External"/><Relationship Id="rId1525" Type="http://schemas.openxmlformats.org/officeDocument/2006/relationships/hyperlink" Target="https://twitter.com/" TargetMode="External"/><Relationship Id="rId2923" Type="http://schemas.openxmlformats.org/officeDocument/2006/relationships/hyperlink" Target="https://twitter.com/" TargetMode="External"/><Relationship Id="rId1732" Type="http://schemas.openxmlformats.org/officeDocument/2006/relationships/hyperlink" Target="https://twitter.com/" TargetMode="External"/><Relationship Id="rId24" Type="http://schemas.openxmlformats.org/officeDocument/2006/relationships/hyperlink" Target="https://twitter.com/ABPNews/status/1302895634148552704" TargetMode="External"/><Relationship Id="rId2299" Type="http://schemas.openxmlformats.org/officeDocument/2006/relationships/hyperlink" Target="https://twitter.com/" TargetMode="External"/><Relationship Id="rId3045" Type="http://schemas.openxmlformats.org/officeDocument/2006/relationships/hyperlink" Target="https://twitter.com/" TargetMode="External"/><Relationship Id="rId173" Type="http://schemas.openxmlformats.org/officeDocument/2006/relationships/hyperlink" Target="https://twitter.com/" TargetMode="External"/><Relationship Id="rId380" Type="http://schemas.openxmlformats.org/officeDocument/2006/relationships/hyperlink" Target="https://twitter.com/" TargetMode="External"/><Relationship Id="rId2061" Type="http://schemas.openxmlformats.org/officeDocument/2006/relationships/hyperlink" Target="https://twitter.com/" TargetMode="External"/><Relationship Id="rId240" Type="http://schemas.openxmlformats.org/officeDocument/2006/relationships/hyperlink" Target="https://twitter.com/" TargetMode="External"/><Relationship Id="rId478" Type="http://schemas.openxmlformats.org/officeDocument/2006/relationships/hyperlink" Target="https://twitter.com/" TargetMode="External"/><Relationship Id="rId685" Type="http://schemas.openxmlformats.org/officeDocument/2006/relationships/hyperlink" Target="https://twitter.com/" TargetMode="External"/><Relationship Id="rId892" Type="http://schemas.openxmlformats.org/officeDocument/2006/relationships/hyperlink" Target="https://twitter.com/" TargetMode="External"/><Relationship Id="rId2159" Type="http://schemas.openxmlformats.org/officeDocument/2006/relationships/hyperlink" Target="https://twitter.com/" TargetMode="External"/><Relationship Id="rId2366" Type="http://schemas.openxmlformats.org/officeDocument/2006/relationships/hyperlink" Target="https://twitter.com/" TargetMode="External"/><Relationship Id="rId2573" Type="http://schemas.openxmlformats.org/officeDocument/2006/relationships/hyperlink" Target="https://twitter.com/" TargetMode="External"/><Relationship Id="rId2780" Type="http://schemas.openxmlformats.org/officeDocument/2006/relationships/hyperlink" Target="https://twitter.com/" TargetMode="External"/><Relationship Id="rId100" Type="http://schemas.openxmlformats.org/officeDocument/2006/relationships/hyperlink" Target="https://youtu.be/LIMXW4vqAp8" TargetMode="External"/><Relationship Id="rId338" Type="http://schemas.openxmlformats.org/officeDocument/2006/relationships/hyperlink" Target="https://twitter.com/" TargetMode="External"/><Relationship Id="rId545" Type="http://schemas.openxmlformats.org/officeDocument/2006/relationships/hyperlink" Target="https://twitter.com/" TargetMode="External"/><Relationship Id="rId752" Type="http://schemas.openxmlformats.org/officeDocument/2006/relationships/hyperlink" Target="https://twitter.com/" TargetMode="External"/><Relationship Id="rId1175" Type="http://schemas.openxmlformats.org/officeDocument/2006/relationships/hyperlink" Target="https://twitter.com/" TargetMode="External"/><Relationship Id="rId1382" Type="http://schemas.openxmlformats.org/officeDocument/2006/relationships/hyperlink" Target="https://twitter.com/" TargetMode="External"/><Relationship Id="rId2019" Type="http://schemas.openxmlformats.org/officeDocument/2006/relationships/hyperlink" Target="https://twitter.com/" TargetMode="External"/><Relationship Id="rId2226" Type="http://schemas.openxmlformats.org/officeDocument/2006/relationships/hyperlink" Target="https://twitter.com/" TargetMode="External"/><Relationship Id="rId2433" Type="http://schemas.openxmlformats.org/officeDocument/2006/relationships/hyperlink" Target="https://twitter.com/" TargetMode="External"/><Relationship Id="rId2640" Type="http://schemas.openxmlformats.org/officeDocument/2006/relationships/hyperlink" Target="https://twitter.com/" TargetMode="External"/><Relationship Id="rId2878" Type="http://schemas.openxmlformats.org/officeDocument/2006/relationships/hyperlink" Target="https://twitter.com/" TargetMode="External"/><Relationship Id="rId405" Type="http://schemas.openxmlformats.org/officeDocument/2006/relationships/hyperlink" Target="https://twitter.com/" TargetMode="External"/><Relationship Id="rId612" Type="http://schemas.openxmlformats.org/officeDocument/2006/relationships/hyperlink" Target="https://twitter.com/" TargetMode="External"/><Relationship Id="rId1035" Type="http://schemas.openxmlformats.org/officeDocument/2006/relationships/hyperlink" Target="https://twitter.com/" TargetMode="External"/><Relationship Id="rId1242" Type="http://schemas.openxmlformats.org/officeDocument/2006/relationships/hyperlink" Target="https://twitter.com/" TargetMode="External"/><Relationship Id="rId1687" Type="http://schemas.openxmlformats.org/officeDocument/2006/relationships/hyperlink" Target="https://twitter.com/" TargetMode="External"/><Relationship Id="rId1894" Type="http://schemas.openxmlformats.org/officeDocument/2006/relationships/hyperlink" Target="https://twitter.com/" TargetMode="External"/><Relationship Id="rId2500" Type="http://schemas.openxmlformats.org/officeDocument/2006/relationships/hyperlink" Target="https://twitter.com/"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917" Type="http://schemas.openxmlformats.org/officeDocument/2006/relationships/hyperlink" Target="https://twitter.com/" TargetMode="External"/><Relationship Id="rId1102" Type="http://schemas.openxmlformats.org/officeDocument/2006/relationships/hyperlink" Target="https://twitter.com/" TargetMode="External"/><Relationship Id="rId1547" Type="http://schemas.openxmlformats.org/officeDocument/2006/relationships/hyperlink" Target="https://twitter.com/" TargetMode="External"/><Relationship Id="rId1754" Type="http://schemas.openxmlformats.org/officeDocument/2006/relationships/hyperlink" Target="https://twitter.com/" TargetMode="External"/><Relationship Id="rId1961" Type="http://schemas.openxmlformats.org/officeDocument/2006/relationships/hyperlink" Target="https://twitter.com/" TargetMode="External"/><Relationship Id="rId2805" Type="http://schemas.openxmlformats.org/officeDocument/2006/relationships/hyperlink" Target="https://twitter.com/" TargetMode="External"/><Relationship Id="rId46" Type="http://schemas.openxmlformats.org/officeDocument/2006/relationships/hyperlink" Target="https://twitter.com/i/web/status/1302899776665522179" TargetMode="External"/><Relationship Id="rId1407" Type="http://schemas.openxmlformats.org/officeDocument/2006/relationships/hyperlink" Target="https://twitter.com/" TargetMode="External"/><Relationship Id="rId1614" Type="http://schemas.openxmlformats.org/officeDocument/2006/relationships/hyperlink" Target="https://twitter.com/" TargetMode="External"/><Relationship Id="rId1821" Type="http://schemas.openxmlformats.org/officeDocument/2006/relationships/hyperlink" Target="https://twitter.com/" TargetMode="External"/><Relationship Id="rId3067" Type="http://schemas.openxmlformats.org/officeDocument/2006/relationships/hyperlink" Target="https://twitter.com/" TargetMode="External"/><Relationship Id="rId195" Type="http://schemas.openxmlformats.org/officeDocument/2006/relationships/hyperlink" Target="https://twitter.com/" TargetMode="External"/><Relationship Id="rId1919" Type="http://schemas.openxmlformats.org/officeDocument/2006/relationships/hyperlink" Target="https://twitter.com/" TargetMode="External"/><Relationship Id="rId2083" Type="http://schemas.openxmlformats.org/officeDocument/2006/relationships/hyperlink" Target="https://twitter.com/" TargetMode="External"/><Relationship Id="rId2290" Type="http://schemas.openxmlformats.org/officeDocument/2006/relationships/hyperlink" Target="https://twitter.com/" TargetMode="External"/><Relationship Id="rId2388" Type="http://schemas.openxmlformats.org/officeDocument/2006/relationships/hyperlink" Target="https://twitter.com/" TargetMode="External"/><Relationship Id="rId2595" Type="http://schemas.openxmlformats.org/officeDocument/2006/relationships/hyperlink" Target="https://twitter.com/" TargetMode="External"/><Relationship Id="rId262" Type="http://schemas.openxmlformats.org/officeDocument/2006/relationships/hyperlink" Target="https://twitter.com/" TargetMode="External"/><Relationship Id="rId567" Type="http://schemas.openxmlformats.org/officeDocument/2006/relationships/hyperlink" Target="https://twitter.com/" TargetMode="External"/><Relationship Id="rId1197" Type="http://schemas.openxmlformats.org/officeDocument/2006/relationships/hyperlink" Target="https://twitter.com/" TargetMode="External"/><Relationship Id="rId2150" Type="http://schemas.openxmlformats.org/officeDocument/2006/relationships/hyperlink" Target="https://twitter.com/" TargetMode="External"/><Relationship Id="rId2248" Type="http://schemas.openxmlformats.org/officeDocument/2006/relationships/hyperlink" Target="https://twitter.com/" TargetMode="External"/><Relationship Id="rId122" Type="http://schemas.openxmlformats.org/officeDocument/2006/relationships/hyperlink" Target="https://twitter.com/" TargetMode="External"/><Relationship Id="rId774" Type="http://schemas.openxmlformats.org/officeDocument/2006/relationships/hyperlink" Target="https://twitter.com/" TargetMode="External"/><Relationship Id="rId981" Type="http://schemas.openxmlformats.org/officeDocument/2006/relationships/hyperlink" Target="https://twitter.com/" TargetMode="External"/><Relationship Id="rId1057" Type="http://schemas.openxmlformats.org/officeDocument/2006/relationships/hyperlink" Target="https://twitter.com/" TargetMode="External"/><Relationship Id="rId2010" Type="http://schemas.openxmlformats.org/officeDocument/2006/relationships/hyperlink" Target="https://twitter.com/" TargetMode="External"/><Relationship Id="rId2455" Type="http://schemas.openxmlformats.org/officeDocument/2006/relationships/hyperlink" Target="https://twitter.com/" TargetMode="External"/><Relationship Id="rId2662" Type="http://schemas.openxmlformats.org/officeDocument/2006/relationships/hyperlink" Target="https://twitter.com/" TargetMode="External"/><Relationship Id="rId427" Type="http://schemas.openxmlformats.org/officeDocument/2006/relationships/hyperlink" Target="https://twitter.com/" TargetMode="External"/><Relationship Id="rId634" Type="http://schemas.openxmlformats.org/officeDocument/2006/relationships/hyperlink" Target="https://twitter.com/" TargetMode="External"/><Relationship Id="rId841" Type="http://schemas.openxmlformats.org/officeDocument/2006/relationships/hyperlink" Target="https://twitter.com/" TargetMode="External"/><Relationship Id="rId1264" Type="http://schemas.openxmlformats.org/officeDocument/2006/relationships/hyperlink" Target="https://twitter.com/" TargetMode="External"/><Relationship Id="rId1471" Type="http://schemas.openxmlformats.org/officeDocument/2006/relationships/hyperlink" Target="https://twitter.com/" TargetMode="External"/><Relationship Id="rId1569" Type="http://schemas.openxmlformats.org/officeDocument/2006/relationships/hyperlink" Target="https://twitter.com/" TargetMode="External"/><Relationship Id="rId2108" Type="http://schemas.openxmlformats.org/officeDocument/2006/relationships/hyperlink" Target="https://twitter.com/" TargetMode="External"/><Relationship Id="rId2315" Type="http://schemas.openxmlformats.org/officeDocument/2006/relationships/hyperlink" Target="https://twitter.com/" TargetMode="External"/><Relationship Id="rId2522" Type="http://schemas.openxmlformats.org/officeDocument/2006/relationships/hyperlink" Target="https://twitter.com/" TargetMode="External"/><Relationship Id="rId2967" Type="http://schemas.openxmlformats.org/officeDocument/2006/relationships/hyperlink" Target="https://twitter.com/" TargetMode="External"/><Relationship Id="rId701" Type="http://schemas.openxmlformats.org/officeDocument/2006/relationships/hyperlink" Target="https://twitter.com/" TargetMode="External"/><Relationship Id="rId939" Type="http://schemas.openxmlformats.org/officeDocument/2006/relationships/hyperlink" Target="https://twitter.com/" TargetMode="External"/><Relationship Id="rId1124" Type="http://schemas.openxmlformats.org/officeDocument/2006/relationships/hyperlink" Target="https://twitter.com/" TargetMode="External"/><Relationship Id="rId1331" Type="http://schemas.openxmlformats.org/officeDocument/2006/relationships/hyperlink" Target="https://twitter.com/" TargetMode="External"/><Relationship Id="rId1776" Type="http://schemas.openxmlformats.org/officeDocument/2006/relationships/hyperlink" Target="https://twitter.com/" TargetMode="External"/><Relationship Id="rId1983" Type="http://schemas.openxmlformats.org/officeDocument/2006/relationships/hyperlink" Target="https://twitter.com/" TargetMode="External"/><Relationship Id="rId2827" Type="http://schemas.openxmlformats.org/officeDocument/2006/relationships/hyperlink" Target="https://twitter.com/" TargetMode="External"/><Relationship Id="rId68" Type="http://schemas.openxmlformats.org/officeDocument/2006/relationships/hyperlink" Target="https://twitter.com/vinodkapri/status/1302855037375315969" TargetMode="External"/><Relationship Id="rId1429" Type="http://schemas.openxmlformats.org/officeDocument/2006/relationships/hyperlink" Target="https://twitter.com/" TargetMode="External"/><Relationship Id="rId1636" Type="http://schemas.openxmlformats.org/officeDocument/2006/relationships/hyperlink" Target="https://twitter.com/" TargetMode="External"/><Relationship Id="rId1843" Type="http://schemas.openxmlformats.org/officeDocument/2006/relationships/hyperlink" Target="https://twitter.com/" TargetMode="External"/><Relationship Id="rId1703" Type="http://schemas.openxmlformats.org/officeDocument/2006/relationships/hyperlink" Target="https://twitter.com/" TargetMode="External"/><Relationship Id="rId1910" Type="http://schemas.openxmlformats.org/officeDocument/2006/relationships/hyperlink" Target="https://twitter.com/" TargetMode="External"/><Relationship Id="rId284" Type="http://schemas.openxmlformats.org/officeDocument/2006/relationships/hyperlink" Target="https://twitter.com/" TargetMode="External"/><Relationship Id="rId491" Type="http://schemas.openxmlformats.org/officeDocument/2006/relationships/hyperlink" Target="https://twitter.com/" TargetMode="External"/><Relationship Id="rId2172" Type="http://schemas.openxmlformats.org/officeDocument/2006/relationships/hyperlink" Target="https://twitter.com/" TargetMode="External"/><Relationship Id="rId3016" Type="http://schemas.openxmlformats.org/officeDocument/2006/relationships/hyperlink" Target="https://twitter.com/" TargetMode="External"/><Relationship Id="rId144" Type="http://schemas.openxmlformats.org/officeDocument/2006/relationships/hyperlink" Target="https://twitter.com/" TargetMode="External"/><Relationship Id="rId589" Type="http://schemas.openxmlformats.org/officeDocument/2006/relationships/hyperlink" Target="https://twitter.com/" TargetMode="External"/><Relationship Id="rId796" Type="http://schemas.openxmlformats.org/officeDocument/2006/relationships/hyperlink" Target="https://twitter.com/" TargetMode="External"/><Relationship Id="rId2477" Type="http://schemas.openxmlformats.org/officeDocument/2006/relationships/hyperlink" Target="https://twitter.com/" TargetMode="External"/><Relationship Id="rId2684" Type="http://schemas.openxmlformats.org/officeDocument/2006/relationships/hyperlink" Target="https://twitter.com/" TargetMode="External"/><Relationship Id="rId351" Type="http://schemas.openxmlformats.org/officeDocument/2006/relationships/hyperlink" Target="https://twitter.com/" TargetMode="External"/><Relationship Id="rId449" Type="http://schemas.openxmlformats.org/officeDocument/2006/relationships/hyperlink" Target="https://twitter.com/" TargetMode="External"/><Relationship Id="rId656" Type="http://schemas.openxmlformats.org/officeDocument/2006/relationships/hyperlink" Target="https://twitter.com/" TargetMode="External"/><Relationship Id="rId863" Type="http://schemas.openxmlformats.org/officeDocument/2006/relationships/hyperlink" Target="https://twitter.com/" TargetMode="External"/><Relationship Id="rId1079" Type="http://schemas.openxmlformats.org/officeDocument/2006/relationships/hyperlink" Target="https://twitter.com/" TargetMode="External"/><Relationship Id="rId1286" Type="http://schemas.openxmlformats.org/officeDocument/2006/relationships/hyperlink" Target="https://twitter.com/" TargetMode="External"/><Relationship Id="rId1493" Type="http://schemas.openxmlformats.org/officeDocument/2006/relationships/hyperlink" Target="https://twitter.com/" TargetMode="External"/><Relationship Id="rId2032" Type="http://schemas.openxmlformats.org/officeDocument/2006/relationships/hyperlink" Target="https://twitter.com/" TargetMode="External"/><Relationship Id="rId2337" Type="http://schemas.openxmlformats.org/officeDocument/2006/relationships/hyperlink" Target="https://twitter.com/" TargetMode="External"/><Relationship Id="rId2544" Type="http://schemas.openxmlformats.org/officeDocument/2006/relationships/hyperlink" Target="https://twitter.com/" TargetMode="External"/><Relationship Id="rId2891" Type="http://schemas.openxmlformats.org/officeDocument/2006/relationships/hyperlink" Target="https://twitter.com/" TargetMode="External"/><Relationship Id="rId2989" Type="http://schemas.openxmlformats.org/officeDocument/2006/relationships/hyperlink" Target="https://twitter.com/" TargetMode="External"/><Relationship Id="rId211" Type="http://schemas.openxmlformats.org/officeDocument/2006/relationships/hyperlink" Target="https://twitter.com/" TargetMode="External"/><Relationship Id="rId309" Type="http://schemas.openxmlformats.org/officeDocument/2006/relationships/hyperlink" Target="https://twitter.com/" TargetMode="External"/><Relationship Id="rId516" Type="http://schemas.openxmlformats.org/officeDocument/2006/relationships/hyperlink" Target="https://twitter.com/" TargetMode="External"/><Relationship Id="rId1146" Type="http://schemas.openxmlformats.org/officeDocument/2006/relationships/hyperlink" Target="https://twitter.com/" TargetMode="External"/><Relationship Id="rId1798" Type="http://schemas.openxmlformats.org/officeDocument/2006/relationships/hyperlink" Target="https://twitter.com/" TargetMode="External"/><Relationship Id="rId2751" Type="http://schemas.openxmlformats.org/officeDocument/2006/relationships/hyperlink" Target="https://twitter.com/" TargetMode="External"/><Relationship Id="rId2849" Type="http://schemas.openxmlformats.org/officeDocument/2006/relationships/hyperlink" Target="https://twitter.com/" TargetMode="External"/><Relationship Id="rId723" Type="http://schemas.openxmlformats.org/officeDocument/2006/relationships/hyperlink" Target="https://twitter.com/" TargetMode="External"/><Relationship Id="rId930" Type="http://schemas.openxmlformats.org/officeDocument/2006/relationships/hyperlink" Target="https://twitter.com/" TargetMode="External"/><Relationship Id="rId1006" Type="http://schemas.openxmlformats.org/officeDocument/2006/relationships/hyperlink" Target="https://twitter.com/" TargetMode="External"/><Relationship Id="rId1353" Type="http://schemas.openxmlformats.org/officeDocument/2006/relationships/hyperlink" Target="https://twitter.com/" TargetMode="External"/><Relationship Id="rId1560" Type="http://schemas.openxmlformats.org/officeDocument/2006/relationships/hyperlink" Target="https://twitter.com/" TargetMode="External"/><Relationship Id="rId1658" Type="http://schemas.openxmlformats.org/officeDocument/2006/relationships/hyperlink" Target="https://twitter.com/" TargetMode="External"/><Relationship Id="rId1865" Type="http://schemas.openxmlformats.org/officeDocument/2006/relationships/hyperlink" Target="https://twitter.com/" TargetMode="External"/><Relationship Id="rId2404" Type="http://schemas.openxmlformats.org/officeDocument/2006/relationships/hyperlink" Target="https://twitter.com/" TargetMode="External"/><Relationship Id="rId2611" Type="http://schemas.openxmlformats.org/officeDocument/2006/relationships/hyperlink" Target="https://twitter.com/" TargetMode="External"/><Relationship Id="rId2709" Type="http://schemas.openxmlformats.org/officeDocument/2006/relationships/hyperlink" Target="https://twitter.com/" TargetMode="External"/><Relationship Id="rId1213" Type="http://schemas.openxmlformats.org/officeDocument/2006/relationships/hyperlink" Target="https://twitter.com/" TargetMode="External"/><Relationship Id="rId1420" Type="http://schemas.openxmlformats.org/officeDocument/2006/relationships/hyperlink" Target="https://twitter.com/" TargetMode="External"/><Relationship Id="rId1518" Type="http://schemas.openxmlformats.org/officeDocument/2006/relationships/hyperlink" Target="https://twitter.com/" TargetMode="External"/><Relationship Id="rId2916" Type="http://schemas.openxmlformats.org/officeDocument/2006/relationships/hyperlink" Target="https://twitter.com/" TargetMode="External"/><Relationship Id="rId3080" Type="http://schemas.openxmlformats.org/officeDocument/2006/relationships/hyperlink" Target="https://twitter.com/" TargetMode="External"/><Relationship Id="rId1725" Type="http://schemas.openxmlformats.org/officeDocument/2006/relationships/hyperlink" Target="https://twitter.com/" TargetMode="External"/><Relationship Id="rId1932" Type="http://schemas.openxmlformats.org/officeDocument/2006/relationships/hyperlink" Target="https://twitter.com/" TargetMode="External"/><Relationship Id="rId17" Type="http://schemas.openxmlformats.org/officeDocument/2006/relationships/hyperlink" Target="https://twitter.com/i/web/status/1302895806358331393" TargetMode="External"/><Relationship Id="rId2194" Type="http://schemas.openxmlformats.org/officeDocument/2006/relationships/hyperlink" Target="https://twitter.com/" TargetMode="External"/><Relationship Id="rId3038" Type="http://schemas.openxmlformats.org/officeDocument/2006/relationships/hyperlink" Target="https://twitter.com/" TargetMode="External"/><Relationship Id="rId166" Type="http://schemas.openxmlformats.org/officeDocument/2006/relationships/hyperlink" Target="https://twitter.com/" TargetMode="External"/><Relationship Id="rId373" Type="http://schemas.openxmlformats.org/officeDocument/2006/relationships/hyperlink" Target="https://twitter.com/" TargetMode="External"/><Relationship Id="rId580" Type="http://schemas.openxmlformats.org/officeDocument/2006/relationships/hyperlink" Target="https://twitter.com/" TargetMode="External"/><Relationship Id="rId2054" Type="http://schemas.openxmlformats.org/officeDocument/2006/relationships/hyperlink" Target="https://twitter.com/" TargetMode="External"/><Relationship Id="rId2261" Type="http://schemas.openxmlformats.org/officeDocument/2006/relationships/hyperlink" Target="https://twitter.com/" TargetMode="External"/><Relationship Id="rId2499" Type="http://schemas.openxmlformats.org/officeDocument/2006/relationships/hyperlink" Target="https://twitter.com/" TargetMode="External"/><Relationship Id="rId1" Type="http://schemas.openxmlformats.org/officeDocument/2006/relationships/hyperlink" Target="https://twitter.com/i/web/status/1302893115359944704" TargetMode="External"/><Relationship Id="rId233" Type="http://schemas.openxmlformats.org/officeDocument/2006/relationships/hyperlink" Target="https://twitter.com/" TargetMode="External"/><Relationship Id="rId440" Type="http://schemas.openxmlformats.org/officeDocument/2006/relationships/hyperlink" Target="https://twitter.com/" TargetMode="External"/><Relationship Id="rId678" Type="http://schemas.openxmlformats.org/officeDocument/2006/relationships/hyperlink" Target="https://twitter.com/" TargetMode="External"/><Relationship Id="rId885" Type="http://schemas.openxmlformats.org/officeDocument/2006/relationships/hyperlink" Target="https://twitter.com/" TargetMode="External"/><Relationship Id="rId1070" Type="http://schemas.openxmlformats.org/officeDocument/2006/relationships/hyperlink" Target="https://twitter.com/" TargetMode="External"/><Relationship Id="rId2121" Type="http://schemas.openxmlformats.org/officeDocument/2006/relationships/hyperlink" Target="https://twitter.com/" TargetMode="External"/><Relationship Id="rId2359" Type="http://schemas.openxmlformats.org/officeDocument/2006/relationships/hyperlink" Target="https://twitter.com/" TargetMode="External"/><Relationship Id="rId2566" Type="http://schemas.openxmlformats.org/officeDocument/2006/relationships/hyperlink" Target="https://twitter.com/" TargetMode="External"/><Relationship Id="rId2773" Type="http://schemas.openxmlformats.org/officeDocument/2006/relationships/hyperlink" Target="https://twitter.com/" TargetMode="External"/><Relationship Id="rId2980" Type="http://schemas.openxmlformats.org/officeDocument/2006/relationships/hyperlink" Target="https://twitter.com/" TargetMode="External"/><Relationship Id="rId300" Type="http://schemas.openxmlformats.org/officeDocument/2006/relationships/hyperlink" Target="https://twitter.com/" TargetMode="External"/><Relationship Id="rId538" Type="http://schemas.openxmlformats.org/officeDocument/2006/relationships/hyperlink" Target="https://twitter.com/" TargetMode="External"/><Relationship Id="rId745" Type="http://schemas.openxmlformats.org/officeDocument/2006/relationships/hyperlink" Target="https://twitter.com/" TargetMode="External"/><Relationship Id="rId952" Type="http://schemas.openxmlformats.org/officeDocument/2006/relationships/hyperlink" Target="https://twitter.com/" TargetMode="External"/><Relationship Id="rId1168" Type="http://schemas.openxmlformats.org/officeDocument/2006/relationships/hyperlink" Target="https://twitter.com/" TargetMode="External"/><Relationship Id="rId1375" Type="http://schemas.openxmlformats.org/officeDocument/2006/relationships/hyperlink" Target="https://twitter.com/" TargetMode="External"/><Relationship Id="rId1582" Type="http://schemas.openxmlformats.org/officeDocument/2006/relationships/hyperlink" Target="https://twitter.com/" TargetMode="External"/><Relationship Id="rId2219" Type="http://schemas.openxmlformats.org/officeDocument/2006/relationships/hyperlink" Target="https://twitter.com/" TargetMode="External"/><Relationship Id="rId2426" Type="http://schemas.openxmlformats.org/officeDocument/2006/relationships/hyperlink" Target="https://twitter.com/" TargetMode="External"/><Relationship Id="rId2633" Type="http://schemas.openxmlformats.org/officeDocument/2006/relationships/hyperlink" Target="https://twitter.com/" TargetMode="External"/><Relationship Id="rId81" Type="http://schemas.openxmlformats.org/officeDocument/2006/relationships/hyperlink" Target="https://twitter.com/i/web/status/1302902593492934656" TargetMode="External"/><Relationship Id="rId605" Type="http://schemas.openxmlformats.org/officeDocument/2006/relationships/hyperlink" Target="https://twitter.com/" TargetMode="External"/><Relationship Id="rId812" Type="http://schemas.openxmlformats.org/officeDocument/2006/relationships/hyperlink" Target="https://twitter.com/" TargetMode="External"/><Relationship Id="rId1028" Type="http://schemas.openxmlformats.org/officeDocument/2006/relationships/hyperlink" Target="https://twitter.com/" TargetMode="External"/><Relationship Id="rId1235" Type="http://schemas.openxmlformats.org/officeDocument/2006/relationships/hyperlink" Target="https://twitter.com/" TargetMode="External"/><Relationship Id="rId1442" Type="http://schemas.openxmlformats.org/officeDocument/2006/relationships/hyperlink" Target="https://twitter.com/" TargetMode="External"/><Relationship Id="rId1887" Type="http://schemas.openxmlformats.org/officeDocument/2006/relationships/hyperlink" Target="https://twitter.com/" TargetMode="External"/><Relationship Id="rId2840" Type="http://schemas.openxmlformats.org/officeDocument/2006/relationships/hyperlink" Target="https://twitter.com/" TargetMode="External"/><Relationship Id="rId2938" Type="http://schemas.openxmlformats.org/officeDocument/2006/relationships/hyperlink" Target="https://twitter.com/" TargetMode="External"/><Relationship Id="rId1302" Type="http://schemas.openxmlformats.org/officeDocument/2006/relationships/hyperlink" Target="https://twitter.com/" TargetMode="External"/><Relationship Id="rId1747" Type="http://schemas.openxmlformats.org/officeDocument/2006/relationships/hyperlink" Target="https://twitter.com/" TargetMode="External"/><Relationship Id="rId1954" Type="http://schemas.openxmlformats.org/officeDocument/2006/relationships/hyperlink" Target="https://twitter.com/" TargetMode="External"/><Relationship Id="rId2700" Type="http://schemas.openxmlformats.org/officeDocument/2006/relationships/hyperlink" Target="https://twitter.com/" TargetMode="External"/><Relationship Id="rId39" Type="http://schemas.openxmlformats.org/officeDocument/2006/relationships/hyperlink" Target="https://twitter.com/ABPNews/status/1302895634148552704" TargetMode="External"/><Relationship Id="rId1607" Type="http://schemas.openxmlformats.org/officeDocument/2006/relationships/hyperlink" Target="https://twitter.com/" TargetMode="External"/><Relationship Id="rId1814" Type="http://schemas.openxmlformats.org/officeDocument/2006/relationships/hyperlink" Target="https://twitter.com/" TargetMode="External"/><Relationship Id="rId188" Type="http://schemas.openxmlformats.org/officeDocument/2006/relationships/hyperlink" Target="https://twitter.com/" TargetMode="External"/><Relationship Id="rId395" Type="http://schemas.openxmlformats.org/officeDocument/2006/relationships/hyperlink" Target="https://twitter.com/" TargetMode="External"/><Relationship Id="rId2076" Type="http://schemas.openxmlformats.org/officeDocument/2006/relationships/hyperlink" Target="https://twitter.com/" TargetMode="External"/><Relationship Id="rId2283" Type="http://schemas.openxmlformats.org/officeDocument/2006/relationships/hyperlink" Target="https://twitter.com/" TargetMode="External"/><Relationship Id="rId2490" Type="http://schemas.openxmlformats.org/officeDocument/2006/relationships/hyperlink" Target="https://twitter.com/" TargetMode="External"/><Relationship Id="rId2588" Type="http://schemas.openxmlformats.org/officeDocument/2006/relationships/hyperlink" Target="https://twitter.com/" TargetMode="External"/><Relationship Id="rId255" Type="http://schemas.openxmlformats.org/officeDocument/2006/relationships/hyperlink" Target="https://twitter.com/" TargetMode="External"/><Relationship Id="rId462" Type="http://schemas.openxmlformats.org/officeDocument/2006/relationships/hyperlink" Target="https://twitter.com/" TargetMode="External"/><Relationship Id="rId1092" Type="http://schemas.openxmlformats.org/officeDocument/2006/relationships/hyperlink" Target="https://twitter.com/" TargetMode="External"/><Relationship Id="rId1397" Type="http://schemas.openxmlformats.org/officeDocument/2006/relationships/hyperlink" Target="https://twitter.com/" TargetMode="External"/><Relationship Id="rId2143" Type="http://schemas.openxmlformats.org/officeDocument/2006/relationships/hyperlink" Target="https://twitter.com/" TargetMode="External"/><Relationship Id="rId2350" Type="http://schemas.openxmlformats.org/officeDocument/2006/relationships/hyperlink" Target="https://twitter.com/" TargetMode="External"/><Relationship Id="rId2795" Type="http://schemas.openxmlformats.org/officeDocument/2006/relationships/hyperlink" Target="https://twitter.com/" TargetMode="External"/><Relationship Id="rId115" Type="http://schemas.openxmlformats.org/officeDocument/2006/relationships/hyperlink" Target="https://twitter.com/" TargetMode="External"/><Relationship Id="rId322" Type="http://schemas.openxmlformats.org/officeDocument/2006/relationships/hyperlink" Target="https://twitter.com/" TargetMode="External"/><Relationship Id="rId767" Type="http://schemas.openxmlformats.org/officeDocument/2006/relationships/hyperlink" Target="https://twitter.com/" TargetMode="External"/><Relationship Id="rId974" Type="http://schemas.openxmlformats.org/officeDocument/2006/relationships/hyperlink" Target="https://twitter.com/" TargetMode="External"/><Relationship Id="rId2003" Type="http://schemas.openxmlformats.org/officeDocument/2006/relationships/hyperlink" Target="https://twitter.com/" TargetMode="External"/><Relationship Id="rId2210" Type="http://schemas.openxmlformats.org/officeDocument/2006/relationships/hyperlink" Target="https://twitter.com/" TargetMode="External"/><Relationship Id="rId2448" Type="http://schemas.openxmlformats.org/officeDocument/2006/relationships/hyperlink" Target="https://twitter.com/"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627" Type="http://schemas.openxmlformats.org/officeDocument/2006/relationships/hyperlink" Target="https://twitter.com/" TargetMode="External"/><Relationship Id="rId834" Type="http://schemas.openxmlformats.org/officeDocument/2006/relationships/hyperlink" Target="https://twitter.com/" TargetMode="External"/><Relationship Id="rId1257" Type="http://schemas.openxmlformats.org/officeDocument/2006/relationships/hyperlink" Target="https://twitter.com/" TargetMode="External"/><Relationship Id="rId1464" Type="http://schemas.openxmlformats.org/officeDocument/2006/relationships/hyperlink" Target="https://twitter.com/" TargetMode="External"/><Relationship Id="rId1671" Type="http://schemas.openxmlformats.org/officeDocument/2006/relationships/hyperlink" Target="https://twitter.com/" TargetMode="External"/><Relationship Id="rId2308" Type="http://schemas.openxmlformats.org/officeDocument/2006/relationships/hyperlink" Target="https://twitter.com/" TargetMode="External"/><Relationship Id="rId2515" Type="http://schemas.openxmlformats.org/officeDocument/2006/relationships/hyperlink" Target="https://twitter.com/" TargetMode="External"/><Relationship Id="rId2722" Type="http://schemas.openxmlformats.org/officeDocument/2006/relationships/hyperlink" Target="https://twitter.com/" TargetMode="External"/><Relationship Id="rId901" Type="http://schemas.openxmlformats.org/officeDocument/2006/relationships/hyperlink" Target="https://twitter.com/" TargetMode="External"/><Relationship Id="rId1117" Type="http://schemas.openxmlformats.org/officeDocument/2006/relationships/hyperlink" Target="https://twitter.com/" TargetMode="External"/><Relationship Id="rId1324" Type="http://schemas.openxmlformats.org/officeDocument/2006/relationships/hyperlink" Target="https://twitter.com/" TargetMode="External"/><Relationship Id="rId1531" Type="http://schemas.openxmlformats.org/officeDocument/2006/relationships/hyperlink" Target="https://twitter.com/" TargetMode="External"/><Relationship Id="rId1769" Type="http://schemas.openxmlformats.org/officeDocument/2006/relationships/hyperlink" Target="https://twitter.com/" TargetMode="External"/><Relationship Id="rId1976" Type="http://schemas.openxmlformats.org/officeDocument/2006/relationships/hyperlink" Target="https://twitter.com/" TargetMode="External"/><Relationship Id="rId30" Type="http://schemas.openxmlformats.org/officeDocument/2006/relationships/hyperlink" Target="https://twitter.com/i/web/status/1302898805029793795" TargetMode="External"/><Relationship Id="rId1629" Type="http://schemas.openxmlformats.org/officeDocument/2006/relationships/hyperlink" Target="https://twitter.com/" TargetMode="External"/><Relationship Id="rId1836" Type="http://schemas.openxmlformats.org/officeDocument/2006/relationships/hyperlink" Target="https://twitter.com/" TargetMode="External"/><Relationship Id="rId1903" Type="http://schemas.openxmlformats.org/officeDocument/2006/relationships/hyperlink" Target="https://twitter.com/" TargetMode="External"/><Relationship Id="rId2098" Type="http://schemas.openxmlformats.org/officeDocument/2006/relationships/hyperlink" Target="https://twitter.com/" TargetMode="External"/><Relationship Id="rId3051" Type="http://schemas.openxmlformats.org/officeDocument/2006/relationships/hyperlink" Target="https://twitter.com/" TargetMode="External"/><Relationship Id="rId277" Type="http://schemas.openxmlformats.org/officeDocument/2006/relationships/hyperlink" Target="https://twitter.com/" TargetMode="External"/><Relationship Id="rId484" Type="http://schemas.openxmlformats.org/officeDocument/2006/relationships/hyperlink" Target="https://twitter.com/" TargetMode="External"/><Relationship Id="rId2165" Type="http://schemas.openxmlformats.org/officeDocument/2006/relationships/hyperlink" Target="https://twitter.com/" TargetMode="External"/><Relationship Id="rId3009" Type="http://schemas.openxmlformats.org/officeDocument/2006/relationships/hyperlink" Target="https://twitter.com/" TargetMode="External"/><Relationship Id="rId137" Type="http://schemas.openxmlformats.org/officeDocument/2006/relationships/hyperlink" Target="https://twitter.com/" TargetMode="External"/><Relationship Id="rId344" Type="http://schemas.openxmlformats.org/officeDocument/2006/relationships/hyperlink" Target="https://twitter.com/" TargetMode="External"/><Relationship Id="rId691" Type="http://schemas.openxmlformats.org/officeDocument/2006/relationships/hyperlink" Target="https://twitter.com/" TargetMode="External"/><Relationship Id="rId789" Type="http://schemas.openxmlformats.org/officeDocument/2006/relationships/hyperlink" Target="https://twitter.com/" TargetMode="External"/><Relationship Id="rId996" Type="http://schemas.openxmlformats.org/officeDocument/2006/relationships/hyperlink" Target="https://twitter.com/" TargetMode="External"/><Relationship Id="rId2025" Type="http://schemas.openxmlformats.org/officeDocument/2006/relationships/hyperlink" Target="https://twitter.com/" TargetMode="External"/><Relationship Id="rId2372" Type="http://schemas.openxmlformats.org/officeDocument/2006/relationships/hyperlink" Target="https://twitter.com/"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551" Type="http://schemas.openxmlformats.org/officeDocument/2006/relationships/hyperlink" Target="https://twitter.com/" TargetMode="External"/><Relationship Id="rId649" Type="http://schemas.openxmlformats.org/officeDocument/2006/relationships/hyperlink" Target="https://twitter.com/" TargetMode="External"/><Relationship Id="rId856" Type="http://schemas.openxmlformats.org/officeDocument/2006/relationships/hyperlink" Target="https://twitter.com/" TargetMode="External"/><Relationship Id="rId1181" Type="http://schemas.openxmlformats.org/officeDocument/2006/relationships/hyperlink" Target="https://twitter.com/" TargetMode="External"/><Relationship Id="rId1279" Type="http://schemas.openxmlformats.org/officeDocument/2006/relationships/hyperlink" Target="https://twitter.com/" TargetMode="External"/><Relationship Id="rId1486" Type="http://schemas.openxmlformats.org/officeDocument/2006/relationships/hyperlink" Target="https://twitter.com/" TargetMode="External"/><Relationship Id="rId2232" Type="http://schemas.openxmlformats.org/officeDocument/2006/relationships/hyperlink" Target="https://twitter.com/" TargetMode="External"/><Relationship Id="rId2537" Type="http://schemas.openxmlformats.org/officeDocument/2006/relationships/hyperlink" Target="https://twitter.com/" TargetMode="External"/><Relationship Id="rId204" Type="http://schemas.openxmlformats.org/officeDocument/2006/relationships/hyperlink" Target="https://twitter.com/" TargetMode="External"/><Relationship Id="rId411" Type="http://schemas.openxmlformats.org/officeDocument/2006/relationships/hyperlink" Target="https://twitter.com/" TargetMode="External"/><Relationship Id="rId509" Type="http://schemas.openxmlformats.org/officeDocument/2006/relationships/hyperlink" Target="https://twitter.com/" TargetMode="External"/><Relationship Id="rId1041" Type="http://schemas.openxmlformats.org/officeDocument/2006/relationships/hyperlink" Target="https://twitter.com/" TargetMode="External"/><Relationship Id="rId1139" Type="http://schemas.openxmlformats.org/officeDocument/2006/relationships/hyperlink" Target="https://twitter.com/" TargetMode="External"/><Relationship Id="rId1346" Type="http://schemas.openxmlformats.org/officeDocument/2006/relationships/hyperlink" Target="https://twitter.com/" TargetMode="External"/><Relationship Id="rId1693" Type="http://schemas.openxmlformats.org/officeDocument/2006/relationships/hyperlink" Target="https://twitter.com/" TargetMode="External"/><Relationship Id="rId1998" Type="http://schemas.openxmlformats.org/officeDocument/2006/relationships/hyperlink" Target="https://twitter.com/"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716" Type="http://schemas.openxmlformats.org/officeDocument/2006/relationships/hyperlink" Target="https://twitter.com/" TargetMode="External"/><Relationship Id="rId923" Type="http://schemas.openxmlformats.org/officeDocument/2006/relationships/hyperlink" Target="https://twitter.com/" TargetMode="External"/><Relationship Id="rId1553" Type="http://schemas.openxmlformats.org/officeDocument/2006/relationships/hyperlink" Target="https://twitter.com/" TargetMode="External"/><Relationship Id="rId1760" Type="http://schemas.openxmlformats.org/officeDocument/2006/relationships/hyperlink" Target="https://twitter.com/" TargetMode="External"/><Relationship Id="rId1858" Type="http://schemas.openxmlformats.org/officeDocument/2006/relationships/hyperlink" Target="https://twitter.com/"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52" Type="http://schemas.openxmlformats.org/officeDocument/2006/relationships/hyperlink" Target="https://twitter.com/i/web/status/1302902149160992768" TargetMode="External"/><Relationship Id="rId1206" Type="http://schemas.openxmlformats.org/officeDocument/2006/relationships/hyperlink" Target="https://twitter.com/" TargetMode="External"/><Relationship Id="rId1413" Type="http://schemas.openxmlformats.org/officeDocument/2006/relationships/hyperlink" Target="https://twitter.com/" TargetMode="External"/><Relationship Id="rId1620" Type="http://schemas.openxmlformats.org/officeDocument/2006/relationships/hyperlink" Target="https://twitter.com/" TargetMode="External"/><Relationship Id="rId2909" Type="http://schemas.openxmlformats.org/officeDocument/2006/relationships/hyperlink" Target="https://twitter.com/" TargetMode="External"/><Relationship Id="rId3073" Type="http://schemas.openxmlformats.org/officeDocument/2006/relationships/hyperlink" Target="https://twitter.com/" TargetMode="External"/><Relationship Id="rId1718" Type="http://schemas.openxmlformats.org/officeDocument/2006/relationships/hyperlink" Target="https://twitter.com/" TargetMode="External"/><Relationship Id="rId1925" Type="http://schemas.openxmlformats.org/officeDocument/2006/relationships/hyperlink" Target="https://twitter.com/" TargetMode="External"/><Relationship Id="rId299" Type="http://schemas.openxmlformats.org/officeDocument/2006/relationships/hyperlink" Target="https://twitter.com/" TargetMode="External"/><Relationship Id="rId2187" Type="http://schemas.openxmlformats.org/officeDocument/2006/relationships/hyperlink" Target="https://twitter.com/" TargetMode="External"/><Relationship Id="rId2394" Type="http://schemas.openxmlformats.org/officeDocument/2006/relationships/hyperlink" Target="https://twitter.com/" TargetMode="External"/><Relationship Id="rId159" Type="http://schemas.openxmlformats.org/officeDocument/2006/relationships/hyperlink" Target="https://twitter.com/" TargetMode="External"/><Relationship Id="rId366" Type="http://schemas.openxmlformats.org/officeDocument/2006/relationships/hyperlink" Target="https://twitter.com/" TargetMode="External"/><Relationship Id="rId573" Type="http://schemas.openxmlformats.org/officeDocument/2006/relationships/hyperlink" Target="https://twitter.com/" TargetMode="External"/><Relationship Id="rId780" Type="http://schemas.openxmlformats.org/officeDocument/2006/relationships/hyperlink" Target="https://twitter.com/" TargetMode="External"/><Relationship Id="rId2047" Type="http://schemas.openxmlformats.org/officeDocument/2006/relationships/hyperlink" Target="https://twitter.com/" TargetMode="External"/><Relationship Id="rId2254" Type="http://schemas.openxmlformats.org/officeDocument/2006/relationships/hyperlink" Target="https://twitter.com/" TargetMode="External"/><Relationship Id="rId2461" Type="http://schemas.openxmlformats.org/officeDocument/2006/relationships/hyperlink" Target="https://twitter.com/" TargetMode="External"/><Relationship Id="rId2699" Type="http://schemas.openxmlformats.org/officeDocument/2006/relationships/hyperlink" Target="https://twitter.com/" TargetMode="External"/><Relationship Id="rId3000" Type="http://schemas.openxmlformats.org/officeDocument/2006/relationships/hyperlink" Target="https://twitter.com/" TargetMode="External"/><Relationship Id="rId226" Type="http://schemas.openxmlformats.org/officeDocument/2006/relationships/hyperlink" Target="https://twitter.com/" TargetMode="External"/><Relationship Id="rId433" Type="http://schemas.openxmlformats.org/officeDocument/2006/relationships/hyperlink" Target="https://twitter.com/" TargetMode="External"/><Relationship Id="rId878" Type="http://schemas.openxmlformats.org/officeDocument/2006/relationships/hyperlink" Target="https://twitter.com/" TargetMode="External"/><Relationship Id="rId1063" Type="http://schemas.openxmlformats.org/officeDocument/2006/relationships/hyperlink" Target="https://twitter.com/" TargetMode="External"/><Relationship Id="rId1270" Type="http://schemas.openxmlformats.org/officeDocument/2006/relationships/hyperlink" Target="https://twitter.com/" TargetMode="External"/><Relationship Id="rId2114" Type="http://schemas.openxmlformats.org/officeDocument/2006/relationships/hyperlink" Target="https://twitter.com/" TargetMode="External"/><Relationship Id="rId2559" Type="http://schemas.openxmlformats.org/officeDocument/2006/relationships/hyperlink" Target="https://twitter.com/"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640" Type="http://schemas.openxmlformats.org/officeDocument/2006/relationships/hyperlink" Target="https://twitter.com/" TargetMode="External"/><Relationship Id="rId738" Type="http://schemas.openxmlformats.org/officeDocument/2006/relationships/hyperlink" Target="https://twitter.com/" TargetMode="External"/><Relationship Id="rId945" Type="http://schemas.openxmlformats.org/officeDocument/2006/relationships/hyperlink" Target="https://twitter.com/" TargetMode="External"/><Relationship Id="rId1368" Type="http://schemas.openxmlformats.org/officeDocument/2006/relationships/hyperlink" Target="https://twitter.com/" TargetMode="External"/><Relationship Id="rId1575" Type="http://schemas.openxmlformats.org/officeDocument/2006/relationships/hyperlink" Target="https://twitter.com/" TargetMode="External"/><Relationship Id="rId1782" Type="http://schemas.openxmlformats.org/officeDocument/2006/relationships/hyperlink" Target="https://twitter.com/" TargetMode="External"/><Relationship Id="rId2321" Type="http://schemas.openxmlformats.org/officeDocument/2006/relationships/hyperlink" Target="https://twitter.com/" TargetMode="External"/><Relationship Id="rId2419" Type="http://schemas.openxmlformats.org/officeDocument/2006/relationships/hyperlink" Target="https://twitter.com/"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74" Type="http://schemas.openxmlformats.org/officeDocument/2006/relationships/hyperlink" Target="https://twitter.com/i/web/status/1302905129725693952" TargetMode="External"/><Relationship Id="rId500" Type="http://schemas.openxmlformats.org/officeDocument/2006/relationships/hyperlink" Target="https://twitter.com/" TargetMode="External"/><Relationship Id="rId805" Type="http://schemas.openxmlformats.org/officeDocument/2006/relationships/hyperlink" Target="https://twitter.com/" TargetMode="External"/><Relationship Id="rId1130" Type="http://schemas.openxmlformats.org/officeDocument/2006/relationships/hyperlink" Target="https://twitter.com/" TargetMode="External"/><Relationship Id="rId1228" Type="http://schemas.openxmlformats.org/officeDocument/2006/relationships/hyperlink" Target="https://twitter.com/" TargetMode="External"/><Relationship Id="rId1435" Type="http://schemas.openxmlformats.org/officeDocument/2006/relationships/hyperlink" Target="https://twitter.com/" TargetMode="External"/><Relationship Id="rId1642" Type="http://schemas.openxmlformats.org/officeDocument/2006/relationships/hyperlink" Target="https://twitter.com/" TargetMode="External"/><Relationship Id="rId1947" Type="http://schemas.openxmlformats.org/officeDocument/2006/relationships/hyperlink" Target="https://twitter.com/" TargetMode="External"/><Relationship Id="rId2900" Type="http://schemas.openxmlformats.org/officeDocument/2006/relationships/hyperlink" Target="https://twitter.com/" TargetMode="External"/><Relationship Id="rId1502" Type="http://schemas.openxmlformats.org/officeDocument/2006/relationships/hyperlink" Target="https://twitter.com/" TargetMode="External"/><Relationship Id="rId1807" Type="http://schemas.openxmlformats.org/officeDocument/2006/relationships/hyperlink" Target="https://twitter.com/" TargetMode="External"/><Relationship Id="rId290" Type="http://schemas.openxmlformats.org/officeDocument/2006/relationships/hyperlink" Target="https://twitter.com/" TargetMode="External"/><Relationship Id="rId388" Type="http://schemas.openxmlformats.org/officeDocument/2006/relationships/hyperlink" Target="https://twitter.com/" TargetMode="External"/><Relationship Id="rId2069" Type="http://schemas.openxmlformats.org/officeDocument/2006/relationships/hyperlink" Target="https://twitter.com/" TargetMode="External"/><Relationship Id="rId3022" Type="http://schemas.openxmlformats.org/officeDocument/2006/relationships/hyperlink" Target="https://twitter.com/" TargetMode="External"/><Relationship Id="rId150" Type="http://schemas.openxmlformats.org/officeDocument/2006/relationships/hyperlink" Target="https://twitter.com/" TargetMode="External"/><Relationship Id="rId595" Type="http://schemas.openxmlformats.org/officeDocument/2006/relationships/hyperlink" Target="https://twitter.com/" TargetMode="External"/><Relationship Id="rId2276" Type="http://schemas.openxmlformats.org/officeDocument/2006/relationships/hyperlink" Target="https://twitter.com/" TargetMode="External"/><Relationship Id="rId2483" Type="http://schemas.openxmlformats.org/officeDocument/2006/relationships/hyperlink" Target="https://twitter.com/" TargetMode="External"/><Relationship Id="rId2690" Type="http://schemas.openxmlformats.org/officeDocument/2006/relationships/hyperlink" Target="https://twitter.com/" TargetMode="External"/><Relationship Id="rId248" Type="http://schemas.openxmlformats.org/officeDocument/2006/relationships/hyperlink" Target="https://twitter.com/" TargetMode="External"/><Relationship Id="rId455" Type="http://schemas.openxmlformats.org/officeDocument/2006/relationships/hyperlink" Target="https://twitter.com/" TargetMode="External"/><Relationship Id="rId662" Type="http://schemas.openxmlformats.org/officeDocument/2006/relationships/hyperlink" Target="https://twitter.com/" TargetMode="External"/><Relationship Id="rId1085" Type="http://schemas.openxmlformats.org/officeDocument/2006/relationships/hyperlink" Target="https://twitter.com/" TargetMode="External"/><Relationship Id="rId1292" Type="http://schemas.openxmlformats.org/officeDocument/2006/relationships/hyperlink" Target="https://twitter.com/" TargetMode="External"/><Relationship Id="rId2136" Type="http://schemas.openxmlformats.org/officeDocument/2006/relationships/hyperlink" Target="https://twitter.com/" TargetMode="External"/><Relationship Id="rId2343" Type="http://schemas.openxmlformats.org/officeDocument/2006/relationships/hyperlink" Target="https://twitter.com/" TargetMode="External"/><Relationship Id="rId2550" Type="http://schemas.openxmlformats.org/officeDocument/2006/relationships/hyperlink" Target="https://twitter.com/" TargetMode="External"/><Relationship Id="rId2788" Type="http://schemas.openxmlformats.org/officeDocument/2006/relationships/hyperlink" Target="https://twitter.com/" TargetMode="External"/><Relationship Id="rId2995" Type="http://schemas.openxmlformats.org/officeDocument/2006/relationships/hyperlink" Target="https://twitter.com/" TargetMode="External"/><Relationship Id="rId108" Type="http://schemas.openxmlformats.org/officeDocument/2006/relationships/hyperlink" Target="https://twitter.com/ABPNews/status/1302895634148552704" TargetMode="External"/><Relationship Id="rId315" Type="http://schemas.openxmlformats.org/officeDocument/2006/relationships/hyperlink" Target="https://twitter.com/" TargetMode="External"/><Relationship Id="rId522" Type="http://schemas.openxmlformats.org/officeDocument/2006/relationships/hyperlink" Target="https://twitter.com/" TargetMode="External"/><Relationship Id="rId967" Type="http://schemas.openxmlformats.org/officeDocument/2006/relationships/hyperlink" Target="https://twitter.com/" TargetMode="External"/><Relationship Id="rId1152" Type="http://schemas.openxmlformats.org/officeDocument/2006/relationships/hyperlink" Target="https://twitter.com/" TargetMode="External"/><Relationship Id="rId1597" Type="http://schemas.openxmlformats.org/officeDocument/2006/relationships/hyperlink" Target="https://twitter.com/" TargetMode="External"/><Relationship Id="rId2203" Type="http://schemas.openxmlformats.org/officeDocument/2006/relationships/hyperlink" Target="https://twitter.com/" TargetMode="External"/><Relationship Id="rId2410" Type="http://schemas.openxmlformats.org/officeDocument/2006/relationships/hyperlink" Target="https://twitter.com/"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96" Type="http://schemas.openxmlformats.org/officeDocument/2006/relationships/hyperlink" Target="https://twitter.com/i/web/status/1302905097769291776" TargetMode="External"/><Relationship Id="rId827" Type="http://schemas.openxmlformats.org/officeDocument/2006/relationships/hyperlink" Target="https://twitter.com/" TargetMode="External"/><Relationship Id="rId1012" Type="http://schemas.openxmlformats.org/officeDocument/2006/relationships/hyperlink" Target="https://twitter.com/" TargetMode="External"/><Relationship Id="rId1457" Type="http://schemas.openxmlformats.org/officeDocument/2006/relationships/hyperlink" Target="https://twitter.com/" TargetMode="External"/><Relationship Id="rId1664" Type="http://schemas.openxmlformats.org/officeDocument/2006/relationships/hyperlink" Target="https://twitter.com/" TargetMode="External"/><Relationship Id="rId1871" Type="http://schemas.openxmlformats.org/officeDocument/2006/relationships/hyperlink" Target="https://twitter.com/" TargetMode="External"/><Relationship Id="rId2508" Type="http://schemas.openxmlformats.org/officeDocument/2006/relationships/hyperlink" Target="https://twitter.com/"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1317" Type="http://schemas.openxmlformats.org/officeDocument/2006/relationships/hyperlink" Target="https://twitter.com/" TargetMode="External"/><Relationship Id="rId1524" Type="http://schemas.openxmlformats.org/officeDocument/2006/relationships/hyperlink" Target="https://twitter.com/" TargetMode="External"/><Relationship Id="rId1731" Type="http://schemas.openxmlformats.org/officeDocument/2006/relationships/hyperlink" Target="https://twitter.com/" TargetMode="External"/><Relationship Id="rId1969" Type="http://schemas.openxmlformats.org/officeDocument/2006/relationships/hyperlink" Target="https://twitter.com/" TargetMode="External"/><Relationship Id="rId23" Type="http://schemas.openxmlformats.org/officeDocument/2006/relationships/hyperlink" Target="https://twitter.com/YadavjiiAAP12/status/1302871551067353089" TargetMode="External"/><Relationship Id="rId1829" Type="http://schemas.openxmlformats.org/officeDocument/2006/relationships/hyperlink" Target="https://twitter.com/" TargetMode="External"/><Relationship Id="rId2298" Type="http://schemas.openxmlformats.org/officeDocument/2006/relationships/hyperlink" Target="https://twitter.com/" TargetMode="External"/><Relationship Id="rId3044" Type="http://schemas.openxmlformats.org/officeDocument/2006/relationships/hyperlink" Target="https://twitter.com/" TargetMode="External"/><Relationship Id="rId172" Type="http://schemas.openxmlformats.org/officeDocument/2006/relationships/hyperlink" Target="https://twitter.com/" TargetMode="External"/><Relationship Id="rId477" Type="http://schemas.openxmlformats.org/officeDocument/2006/relationships/hyperlink" Target="https://twitter.com/" TargetMode="External"/><Relationship Id="rId684" Type="http://schemas.openxmlformats.org/officeDocument/2006/relationships/hyperlink" Target="https://twitter.com/" TargetMode="External"/><Relationship Id="rId2060" Type="http://schemas.openxmlformats.org/officeDocument/2006/relationships/hyperlink" Target="https://twitter.com/" TargetMode="External"/><Relationship Id="rId2158" Type="http://schemas.openxmlformats.org/officeDocument/2006/relationships/hyperlink" Target="https://twitter.com/" TargetMode="External"/><Relationship Id="rId2365" Type="http://schemas.openxmlformats.org/officeDocument/2006/relationships/hyperlink" Target="https://twitter.com/" TargetMode="External"/><Relationship Id="rId337" Type="http://schemas.openxmlformats.org/officeDocument/2006/relationships/hyperlink" Target="https://twitter.com/" TargetMode="External"/><Relationship Id="rId891" Type="http://schemas.openxmlformats.org/officeDocument/2006/relationships/hyperlink" Target="https://twitter.com/" TargetMode="External"/><Relationship Id="rId989" Type="http://schemas.openxmlformats.org/officeDocument/2006/relationships/hyperlink" Target="https://twitter.com/" TargetMode="External"/><Relationship Id="rId2018" Type="http://schemas.openxmlformats.org/officeDocument/2006/relationships/hyperlink" Target="https://twitter.com/" TargetMode="External"/><Relationship Id="rId2572" Type="http://schemas.openxmlformats.org/officeDocument/2006/relationships/hyperlink" Target="https://twitter.com/" TargetMode="External"/><Relationship Id="rId2877" Type="http://schemas.openxmlformats.org/officeDocument/2006/relationships/hyperlink" Target="https://twitter.com/" TargetMode="External"/><Relationship Id="rId544" Type="http://schemas.openxmlformats.org/officeDocument/2006/relationships/hyperlink" Target="https://twitter.com/" TargetMode="External"/><Relationship Id="rId751" Type="http://schemas.openxmlformats.org/officeDocument/2006/relationships/hyperlink" Target="https://twitter.com/" TargetMode="External"/><Relationship Id="rId849" Type="http://schemas.openxmlformats.org/officeDocument/2006/relationships/hyperlink" Target="https://twitter.com/" TargetMode="External"/><Relationship Id="rId1174" Type="http://schemas.openxmlformats.org/officeDocument/2006/relationships/hyperlink" Target="https://twitter.com/" TargetMode="External"/><Relationship Id="rId1381" Type="http://schemas.openxmlformats.org/officeDocument/2006/relationships/hyperlink" Target="https://twitter.com/" TargetMode="External"/><Relationship Id="rId1479" Type="http://schemas.openxmlformats.org/officeDocument/2006/relationships/hyperlink" Target="https://twitter.com/" TargetMode="External"/><Relationship Id="rId1686" Type="http://schemas.openxmlformats.org/officeDocument/2006/relationships/hyperlink" Target="https://twitter.com/" TargetMode="External"/><Relationship Id="rId2225" Type="http://schemas.openxmlformats.org/officeDocument/2006/relationships/hyperlink" Target="https://twitter.com/" TargetMode="External"/><Relationship Id="rId2432" Type="http://schemas.openxmlformats.org/officeDocument/2006/relationships/hyperlink" Target="https://twitter.com/" TargetMode="External"/><Relationship Id="rId404" Type="http://schemas.openxmlformats.org/officeDocument/2006/relationships/hyperlink" Target="https://twitter.com/" TargetMode="External"/><Relationship Id="rId611" Type="http://schemas.openxmlformats.org/officeDocument/2006/relationships/hyperlink" Target="https://twitter.com/" TargetMode="External"/><Relationship Id="rId1034" Type="http://schemas.openxmlformats.org/officeDocument/2006/relationships/hyperlink" Target="https://twitter.com/" TargetMode="External"/><Relationship Id="rId1241" Type="http://schemas.openxmlformats.org/officeDocument/2006/relationships/hyperlink" Target="https://twitter.com/" TargetMode="External"/><Relationship Id="rId1339" Type="http://schemas.openxmlformats.org/officeDocument/2006/relationships/hyperlink" Target="https://twitter.com/" TargetMode="External"/><Relationship Id="rId1893" Type="http://schemas.openxmlformats.org/officeDocument/2006/relationships/hyperlink" Target="https://twitter.com/"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709" Type="http://schemas.openxmlformats.org/officeDocument/2006/relationships/hyperlink" Target="https://twitter.com/" TargetMode="External"/><Relationship Id="rId916" Type="http://schemas.openxmlformats.org/officeDocument/2006/relationships/hyperlink" Target="https://twitter.com/" TargetMode="External"/><Relationship Id="rId1101" Type="http://schemas.openxmlformats.org/officeDocument/2006/relationships/hyperlink" Target="https://twitter.com/" TargetMode="External"/><Relationship Id="rId1546" Type="http://schemas.openxmlformats.org/officeDocument/2006/relationships/hyperlink" Target="https://twitter.com/" TargetMode="External"/><Relationship Id="rId1753" Type="http://schemas.openxmlformats.org/officeDocument/2006/relationships/hyperlink" Target="https://twitter.com/" TargetMode="External"/><Relationship Id="rId1960" Type="http://schemas.openxmlformats.org/officeDocument/2006/relationships/hyperlink" Target="https://twitter.com/" TargetMode="External"/><Relationship Id="rId2804" Type="http://schemas.openxmlformats.org/officeDocument/2006/relationships/hyperlink" Target="https://twitter.com/" TargetMode="External"/><Relationship Id="rId45" Type="http://schemas.openxmlformats.org/officeDocument/2006/relationships/hyperlink" Target="https://twitter.com/i/web/status/1302899175189741568" TargetMode="External"/><Relationship Id="rId1406" Type="http://schemas.openxmlformats.org/officeDocument/2006/relationships/hyperlink" Target="https://twitter.com/" TargetMode="External"/><Relationship Id="rId1613" Type="http://schemas.openxmlformats.org/officeDocument/2006/relationships/hyperlink" Target="https://twitter.com/" TargetMode="External"/><Relationship Id="rId1820" Type="http://schemas.openxmlformats.org/officeDocument/2006/relationships/hyperlink" Target="https://twitter.com/" TargetMode="External"/><Relationship Id="rId3066" Type="http://schemas.openxmlformats.org/officeDocument/2006/relationships/hyperlink" Target="https://twitter.com/" TargetMode="External"/><Relationship Id="rId194" Type="http://schemas.openxmlformats.org/officeDocument/2006/relationships/hyperlink" Target="https://twitter.com/" TargetMode="External"/><Relationship Id="rId1918" Type="http://schemas.openxmlformats.org/officeDocument/2006/relationships/hyperlink" Target="https://twitter.com/" TargetMode="External"/><Relationship Id="rId2082" Type="http://schemas.openxmlformats.org/officeDocument/2006/relationships/hyperlink" Target="https://twitter.com/" TargetMode="External"/><Relationship Id="rId261" Type="http://schemas.openxmlformats.org/officeDocument/2006/relationships/hyperlink" Target="https://twitter.com/" TargetMode="External"/><Relationship Id="rId499" Type="http://schemas.openxmlformats.org/officeDocument/2006/relationships/hyperlink" Target="https://twitter.com/" TargetMode="External"/><Relationship Id="rId2387" Type="http://schemas.openxmlformats.org/officeDocument/2006/relationships/hyperlink" Target="https://twitter.com/" TargetMode="External"/><Relationship Id="rId2594" Type="http://schemas.openxmlformats.org/officeDocument/2006/relationships/hyperlink" Target="https://twitter.com/" TargetMode="External"/><Relationship Id="rId359" Type="http://schemas.openxmlformats.org/officeDocument/2006/relationships/hyperlink" Target="https://twitter.com/" TargetMode="External"/><Relationship Id="rId566" Type="http://schemas.openxmlformats.org/officeDocument/2006/relationships/hyperlink" Target="https://twitter.com/" TargetMode="External"/><Relationship Id="rId773" Type="http://schemas.openxmlformats.org/officeDocument/2006/relationships/hyperlink" Target="https://twitter.com/" TargetMode="External"/><Relationship Id="rId1196" Type="http://schemas.openxmlformats.org/officeDocument/2006/relationships/hyperlink" Target="https://twitter.com/" TargetMode="External"/><Relationship Id="rId2247" Type="http://schemas.openxmlformats.org/officeDocument/2006/relationships/hyperlink" Target="https://twitter.com/" TargetMode="External"/><Relationship Id="rId2454" Type="http://schemas.openxmlformats.org/officeDocument/2006/relationships/hyperlink" Target="https://twitter.com/" TargetMode="External"/><Relationship Id="rId2899" Type="http://schemas.openxmlformats.org/officeDocument/2006/relationships/hyperlink" Target="https://twitter.com/" TargetMode="External"/><Relationship Id="rId121" Type="http://schemas.openxmlformats.org/officeDocument/2006/relationships/hyperlink" Target="https://twitter.com/" TargetMode="External"/><Relationship Id="rId219" Type="http://schemas.openxmlformats.org/officeDocument/2006/relationships/hyperlink" Target="https://twitter.com/" TargetMode="External"/><Relationship Id="rId426" Type="http://schemas.openxmlformats.org/officeDocument/2006/relationships/hyperlink" Target="https://twitter.com/" TargetMode="External"/><Relationship Id="rId633" Type="http://schemas.openxmlformats.org/officeDocument/2006/relationships/hyperlink" Target="https://twitter.com/" TargetMode="External"/><Relationship Id="rId980" Type="http://schemas.openxmlformats.org/officeDocument/2006/relationships/hyperlink" Target="https://twitter.com/" TargetMode="External"/><Relationship Id="rId1056" Type="http://schemas.openxmlformats.org/officeDocument/2006/relationships/hyperlink" Target="https://twitter.com/" TargetMode="External"/><Relationship Id="rId1263" Type="http://schemas.openxmlformats.org/officeDocument/2006/relationships/hyperlink" Target="https://twitter.com/" TargetMode="External"/><Relationship Id="rId2107" Type="http://schemas.openxmlformats.org/officeDocument/2006/relationships/hyperlink" Target="https://twitter.com/" TargetMode="External"/><Relationship Id="rId2314" Type="http://schemas.openxmlformats.org/officeDocument/2006/relationships/hyperlink" Target="https://twitter.com/" TargetMode="External"/><Relationship Id="rId2661" Type="http://schemas.openxmlformats.org/officeDocument/2006/relationships/hyperlink" Target="https://twitter.com/"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840" Type="http://schemas.openxmlformats.org/officeDocument/2006/relationships/hyperlink" Target="https://twitter.com/" TargetMode="External"/><Relationship Id="rId938" Type="http://schemas.openxmlformats.org/officeDocument/2006/relationships/hyperlink" Target="https://twitter.com/" TargetMode="External"/><Relationship Id="rId1470" Type="http://schemas.openxmlformats.org/officeDocument/2006/relationships/hyperlink" Target="https://twitter.com/" TargetMode="External"/><Relationship Id="rId1568" Type="http://schemas.openxmlformats.org/officeDocument/2006/relationships/hyperlink" Target="https://twitter.com/" TargetMode="External"/><Relationship Id="rId1775" Type="http://schemas.openxmlformats.org/officeDocument/2006/relationships/hyperlink" Target="https://twitter.com/" TargetMode="External"/><Relationship Id="rId2521" Type="http://schemas.openxmlformats.org/officeDocument/2006/relationships/hyperlink" Target="https://twitter.com/"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67" Type="http://schemas.openxmlformats.org/officeDocument/2006/relationships/hyperlink" Target="https://twitter.com/vinodkapri/status/1302855037375315969" TargetMode="External"/><Relationship Id="rId700" Type="http://schemas.openxmlformats.org/officeDocument/2006/relationships/hyperlink" Target="https://twitter.com/" TargetMode="External"/><Relationship Id="rId1123" Type="http://schemas.openxmlformats.org/officeDocument/2006/relationships/hyperlink" Target="https://twitter.com/" TargetMode="External"/><Relationship Id="rId1330" Type="http://schemas.openxmlformats.org/officeDocument/2006/relationships/hyperlink" Target="https://twitter.com/" TargetMode="External"/><Relationship Id="rId1428" Type="http://schemas.openxmlformats.org/officeDocument/2006/relationships/hyperlink" Target="https://twitter.com/" TargetMode="External"/><Relationship Id="rId1635" Type="http://schemas.openxmlformats.org/officeDocument/2006/relationships/hyperlink" Target="https://twitter.com/" TargetMode="External"/><Relationship Id="rId1982" Type="http://schemas.openxmlformats.org/officeDocument/2006/relationships/hyperlink" Target="https://twitter.com/" TargetMode="External"/><Relationship Id="rId1842" Type="http://schemas.openxmlformats.org/officeDocument/2006/relationships/hyperlink" Target="https://twitter.com/" TargetMode="External"/><Relationship Id="rId1702" Type="http://schemas.openxmlformats.org/officeDocument/2006/relationships/hyperlink" Target="https://twitter.com/" TargetMode="External"/><Relationship Id="rId283" Type="http://schemas.openxmlformats.org/officeDocument/2006/relationships/hyperlink" Target="https://twitter.com/" TargetMode="External"/><Relationship Id="rId490" Type="http://schemas.openxmlformats.org/officeDocument/2006/relationships/hyperlink" Target="https://twitter.com/" TargetMode="External"/><Relationship Id="rId2171" Type="http://schemas.openxmlformats.org/officeDocument/2006/relationships/hyperlink" Target="https://twitter.com/" TargetMode="External"/><Relationship Id="rId3015" Type="http://schemas.openxmlformats.org/officeDocument/2006/relationships/hyperlink" Target="https://twitter.com/" TargetMode="External"/><Relationship Id="rId143" Type="http://schemas.openxmlformats.org/officeDocument/2006/relationships/hyperlink" Target="https://twitter.com/" TargetMode="External"/><Relationship Id="rId350" Type="http://schemas.openxmlformats.org/officeDocument/2006/relationships/hyperlink" Target="https://twitter.com/" TargetMode="External"/><Relationship Id="rId588" Type="http://schemas.openxmlformats.org/officeDocument/2006/relationships/hyperlink" Target="https://twitter.com/" TargetMode="External"/><Relationship Id="rId795" Type="http://schemas.openxmlformats.org/officeDocument/2006/relationships/hyperlink" Target="https://twitter.com/" TargetMode="External"/><Relationship Id="rId2031" Type="http://schemas.openxmlformats.org/officeDocument/2006/relationships/hyperlink" Target="https://twitter.com/" TargetMode="External"/><Relationship Id="rId2269" Type="http://schemas.openxmlformats.org/officeDocument/2006/relationships/hyperlink" Target="https://twitter.com/" TargetMode="External"/><Relationship Id="rId2476" Type="http://schemas.openxmlformats.org/officeDocument/2006/relationships/hyperlink" Target="https://twitter.com/"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9" Type="http://schemas.openxmlformats.org/officeDocument/2006/relationships/hyperlink" Target="https://twitter.com/i/web/status/1302894580535238658" TargetMode="External"/><Relationship Id="rId210" Type="http://schemas.openxmlformats.org/officeDocument/2006/relationships/hyperlink" Target="https://twitter.com/" TargetMode="External"/><Relationship Id="rId448" Type="http://schemas.openxmlformats.org/officeDocument/2006/relationships/hyperlink" Target="https://twitter.com/" TargetMode="External"/><Relationship Id="rId655" Type="http://schemas.openxmlformats.org/officeDocument/2006/relationships/hyperlink" Target="https://twitter.com/" TargetMode="External"/><Relationship Id="rId862" Type="http://schemas.openxmlformats.org/officeDocument/2006/relationships/hyperlink" Target="https://twitter.com/" TargetMode="External"/><Relationship Id="rId1078" Type="http://schemas.openxmlformats.org/officeDocument/2006/relationships/hyperlink" Target="https://twitter.com/" TargetMode="External"/><Relationship Id="rId1285" Type="http://schemas.openxmlformats.org/officeDocument/2006/relationships/hyperlink" Target="https://twitter.com/" TargetMode="External"/><Relationship Id="rId1492" Type="http://schemas.openxmlformats.org/officeDocument/2006/relationships/hyperlink" Target="https://twitter.com/" TargetMode="External"/><Relationship Id="rId2129" Type="http://schemas.openxmlformats.org/officeDocument/2006/relationships/hyperlink" Target="https://twitter.com/" TargetMode="External"/><Relationship Id="rId2336" Type="http://schemas.openxmlformats.org/officeDocument/2006/relationships/hyperlink" Target="https://twitter.com/" TargetMode="External"/><Relationship Id="rId2543" Type="http://schemas.openxmlformats.org/officeDocument/2006/relationships/hyperlink" Target="https://twitter.com/" TargetMode="External"/><Relationship Id="rId2750" Type="http://schemas.openxmlformats.org/officeDocument/2006/relationships/hyperlink" Target="https://twitter.com/" TargetMode="External"/><Relationship Id="rId2988" Type="http://schemas.openxmlformats.org/officeDocument/2006/relationships/hyperlink" Target="https://twitter.com/" TargetMode="External"/><Relationship Id="rId308" Type="http://schemas.openxmlformats.org/officeDocument/2006/relationships/hyperlink" Target="https://twitter.com/" TargetMode="External"/><Relationship Id="rId515" Type="http://schemas.openxmlformats.org/officeDocument/2006/relationships/hyperlink" Target="https://twitter.com/" TargetMode="External"/><Relationship Id="rId722" Type="http://schemas.openxmlformats.org/officeDocument/2006/relationships/hyperlink" Target="https://twitter.com/" TargetMode="External"/><Relationship Id="rId1145" Type="http://schemas.openxmlformats.org/officeDocument/2006/relationships/hyperlink" Target="https://twitter.com/" TargetMode="External"/><Relationship Id="rId1352" Type="http://schemas.openxmlformats.org/officeDocument/2006/relationships/hyperlink" Target="https://twitter.com/" TargetMode="External"/><Relationship Id="rId1797" Type="http://schemas.openxmlformats.org/officeDocument/2006/relationships/hyperlink" Target="https://twitter.com/" TargetMode="External"/><Relationship Id="rId2403" Type="http://schemas.openxmlformats.org/officeDocument/2006/relationships/hyperlink" Target="https://twitter.com/" TargetMode="External"/><Relationship Id="rId2848" Type="http://schemas.openxmlformats.org/officeDocument/2006/relationships/hyperlink" Target="https://twitter.com/" TargetMode="External"/><Relationship Id="rId89" Type="http://schemas.openxmlformats.org/officeDocument/2006/relationships/hyperlink" Target="https://twitter.com/i/web/status/1302906191534727168" TargetMode="External"/><Relationship Id="rId1005" Type="http://schemas.openxmlformats.org/officeDocument/2006/relationships/hyperlink" Target="https://twitter.com/" TargetMode="External"/><Relationship Id="rId1212" Type="http://schemas.openxmlformats.org/officeDocument/2006/relationships/hyperlink" Target="https://twitter.com/" TargetMode="External"/><Relationship Id="rId1657" Type="http://schemas.openxmlformats.org/officeDocument/2006/relationships/hyperlink" Target="https://twitter.com/" TargetMode="External"/><Relationship Id="rId1864" Type="http://schemas.openxmlformats.org/officeDocument/2006/relationships/hyperlink" Target="https://twitter.com/" TargetMode="External"/><Relationship Id="rId2610" Type="http://schemas.openxmlformats.org/officeDocument/2006/relationships/hyperlink" Target="https://twitter.com/"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1517" Type="http://schemas.openxmlformats.org/officeDocument/2006/relationships/hyperlink" Target="https://twitter.com/" TargetMode="External"/><Relationship Id="rId1724" Type="http://schemas.openxmlformats.org/officeDocument/2006/relationships/hyperlink" Target="https://twitter.com/" TargetMode="External"/><Relationship Id="rId16" Type="http://schemas.openxmlformats.org/officeDocument/2006/relationships/hyperlink" Target="https://twitter.com/i/web/status/1302895565953355777" TargetMode="External"/><Relationship Id="rId1931" Type="http://schemas.openxmlformats.org/officeDocument/2006/relationships/hyperlink" Target="https://twitter.com/" TargetMode="External"/><Relationship Id="rId3037" Type="http://schemas.openxmlformats.org/officeDocument/2006/relationships/hyperlink" Target="https://twitter.com/" TargetMode="External"/><Relationship Id="rId2193" Type="http://schemas.openxmlformats.org/officeDocument/2006/relationships/hyperlink" Target="https://twitter.com/" TargetMode="External"/><Relationship Id="rId2498" Type="http://schemas.openxmlformats.org/officeDocument/2006/relationships/hyperlink" Target="https://twitter.com/" TargetMode="External"/><Relationship Id="rId165" Type="http://schemas.openxmlformats.org/officeDocument/2006/relationships/hyperlink" Target="https://twitter.com/" TargetMode="External"/><Relationship Id="rId372" Type="http://schemas.openxmlformats.org/officeDocument/2006/relationships/hyperlink" Target="https://twitter.com/" TargetMode="External"/><Relationship Id="rId677" Type="http://schemas.openxmlformats.org/officeDocument/2006/relationships/hyperlink" Target="https://twitter.com/" TargetMode="External"/><Relationship Id="rId2053" Type="http://schemas.openxmlformats.org/officeDocument/2006/relationships/hyperlink" Target="https://twitter.com/" TargetMode="External"/><Relationship Id="rId2260" Type="http://schemas.openxmlformats.org/officeDocument/2006/relationships/hyperlink" Target="https://twitter.com/" TargetMode="External"/><Relationship Id="rId2358" Type="http://schemas.openxmlformats.org/officeDocument/2006/relationships/hyperlink" Target="https://twitter.com/" TargetMode="External"/><Relationship Id="rId232" Type="http://schemas.openxmlformats.org/officeDocument/2006/relationships/hyperlink" Target="https://twitter.com/" TargetMode="External"/><Relationship Id="rId884" Type="http://schemas.openxmlformats.org/officeDocument/2006/relationships/hyperlink" Target="https://twitter.com/" TargetMode="External"/><Relationship Id="rId2120" Type="http://schemas.openxmlformats.org/officeDocument/2006/relationships/hyperlink" Target="https://twitter.com/" TargetMode="External"/><Relationship Id="rId2565" Type="http://schemas.openxmlformats.org/officeDocument/2006/relationships/hyperlink" Target="https://twitter.com/" TargetMode="External"/><Relationship Id="rId2772" Type="http://schemas.openxmlformats.org/officeDocument/2006/relationships/hyperlink" Target="https://twitter.com/" TargetMode="External"/><Relationship Id="rId537" Type="http://schemas.openxmlformats.org/officeDocument/2006/relationships/hyperlink" Target="https://twitter.com/" TargetMode="External"/><Relationship Id="rId744" Type="http://schemas.openxmlformats.org/officeDocument/2006/relationships/hyperlink" Target="https://twitter.com/" TargetMode="External"/><Relationship Id="rId951" Type="http://schemas.openxmlformats.org/officeDocument/2006/relationships/hyperlink" Target="https://twitter.com/" TargetMode="External"/><Relationship Id="rId1167" Type="http://schemas.openxmlformats.org/officeDocument/2006/relationships/hyperlink" Target="https://twitter.com/" TargetMode="External"/><Relationship Id="rId1374" Type="http://schemas.openxmlformats.org/officeDocument/2006/relationships/hyperlink" Target="https://twitter.com/" TargetMode="External"/><Relationship Id="rId1581" Type="http://schemas.openxmlformats.org/officeDocument/2006/relationships/hyperlink" Target="https://twitter.com/" TargetMode="External"/><Relationship Id="rId1679" Type="http://schemas.openxmlformats.org/officeDocument/2006/relationships/hyperlink" Target="https://twitter.com/" TargetMode="External"/><Relationship Id="rId2218" Type="http://schemas.openxmlformats.org/officeDocument/2006/relationships/hyperlink" Target="https://twitter.com/" TargetMode="External"/><Relationship Id="rId2425" Type="http://schemas.openxmlformats.org/officeDocument/2006/relationships/hyperlink" Target="https://twitter.com/" TargetMode="External"/><Relationship Id="rId2632" Type="http://schemas.openxmlformats.org/officeDocument/2006/relationships/hyperlink" Target="https://twitter.com/" TargetMode="External"/><Relationship Id="rId80" Type="http://schemas.openxmlformats.org/officeDocument/2006/relationships/hyperlink" Target="https://twitter.com/i/web/status/1302902593492934656" TargetMode="External"/><Relationship Id="rId604" Type="http://schemas.openxmlformats.org/officeDocument/2006/relationships/hyperlink" Target="https://twitter.com/" TargetMode="External"/><Relationship Id="rId811" Type="http://schemas.openxmlformats.org/officeDocument/2006/relationships/hyperlink" Target="https://twitter.com/" TargetMode="External"/><Relationship Id="rId1027" Type="http://schemas.openxmlformats.org/officeDocument/2006/relationships/hyperlink" Target="https://twitter.com/" TargetMode="External"/><Relationship Id="rId1234" Type="http://schemas.openxmlformats.org/officeDocument/2006/relationships/hyperlink" Target="https://twitter.com/" TargetMode="External"/><Relationship Id="rId1441" Type="http://schemas.openxmlformats.org/officeDocument/2006/relationships/hyperlink" Target="https://twitter.com/" TargetMode="External"/><Relationship Id="rId1886" Type="http://schemas.openxmlformats.org/officeDocument/2006/relationships/hyperlink" Target="https://twitter.com/" TargetMode="External"/><Relationship Id="rId2937" Type="http://schemas.openxmlformats.org/officeDocument/2006/relationships/hyperlink" Target="https://twitter.com/" TargetMode="External"/><Relationship Id="rId909" Type="http://schemas.openxmlformats.org/officeDocument/2006/relationships/hyperlink" Target="https://twitter.com/" TargetMode="External"/><Relationship Id="rId1301" Type="http://schemas.openxmlformats.org/officeDocument/2006/relationships/hyperlink" Target="https://twitter.com/" TargetMode="External"/><Relationship Id="rId1539" Type="http://schemas.openxmlformats.org/officeDocument/2006/relationships/hyperlink" Target="https://twitter.com/" TargetMode="External"/><Relationship Id="rId1746" Type="http://schemas.openxmlformats.org/officeDocument/2006/relationships/hyperlink" Target="https://twitter.com/" TargetMode="External"/><Relationship Id="rId1953" Type="http://schemas.openxmlformats.org/officeDocument/2006/relationships/hyperlink" Target="https://twitter.com/" TargetMode="External"/><Relationship Id="rId38" Type="http://schemas.openxmlformats.org/officeDocument/2006/relationships/hyperlink" Target="https://twitter.com/i/web/status/1302900360487419904" TargetMode="External"/><Relationship Id="rId1606" Type="http://schemas.openxmlformats.org/officeDocument/2006/relationships/hyperlink" Target="https://twitter.com/" TargetMode="External"/><Relationship Id="rId1813" Type="http://schemas.openxmlformats.org/officeDocument/2006/relationships/hyperlink" Target="https://twitter.com/" TargetMode="External"/><Relationship Id="rId3059" Type="http://schemas.openxmlformats.org/officeDocument/2006/relationships/hyperlink" Target="https://twitter.com/" TargetMode="External"/><Relationship Id="rId187" Type="http://schemas.openxmlformats.org/officeDocument/2006/relationships/hyperlink" Target="https://twitter.com/" TargetMode="External"/><Relationship Id="rId394" Type="http://schemas.openxmlformats.org/officeDocument/2006/relationships/hyperlink" Target="https://twitter.com/" TargetMode="External"/><Relationship Id="rId2075" Type="http://schemas.openxmlformats.org/officeDocument/2006/relationships/hyperlink" Target="https://twitter.com/" TargetMode="External"/><Relationship Id="rId2282" Type="http://schemas.openxmlformats.org/officeDocument/2006/relationships/hyperlink" Target="https://twitter.com/" TargetMode="External"/><Relationship Id="rId254" Type="http://schemas.openxmlformats.org/officeDocument/2006/relationships/hyperlink" Target="https://twitter.com/" TargetMode="External"/><Relationship Id="rId699" Type="http://schemas.openxmlformats.org/officeDocument/2006/relationships/hyperlink" Target="https://twitter.com/" TargetMode="External"/><Relationship Id="rId1091" Type="http://schemas.openxmlformats.org/officeDocument/2006/relationships/hyperlink" Target="https://twitter.com/" TargetMode="External"/><Relationship Id="rId2587" Type="http://schemas.openxmlformats.org/officeDocument/2006/relationships/hyperlink" Target="https://twitter.com/" TargetMode="External"/><Relationship Id="rId2794" Type="http://schemas.openxmlformats.org/officeDocument/2006/relationships/hyperlink" Target="https://twitter.com/" TargetMode="External"/><Relationship Id="rId114" Type="http://schemas.openxmlformats.org/officeDocument/2006/relationships/hyperlink" Target="https://twitter.com/" TargetMode="External"/><Relationship Id="rId461" Type="http://schemas.openxmlformats.org/officeDocument/2006/relationships/hyperlink" Target="https://twitter.com/" TargetMode="External"/><Relationship Id="rId559" Type="http://schemas.openxmlformats.org/officeDocument/2006/relationships/hyperlink" Target="https://twitter.com/" TargetMode="External"/><Relationship Id="rId766" Type="http://schemas.openxmlformats.org/officeDocument/2006/relationships/hyperlink" Target="https://twitter.com/" TargetMode="External"/><Relationship Id="rId1189" Type="http://schemas.openxmlformats.org/officeDocument/2006/relationships/hyperlink" Target="https://twitter.com/" TargetMode="External"/><Relationship Id="rId1396" Type="http://schemas.openxmlformats.org/officeDocument/2006/relationships/hyperlink" Target="https://twitter.com/" TargetMode="External"/><Relationship Id="rId2142" Type="http://schemas.openxmlformats.org/officeDocument/2006/relationships/hyperlink" Target="https://twitter.com/" TargetMode="External"/><Relationship Id="rId2447" Type="http://schemas.openxmlformats.org/officeDocument/2006/relationships/hyperlink" Target="https://twitter.com/" TargetMode="External"/><Relationship Id="rId321" Type="http://schemas.openxmlformats.org/officeDocument/2006/relationships/hyperlink" Target="https://twitter.com/" TargetMode="External"/><Relationship Id="rId419" Type="http://schemas.openxmlformats.org/officeDocument/2006/relationships/hyperlink" Target="https://twitter.com/" TargetMode="External"/><Relationship Id="rId626" Type="http://schemas.openxmlformats.org/officeDocument/2006/relationships/hyperlink" Target="https://twitter.com/" TargetMode="External"/><Relationship Id="rId973" Type="http://schemas.openxmlformats.org/officeDocument/2006/relationships/hyperlink" Target="https://twitter.com/" TargetMode="External"/><Relationship Id="rId1049" Type="http://schemas.openxmlformats.org/officeDocument/2006/relationships/hyperlink" Target="https://twitter.com/" TargetMode="External"/><Relationship Id="rId1256" Type="http://schemas.openxmlformats.org/officeDocument/2006/relationships/hyperlink" Target="https://twitter.com/" TargetMode="External"/><Relationship Id="rId2002" Type="http://schemas.openxmlformats.org/officeDocument/2006/relationships/hyperlink" Target="https://twitter.com/" TargetMode="External"/><Relationship Id="rId2307" Type="http://schemas.openxmlformats.org/officeDocument/2006/relationships/hyperlink" Target="https://twitter.com/"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2959" Type="http://schemas.openxmlformats.org/officeDocument/2006/relationships/hyperlink" Target="https://twitter.com/" TargetMode="External"/><Relationship Id="rId833" Type="http://schemas.openxmlformats.org/officeDocument/2006/relationships/hyperlink" Target="https://twitter.com/" TargetMode="External"/><Relationship Id="rId1116" Type="http://schemas.openxmlformats.org/officeDocument/2006/relationships/hyperlink" Target="https://twitter.com/" TargetMode="External"/><Relationship Id="rId1463" Type="http://schemas.openxmlformats.org/officeDocument/2006/relationships/hyperlink" Target="https://twitter.com/" TargetMode="External"/><Relationship Id="rId1670" Type="http://schemas.openxmlformats.org/officeDocument/2006/relationships/hyperlink" Target="https://twitter.com/" TargetMode="External"/><Relationship Id="rId1768" Type="http://schemas.openxmlformats.org/officeDocument/2006/relationships/hyperlink" Target="https://twitter.com/" TargetMode="External"/><Relationship Id="rId2514" Type="http://schemas.openxmlformats.org/officeDocument/2006/relationships/hyperlink" Target="https://twitter.com/" TargetMode="External"/><Relationship Id="rId2721" Type="http://schemas.openxmlformats.org/officeDocument/2006/relationships/hyperlink" Target="https://twitter.com/" TargetMode="External"/><Relationship Id="rId2819" Type="http://schemas.openxmlformats.org/officeDocument/2006/relationships/hyperlink" Target="https://twitter.com/" TargetMode="External"/><Relationship Id="rId900" Type="http://schemas.openxmlformats.org/officeDocument/2006/relationships/hyperlink" Target="https://twitter.com/" TargetMode="External"/><Relationship Id="rId1323" Type="http://schemas.openxmlformats.org/officeDocument/2006/relationships/hyperlink" Target="https://twitter.com/" TargetMode="External"/><Relationship Id="rId1530" Type="http://schemas.openxmlformats.org/officeDocument/2006/relationships/hyperlink" Target="https://twitter.com/" TargetMode="External"/><Relationship Id="rId1628" Type="http://schemas.openxmlformats.org/officeDocument/2006/relationships/hyperlink" Target="https://twitter.com/" TargetMode="External"/><Relationship Id="rId1975" Type="http://schemas.openxmlformats.org/officeDocument/2006/relationships/hyperlink" Target="https://twitter.com/" TargetMode="External"/><Relationship Id="rId1835" Type="http://schemas.openxmlformats.org/officeDocument/2006/relationships/hyperlink" Target="https://twitter.com/" TargetMode="External"/><Relationship Id="rId3050" Type="http://schemas.openxmlformats.org/officeDocument/2006/relationships/hyperlink" Target="https://twitter.com/" TargetMode="External"/><Relationship Id="rId1902" Type="http://schemas.openxmlformats.org/officeDocument/2006/relationships/hyperlink" Target="https://twitter.com/" TargetMode="External"/><Relationship Id="rId2097" Type="http://schemas.openxmlformats.org/officeDocument/2006/relationships/hyperlink" Target="https://twitter.com/" TargetMode="External"/><Relationship Id="rId276" Type="http://schemas.openxmlformats.org/officeDocument/2006/relationships/hyperlink" Target="https://twitter.com/" TargetMode="External"/><Relationship Id="rId483" Type="http://schemas.openxmlformats.org/officeDocument/2006/relationships/hyperlink" Target="https://twitter.com/" TargetMode="External"/><Relationship Id="rId690" Type="http://schemas.openxmlformats.org/officeDocument/2006/relationships/hyperlink" Target="https://twitter.com/" TargetMode="External"/><Relationship Id="rId2164" Type="http://schemas.openxmlformats.org/officeDocument/2006/relationships/hyperlink" Target="https://twitter.com/" TargetMode="External"/><Relationship Id="rId2371" Type="http://schemas.openxmlformats.org/officeDocument/2006/relationships/hyperlink" Target="https://twitter.com/" TargetMode="External"/><Relationship Id="rId3008" Type="http://schemas.openxmlformats.org/officeDocument/2006/relationships/hyperlink" Target="https://twitter.com/" TargetMode="External"/><Relationship Id="rId136" Type="http://schemas.openxmlformats.org/officeDocument/2006/relationships/hyperlink" Target="https://twitter.com/" TargetMode="External"/><Relationship Id="rId343" Type="http://schemas.openxmlformats.org/officeDocument/2006/relationships/hyperlink" Target="https://twitter.com/" TargetMode="External"/><Relationship Id="rId550" Type="http://schemas.openxmlformats.org/officeDocument/2006/relationships/hyperlink" Target="https://twitter.com/" TargetMode="External"/><Relationship Id="rId788" Type="http://schemas.openxmlformats.org/officeDocument/2006/relationships/hyperlink" Target="https://twitter.com/" TargetMode="External"/><Relationship Id="rId995" Type="http://schemas.openxmlformats.org/officeDocument/2006/relationships/hyperlink" Target="https://twitter.com/" TargetMode="External"/><Relationship Id="rId1180" Type="http://schemas.openxmlformats.org/officeDocument/2006/relationships/hyperlink" Target="https://twitter.com/" TargetMode="External"/><Relationship Id="rId2024" Type="http://schemas.openxmlformats.org/officeDocument/2006/relationships/hyperlink" Target="https://twitter.com/" TargetMode="External"/><Relationship Id="rId2231" Type="http://schemas.openxmlformats.org/officeDocument/2006/relationships/hyperlink" Target="https://twitter.com/" TargetMode="External"/><Relationship Id="rId2469" Type="http://schemas.openxmlformats.org/officeDocument/2006/relationships/hyperlink" Target="https://twitter.com/"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203" Type="http://schemas.openxmlformats.org/officeDocument/2006/relationships/hyperlink" Target="https://twitter.com/" TargetMode="External"/><Relationship Id="rId648" Type="http://schemas.openxmlformats.org/officeDocument/2006/relationships/hyperlink" Target="https://twitter.com/" TargetMode="External"/><Relationship Id="rId855" Type="http://schemas.openxmlformats.org/officeDocument/2006/relationships/hyperlink" Target="https://twitter.com/" TargetMode="External"/><Relationship Id="rId1040" Type="http://schemas.openxmlformats.org/officeDocument/2006/relationships/hyperlink" Target="https://twitter.com/" TargetMode="External"/><Relationship Id="rId1278" Type="http://schemas.openxmlformats.org/officeDocument/2006/relationships/hyperlink" Target="https://twitter.com/" TargetMode="External"/><Relationship Id="rId1485" Type="http://schemas.openxmlformats.org/officeDocument/2006/relationships/hyperlink" Target="https://twitter.com/" TargetMode="External"/><Relationship Id="rId1692" Type="http://schemas.openxmlformats.org/officeDocument/2006/relationships/hyperlink" Target="https://twitter.com/" TargetMode="External"/><Relationship Id="rId2329" Type="http://schemas.openxmlformats.org/officeDocument/2006/relationships/hyperlink" Target="https://twitter.com/" TargetMode="External"/><Relationship Id="rId2536" Type="http://schemas.openxmlformats.org/officeDocument/2006/relationships/hyperlink" Target="https://twitter.com/" TargetMode="External"/><Relationship Id="rId2743" Type="http://schemas.openxmlformats.org/officeDocument/2006/relationships/hyperlink" Target="https://twitter.com/" TargetMode="External"/><Relationship Id="rId410" Type="http://schemas.openxmlformats.org/officeDocument/2006/relationships/hyperlink" Target="https://twitter.com/" TargetMode="External"/><Relationship Id="rId508" Type="http://schemas.openxmlformats.org/officeDocument/2006/relationships/hyperlink" Target="https://twitter.com/" TargetMode="External"/><Relationship Id="rId715" Type="http://schemas.openxmlformats.org/officeDocument/2006/relationships/hyperlink" Target="https://twitter.com/" TargetMode="External"/><Relationship Id="rId922" Type="http://schemas.openxmlformats.org/officeDocument/2006/relationships/hyperlink" Target="https://twitter.com/" TargetMode="External"/><Relationship Id="rId1138" Type="http://schemas.openxmlformats.org/officeDocument/2006/relationships/hyperlink" Target="https://twitter.com/" TargetMode="External"/><Relationship Id="rId1345" Type="http://schemas.openxmlformats.org/officeDocument/2006/relationships/hyperlink" Target="https://twitter.com/" TargetMode="External"/><Relationship Id="rId1552" Type="http://schemas.openxmlformats.org/officeDocument/2006/relationships/hyperlink" Target="https://twitter.com/" TargetMode="External"/><Relationship Id="rId1997" Type="http://schemas.openxmlformats.org/officeDocument/2006/relationships/hyperlink" Target="https://twitter.com/"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 Id="rId1205" Type="http://schemas.openxmlformats.org/officeDocument/2006/relationships/hyperlink" Target="https://twitter.com/" TargetMode="External"/><Relationship Id="rId1857" Type="http://schemas.openxmlformats.org/officeDocument/2006/relationships/hyperlink" Target="https://twitter.com/" TargetMode="External"/><Relationship Id="rId2810" Type="http://schemas.openxmlformats.org/officeDocument/2006/relationships/hyperlink" Target="https://twitter.com/" TargetMode="External"/><Relationship Id="rId2908" Type="http://schemas.openxmlformats.org/officeDocument/2006/relationships/hyperlink" Target="https://twitter.com/" TargetMode="External"/><Relationship Id="rId51" Type="http://schemas.openxmlformats.org/officeDocument/2006/relationships/hyperlink" Target="https://twitter.com/i/web/status/1302902149160992768" TargetMode="External"/><Relationship Id="rId1412" Type="http://schemas.openxmlformats.org/officeDocument/2006/relationships/hyperlink" Target="https://twitter.com/" TargetMode="External"/><Relationship Id="rId1717" Type="http://schemas.openxmlformats.org/officeDocument/2006/relationships/hyperlink" Target="https://twitter.com/" TargetMode="External"/><Relationship Id="rId1924" Type="http://schemas.openxmlformats.org/officeDocument/2006/relationships/hyperlink" Target="https://twitter.com/" TargetMode="External"/><Relationship Id="rId3072" Type="http://schemas.openxmlformats.org/officeDocument/2006/relationships/hyperlink" Target="https://twitter.com/" TargetMode="External"/><Relationship Id="rId298" Type="http://schemas.openxmlformats.org/officeDocument/2006/relationships/hyperlink" Target="https://twitter.com/" TargetMode="External"/><Relationship Id="rId158" Type="http://schemas.openxmlformats.org/officeDocument/2006/relationships/hyperlink" Target="https://twitter.com/" TargetMode="External"/><Relationship Id="rId2186" Type="http://schemas.openxmlformats.org/officeDocument/2006/relationships/hyperlink" Target="https://twitter.com/" TargetMode="External"/><Relationship Id="rId2393" Type="http://schemas.openxmlformats.org/officeDocument/2006/relationships/hyperlink" Target="https://twitter.com/" TargetMode="External"/><Relationship Id="rId2698" Type="http://schemas.openxmlformats.org/officeDocument/2006/relationships/hyperlink" Target="https://twitter.com/" TargetMode="External"/><Relationship Id="rId365" Type="http://schemas.openxmlformats.org/officeDocument/2006/relationships/hyperlink" Target="https://twitter.com/" TargetMode="External"/><Relationship Id="rId572" Type="http://schemas.openxmlformats.org/officeDocument/2006/relationships/hyperlink" Target="https://twitter.com/" TargetMode="External"/><Relationship Id="rId2046" Type="http://schemas.openxmlformats.org/officeDocument/2006/relationships/hyperlink" Target="https://twitter.com/" TargetMode="External"/><Relationship Id="rId2253" Type="http://schemas.openxmlformats.org/officeDocument/2006/relationships/hyperlink" Target="https://twitter.com/" TargetMode="External"/><Relationship Id="rId2460" Type="http://schemas.openxmlformats.org/officeDocument/2006/relationships/hyperlink" Target="https://twitter.com/" TargetMode="External"/><Relationship Id="rId225" Type="http://schemas.openxmlformats.org/officeDocument/2006/relationships/hyperlink" Target="https://twitter.com/" TargetMode="External"/><Relationship Id="rId432" Type="http://schemas.openxmlformats.org/officeDocument/2006/relationships/hyperlink" Target="https://twitter.com/" TargetMode="External"/><Relationship Id="rId877" Type="http://schemas.openxmlformats.org/officeDocument/2006/relationships/hyperlink" Target="https://twitter.com/" TargetMode="External"/><Relationship Id="rId1062" Type="http://schemas.openxmlformats.org/officeDocument/2006/relationships/hyperlink" Target="https://twitter.com/" TargetMode="External"/><Relationship Id="rId2113" Type="http://schemas.openxmlformats.org/officeDocument/2006/relationships/hyperlink" Target="https://twitter.com/" TargetMode="External"/><Relationship Id="rId2320" Type="http://schemas.openxmlformats.org/officeDocument/2006/relationships/hyperlink" Target="https://twitter.com/" TargetMode="External"/><Relationship Id="rId2558" Type="http://schemas.openxmlformats.org/officeDocument/2006/relationships/hyperlink" Target="https://twitter.com/"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737" Type="http://schemas.openxmlformats.org/officeDocument/2006/relationships/hyperlink" Target="https://twitter.com/" TargetMode="External"/><Relationship Id="rId944" Type="http://schemas.openxmlformats.org/officeDocument/2006/relationships/hyperlink" Target="https://twitter.com/" TargetMode="External"/><Relationship Id="rId1367" Type="http://schemas.openxmlformats.org/officeDocument/2006/relationships/hyperlink" Target="https://twitter.com/" TargetMode="External"/><Relationship Id="rId1574" Type="http://schemas.openxmlformats.org/officeDocument/2006/relationships/hyperlink" Target="https://twitter.com/" TargetMode="External"/><Relationship Id="rId1781" Type="http://schemas.openxmlformats.org/officeDocument/2006/relationships/hyperlink" Target="https://twitter.com/" TargetMode="External"/><Relationship Id="rId2418" Type="http://schemas.openxmlformats.org/officeDocument/2006/relationships/hyperlink" Target="https://twitter.com/"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73" Type="http://schemas.openxmlformats.org/officeDocument/2006/relationships/hyperlink" Target="https://twitter.com/RachnaSinghSP/status/1302895647452884993" TargetMode="External"/><Relationship Id="rId804" Type="http://schemas.openxmlformats.org/officeDocument/2006/relationships/hyperlink" Target="https://twitter.com/" TargetMode="External"/><Relationship Id="rId1227" Type="http://schemas.openxmlformats.org/officeDocument/2006/relationships/hyperlink" Target="https://twitter.com/" TargetMode="External"/><Relationship Id="rId1434" Type="http://schemas.openxmlformats.org/officeDocument/2006/relationships/hyperlink" Target="https://twitter.com/" TargetMode="External"/><Relationship Id="rId1641" Type="http://schemas.openxmlformats.org/officeDocument/2006/relationships/hyperlink" Target="https://twitter.com/" TargetMode="External"/><Relationship Id="rId1879" Type="http://schemas.openxmlformats.org/officeDocument/2006/relationships/hyperlink" Target="https://twitter.com/" TargetMode="External"/><Relationship Id="rId1501" Type="http://schemas.openxmlformats.org/officeDocument/2006/relationships/hyperlink" Target="https://twitter.com/" TargetMode="External"/><Relationship Id="rId1739" Type="http://schemas.openxmlformats.org/officeDocument/2006/relationships/hyperlink" Target="https://twitter.com/" TargetMode="External"/><Relationship Id="rId1946" Type="http://schemas.openxmlformats.org/officeDocument/2006/relationships/hyperlink" Target="https://twitter.com/" TargetMode="External"/><Relationship Id="rId1806" Type="http://schemas.openxmlformats.org/officeDocument/2006/relationships/hyperlink" Target="https://twitter.com/" TargetMode="External"/><Relationship Id="rId387" Type="http://schemas.openxmlformats.org/officeDocument/2006/relationships/hyperlink" Target="https://twitter.com/" TargetMode="External"/><Relationship Id="rId594" Type="http://schemas.openxmlformats.org/officeDocument/2006/relationships/hyperlink" Target="https://twitter.com/" TargetMode="External"/><Relationship Id="rId2068" Type="http://schemas.openxmlformats.org/officeDocument/2006/relationships/hyperlink" Target="https://twitter.com/" TargetMode="External"/><Relationship Id="rId2275" Type="http://schemas.openxmlformats.org/officeDocument/2006/relationships/hyperlink" Target="https://twitter.com/" TargetMode="External"/><Relationship Id="rId3021" Type="http://schemas.openxmlformats.org/officeDocument/2006/relationships/hyperlink" Target="https://twitter.com/" TargetMode="External"/><Relationship Id="rId247" Type="http://schemas.openxmlformats.org/officeDocument/2006/relationships/hyperlink" Target="https://twitter.com/" TargetMode="External"/><Relationship Id="rId899" Type="http://schemas.openxmlformats.org/officeDocument/2006/relationships/hyperlink" Target="https://twitter.com/" TargetMode="External"/><Relationship Id="rId1084" Type="http://schemas.openxmlformats.org/officeDocument/2006/relationships/hyperlink" Target="https://twitter.com/" TargetMode="External"/><Relationship Id="rId2482" Type="http://schemas.openxmlformats.org/officeDocument/2006/relationships/hyperlink" Target="https://twitter.com/" TargetMode="External"/><Relationship Id="rId2787" Type="http://schemas.openxmlformats.org/officeDocument/2006/relationships/hyperlink" Target="https://twitter.com/" TargetMode="External"/><Relationship Id="rId107" Type="http://schemas.openxmlformats.org/officeDocument/2006/relationships/hyperlink" Target="https://twitter.com/i/web/status/1302906817412911104" TargetMode="External"/><Relationship Id="rId454" Type="http://schemas.openxmlformats.org/officeDocument/2006/relationships/hyperlink" Target="https://twitter.com/" TargetMode="External"/><Relationship Id="rId661" Type="http://schemas.openxmlformats.org/officeDocument/2006/relationships/hyperlink" Target="https://twitter.com/" TargetMode="External"/><Relationship Id="rId759" Type="http://schemas.openxmlformats.org/officeDocument/2006/relationships/hyperlink" Target="https://twitter.com/" TargetMode="External"/><Relationship Id="rId966" Type="http://schemas.openxmlformats.org/officeDocument/2006/relationships/hyperlink" Target="https://twitter.com/" TargetMode="External"/><Relationship Id="rId1291" Type="http://schemas.openxmlformats.org/officeDocument/2006/relationships/hyperlink" Target="https://twitter.com/" TargetMode="External"/><Relationship Id="rId1389" Type="http://schemas.openxmlformats.org/officeDocument/2006/relationships/hyperlink" Target="https://twitter.com/" TargetMode="External"/><Relationship Id="rId1596" Type="http://schemas.openxmlformats.org/officeDocument/2006/relationships/hyperlink" Target="https://twitter.com/" TargetMode="External"/><Relationship Id="rId2135" Type="http://schemas.openxmlformats.org/officeDocument/2006/relationships/hyperlink" Target="https://twitter.com/" TargetMode="External"/><Relationship Id="rId2342" Type="http://schemas.openxmlformats.org/officeDocument/2006/relationships/hyperlink" Target="https://twitter.com/" TargetMode="External"/><Relationship Id="rId2647" Type="http://schemas.openxmlformats.org/officeDocument/2006/relationships/hyperlink" Target="https://twitter.com/" TargetMode="External"/><Relationship Id="rId2994" Type="http://schemas.openxmlformats.org/officeDocument/2006/relationships/hyperlink" Target="https://twitter.com/" TargetMode="External"/><Relationship Id="rId314" Type="http://schemas.openxmlformats.org/officeDocument/2006/relationships/hyperlink" Target="https://twitter.com/" TargetMode="External"/><Relationship Id="rId521" Type="http://schemas.openxmlformats.org/officeDocument/2006/relationships/hyperlink" Target="https://twitter.com/" TargetMode="External"/><Relationship Id="rId619" Type="http://schemas.openxmlformats.org/officeDocument/2006/relationships/hyperlink" Target="https://twitter.com/" TargetMode="External"/><Relationship Id="rId1151" Type="http://schemas.openxmlformats.org/officeDocument/2006/relationships/hyperlink" Target="https://twitter.com/" TargetMode="External"/><Relationship Id="rId1249" Type="http://schemas.openxmlformats.org/officeDocument/2006/relationships/hyperlink" Target="https://twitter.com/" TargetMode="External"/><Relationship Id="rId2202" Type="http://schemas.openxmlformats.org/officeDocument/2006/relationships/hyperlink" Target="https://twitter.com/" TargetMode="External"/><Relationship Id="rId2854" Type="http://schemas.openxmlformats.org/officeDocument/2006/relationships/hyperlink" Target="https://twitter.com/" TargetMode="External"/><Relationship Id="rId95" Type="http://schemas.openxmlformats.org/officeDocument/2006/relationships/hyperlink" Target="https://t.me/IndianStudentUnity" TargetMode="External"/><Relationship Id="rId826" Type="http://schemas.openxmlformats.org/officeDocument/2006/relationships/hyperlink" Target="https://twitter.com/" TargetMode="External"/><Relationship Id="rId1011" Type="http://schemas.openxmlformats.org/officeDocument/2006/relationships/hyperlink" Target="https://twitter.com/" TargetMode="External"/><Relationship Id="rId1109" Type="http://schemas.openxmlformats.org/officeDocument/2006/relationships/hyperlink" Target="https://twitter.com/" TargetMode="External"/><Relationship Id="rId1456" Type="http://schemas.openxmlformats.org/officeDocument/2006/relationships/hyperlink" Target="https://twitter.com/" TargetMode="External"/><Relationship Id="rId1663" Type="http://schemas.openxmlformats.org/officeDocument/2006/relationships/hyperlink" Target="https://twitter.com/" TargetMode="External"/><Relationship Id="rId1870" Type="http://schemas.openxmlformats.org/officeDocument/2006/relationships/hyperlink" Target="https://twitter.com/" TargetMode="External"/><Relationship Id="rId1968" Type="http://schemas.openxmlformats.org/officeDocument/2006/relationships/hyperlink" Target="https://twitter.com/" TargetMode="External"/><Relationship Id="rId2507" Type="http://schemas.openxmlformats.org/officeDocument/2006/relationships/hyperlink" Target="https://twitter.com/"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1316" Type="http://schemas.openxmlformats.org/officeDocument/2006/relationships/hyperlink" Target="https://twitter.com/" TargetMode="External"/><Relationship Id="rId1523" Type="http://schemas.openxmlformats.org/officeDocument/2006/relationships/hyperlink" Target="https://twitter.com/" TargetMode="External"/><Relationship Id="rId1730" Type="http://schemas.openxmlformats.org/officeDocument/2006/relationships/hyperlink" Target="https://twitter.com/" TargetMode="External"/><Relationship Id="rId22" Type="http://schemas.openxmlformats.org/officeDocument/2006/relationships/hyperlink" Target="https://twitter.com/Akhilesh010719/status/1302869468700311552" TargetMode="External"/><Relationship Id="rId1828" Type="http://schemas.openxmlformats.org/officeDocument/2006/relationships/hyperlink" Target="https://twitter.com/" TargetMode="External"/><Relationship Id="rId3043" Type="http://schemas.openxmlformats.org/officeDocument/2006/relationships/hyperlink" Target="https://twitter.com/" TargetMode="External"/><Relationship Id="rId171" Type="http://schemas.openxmlformats.org/officeDocument/2006/relationships/hyperlink" Target="https://twitter.com/" TargetMode="External"/><Relationship Id="rId2297" Type="http://schemas.openxmlformats.org/officeDocument/2006/relationships/hyperlink" Target="https://twitter.com/" TargetMode="External"/><Relationship Id="rId269" Type="http://schemas.openxmlformats.org/officeDocument/2006/relationships/hyperlink" Target="https://twitter.com/" TargetMode="External"/><Relationship Id="rId476" Type="http://schemas.openxmlformats.org/officeDocument/2006/relationships/hyperlink" Target="https://twitter.com/" TargetMode="External"/><Relationship Id="rId683" Type="http://schemas.openxmlformats.org/officeDocument/2006/relationships/hyperlink" Target="https://twitter.com/" TargetMode="External"/><Relationship Id="rId890" Type="http://schemas.openxmlformats.org/officeDocument/2006/relationships/hyperlink" Target="https://twitter.com/" TargetMode="External"/><Relationship Id="rId2157" Type="http://schemas.openxmlformats.org/officeDocument/2006/relationships/hyperlink" Target="https://twitter.com/" TargetMode="External"/><Relationship Id="rId2364" Type="http://schemas.openxmlformats.org/officeDocument/2006/relationships/hyperlink" Target="https://twitter.com/" TargetMode="External"/><Relationship Id="rId2571" Type="http://schemas.openxmlformats.org/officeDocument/2006/relationships/hyperlink" Target="https://twitter.com/" TargetMode="External"/><Relationship Id="rId129" Type="http://schemas.openxmlformats.org/officeDocument/2006/relationships/hyperlink" Target="https://twitter.com/" TargetMode="External"/><Relationship Id="rId336" Type="http://schemas.openxmlformats.org/officeDocument/2006/relationships/hyperlink" Target="https://twitter.com/" TargetMode="External"/><Relationship Id="rId543" Type="http://schemas.openxmlformats.org/officeDocument/2006/relationships/hyperlink" Target="https://twitter.com/" TargetMode="External"/><Relationship Id="rId988" Type="http://schemas.openxmlformats.org/officeDocument/2006/relationships/hyperlink" Target="https://twitter.com/" TargetMode="External"/><Relationship Id="rId1173" Type="http://schemas.openxmlformats.org/officeDocument/2006/relationships/hyperlink" Target="https://twitter.com/" TargetMode="External"/><Relationship Id="rId1380" Type="http://schemas.openxmlformats.org/officeDocument/2006/relationships/hyperlink" Target="https://twitter.com/" TargetMode="External"/><Relationship Id="rId2017" Type="http://schemas.openxmlformats.org/officeDocument/2006/relationships/hyperlink" Target="https://twitter.com/" TargetMode="External"/><Relationship Id="rId2224" Type="http://schemas.openxmlformats.org/officeDocument/2006/relationships/hyperlink" Target="https://twitter.com/"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403" Type="http://schemas.openxmlformats.org/officeDocument/2006/relationships/hyperlink" Target="https://twitter.com/" TargetMode="External"/><Relationship Id="rId750" Type="http://schemas.openxmlformats.org/officeDocument/2006/relationships/hyperlink" Target="https://twitter.com/" TargetMode="External"/><Relationship Id="rId848" Type="http://schemas.openxmlformats.org/officeDocument/2006/relationships/hyperlink" Target="https://twitter.com/" TargetMode="External"/><Relationship Id="rId1033" Type="http://schemas.openxmlformats.org/officeDocument/2006/relationships/hyperlink" Target="https://twitter.com/" TargetMode="External"/><Relationship Id="rId1478" Type="http://schemas.openxmlformats.org/officeDocument/2006/relationships/hyperlink" Target="https://twitter.com/" TargetMode="External"/><Relationship Id="rId1685" Type="http://schemas.openxmlformats.org/officeDocument/2006/relationships/hyperlink" Target="https://twitter.com/" TargetMode="External"/><Relationship Id="rId1892" Type="http://schemas.openxmlformats.org/officeDocument/2006/relationships/hyperlink" Target="https://twitter.com/" TargetMode="External"/><Relationship Id="rId2431" Type="http://schemas.openxmlformats.org/officeDocument/2006/relationships/hyperlink" Target="https://twitter.com/" TargetMode="External"/><Relationship Id="rId2529" Type="http://schemas.openxmlformats.org/officeDocument/2006/relationships/hyperlink" Target="https://twitter.com/" TargetMode="External"/><Relationship Id="rId2736" Type="http://schemas.openxmlformats.org/officeDocument/2006/relationships/hyperlink" Target="https://twitter.com/" TargetMode="External"/><Relationship Id="rId610" Type="http://schemas.openxmlformats.org/officeDocument/2006/relationships/hyperlink" Target="https://twitter.com/" TargetMode="External"/><Relationship Id="rId708" Type="http://schemas.openxmlformats.org/officeDocument/2006/relationships/hyperlink" Target="https://twitter.com/" TargetMode="External"/><Relationship Id="rId915" Type="http://schemas.openxmlformats.org/officeDocument/2006/relationships/hyperlink" Target="https://twitter.com/" TargetMode="External"/><Relationship Id="rId1240" Type="http://schemas.openxmlformats.org/officeDocument/2006/relationships/hyperlink" Target="https://twitter.com/" TargetMode="External"/><Relationship Id="rId1338" Type="http://schemas.openxmlformats.org/officeDocument/2006/relationships/hyperlink" Target="https://twitter.com/" TargetMode="External"/><Relationship Id="rId1545" Type="http://schemas.openxmlformats.org/officeDocument/2006/relationships/hyperlink" Target="https://twitter.com/" TargetMode="External"/><Relationship Id="rId2943" Type="http://schemas.openxmlformats.org/officeDocument/2006/relationships/hyperlink" Target="https://twitter.com/" TargetMode="External"/><Relationship Id="rId1100" Type="http://schemas.openxmlformats.org/officeDocument/2006/relationships/hyperlink" Target="https://twitter.com/" TargetMode="External"/><Relationship Id="rId1405" Type="http://schemas.openxmlformats.org/officeDocument/2006/relationships/hyperlink" Target="https://twitter.com/" TargetMode="External"/><Relationship Id="rId1752" Type="http://schemas.openxmlformats.org/officeDocument/2006/relationships/hyperlink" Target="https://twitter.com/" TargetMode="External"/><Relationship Id="rId2803" Type="http://schemas.openxmlformats.org/officeDocument/2006/relationships/hyperlink" Target="https://twitter.com/" TargetMode="External"/><Relationship Id="rId44" Type="http://schemas.openxmlformats.org/officeDocument/2006/relationships/hyperlink" Target="https://twitter.com/i/web/status/1302901986497458179" TargetMode="External"/><Relationship Id="rId1612" Type="http://schemas.openxmlformats.org/officeDocument/2006/relationships/hyperlink" Target="https://twitter.com/" TargetMode="External"/><Relationship Id="rId1917" Type="http://schemas.openxmlformats.org/officeDocument/2006/relationships/hyperlink" Target="https://twitter.com/" TargetMode="External"/><Relationship Id="rId3065" Type="http://schemas.openxmlformats.org/officeDocument/2006/relationships/hyperlink" Target="https://twitter.com/" TargetMode="External"/><Relationship Id="rId193" Type="http://schemas.openxmlformats.org/officeDocument/2006/relationships/hyperlink" Target="https://twitter.com/" TargetMode="External"/><Relationship Id="rId498" Type="http://schemas.openxmlformats.org/officeDocument/2006/relationships/hyperlink" Target="https://twitter.com/" TargetMode="External"/><Relationship Id="rId2081" Type="http://schemas.openxmlformats.org/officeDocument/2006/relationships/hyperlink" Target="https://twitter.com/" TargetMode="External"/><Relationship Id="rId2179" Type="http://schemas.openxmlformats.org/officeDocument/2006/relationships/hyperlink" Target="https://twitter.com/" TargetMode="External"/><Relationship Id="rId260" Type="http://schemas.openxmlformats.org/officeDocument/2006/relationships/hyperlink" Target="https://twitter.com/" TargetMode="External"/><Relationship Id="rId2386" Type="http://schemas.openxmlformats.org/officeDocument/2006/relationships/hyperlink" Target="https://twitter.com/" TargetMode="External"/><Relationship Id="rId2593" Type="http://schemas.openxmlformats.org/officeDocument/2006/relationships/hyperlink" Target="https://twitter.com/" TargetMode="External"/><Relationship Id="rId120" Type="http://schemas.openxmlformats.org/officeDocument/2006/relationships/hyperlink" Target="https://twitter.com/" TargetMode="External"/><Relationship Id="rId358" Type="http://schemas.openxmlformats.org/officeDocument/2006/relationships/hyperlink" Target="https://twitter.com/" TargetMode="External"/><Relationship Id="rId565" Type="http://schemas.openxmlformats.org/officeDocument/2006/relationships/hyperlink" Target="https://twitter.com/" TargetMode="External"/><Relationship Id="rId772" Type="http://schemas.openxmlformats.org/officeDocument/2006/relationships/hyperlink" Target="https://twitter.com/" TargetMode="External"/><Relationship Id="rId1195" Type="http://schemas.openxmlformats.org/officeDocument/2006/relationships/hyperlink" Target="https://twitter.com/" TargetMode="External"/><Relationship Id="rId2039" Type="http://schemas.openxmlformats.org/officeDocument/2006/relationships/hyperlink" Target="https://twitter.com/" TargetMode="External"/><Relationship Id="rId2246" Type="http://schemas.openxmlformats.org/officeDocument/2006/relationships/hyperlink" Target="https://twitter.com/" TargetMode="External"/><Relationship Id="rId2453" Type="http://schemas.openxmlformats.org/officeDocument/2006/relationships/hyperlink" Target="https://twitter.com/"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218" Type="http://schemas.openxmlformats.org/officeDocument/2006/relationships/hyperlink" Target="https://twitter.com/" TargetMode="External"/><Relationship Id="rId425" Type="http://schemas.openxmlformats.org/officeDocument/2006/relationships/hyperlink" Target="https://twitter.com/" TargetMode="External"/><Relationship Id="rId632" Type="http://schemas.openxmlformats.org/officeDocument/2006/relationships/hyperlink" Target="https://twitter.com/" TargetMode="External"/><Relationship Id="rId1055" Type="http://schemas.openxmlformats.org/officeDocument/2006/relationships/hyperlink" Target="https://twitter.com/" TargetMode="External"/><Relationship Id="rId1262" Type="http://schemas.openxmlformats.org/officeDocument/2006/relationships/hyperlink" Target="https://twitter.com/" TargetMode="External"/><Relationship Id="rId2106" Type="http://schemas.openxmlformats.org/officeDocument/2006/relationships/hyperlink" Target="https://twitter.com/" TargetMode="External"/><Relationship Id="rId2313" Type="http://schemas.openxmlformats.org/officeDocument/2006/relationships/hyperlink" Target="https://twitter.com/" TargetMode="External"/><Relationship Id="rId2520" Type="http://schemas.openxmlformats.org/officeDocument/2006/relationships/hyperlink" Target="https://twitter.com/"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937" Type="http://schemas.openxmlformats.org/officeDocument/2006/relationships/hyperlink" Target="https://twitter.com/" TargetMode="External"/><Relationship Id="rId1122" Type="http://schemas.openxmlformats.org/officeDocument/2006/relationships/hyperlink" Target="https://twitter.com/" TargetMode="External"/><Relationship Id="rId1567" Type="http://schemas.openxmlformats.org/officeDocument/2006/relationships/hyperlink" Target="https://twitter.com/" TargetMode="External"/><Relationship Id="rId1774" Type="http://schemas.openxmlformats.org/officeDocument/2006/relationships/hyperlink" Target="https://twitter.com/" TargetMode="External"/><Relationship Id="rId1981" Type="http://schemas.openxmlformats.org/officeDocument/2006/relationships/hyperlink" Target="https://twitter.com/"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66" Type="http://schemas.openxmlformats.org/officeDocument/2006/relationships/hyperlink" Target="https://twitter.com/i/web/status/1302904761822244864" TargetMode="External"/><Relationship Id="rId1427" Type="http://schemas.openxmlformats.org/officeDocument/2006/relationships/hyperlink" Target="https://twitter.com/" TargetMode="External"/><Relationship Id="rId1634" Type="http://schemas.openxmlformats.org/officeDocument/2006/relationships/hyperlink" Target="https://twitter.com/" TargetMode="External"/><Relationship Id="rId1841" Type="http://schemas.openxmlformats.org/officeDocument/2006/relationships/hyperlink" Target="https://twitter.com/" TargetMode="External"/><Relationship Id="rId3087" Type="http://schemas.openxmlformats.org/officeDocument/2006/relationships/comments" Target="../comments1.xml"/><Relationship Id="rId1939" Type="http://schemas.openxmlformats.org/officeDocument/2006/relationships/hyperlink" Target="https://twitter.com/" TargetMode="External"/><Relationship Id="rId1701" Type="http://schemas.openxmlformats.org/officeDocument/2006/relationships/hyperlink" Target="https://twitter.com/" TargetMode="External"/><Relationship Id="rId282" Type="http://schemas.openxmlformats.org/officeDocument/2006/relationships/hyperlink" Target="https://twitter.com/" TargetMode="External"/><Relationship Id="rId587" Type="http://schemas.openxmlformats.org/officeDocument/2006/relationships/hyperlink" Target="https://twitter.com/" TargetMode="External"/><Relationship Id="rId2170" Type="http://schemas.openxmlformats.org/officeDocument/2006/relationships/hyperlink" Target="https://twitter.com/" TargetMode="External"/><Relationship Id="rId2268" Type="http://schemas.openxmlformats.org/officeDocument/2006/relationships/hyperlink" Target="https://twitter.com/" TargetMode="External"/><Relationship Id="rId3014" Type="http://schemas.openxmlformats.org/officeDocument/2006/relationships/hyperlink" Target="https://twitter.com/" TargetMode="External"/><Relationship Id="rId8" Type="http://schemas.openxmlformats.org/officeDocument/2006/relationships/hyperlink" Target="https://youtu.be/NNbJfxSYDDg" TargetMode="External"/><Relationship Id="rId142" Type="http://schemas.openxmlformats.org/officeDocument/2006/relationships/hyperlink" Target="https://twitter.com/" TargetMode="External"/><Relationship Id="rId447" Type="http://schemas.openxmlformats.org/officeDocument/2006/relationships/hyperlink" Target="https://twitter.com/" TargetMode="External"/><Relationship Id="rId794" Type="http://schemas.openxmlformats.org/officeDocument/2006/relationships/hyperlink" Target="https://twitter.com/" TargetMode="External"/><Relationship Id="rId1077" Type="http://schemas.openxmlformats.org/officeDocument/2006/relationships/hyperlink" Target="https://twitter.com/" TargetMode="External"/><Relationship Id="rId2030" Type="http://schemas.openxmlformats.org/officeDocument/2006/relationships/hyperlink" Target="https://twitter.com/" TargetMode="External"/><Relationship Id="rId2128" Type="http://schemas.openxmlformats.org/officeDocument/2006/relationships/hyperlink" Target="https://twitter.com/" TargetMode="External"/><Relationship Id="rId2475" Type="http://schemas.openxmlformats.org/officeDocument/2006/relationships/hyperlink" Target="https://twitter.com/" TargetMode="External"/><Relationship Id="rId2682" Type="http://schemas.openxmlformats.org/officeDocument/2006/relationships/hyperlink" Target="https://twitter.com/" TargetMode="External"/><Relationship Id="rId2987" Type="http://schemas.openxmlformats.org/officeDocument/2006/relationships/hyperlink" Target="https://twitter.com/" TargetMode="External"/><Relationship Id="rId654" Type="http://schemas.openxmlformats.org/officeDocument/2006/relationships/hyperlink" Target="https://twitter.com/" TargetMode="External"/><Relationship Id="rId861" Type="http://schemas.openxmlformats.org/officeDocument/2006/relationships/hyperlink" Target="https://twitter.com/" TargetMode="External"/><Relationship Id="rId959" Type="http://schemas.openxmlformats.org/officeDocument/2006/relationships/hyperlink" Target="https://twitter.com/" TargetMode="External"/><Relationship Id="rId1284" Type="http://schemas.openxmlformats.org/officeDocument/2006/relationships/hyperlink" Target="https://twitter.com/" TargetMode="External"/><Relationship Id="rId1491" Type="http://schemas.openxmlformats.org/officeDocument/2006/relationships/hyperlink" Target="https://twitter.com/" TargetMode="External"/><Relationship Id="rId1589" Type="http://schemas.openxmlformats.org/officeDocument/2006/relationships/hyperlink" Target="https://twitter.com/" TargetMode="External"/><Relationship Id="rId2335" Type="http://schemas.openxmlformats.org/officeDocument/2006/relationships/hyperlink" Target="https://twitter.com/" TargetMode="External"/><Relationship Id="rId2542" Type="http://schemas.openxmlformats.org/officeDocument/2006/relationships/hyperlink" Target="https://twitter.com/" TargetMode="External"/><Relationship Id="rId307" Type="http://schemas.openxmlformats.org/officeDocument/2006/relationships/hyperlink" Target="https://twitter.com/" TargetMode="External"/><Relationship Id="rId514" Type="http://schemas.openxmlformats.org/officeDocument/2006/relationships/hyperlink" Target="https://twitter.com/" TargetMode="External"/><Relationship Id="rId721" Type="http://schemas.openxmlformats.org/officeDocument/2006/relationships/hyperlink" Target="https://twitter.com/" TargetMode="External"/><Relationship Id="rId1144" Type="http://schemas.openxmlformats.org/officeDocument/2006/relationships/hyperlink" Target="https://twitter.com/" TargetMode="External"/><Relationship Id="rId1351" Type="http://schemas.openxmlformats.org/officeDocument/2006/relationships/hyperlink" Target="https://twitter.com/" TargetMode="External"/><Relationship Id="rId1449" Type="http://schemas.openxmlformats.org/officeDocument/2006/relationships/hyperlink" Target="https://twitter.com/" TargetMode="External"/><Relationship Id="rId1796" Type="http://schemas.openxmlformats.org/officeDocument/2006/relationships/hyperlink" Target="https://twitter.com/" TargetMode="External"/><Relationship Id="rId2402" Type="http://schemas.openxmlformats.org/officeDocument/2006/relationships/hyperlink" Target="https://twitter.com/" TargetMode="External"/><Relationship Id="rId2847" Type="http://schemas.openxmlformats.org/officeDocument/2006/relationships/hyperlink" Target="https://twitter.com/" TargetMode="External"/><Relationship Id="rId88" Type="http://schemas.openxmlformats.org/officeDocument/2006/relationships/hyperlink" Target="https://twitter.com/i/web/status/1302906168092684289" TargetMode="External"/><Relationship Id="rId819" Type="http://schemas.openxmlformats.org/officeDocument/2006/relationships/hyperlink" Target="https://twitter.com/" TargetMode="External"/><Relationship Id="rId1004" Type="http://schemas.openxmlformats.org/officeDocument/2006/relationships/hyperlink" Target="https://twitter.com/" TargetMode="External"/><Relationship Id="rId1211" Type="http://schemas.openxmlformats.org/officeDocument/2006/relationships/hyperlink" Target="https://twitter.com/" TargetMode="External"/><Relationship Id="rId1656" Type="http://schemas.openxmlformats.org/officeDocument/2006/relationships/hyperlink" Target="https://twitter.com/" TargetMode="External"/><Relationship Id="rId1863" Type="http://schemas.openxmlformats.org/officeDocument/2006/relationships/hyperlink" Target="https://twitter.com/"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1309" Type="http://schemas.openxmlformats.org/officeDocument/2006/relationships/hyperlink" Target="https://twitter.com/" TargetMode="External"/><Relationship Id="rId1516" Type="http://schemas.openxmlformats.org/officeDocument/2006/relationships/hyperlink" Target="https://twitter.com/" TargetMode="External"/><Relationship Id="rId1723" Type="http://schemas.openxmlformats.org/officeDocument/2006/relationships/hyperlink" Target="https://twitter.com/" TargetMode="External"/><Relationship Id="rId1930" Type="http://schemas.openxmlformats.org/officeDocument/2006/relationships/hyperlink" Target="https://twitter.com/" TargetMode="External"/><Relationship Id="rId15" Type="http://schemas.openxmlformats.org/officeDocument/2006/relationships/hyperlink" Target="https://twitter.com/i/web/status/1302895561821962240" TargetMode="External"/><Relationship Id="rId2192" Type="http://schemas.openxmlformats.org/officeDocument/2006/relationships/hyperlink" Target="https://twitter.com/" TargetMode="External"/><Relationship Id="rId3036" Type="http://schemas.openxmlformats.org/officeDocument/2006/relationships/hyperlink" Target="https://twitter.com/" TargetMode="External"/><Relationship Id="rId164" Type="http://schemas.openxmlformats.org/officeDocument/2006/relationships/hyperlink" Target="https://twitter.com/" TargetMode="External"/><Relationship Id="rId371" Type="http://schemas.openxmlformats.org/officeDocument/2006/relationships/hyperlink" Target="https://twitter.com/" TargetMode="External"/><Relationship Id="rId2052" Type="http://schemas.openxmlformats.org/officeDocument/2006/relationships/hyperlink" Target="https://twitter.com/" TargetMode="External"/><Relationship Id="rId2497" Type="http://schemas.openxmlformats.org/officeDocument/2006/relationships/hyperlink" Target="https://twitter.com/" TargetMode="External"/><Relationship Id="rId469" Type="http://schemas.openxmlformats.org/officeDocument/2006/relationships/hyperlink" Target="https://twitter.com/" TargetMode="External"/><Relationship Id="rId676" Type="http://schemas.openxmlformats.org/officeDocument/2006/relationships/hyperlink" Target="https://twitter.com/" TargetMode="External"/><Relationship Id="rId883" Type="http://schemas.openxmlformats.org/officeDocument/2006/relationships/hyperlink" Target="https://twitter.com/" TargetMode="External"/><Relationship Id="rId1099" Type="http://schemas.openxmlformats.org/officeDocument/2006/relationships/hyperlink" Target="https://twitter.com/" TargetMode="External"/><Relationship Id="rId2357" Type="http://schemas.openxmlformats.org/officeDocument/2006/relationships/hyperlink" Target="https://twitter.com/" TargetMode="External"/><Relationship Id="rId2564" Type="http://schemas.openxmlformats.org/officeDocument/2006/relationships/hyperlink" Target="https://twitter.com/" TargetMode="External"/><Relationship Id="rId231" Type="http://schemas.openxmlformats.org/officeDocument/2006/relationships/hyperlink" Target="https://twitter.com/" TargetMode="External"/><Relationship Id="rId329" Type="http://schemas.openxmlformats.org/officeDocument/2006/relationships/hyperlink" Target="https://twitter.com/" TargetMode="External"/><Relationship Id="rId536" Type="http://schemas.openxmlformats.org/officeDocument/2006/relationships/hyperlink" Target="https://twitter.com/" TargetMode="External"/><Relationship Id="rId1166" Type="http://schemas.openxmlformats.org/officeDocument/2006/relationships/hyperlink" Target="https://twitter.com/" TargetMode="External"/><Relationship Id="rId1373" Type="http://schemas.openxmlformats.org/officeDocument/2006/relationships/hyperlink" Target="https://twitter.com/" TargetMode="External"/><Relationship Id="rId2217" Type="http://schemas.openxmlformats.org/officeDocument/2006/relationships/hyperlink" Target="https://twitter.com/"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743" Type="http://schemas.openxmlformats.org/officeDocument/2006/relationships/hyperlink" Target="https://twitter.com/" TargetMode="External"/><Relationship Id="rId950" Type="http://schemas.openxmlformats.org/officeDocument/2006/relationships/hyperlink" Target="https://twitter.com/" TargetMode="External"/><Relationship Id="rId1026" Type="http://schemas.openxmlformats.org/officeDocument/2006/relationships/hyperlink" Target="https://twitter.com/" TargetMode="External"/><Relationship Id="rId1580" Type="http://schemas.openxmlformats.org/officeDocument/2006/relationships/hyperlink" Target="https://twitter.com/" TargetMode="External"/><Relationship Id="rId1678" Type="http://schemas.openxmlformats.org/officeDocument/2006/relationships/hyperlink" Target="https://twitter.com/" TargetMode="External"/><Relationship Id="rId1885" Type="http://schemas.openxmlformats.org/officeDocument/2006/relationships/hyperlink" Target="https://twitter.com/" TargetMode="External"/><Relationship Id="rId2424" Type="http://schemas.openxmlformats.org/officeDocument/2006/relationships/hyperlink" Target="https://twitter.com/"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603" Type="http://schemas.openxmlformats.org/officeDocument/2006/relationships/hyperlink" Target="https://twitter.com/" TargetMode="External"/><Relationship Id="rId810" Type="http://schemas.openxmlformats.org/officeDocument/2006/relationships/hyperlink" Target="https://twitter.com/" TargetMode="External"/><Relationship Id="rId908" Type="http://schemas.openxmlformats.org/officeDocument/2006/relationships/hyperlink" Target="https://twitter.com/" TargetMode="External"/><Relationship Id="rId1233" Type="http://schemas.openxmlformats.org/officeDocument/2006/relationships/hyperlink" Target="https://twitter.com/" TargetMode="External"/><Relationship Id="rId1440" Type="http://schemas.openxmlformats.org/officeDocument/2006/relationships/hyperlink" Target="https://twitter.com/" TargetMode="External"/><Relationship Id="rId1538" Type="http://schemas.openxmlformats.org/officeDocument/2006/relationships/hyperlink" Target="https://twitter.com/" TargetMode="External"/><Relationship Id="rId1300" Type="http://schemas.openxmlformats.org/officeDocument/2006/relationships/hyperlink" Target="https://twitter.com/" TargetMode="External"/><Relationship Id="rId1745" Type="http://schemas.openxmlformats.org/officeDocument/2006/relationships/hyperlink" Target="https://twitter.com/" TargetMode="External"/><Relationship Id="rId1952" Type="http://schemas.openxmlformats.org/officeDocument/2006/relationships/hyperlink" Target="https://twitter.com/" TargetMode="External"/><Relationship Id="rId37" Type="http://schemas.openxmlformats.org/officeDocument/2006/relationships/hyperlink" Target="https://twitter.com/i/web/status/1302900439071911937" TargetMode="External"/><Relationship Id="rId1605" Type="http://schemas.openxmlformats.org/officeDocument/2006/relationships/hyperlink" Target="https://twitter.com/" TargetMode="External"/><Relationship Id="rId1812" Type="http://schemas.openxmlformats.org/officeDocument/2006/relationships/hyperlink" Target="https://twitter.com/" TargetMode="External"/><Relationship Id="rId3058" Type="http://schemas.openxmlformats.org/officeDocument/2006/relationships/hyperlink" Target="https://twitter.com/" TargetMode="External"/><Relationship Id="rId186" Type="http://schemas.openxmlformats.org/officeDocument/2006/relationships/hyperlink" Target="https://twitter.com/" TargetMode="External"/><Relationship Id="rId393" Type="http://schemas.openxmlformats.org/officeDocument/2006/relationships/hyperlink" Target="https://twitter.com/" TargetMode="External"/><Relationship Id="rId2074" Type="http://schemas.openxmlformats.org/officeDocument/2006/relationships/hyperlink" Target="https://twitter.com/" TargetMode="External"/><Relationship Id="rId2281" Type="http://schemas.openxmlformats.org/officeDocument/2006/relationships/hyperlink" Target="https://twitter.com/" TargetMode="External"/><Relationship Id="rId253" Type="http://schemas.openxmlformats.org/officeDocument/2006/relationships/hyperlink" Target="https://twitter.com/" TargetMode="External"/><Relationship Id="rId460" Type="http://schemas.openxmlformats.org/officeDocument/2006/relationships/hyperlink" Target="https://twitter.com/" TargetMode="External"/><Relationship Id="rId698" Type="http://schemas.openxmlformats.org/officeDocument/2006/relationships/hyperlink" Target="https://twitter.com/" TargetMode="External"/><Relationship Id="rId1090" Type="http://schemas.openxmlformats.org/officeDocument/2006/relationships/hyperlink" Target="https://twitter.com/" TargetMode="External"/><Relationship Id="rId2141" Type="http://schemas.openxmlformats.org/officeDocument/2006/relationships/hyperlink" Target="https://twitter.com/" TargetMode="External"/><Relationship Id="rId2379" Type="http://schemas.openxmlformats.org/officeDocument/2006/relationships/hyperlink" Target="https://twitter.com/" TargetMode="External"/><Relationship Id="rId2586" Type="http://schemas.openxmlformats.org/officeDocument/2006/relationships/hyperlink" Target="https://twitter.com/" TargetMode="External"/><Relationship Id="rId2793" Type="http://schemas.openxmlformats.org/officeDocument/2006/relationships/hyperlink" Target="https://twitter.com/" TargetMode="External"/><Relationship Id="rId113" Type="http://schemas.openxmlformats.org/officeDocument/2006/relationships/hyperlink" Target="https://twitter.com/" TargetMode="External"/><Relationship Id="rId320" Type="http://schemas.openxmlformats.org/officeDocument/2006/relationships/hyperlink" Target="https://twitter.com/" TargetMode="External"/><Relationship Id="rId558" Type="http://schemas.openxmlformats.org/officeDocument/2006/relationships/hyperlink" Target="https://twitter.com/" TargetMode="External"/><Relationship Id="rId765" Type="http://schemas.openxmlformats.org/officeDocument/2006/relationships/hyperlink" Target="https://twitter.com/" TargetMode="External"/><Relationship Id="rId972" Type="http://schemas.openxmlformats.org/officeDocument/2006/relationships/hyperlink" Target="https://twitter.com/" TargetMode="External"/><Relationship Id="rId1188" Type="http://schemas.openxmlformats.org/officeDocument/2006/relationships/hyperlink" Target="https://twitter.com/" TargetMode="External"/><Relationship Id="rId1395" Type="http://schemas.openxmlformats.org/officeDocument/2006/relationships/hyperlink" Target="https://twitter.com/" TargetMode="External"/><Relationship Id="rId2001" Type="http://schemas.openxmlformats.org/officeDocument/2006/relationships/hyperlink" Target="https://twitter.com/" TargetMode="External"/><Relationship Id="rId2239" Type="http://schemas.openxmlformats.org/officeDocument/2006/relationships/hyperlink" Target="https://twitter.com/" TargetMode="External"/><Relationship Id="rId2446" Type="http://schemas.openxmlformats.org/officeDocument/2006/relationships/hyperlink" Target="https://twitter.com/"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418" Type="http://schemas.openxmlformats.org/officeDocument/2006/relationships/hyperlink" Target="https://twitter.com/" TargetMode="External"/><Relationship Id="rId625" Type="http://schemas.openxmlformats.org/officeDocument/2006/relationships/hyperlink" Target="https://twitter.com/" TargetMode="External"/><Relationship Id="rId832" Type="http://schemas.openxmlformats.org/officeDocument/2006/relationships/hyperlink" Target="https://twitter.com/" TargetMode="External"/><Relationship Id="rId1048" Type="http://schemas.openxmlformats.org/officeDocument/2006/relationships/hyperlink" Target="https://twitter.com/" TargetMode="External"/><Relationship Id="rId1255" Type="http://schemas.openxmlformats.org/officeDocument/2006/relationships/hyperlink" Target="https://twitter.com/" TargetMode="External"/><Relationship Id="rId1462" Type="http://schemas.openxmlformats.org/officeDocument/2006/relationships/hyperlink" Target="https://twitter.com/" TargetMode="External"/><Relationship Id="rId2306" Type="http://schemas.openxmlformats.org/officeDocument/2006/relationships/hyperlink" Target="https://twitter.com/" TargetMode="External"/><Relationship Id="rId2513" Type="http://schemas.openxmlformats.org/officeDocument/2006/relationships/hyperlink" Target="https://twitter.com/" TargetMode="External"/><Relationship Id="rId2958" Type="http://schemas.openxmlformats.org/officeDocument/2006/relationships/hyperlink" Target="https://twitter.com/" TargetMode="External"/><Relationship Id="rId1115" Type="http://schemas.openxmlformats.org/officeDocument/2006/relationships/hyperlink" Target="https://twitter.com/" TargetMode="External"/><Relationship Id="rId1322" Type="http://schemas.openxmlformats.org/officeDocument/2006/relationships/hyperlink" Target="https://twitter.com/" TargetMode="External"/><Relationship Id="rId1767" Type="http://schemas.openxmlformats.org/officeDocument/2006/relationships/hyperlink" Target="https://twitter.com/" TargetMode="External"/><Relationship Id="rId1974" Type="http://schemas.openxmlformats.org/officeDocument/2006/relationships/hyperlink" Target="https://twitter.com/"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59" Type="http://schemas.openxmlformats.org/officeDocument/2006/relationships/hyperlink" Target="https://twitter.com/i/web/status/1302902581379829760" TargetMode="External"/><Relationship Id="rId1627" Type="http://schemas.openxmlformats.org/officeDocument/2006/relationships/hyperlink" Target="https://twitter.com/" TargetMode="External"/><Relationship Id="rId1834" Type="http://schemas.openxmlformats.org/officeDocument/2006/relationships/hyperlink" Target="https://twitter.com/" TargetMode="External"/><Relationship Id="rId2096" Type="http://schemas.openxmlformats.org/officeDocument/2006/relationships/hyperlink" Target="https://twitter.com/" TargetMode="External"/><Relationship Id="rId1901" Type="http://schemas.openxmlformats.org/officeDocument/2006/relationships/hyperlink" Target="https://twitter.com/" TargetMode="External"/><Relationship Id="rId275" Type="http://schemas.openxmlformats.org/officeDocument/2006/relationships/hyperlink" Target="https://twitter.com/" TargetMode="External"/><Relationship Id="rId482" Type="http://schemas.openxmlformats.org/officeDocument/2006/relationships/hyperlink" Target="https://twitter.com/" TargetMode="External"/><Relationship Id="rId2163" Type="http://schemas.openxmlformats.org/officeDocument/2006/relationships/hyperlink" Target="https://twitter.com/" TargetMode="External"/><Relationship Id="rId2370" Type="http://schemas.openxmlformats.org/officeDocument/2006/relationships/hyperlink" Target="https://twitter.com/" TargetMode="External"/><Relationship Id="rId3007" Type="http://schemas.openxmlformats.org/officeDocument/2006/relationships/hyperlink" Target="https://twitter.com/" TargetMode="External"/><Relationship Id="rId135" Type="http://schemas.openxmlformats.org/officeDocument/2006/relationships/hyperlink" Target="https://twitter.com/" TargetMode="External"/><Relationship Id="rId342" Type="http://schemas.openxmlformats.org/officeDocument/2006/relationships/hyperlink" Target="https://twitter.com/" TargetMode="External"/><Relationship Id="rId787" Type="http://schemas.openxmlformats.org/officeDocument/2006/relationships/hyperlink" Target="https://twitter.com/" TargetMode="External"/><Relationship Id="rId994" Type="http://schemas.openxmlformats.org/officeDocument/2006/relationships/hyperlink" Target="https://twitter.com/" TargetMode="External"/><Relationship Id="rId2023" Type="http://schemas.openxmlformats.org/officeDocument/2006/relationships/hyperlink" Target="https://twitter.com/" TargetMode="External"/><Relationship Id="rId2230" Type="http://schemas.openxmlformats.org/officeDocument/2006/relationships/hyperlink" Target="https://twitter.com/" TargetMode="External"/><Relationship Id="rId2468" Type="http://schemas.openxmlformats.org/officeDocument/2006/relationships/hyperlink" Target="https://twitter.com/"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202" Type="http://schemas.openxmlformats.org/officeDocument/2006/relationships/hyperlink" Target="https://twitter.com/" TargetMode="External"/><Relationship Id="rId647" Type="http://schemas.openxmlformats.org/officeDocument/2006/relationships/hyperlink" Target="https://twitter.com/" TargetMode="External"/><Relationship Id="rId854" Type="http://schemas.openxmlformats.org/officeDocument/2006/relationships/hyperlink" Target="https://twitter.com/" TargetMode="External"/><Relationship Id="rId1277" Type="http://schemas.openxmlformats.org/officeDocument/2006/relationships/hyperlink" Target="https://twitter.com/" TargetMode="External"/><Relationship Id="rId1484" Type="http://schemas.openxmlformats.org/officeDocument/2006/relationships/hyperlink" Target="https://twitter.com/" TargetMode="External"/><Relationship Id="rId1691" Type="http://schemas.openxmlformats.org/officeDocument/2006/relationships/hyperlink" Target="https://twitter.com/" TargetMode="External"/><Relationship Id="rId2328" Type="http://schemas.openxmlformats.org/officeDocument/2006/relationships/hyperlink" Target="https://twitter.com/" TargetMode="External"/><Relationship Id="rId2535" Type="http://schemas.openxmlformats.org/officeDocument/2006/relationships/hyperlink" Target="https://twitter.com/" TargetMode="External"/><Relationship Id="rId2742" Type="http://schemas.openxmlformats.org/officeDocument/2006/relationships/hyperlink" Target="https://twitter.com/" TargetMode="External"/><Relationship Id="rId507" Type="http://schemas.openxmlformats.org/officeDocument/2006/relationships/hyperlink" Target="https://twitter.com/" TargetMode="External"/><Relationship Id="rId714" Type="http://schemas.openxmlformats.org/officeDocument/2006/relationships/hyperlink" Target="https://twitter.com/" TargetMode="External"/><Relationship Id="rId921" Type="http://schemas.openxmlformats.org/officeDocument/2006/relationships/hyperlink" Target="https://twitter.com/" TargetMode="External"/><Relationship Id="rId1137" Type="http://schemas.openxmlformats.org/officeDocument/2006/relationships/hyperlink" Target="https://twitter.com/" TargetMode="External"/><Relationship Id="rId1344" Type="http://schemas.openxmlformats.org/officeDocument/2006/relationships/hyperlink" Target="https://twitter.com/" TargetMode="External"/><Relationship Id="rId1551" Type="http://schemas.openxmlformats.org/officeDocument/2006/relationships/hyperlink" Target="https://twitter.com/" TargetMode="External"/><Relationship Id="rId1789" Type="http://schemas.openxmlformats.org/officeDocument/2006/relationships/hyperlink" Target="https://twitter.com/" TargetMode="External"/><Relationship Id="rId1996" Type="http://schemas.openxmlformats.org/officeDocument/2006/relationships/hyperlink" Target="https://twitter.com/" TargetMode="External"/><Relationship Id="rId2602" Type="http://schemas.openxmlformats.org/officeDocument/2006/relationships/hyperlink" Target="https://twitter.com/" TargetMode="External"/><Relationship Id="rId50" Type="http://schemas.openxmlformats.org/officeDocument/2006/relationships/hyperlink" Target="https://twitter.com/i/web/status/1302901459516665856" TargetMode="External"/><Relationship Id="rId1204" Type="http://schemas.openxmlformats.org/officeDocument/2006/relationships/hyperlink" Target="https://twitter.com/" TargetMode="External"/><Relationship Id="rId1411" Type="http://schemas.openxmlformats.org/officeDocument/2006/relationships/hyperlink" Target="https://twitter.com/" TargetMode="External"/><Relationship Id="rId1649" Type="http://schemas.openxmlformats.org/officeDocument/2006/relationships/hyperlink" Target="https://twitter.com/" TargetMode="External"/><Relationship Id="rId1856" Type="http://schemas.openxmlformats.org/officeDocument/2006/relationships/hyperlink" Target="https://twitter.com/" TargetMode="External"/><Relationship Id="rId2907" Type="http://schemas.openxmlformats.org/officeDocument/2006/relationships/hyperlink" Target="https://twitter.com/" TargetMode="External"/><Relationship Id="rId3071" Type="http://schemas.openxmlformats.org/officeDocument/2006/relationships/hyperlink" Target="https://twitter.com/" TargetMode="External"/><Relationship Id="rId1509" Type="http://schemas.openxmlformats.org/officeDocument/2006/relationships/hyperlink" Target="https://twitter.com/" TargetMode="External"/><Relationship Id="rId1716" Type="http://schemas.openxmlformats.org/officeDocument/2006/relationships/hyperlink" Target="https://twitter.com/" TargetMode="External"/><Relationship Id="rId1923" Type="http://schemas.openxmlformats.org/officeDocument/2006/relationships/hyperlink" Target="https://twitter.com/" TargetMode="External"/><Relationship Id="rId297" Type="http://schemas.openxmlformats.org/officeDocument/2006/relationships/hyperlink" Target="https://twitter.com/" TargetMode="External"/><Relationship Id="rId2185" Type="http://schemas.openxmlformats.org/officeDocument/2006/relationships/hyperlink" Target="https://twitter.com/" TargetMode="External"/><Relationship Id="rId2392" Type="http://schemas.openxmlformats.org/officeDocument/2006/relationships/hyperlink" Target="https://twitter.com/" TargetMode="External"/><Relationship Id="rId3029" Type="http://schemas.openxmlformats.org/officeDocument/2006/relationships/hyperlink" Target="https://twitter.com/" TargetMode="External"/><Relationship Id="rId157" Type="http://schemas.openxmlformats.org/officeDocument/2006/relationships/hyperlink" Target="https://twitter.com/" TargetMode="External"/><Relationship Id="rId364" Type="http://schemas.openxmlformats.org/officeDocument/2006/relationships/hyperlink" Target="https://twitter.com/" TargetMode="External"/><Relationship Id="rId2045" Type="http://schemas.openxmlformats.org/officeDocument/2006/relationships/hyperlink" Target="https://twitter.com/" TargetMode="External"/><Relationship Id="rId2697" Type="http://schemas.openxmlformats.org/officeDocument/2006/relationships/hyperlink" Target="https://twitter.com/" TargetMode="External"/><Relationship Id="rId571" Type="http://schemas.openxmlformats.org/officeDocument/2006/relationships/hyperlink" Target="https://twitter.com/" TargetMode="External"/><Relationship Id="rId669" Type="http://schemas.openxmlformats.org/officeDocument/2006/relationships/hyperlink" Target="https://twitter.com/" TargetMode="External"/><Relationship Id="rId876" Type="http://schemas.openxmlformats.org/officeDocument/2006/relationships/hyperlink" Target="https://twitter.com/" TargetMode="External"/><Relationship Id="rId1299" Type="http://schemas.openxmlformats.org/officeDocument/2006/relationships/hyperlink" Target="https://twitter.com/" TargetMode="External"/><Relationship Id="rId2252" Type="http://schemas.openxmlformats.org/officeDocument/2006/relationships/hyperlink" Target="https://twitter.com/" TargetMode="External"/><Relationship Id="rId2557" Type="http://schemas.openxmlformats.org/officeDocument/2006/relationships/hyperlink" Target="https://twitter.com/" TargetMode="External"/><Relationship Id="rId224" Type="http://schemas.openxmlformats.org/officeDocument/2006/relationships/hyperlink" Target="https://twitter.com/" TargetMode="External"/><Relationship Id="rId431" Type="http://schemas.openxmlformats.org/officeDocument/2006/relationships/hyperlink" Target="https://twitter.com/" TargetMode="External"/><Relationship Id="rId529" Type="http://schemas.openxmlformats.org/officeDocument/2006/relationships/hyperlink" Target="https://twitter.com/" TargetMode="External"/><Relationship Id="rId736" Type="http://schemas.openxmlformats.org/officeDocument/2006/relationships/hyperlink" Target="https://twitter.com/" TargetMode="External"/><Relationship Id="rId1061" Type="http://schemas.openxmlformats.org/officeDocument/2006/relationships/hyperlink" Target="https://twitter.com/" TargetMode="External"/><Relationship Id="rId1159" Type="http://schemas.openxmlformats.org/officeDocument/2006/relationships/hyperlink" Target="https://twitter.com/" TargetMode="External"/><Relationship Id="rId1366" Type="http://schemas.openxmlformats.org/officeDocument/2006/relationships/hyperlink" Target="https://twitter.com/" TargetMode="External"/><Relationship Id="rId2112" Type="http://schemas.openxmlformats.org/officeDocument/2006/relationships/hyperlink" Target="https://twitter.com/" TargetMode="External"/><Relationship Id="rId2417" Type="http://schemas.openxmlformats.org/officeDocument/2006/relationships/hyperlink" Target="https://twitter.com/"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943" Type="http://schemas.openxmlformats.org/officeDocument/2006/relationships/hyperlink" Target="https://twitter.com/" TargetMode="External"/><Relationship Id="rId1019" Type="http://schemas.openxmlformats.org/officeDocument/2006/relationships/hyperlink" Target="https://twitter.com/" TargetMode="External"/><Relationship Id="rId1573" Type="http://schemas.openxmlformats.org/officeDocument/2006/relationships/hyperlink" Target="https://twitter.com/" TargetMode="External"/><Relationship Id="rId1780" Type="http://schemas.openxmlformats.org/officeDocument/2006/relationships/hyperlink" Target="https://twitter.com/" TargetMode="External"/><Relationship Id="rId1878" Type="http://schemas.openxmlformats.org/officeDocument/2006/relationships/hyperlink" Target="https://twitter.com/"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72" Type="http://schemas.openxmlformats.org/officeDocument/2006/relationships/hyperlink" Target="https://twitter.com/gorishankarIND/status/1302231991631273984" TargetMode="External"/><Relationship Id="rId803" Type="http://schemas.openxmlformats.org/officeDocument/2006/relationships/hyperlink" Target="https://twitter.com/" TargetMode="External"/><Relationship Id="rId1226" Type="http://schemas.openxmlformats.org/officeDocument/2006/relationships/hyperlink" Target="https://twitter.com/" TargetMode="External"/><Relationship Id="rId1433" Type="http://schemas.openxmlformats.org/officeDocument/2006/relationships/hyperlink" Target="https://twitter.com/" TargetMode="External"/><Relationship Id="rId1640" Type="http://schemas.openxmlformats.org/officeDocument/2006/relationships/hyperlink" Target="https://twitter.com/" TargetMode="External"/><Relationship Id="rId1738" Type="http://schemas.openxmlformats.org/officeDocument/2006/relationships/hyperlink" Target="https://twitter.com/" TargetMode="External"/><Relationship Id="rId1500" Type="http://schemas.openxmlformats.org/officeDocument/2006/relationships/hyperlink" Target="https://twitter.com/" TargetMode="External"/><Relationship Id="rId1945" Type="http://schemas.openxmlformats.org/officeDocument/2006/relationships/hyperlink" Target="https://twitter.com/" TargetMode="External"/><Relationship Id="rId1805" Type="http://schemas.openxmlformats.org/officeDocument/2006/relationships/hyperlink" Target="https://twitter.com/" TargetMode="External"/><Relationship Id="rId3020" Type="http://schemas.openxmlformats.org/officeDocument/2006/relationships/hyperlink" Target="https://twitter.com/" TargetMode="External"/><Relationship Id="rId179" Type="http://schemas.openxmlformats.org/officeDocument/2006/relationships/hyperlink" Target="https://twitter.com/" TargetMode="External"/><Relationship Id="rId386" Type="http://schemas.openxmlformats.org/officeDocument/2006/relationships/hyperlink" Target="https://twitter.com/" TargetMode="External"/><Relationship Id="rId593" Type="http://schemas.openxmlformats.org/officeDocument/2006/relationships/hyperlink" Target="https://twitter.com/" TargetMode="External"/><Relationship Id="rId2067" Type="http://schemas.openxmlformats.org/officeDocument/2006/relationships/hyperlink" Target="https://twitter.com/" TargetMode="External"/><Relationship Id="rId2274" Type="http://schemas.openxmlformats.org/officeDocument/2006/relationships/hyperlink" Target="https://twitter.com/" TargetMode="External"/><Relationship Id="rId2481" Type="http://schemas.openxmlformats.org/officeDocument/2006/relationships/hyperlink" Target="https://twitter.com/" TargetMode="External"/><Relationship Id="rId246" Type="http://schemas.openxmlformats.org/officeDocument/2006/relationships/hyperlink" Target="https://twitter.com/" TargetMode="External"/><Relationship Id="rId453" Type="http://schemas.openxmlformats.org/officeDocument/2006/relationships/hyperlink" Target="https://twitter.com/" TargetMode="External"/><Relationship Id="rId660" Type="http://schemas.openxmlformats.org/officeDocument/2006/relationships/hyperlink" Target="https://twitter.com/" TargetMode="External"/><Relationship Id="rId898" Type="http://schemas.openxmlformats.org/officeDocument/2006/relationships/hyperlink" Target="https://twitter.com/" TargetMode="External"/><Relationship Id="rId1083" Type="http://schemas.openxmlformats.org/officeDocument/2006/relationships/hyperlink" Target="https://twitter.com/" TargetMode="External"/><Relationship Id="rId1290" Type="http://schemas.openxmlformats.org/officeDocument/2006/relationships/hyperlink" Target="https://twitter.com/" TargetMode="External"/><Relationship Id="rId2134" Type="http://schemas.openxmlformats.org/officeDocument/2006/relationships/hyperlink" Target="https://twitter.com/" TargetMode="External"/><Relationship Id="rId2341" Type="http://schemas.openxmlformats.org/officeDocument/2006/relationships/hyperlink" Target="https://twitter.com/" TargetMode="External"/><Relationship Id="rId2579" Type="http://schemas.openxmlformats.org/officeDocument/2006/relationships/hyperlink" Target="https://twitter.com/" TargetMode="External"/><Relationship Id="rId2786" Type="http://schemas.openxmlformats.org/officeDocument/2006/relationships/hyperlink" Target="https://twitter.com/" TargetMode="External"/><Relationship Id="rId2993" Type="http://schemas.openxmlformats.org/officeDocument/2006/relationships/hyperlink" Target="https://twitter.com/" TargetMode="External"/><Relationship Id="rId106" Type="http://schemas.openxmlformats.org/officeDocument/2006/relationships/hyperlink" Target="https://twitter.com/i/web/status/1302905858439835648" TargetMode="External"/><Relationship Id="rId313" Type="http://schemas.openxmlformats.org/officeDocument/2006/relationships/hyperlink" Target="https://twitter.com/" TargetMode="External"/><Relationship Id="rId758" Type="http://schemas.openxmlformats.org/officeDocument/2006/relationships/hyperlink" Target="https://twitter.com/" TargetMode="External"/><Relationship Id="rId965" Type="http://schemas.openxmlformats.org/officeDocument/2006/relationships/hyperlink" Target="https://twitter.com/" TargetMode="External"/><Relationship Id="rId1150" Type="http://schemas.openxmlformats.org/officeDocument/2006/relationships/hyperlink" Target="https://twitter.com/" TargetMode="External"/><Relationship Id="rId1388" Type="http://schemas.openxmlformats.org/officeDocument/2006/relationships/hyperlink" Target="https://twitter.com/" TargetMode="External"/><Relationship Id="rId1595" Type="http://schemas.openxmlformats.org/officeDocument/2006/relationships/hyperlink" Target="https://twitter.com/" TargetMode="External"/><Relationship Id="rId2439" Type="http://schemas.openxmlformats.org/officeDocument/2006/relationships/hyperlink" Target="https://twitter.com/"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94" Type="http://schemas.openxmlformats.org/officeDocument/2006/relationships/hyperlink" Target="https://t.me/IndianStudentUnity" TargetMode="External"/><Relationship Id="rId520" Type="http://schemas.openxmlformats.org/officeDocument/2006/relationships/hyperlink" Target="https://twitter.com/" TargetMode="External"/><Relationship Id="rId618" Type="http://schemas.openxmlformats.org/officeDocument/2006/relationships/hyperlink" Target="https://twitter.com/" TargetMode="External"/><Relationship Id="rId825" Type="http://schemas.openxmlformats.org/officeDocument/2006/relationships/hyperlink" Target="https://twitter.com/" TargetMode="External"/><Relationship Id="rId1248" Type="http://schemas.openxmlformats.org/officeDocument/2006/relationships/hyperlink" Target="https://twitter.com/" TargetMode="External"/><Relationship Id="rId1455" Type="http://schemas.openxmlformats.org/officeDocument/2006/relationships/hyperlink" Target="https://twitter.com/" TargetMode="External"/><Relationship Id="rId1662" Type="http://schemas.openxmlformats.org/officeDocument/2006/relationships/hyperlink" Target="https://twitter.com/" TargetMode="External"/><Relationship Id="rId2201" Type="http://schemas.openxmlformats.org/officeDocument/2006/relationships/hyperlink" Target="https://twitter.com/" TargetMode="External"/><Relationship Id="rId2506" Type="http://schemas.openxmlformats.org/officeDocument/2006/relationships/hyperlink" Target="https://twitter.com/" TargetMode="External"/><Relationship Id="rId1010" Type="http://schemas.openxmlformats.org/officeDocument/2006/relationships/hyperlink" Target="https://twitter.com/" TargetMode="External"/><Relationship Id="rId1108" Type="http://schemas.openxmlformats.org/officeDocument/2006/relationships/hyperlink" Target="https://twitter.com/" TargetMode="External"/><Relationship Id="rId1315" Type="http://schemas.openxmlformats.org/officeDocument/2006/relationships/hyperlink" Target="https://twitter.com/" TargetMode="External"/><Relationship Id="rId1967" Type="http://schemas.openxmlformats.org/officeDocument/2006/relationships/hyperlink" Target="https://twitter.com/" TargetMode="External"/><Relationship Id="rId2713" Type="http://schemas.openxmlformats.org/officeDocument/2006/relationships/hyperlink" Target="https://twitter.com/" TargetMode="External"/><Relationship Id="rId2920" Type="http://schemas.openxmlformats.org/officeDocument/2006/relationships/hyperlink" Target="https://twitter.com/" TargetMode="External"/><Relationship Id="rId1522" Type="http://schemas.openxmlformats.org/officeDocument/2006/relationships/hyperlink" Target="https://twitter.com/" TargetMode="External"/><Relationship Id="rId21" Type="http://schemas.openxmlformats.org/officeDocument/2006/relationships/hyperlink" Target="https://twitter.com/ABHINAVMAURYA10/status/1302865345519038464" TargetMode="External"/><Relationship Id="rId2089" Type="http://schemas.openxmlformats.org/officeDocument/2006/relationships/hyperlink" Target="https://twitter.com/" TargetMode="External"/><Relationship Id="rId2296"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pbs.twimg.com/profile_images/1153238218650689536/8qT1Nq2C_normal.jpg" TargetMode="External"/><Relationship Id="rId3182" Type="http://schemas.openxmlformats.org/officeDocument/2006/relationships/hyperlink" Target="https://twitter.com/amitraj16736975" TargetMode="External"/><Relationship Id="rId3042" Type="http://schemas.openxmlformats.org/officeDocument/2006/relationships/hyperlink" Target="https://twitter.com/girisha05991942" TargetMode="External"/><Relationship Id="rId170" Type="http://schemas.openxmlformats.org/officeDocument/2006/relationships/hyperlink" Target="https://t.co/KPIoHGffTP" TargetMode="External"/><Relationship Id="rId987" Type="http://schemas.openxmlformats.org/officeDocument/2006/relationships/hyperlink" Target="http://pbs.twimg.com/profile_images/1286156083610828800/TsN47HPK_normal.jpg" TargetMode="External"/><Relationship Id="rId2668" Type="http://schemas.openxmlformats.org/officeDocument/2006/relationships/hyperlink" Target="https://twitter.com/karnkamna" TargetMode="External"/><Relationship Id="rId2875" Type="http://schemas.openxmlformats.org/officeDocument/2006/relationships/hyperlink" Target="https://twitter.com/poojaga71120029" TargetMode="External"/><Relationship Id="rId847" Type="http://schemas.openxmlformats.org/officeDocument/2006/relationships/hyperlink" Target="http://pbs.twimg.com/profile_images/1037304738155393025/KblQoXwK_normal.jpg" TargetMode="External"/><Relationship Id="rId1477" Type="http://schemas.openxmlformats.org/officeDocument/2006/relationships/hyperlink" Target="http://pbs.twimg.com/profile_images/1263469497371037697/zghsXTpI_normal.jpg" TargetMode="External"/><Relationship Id="rId1684" Type="http://schemas.openxmlformats.org/officeDocument/2006/relationships/hyperlink" Target="http://pbs.twimg.com/profile_images/378800000379968567/a146f6174aefa1c9ceba260a42c2000c_normal.jpeg" TargetMode="External"/><Relationship Id="rId1891" Type="http://schemas.openxmlformats.org/officeDocument/2006/relationships/hyperlink" Target="http://pbs.twimg.com/profile_images/1302904687197208576/icULpbOk_normal.jpg" TargetMode="External"/><Relationship Id="rId2528" Type="http://schemas.openxmlformats.org/officeDocument/2006/relationships/hyperlink" Target="https://twitter.com/advabdullateef" TargetMode="External"/><Relationship Id="rId2735" Type="http://schemas.openxmlformats.org/officeDocument/2006/relationships/hyperlink" Target="https://twitter.com/trueindian_4you" TargetMode="External"/><Relationship Id="rId2942" Type="http://schemas.openxmlformats.org/officeDocument/2006/relationships/hyperlink" Target="https://twitter.com/shakyaapoorva" TargetMode="External"/><Relationship Id="rId707" Type="http://schemas.openxmlformats.org/officeDocument/2006/relationships/hyperlink" Target="http://pbs.twimg.com/profile_images/1039778317472358401/nPTyzCPj_normal.jpg" TargetMode="External"/><Relationship Id="rId914" Type="http://schemas.openxmlformats.org/officeDocument/2006/relationships/hyperlink" Target="http://pbs.twimg.com/profile_images/1300665600159539202/71sLbGBo_normal.jpg" TargetMode="External"/><Relationship Id="rId1337" Type="http://schemas.openxmlformats.org/officeDocument/2006/relationships/hyperlink" Target="http://pbs.twimg.com/profile_images/1302804801206378496/E3N-OMuK_normal.jpg" TargetMode="External"/><Relationship Id="rId1544" Type="http://schemas.openxmlformats.org/officeDocument/2006/relationships/hyperlink" Target="http://pbs.twimg.com/profile_images/951463238/self.120x120.108kb_normal.jpg" TargetMode="External"/><Relationship Id="rId1751" Type="http://schemas.openxmlformats.org/officeDocument/2006/relationships/hyperlink" Target="http://pbs.twimg.com/profile_images/527396369103716352/pVtnnhTr_normal.png" TargetMode="External"/><Relationship Id="rId2802" Type="http://schemas.openxmlformats.org/officeDocument/2006/relationships/hyperlink" Target="https://twitter.com/yournikanshu" TargetMode="External"/><Relationship Id="rId43" Type="http://schemas.openxmlformats.org/officeDocument/2006/relationships/hyperlink" Target="https://t.co/D39TRHLy1C" TargetMode="External"/><Relationship Id="rId1404" Type="http://schemas.openxmlformats.org/officeDocument/2006/relationships/hyperlink" Target="http://pbs.twimg.com/profile_images/1273238336057020417/Qjp3dr3I_normal.jpg" TargetMode="External"/><Relationship Id="rId1611" Type="http://schemas.openxmlformats.org/officeDocument/2006/relationships/hyperlink" Target="http://pbs.twimg.com/profile_images/1300663447311572998/bocYV393_normal.jpg" TargetMode="External"/><Relationship Id="rId3369" Type="http://schemas.openxmlformats.org/officeDocument/2006/relationships/hyperlink" Target="https://twitter.com/009chauhan" TargetMode="External"/><Relationship Id="rId3576" Type="http://schemas.openxmlformats.org/officeDocument/2006/relationships/hyperlink" Target="https://twitter.com/aartiagarwal678" TargetMode="External"/><Relationship Id="rId497" Type="http://schemas.openxmlformats.org/officeDocument/2006/relationships/hyperlink" Target="http://pbs.twimg.com/profile_images/1281810700378095617/2b4JtP2b_normal.jpg" TargetMode="External"/><Relationship Id="rId2178" Type="http://schemas.openxmlformats.org/officeDocument/2006/relationships/hyperlink" Target="https://twitter.com/sharvan28346118" TargetMode="External"/><Relationship Id="rId2385" Type="http://schemas.openxmlformats.org/officeDocument/2006/relationships/hyperlink" Target="https://twitter.com/yadavakhiles" TargetMode="External"/><Relationship Id="rId3229" Type="http://schemas.openxmlformats.org/officeDocument/2006/relationships/hyperlink" Target="https://twitter.com/yadavmanish65" TargetMode="External"/><Relationship Id="rId357" Type="http://schemas.openxmlformats.org/officeDocument/2006/relationships/hyperlink" Target="http://pbs.twimg.com/profile_images/1298198509468839937/01JnFVOC_normal.jpg" TargetMode="External"/><Relationship Id="rId1194" Type="http://schemas.openxmlformats.org/officeDocument/2006/relationships/hyperlink" Target="http://pbs.twimg.com/profile_images/1266321186633416705/myrEFhiC_normal.jpg" TargetMode="External"/><Relationship Id="rId2038" Type="http://schemas.openxmlformats.org/officeDocument/2006/relationships/hyperlink" Target="https://twitter.com/shakeel01048096" TargetMode="External"/><Relationship Id="rId2592" Type="http://schemas.openxmlformats.org/officeDocument/2006/relationships/hyperlink" Target="https://twitter.com/abpnews" TargetMode="External"/><Relationship Id="rId3436" Type="http://schemas.openxmlformats.org/officeDocument/2006/relationships/hyperlink" Target="https://twitter.com/selenophile210" TargetMode="External"/><Relationship Id="rId3643" Type="http://schemas.openxmlformats.org/officeDocument/2006/relationships/hyperlink" Target="https://twitter.com/prashan04838971" TargetMode="External"/><Relationship Id="rId217" Type="http://schemas.openxmlformats.org/officeDocument/2006/relationships/hyperlink" Target="https://t.co/vfSlF0dpdP" TargetMode="External"/><Relationship Id="rId564" Type="http://schemas.openxmlformats.org/officeDocument/2006/relationships/hyperlink" Target="http://pbs.twimg.com/profile_images/1302215392434118658/-rWYMukJ_normal.jpg" TargetMode="External"/><Relationship Id="rId771" Type="http://schemas.openxmlformats.org/officeDocument/2006/relationships/hyperlink" Target="http://pbs.twimg.com/profile_images/1292503195399229440/Z_Za807z_normal.jpg" TargetMode="External"/><Relationship Id="rId2245" Type="http://schemas.openxmlformats.org/officeDocument/2006/relationships/hyperlink" Target="https://twitter.com/deepakseditor" TargetMode="External"/><Relationship Id="rId2452" Type="http://schemas.openxmlformats.org/officeDocument/2006/relationships/hyperlink" Target="https://twitter.com/rajvermaindian" TargetMode="External"/><Relationship Id="rId3503" Type="http://schemas.openxmlformats.org/officeDocument/2006/relationships/hyperlink" Target="https://twitter.com/adityay81476751" TargetMode="External"/><Relationship Id="rId3710" Type="http://schemas.openxmlformats.org/officeDocument/2006/relationships/vmlDrawing" Target="../drawings/vmlDrawing2.vml"/><Relationship Id="rId424" Type="http://schemas.openxmlformats.org/officeDocument/2006/relationships/hyperlink" Target="http://pbs.twimg.com/profile_images/941502057894121472/c_LdjrLf_normal.jpg" TargetMode="External"/><Relationship Id="rId631" Type="http://schemas.openxmlformats.org/officeDocument/2006/relationships/hyperlink" Target="http://pbs.twimg.com/profile_images/1098610814301417472/_cyzH8F1_normal.jpg" TargetMode="External"/><Relationship Id="rId1054" Type="http://schemas.openxmlformats.org/officeDocument/2006/relationships/hyperlink" Target="http://pbs.twimg.com/profile_images/1300379878076760065/GuPfoSYR_normal.jpg" TargetMode="External"/><Relationship Id="rId1261" Type="http://schemas.openxmlformats.org/officeDocument/2006/relationships/hyperlink" Target="http://pbs.twimg.com/profile_images/1210846404815441920/smrmpsG6_normal.jpg" TargetMode="External"/><Relationship Id="rId2105" Type="http://schemas.openxmlformats.org/officeDocument/2006/relationships/hyperlink" Target="https://twitter.com/anuragnwb" TargetMode="External"/><Relationship Id="rId2312" Type="http://schemas.openxmlformats.org/officeDocument/2006/relationships/hyperlink" Target="https://twitter.com/rajeshsoni5577" TargetMode="External"/><Relationship Id="rId1121" Type="http://schemas.openxmlformats.org/officeDocument/2006/relationships/hyperlink" Target="http://pbs.twimg.com/profile_images/1273863716497289219/PLnGjT7T_normal.jpg" TargetMode="External"/><Relationship Id="rId3086" Type="http://schemas.openxmlformats.org/officeDocument/2006/relationships/hyperlink" Target="https://twitter.com/notout3636" TargetMode="External"/><Relationship Id="rId3293" Type="http://schemas.openxmlformats.org/officeDocument/2006/relationships/hyperlink" Target="https://twitter.com/alokprabhakar19" TargetMode="External"/><Relationship Id="rId1938" Type="http://schemas.openxmlformats.org/officeDocument/2006/relationships/hyperlink" Target="http://pbs.twimg.com/profile_images/1284128166701756417/SoHzhG4V_normal.jpg" TargetMode="External"/><Relationship Id="rId3153" Type="http://schemas.openxmlformats.org/officeDocument/2006/relationships/hyperlink" Target="https://twitter.com/manalighosh19" TargetMode="External"/><Relationship Id="rId3360" Type="http://schemas.openxmlformats.org/officeDocument/2006/relationships/hyperlink" Target="https://twitter.com/haseebturk8" TargetMode="External"/><Relationship Id="rId281" Type="http://schemas.openxmlformats.org/officeDocument/2006/relationships/hyperlink" Target="http://pbs.twimg.com/profile_images/1269520136672813056/wPKxoesO_normal.jpg" TargetMode="External"/><Relationship Id="rId3013" Type="http://schemas.openxmlformats.org/officeDocument/2006/relationships/hyperlink" Target="https://twitter.com/tinkuda61126092" TargetMode="External"/><Relationship Id="rId141" Type="http://schemas.openxmlformats.org/officeDocument/2006/relationships/hyperlink" Target="https://t.co/FdvFMwbXWL" TargetMode="External"/><Relationship Id="rId3220" Type="http://schemas.openxmlformats.org/officeDocument/2006/relationships/hyperlink" Target="https://twitter.com/deep_rj34" TargetMode="External"/><Relationship Id="rId7" Type="http://schemas.openxmlformats.org/officeDocument/2006/relationships/hyperlink" Target="https://t.co/YVV1ZxhRox" TargetMode="External"/><Relationship Id="rId2779" Type="http://schemas.openxmlformats.org/officeDocument/2006/relationships/hyperlink" Target="https://twitter.com/bholakumar223" TargetMode="External"/><Relationship Id="rId2986" Type="http://schemas.openxmlformats.org/officeDocument/2006/relationships/hyperlink" Target="https://twitter.com/ranjana_rajak" TargetMode="External"/><Relationship Id="rId958" Type="http://schemas.openxmlformats.org/officeDocument/2006/relationships/hyperlink" Target="http://pbs.twimg.com/profile_images/1279282410824196096/D5ehOHAs_normal.jpg" TargetMode="External"/><Relationship Id="rId1588" Type="http://schemas.openxmlformats.org/officeDocument/2006/relationships/hyperlink" Target="http://pbs.twimg.com/profile_images/1301414619697655808/zyMr4t06_normal.jpg" TargetMode="External"/><Relationship Id="rId1795" Type="http://schemas.openxmlformats.org/officeDocument/2006/relationships/hyperlink" Target="http://pbs.twimg.com/profile_images/1301130115447844870/4AG5sCVP_normal.jpg" TargetMode="External"/><Relationship Id="rId2639" Type="http://schemas.openxmlformats.org/officeDocument/2006/relationships/hyperlink" Target="https://twitter.com/bharat44126600" TargetMode="External"/><Relationship Id="rId2846" Type="http://schemas.openxmlformats.org/officeDocument/2006/relationships/hyperlink" Target="https://twitter.com/balwind06653706" TargetMode="External"/><Relationship Id="rId87" Type="http://schemas.openxmlformats.org/officeDocument/2006/relationships/hyperlink" Target="https://t.co/zps6G79uIt" TargetMode="External"/><Relationship Id="rId818" Type="http://schemas.openxmlformats.org/officeDocument/2006/relationships/hyperlink" Target="http://pbs.twimg.com/profile_images/1069415134882230272/ATG6qpfq_normal.jpg" TargetMode="External"/><Relationship Id="rId1448" Type="http://schemas.openxmlformats.org/officeDocument/2006/relationships/hyperlink" Target="http://pbs.twimg.com/profile_images/1246890467913957376/wU527k8Y_normal.jpg" TargetMode="External"/><Relationship Id="rId1655" Type="http://schemas.openxmlformats.org/officeDocument/2006/relationships/hyperlink" Target="http://pbs.twimg.com/profile_images/1299529618462973959/cMM0gmUT_normal.jpg" TargetMode="External"/><Relationship Id="rId2706" Type="http://schemas.openxmlformats.org/officeDocument/2006/relationships/hyperlink" Target="https://twitter.com/_ashmeetsingh" TargetMode="External"/><Relationship Id="rId1308" Type="http://schemas.openxmlformats.org/officeDocument/2006/relationships/hyperlink" Target="http://pbs.twimg.com/profile_images/1300682927605338112/_0i2NteH_normal.jpg" TargetMode="External"/><Relationship Id="rId1862" Type="http://schemas.openxmlformats.org/officeDocument/2006/relationships/hyperlink" Target="http://pbs.twimg.com/profile_images/1275731929296449536/TjWtTPnu_normal.jpg" TargetMode="External"/><Relationship Id="rId2913" Type="http://schemas.openxmlformats.org/officeDocument/2006/relationships/hyperlink" Target="https://twitter.com/roopsingh_rj34" TargetMode="External"/><Relationship Id="rId1515" Type="http://schemas.openxmlformats.org/officeDocument/2006/relationships/hyperlink" Target="http://pbs.twimg.com/profile_images/1301439868132683776/4u-qYZOO_normal.jpg" TargetMode="External"/><Relationship Id="rId1722" Type="http://schemas.openxmlformats.org/officeDocument/2006/relationships/hyperlink" Target="http://pbs.twimg.com/profile_images/1301157338095562752/9BzjcVqt_normal.jpg" TargetMode="External"/><Relationship Id="rId14" Type="http://schemas.openxmlformats.org/officeDocument/2006/relationships/hyperlink" Target="https://t.co/tHFkbz91BJ" TargetMode="External"/><Relationship Id="rId3687" Type="http://schemas.openxmlformats.org/officeDocument/2006/relationships/hyperlink" Target="https://twitter.com/agnishkumar4" TargetMode="External"/><Relationship Id="rId2289" Type="http://schemas.openxmlformats.org/officeDocument/2006/relationships/hyperlink" Target="https://twitter.com/ritumau70695489" TargetMode="External"/><Relationship Id="rId2496" Type="http://schemas.openxmlformats.org/officeDocument/2006/relationships/hyperlink" Target="https://twitter.com/prasadp40591459" TargetMode="External"/><Relationship Id="rId3547" Type="http://schemas.openxmlformats.org/officeDocument/2006/relationships/hyperlink" Target="https://twitter.com/maheshapal" TargetMode="External"/><Relationship Id="rId468" Type="http://schemas.openxmlformats.org/officeDocument/2006/relationships/hyperlink" Target="http://pbs.twimg.com/profile_images/1290201221953925120/IJ7D97sc_normal.jpg" TargetMode="External"/><Relationship Id="rId675" Type="http://schemas.openxmlformats.org/officeDocument/2006/relationships/hyperlink" Target="http://pbs.twimg.com/profile_images/1302665918024241152/ed1N6X6D_normal.jpg" TargetMode="External"/><Relationship Id="rId882" Type="http://schemas.openxmlformats.org/officeDocument/2006/relationships/hyperlink" Target="http://pbs.twimg.com/profile_images/1247269345014808578/V12u8uGH_normal.jpg" TargetMode="External"/><Relationship Id="rId1098" Type="http://schemas.openxmlformats.org/officeDocument/2006/relationships/hyperlink" Target="http://pbs.twimg.com/profile_images/1297101856649310208/xcyKXD0B_normal.jpg" TargetMode="External"/><Relationship Id="rId2149" Type="http://schemas.openxmlformats.org/officeDocument/2006/relationships/hyperlink" Target="https://twitter.com/ibrahmdeopaswan" TargetMode="External"/><Relationship Id="rId2356" Type="http://schemas.openxmlformats.org/officeDocument/2006/relationships/hyperlink" Target="https://twitter.com/agrawalgopendra" TargetMode="External"/><Relationship Id="rId2563" Type="http://schemas.openxmlformats.org/officeDocument/2006/relationships/hyperlink" Target="https://twitter.com/sayeed92597071" TargetMode="External"/><Relationship Id="rId2770" Type="http://schemas.openxmlformats.org/officeDocument/2006/relationships/hyperlink" Target="https://twitter.com/pankajg29290638" TargetMode="External"/><Relationship Id="rId3407" Type="http://schemas.openxmlformats.org/officeDocument/2006/relationships/hyperlink" Target="https://twitter.com/dilshad_tahseen" TargetMode="External"/><Relationship Id="rId3614" Type="http://schemas.openxmlformats.org/officeDocument/2006/relationships/hyperlink" Target="https://twitter.com/manishpnt" TargetMode="External"/><Relationship Id="rId328" Type="http://schemas.openxmlformats.org/officeDocument/2006/relationships/hyperlink" Target="http://pbs.twimg.com/profile_images/1285438439265951744/22DFCaYi_normal.jpg" TargetMode="External"/><Relationship Id="rId535" Type="http://schemas.openxmlformats.org/officeDocument/2006/relationships/hyperlink" Target="http://pbs.twimg.com/profile_images/1235896418310803457/J3z961fg_normal.jpg" TargetMode="External"/><Relationship Id="rId742" Type="http://schemas.openxmlformats.org/officeDocument/2006/relationships/hyperlink" Target="http://pbs.twimg.com/profile_images/1292337502766764032/oKv-I8TD_normal.jpg" TargetMode="External"/><Relationship Id="rId1165" Type="http://schemas.openxmlformats.org/officeDocument/2006/relationships/hyperlink" Target="http://pbs.twimg.com/profile_images/1298557175590195203/9bDVGyWF_normal.jpg" TargetMode="External"/><Relationship Id="rId1372" Type="http://schemas.openxmlformats.org/officeDocument/2006/relationships/hyperlink" Target="http://abs.twimg.com/sticky/default_profile_images/default_profile_normal.png" TargetMode="External"/><Relationship Id="rId2009" Type="http://schemas.openxmlformats.org/officeDocument/2006/relationships/hyperlink" Target="https://twitter.com/surajmahore2" TargetMode="External"/><Relationship Id="rId2216" Type="http://schemas.openxmlformats.org/officeDocument/2006/relationships/hyperlink" Target="https://twitter.com/indianm41238501" TargetMode="External"/><Relationship Id="rId2423" Type="http://schemas.openxmlformats.org/officeDocument/2006/relationships/hyperlink" Target="https://twitter.com/gauravk94051780" TargetMode="External"/><Relationship Id="rId2630" Type="http://schemas.openxmlformats.org/officeDocument/2006/relationships/hyperlink" Target="https://twitter.com/arvinds53664227" TargetMode="External"/><Relationship Id="rId602" Type="http://schemas.openxmlformats.org/officeDocument/2006/relationships/hyperlink" Target="http://pbs.twimg.com/profile_images/1301777429652856832/FA_Zhlu3_normal.jpg" TargetMode="External"/><Relationship Id="rId1025" Type="http://schemas.openxmlformats.org/officeDocument/2006/relationships/hyperlink" Target="http://pbs.twimg.com/profile_images/1260432634099961856/XRqYMh51_normal.jpg" TargetMode="External"/><Relationship Id="rId1232" Type="http://schemas.openxmlformats.org/officeDocument/2006/relationships/hyperlink" Target="http://pbs.twimg.com/profile_images/1302191379250991104/KxewBdqp_normal.jpg" TargetMode="External"/><Relationship Id="rId3197" Type="http://schemas.openxmlformats.org/officeDocument/2006/relationships/hyperlink" Target="https://twitter.com/amansingh6250" TargetMode="External"/><Relationship Id="rId3057" Type="http://schemas.openxmlformats.org/officeDocument/2006/relationships/hyperlink" Target="https://twitter.com/harjind35133736" TargetMode="External"/><Relationship Id="rId185" Type="http://schemas.openxmlformats.org/officeDocument/2006/relationships/hyperlink" Target="https://t.co/eVATfbDReX" TargetMode="External"/><Relationship Id="rId1909" Type="http://schemas.openxmlformats.org/officeDocument/2006/relationships/hyperlink" Target="http://pbs.twimg.com/profile_images/1282882387475443712/tZ-A4k6l_normal.jpg" TargetMode="External"/><Relationship Id="rId3264" Type="http://schemas.openxmlformats.org/officeDocument/2006/relationships/hyperlink" Target="https://twitter.com/n" TargetMode="External"/><Relationship Id="rId3471" Type="http://schemas.openxmlformats.org/officeDocument/2006/relationships/hyperlink" Target="https://twitter.com/supremecourtind" TargetMode="External"/><Relationship Id="rId392" Type="http://schemas.openxmlformats.org/officeDocument/2006/relationships/hyperlink" Target="http://pbs.twimg.com/profile_images/1265663588623986688/sZNA5hSx_normal.jpg" TargetMode="External"/><Relationship Id="rId2073" Type="http://schemas.openxmlformats.org/officeDocument/2006/relationships/hyperlink" Target="https://twitter.com/motivation" TargetMode="External"/><Relationship Id="rId2280" Type="http://schemas.openxmlformats.org/officeDocument/2006/relationships/hyperlink" Target="https://twitter.com/aneesrajasp" TargetMode="External"/><Relationship Id="rId3124" Type="http://schemas.openxmlformats.org/officeDocument/2006/relationships/hyperlink" Target="https://twitter.com/mohitsinghyadu2" TargetMode="External"/><Relationship Id="rId3331" Type="http://schemas.openxmlformats.org/officeDocument/2006/relationships/hyperlink" Target="https://twitter.com/beant6666" TargetMode="External"/><Relationship Id="rId252" Type="http://schemas.openxmlformats.org/officeDocument/2006/relationships/hyperlink" Target="https://t.co/YI9ZR7M9YW" TargetMode="External"/><Relationship Id="rId2140" Type="http://schemas.openxmlformats.org/officeDocument/2006/relationships/hyperlink" Target="https://twitter.com/aashishsy" TargetMode="External"/><Relationship Id="rId112" Type="http://schemas.openxmlformats.org/officeDocument/2006/relationships/hyperlink" Target="https://t.co/dtpENpDn7L" TargetMode="External"/><Relationship Id="rId1699" Type="http://schemas.openxmlformats.org/officeDocument/2006/relationships/hyperlink" Target="http://pbs.twimg.com/profile_images/1302650777727463425/XaFdbw05_normal.jpg" TargetMode="External"/><Relationship Id="rId2000" Type="http://schemas.openxmlformats.org/officeDocument/2006/relationships/hyperlink" Target="https://twitter.com/yrbsamajwadi" TargetMode="External"/><Relationship Id="rId2957" Type="http://schemas.openxmlformats.org/officeDocument/2006/relationships/hyperlink" Target="https://twitter.com/bharti_taposh36" TargetMode="External"/><Relationship Id="rId929" Type="http://schemas.openxmlformats.org/officeDocument/2006/relationships/hyperlink" Target="http://pbs.twimg.com/profile_images/1275339976343818240/USbJEzll_normal.jpg" TargetMode="External"/><Relationship Id="rId1559" Type="http://schemas.openxmlformats.org/officeDocument/2006/relationships/hyperlink" Target="http://pbs.twimg.com/profile_images/1301749980407803904/VQpjyQL__normal.jpg" TargetMode="External"/><Relationship Id="rId1766" Type="http://schemas.openxmlformats.org/officeDocument/2006/relationships/hyperlink" Target="http://pbs.twimg.com/profile_images/1287342663490887681/jjftwHHF_normal.jpg" TargetMode="External"/><Relationship Id="rId1973" Type="http://schemas.openxmlformats.org/officeDocument/2006/relationships/hyperlink" Target="http://pbs.twimg.com/profile_images/1266143849170206721/h5B01oeW_normal.jpg" TargetMode="External"/><Relationship Id="rId2817" Type="http://schemas.openxmlformats.org/officeDocument/2006/relationships/hyperlink" Target="https://twitter.com/siddiquesalman5" TargetMode="External"/><Relationship Id="rId58" Type="http://schemas.openxmlformats.org/officeDocument/2006/relationships/hyperlink" Target="https://t.co/E5HrAgMwJn" TargetMode="External"/><Relationship Id="rId1419" Type="http://schemas.openxmlformats.org/officeDocument/2006/relationships/hyperlink" Target="http://pbs.twimg.com/profile_images/1301216573512798208/Ql_9SBXO_normal.jpg" TargetMode="External"/><Relationship Id="rId1626" Type="http://schemas.openxmlformats.org/officeDocument/2006/relationships/hyperlink" Target="http://pbs.twimg.com/profile_images/1302902751924428800/p7C1zkNp_normal.jpg" TargetMode="External"/><Relationship Id="rId1833" Type="http://schemas.openxmlformats.org/officeDocument/2006/relationships/hyperlink" Target="http://pbs.twimg.com/profile_images/1168113663808438272/UJB6SzU9_normal.jpg" TargetMode="External"/><Relationship Id="rId1900" Type="http://schemas.openxmlformats.org/officeDocument/2006/relationships/hyperlink" Target="http://abs.twimg.com/sticky/default_profile_images/default_profile_normal.png" TargetMode="External"/><Relationship Id="rId3658" Type="http://schemas.openxmlformats.org/officeDocument/2006/relationships/hyperlink" Target="https://twitter.com/narendr97461790" TargetMode="External"/><Relationship Id="rId579" Type="http://schemas.openxmlformats.org/officeDocument/2006/relationships/hyperlink" Target="http://pbs.twimg.com/profile_images/1297534080091746305/cBUejksX_normal.jpg" TargetMode="External"/><Relationship Id="rId786" Type="http://schemas.openxmlformats.org/officeDocument/2006/relationships/hyperlink" Target="http://pbs.twimg.com/profile_images/1265285568394596352/vFL78Tkh_normal.jpg" TargetMode="External"/><Relationship Id="rId993" Type="http://schemas.openxmlformats.org/officeDocument/2006/relationships/hyperlink" Target="http://pbs.twimg.com/profile_images/1269214485157310464/bPUUCtfY_normal.jpg" TargetMode="External"/><Relationship Id="rId2467" Type="http://schemas.openxmlformats.org/officeDocument/2006/relationships/hyperlink" Target="https://twitter.com/lavikushwah" TargetMode="External"/><Relationship Id="rId2674" Type="http://schemas.openxmlformats.org/officeDocument/2006/relationships/hyperlink" Target="https://twitter.com/ankitku50759439" TargetMode="External"/><Relationship Id="rId3518" Type="http://schemas.openxmlformats.org/officeDocument/2006/relationships/hyperlink" Target="https://twitter.com/anuj_yadav7" TargetMode="External"/><Relationship Id="rId439" Type="http://schemas.openxmlformats.org/officeDocument/2006/relationships/hyperlink" Target="http://pbs.twimg.com/profile_images/1297619868146008064/EaVR-kDN_normal.jpg" TargetMode="External"/><Relationship Id="rId646" Type="http://schemas.openxmlformats.org/officeDocument/2006/relationships/hyperlink" Target="http://pbs.twimg.com/profile_images/1294566383930376192/FwEmX5PH_normal.jpg" TargetMode="External"/><Relationship Id="rId1069" Type="http://schemas.openxmlformats.org/officeDocument/2006/relationships/hyperlink" Target="http://pbs.twimg.com/profile_images/1301195193094410249/2pBjBeV5_normal.jpg" TargetMode="External"/><Relationship Id="rId1276" Type="http://schemas.openxmlformats.org/officeDocument/2006/relationships/hyperlink" Target="http://pbs.twimg.com/profile_images/1302841852651921408/Z0JLcAtY_normal.jpg" TargetMode="External"/><Relationship Id="rId1483" Type="http://schemas.openxmlformats.org/officeDocument/2006/relationships/hyperlink" Target="http://pbs.twimg.com/profile_images/1301041151751806976/A8YdFsNR_normal.jpg" TargetMode="External"/><Relationship Id="rId2327" Type="http://schemas.openxmlformats.org/officeDocument/2006/relationships/hyperlink" Target="https://twitter.com/ankitkumardub10" TargetMode="External"/><Relationship Id="rId2881" Type="http://schemas.openxmlformats.org/officeDocument/2006/relationships/hyperlink" Target="https://twitter.com/pankajmeena_" TargetMode="External"/><Relationship Id="rId506" Type="http://schemas.openxmlformats.org/officeDocument/2006/relationships/hyperlink" Target="http://pbs.twimg.com/profile_images/1301586818366758913/xaXPfD9x_normal.jpg" TargetMode="External"/><Relationship Id="rId853" Type="http://schemas.openxmlformats.org/officeDocument/2006/relationships/hyperlink" Target="http://pbs.twimg.com/profile_images/1301753055033999360/D2iizypY_normal.jpg" TargetMode="External"/><Relationship Id="rId1136" Type="http://schemas.openxmlformats.org/officeDocument/2006/relationships/hyperlink" Target="http://pbs.twimg.com/profile_images/1301032163115110401/DBz1hFBz_normal.jpg" TargetMode="External"/><Relationship Id="rId1690" Type="http://schemas.openxmlformats.org/officeDocument/2006/relationships/hyperlink" Target="http://pbs.twimg.com/profile_images/1276934639861428225/jTknLTbq_normal.jpg" TargetMode="External"/><Relationship Id="rId2534" Type="http://schemas.openxmlformats.org/officeDocument/2006/relationships/hyperlink" Target="https://twitter.com/rana7zcvbbn" TargetMode="External"/><Relationship Id="rId2741" Type="http://schemas.openxmlformats.org/officeDocument/2006/relationships/hyperlink" Target="https://twitter.com/ankitku23434827" TargetMode="External"/><Relationship Id="rId713" Type="http://schemas.openxmlformats.org/officeDocument/2006/relationships/hyperlink" Target="http://pbs.twimg.com/profile_images/1289877211915390976/-F4j08-E_normal.jpg" TargetMode="External"/><Relationship Id="rId920" Type="http://schemas.openxmlformats.org/officeDocument/2006/relationships/hyperlink" Target="http://pbs.twimg.com/profile_images/1302149974478602240/PyRQDWaP_normal.jpg" TargetMode="External"/><Relationship Id="rId1343" Type="http://schemas.openxmlformats.org/officeDocument/2006/relationships/hyperlink" Target="http://pbs.twimg.com/profile_images/1290479245290926080/_tzRH2j0_normal.jpg" TargetMode="External"/><Relationship Id="rId1550" Type="http://schemas.openxmlformats.org/officeDocument/2006/relationships/hyperlink" Target="http://pbs.twimg.com/profile_images/1281170862037544960/CDnpZkSY_normal.jpg" TargetMode="External"/><Relationship Id="rId2601" Type="http://schemas.openxmlformats.org/officeDocument/2006/relationships/hyperlink" Target="https://twitter.com/sanghpriyasaga2" TargetMode="External"/><Relationship Id="rId1203" Type="http://schemas.openxmlformats.org/officeDocument/2006/relationships/hyperlink" Target="http://pbs.twimg.com/profile_images/1114570559176593408/XHqAKoh7_normal.jpg" TargetMode="External"/><Relationship Id="rId1410" Type="http://schemas.openxmlformats.org/officeDocument/2006/relationships/hyperlink" Target="http://pbs.twimg.com/profile_images/1198648593881526272/cGOMco1F_normal.jpg" TargetMode="External"/><Relationship Id="rId3168" Type="http://schemas.openxmlformats.org/officeDocument/2006/relationships/hyperlink" Target="https://twitter.com/rehanzaman15" TargetMode="External"/><Relationship Id="rId3375" Type="http://schemas.openxmlformats.org/officeDocument/2006/relationships/hyperlink" Target="https://twitter.com/dholukhan8" TargetMode="External"/><Relationship Id="rId3582" Type="http://schemas.openxmlformats.org/officeDocument/2006/relationships/hyperlink" Target="https://twitter.com/binesvarp" TargetMode="External"/><Relationship Id="rId296" Type="http://schemas.openxmlformats.org/officeDocument/2006/relationships/hyperlink" Target="http://pbs.twimg.com/profile_images/1301722748155129857/IDaTOvsa_normal.jpg" TargetMode="External"/><Relationship Id="rId2184" Type="http://schemas.openxmlformats.org/officeDocument/2006/relationships/hyperlink" Target="https://twitter.com/kamakshee7" TargetMode="External"/><Relationship Id="rId2391" Type="http://schemas.openxmlformats.org/officeDocument/2006/relationships/hyperlink" Target="https://twitter.com/nareshjonvar1" TargetMode="External"/><Relationship Id="rId3028" Type="http://schemas.openxmlformats.org/officeDocument/2006/relationships/hyperlink" Target="https://twitter.com/niteshk13832402" TargetMode="External"/><Relationship Id="rId3235" Type="http://schemas.openxmlformats.org/officeDocument/2006/relationships/hyperlink" Target="https://twitter.com/abhi_9717" TargetMode="External"/><Relationship Id="rId3442" Type="http://schemas.openxmlformats.org/officeDocument/2006/relationships/hyperlink" Target="https://twitter.com/kuldeep44575556" TargetMode="External"/><Relationship Id="rId156" Type="http://schemas.openxmlformats.org/officeDocument/2006/relationships/hyperlink" Target="https://t.co/spSvIXfOBM" TargetMode="External"/><Relationship Id="rId363" Type="http://schemas.openxmlformats.org/officeDocument/2006/relationships/hyperlink" Target="http://pbs.twimg.com/profile_images/1094147117864562688/DmkdszIx_normal.jpg" TargetMode="External"/><Relationship Id="rId570" Type="http://schemas.openxmlformats.org/officeDocument/2006/relationships/hyperlink" Target="http://pbs.twimg.com/profile_images/1118360352662720514/edHwtXK-_normal.png" TargetMode="External"/><Relationship Id="rId2044" Type="http://schemas.openxmlformats.org/officeDocument/2006/relationships/hyperlink" Target="https://twitter.com/official_emraa" TargetMode="External"/><Relationship Id="rId2251" Type="http://schemas.openxmlformats.org/officeDocument/2006/relationships/hyperlink" Target="https://twitter.com/priyans30588910" TargetMode="External"/><Relationship Id="rId3302" Type="http://schemas.openxmlformats.org/officeDocument/2006/relationships/hyperlink" Target="https://twitter.com/priyankab2003" TargetMode="External"/><Relationship Id="rId223" Type="http://schemas.openxmlformats.org/officeDocument/2006/relationships/hyperlink" Target="https://t.co/xzWyJte7EX" TargetMode="External"/><Relationship Id="rId430" Type="http://schemas.openxmlformats.org/officeDocument/2006/relationships/hyperlink" Target="http://pbs.twimg.com/profile_images/1282914370037575682/hj-wZjPs_normal.jpg" TargetMode="External"/><Relationship Id="rId1060" Type="http://schemas.openxmlformats.org/officeDocument/2006/relationships/hyperlink" Target="http://pbs.twimg.com/profile_images/1297537986238672896/MbCtO0P-_normal.jpg" TargetMode="External"/><Relationship Id="rId2111" Type="http://schemas.openxmlformats.org/officeDocument/2006/relationships/hyperlink" Target="https://twitter.com/juhiesingh" TargetMode="External"/><Relationship Id="rId1877" Type="http://schemas.openxmlformats.org/officeDocument/2006/relationships/hyperlink" Target="http://pbs.twimg.com/profile_images/1286628715745730565/IxRSI06R_normal.jpg" TargetMode="External"/><Relationship Id="rId2928" Type="http://schemas.openxmlformats.org/officeDocument/2006/relationships/hyperlink" Target="https://twitter.com/roshnid199" TargetMode="External"/><Relationship Id="rId1737" Type="http://schemas.openxmlformats.org/officeDocument/2006/relationships/hyperlink" Target="http://pbs.twimg.com/profile_images/1301843607175880706/WGT5YexI_normal.jpg" TargetMode="External"/><Relationship Id="rId1944" Type="http://schemas.openxmlformats.org/officeDocument/2006/relationships/hyperlink" Target="http://pbs.twimg.com/profile_images/1268134929881128961/KTU3rO5S_normal.jpg" TargetMode="External"/><Relationship Id="rId3092" Type="http://schemas.openxmlformats.org/officeDocument/2006/relationships/hyperlink" Target="https://twitter.com/narend" TargetMode="External"/><Relationship Id="rId29" Type="http://schemas.openxmlformats.org/officeDocument/2006/relationships/hyperlink" Target="https://t.co/Bz9X3YIOwl" TargetMode="External"/><Relationship Id="rId1804" Type="http://schemas.openxmlformats.org/officeDocument/2006/relationships/hyperlink" Target="http://pbs.twimg.com/profile_images/1289091220572999681/hjUGc0RY_normal.jpg" TargetMode="External"/><Relationship Id="rId897" Type="http://schemas.openxmlformats.org/officeDocument/2006/relationships/hyperlink" Target="http://pbs.twimg.com/profile_images/1293071051690106882/720OcD3n_normal.jpg" TargetMode="External"/><Relationship Id="rId2578" Type="http://schemas.openxmlformats.org/officeDocument/2006/relationships/hyperlink" Target="https://twitter.com/ashokku21657668" TargetMode="External"/><Relationship Id="rId2785" Type="http://schemas.openxmlformats.org/officeDocument/2006/relationships/hyperlink" Target="https://twitter.com/videomixing" TargetMode="External"/><Relationship Id="rId2992" Type="http://schemas.openxmlformats.org/officeDocument/2006/relationships/hyperlink" Target="https://twitter.com/incindia" TargetMode="External"/><Relationship Id="rId3629" Type="http://schemas.openxmlformats.org/officeDocument/2006/relationships/hyperlink" Target="https://twitter.com/ankityadav6667" TargetMode="External"/><Relationship Id="rId757" Type="http://schemas.openxmlformats.org/officeDocument/2006/relationships/hyperlink" Target="http://pbs.twimg.com/profile_images/1296460648407109633/o5gCFZea_normal.jpg" TargetMode="External"/><Relationship Id="rId964" Type="http://schemas.openxmlformats.org/officeDocument/2006/relationships/hyperlink" Target="http://pbs.twimg.com/profile_images/1294108797690994688/MEYjsF44_normal.jpg" TargetMode="External"/><Relationship Id="rId1387" Type="http://schemas.openxmlformats.org/officeDocument/2006/relationships/hyperlink" Target="http://pbs.twimg.com/profile_images/919379833062174720/LN2yTqS5_normal.jpg" TargetMode="External"/><Relationship Id="rId1594" Type="http://schemas.openxmlformats.org/officeDocument/2006/relationships/hyperlink" Target="http://pbs.twimg.com/profile_images/1301005706833752065/9w6pDLl2_normal.jpg" TargetMode="External"/><Relationship Id="rId2438" Type="http://schemas.openxmlformats.org/officeDocument/2006/relationships/hyperlink" Target="https://twitter.com/navalkant" TargetMode="External"/><Relationship Id="rId2645" Type="http://schemas.openxmlformats.org/officeDocument/2006/relationships/hyperlink" Target="https://twitter.com/sumedhrao5" TargetMode="External"/><Relationship Id="rId2852" Type="http://schemas.openxmlformats.org/officeDocument/2006/relationships/hyperlink" Target="https://twitter.com/monu85459206" TargetMode="External"/><Relationship Id="rId93" Type="http://schemas.openxmlformats.org/officeDocument/2006/relationships/hyperlink" Target="https://t.co/ks6vj5T5zs" TargetMode="External"/><Relationship Id="rId617" Type="http://schemas.openxmlformats.org/officeDocument/2006/relationships/hyperlink" Target="http://pbs.twimg.com/profile_images/1298853885310722049/RmB9QU9i_normal.jpg" TargetMode="External"/><Relationship Id="rId824" Type="http://schemas.openxmlformats.org/officeDocument/2006/relationships/hyperlink" Target="http://pbs.twimg.com/profile_images/1291086415296512000/ShVIoldF_normal.jpg" TargetMode="External"/><Relationship Id="rId1247" Type="http://schemas.openxmlformats.org/officeDocument/2006/relationships/hyperlink" Target="http://pbs.twimg.com/profile_images/1291292184352706566/C1FtQRLH_normal.jpg" TargetMode="External"/><Relationship Id="rId1454" Type="http://schemas.openxmlformats.org/officeDocument/2006/relationships/hyperlink" Target="http://pbs.twimg.com/profile_images/1256406373958668294/EJWVKNvJ_normal.jpg" TargetMode="External"/><Relationship Id="rId1661" Type="http://schemas.openxmlformats.org/officeDocument/2006/relationships/hyperlink" Target="http://pbs.twimg.com/profile_images/1285520949371117568/ObrqaQV0_normal.jpg" TargetMode="External"/><Relationship Id="rId2505" Type="http://schemas.openxmlformats.org/officeDocument/2006/relationships/hyperlink" Target="https://twitter.com/panditvenktesh" TargetMode="External"/><Relationship Id="rId2712" Type="http://schemas.openxmlformats.org/officeDocument/2006/relationships/hyperlink" Target="https://twitter.com/aamitabh2" TargetMode="External"/><Relationship Id="rId1107" Type="http://schemas.openxmlformats.org/officeDocument/2006/relationships/hyperlink" Target="http://pbs.twimg.com/profile_images/1300279271185739777/ZNCXsQi7_normal.jpg" TargetMode="External"/><Relationship Id="rId1314" Type="http://schemas.openxmlformats.org/officeDocument/2006/relationships/hyperlink" Target="http://pbs.twimg.com/profile_images/1266687592646365184/kFMC9a_q_normal.png" TargetMode="External"/><Relationship Id="rId1521" Type="http://schemas.openxmlformats.org/officeDocument/2006/relationships/hyperlink" Target="http://pbs.twimg.com/profile_images/1251023506827087872/9zOh84Kh_normal.jpg" TargetMode="External"/><Relationship Id="rId3279" Type="http://schemas.openxmlformats.org/officeDocument/2006/relationships/hyperlink" Target="https://twitter.com/ravikan20497218" TargetMode="External"/><Relationship Id="rId3486" Type="http://schemas.openxmlformats.org/officeDocument/2006/relationships/hyperlink" Target="https://twitter.com/veerfagga" TargetMode="External"/><Relationship Id="rId3693" Type="http://schemas.openxmlformats.org/officeDocument/2006/relationships/hyperlink" Target="https://twitter.com/narsinghyaduva1" TargetMode="External"/><Relationship Id="rId20" Type="http://schemas.openxmlformats.org/officeDocument/2006/relationships/hyperlink" Target="https://t.co/5ipJYUQUGK" TargetMode="External"/><Relationship Id="rId2088" Type="http://schemas.openxmlformats.org/officeDocument/2006/relationships/hyperlink" Target="https://twitter.com/pmoindia" TargetMode="External"/><Relationship Id="rId2295" Type="http://schemas.openxmlformats.org/officeDocument/2006/relationships/hyperlink" Target="https://twitter.com/chhavidr" TargetMode="External"/><Relationship Id="rId3139" Type="http://schemas.openxmlformats.org/officeDocument/2006/relationships/hyperlink" Target="https://twitter.com/istole_cookies" TargetMode="External"/><Relationship Id="rId3346" Type="http://schemas.openxmlformats.org/officeDocument/2006/relationships/hyperlink" Target="https://twitter.com/viren01322762" TargetMode="External"/><Relationship Id="rId267" Type="http://schemas.openxmlformats.org/officeDocument/2006/relationships/hyperlink" Target="https://t.co/mYopolKy0J" TargetMode="External"/><Relationship Id="rId474" Type="http://schemas.openxmlformats.org/officeDocument/2006/relationships/hyperlink" Target="http://pbs.twimg.com/profile_images/1238706984641159169/xUS82WDV_normal.jpg" TargetMode="External"/><Relationship Id="rId2155" Type="http://schemas.openxmlformats.org/officeDocument/2006/relationships/hyperlink" Target="https://twitter.com/deepakm04070258" TargetMode="External"/><Relationship Id="rId3553" Type="http://schemas.openxmlformats.org/officeDocument/2006/relationships/hyperlink" Target="https://twitter.com/sabihuddin92786" TargetMode="External"/><Relationship Id="rId127" Type="http://schemas.openxmlformats.org/officeDocument/2006/relationships/hyperlink" Target="https://t.co/IQlSkqwLFC" TargetMode="External"/><Relationship Id="rId681" Type="http://schemas.openxmlformats.org/officeDocument/2006/relationships/hyperlink" Target="http://pbs.twimg.com/profile_images/1300871312731119616/yphDRYEn_normal.jpg" TargetMode="External"/><Relationship Id="rId2362" Type="http://schemas.openxmlformats.org/officeDocument/2006/relationships/hyperlink" Target="https://twitter.com/yuvahallabol" TargetMode="External"/><Relationship Id="rId3206" Type="http://schemas.openxmlformats.org/officeDocument/2006/relationships/hyperlink" Target="https://twitter.com/dheeraj13873829" TargetMode="External"/><Relationship Id="rId3413" Type="http://schemas.openxmlformats.org/officeDocument/2006/relationships/hyperlink" Target="https://twitter.com/jeet0000143" TargetMode="External"/><Relationship Id="rId3620" Type="http://schemas.openxmlformats.org/officeDocument/2006/relationships/hyperlink" Target="https://twitter.com/arafatalvi" TargetMode="External"/><Relationship Id="rId334" Type="http://schemas.openxmlformats.org/officeDocument/2006/relationships/hyperlink" Target="http://pbs.twimg.com/profile_images/927043437865529344/gCOrzG0o_normal.jpg" TargetMode="External"/><Relationship Id="rId541" Type="http://schemas.openxmlformats.org/officeDocument/2006/relationships/hyperlink" Target="http://pbs.twimg.com/profile_images/1301939316520755200/Cmq249bc_normal.jpg" TargetMode="External"/><Relationship Id="rId1171" Type="http://schemas.openxmlformats.org/officeDocument/2006/relationships/hyperlink" Target="http://abs.twimg.com/sticky/default_profile_images/default_profile_normal.png" TargetMode="External"/><Relationship Id="rId2015" Type="http://schemas.openxmlformats.org/officeDocument/2006/relationships/hyperlink" Target="https://twitter.com/lyrajesh" TargetMode="External"/><Relationship Id="rId2222" Type="http://schemas.openxmlformats.org/officeDocument/2006/relationships/hyperlink" Target="https://twitter.com/rahulgandhi" TargetMode="External"/><Relationship Id="rId401" Type="http://schemas.openxmlformats.org/officeDocument/2006/relationships/hyperlink" Target="http://pbs.twimg.com/profile_images/1300815577234063360/a7LZaBnx_normal.jpg" TargetMode="External"/><Relationship Id="rId1031" Type="http://schemas.openxmlformats.org/officeDocument/2006/relationships/hyperlink" Target="http://pbs.twimg.com/profile_images/1244892494455664641/4Fu46hZF_normal.jpg" TargetMode="External"/><Relationship Id="rId1988" Type="http://schemas.openxmlformats.org/officeDocument/2006/relationships/hyperlink" Target="http://pbs.twimg.com/profile_images/1280679648611856384/-NfC2ZGl_normal.jpg" TargetMode="External"/><Relationship Id="rId1848" Type="http://schemas.openxmlformats.org/officeDocument/2006/relationships/hyperlink" Target="http://pbs.twimg.com/profile_images/1057308587289001984/tog3SJAB_normal.jpg" TargetMode="External"/><Relationship Id="rId3063" Type="http://schemas.openxmlformats.org/officeDocument/2006/relationships/hyperlink" Target="https://twitter.com/rrrajsthan" TargetMode="External"/><Relationship Id="rId3270" Type="http://schemas.openxmlformats.org/officeDocument/2006/relationships/hyperlink" Target="https://twitter.com/vikassa02898956" TargetMode="External"/><Relationship Id="rId191" Type="http://schemas.openxmlformats.org/officeDocument/2006/relationships/hyperlink" Target="https://t.co/Nwk1BWsvFQ" TargetMode="External"/><Relationship Id="rId1708" Type="http://schemas.openxmlformats.org/officeDocument/2006/relationships/hyperlink" Target="http://pbs.twimg.com/profile_images/1272812418671017985/frkyuT7x_normal.jpg" TargetMode="External"/><Relationship Id="rId1915" Type="http://schemas.openxmlformats.org/officeDocument/2006/relationships/hyperlink" Target="http://pbs.twimg.com/profile_images/1256477426806190080/gpHQqhaz_normal.jpg" TargetMode="External"/><Relationship Id="rId3130" Type="http://schemas.openxmlformats.org/officeDocument/2006/relationships/hyperlink" Target="https://twitter.com/ravinderkapur2" TargetMode="External"/><Relationship Id="rId2689" Type="http://schemas.openxmlformats.org/officeDocument/2006/relationships/hyperlink" Target="https://twitter.com/joyabhavesh" TargetMode="External"/><Relationship Id="rId2896" Type="http://schemas.openxmlformats.org/officeDocument/2006/relationships/hyperlink" Target="https://twitter.com/shyamba19283066" TargetMode="External"/><Relationship Id="rId868" Type="http://schemas.openxmlformats.org/officeDocument/2006/relationships/hyperlink" Target="http://pbs.twimg.com/profile_images/1275383847790579713/XnP40hkN_normal.jpg" TargetMode="External"/><Relationship Id="rId1498" Type="http://schemas.openxmlformats.org/officeDocument/2006/relationships/hyperlink" Target="http://pbs.twimg.com/profile_images/1090694246871560193/7XrtBSNa_normal.jpg" TargetMode="External"/><Relationship Id="rId2549" Type="http://schemas.openxmlformats.org/officeDocument/2006/relationships/hyperlink" Target="https://twitter.com/anandku82358882" TargetMode="External"/><Relationship Id="rId2756" Type="http://schemas.openxmlformats.org/officeDocument/2006/relationships/hyperlink" Target="https://twitter.com/arizvi476rizvi" TargetMode="External"/><Relationship Id="rId2963" Type="http://schemas.openxmlformats.org/officeDocument/2006/relationships/hyperlink" Target="https://twitter.com/samajsudharak0" TargetMode="External"/><Relationship Id="rId728" Type="http://schemas.openxmlformats.org/officeDocument/2006/relationships/hyperlink" Target="http://pbs.twimg.com/profile_images/1269174738162724866/2gZ_Qd_a_normal.jpg" TargetMode="External"/><Relationship Id="rId935" Type="http://schemas.openxmlformats.org/officeDocument/2006/relationships/hyperlink" Target="http://pbs.twimg.com/profile_images/1301033702403706882/1-izCKMV_normal.jpg" TargetMode="External"/><Relationship Id="rId1358" Type="http://schemas.openxmlformats.org/officeDocument/2006/relationships/hyperlink" Target="http://pbs.twimg.com/profile_images/1284906956549787648/CQ2Zozq5_normal.jpg" TargetMode="External"/><Relationship Id="rId1565" Type="http://schemas.openxmlformats.org/officeDocument/2006/relationships/hyperlink" Target="http://pbs.twimg.com/profile_images/1250725468984102912/0aXcn4DA_normal.jpg" TargetMode="External"/><Relationship Id="rId1772" Type="http://schemas.openxmlformats.org/officeDocument/2006/relationships/hyperlink" Target="http://pbs.twimg.com/profile_images/1301925998984740866/nHtwt6h6_normal.jpg" TargetMode="External"/><Relationship Id="rId2409" Type="http://schemas.openxmlformats.org/officeDocument/2006/relationships/hyperlink" Target="https://twitter.com/zeba7934" TargetMode="External"/><Relationship Id="rId2616" Type="http://schemas.openxmlformats.org/officeDocument/2006/relationships/hyperlink" Target="https://twitter.com/nekpal9044" TargetMode="External"/><Relationship Id="rId64" Type="http://schemas.openxmlformats.org/officeDocument/2006/relationships/hyperlink" Target="https://t.co/PiHHntsPrZ" TargetMode="External"/><Relationship Id="rId1218" Type="http://schemas.openxmlformats.org/officeDocument/2006/relationships/hyperlink" Target="http://pbs.twimg.com/profile_images/1290149405887098881/jdCcrwZ__normal.jpg" TargetMode="External"/><Relationship Id="rId1425" Type="http://schemas.openxmlformats.org/officeDocument/2006/relationships/hyperlink" Target="http://pbs.twimg.com/profile_images/998600375237160960/AfkIiK3X_normal.jpg" TargetMode="External"/><Relationship Id="rId2823" Type="http://schemas.openxmlformats.org/officeDocument/2006/relationships/hyperlink" Target="https://twitter.com/ritikmi66609719" TargetMode="External"/><Relationship Id="rId1632" Type="http://schemas.openxmlformats.org/officeDocument/2006/relationships/hyperlink" Target="http://pbs.twimg.com/profile_images/1291390475522338818/rIzV8x_P_normal.jpg" TargetMode="External"/><Relationship Id="rId2199" Type="http://schemas.openxmlformats.org/officeDocument/2006/relationships/hyperlink" Target="https://twitter.com/narendrayadav67" TargetMode="External"/><Relationship Id="rId3597" Type="http://schemas.openxmlformats.org/officeDocument/2006/relationships/hyperlink" Target="https://twitter.com/amitsha70264221" TargetMode="External"/><Relationship Id="rId3457" Type="http://schemas.openxmlformats.org/officeDocument/2006/relationships/hyperlink" Target="https://twitter.com/manishvats6" TargetMode="External"/><Relationship Id="rId3664" Type="http://schemas.openxmlformats.org/officeDocument/2006/relationships/hyperlink" Target="https://twitter.com/ravirajbaghel05" TargetMode="External"/><Relationship Id="rId378" Type="http://schemas.openxmlformats.org/officeDocument/2006/relationships/hyperlink" Target="http://pbs.twimg.com/profile_images/1283469502169088001/1J5ikA8k_normal.jpg" TargetMode="External"/><Relationship Id="rId585" Type="http://schemas.openxmlformats.org/officeDocument/2006/relationships/hyperlink" Target="http://pbs.twimg.com/profile_images/1287304178969141251/kQT9yFyY_normal.jpg" TargetMode="External"/><Relationship Id="rId792" Type="http://schemas.openxmlformats.org/officeDocument/2006/relationships/hyperlink" Target="http://pbs.twimg.com/profile_images/1243213843074928640/um0brzvK_normal.jpg" TargetMode="External"/><Relationship Id="rId2059" Type="http://schemas.openxmlformats.org/officeDocument/2006/relationships/hyperlink" Target="https://twitter.com/zeyaequbal" TargetMode="External"/><Relationship Id="rId2266" Type="http://schemas.openxmlformats.org/officeDocument/2006/relationships/hyperlink" Target="https://twitter.com/jansamparkmp" TargetMode="External"/><Relationship Id="rId2473" Type="http://schemas.openxmlformats.org/officeDocument/2006/relationships/hyperlink" Target="https://twitter.com/caremedicalcen5" TargetMode="External"/><Relationship Id="rId2680" Type="http://schemas.openxmlformats.org/officeDocument/2006/relationships/hyperlink" Target="https://twitter.com/deepak11kr" TargetMode="External"/><Relationship Id="rId3317" Type="http://schemas.openxmlformats.org/officeDocument/2006/relationships/hyperlink" Target="https://twitter.com/sirravikant1" TargetMode="External"/><Relationship Id="rId3524" Type="http://schemas.openxmlformats.org/officeDocument/2006/relationships/hyperlink" Target="https://twitter.com/sonamya33113468" TargetMode="External"/><Relationship Id="rId238" Type="http://schemas.openxmlformats.org/officeDocument/2006/relationships/hyperlink" Target="https://t.co/WjBCaMlERL" TargetMode="External"/><Relationship Id="rId445" Type="http://schemas.openxmlformats.org/officeDocument/2006/relationships/hyperlink" Target="http://pbs.twimg.com/profile_images/1300840372168318976/PvSxYSi7_normal.jpg" TargetMode="External"/><Relationship Id="rId652" Type="http://schemas.openxmlformats.org/officeDocument/2006/relationships/hyperlink" Target="http://pbs.twimg.com/profile_images/1293818287940186112/k2ZYYvAy_normal.jpg" TargetMode="External"/><Relationship Id="rId1075" Type="http://schemas.openxmlformats.org/officeDocument/2006/relationships/hyperlink" Target="http://pbs.twimg.com/profile_images/1300785808027205633/9pd3jAYu_normal.jpg" TargetMode="External"/><Relationship Id="rId1282" Type="http://schemas.openxmlformats.org/officeDocument/2006/relationships/hyperlink" Target="http://pbs.twimg.com/profile_images/1292538173986238464/q0P2hUsW_normal.jpg" TargetMode="External"/><Relationship Id="rId2126" Type="http://schemas.openxmlformats.org/officeDocument/2006/relationships/hyperlink" Target="https://twitter.com/mahi11815652" TargetMode="External"/><Relationship Id="rId2333" Type="http://schemas.openxmlformats.org/officeDocument/2006/relationships/hyperlink" Target="https://twitter.com/sanket" TargetMode="External"/><Relationship Id="rId2540" Type="http://schemas.openxmlformats.org/officeDocument/2006/relationships/hyperlink" Target="https://twitter.com/madanmohanmaur1" TargetMode="External"/><Relationship Id="rId305" Type="http://schemas.openxmlformats.org/officeDocument/2006/relationships/hyperlink" Target="http://pbs.twimg.com/profile_images/1293734979411746819/myMDbOS8_normal.jpg" TargetMode="External"/><Relationship Id="rId512" Type="http://schemas.openxmlformats.org/officeDocument/2006/relationships/hyperlink" Target="http://pbs.twimg.com/profile_images/1295280101106438144/NCDDdUcl_normal.jpg" TargetMode="External"/><Relationship Id="rId1142" Type="http://schemas.openxmlformats.org/officeDocument/2006/relationships/hyperlink" Target="http://pbs.twimg.com/profile_images/1300393923840552962/zEg_jppe_normal.jpg" TargetMode="External"/><Relationship Id="rId2400" Type="http://schemas.openxmlformats.org/officeDocument/2006/relationships/hyperlink" Target="https://twitter.com/saineebipin" TargetMode="External"/><Relationship Id="rId1002" Type="http://schemas.openxmlformats.org/officeDocument/2006/relationships/hyperlink" Target="http://pbs.twimg.com/profile_images/1296094945896312832/dV744hkx_normal.jpg" TargetMode="External"/><Relationship Id="rId1959" Type="http://schemas.openxmlformats.org/officeDocument/2006/relationships/hyperlink" Target="http://pbs.twimg.com/profile_images/1289644151357599744/NmlUhRPM_normal.jpg" TargetMode="External"/><Relationship Id="rId3174" Type="http://schemas.openxmlformats.org/officeDocument/2006/relationships/hyperlink" Target="https://twitter.com/rajeshk33595643" TargetMode="External"/><Relationship Id="rId1819" Type="http://schemas.openxmlformats.org/officeDocument/2006/relationships/hyperlink" Target="http://pbs.twimg.com/profile_images/1279359692586668038/H8KdiqSm_normal.jpg" TargetMode="External"/><Relationship Id="rId3381" Type="http://schemas.openxmlformats.org/officeDocument/2006/relationships/hyperlink" Target="https://twitter.com/deepika27572484" TargetMode="External"/><Relationship Id="rId2190" Type="http://schemas.openxmlformats.org/officeDocument/2006/relationships/hyperlink" Target="https://twitter.com/umesh_kr_84" TargetMode="External"/><Relationship Id="rId3034" Type="http://schemas.openxmlformats.org/officeDocument/2006/relationships/hyperlink" Target="https://twitter.com/botshindi" TargetMode="External"/><Relationship Id="rId3241" Type="http://schemas.openxmlformats.org/officeDocument/2006/relationships/hyperlink" Target="https://twitter.com/abhimanyumannu3" TargetMode="External"/><Relationship Id="rId162" Type="http://schemas.openxmlformats.org/officeDocument/2006/relationships/hyperlink" Target="https://t.co/51TS85KdYI" TargetMode="External"/><Relationship Id="rId2050" Type="http://schemas.openxmlformats.org/officeDocument/2006/relationships/hyperlink" Target="https://twitter.com/jashanp46800634" TargetMode="External"/><Relationship Id="rId3101" Type="http://schemas.openxmlformats.org/officeDocument/2006/relationships/hyperlink" Target="https://twitter.com/faridurrahmansk" TargetMode="External"/><Relationship Id="rId979" Type="http://schemas.openxmlformats.org/officeDocument/2006/relationships/hyperlink" Target="http://pbs.twimg.com/profile_images/1299280610335178752/JYAJm4SH_normal.jpg" TargetMode="External"/><Relationship Id="rId839" Type="http://schemas.openxmlformats.org/officeDocument/2006/relationships/hyperlink" Target="http://pbs.twimg.com/profile_images/1269547108740337664/uNU01H_2_normal.jpg" TargetMode="External"/><Relationship Id="rId1469" Type="http://schemas.openxmlformats.org/officeDocument/2006/relationships/hyperlink" Target="http://pbs.twimg.com/profile_images/1278566462920159232/WFmpJxdo_normal.jpg" TargetMode="External"/><Relationship Id="rId2867" Type="http://schemas.openxmlformats.org/officeDocument/2006/relationships/hyperlink" Target="https://twitter.com/akhlaq981" TargetMode="External"/><Relationship Id="rId1676" Type="http://schemas.openxmlformats.org/officeDocument/2006/relationships/hyperlink" Target="http://pbs.twimg.com/profile_images/1301961110740852736/UBgo7XSq_normal.jpg" TargetMode="External"/><Relationship Id="rId1883" Type="http://schemas.openxmlformats.org/officeDocument/2006/relationships/hyperlink" Target="http://pbs.twimg.com/profile_images/1301870677612310528/-zYIBbDU_normal.jpg" TargetMode="External"/><Relationship Id="rId2727" Type="http://schemas.openxmlformats.org/officeDocument/2006/relationships/hyperlink" Target="https://twitter.com/rajkuma65753525" TargetMode="External"/><Relationship Id="rId2934" Type="http://schemas.openxmlformats.org/officeDocument/2006/relationships/hyperlink" Target="https://twitter.com/kabir_aanand" TargetMode="External"/><Relationship Id="rId906" Type="http://schemas.openxmlformats.org/officeDocument/2006/relationships/hyperlink" Target="http://pbs.twimg.com/profile_images/1298680382619914240/58BWHpb0_normal.jpg" TargetMode="External"/><Relationship Id="rId1329" Type="http://schemas.openxmlformats.org/officeDocument/2006/relationships/hyperlink" Target="http://abs.twimg.com/sticky/default_profile_images/default_profile_normal.png" TargetMode="External"/><Relationship Id="rId1536" Type="http://schemas.openxmlformats.org/officeDocument/2006/relationships/hyperlink" Target="http://pbs.twimg.com/profile_images/2680280407/e3860f216cc0cf7eee5455e5feff5f8d_normal.jpeg" TargetMode="External"/><Relationship Id="rId1743" Type="http://schemas.openxmlformats.org/officeDocument/2006/relationships/hyperlink" Target="http://pbs.twimg.com/profile_images/1297910473166172161/gX16R-tr_normal.jpg" TargetMode="External"/><Relationship Id="rId1950" Type="http://schemas.openxmlformats.org/officeDocument/2006/relationships/hyperlink" Target="http://pbs.twimg.com/profile_images/1302139729031249920/OcGeIihC_normal.png" TargetMode="External"/><Relationship Id="rId35" Type="http://schemas.openxmlformats.org/officeDocument/2006/relationships/hyperlink" Target="https://t.co/YLioEPHPW7" TargetMode="External"/><Relationship Id="rId1603" Type="http://schemas.openxmlformats.org/officeDocument/2006/relationships/hyperlink" Target="http://pbs.twimg.com/profile_images/1301138759325417472/VU9cuNtW_normal.jpg" TargetMode="External"/><Relationship Id="rId1810" Type="http://schemas.openxmlformats.org/officeDocument/2006/relationships/hyperlink" Target="http://pbs.twimg.com/profile_images/1294710621531811840/fzQPV73N_normal.jpg" TargetMode="External"/><Relationship Id="rId3568" Type="http://schemas.openxmlformats.org/officeDocument/2006/relationships/hyperlink" Target="https://twitter.com/brt19102444" TargetMode="External"/><Relationship Id="rId489" Type="http://schemas.openxmlformats.org/officeDocument/2006/relationships/hyperlink" Target="http://pbs.twimg.com/profile_images/1302595070667837443/Kl9SdkeN_normal.jpg" TargetMode="External"/><Relationship Id="rId696" Type="http://schemas.openxmlformats.org/officeDocument/2006/relationships/hyperlink" Target="http://pbs.twimg.com/profile_images/1263362386221625344/7YIbFBaF_normal.jpg" TargetMode="External"/><Relationship Id="rId2377" Type="http://schemas.openxmlformats.org/officeDocument/2006/relationships/hyperlink" Target="https://twitter.com/dharmen53789530" TargetMode="External"/><Relationship Id="rId2584" Type="http://schemas.openxmlformats.org/officeDocument/2006/relationships/hyperlink" Target="https://twitter.com/vd_dodka" TargetMode="External"/><Relationship Id="rId2791" Type="http://schemas.openxmlformats.org/officeDocument/2006/relationships/hyperlink" Target="https://twitter.com/meghash34127083" TargetMode="External"/><Relationship Id="rId3428" Type="http://schemas.openxmlformats.org/officeDocument/2006/relationships/hyperlink" Target="https://twitter.com/nandlal80753719" TargetMode="External"/><Relationship Id="rId3635" Type="http://schemas.openxmlformats.org/officeDocument/2006/relationships/hyperlink" Target="https://twitter.com/nirmalkumar515" TargetMode="External"/><Relationship Id="rId349" Type="http://schemas.openxmlformats.org/officeDocument/2006/relationships/hyperlink" Target="http://pbs.twimg.com/profile_images/1295288565711036418/LPlAVVnS_normal.jpg" TargetMode="External"/><Relationship Id="rId556" Type="http://schemas.openxmlformats.org/officeDocument/2006/relationships/hyperlink" Target="http://pbs.twimg.com/profile_images/772312497344778243/3voFWrCl_normal.jpg" TargetMode="External"/><Relationship Id="rId763" Type="http://schemas.openxmlformats.org/officeDocument/2006/relationships/hyperlink" Target="http://pbs.twimg.com/profile_images/1281234494679212033/l1ADT7Vo_normal.jpg" TargetMode="External"/><Relationship Id="rId1186" Type="http://schemas.openxmlformats.org/officeDocument/2006/relationships/hyperlink" Target="http://pbs.twimg.com/profile_images/1300760387621593088/yZiMlogG_normal.jpg" TargetMode="External"/><Relationship Id="rId1393" Type="http://schemas.openxmlformats.org/officeDocument/2006/relationships/hyperlink" Target="http://pbs.twimg.com/profile_images/1279383149584109569/G06QnEMk_normal.jpg" TargetMode="External"/><Relationship Id="rId2237" Type="http://schemas.openxmlformats.org/officeDocument/2006/relationships/hyperlink" Target="https://twitter.com/priyank63855262" TargetMode="External"/><Relationship Id="rId2444" Type="http://schemas.openxmlformats.org/officeDocument/2006/relationships/hyperlink" Target="https://twitter.com/rk" TargetMode="External"/><Relationship Id="rId209" Type="http://schemas.openxmlformats.org/officeDocument/2006/relationships/hyperlink" Target="https://t.co/9nkSm3luaz" TargetMode="External"/><Relationship Id="rId416" Type="http://schemas.openxmlformats.org/officeDocument/2006/relationships/hyperlink" Target="http://pbs.twimg.com/profile_images/1248968470647033856/_OylkPMv_normal.jpg" TargetMode="External"/><Relationship Id="rId970" Type="http://schemas.openxmlformats.org/officeDocument/2006/relationships/hyperlink" Target="http://pbs.twimg.com/profile_images/1300666952294084608/1zBiicWv_normal.jpg" TargetMode="External"/><Relationship Id="rId1046" Type="http://schemas.openxmlformats.org/officeDocument/2006/relationships/hyperlink" Target="http://pbs.twimg.com/profile_images/1278680104311287809/nRseITBA_normal.jpg" TargetMode="External"/><Relationship Id="rId1253" Type="http://schemas.openxmlformats.org/officeDocument/2006/relationships/hyperlink" Target="http://pbs.twimg.com/profile_images/1250097583319465986/cG7jmgUQ_normal.jpg" TargetMode="External"/><Relationship Id="rId2651" Type="http://schemas.openxmlformats.org/officeDocument/2006/relationships/hyperlink" Target="https://twitter.com/bharatb15466046" TargetMode="External"/><Relationship Id="rId3702" Type="http://schemas.openxmlformats.org/officeDocument/2006/relationships/hyperlink" Target="https://twitter.com/mannkibaat" TargetMode="External"/><Relationship Id="rId623" Type="http://schemas.openxmlformats.org/officeDocument/2006/relationships/hyperlink" Target="http://pbs.twimg.com/profile_images/1110753593903054849/UOyb9EFE_normal.jpg" TargetMode="External"/><Relationship Id="rId830" Type="http://schemas.openxmlformats.org/officeDocument/2006/relationships/hyperlink" Target="http://pbs.twimg.com/profile_images/1300377216224694272/KlYQE8PB_normal.jpg" TargetMode="External"/><Relationship Id="rId1460" Type="http://schemas.openxmlformats.org/officeDocument/2006/relationships/hyperlink" Target="http://pbs.twimg.com/profile_images/1267981481852493824/syFtYupM_normal.jpg" TargetMode="External"/><Relationship Id="rId2304" Type="http://schemas.openxmlformats.org/officeDocument/2006/relationships/hyperlink" Target="https://twitter.com/mosinsiddiqui6" TargetMode="External"/><Relationship Id="rId2511" Type="http://schemas.openxmlformats.org/officeDocument/2006/relationships/hyperlink" Target="https://twitter.com/aktu_lucknow" TargetMode="External"/><Relationship Id="rId1113" Type="http://schemas.openxmlformats.org/officeDocument/2006/relationships/hyperlink" Target="http://pbs.twimg.com/profile_images/1296469309804277770/IX-BG1Gh_normal.jpg" TargetMode="External"/><Relationship Id="rId1320" Type="http://schemas.openxmlformats.org/officeDocument/2006/relationships/hyperlink" Target="http://pbs.twimg.com/profile_images/1264882466319466496/CrecNn8D_normal.jpg" TargetMode="External"/><Relationship Id="rId3078" Type="http://schemas.openxmlformats.org/officeDocument/2006/relationships/hyperlink" Target="https://twitter.com/dino38887094" TargetMode="External"/><Relationship Id="rId3285" Type="http://schemas.openxmlformats.org/officeDocument/2006/relationships/hyperlink" Target="https://twitter.com/_manishsadhwani" TargetMode="External"/><Relationship Id="rId3492" Type="http://schemas.openxmlformats.org/officeDocument/2006/relationships/hyperlink" Target="https://twitter.com/shailen27741791" TargetMode="External"/><Relationship Id="rId2094" Type="http://schemas.openxmlformats.org/officeDocument/2006/relationships/hyperlink" Target="https://twitter.com/swati10545263" TargetMode="External"/><Relationship Id="rId3145" Type="http://schemas.openxmlformats.org/officeDocument/2006/relationships/hyperlink" Target="https://twitter.com/dubariyaumesh" TargetMode="External"/><Relationship Id="rId3352" Type="http://schemas.openxmlformats.org/officeDocument/2006/relationships/hyperlink" Target="https://twitter.com/kumarra52948373" TargetMode="External"/><Relationship Id="rId273" Type="http://schemas.openxmlformats.org/officeDocument/2006/relationships/hyperlink" Target="http://pbs.twimg.com/profile_images/1300293489888882690/RL1l8iFH_normal.jpg" TargetMode="External"/><Relationship Id="rId480" Type="http://schemas.openxmlformats.org/officeDocument/2006/relationships/hyperlink" Target="http://pbs.twimg.com/profile_images/1234047870829039616/mbxLk5mY_normal.jpg" TargetMode="External"/><Relationship Id="rId2161" Type="http://schemas.openxmlformats.org/officeDocument/2006/relationships/hyperlink" Target="https://twitter.com/indian3425" TargetMode="External"/><Relationship Id="rId3005" Type="http://schemas.openxmlformats.org/officeDocument/2006/relationships/hyperlink" Target="https://twitter.com/cpbhankri" TargetMode="External"/><Relationship Id="rId3212" Type="http://schemas.openxmlformats.org/officeDocument/2006/relationships/hyperlink" Target="https://twitter.com/imvishwakarmag" TargetMode="External"/><Relationship Id="rId133" Type="http://schemas.openxmlformats.org/officeDocument/2006/relationships/hyperlink" Target="https://t.co/NHEDO33nck" TargetMode="External"/><Relationship Id="rId340" Type="http://schemas.openxmlformats.org/officeDocument/2006/relationships/hyperlink" Target="http://pbs.twimg.com/profile_images/1302184762497404930/hjr1Geo2_normal.jpg" TargetMode="External"/><Relationship Id="rId2021" Type="http://schemas.openxmlformats.org/officeDocument/2006/relationships/hyperlink" Target="https://twitter.com/patilav25254387" TargetMode="External"/><Relationship Id="rId200" Type="http://schemas.openxmlformats.org/officeDocument/2006/relationships/hyperlink" Target="https://t.co/HJOLIypL0u" TargetMode="External"/><Relationship Id="rId2978" Type="http://schemas.openxmlformats.org/officeDocument/2006/relationships/hyperlink" Target="https://twitter.com/pramodk38460002" TargetMode="External"/><Relationship Id="rId1787" Type="http://schemas.openxmlformats.org/officeDocument/2006/relationships/hyperlink" Target="http://pbs.twimg.com/profile_images/747319517940875264/7EMPUWoB_normal.jpg" TargetMode="External"/><Relationship Id="rId1994" Type="http://schemas.openxmlformats.org/officeDocument/2006/relationships/hyperlink" Target="https://twitter.com/careerwill1" TargetMode="External"/><Relationship Id="rId2838" Type="http://schemas.openxmlformats.org/officeDocument/2006/relationships/hyperlink" Target="https://twitter.com/snrpankaj" TargetMode="External"/><Relationship Id="rId79" Type="http://schemas.openxmlformats.org/officeDocument/2006/relationships/hyperlink" Target="https://t.co/uHlS0ou6FY" TargetMode="External"/><Relationship Id="rId1647" Type="http://schemas.openxmlformats.org/officeDocument/2006/relationships/hyperlink" Target="http://pbs.twimg.com/profile_images/1294175161546022913/4dzk9owt_normal.jpg" TargetMode="External"/><Relationship Id="rId1854" Type="http://schemas.openxmlformats.org/officeDocument/2006/relationships/hyperlink" Target="http://abs.twimg.com/sticky/default_profile_images/default_profile_normal.png" TargetMode="External"/><Relationship Id="rId2905" Type="http://schemas.openxmlformats.org/officeDocument/2006/relationships/hyperlink" Target="https://twitter.com/sunidhirai1" TargetMode="External"/><Relationship Id="rId1507" Type="http://schemas.openxmlformats.org/officeDocument/2006/relationships/hyperlink" Target="http://pbs.twimg.com/profile_images/1262324091203321856/a2BPd8H1_normal.jpg" TargetMode="External"/><Relationship Id="rId1714" Type="http://schemas.openxmlformats.org/officeDocument/2006/relationships/hyperlink" Target="http://pbs.twimg.com/profile_images/1012314544536838144/92wNubzx_normal.jpg" TargetMode="External"/><Relationship Id="rId1921" Type="http://schemas.openxmlformats.org/officeDocument/2006/relationships/hyperlink" Target="http://pbs.twimg.com/profile_images/1219121750392197122/JqUUYOQ4_normal.png" TargetMode="External"/><Relationship Id="rId3679" Type="http://schemas.openxmlformats.org/officeDocument/2006/relationships/hyperlink" Target="https://twitter.com/shaista04444" TargetMode="External"/><Relationship Id="rId2488" Type="http://schemas.openxmlformats.org/officeDocument/2006/relationships/hyperlink" Target="https://twitter.com/nikki95693497" TargetMode="External"/><Relationship Id="rId1297" Type="http://schemas.openxmlformats.org/officeDocument/2006/relationships/hyperlink" Target="http://pbs.twimg.com/profile_images/1300946019576815616/FxA7jnIt_normal.jpg" TargetMode="External"/><Relationship Id="rId2695" Type="http://schemas.openxmlformats.org/officeDocument/2006/relationships/hyperlink" Target="https://twitter.com/bubloo_gs" TargetMode="External"/><Relationship Id="rId3539" Type="http://schemas.openxmlformats.org/officeDocument/2006/relationships/hyperlink" Target="https://twitter.com/mauryanidhzz" TargetMode="External"/><Relationship Id="rId667" Type="http://schemas.openxmlformats.org/officeDocument/2006/relationships/hyperlink" Target="http://pbs.twimg.com/profile_images/1256302312890368000/zPkfzvWc_normal.jpg" TargetMode="External"/><Relationship Id="rId874" Type="http://schemas.openxmlformats.org/officeDocument/2006/relationships/hyperlink" Target="http://pbs.twimg.com/profile_images/1286329856616214528/G4APOJ55_normal.jpg" TargetMode="External"/><Relationship Id="rId2348" Type="http://schemas.openxmlformats.org/officeDocument/2006/relationships/hyperlink" Target="https://twitter.com/jeeneetpostpone" TargetMode="External"/><Relationship Id="rId2555" Type="http://schemas.openxmlformats.org/officeDocument/2006/relationships/hyperlink" Target="https://twitter.com/akash" TargetMode="External"/><Relationship Id="rId2762" Type="http://schemas.openxmlformats.org/officeDocument/2006/relationships/hyperlink" Target="https://twitter.com/rajatpa41682196" TargetMode="External"/><Relationship Id="rId3606" Type="http://schemas.openxmlformats.org/officeDocument/2006/relationships/hyperlink" Target="https://twitter.com/pammisi41453839" TargetMode="External"/><Relationship Id="rId527" Type="http://schemas.openxmlformats.org/officeDocument/2006/relationships/hyperlink" Target="http://abs.twimg.com/sticky/default_profile_images/default_profile_normal.png" TargetMode="External"/><Relationship Id="rId734" Type="http://schemas.openxmlformats.org/officeDocument/2006/relationships/hyperlink" Target="http://pbs.twimg.com/profile_images/1262262924250406912/Z76eBas9_normal.jpg" TargetMode="External"/><Relationship Id="rId941" Type="http://schemas.openxmlformats.org/officeDocument/2006/relationships/hyperlink" Target="http://pbs.twimg.com/profile_images/1302282557459922950/_Oq4NlOk_normal.jpg" TargetMode="External"/><Relationship Id="rId1157" Type="http://schemas.openxmlformats.org/officeDocument/2006/relationships/hyperlink" Target="http://abs.twimg.com/sticky/default_profile_images/default_profile_normal.png" TargetMode="External"/><Relationship Id="rId1364" Type="http://schemas.openxmlformats.org/officeDocument/2006/relationships/hyperlink" Target="http://pbs.twimg.com/profile_images/1223077658663112704/rwp2Di9X_normal.jpg" TargetMode="External"/><Relationship Id="rId1571" Type="http://schemas.openxmlformats.org/officeDocument/2006/relationships/hyperlink" Target="http://pbs.twimg.com/profile_images/1292287249602588673/KnJE4Uvf_normal.jpg" TargetMode="External"/><Relationship Id="rId2208" Type="http://schemas.openxmlformats.org/officeDocument/2006/relationships/hyperlink" Target="https://twitter.com/lodhijagannath2" TargetMode="External"/><Relationship Id="rId2415" Type="http://schemas.openxmlformats.org/officeDocument/2006/relationships/hyperlink" Target="https://twitter.com/samrat_rld" TargetMode="External"/><Relationship Id="rId2622" Type="http://schemas.openxmlformats.org/officeDocument/2006/relationships/hyperlink" Target="https://twitter.com/mduzhair" TargetMode="External"/><Relationship Id="rId70" Type="http://schemas.openxmlformats.org/officeDocument/2006/relationships/hyperlink" Target="https://t.co/Jq0AOoOfLb" TargetMode="External"/><Relationship Id="rId801" Type="http://schemas.openxmlformats.org/officeDocument/2006/relationships/hyperlink" Target="http://pbs.twimg.com/profile_images/1296751878470897665/bJJKOrB5_normal.jpg" TargetMode="External"/><Relationship Id="rId1017" Type="http://schemas.openxmlformats.org/officeDocument/2006/relationships/hyperlink" Target="http://pbs.twimg.com/profile_images/1243172280793878533/9bUboam1_normal.jpg" TargetMode="External"/><Relationship Id="rId1224" Type="http://schemas.openxmlformats.org/officeDocument/2006/relationships/hyperlink" Target="http://pbs.twimg.com/profile_images/1288034998021324800/4tNVGBLk_normal.jpg" TargetMode="External"/><Relationship Id="rId1431" Type="http://schemas.openxmlformats.org/officeDocument/2006/relationships/hyperlink" Target="http://pbs.twimg.com/profile_images/1263810439051264001/DIt1aRqq_normal.jpg" TargetMode="External"/><Relationship Id="rId1669" Type="http://schemas.openxmlformats.org/officeDocument/2006/relationships/hyperlink" Target="http://pbs.twimg.com/profile_images/1301009999791927297/dLwlppZ4_normal.jpg" TargetMode="External"/><Relationship Id="rId1876" Type="http://schemas.openxmlformats.org/officeDocument/2006/relationships/hyperlink" Target="http://pbs.twimg.com/profile_images/1265684813358514176/ou_MZSPl_normal.jpg" TargetMode="External"/><Relationship Id="rId2927" Type="http://schemas.openxmlformats.org/officeDocument/2006/relationships/hyperlink" Target="https://twitter.com/dexypelton" TargetMode="External"/><Relationship Id="rId3091" Type="http://schemas.openxmlformats.org/officeDocument/2006/relationships/hyperlink" Target="https://twitter.com/vijaysh17174782" TargetMode="External"/><Relationship Id="rId1529" Type="http://schemas.openxmlformats.org/officeDocument/2006/relationships/hyperlink" Target="http://pbs.twimg.com/profile_images/1300384503748153344/8Z9c42fe_normal.jpg" TargetMode="External"/><Relationship Id="rId1736" Type="http://schemas.openxmlformats.org/officeDocument/2006/relationships/hyperlink" Target="http://pbs.twimg.com/profile_images/1295641293075316736/l0qS9V0e_normal.jpg" TargetMode="External"/><Relationship Id="rId1943" Type="http://schemas.openxmlformats.org/officeDocument/2006/relationships/hyperlink" Target="http://pbs.twimg.com/profile_images/1230703795711008770/JPmHk1I6_normal.jpg" TargetMode="External"/><Relationship Id="rId3189" Type="http://schemas.openxmlformats.org/officeDocument/2006/relationships/hyperlink" Target="https://twitter.com/yadavakhiles143" TargetMode="External"/><Relationship Id="rId3396" Type="http://schemas.openxmlformats.org/officeDocument/2006/relationships/hyperlink" Target="https://twitter.com/spnomansid87" TargetMode="External"/><Relationship Id="rId28" Type="http://schemas.openxmlformats.org/officeDocument/2006/relationships/hyperlink" Target="https://t.co/mZggRNKssD" TargetMode="External"/><Relationship Id="rId1803" Type="http://schemas.openxmlformats.org/officeDocument/2006/relationships/hyperlink" Target="http://pbs.twimg.com/profile_images/1234866270211698689/umz7SsCR_normal.jpg" TargetMode="External"/><Relationship Id="rId3049" Type="http://schemas.openxmlformats.org/officeDocument/2006/relationships/hyperlink" Target="https://twitter.com/shikharpal13" TargetMode="External"/><Relationship Id="rId3256" Type="http://schemas.openxmlformats.org/officeDocument/2006/relationships/hyperlink" Target="https://twitter.com/shivag" TargetMode="External"/><Relationship Id="rId3463" Type="http://schemas.openxmlformats.org/officeDocument/2006/relationships/hyperlink" Target="https://twitter.com/sameerk25231361" TargetMode="External"/><Relationship Id="rId177" Type="http://schemas.openxmlformats.org/officeDocument/2006/relationships/hyperlink" Target="https://t.co/0I82DSm5E2" TargetMode="External"/><Relationship Id="rId384" Type="http://schemas.openxmlformats.org/officeDocument/2006/relationships/hyperlink" Target="http://pbs.twimg.com/profile_images/1300350796505051136/MNHNV8lE_normal.jpg" TargetMode="External"/><Relationship Id="rId591" Type="http://schemas.openxmlformats.org/officeDocument/2006/relationships/hyperlink" Target="http://pbs.twimg.com/profile_images/1302142808795439105/14wR561D_normal.jpg" TargetMode="External"/><Relationship Id="rId2065" Type="http://schemas.openxmlformats.org/officeDocument/2006/relationships/hyperlink" Target="https://twitter.com/drmmumbaicr" TargetMode="External"/><Relationship Id="rId2272" Type="http://schemas.openxmlformats.org/officeDocument/2006/relationships/hyperlink" Target="https://twitter.com/thisis_alp4real" TargetMode="External"/><Relationship Id="rId3116" Type="http://schemas.openxmlformats.org/officeDocument/2006/relationships/hyperlink" Target="https://twitter.com/rith_gagan" TargetMode="External"/><Relationship Id="rId3670" Type="http://schemas.openxmlformats.org/officeDocument/2006/relationships/hyperlink" Target="https://twitter.com/nishant26singh" TargetMode="External"/><Relationship Id="rId244" Type="http://schemas.openxmlformats.org/officeDocument/2006/relationships/hyperlink" Target="https://t.co/p01NJvMn7q" TargetMode="External"/><Relationship Id="rId689" Type="http://schemas.openxmlformats.org/officeDocument/2006/relationships/hyperlink" Target="http://pbs.twimg.com/profile_images/1287051489131732992/7miBgPp__normal.jpg" TargetMode="External"/><Relationship Id="rId896" Type="http://schemas.openxmlformats.org/officeDocument/2006/relationships/hyperlink" Target="http://pbs.twimg.com/profile_images/1294315043337592838/Xa0ks8jm_normal.jpg" TargetMode="External"/><Relationship Id="rId1081" Type="http://schemas.openxmlformats.org/officeDocument/2006/relationships/hyperlink" Target="http://abs.twimg.com/sticky/default_profile_images/default_profile_normal.png" TargetMode="External"/><Relationship Id="rId2577" Type="http://schemas.openxmlformats.org/officeDocument/2006/relationships/hyperlink" Target="https://twitter.com/shaista852" TargetMode="External"/><Relationship Id="rId2784" Type="http://schemas.openxmlformats.org/officeDocument/2006/relationships/hyperlink" Target="https://twitter.com/_bharat_1" TargetMode="External"/><Relationship Id="rId3323" Type="http://schemas.openxmlformats.org/officeDocument/2006/relationships/hyperlink" Target="https://twitter.com/mahendrakumarx" TargetMode="External"/><Relationship Id="rId3530" Type="http://schemas.openxmlformats.org/officeDocument/2006/relationships/hyperlink" Target="https://twitter.com/ajayyad71679097" TargetMode="External"/><Relationship Id="rId3628" Type="http://schemas.openxmlformats.org/officeDocument/2006/relationships/hyperlink" Target="https://twitter.com/firozah37556590" TargetMode="External"/><Relationship Id="rId451" Type="http://schemas.openxmlformats.org/officeDocument/2006/relationships/hyperlink" Target="http://pbs.twimg.com/profile_images/1294402456760139776/bMy08WG5_normal.jpg" TargetMode="External"/><Relationship Id="rId549" Type="http://schemas.openxmlformats.org/officeDocument/2006/relationships/hyperlink" Target="http://pbs.twimg.com/profile_images/1301589113766907904/NY2I6tio_normal.jpg" TargetMode="External"/><Relationship Id="rId756" Type="http://schemas.openxmlformats.org/officeDocument/2006/relationships/hyperlink" Target="http://pbs.twimg.com/profile_images/1274138558152892420/NLDTM1Uj_normal.jpg" TargetMode="External"/><Relationship Id="rId1179" Type="http://schemas.openxmlformats.org/officeDocument/2006/relationships/hyperlink" Target="http://pbs.twimg.com/profile_images/1302518474871242752/HQJpB2V1_normal.jpg" TargetMode="External"/><Relationship Id="rId1386" Type="http://schemas.openxmlformats.org/officeDocument/2006/relationships/hyperlink" Target="http://pbs.twimg.com/profile_images/1252258474873872384/Ka4pcMKV_normal.jpg" TargetMode="External"/><Relationship Id="rId1593" Type="http://schemas.openxmlformats.org/officeDocument/2006/relationships/hyperlink" Target="http://pbs.twimg.com/profile_images/1240745096808517632/RNCfs3iY_normal.jpg" TargetMode="External"/><Relationship Id="rId2132" Type="http://schemas.openxmlformats.org/officeDocument/2006/relationships/hyperlink" Target="https://twitter.com/arvindk45869132" TargetMode="External"/><Relationship Id="rId2437" Type="http://schemas.openxmlformats.org/officeDocument/2006/relationships/hyperlink" Target="https://twitter.com/dr_hariom_ias" TargetMode="External"/><Relationship Id="rId2991" Type="http://schemas.openxmlformats.org/officeDocument/2006/relationships/hyperlink" Target="https://twitter.com/nirjadsouza" TargetMode="External"/><Relationship Id="rId104" Type="http://schemas.openxmlformats.org/officeDocument/2006/relationships/hyperlink" Target="https://t.co/bLl0as223j" TargetMode="External"/><Relationship Id="rId311" Type="http://schemas.openxmlformats.org/officeDocument/2006/relationships/hyperlink" Target="http://pbs.twimg.com/profile_images/1298699357844193281/eENiWyCy_normal.jpg" TargetMode="External"/><Relationship Id="rId409" Type="http://schemas.openxmlformats.org/officeDocument/2006/relationships/hyperlink" Target="http://pbs.twimg.com/profile_images/1300460453294821376/WU3y0fvR_normal.jpg" TargetMode="External"/><Relationship Id="rId963" Type="http://schemas.openxmlformats.org/officeDocument/2006/relationships/hyperlink" Target="http://pbs.twimg.com/profile_images/1286679999982874624/8YSJjheW_normal.jpg" TargetMode="External"/><Relationship Id="rId1039" Type="http://schemas.openxmlformats.org/officeDocument/2006/relationships/hyperlink" Target="http://pbs.twimg.com/profile_images/1021770205587021824/sekbgTvd_normal.jpg" TargetMode="External"/><Relationship Id="rId1246" Type="http://schemas.openxmlformats.org/officeDocument/2006/relationships/hyperlink" Target="http://abs.twimg.com/sticky/default_profile_images/default_profile_normal.png" TargetMode="External"/><Relationship Id="rId1898" Type="http://schemas.openxmlformats.org/officeDocument/2006/relationships/hyperlink" Target="http://pbs.twimg.com/profile_images/1296055001526046720/jqIvcMLD_normal.jpg" TargetMode="External"/><Relationship Id="rId2644" Type="http://schemas.openxmlformats.org/officeDocument/2006/relationships/hyperlink" Target="https://twitter.com/khadeerpathan" TargetMode="External"/><Relationship Id="rId2851" Type="http://schemas.openxmlformats.org/officeDocument/2006/relationships/hyperlink" Target="https://twitter.com/abhishe01217691" TargetMode="External"/><Relationship Id="rId2949" Type="http://schemas.openxmlformats.org/officeDocument/2006/relationships/hyperlink" Target="https://twitter.com/imrankh55235972" TargetMode="External"/><Relationship Id="rId92" Type="http://schemas.openxmlformats.org/officeDocument/2006/relationships/hyperlink" Target="https://t.co/8XbfDjkUf8" TargetMode="External"/><Relationship Id="rId616" Type="http://schemas.openxmlformats.org/officeDocument/2006/relationships/hyperlink" Target="http://pbs.twimg.com/profile_images/476836483383320577/bZYJ0O-g_normal.jpeg" TargetMode="External"/><Relationship Id="rId823" Type="http://schemas.openxmlformats.org/officeDocument/2006/relationships/hyperlink" Target="http://pbs.twimg.com/profile_images/1283038879424098308/ou4jUj7U_normal.jpg" TargetMode="External"/><Relationship Id="rId1453" Type="http://schemas.openxmlformats.org/officeDocument/2006/relationships/hyperlink" Target="http://pbs.twimg.com/profile_images/1295445427051880450/6k4ZeKcR_normal.jpg" TargetMode="External"/><Relationship Id="rId1660" Type="http://schemas.openxmlformats.org/officeDocument/2006/relationships/hyperlink" Target="http://pbs.twimg.com/profile_images/1285125755811160066/wcgoRQHV_normal.jpg" TargetMode="External"/><Relationship Id="rId1758" Type="http://schemas.openxmlformats.org/officeDocument/2006/relationships/hyperlink" Target="http://pbs.twimg.com/profile_images/1107628416918904832/CZguecUQ_normal.jpg" TargetMode="External"/><Relationship Id="rId2504" Type="http://schemas.openxmlformats.org/officeDocument/2006/relationships/hyperlink" Target="https://twitter.com/masudkhan272" TargetMode="External"/><Relationship Id="rId2711" Type="http://schemas.openxmlformats.org/officeDocument/2006/relationships/hyperlink" Target="https://twitter.com/anuchaudhary121" TargetMode="External"/><Relationship Id="rId2809" Type="http://schemas.openxmlformats.org/officeDocument/2006/relationships/hyperlink" Target="https://twitter.com/sudhapa96796804" TargetMode="External"/><Relationship Id="rId1106" Type="http://schemas.openxmlformats.org/officeDocument/2006/relationships/hyperlink" Target="http://pbs.twimg.com/profile_images/1294525411624288260/NfJobLbZ_normal.jpg" TargetMode="External"/><Relationship Id="rId1313" Type="http://schemas.openxmlformats.org/officeDocument/2006/relationships/hyperlink" Target="http://pbs.twimg.com/profile_images/1293443914595053575/gDsX9hBQ_normal.jpg" TargetMode="External"/><Relationship Id="rId1520" Type="http://schemas.openxmlformats.org/officeDocument/2006/relationships/hyperlink" Target="http://pbs.twimg.com/profile_images/1254000345644060672/pxfDPLt-_normal.jpg" TargetMode="External"/><Relationship Id="rId1965" Type="http://schemas.openxmlformats.org/officeDocument/2006/relationships/hyperlink" Target="http://pbs.twimg.com/profile_images/1239003588354957312/x40vIIq__normal.jpg" TargetMode="External"/><Relationship Id="rId3180" Type="http://schemas.openxmlformats.org/officeDocument/2006/relationships/hyperlink" Target="https://twitter.com/chaudha62813837" TargetMode="External"/><Relationship Id="rId1618" Type="http://schemas.openxmlformats.org/officeDocument/2006/relationships/hyperlink" Target="http://pbs.twimg.com/profile_images/1302138784109060097/PAje4Xa9_normal.jpg" TargetMode="External"/><Relationship Id="rId1825" Type="http://schemas.openxmlformats.org/officeDocument/2006/relationships/hyperlink" Target="http://pbs.twimg.com/profile_images/1281191700208246784/gES-6C6O_normal.jpg" TargetMode="External"/><Relationship Id="rId3040" Type="http://schemas.openxmlformats.org/officeDocument/2006/relationships/hyperlink" Target="https://twitter.com/akkiburiya" TargetMode="External"/><Relationship Id="rId3278" Type="http://schemas.openxmlformats.org/officeDocument/2006/relationships/hyperlink" Target="https://twitter.com/devendr91039495" TargetMode="External"/><Relationship Id="rId3485" Type="http://schemas.openxmlformats.org/officeDocument/2006/relationships/hyperlink" Target="https://twitter.com/rajurajaketawah" TargetMode="External"/><Relationship Id="rId3692" Type="http://schemas.openxmlformats.org/officeDocument/2006/relationships/hyperlink" Target="https://twitter.com/jeetugadhveer" TargetMode="External"/><Relationship Id="rId199" Type="http://schemas.openxmlformats.org/officeDocument/2006/relationships/hyperlink" Target="https://t.co/fLfHaR5qsu" TargetMode="External"/><Relationship Id="rId2087" Type="http://schemas.openxmlformats.org/officeDocument/2006/relationships/hyperlink" Target="https://twitter.com/eduminofindia" TargetMode="External"/><Relationship Id="rId2294" Type="http://schemas.openxmlformats.org/officeDocument/2006/relationships/hyperlink" Target="https://twitter.com/sanjayazadsln" TargetMode="External"/><Relationship Id="rId3138" Type="http://schemas.openxmlformats.org/officeDocument/2006/relationships/hyperlink" Target="https://twitter.com/imrehanmahi" TargetMode="External"/><Relationship Id="rId3345" Type="http://schemas.openxmlformats.org/officeDocument/2006/relationships/hyperlink" Target="https://twitter.com/krishna95003649" TargetMode="External"/><Relationship Id="rId3552" Type="http://schemas.openxmlformats.org/officeDocument/2006/relationships/hyperlink" Target="https://twitter.com/tanmoydey96" TargetMode="External"/><Relationship Id="rId266" Type="http://schemas.openxmlformats.org/officeDocument/2006/relationships/hyperlink" Target="https://t.co/hSFpzgq4rk" TargetMode="External"/><Relationship Id="rId473" Type="http://schemas.openxmlformats.org/officeDocument/2006/relationships/hyperlink" Target="http://pbs.twimg.com/profile_images/1276583668174196736/p8DrnqMk_normal.jpg" TargetMode="External"/><Relationship Id="rId680" Type="http://schemas.openxmlformats.org/officeDocument/2006/relationships/hyperlink" Target="http://pbs.twimg.com/profile_images/1300350973269827584/hMblVorz_normal.jpg" TargetMode="External"/><Relationship Id="rId2154" Type="http://schemas.openxmlformats.org/officeDocument/2006/relationships/hyperlink" Target="https://twitter.com/priyans45052345" TargetMode="External"/><Relationship Id="rId2361" Type="http://schemas.openxmlformats.org/officeDocument/2006/relationships/hyperlink" Target="https://twitter.com/kashishyadavns1" TargetMode="External"/><Relationship Id="rId2599" Type="http://schemas.openxmlformats.org/officeDocument/2006/relationships/hyperlink" Target="https://twitter.com/sumitdhaked1" TargetMode="External"/><Relationship Id="rId3205" Type="http://schemas.openxmlformats.org/officeDocument/2006/relationships/hyperlink" Target="https://twitter.com/sanghar16237736" TargetMode="External"/><Relationship Id="rId3412" Type="http://schemas.openxmlformats.org/officeDocument/2006/relationships/hyperlink" Target="https://twitter.com/aayushk47886942" TargetMode="External"/><Relationship Id="rId126" Type="http://schemas.openxmlformats.org/officeDocument/2006/relationships/hyperlink" Target="https://t.co/0Nlm9FWnFV" TargetMode="External"/><Relationship Id="rId333" Type="http://schemas.openxmlformats.org/officeDocument/2006/relationships/hyperlink" Target="http://pbs.twimg.com/profile_images/1251858676194951169/PJDwhhcx_normal.jpg" TargetMode="External"/><Relationship Id="rId540" Type="http://schemas.openxmlformats.org/officeDocument/2006/relationships/hyperlink" Target="http://pbs.twimg.com/profile_images/1263762157792948225/pSkfcMMl_normal.jpg" TargetMode="External"/><Relationship Id="rId778" Type="http://schemas.openxmlformats.org/officeDocument/2006/relationships/hyperlink" Target="http://pbs.twimg.com/profile_images/1274195875623886848/Eqtfn0Fe_normal.jpg" TargetMode="External"/><Relationship Id="rId985" Type="http://schemas.openxmlformats.org/officeDocument/2006/relationships/hyperlink" Target="http://pbs.twimg.com/profile_images/1280453951414927361/dD-9YX19_normal.jpg" TargetMode="External"/><Relationship Id="rId1170" Type="http://schemas.openxmlformats.org/officeDocument/2006/relationships/hyperlink" Target="http://pbs.twimg.com/profile_images/1301682335729897475/Jf4doGVY_normal.jpg" TargetMode="External"/><Relationship Id="rId2014" Type="http://schemas.openxmlformats.org/officeDocument/2006/relationships/hyperlink" Target="https://twitter.com/sainage68039348" TargetMode="External"/><Relationship Id="rId2221" Type="http://schemas.openxmlformats.org/officeDocument/2006/relationships/hyperlink" Target="https://twitter.com/speakupsscrrb" TargetMode="External"/><Relationship Id="rId2459" Type="http://schemas.openxmlformats.org/officeDocument/2006/relationships/hyperlink" Target="https://twitter.com/khugshal_cm" TargetMode="External"/><Relationship Id="rId2666" Type="http://schemas.openxmlformats.org/officeDocument/2006/relationships/hyperlink" Target="https://twitter.com/sandhya79824530" TargetMode="External"/><Relationship Id="rId2873" Type="http://schemas.openxmlformats.org/officeDocument/2006/relationships/hyperlink" Target="https://twitter.com/starosama76" TargetMode="External"/><Relationship Id="rId638" Type="http://schemas.openxmlformats.org/officeDocument/2006/relationships/hyperlink" Target="http://pbs.twimg.com/profile_images/1301342088034803714/XjFPSr6R_normal.jpg" TargetMode="External"/><Relationship Id="rId845" Type="http://schemas.openxmlformats.org/officeDocument/2006/relationships/hyperlink" Target="http://abs.twimg.com/sticky/default_profile_images/default_profile_normal.png" TargetMode="External"/><Relationship Id="rId1030" Type="http://schemas.openxmlformats.org/officeDocument/2006/relationships/hyperlink" Target="http://pbs.twimg.com/profile_images/1279032956820963328/EpQK0O2J_normal.jpg" TargetMode="External"/><Relationship Id="rId1268" Type="http://schemas.openxmlformats.org/officeDocument/2006/relationships/hyperlink" Target="http://pbs.twimg.com/profile_images/1265984632194920448/GhRdjcoA_normal.jpg" TargetMode="External"/><Relationship Id="rId1475" Type="http://schemas.openxmlformats.org/officeDocument/2006/relationships/hyperlink" Target="http://pbs.twimg.com/profile_images/1248465114069520384/dqqm7m9e_normal.jpg" TargetMode="External"/><Relationship Id="rId1682" Type="http://schemas.openxmlformats.org/officeDocument/2006/relationships/hyperlink" Target="http://pbs.twimg.com/profile_images/1251206845298954240/8Xpg2kEf_normal.jpg" TargetMode="External"/><Relationship Id="rId2319" Type="http://schemas.openxmlformats.org/officeDocument/2006/relationships/hyperlink" Target="https://twitter.com/bhavesh_toonga" TargetMode="External"/><Relationship Id="rId2526" Type="http://schemas.openxmlformats.org/officeDocument/2006/relationships/hyperlink" Target="https://twitter.com/ajaykum31748690" TargetMode="External"/><Relationship Id="rId2733" Type="http://schemas.openxmlformats.org/officeDocument/2006/relationships/hyperlink" Target="https://twitter.com/deepakj08281844" TargetMode="External"/><Relationship Id="rId400" Type="http://schemas.openxmlformats.org/officeDocument/2006/relationships/hyperlink" Target="http://pbs.twimg.com/profile_images/1277621965977563137/Rj_v6ww7_normal.jpg" TargetMode="External"/><Relationship Id="rId705" Type="http://schemas.openxmlformats.org/officeDocument/2006/relationships/hyperlink" Target="http://pbs.twimg.com/profile_images/1300835410721923074/ei0Rycgn_normal.jpg" TargetMode="External"/><Relationship Id="rId1128" Type="http://schemas.openxmlformats.org/officeDocument/2006/relationships/hyperlink" Target="http://pbs.twimg.com/profile_images/1263135739061157888/HujTsxGM_normal.jpg" TargetMode="External"/><Relationship Id="rId1335" Type="http://schemas.openxmlformats.org/officeDocument/2006/relationships/hyperlink" Target="http://pbs.twimg.com/profile_images/1244472449174892545/l0SIjBia_normal.jpg" TargetMode="External"/><Relationship Id="rId1542" Type="http://schemas.openxmlformats.org/officeDocument/2006/relationships/hyperlink" Target="http://pbs.twimg.com/profile_images/1241172731451723776/CoyDN3Nv_normal.jpg" TargetMode="External"/><Relationship Id="rId1987" Type="http://schemas.openxmlformats.org/officeDocument/2006/relationships/hyperlink" Target="http://pbs.twimg.com/profile_images/1169259446087737344/08PTCRDt_normal.jpg" TargetMode="External"/><Relationship Id="rId2940" Type="http://schemas.openxmlformats.org/officeDocument/2006/relationships/hyperlink" Target="https://twitter.com/acpalmech" TargetMode="External"/><Relationship Id="rId912" Type="http://schemas.openxmlformats.org/officeDocument/2006/relationships/hyperlink" Target="http://pbs.twimg.com/profile_images/1302870267690008578/S5NtzevT_normal.jpg" TargetMode="External"/><Relationship Id="rId1847" Type="http://schemas.openxmlformats.org/officeDocument/2006/relationships/hyperlink" Target="http://pbs.twimg.com/profile_images/1285422941052649472/12dpmFJD_normal.jpg" TargetMode="External"/><Relationship Id="rId2800" Type="http://schemas.openxmlformats.org/officeDocument/2006/relationships/hyperlink" Target="https://twitter.com/anupkum97296438" TargetMode="External"/><Relationship Id="rId41" Type="http://schemas.openxmlformats.org/officeDocument/2006/relationships/hyperlink" Target="https://t.co/0Wr7PT4cmO" TargetMode="External"/><Relationship Id="rId1402" Type="http://schemas.openxmlformats.org/officeDocument/2006/relationships/hyperlink" Target="http://pbs.twimg.com/profile_images/1297409074523303936/RYcmGmVS_normal.jpg" TargetMode="External"/><Relationship Id="rId1707" Type="http://schemas.openxmlformats.org/officeDocument/2006/relationships/hyperlink" Target="http://pbs.twimg.com/profile_images/1301788650653450240/g5m8k3Mh_normal.jpg" TargetMode="External"/><Relationship Id="rId3062" Type="http://schemas.openxmlformats.org/officeDocument/2006/relationships/hyperlink" Target="https://twitter.com/laxmankhangar1" TargetMode="External"/><Relationship Id="rId190" Type="http://schemas.openxmlformats.org/officeDocument/2006/relationships/hyperlink" Target="https://t.co/FVDgPZX5p0" TargetMode="External"/><Relationship Id="rId288" Type="http://schemas.openxmlformats.org/officeDocument/2006/relationships/hyperlink" Target="http://pbs.twimg.com/profile_images/1239586593133871108/kGdOJzzR_normal.jpg" TargetMode="External"/><Relationship Id="rId1914" Type="http://schemas.openxmlformats.org/officeDocument/2006/relationships/hyperlink" Target="http://pbs.twimg.com/profile_images/1080617313009692672/1dOjBplq_normal.jpg" TargetMode="External"/><Relationship Id="rId3367" Type="http://schemas.openxmlformats.org/officeDocument/2006/relationships/hyperlink" Target="https://twitter.com/pushkarkatiyar_" TargetMode="External"/><Relationship Id="rId3574" Type="http://schemas.openxmlformats.org/officeDocument/2006/relationships/hyperlink" Target="https://twitter.com/ruhilsanjeet" TargetMode="External"/><Relationship Id="rId495" Type="http://schemas.openxmlformats.org/officeDocument/2006/relationships/hyperlink" Target="http://pbs.twimg.com/profile_images/1301866322985279490/e-JEF794_normal.jpg" TargetMode="External"/><Relationship Id="rId2176" Type="http://schemas.openxmlformats.org/officeDocument/2006/relationships/hyperlink" Target="https://twitter.com/tonyjatinder9" TargetMode="External"/><Relationship Id="rId2383" Type="http://schemas.openxmlformats.org/officeDocument/2006/relationships/hyperlink" Target="https://twitter.com/ramnaya38968968" TargetMode="External"/><Relationship Id="rId2590" Type="http://schemas.openxmlformats.org/officeDocument/2006/relationships/hyperlink" Target="https://twitter.com/jatkamasar" TargetMode="External"/><Relationship Id="rId3227" Type="http://schemas.openxmlformats.org/officeDocument/2006/relationships/hyperlink" Target="https://twitter.com/ranjeet04509969" TargetMode="External"/><Relationship Id="rId3434" Type="http://schemas.openxmlformats.org/officeDocument/2006/relationships/hyperlink" Target="https://twitter.com/himanshu86040" TargetMode="External"/><Relationship Id="rId3641" Type="http://schemas.openxmlformats.org/officeDocument/2006/relationships/hyperlink" Target="https://twitter.com/incjawab" TargetMode="External"/><Relationship Id="rId148" Type="http://schemas.openxmlformats.org/officeDocument/2006/relationships/hyperlink" Target="https://t.co/IXWymuVidh" TargetMode="External"/><Relationship Id="rId355" Type="http://schemas.openxmlformats.org/officeDocument/2006/relationships/hyperlink" Target="http://pbs.twimg.com/profile_images/1301387768019386369/NmKC67G5_normal.jpg" TargetMode="External"/><Relationship Id="rId562" Type="http://schemas.openxmlformats.org/officeDocument/2006/relationships/hyperlink" Target="http://pbs.twimg.com/profile_images/1273415651185405954/zLt5EW0h_normal.jpg" TargetMode="External"/><Relationship Id="rId1192" Type="http://schemas.openxmlformats.org/officeDocument/2006/relationships/hyperlink" Target="http://pbs.twimg.com/profile_images/1294157485054386176/jeGE7Pvn_normal.jpg" TargetMode="External"/><Relationship Id="rId2036" Type="http://schemas.openxmlformats.org/officeDocument/2006/relationships/hyperlink" Target="https://twitter.com/sandeep94690592" TargetMode="External"/><Relationship Id="rId2243" Type="http://schemas.openxmlformats.org/officeDocument/2006/relationships/hyperlink" Target="https://twitter.com/wewantjob" TargetMode="External"/><Relationship Id="rId2450" Type="http://schemas.openxmlformats.org/officeDocument/2006/relationships/hyperlink" Target="https://twitter.com/officeofjd_" TargetMode="External"/><Relationship Id="rId2688" Type="http://schemas.openxmlformats.org/officeDocument/2006/relationships/hyperlink" Target="https://twitter.com/vipulsh02197844" TargetMode="External"/><Relationship Id="rId2895" Type="http://schemas.openxmlformats.org/officeDocument/2006/relationships/hyperlink" Target="https://twitter.com/shimans90470035" TargetMode="External"/><Relationship Id="rId3501" Type="http://schemas.openxmlformats.org/officeDocument/2006/relationships/hyperlink" Target="https://twitter.com/bittush61186845" TargetMode="External"/><Relationship Id="rId215" Type="http://schemas.openxmlformats.org/officeDocument/2006/relationships/hyperlink" Target="https://t.co/7s2DKFbbor" TargetMode="External"/><Relationship Id="rId422" Type="http://schemas.openxmlformats.org/officeDocument/2006/relationships/hyperlink" Target="http://pbs.twimg.com/profile_images/1096358617459101697/Y2GLsFau_normal.jpg" TargetMode="External"/><Relationship Id="rId867" Type="http://schemas.openxmlformats.org/officeDocument/2006/relationships/hyperlink" Target="http://pbs.twimg.com/profile_images/1297047434649051136/Owrvthnf_normal.jpg" TargetMode="External"/><Relationship Id="rId1052" Type="http://schemas.openxmlformats.org/officeDocument/2006/relationships/hyperlink" Target="http://pbs.twimg.com/profile_images/1247445472354004992/udgbNrA0_normal.jpg" TargetMode="External"/><Relationship Id="rId1497" Type="http://schemas.openxmlformats.org/officeDocument/2006/relationships/hyperlink" Target="http://pbs.twimg.com/profile_images/1296315038186139649/S84pRt4__normal.jpg" TargetMode="External"/><Relationship Id="rId2103" Type="http://schemas.openxmlformats.org/officeDocument/2006/relationships/hyperlink" Target="https://twitter.com/bhavanajswl17" TargetMode="External"/><Relationship Id="rId2310" Type="http://schemas.openxmlformats.org/officeDocument/2006/relationships/hyperlink" Target="https://twitter.com/anujkum55702032" TargetMode="External"/><Relationship Id="rId2548" Type="http://schemas.openxmlformats.org/officeDocument/2006/relationships/hyperlink" Target="https://twitter.com/neerajk04095273" TargetMode="External"/><Relationship Id="rId2755" Type="http://schemas.openxmlformats.org/officeDocument/2006/relationships/hyperlink" Target="https://twitter.com/yadavanoop13" TargetMode="External"/><Relationship Id="rId2962" Type="http://schemas.openxmlformats.org/officeDocument/2006/relationships/hyperlink" Target="https://twitter.com/dchaurasia2312" TargetMode="External"/><Relationship Id="rId727" Type="http://schemas.openxmlformats.org/officeDocument/2006/relationships/hyperlink" Target="http://pbs.twimg.com/profile_images/1302160486079762432/f2qw9XOA_normal.jpg" TargetMode="External"/><Relationship Id="rId934" Type="http://schemas.openxmlformats.org/officeDocument/2006/relationships/hyperlink" Target="http://pbs.twimg.com/profile_images/1263043582468001798/BmAbP9ib_normal.jpg" TargetMode="External"/><Relationship Id="rId1357" Type="http://schemas.openxmlformats.org/officeDocument/2006/relationships/hyperlink" Target="http://pbs.twimg.com/profile_images/632786545397727232/Rybg_fCa_normal.jpg" TargetMode="External"/><Relationship Id="rId1564" Type="http://schemas.openxmlformats.org/officeDocument/2006/relationships/hyperlink" Target="http://pbs.twimg.com/profile_images/1172701285851619329/cwKTtb7c_normal.jpg" TargetMode="External"/><Relationship Id="rId1771" Type="http://schemas.openxmlformats.org/officeDocument/2006/relationships/hyperlink" Target="http://pbs.twimg.com/profile_images/1061636562633424897/_Bbb-OF0_normal.jpg" TargetMode="External"/><Relationship Id="rId2408" Type="http://schemas.openxmlformats.org/officeDocument/2006/relationships/hyperlink" Target="https://twitter.com/akansha86375368" TargetMode="External"/><Relationship Id="rId2615" Type="http://schemas.openxmlformats.org/officeDocument/2006/relationships/hyperlink" Target="https://twitter.com/speakupforsscr5" TargetMode="External"/><Relationship Id="rId2822" Type="http://schemas.openxmlformats.org/officeDocument/2006/relationships/hyperlink" Target="https://twitter.com/ajeetyadav9695" TargetMode="External"/><Relationship Id="rId63" Type="http://schemas.openxmlformats.org/officeDocument/2006/relationships/hyperlink" Target="https://t.co/pwxgJrYOye" TargetMode="External"/><Relationship Id="rId1217" Type="http://schemas.openxmlformats.org/officeDocument/2006/relationships/hyperlink" Target="http://pbs.twimg.com/profile_images/1300979373294583808/DOdi0xYm_normal.jpg" TargetMode="External"/><Relationship Id="rId1424" Type="http://schemas.openxmlformats.org/officeDocument/2006/relationships/hyperlink" Target="http://pbs.twimg.com/profile_images/1066729817155010560/TyZTeV7g_normal.jpg" TargetMode="External"/><Relationship Id="rId1631" Type="http://schemas.openxmlformats.org/officeDocument/2006/relationships/hyperlink" Target="http://pbs.twimg.com/profile_images/1302571503767097344/ANkSHKAq_normal.jpg" TargetMode="External"/><Relationship Id="rId1869" Type="http://schemas.openxmlformats.org/officeDocument/2006/relationships/hyperlink" Target="http://pbs.twimg.com/profile_images/1193953807329157120/hxb8WLoL_normal.jpg" TargetMode="External"/><Relationship Id="rId3084" Type="http://schemas.openxmlformats.org/officeDocument/2006/relationships/hyperlink" Target="https://twitter.com/mahendr78350995" TargetMode="External"/><Relationship Id="rId3291" Type="http://schemas.openxmlformats.org/officeDocument/2006/relationships/hyperlink" Target="https://twitter.com/amareshkr_" TargetMode="External"/><Relationship Id="rId1729" Type="http://schemas.openxmlformats.org/officeDocument/2006/relationships/hyperlink" Target="http://pbs.twimg.com/profile_images/1302094334175580161/-thTvdBC_normal.jpg" TargetMode="External"/><Relationship Id="rId1936" Type="http://schemas.openxmlformats.org/officeDocument/2006/relationships/hyperlink" Target="http://pbs.twimg.com/profile_images/1300309970286571520/U5SU1Vy1_normal.jpg" TargetMode="External"/><Relationship Id="rId3389" Type="http://schemas.openxmlformats.org/officeDocument/2006/relationships/hyperlink" Target="https://twitter.com/anshu48572098" TargetMode="External"/><Relationship Id="rId3596" Type="http://schemas.openxmlformats.org/officeDocument/2006/relationships/hyperlink" Target="https://twitter.com/harshya16085939" TargetMode="External"/><Relationship Id="rId2198" Type="http://schemas.openxmlformats.org/officeDocument/2006/relationships/hyperlink" Target="https://twitter.com/kumar04882791" TargetMode="External"/><Relationship Id="rId3151" Type="http://schemas.openxmlformats.org/officeDocument/2006/relationships/hyperlink" Target="https://twitter.com/testbookdotcom" TargetMode="External"/><Relationship Id="rId3249" Type="http://schemas.openxmlformats.org/officeDocument/2006/relationships/hyperlink" Target="https://twitter.com/adityaverma004" TargetMode="External"/><Relationship Id="rId3456" Type="http://schemas.openxmlformats.org/officeDocument/2006/relationships/hyperlink" Target="https://twitter.com/usha_rahi" TargetMode="External"/><Relationship Id="rId377" Type="http://schemas.openxmlformats.org/officeDocument/2006/relationships/hyperlink" Target="http://pbs.twimg.com/profile_images/1272725285205536769/PQCMo7h3_normal.jpg" TargetMode="External"/><Relationship Id="rId584" Type="http://schemas.openxmlformats.org/officeDocument/2006/relationships/hyperlink" Target="http://pbs.twimg.com/profile_images/1302137681552371712/35XLbSvp_normal.jpg" TargetMode="External"/><Relationship Id="rId2058" Type="http://schemas.openxmlformats.org/officeDocument/2006/relationships/hyperlink" Target="https://twitter.com/mdshahb95634850" TargetMode="External"/><Relationship Id="rId2265" Type="http://schemas.openxmlformats.org/officeDocument/2006/relationships/hyperlink" Target="https://twitter.com/anjalij77155553" TargetMode="External"/><Relationship Id="rId3011" Type="http://schemas.openxmlformats.org/officeDocument/2006/relationships/hyperlink" Target="https://twitter.com/patelmail44" TargetMode="External"/><Relationship Id="rId3109" Type="http://schemas.openxmlformats.org/officeDocument/2006/relationships/hyperlink" Target="https://twitter.com/maurya_ishwar" TargetMode="External"/><Relationship Id="rId3663" Type="http://schemas.openxmlformats.org/officeDocument/2006/relationships/hyperlink" Target="https://twitter.com/surajsi07758966" TargetMode="External"/><Relationship Id="rId5" Type="http://schemas.openxmlformats.org/officeDocument/2006/relationships/hyperlink" Target="https://t.co/LoTPQaksTy" TargetMode="External"/><Relationship Id="rId237" Type="http://schemas.openxmlformats.org/officeDocument/2006/relationships/hyperlink" Target="http://t.co/cni6vF080P" TargetMode="External"/><Relationship Id="rId791" Type="http://schemas.openxmlformats.org/officeDocument/2006/relationships/hyperlink" Target="http://pbs.twimg.com/profile_images/1027527699328159744/hUuQvUcN_normal.jpg" TargetMode="External"/><Relationship Id="rId889" Type="http://schemas.openxmlformats.org/officeDocument/2006/relationships/hyperlink" Target="http://abs.twimg.com/sticky/default_profile_images/default_profile_normal.png" TargetMode="External"/><Relationship Id="rId1074" Type="http://schemas.openxmlformats.org/officeDocument/2006/relationships/hyperlink" Target="http://pbs.twimg.com/profile_images/1302580307200155648/SNqwyegd_normal.jpg" TargetMode="External"/><Relationship Id="rId2472" Type="http://schemas.openxmlformats.org/officeDocument/2006/relationships/hyperlink" Target="https://twitter.com/pramodv17141519" TargetMode="External"/><Relationship Id="rId2777" Type="http://schemas.openxmlformats.org/officeDocument/2006/relationships/hyperlink" Target="https://twitter.com/habibsami16" TargetMode="External"/><Relationship Id="rId3316" Type="http://schemas.openxmlformats.org/officeDocument/2006/relationships/hyperlink" Target="https://twitter.com/amitkum25806616" TargetMode="External"/><Relationship Id="rId3523" Type="http://schemas.openxmlformats.org/officeDocument/2006/relationships/hyperlink" Target="https://twitter.com/advrahuly" TargetMode="External"/><Relationship Id="rId444" Type="http://schemas.openxmlformats.org/officeDocument/2006/relationships/hyperlink" Target="http://pbs.twimg.com/profile_images/1298803417628909568/FHfRzwuH_normal.jpg" TargetMode="External"/><Relationship Id="rId651" Type="http://schemas.openxmlformats.org/officeDocument/2006/relationships/hyperlink" Target="http://pbs.twimg.com/profile_images/1287891659225612288/dhtFw9Q2_normal.jpg" TargetMode="External"/><Relationship Id="rId749" Type="http://schemas.openxmlformats.org/officeDocument/2006/relationships/hyperlink" Target="http://pbs.twimg.com/profile_images/1285481268671508482/0IWqX4cP_normal.jpg" TargetMode="External"/><Relationship Id="rId1281" Type="http://schemas.openxmlformats.org/officeDocument/2006/relationships/hyperlink" Target="http://pbs.twimg.com/profile_images/1097712556804849667/tOf3O601_normal.jpg" TargetMode="External"/><Relationship Id="rId1379" Type="http://schemas.openxmlformats.org/officeDocument/2006/relationships/hyperlink" Target="http://pbs.twimg.com/profile_images/1293821549128986624/tNnypPpu_normal.jpg" TargetMode="External"/><Relationship Id="rId1586" Type="http://schemas.openxmlformats.org/officeDocument/2006/relationships/hyperlink" Target="http://pbs.twimg.com/profile_images/1297437215182618624/ZBBjwUyq_normal.jpg" TargetMode="External"/><Relationship Id="rId2125" Type="http://schemas.openxmlformats.org/officeDocument/2006/relationships/hyperlink" Target="https://twitter.com/jenny_iyc" TargetMode="External"/><Relationship Id="rId2332" Type="http://schemas.openxmlformats.org/officeDocument/2006/relationships/hyperlink" Target="https://twitter.com/kumarchunnubth" TargetMode="External"/><Relationship Id="rId2984" Type="http://schemas.openxmlformats.org/officeDocument/2006/relationships/hyperlink" Target="https://twitter.com/asah_33" TargetMode="External"/><Relationship Id="rId304" Type="http://schemas.openxmlformats.org/officeDocument/2006/relationships/hyperlink" Target="http://pbs.twimg.com/profile_images/1164370647134289920/uryYstFh_normal.jpg" TargetMode="External"/><Relationship Id="rId511" Type="http://schemas.openxmlformats.org/officeDocument/2006/relationships/hyperlink" Target="http://pbs.twimg.com/profile_images/1299633223752794112/pZGWNsmE_normal.jpg" TargetMode="External"/><Relationship Id="rId609" Type="http://schemas.openxmlformats.org/officeDocument/2006/relationships/hyperlink" Target="http://pbs.twimg.com/profile_images/1266779902604386305/m4_469sh_normal.jpg" TargetMode="External"/><Relationship Id="rId956" Type="http://schemas.openxmlformats.org/officeDocument/2006/relationships/hyperlink" Target="http://abs.twimg.com/sticky/default_profile_images/default_profile_normal.png" TargetMode="External"/><Relationship Id="rId1141" Type="http://schemas.openxmlformats.org/officeDocument/2006/relationships/hyperlink" Target="http://pbs.twimg.com/profile_images/1234198525069680640/Zvsbxf1f_normal.jpg" TargetMode="External"/><Relationship Id="rId1239" Type="http://schemas.openxmlformats.org/officeDocument/2006/relationships/hyperlink" Target="http://pbs.twimg.com/profile_images/1272467909311213568/RJkJzgmg_normal.jpg" TargetMode="External"/><Relationship Id="rId1793" Type="http://schemas.openxmlformats.org/officeDocument/2006/relationships/hyperlink" Target="http://abs.twimg.com/sticky/default_profile_images/default_profile_normal.png" TargetMode="External"/><Relationship Id="rId2637" Type="http://schemas.openxmlformats.org/officeDocument/2006/relationships/hyperlink" Target="https://twitter.com/dad_sam1" TargetMode="External"/><Relationship Id="rId2844" Type="http://schemas.openxmlformats.org/officeDocument/2006/relationships/hyperlink" Target="https://twitter.com/lakhans10135070" TargetMode="External"/><Relationship Id="rId85" Type="http://schemas.openxmlformats.org/officeDocument/2006/relationships/hyperlink" Target="https://t.co/oJxFUF4d5G" TargetMode="External"/><Relationship Id="rId816" Type="http://schemas.openxmlformats.org/officeDocument/2006/relationships/hyperlink" Target="http://pbs.twimg.com/profile_images/1301805521238781952/HEdjAWuY_normal.jpg" TargetMode="External"/><Relationship Id="rId1001" Type="http://schemas.openxmlformats.org/officeDocument/2006/relationships/hyperlink" Target="http://pbs.twimg.com/profile_images/548472714260799489/arqbJJI-_normal.jpeg" TargetMode="External"/><Relationship Id="rId1446" Type="http://schemas.openxmlformats.org/officeDocument/2006/relationships/hyperlink" Target="http://pbs.twimg.com/profile_images/1255444782467424257/756I496i_normal.jpg" TargetMode="External"/><Relationship Id="rId1653" Type="http://schemas.openxmlformats.org/officeDocument/2006/relationships/hyperlink" Target="http://pbs.twimg.com/profile_images/1133045059970953216/q-0X73fm_normal.jpg" TargetMode="External"/><Relationship Id="rId1860" Type="http://schemas.openxmlformats.org/officeDocument/2006/relationships/hyperlink" Target="http://pbs.twimg.com/profile_images/1300657095751000064/XyzIiaEd_normal.jpg" TargetMode="External"/><Relationship Id="rId2704" Type="http://schemas.openxmlformats.org/officeDocument/2006/relationships/hyperlink" Target="https://twitter.com/shashik42727497" TargetMode="External"/><Relationship Id="rId2911" Type="http://schemas.openxmlformats.org/officeDocument/2006/relationships/hyperlink" Target="https://twitter.com/priyayadav14" TargetMode="External"/><Relationship Id="rId1306" Type="http://schemas.openxmlformats.org/officeDocument/2006/relationships/hyperlink" Target="http://pbs.twimg.com/profile_images/1302698769411047424/E9gQko_0_normal.jpg" TargetMode="External"/><Relationship Id="rId1513" Type="http://schemas.openxmlformats.org/officeDocument/2006/relationships/hyperlink" Target="http://pbs.twimg.com/profile_images/1300662231093272577/HbeB6t3D_normal.jpg" TargetMode="External"/><Relationship Id="rId1720" Type="http://schemas.openxmlformats.org/officeDocument/2006/relationships/hyperlink" Target="http://pbs.twimg.com/profile_images/1260487314305933313/uH6-6YMR_normal.jpg" TargetMode="External"/><Relationship Id="rId1958" Type="http://schemas.openxmlformats.org/officeDocument/2006/relationships/hyperlink" Target="http://pbs.twimg.com/profile_images/1297209677474742273/YMvVUxzC_normal.jpg" TargetMode="External"/><Relationship Id="rId3173" Type="http://schemas.openxmlformats.org/officeDocument/2006/relationships/hyperlink" Target="https://twitter.com/pintuku143_" TargetMode="External"/><Relationship Id="rId3380" Type="http://schemas.openxmlformats.org/officeDocument/2006/relationships/hyperlink" Target="https://twitter.com/_maverick_____" TargetMode="External"/><Relationship Id="rId12" Type="http://schemas.openxmlformats.org/officeDocument/2006/relationships/hyperlink" Target="https://t.co/rPMuL5ouoa" TargetMode="External"/><Relationship Id="rId1818" Type="http://schemas.openxmlformats.org/officeDocument/2006/relationships/hyperlink" Target="http://pbs.twimg.com/profile_images/1293078006211256322/xGhKRxQ8_normal.jpg" TargetMode="External"/><Relationship Id="rId3033" Type="http://schemas.openxmlformats.org/officeDocument/2006/relationships/hyperlink" Target="https://twitter.com/rahulku42341128" TargetMode="External"/><Relationship Id="rId3240" Type="http://schemas.openxmlformats.org/officeDocument/2006/relationships/hyperlink" Target="https://twitter.com/kaluram22779829" TargetMode="External"/><Relationship Id="rId3478" Type="http://schemas.openxmlformats.org/officeDocument/2006/relationships/hyperlink" Target="https://twitter.com/arvindk51679896" TargetMode="External"/><Relationship Id="rId3685" Type="http://schemas.openxmlformats.org/officeDocument/2006/relationships/hyperlink" Target="https://twitter.com/surajpal30" TargetMode="External"/><Relationship Id="rId161" Type="http://schemas.openxmlformats.org/officeDocument/2006/relationships/hyperlink" Target="https://t.co/XkHH3xprH5" TargetMode="External"/><Relationship Id="rId399" Type="http://schemas.openxmlformats.org/officeDocument/2006/relationships/hyperlink" Target="http://pbs.twimg.com/profile_images/1277500574821277696/nH1QwCJp_normal.jpg" TargetMode="External"/><Relationship Id="rId2287" Type="http://schemas.openxmlformats.org/officeDocument/2006/relationships/hyperlink" Target="https://twitter.com/shivani_samdani" TargetMode="External"/><Relationship Id="rId2494" Type="http://schemas.openxmlformats.org/officeDocument/2006/relationships/hyperlink" Target="https://twitter.com/bhangalern" TargetMode="External"/><Relationship Id="rId3338" Type="http://schemas.openxmlformats.org/officeDocument/2006/relationships/hyperlink" Target="https://twitter.com/6l5p2t0qflaedqx" TargetMode="External"/><Relationship Id="rId3545" Type="http://schemas.openxmlformats.org/officeDocument/2006/relationships/hyperlink" Target="https://twitter.com/mukesh56555717" TargetMode="External"/><Relationship Id="rId259" Type="http://schemas.openxmlformats.org/officeDocument/2006/relationships/hyperlink" Target="https://t.co/nlZ7RcoqLR" TargetMode="External"/><Relationship Id="rId466" Type="http://schemas.openxmlformats.org/officeDocument/2006/relationships/hyperlink" Target="http://pbs.twimg.com/profile_images/1296305701908697088/SWUzS2Fu_normal.jpg" TargetMode="External"/><Relationship Id="rId673" Type="http://schemas.openxmlformats.org/officeDocument/2006/relationships/hyperlink" Target="http://pbs.twimg.com/profile_images/864820728192917504/tW7rlGWA_normal.jpg" TargetMode="External"/><Relationship Id="rId880" Type="http://schemas.openxmlformats.org/officeDocument/2006/relationships/hyperlink" Target="http://pbs.twimg.com/profile_images/1293077145976049666/8WYdJuno_normal.jpg" TargetMode="External"/><Relationship Id="rId1096" Type="http://schemas.openxmlformats.org/officeDocument/2006/relationships/hyperlink" Target="http://pbs.twimg.com/profile_images/1266518208040796161/kkIadpXF_normal.jpg" TargetMode="External"/><Relationship Id="rId2147" Type="http://schemas.openxmlformats.org/officeDocument/2006/relationships/hyperlink" Target="https://twitter.com/bajrang108dumka" TargetMode="External"/><Relationship Id="rId2354" Type="http://schemas.openxmlformats.org/officeDocument/2006/relationships/hyperlink" Target="https://twitter.com/hkbshemant" TargetMode="External"/><Relationship Id="rId2561" Type="http://schemas.openxmlformats.org/officeDocument/2006/relationships/hyperlink" Target="https://twitter.com/yadavtejashwi" TargetMode="External"/><Relationship Id="rId2799" Type="http://schemas.openxmlformats.org/officeDocument/2006/relationships/hyperlink" Target="https://twitter.com/gopal700188822" TargetMode="External"/><Relationship Id="rId3100" Type="http://schemas.openxmlformats.org/officeDocument/2006/relationships/hyperlink" Target="https://twitter.com/srikant93625449" TargetMode="External"/><Relationship Id="rId3405" Type="http://schemas.openxmlformats.org/officeDocument/2006/relationships/hyperlink" Target="https://twitter.com/javed55764527" TargetMode="External"/><Relationship Id="rId119" Type="http://schemas.openxmlformats.org/officeDocument/2006/relationships/hyperlink" Target="https://t.co/0pYqCuiUZL" TargetMode="External"/><Relationship Id="rId326" Type="http://schemas.openxmlformats.org/officeDocument/2006/relationships/hyperlink" Target="http://pbs.twimg.com/profile_images/1301891702634893314/qD1Tm2bE_normal.jpg" TargetMode="External"/><Relationship Id="rId533" Type="http://schemas.openxmlformats.org/officeDocument/2006/relationships/hyperlink" Target="http://abs.twimg.com/sticky/default_profile_images/default_profile_normal.png" TargetMode="External"/><Relationship Id="rId978" Type="http://schemas.openxmlformats.org/officeDocument/2006/relationships/hyperlink" Target="http://pbs.twimg.com/profile_images/1138481564088770567/N5fHhWfk_normal.jpg" TargetMode="External"/><Relationship Id="rId1163" Type="http://schemas.openxmlformats.org/officeDocument/2006/relationships/hyperlink" Target="http://pbs.twimg.com/profile_images/1245004019333869569/VuoY8eeM_normal.jpg" TargetMode="External"/><Relationship Id="rId1370" Type="http://schemas.openxmlformats.org/officeDocument/2006/relationships/hyperlink" Target="http://pbs.twimg.com/profile_images/1286127214979817474/0zogrNO5_normal.jpg" TargetMode="External"/><Relationship Id="rId2007" Type="http://schemas.openxmlformats.org/officeDocument/2006/relationships/hyperlink" Target="https://twitter.com/pawande23051812" TargetMode="External"/><Relationship Id="rId2214" Type="http://schemas.openxmlformats.org/officeDocument/2006/relationships/hyperlink" Target="https://twitter.com/ravishndtv" TargetMode="External"/><Relationship Id="rId2659" Type="http://schemas.openxmlformats.org/officeDocument/2006/relationships/hyperlink" Target="https://twitter.com/hopeforindiaa" TargetMode="External"/><Relationship Id="rId2866" Type="http://schemas.openxmlformats.org/officeDocument/2006/relationships/hyperlink" Target="https://twitter.com/ravish_ndtv11" TargetMode="External"/><Relationship Id="rId3612" Type="http://schemas.openxmlformats.org/officeDocument/2006/relationships/hyperlink" Target="https://twitter.com/manvend77905942" TargetMode="External"/><Relationship Id="rId740" Type="http://schemas.openxmlformats.org/officeDocument/2006/relationships/hyperlink" Target="http://pbs.twimg.com/profile_images/1227986343503876096/gzHIDoAe_normal.jpg" TargetMode="External"/><Relationship Id="rId838" Type="http://schemas.openxmlformats.org/officeDocument/2006/relationships/hyperlink" Target="http://pbs.twimg.com/profile_images/1297730024099872768/M11koJkW_normal.jpg" TargetMode="External"/><Relationship Id="rId1023" Type="http://schemas.openxmlformats.org/officeDocument/2006/relationships/hyperlink" Target="http://pbs.twimg.com/profile_images/1294595985318932485/r53weCMO_normal.jpg" TargetMode="External"/><Relationship Id="rId1468" Type="http://schemas.openxmlformats.org/officeDocument/2006/relationships/hyperlink" Target="http://pbs.twimg.com/profile_images/36567912/MyPicture_normal.jpg" TargetMode="External"/><Relationship Id="rId1675" Type="http://schemas.openxmlformats.org/officeDocument/2006/relationships/hyperlink" Target="http://pbs.twimg.com/profile_images/1300504911549853696/f73lyPEJ_normal.jpg" TargetMode="External"/><Relationship Id="rId1882" Type="http://schemas.openxmlformats.org/officeDocument/2006/relationships/hyperlink" Target="http://pbs.twimg.com/profile_images/1292353644684165120/j23byrtY_normal.jpg" TargetMode="External"/><Relationship Id="rId2421" Type="http://schemas.openxmlformats.org/officeDocument/2006/relationships/hyperlink" Target="https://twitter.com/smkale14jan1" TargetMode="External"/><Relationship Id="rId2519" Type="http://schemas.openxmlformats.org/officeDocument/2006/relationships/hyperlink" Target="https://twitter.com/ow1_i" TargetMode="External"/><Relationship Id="rId2726" Type="http://schemas.openxmlformats.org/officeDocument/2006/relationships/hyperlink" Target="https://twitter.com/sara75165335" TargetMode="External"/><Relationship Id="rId600" Type="http://schemas.openxmlformats.org/officeDocument/2006/relationships/hyperlink" Target="http://pbs.twimg.com/profile_images/1296303768879783936/0JlAQMCv_normal.jpg" TargetMode="External"/><Relationship Id="rId1230" Type="http://schemas.openxmlformats.org/officeDocument/2006/relationships/hyperlink" Target="http://pbs.twimg.com/profile_images/1301585207602995200/sP_HwgTm_normal.jpg" TargetMode="External"/><Relationship Id="rId1328" Type="http://schemas.openxmlformats.org/officeDocument/2006/relationships/hyperlink" Target="http://pbs.twimg.com/profile_images/1295337370900930560/YmGu1LCn_normal.jpg" TargetMode="External"/><Relationship Id="rId1535" Type="http://schemas.openxmlformats.org/officeDocument/2006/relationships/hyperlink" Target="http://pbs.twimg.com/profile_images/1283459430336524289/u9Xg1SvH_normal.jpg" TargetMode="External"/><Relationship Id="rId2933" Type="http://schemas.openxmlformats.org/officeDocument/2006/relationships/hyperlink" Target="https://twitter.com/sharmav81324597" TargetMode="External"/><Relationship Id="rId905" Type="http://schemas.openxmlformats.org/officeDocument/2006/relationships/hyperlink" Target="http://pbs.twimg.com/profile_images/1294524155203739648/HX71_wmR_normal.jpg" TargetMode="External"/><Relationship Id="rId1742" Type="http://schemas.openxmlformats.org/officeDocument/2006/relationships/hyperlink" Target="http://abs.twimg.com/sticky/default_profile_images/default_profile_normal.png" TargetMode="External"/><Relationship Id="rId3195" Type="http://schemas.openxmlformats.org/officeDocument/2006/relationships/hyperlink" Target="https://twitter.com/mateenk96147867" TargetMode="External"/><Relationship Id="rId34" Type="http://schemas.openxmlformats.org/officeDocument/2006/relationships/hyperlink" Target="https://t.co/uPV7kQAan9" TargetMode="External"/><Relationship Id="rId1602" Type="http://schemas.openxmlformats.org/officeDocument/2006/relationships/hyperlink" Target="http://pbs.twimg.com/profile_images/1278298759017803776/m24cp8f7_normal.jpg" TargetMode="External"/><Relationship Id="rId3055" Type="http://schemas.openxmlformats.org/officeDocument/2006/relationships/hyperlink" Target="https://twitter.com/rajkumar0800317" TargetMode="External"/><Relationship Id="rId3262" Type="http://schemas.openxmlformats.org/officeDocument/2006/relationships/hyperlink" Target="https://twitter.com/sh" TargetMode="External"/><Relationship Id="rId183" Type="http://schemas.openxmlformats.org/officeDocument/2006/relationships/hyperlink" Target="https://t.co/2mqsWLjPRV" TargetMode="External"/><Relationship Id="rId390" Type="http://schemas.openxmlformats.org/officeDocument/2006/relationships/hyperlink" Target="http://pbs.twimg.com/profile_images/1301822816635908102/hm-JUwYd_normal.jpg" TargetMode="External"/><Relationship Id="rId1907" Type="http://schemas.openxmlformats.org/officeDocument/2006/relationships/hyperlink" Target="http://pbs.twimg.com/profile_images/1280098175928250369/ipugtd1d_normal.jpg" TargetMode="External"/><Relationship Id="rId2071" Type="http://schemas.openxmlformats.org/officeDocument/2006/relationships/hyperlink" Target="https://twitter.com/shashan34221591" TargetMode="External"/><Relationship Id="rId3122" Type="http://schemas.openxmlformats.org/officeDocument/2006/relationships/hyperlink" Target="https://twitter.com/rinkulotwara95" TargetMode="External"/><Relationship Id="rId3567" Type="http://schemas.openxmlformats.org/officeDocument/2006/relationships/hyperlink" Target="https://twitter.com/rajeshghunavat" TargetMode="External"/><Relationship Id="rId250" Type="http://schemas.openxmlformats.org/officeDocument/2006/relationships/hyperlink" Target="https://t.co/iStFaKi75C" TargetMode="External"/><Relationship Id="rId488" Type="http://schemas.openxmlformats.org/officeDocument/2006/relationships/hyperlink" Target="http://pbs.twimg.com/profile_images/1300708593646272513/Ib-BJDP8_normal.jpg" TargetMode="External"/><Relationship Id="rId695" Type="http://schemas.openxmlformats.org/officeDocument/2006/relationships/hyperlink" Target="http://pbs.twimg.com/profile_images/1290098663176302593/EJAWEcYq_normal.jpg" TargetMode="External"/><Relationship Id="rId2169" Type="http://schemas.openxmlformats.org/officeDocument/2006/relationships/hyperlink" Target="https://twitter.com/bhodhiy" TargetMode="External"/><Relationship Id="rId2376" Type="http://schemas.openxmlformats.org/officeDocument/2006/relationships/hyperlink" Target="https://twitter.com/fnbjoe" TargetMode="External"/><Relationship Id="rId2583" Type="http://schemas.openxmlformats.org/officeDocument/2006/relationships/hyperlink" Target="https://twitter.com/anilhadal4" TargetMode="External"/><Relationship Id="rId2790" Type="http://schemas.openxmlformats.org/officeDocument/2006/relationships/hyperlink" Target="https://twitter.com/dileep_ch12" TargetMode="External"/><Relationship Id="rId3427" Type="http://schemas.openxmlformats.org/officeDocument/2006/relationships/hyperlink" Target="https://twitter.com/bhavendrawanja1" TargetMode="External"/><Relationship Id="rId3634" Type="http://schemas.openxmlformats.org/officeDocument/2006/relationships/hyperlink" Target="https://twitter.com/krishna792sonu" TargetMode="External"/><Relationship Id="rId110" Type="http://schemas.openxmlformats.org/officeDocument/2006/relationships/hyperlink" Target="https://t.co/cjXqo5t9hJ" TargetMode="External"/><Relationship Id="rId348" Type="http://schemas.openxmlformats.org/officeDocument/2006/relationships/hyperlink" Target="http://pbs.twimg.com/profile_images/1300370553614680064/tQ6Rk8lL_normal.jpg" TargetMode="External"/><Relationship Id="rId555" Type="http://schemas.openxmlformats.org/officeDocument/2006/relationships/hyperlink" Target="http://pbs.twimg.com/profile_images/1258280021904338946/tYWdRXGu_normal.jpg" TargetMode="External"/><Relationship Id="rId762" Type="http://schemas.openxmlformats.org/officeDocument/2006/relationships/hyperlink" Target="http://pbs.twimg.com/profile_images/1271843090081255425/mdKYTzFJ_normal.jpg" TargetMode="External"/><Relationship Id="rId1185" Type="http://schemas.openxmlformats.org/officeDocument/2006/relationships/hyperlink" Target="http://pbs.twimg.com/profile_images/1067447543255117824/Cq0XzlzQ_normal.jpg" TargetMode="External"/><Relationship Id="rId1392" Type="http://schemas.openxmlformats.org/officeDocument/2006/relationships/hyperlink" Target="http://pbs.twimg.com/profile_images/1277696449870872577/wCXcIjzQ_normal.jpg" TargetMode="External"/><Relationship Id="rId2029" Type="http://schemas.openxmlformats.org/officeDocument/2006/relationships/hyperlink" Target="https://twitter.com/arvindmeena2025" TargetMode="External"/><Relationship Id="rId2236" Type="http://schemas.openxmlformats.org/officeDocument/2006/relationships/hyperlink" Target="https://twitter.com/ashishk48932378" TargetMode="External"/><Relationship Id="rId2443" Type="http://schemas.openxmlformats.org/officeDocument/2006/relationships/hyperlink" Target="https://twitter.com/divyash15011820" TargetMode="External"/><Relationship Id="rId2650" Type="http://schemas.openxmlformats.org/officeDocument/2006/relationships/hyperlink" Target="https://twitter.com/vinaysr84788361" TargetMode="External"/><Relationship Id="rId2888" Type="http://schemas.openxmlformats.org/officeDocument/2006/relationships/hyperlink" Target="https://twitter.com/akashbhuktare" TargetMode="External"/><Relationship Id="rId3701" Type="http://schemas.openxmlformats.org/officeDocument/2006/relationships/hyperlink" Target="https://twitter.com/shrdverma6" TargetMode="External"/><Relationship Id="rId208" Type="http://schemas.openxmlformats.org/officeDocument/2006/relationships/hyperlink" Target="https://t.co/z8zUYBhzDe" TargetMode="External"/><Relationship Id="rId415" Type="http://schemas.openxmlformats.org/officeDocument/2006/relationships/hyperlink" Target="http://pbs.twimg.com/profile_images/1301542000416571392/4Y2YGqOm_normal.jpg" TargetMode="External"/><Relationship Id="rId622" Type="http://schemas.openxmlformats.org/officeDocument/2006/relationships/hyperlink" Target="http://abs.twimg.com/sticky/default_profile_images/default_profile_normal.png" TargetMode="External"/><Relationship Id="rId1045" Type="http://schemas.openxmlformats.org/officeDocument/2006/relationships/hyperlink" Target="http://pbs.twimg.com/profile_images/1287598256290017280/miTcrYbd_normal.jpg" TargetMode="External"/><Relationship Id="rId1252" Type="http://schemas.openxmlformats.org/officeDocument/2006/relationships/hyperlink" Target="http://abs.twimg.com/sticky/default_profile_images/default_profile_normal.png" TargetMode="External"/><Relationship Id="rId1697" Type="http://schemas.openxmlformats.org/officeDocument/2006/relationships/hyperlink" Target="http://pbs.twimg.com/profile_images/1295218623888281606/_-Y_f1Tw_normal.jpg" TargetMode="External"/><Relationship Id="rId2303" Type="http://schemas.openxmlformats.org/officeDocument/2006/relationships/hyperlink" Target="https://twitter.com/wishisingh1" TargetMode="External"/><Relationship Id="rId2510" Type="http://schemas.openxmlformats.org/officeDocument/2006/relationships/hyperlink" Target="https://twitter.com/prakashrashiya2" TargetMode="External"/><Relationship Id="rId2748" Type="http://schemas.openxmlformats.org/officeDocument/2006/relationships/hyperlink" Target="https://twitter.com/hari85263471" TargetMode="External"/><Relationship Id="rId2955" Type="http://schemas.openxmlformats.org/officeDocument/2006/relationships/hyperlink" Target="https://twitter.com/vsyadav15932531" TargetMode="External"/><Relationship Id="rId927" Type="http://schemas.openxmlformats.org/officeDocument/2006/relationships/hyperlink" Target="http://pbs.twimg.com/profile_images/1299011601991835649/dm0uUp2X_normal.jpg" TargetMode="External"/><Relationship Id="rId1112" Type="http://schemas.openxmlformats.org/officeDocument/2006/relationships/hyperlink" Target="http://abs.twimg.com/sticky/default_profile_images/default_profile_normal.png" TargetMode="External"/><Relationship Id="rId1557" Type="http://schemas.openxmlformats.org/officeDocument/2006/relationships/hyperlink" Target="http://pbs.twimg.com/profile_images/1300996456812130305/n5pd5ESP_normal.jpg" TargetMode="External"/><Relationship Id="rId1764" Type="http://schemas.openxmlformats.org/officeDocument/2006/relationships/hyperlink" Target="http://pbs.twimg.com/profile_images/1293585588701069312/XV85Cxhn_normal.jpg" TargetMode="External"/><Relationship Id="rId1971" Type="http://schemas.openxmlformats.org/officeDocument/2006/relationships/hyperlink" Target="http://pbs.twimg.com/profile_images/1263719726196219905/hsooiKur_normal.jpg" TargetMode="External"/><Relationship Id="rId2608" Type="http://schemas.openxmlformats.org/officeDocument/2006/relationships/hyperlink" Target="https://twitter.com/jitendr85117455" TargetMode="External"/><Relationship Id="rId2815" Type="http://schemas.openxmlformats.org/officeDocument/2006/relationships/hyperlink" Target="https://twitter.com/vikartikey" TargetMode="External"/><Relationship Id="rId56" Type="http://schemas.openxmlformats.org/officeDocument/2006/relationships/hyperlink" Target="https://t.co/j3i5Vh7gq1" TargetMode="External"/><Relationship Id="rId1417" Type="http://schemas.openxmlformats.org/officeDocument/2006/relationships/hyperlink" Target="http://abs.twimg.com/sticky/default_profile_images/default_profile_normal.png" TargetMode="External"/><Relationship Id="rId1624" Type="http://schemas.openxmlformats.org/officeDocument/2006/relationships/hyperlink" Target="http://abs.twimg.com/sticky/default_profile_images/default_profile_normal.png" TargetMode="External"/><Relationship Id="rId1831" Type="http://schemas.openxmlformats.org/officeDocument/2006/relationships/hyperlink" Target="http://pbs.twimg.com/profile_images/1282858005667540992/dfYMtU-0_normal.jpg" TargetMode="External"/><Relationship Id="rId3077" Type="http://schemas.openxmlformats.org/officeDocument/2006/relationships/hyperlink" Target="https://twitter.com/chaudhary_d_s" TargetMode="External"/><Relationship Id="rId3284" Type="http://schemas.openxmlformats.org/officeDocument/2006/relationships/hyperlink" Target="https://twitter.com/alp_virendra" TargetMode="External"/><Relationship Id="rId1929" Type="http://schemas.openxmlformats.org/officeDocument/2006/relationships/hyperlink" Target="http://pbs.twimg.com/profile_images/1300373847175098368/c2e4_zRe_normal.jpg" TargetMode="External"/><Relationship Id="rId2093" Type="http://schemas.openxmlformats.org/officeDocument/2006/relationships/hyperlink" Target="https://twitter.com/manishydu" TargetMode="External"/><Relationship Id="rId3491" Type="http://schemas.openxmlformats.org/officeDocument/2006/relationships/hyperlink" Target="https://twitter.com/manishsinghgzb" TargetMode="External"/><Relationship Id="rId3589" Type="http://schemas.openxmlformats.org/officeDocument/2006/relationships/hyperlink" Target="https://twitter.com/shaluyadav_94" TargetMode="External"/><Relationship Id="rId2398" Type="http://schemas.openxmlformats.org/officeDocument/2006/relationships/hyperlink" Target="https://twitter.com/surajsarkarg" TargetMode="External"/><Relationship Id="rId3144" Type="http://schemas.openxmlformats.org/officeDocument/2006/relationships/hyperlink" Target="https://twitter.com/dileepsavdesh" TargetMode="External"/><Relationship Id="rId3351" Type="http://schemas.openxmlformats.org/officeDocument/2006/relationships/hyperlink" Target="https://twitter.com/ankitya81410305" TargetMode="External"/><Relationship Id="rId3449" Type="http://schemas.openxmlformats.org/officeDocument/2006/relationships/hyperlink" Target="https://twitter.com/ruchi98886130" TargetMode="External"/><Relationship Id="rId272" Type="http://schemas.openxmlformats.org/officeDocument/2006/relationships/hyperlink" Target="http://pbs.twimg.com/profile_images/1288096280388857857/DO64TT-J_normal.jpg" TargetMode="External"/><Relationship Id="rId577" Type="http://schemas.openxmlformats.org/officeDocument/2006/relationships/hyperlink" Target="http://pbs.twimg.com/profile_images/1273508415218671616/QL_jFeYc_normal.jpg" TargetMode="External"/><Relationship Id="rId2160" Type="http://schemas.openxmlformats.org/officeDocument/2006/relationships/hyperlink" Target="https://twitter.com/myogiadityanath" TargetMode="External"/><Relationship Id="rId2258" Type="http://schemas.openxmlformats.org/officeDocument/2006/relationships/hyperlink" Target="https://twitter.com/trivedifirst" TargetMode="External"/><Relationship Id="rId3004" Type="http://schemas.openxmlformats.org/officeDocument/2006/relationships/hyperlink" Target="https://twitter.com/tulsimeena7" TargetMode="External"/><Relationship Id="rId3211" Type="http://schemas.openxmlformats.org/officeDocument/2006/relationships/hyperlink" Target="https://twitter.com/arshadrazaazha1" TargetMode="External"/><Relationship Id="rId3656" Type="http://schemas.openxmlformats.org/officeDocument/2006/relationships/hyperlink" Target="https://twitter.com/pushpra41269938" TargetMode="External"/><Relationship Id="rId132" Type="http://schemas.openxmlformats.org/officeDocument/2006/relationships/hyperlink" Target="https://t.co/8KcLgM44Ou" TargetMode="External"/><Relationship Id="rId784" Type="http://schemas.openxmlformats.org/officeDocument/2006/relationships/hyperlink" Target="http://pbs.twimg.com/profile_images/1097888020747845632/iql91Iym_normal.jpg" TargetMode="External"/><Relationship Id="rId991" Type="http://schemas.openxmlformats.org/officeDocument/2006/relationships/hyperlink" Target="http://pbs.twimg.com/profile_images/1270284491597189120/PmePrK1M_normal.jpg" TargetMode="External"/><Relationship Id="rId1067" Type="http://schemas.openxmlformats.org/officeDocument/2006/relationships/hyperlink" Target="http://pbs.twimg.com/profile_images/1296059013365239808/BsWe7ggY_normal.jpg" TargetMode="External"/><Relationship Id="rId2020" Type="http://schemas.openxmlformats.org/officeDocument/2006/relationships/hyperlink" Target="https://twitter.com/arunkum84259643" TargetMode="External"/><Relationship Id="rId2465" Type="http://schemas.openxmlformats.org/officeDocument/2006/relationships/hyperlink" Target="https://twitter.com/kulariyaashish" TargetMode="External"/><Relationship Id="rId2672" Type="http://schemas.openxmlformats.org/officeDocument/2006/relationships/hyperlink" Target="https://twitter.com/prathmeshdabha1" TargetMode="External"/><Relationship Id="rId3309" Type="http://schemas.openxmlformats.org/officeDocument/2006/relationships/hyperlink" Target="https://twitter.com/suryaya25374542" TargetMode="External"/><Relationship Id="rId3516" Type="http://schemas.openxmlformats.org/officeDocument/2006/relationships/hyperlink" Target="https://twitter.com/rameshc07418827" TargetMode="External"/><Relationship Id="rId437" Type="http://schemas.openxmlformats.org/officeDocument/2006/relationships/hyperlink" Target="http://pbs.twimg.com/profile_images/1281970904277250053/htoffJO-_normal.jpg" TargetMode="External"/><Relationship Id="rId644" Type="http://schemas.openxmlformats.org/officeDocument/2006/relationships/hyperlink" Target="http://pbs.twimg.com/profile_images/1298125515342020608/8c6lp6do_normal.jpg" TargetMode="External"/><Relationship Id="rId851" Type="http://schemas.openxmlformats.org/officeDocument/2006/relationships/hyperlink" Target="http://pbs.twimg.com/profile_images/1302196965057335296/xcIVWbIm_normal.jpg" TargetMode="External"/><Relationship Id="rId1274" Type="http://schemas.openxmlformats.org/officeDocument/2006/relationships/hyperlink" Target="http://pbs.twimg.com/profile_images/1289214059590557696/ChL483M5_normal.jpg" TargetMode="External"/><Relationship Id="rId1481" Type="http://schemas.openxmlformats.org/officeDocument/2006/relationships/hyperlink" Target="http://pbs.twimg.com/profile_images/1273942481319546881/a7aFf3MV_normal.jpg" TargetMode="External"/><Relationship Id="rId1579" Type="http://schemas.openxmlformats.org/officeDocument/2006/relationships/hyperlink" Target="http://pbs.twimg.com/profile_images/1288904921266286594/zx6DlDa2_normal.jpg" TargetMode="External"/><Relationship Id="rId2118" Type="http://schemas.openxmlformats.org/officeDocument/2006/relationships/hyperlink" Target="https://twitter.com/promotion_to" TargetMode="External"/><Relationship Id="rId2325" Type="http://schemas.openxmlformats.org/officeDocument/2006/relationships/hyperlink" Target="https://twitter.com/pawanku55359136" TargetMode="External"/><Relationship Id="rId2532" Type="http://schemas.openxmlformats.org/officeDocument/2006/relationships/hyperlink" Target="https://twitter.com/mrbhatiahappy" TargetMode="External"/><Relationship Id="rId2977" Type="http://schemas.openxmlformats.org/officeDocument/2006/relationships/hyperlink" Target="https://twitter.com/raazmamta" TargetMode="External"/><Relationship Id="rId504" Type="http://schemas.openxmlformats.org/officeDocument/2006/relationships/hyperlink" Target="http://pbs.twimg.com/profile_images/1198858834611228672/k90lBSzD_normal.jpg" TargetMode="External"/><Relationship Id="rId711" Type="http://schemas.openxmlformats.org/officeDocument/2006/relationships/hyperlink" Target="http://pbs.twimg.com/profile_images/1282475156980428800/oyaX0rjB_normal.jpg" TargetMode="External"/><Relationship Id="rId949" Type="http://schemas.openxmlformats.org/officeDocument/2006/relationships/hyperlink" Target="http://pbs.twimg.com/profile_images/1287779814653353984/Owb80WNR_normal.jpg" TargetMode="External"/><Relationship Id="rId1134" Type="http://schemas.openxmlformats.org/officeDocument/2006/relationships/hyperlink" Target="http://abs.twimg.com/sticky/default_profile_images/default_profile_normal.png" TargetMode="External"/><Relationship Id="rId1341" Type="http://schemas.openxmlformats.org/officeDocument/2006/relationships/hyperlink" Target="http://pbs.twimg.com/profile_images/1262260043849691136/hYqJDmVQ_normal.jpg" TargetMode="External"/><Relationship Id="rId1786" Type="http://schemas.openxmlformats.org/officeDocument/2006/relationships/hyperlink" Target="http://pbs.twimg.com/profile_images/1288807590529400833/qG3mBTnu_normal.jpg" TargetMode="External"/><Relationship Id="rId1993" Type="http://schemas.openxmlformats.org/officeDocument/2006/relationships/hyperlink" Target="https://twitter.com/gaurav30326601" TargetMode="External"/><Relationship Id="rId2837" Type="http://schemas.openxmlformats.org/officeDocument/2006/relationships/hyperlink" Target="https://twitter.com/supr" TargetMode="External"/><Relationship Id="rId78" Type="http://schemas.openxmlformats.org/officeDocument/2006/relationships/hyperlink" Target="https://t.co/vVok9Ofnyo" TargetMode="External"/><Relationship Id="rId809" Type="http://schemas.openxmlformats.org/officeDocument/2006/relationships/hyperlink" Target="http://pbs.twimg.com/profile_images/1296296272886788097/wM4h1Dvb_normal.jpg" TargetMode="External"/><Relationship Id="rId1201" Type="http://schemas.openxmlformats.org/officeDocument/2006/relationships/hyperlink" Target="http://pbs.twimg.com/profile_images/1245594309677600769/Y8yEvKyj_normal.jpg" TargetMode="External"/><Relationship Id="rId1439" Type="http://schemas.openxmlformats.org/officeDocument/2006/relationships/hyperlink" Target="http://pbs.twimg.com/profile_images/1208461288222806016/hMjFHxbK_normal.jpg" TargetMode="External"/><Relationship Id="rId1646" Type="http://schemas.openxmlformats.org/officeDocument/2006/relationships/hyperlink" Target="http://pbs.twimg.com/profile_images/1139469025505886208/Nr-nTrMN_normal.jpg" TargetMode="External"/><Relationship Id="rId1853" Type="http://schemas.openxmlformats.org/officeDocument/2006/relationships/hyperlink" Target="http://pbs.twimg.com/profile_images/1291090005150982144/H8caONpv_normal.jpg" TargetMode="External"/><Relationship Id="rId2904" Type="http://schemas.openxmlformats.org/officeDocument/2006/relationships/hyperlink" Target="https://twitter.com/mahendr64147769" TargetMode="External"/><Relationship Id="rId3099" Type="http://schemas.openxmlformats.org/officeDocument/2006/relationships/hyperlink" Target="https://twitter.com/sdopur" TargetMode="External"/><Relationship Id="rId1506" Type="http://schemas.openxmlformats.org/officeDocument/2006/relationships/hyperlink" Target="http://abs.twimg.com/sticky/default_profile_images/default_profile_normal.png" TargetMode="External"/><Relationship Id="rId1713" Type="http://schemas.openxmlformats.org/officeDocument/2006/relationships/hyperlink" Target="http://pbs.twimg.com/profile_images/1299666919851610112/GM1uDF5H_normal.jpg" TargetMode="External"/><Relationship Id="rId1920" Type="http://schemas.openxmlformats.org/officeDocument/2006/relationships/hyperlink" Target="http://pbs.twimg.com/profile_images/1302279765907271681/NLBkJ1M0_normal.jpg" TargetMode="External"/><Relationship Id="rId3166" Type="http://schemas.openxmlformats.org/officeDocument/2006/relationships/hyperlink" Target="https://twitter.com/pawanjh39783662" TargetMode="External"/><Relationship Id="rId3373" Type="http://schemas.openxmlformats.org/officeDocument/2006/relationships/hyperlink" Target="https://twitter.com/peeyush69161777" TargetMode="External"/><Relationship Id="rId3580" Type="http://schemas.openxmlformats.org/officeDocument/2006/relationships/hyperlink" Target="https://twitter.com/arunesh97663537" TargetMode="External"/><Relationship Id="rId294" Type="http://schemas.openxmlformats.org/officeDocument/2006/relationships/hyperlink" Target="http://pbs.twimg.com/profile_images/1295544585326694406/dgLt2CMY_normal.jpg" TargetMode="External"/><Relationship Id="rId2182" Type="http://schemas.openxmlformats.org/officeDocument/2006/relationships/hyperlink" Target="https://twitter.com/anujshalini" TargetMode="External"/><Relationship Id="rId3026" Type="http://schemas.openxmlformats.org/officeDocument/2006/relationships/hyperlink" Target="https://twitter.com/03vikashkumar" TargetMode="External"/><Relationship Id="rId3233" Type="http://schemas.openxmlformats.org/officeDocument/2006/relationships/hyperlink" Target="https://twitter.com/rohitdi38953719" TargetMode="External"/><Relationship Id="rId3678" Type="http://schemas.openxmlformats.org/officeDocument/2006/relationships/hyperlink" Target="https://twitter.com/ziddi_zamura" TargetMode="External"/><Relationship Id="rId154" Type="http://schemas.openxmlformats.org/officeDocument/2006/relationships/hyperlink" Target="https://t.co/b32oqzYhzr" TargetMode="External"/><Relationship Id="rId361" Type="http://schemas.openxmlformats.org/officeDocument/2006/relationships/hyperlink" Target="http://pbs.twimg.com/profile_images/1278980979785269249/n1Fa2hU4_normal.jpg" TargetMode="External"/><Relationship Id="rId599" Type="http://schemas.openxmlformats.org/officeDocument/2006/relationships/hyperlink" Target="http://pbs.twimg.com/profile_images/1291352843937411072/m_R1z1ZA_normal.jpg" TargetMode="External"/><Relationship Id="rId2042" Type="http://schemas.openxmlformats.org/officeDocument/2006/relationships/hyperlink" Target="https://twitter.com/team_iyc01" TargetMode="External"/><Relationship Id="rId2487" Type="http://schemas.openxmlformats.org/officeDocument/2006/relationships/hyperlink" Target="https://twitter.com/balrampanwar19" TargetMode="External"/><Relationship Id="rId2694" Type="http://schemas.openxmlformats.org/officeDocument/2006/relationships/hyperlink" Target="https://twitter.com/rahulku08320472" TargetMode="External"/><Relationship Id="rId3440" Type="http://schemas.openxmlformats.org/officeDocument/2006/relationships/hyperlink" Target="https://twitter.com/rakeshs47375541" TargetMode="External"/><Relationship Id="rId3538" Type="http://schemas.openxmlformats.org/officeDocument/2006/relationships/hyperlink" Target="https://twitter.com/km_vandana3" TargetMode="External"/><Relationship Id="rId459" Type="http://schemas.openxmlformats.org/officeDocument/2006/relationships/hyperlink" Target="http://pbs.twimg.com/profile_images/1243112275172397057/IPOoJWLT_normal.jpg" TargetMode="External"/><Relationship Id="rId666" Type="http://schemas.openxmlformats.org/officeDocument/2006/relationships/hyperlink" Target="http://pbs.twimg.com/profile_images/1260239065913257984/AiRlMn66_normal.jpg" TargetMode="External"/><Relationship Id="rId873" Type="http://schemas.openxmlformats.org/officeDocument/2006/relationships/hyperlink" Target="http://pbs.twimg.com/profile_images/1295289260782661632/BrrQ4efw_normal.jpg" TargetMode="External"/><Relationship Id="rId1089" Type="http://schemas.openxmlformats.org/officeDocument/2006/relationships/hyperlink" Target="http://pbs.twimg.com/profile_images/1301967446350290945/1YKlD5Qf_normal.jpg" TargetMode="External"/><Relationship Id="rId1296" Type="http://schemas.openxmlformats.org/officeDocument/2006/relationships/hyperlink" Target="http://pbs.twimg.com/profile_images/1250473207150206976/au4SqUoF_normal.jpg" TargetMode="External"/><Relationship Id="rId2347" Type="http://schemas.openxmlformats.org/officeDocument/2006/relationships/hyperlink" Target="https://twitter.com/arnav_abhay" TargetMode="External"/><Relationship Id="rId2554" Type="http://schemas.openxmlformats.org/officeDocument/2006/relationships/hyperlink" Target="https://twitter.com/alokyad53239101" TargetMode="External"/><Relationship Id="rId2999" Type="http://schemas.openxmlformats.org/officeDocument/2006/relationships/hyperlink" Target="https://twitter.com/mirza__faizan" TargetMode="External"/><Relationship Id="rId3300" Type="http://schemas.openxmlformats.org/officeDocument/2006/relationships/hyperlink" Target="https://twitter.com/achhelalyadava" TargetMode="External"/><Relationship Id="rId221" Type="http://schemas.openxmlformats.org/officeDocument/2006/relationships/hyperlink" Target="https://t.co/J6qe7obD5c" TargetMode="External"/><Relationship Id="rId319" Type="http://schemas.openxmlformats.org/officeDocument/2006/relationships/hyperlink" Target="http://pbs.twimg.com/profile_images/1281173388891840512/YwZpnVqx_normal.jpg" TargetMode="External"/><Relationship Id="rId526" Type="http://schemas.openxmlformats.org/officeDocument/2006/relationships/hyperlink" Target="http://pbs.twimg.com/profile_images/928486814871994368/c2gfJrdf_normal.jpg" TargetMode="External"/><Relationship Id="rId1156" Type="http://schemas.openxmlformats.org/officeDocument/2006/relationships/hyperlink" Target="http://pbs.twimg.com/profile_images/1090233658328399874/tLQVrD1s_normal.jpg" TargetMode="External"/><Relationship Id="rId1363" Type="http://schemas.openxmlformats.org/officeDocument/2006/relationships/hyperlink" Target="http://pbs.twimg.com/profile_images/1276876998535569410/ycmgsN9i_normal.jpg" TargetMode="External"/><Relationship Id="rId2207" Type="http://schemas.openxmlformats.org/officeDocument/2006/relationships/hyperlink" Target="https://twitter.com/statuspravin" TargetMode="External"/><Relationship Id="rId2761" Type="http://schemas.openxmlformats.org/officeDocument/2006/relationships/hyperlink" Target="https://twitter.com/suryaps" TargetMode="External"/><Relationship Id="rId2859" Type="http://schemas.openxmlformats.org/officeDocument/2006/relationships/hyperlink" Target="https://twitter.com/dmadvedev" TargetMode="External"/><Relationship Id="rId3605" Type="http://schemas.openxmlformats.org/officeDocument/2006/relationships/hyperlink" Target="https://twitter.com/rohitya76602991" TargetMode="External"/><Relationship Id="rId733" Type="http://schemas.openxmlformats.org/officeDocument/2006/relationships/hyperlink" Target="http://pbs.twimg.com/profile_images/1206995867929964545/DmnBcYKj_normal.jpg" TargetMode="External"/><Relationship Id="rId940" Type="http://schemas.openxmlformats.org/officeDocument/2006/relationships/hyperlink" Target="http://pbs.twimg.com/profile_images/1300673159578882050/N0qFvhK5_normal.jpg" TargetMode="External"/><Relationship Id="rId1016" Type="http://schemas.openxmlformats.org/officeDocument/2006/relationships/hyperlink" Target="http://abs.twimg.com/sticky/default_profile_images/default_profile_normal.png" TargetMode="External"/><Relationship Id="rId1570" Type="http://schemas.openxmlformats.org/officeDocument/2006/relationships/hyperlink" Target="http://pbs.twimg.com/profile_images/1258580401875869697/mGTceAHb_normal.jpg" TargetMode="External"/><Relationship Id="rId1668" Type="http://schemas.openxmlformats.org/officeDocument/2006/relationships/hyperlink" Target="http://pbs.twimg.com/profile_images/1297594336574488576/zbS_UjS5_normal.jpg" TargetMode="External"/><Relationship Id="rId1875" Type="http://schemas.openxmlformats.org/officeDocument/2006/relationships/hyperlink" Target="http://pbs.twimg.com/profile_images/1282958253945524224/pGsOsdAd_normal.jpg" TargetMode="External"/><Relationship Id="rId2414" Type="http://schemas.openxmlformats.org/officeDocument/2006/relationships/hyperlink" Target="https://twitter.com/jitunareda1" TargetMode="External"/><Relationship Id="rId2621" Type="http://schemas.openxmlformats.org/officeDocument/2006/relationships/hyperlink" Target="https://twitter.com/pritam_sin_gh" TargetMode="External"/><Relationship Id="rId2719" Type="http://schemas.openxmlformats.org/officeDocument/2006/relationships/hyperlink" Target="https://twitter.com/adityku37448677" TargetMode="External"/><Relationship Id="rId800" Type="http://schemas.openxmlformats.org/officeDocument/2006/relationships/hyperlink" Target="http://pbs.twimg.com/profile_images/1301530504127082497/zryYkqu9_normal.jpg" TargetMode="External"/><Relationship Id="rId1223" Type="http://schemas.openxmlformats.org/officeDocument/2006/relationships/hyperlink" Target="http://pbs.twimg.com/profile_images/1212717473633452032/_8o1Ey16_normal.jpg" TargetMode="External"/><Relationship Id="rId1430" Type="http://schemas.openxmlformats.org/officeDocument/2006/relationships/hyperlink" Target="http://pbs.twimg.com/profile_images/837516108043149312/_oyetw8e_normal.jpg" TargetMode="External"/><Relationship Id="rId1528" Type="http://schemas.openxmlformats.org/officeDocument/2006/relationships/hyperlink" Target="http://pbs.twimg.com/profile_images/1301071727531761664/usP4vK8f_normal.jpg" TargetMode="External"/><Relationship Id="rId2926" Type="http://schemas.openxmlformats.org/officeDocument/2006/relationships/hyperlink" Target="https://twitter.com/weapon_xi_" TargetMode="External"/><Relationship Id="rId3090" Type="http://schemas.openxmlformats.org/officeDocument/2006/relationships/hyperlink" Target="https://twitter.com/monukum11230392" TargetMode="External"/><Relationship Id="rId1735" Type="http://schemas.openxmlformats.org/officeDocument/2006/relationships/hyperlink" Target="http://pbs.twimg.com/profile_images/1302168024607121408/pVuWrqN2_normal.jpg" TargetMode="External"/><Relationship Id="rId1942" Type="http://schemas.openxmlformats.org/officeDocument/2006/relationships/hyperlink" Target="http://pbs.twimg.com/profile_images/1286930417606524928/CuYHYx8c_normal.jpg" TargetMode="External"/><Relationship Id="rId3188" Type="http://schemas.openxmlformats.org/officeDocument/2006/relationships/hyperlink" Target="https://twitter.com/ane" TargetMode="External"/><Relationship Id="rId3395" Type="http://schemas.openxmlformats.org/officeDocument/2006/relationships/hyperlink" Target="https://twitter.com/amankumar0311" TargetMode="External"/><Relationship Id="rId27" Type="http://schemas.openxmlformats.org/officeDocument/2006/relationships/hyperlink" Target="http://t.co/kiUDLecChL" TargetMode="External"/><Relationship Id="rId1802" Type="http://schemas.openxmlformats.org/officeDocument/2006/relationships/hyperlink" Target="http://pbs.twimg.com/profile_images/1294655107196362752/GXzAONbE_normal.jpg" TargetMode="External"/><Relationship Id="rId3048" Type="http://schemas.openxmlformats.org/officeDocument/2006/relationships/hyperlink" Target="https://twitter.com/nitusin73207149" TargetMode="External"/><Relationship Id="rId3255" Type="http://schemas.openxmlformats.org/officeDocument/2006/relationships/hyperlink" Target="https://twitter.com/sujitgawai9" TargetMode="External"/><Relationship Id="rId3462" Type="http://schemas.openxmlformats.org/officeDocument/2006/relationships/hyperlink" Target="https://twitter.com/pt_689" TargetMode="External"/><Relationship Id="rId176" Type="http://schemas.openxmlformats.org/officeDocument/2006/relationships/hyperlink" Target="https://t.co/zjDw4uxWDg" TargetMode="External"/><Relationship Id="rId383" Type="http://schemas.openxmlformats.org/officeDocument/2006/relationships/hyperlink" Target="http://pbs.twimg.com/profile_images/1302217389577183232/M1rmRe82_normal.jpg" TargetMode="External"/><Relationship Id="rId590" Type="http://schemas.openxmlformats.org/officeDocument/2006/relationships/hyperlink" Target="http://pbs.twimg.com/profile_images/1232254580714545152/nkMoT9WQ_normal.jpg" TargetMode="External"/><Relationship Id="rId2064" Type="http://schemas.openxmlformats.org/officeDocument/2006/relationships/hyperlink" Target="https://twitter.com/gm_crly" TargetMode="External"/><Relationship Id="rId2271" Type="http://schemas.openxmlformats.org/officeDocument/2006/relationships/hyperlink" Target="https://twitter.com/9baje9minutr" TargetMode="External"/><Relationship Id="rId3115" Type="http://schemas.openxmlformats.org/officeDocument/2006/relationships/hyperlink" Target="https://twitter.com/shadowwarrior06" TargetMode="External"/><Relationship Id="rId3322" Type="http://schemas.openxmlformats.org/officeDocument/2006/relationships/hyperlink" Target="https://twitter.com/amirprasady" TargetMode="External"/><Relationship Id="rId243" Type="http://schemas.openxmlformats.org/officeDocument/2006/relationships/hyperlink" Target="https://t.co/581RpttbF6" TargetMode="External"/><Relationship Id="rId450" Type="http://schemas.openxmlformats.org/officeDocument/2006/relationships/hyperlink" Target="http://pbs.twimg.com/profile_images/1205440384106561537/anwMU4ZQ_normal.jpg" TargetMode="External"/><Relationship Id="rId688" Type="http://schemas.openxmlformats.org/officeDocument/2006/relationships/hyperlink" Target="http://pbs.twimg.com/profile_images/1301760050222915584/ICjGfzCD_normal.jpg" TargetMode="External"/><Relationship Id="rId895" Type="http://schemas.openxmlformats.org/officeDocument/2006/relationships/hyperlink" Target="http://pbs.twimg.com/profile_images/1300346108971900929/hk-FiRPl_normal.jpg" TargetMode="External"/><Relationship Id="rId1080" Type="http://schemas.openxmlformats.org/officeDocument/2006/relationships/hyperlink" Target="http://pbs.twimg.com/profile_images/1300747899710484480/VvAJGWp-_normal.jpg" TargetMode="External"/><Relationship Id="rId2131" Type="http://schemas.openxmlformats.org/officeDocument/2006/relationships/hyperlink" Target="https://twitter.com/dnyadav" TargetMode="External"/><Relationship Id="rId2369" Type="http://schemas.openxmlformats.org/officeDocument/2006/relationships/hyperlink" Target="https://twitter.com/shrinathverma22" TargetMode="External"/><Relationship Id="rId2576" Type="http://schemas.openxmlformats.org/officeDocument/2006/relationships/hyperlink" Target="https://twitter.com/shivkum09303038" TargetMode="External"/><Relationship Id="rId2783" Type="http://schemas.openxmlformats.org/officeDocument/2006/relationships/hyperlink" Target="https://twitter.com/s_taimur99" TargetMode="External"/><Relationship Id="rId2990" Type="http://schemas.openxmlformats.org/officeDocument/2006/relationships/hyperlink" Target="https://twitter.com/benjamin1620" TargetMode="External"/><Relationship Id="rId3627" Type="http://schemas.openxmlformats.org/officeDocument/2006/relationships/hyperlink" Target="https://twitter.com/gyandeep8500" TargetMode="External"/><Relationship Id="rId103" Type="http://schemas.openxmlformats.org/officeDocument/2006/relationships/hyperlink" Target="https://t.co/2Ks2r9NoAL" TargetMode="External"/><Relationship Id="rId310" Type="http://schemas.openxmlformats.org/officeDocument/2006/relationships/hyperlink" Target="http://pbs.twimg.com/profile_images/1281265340727488512/RhgJ33Vv_normal.jpg" TargetMode="External"/><Relationship Id="rId548" Type="http://schemas.openxmlformats.org/officeDocument/2006/relationships/hyperlink" Target="http://pbs.twimg.com/profile_images/1290934403997212673/tHXwGeWh_normal.jpg" TargetMode="External"/><Relationship Id="rId755" Type="http://schemas.openxmlformats.org/officeDocument/2006/relationships/hyperlink" Target="http://pbs.twimg.com/profile_images/1281101490073944064/IvPP3lhF_normal.jpg" TargetMode="External"/><Relationship Id="rId962" Type="http://schemas.openxmlformats.org/officeDocument/2006/relationships/hyperlink" Target="http://pbs.twimg.com/profile_images/1296365485638860800/kfm6xwHI_normal.jpg" TargetMode="External"/><Relationship Id="rId1178" Type="http://schemas.openxmlformats.org/officeDocument/2006/relationships/hyperlink" Target="http://abs.twimg.com/sticky/default_profile_images/default_profile_normal.png" TargetMode="External"/><Relationship Id="rId1385" Type="http://schemas.openxmlformats.org/officeDocument/2006/relationships/hyperlink" Target="http://pbs.twimg.com/profile_images/1233202165067456517/dpe4KVgI_normal.jpg" TargetMode="External"/><Relationship Id="rId1592" Type="http://schemas.openxmlformats.org/officeDocument/2006/relationships/hyperlink" Target="http://pbs.twimg.com/profile_images/1159003405064364032/5ZpOU4vW_normal.jpg" TargetMode="External"/><Relationship Id="rId2229" Type="http://schemas.openxmlformats.org/officeDocument/2006/relationships/hyperlink" Target="https://twitter.com/sonamsi_dr" TargetMode="External"/><Relationship Id="rId2436" Type="http://schemas.openxmlformats.org/officeDocument/2006/relationships/hyperlink" Target="https://twitter.com/editor__sanjay" TargetMode="External"/><Relationship Id="rId2643" Type="http://schemas.openxmlformats.org/officeDocument/2006/relationships/hyperlink" Target="https://twitter.com/ekh2xjf323usc4m" TargetMode="External"/><Relationship Id="rId2850" Type="http://schemas.openxmlformats.org/officeDocument/2006/relationships/hyperlink" Target="https://twitter.com/jitendr60339005" TargetMode="External"/><Relationship Id="rId91" Type="http://schemas.openxmlformats.org/officeDocument/2006/relationships/hyperlink" Target="https://t.co/o286sPq5Lh" TargetMode="External"/><Relationship Id="rId408" Type="http://schemas.openxmlformats.org/officeDocument/2006/relationships/hyperlink" Target="http://pbs.twimg.com/profile_images/1246736858228248576/uAZvLxiI_normal.jpg" TargetMode="External"/><Relationship Id="rId615" Type="http://schemas.openxmlformats.org/officeDocument/2006/relationships/hyperlink" Target="http://pbs.twimg.com/profile_images/1290838179939880961/5mRZp95E_normal.jpg" TargetMode="External"/><Relationship Id="rId822" Type="http://schemas.openxmlformats.org/officeDocument/2006/relationships/hyperlink" Target="http://pbs.twimg.com/profile_images/1299234038356389890/h_aBHDqs_normal.jpg" TargetMode="External"/><Relationship Id="rId1038" Type="http://schemas.openxmlformats.org/officeDocument/2006/relationships/hyperlink" Target="http://pbs.twimg.com/profile_images/1302900102076354562/OjtNqdB8_normal.jpg" TargetMode="External"/><Relationship Id="rId1245" Type="http://schemas.openxmlformats.org/officeDocument/2006/relationships/hyperlink" Target="http://pbs.twimg.com/profile_images/1302438770914934784/TeAuVD59_normal.jpg" TargetMode="External"/><Relationship Id="rId1452" Type="http://schemas.openxmlformats.org/officeDocument/2006/relationships/hyperlink" Target="http://pbs.twimg.com/profile_images/1302127074153439233/CTLFZRFG_normal.jpg" TargetMode="External"/><Relationship Id="rId1897" Type="http://schemas.openxmlformats.org/officeDocument/2006/relationships/hyperlink" Target="http://pbs.twimg.com/profile_images/570440108424171520/QuGYd7jH_normal.png" TargetMode="External"/><Relationship Id="rId2503" Type="http://schemas.openxmlformats.org/officeDocument/2006/relationships/hyperlink" Target="https://twitter.com/shubham84536042" TargetMode="External"/><Relationship Id="rId2948" Type="http://schemas.openxmlformats.org/officeDocument/2006/relationships/hyperlink" Target="https://twitter.com/rahul1995jnu" TargetMode="External"/><Relationship Id="rId1105" Type="http://schemas.openxmlformats.org/officeDocument/2006/relationships/hyperlink" Target="http://pbs.twimg.com/profile_images/1262234344363442176/gWOXIz0U_normal.jpg" TargetMode="External"/><Relationship Id="rId1312" Type="http://schemas.openxmlformats.org/officeDocument/2006/relationships/hyperlink" Target="http://pbs.twimg.com/profile_images/1301231506803757056/RYjM1KJ2_normal.jpg" TargetMode="External"/><Relationship Id="rId1757" Type="http://schemas.openxmlformats.org/officeDocument/2006/relationships/hyperlink" Target="http://pbs.twimg.com/profile_images/1302645506158538754/I-wQCv5e_normal.jpg" TargetMode="External"/><Relationship Id="rId1964" Type="http://schemas.openxmlformats.org/officeDocument/2006/relationships/hyperlink" Target="http://pbs.twimg.com/profile_images/1020205513944924160/DnJDPv3W_normal.jpg" TargetMode="External"/><Relationship Id="rId2710" Type="http://schemas.openxmlformats.org/officeDocument/2006/relationships/hyperlink" Target="https://twitter.com/vivekyadvidrohi" TargetMode="External"/><Relationship Id="rId2808" Type="http://schemas.openxmlformats.org/officeDocument/2006/relationships/hyperlink" Target="https://twitter.com/ankurpa15005706" TargetMode="External"/><Relationship Id="rId49" Type="http://schemas.openxmlformats.org/officeDocument/2006/relationships/hyperlink" Target="https://t.co/D1dw6SPqUH" TargetMode="External"/><Relationship Id="rId1617" Type="http://schemas.openxmlformats.org/officeDocument/2006/relationships/hyperlink" Target="http://pbs.twimg.com/profile_images/1269955326473678850/AbmLgjke_normal.jpg" TargetMode="External"/><Relationship Id="rId1824" Type="http://schemas.openxmlformats.org/officeDocument/2006/relationships/hyperlink" Target="http://pbs.twimg.com/profile_images/1300265570684657667/lMwHdxuO_normal.jpg" TargetMode="External"/><Relationship Id="rId3277" Type="http://schemas.openxmlformats.org/officeDocument/2006/relationships/hyperlink" Target="https://twitter.com/tarachand_51" TargetMode="External"/><Relationship Id="rId198" Type="http://schemas.openxmlformats.org/officeDocument/2006/relationships/hyperlink" Target="https://t.co/gcnlYMcDDH" TargetMode="External"/><Relationship Id="rId2086" Type="http://schemas.openxmlformats.org/officeDocument/2006/relationships/hyperlink" Target="https://twitter.com/shardag93955824" TargetMode="External"/><Relationship Id="rId3484" Type="http://schemas.openxmlformats.org/officeDocument/2006/relationships/hyperlink" Target="https://twitter.com/ajayrajekd56" TargetMode="External"/><Relationship Id="rId3691" Type="http://schemas.openxmlformats.org/officeDocument/2006/relationships/hyperlink" Target="https://twitter.com/saurrabhinc" TargetMode="External"/><Relationship Id="rId2293" Type="http://schemas.openxmlformats.org/officeDocument/2006/relationships/hyperlink" Target="https://twitter.com/arvindkejriwal" TargetMode="External"/><Relationship Id="rId2598" Type="http://schemas.openxmlformats.org/officeDocument/2006/relationships/hyperlink" Target="https://twitter.com/zaid48046949" TargetMode="External"/><Relationship Id="rId3137" Type="http://schemas.openxmlformats.org/officeDocument/2006/relationships/hyperlink" Target="https://twitter.com/bilalah39675521" TargetMode="External"/><Relationship Id="rId3344" Type="http://schemas.openxmlformats.org/officeDocument/2006/relationships/hyperlink" Target="https://twitter.com/indraje41833345" TargetMode="External"/><Relationship Id="rId3551" Type="http://schemas.openxmlformats.org/officeDocument/2006/relationships/hyperlink" Target="https://twitter.com/amrendr42809869" TargetMode="External"/><Relationship Id="rId265" Type="http://schemas.openxmlformats.org/officeDocument/2006/relationships/hyperlink" Target="https://t.co/sE4NGsEzYh" TargetMode="External"/><Relationship Id="rId472" Type="http://schemas.openxmlformats.org/officeDocument/2006/relationships/hyperlink" Target="http://pbs.twimg.com/profile_images/581488518792245248/gkkIH7TH_normal.jpg" TargetMode="External"/><Relationship Id="rId2153" Type="http://schemas.openxmlformats.org/officeDocument/2006/relationships/hyperlink" Target="https://twitter.com/javedkh37770449" TargetMode="External"/><Relationship Id="rId2360" Type="http://schemas.openxmlformats.org/officeDocument/2006/relationships/hyperlink" Target="https://twitter.com/rishijareda_" TargetMode="External"/><Relationship Id="rId3204" Type="http://schemas.openxmlformats.org/officeDocument/2006/relationships/hyperlink" Target="https://twitter.com/dpsinghyadav_" TargetMode="External"/><Relationship Id="rId3411" Type="http://schemas.openxmlformats.org/officeDocument/2006/relationships/hyperlink" Target="https://twitter.com/imadityaraghav" TargetMode="External"/><Relationship Id="rId3649" Type="http://schemas.openxmlformats.org/officeDocument/2006/relationships/hyperlink" Target="https://twitter.com/shivkum50947838" TargetMode="External"/><Relationship Id="rId125" Type="http://schemas.openxmlformats.org/officeDocument/2006/relationships/hyperlink" Target="https://t.co/aHrLrsyWWz" TargetMode="External"/><Relationship Id="rId332" Type="http://schemas.openxmlformats.org/officeDocument/2006/relationships/hyperlink" Target="http://pbs.twimg.com/profile_images/1300707052419858433/fEZG-mFB_normal.jpg" TargetMode="External"/><Relationship Id="rId777" Type="http://schemas.openxmlformats.org/officeDocument/2006/relationships/hyperlink" Target="http://pbs.twimg.com/profile_images/1298881439027458049/sULMD-Vr_normal.jpg" TargetMode="External"/><Relationship Id="rId984" Type="http://schemas.openxmlformats.org/officeDocument/2006/relationships/hyperlink" Target="http://abs.twimg.com/sticky/default_profile_images/default_profile_normal.png" TargetMode="External"/><Relationship Id="rId2013" Type="http://schemas.openxmlformats.org/officeDocument/2006/relationships/hyperlink" Target="https://twitter.com/shivagopalmish1" TargetMode="External"/><Relationship Id="rId2220" Type="http://schemas.openxmlformats.org/officeDocument/2006/relationships/hyperlink" Target="https://twitter.com/rahulku40474721" TargetMode="External"/><Relationship Id="rId2458" Type="http://schemas.openxmlformats.org/officeDocument/2006/relationships/hyperlink" Target="https://twitter.com/rkmeenajagarwad" TargetMode="External"/><Relationship Id="rId2665" Type="http://schemas.openxmlformats.org/officeDocument/2006/relationships/hyperlink" Target="https://twitter.com/nitindthorat1" TargetMode="External"/><Relationship Id="rId2872" Type="http://schemas.openxmlformats.org/officeDocument/2006/relationships/hyperlink" Target="https://twitter.com/mdaftabsaifi" TargetMode="External"/><Relationship Id="rId3509" Type="http://schemas.openxmlformats.org/officeDocument/2006/relationships/hyperlink" Target="https://twitter.com/ashishk21193078" TargetMode="External"/><Relationship Id="rId637" Type="http://schemas.openxmlformats.org/officeDocument/2006/relationships/hyperlink" Target="http://pbs.twimg.com/profile_images/1280493925656956934/Qb8yVrli_normal.jpg" TargetMode="External"/><Relationship Id="rId844" Type="http://schemas.openxmlformats.org/officeDocument/2006/relationships/hyperlink" Target="http://pbs.twimg.com/profile_images/1190603160605343744/YkFJTcga_normal.jpg" TargetMode="External"/><Relationship Id="rId1267" Type="http://schemas.openxmlformats.org/officeDocument/2006/relationships/hyperlink" Target="http://pbs.twimg.com/profile_images/1278164225622454272/tJcIK3Ya_normal.jpg" TargetMode="External"/><Relationship Id="rId1474" Type="http://schemas.openxmlformats.org/officeDocument/2006/relationships/hyperlink" Target="http://pbs.twimg.com/profile_images/1299951589344464896/WyC4hr3y_normal.jpg" TargetMode="External"/><Relationship Id="rId1681" Type="http://schemas.openxmlformats.org/officeDocument/2006/relationships/hyperlink" Target="http://pbs.twimg.com/profile_images/1302905033348886529/M6LL0SSL_normal.jpg" TargetMode="External"/><Relationship Id="rId2318" Type="http://schemas.openxmlformats.org/officeDocument/2006/relationships/hyperlink" Target="https://twitter.com/vikashk39991750" TargetMode="External"/><Relationship Id="rId2525" Type="http://schemas.openxmlformats.org/officeDocument/2006/relationships/hyperlink" Target="https://twitter.com/pintupahadi" TargetMode="External"/><Relationship Id="rId2732" Type="http://schemas.openxmlformats.org/officeDocument/2006/relationships/hyperlink" Target="https://twitter.com/ruhi_haryana" TargetMode="External"/><Relationship Id="rId704" Type="http://schemas.openxmlformats.org/officeDocument/2006/relationships/hyperlink" Target="http://pbs.twimg.com/profile_images/1202570800194187264/seNn2Idy_normal.jpg" TargetMode="External"/><Relationship Id="rId911" Type="http://schemas.openxmlformats.org/officeDocument/2006/relationships/hyperlink" Target="http://pbs.twimg.com/profile_images/679137655339241473/GAIaMlIm_normal.jpg" TargetMode="External"/><Relationship Id="rId1127" Type="http://schemas.openxmlformats.org/officeDocument/2006/relationships/hyperlink" Target="http://pbs.twimg.com/profile_images/1200572797585518593/bwgNqS1t_normal.jpg" TargetMode="External"/><Relationship Id="rId1334" Type="http://schemas.openxmlformats.org/officeDocument/2006/relationships/hyperlink" Target="http://pbs.twimg.com/profile_images/1290699399597719563/CJEHb7LC_normal.jpg" TargetMode="External"/><Relationship Id="rId1541" Type="http://schemas.openxmlformats.org/officeDocument/2006/relationships/hyperlink" Target="http://pbs.twimg.com/profile_images/1302280661961596928/kEfwsIoB_normal.jpg" TargetMode="External"/><Relationship Id="rId1779" Type="http://schemas.openxmlformats.org/officeDocument/2006/relationships/hyperlink" Target="http://pbs.twimg.com/profile_images/974678302706290688/zmvVdS5u_normal.jpg" TargetMode="External"/><Relationship Id="rId1986" Type="http://schemas.openxmlformats.org/officeDocument/2006/relationships/hyperlink" Target="http://pbs.twimg.com/profile_images/1196803493945729026/uYTO6Akf_normal.jpg" TargetMode="External"/><Relationship Id="rId40" Type="http://schemas.openxmlformats.org/officeDocument/2006/relationships/hyperlink" Target="https://t.co/NbpKJ9IQcp" TargetMode="External"/><Relationship Id="rId1401" Type="http://schemas.openxmlformats.org/officeDocument/2006/relationships/hyperlink" Target="http://pbs.twimg.com/profile_images/1278328143351132160/foGiwVz4_normal.jpg" TargetMode="External"/><Relationship Id="rId1639" Type="http://schemas.openxmlformats.org/officeDocument/2006/relationships/hyperlink" Target="http://pbs.twimg.com/profile_images/1273635133858275329/72RQ4gID_normal.jpg" TargetMode="External"/><Relationship Id="rId1846" Type="http://schemas.openxmlformats.org/officeDocument/2006/relationships/hyperlink" Target="http://pbs.twimg.com/profile_images/784744534005604352/uS07DdN__normal.jpg" TargetMode="External"/><Relationship Id="rId3061" Type="http://schemas.openxmlformats.org/officeDocument/2006/relationships/hyperlink" Target="https://twitter.com/azadbahadur" TargetMode="External"/><Relationship Id="rId3299" Type="http://schemas.openxmlformats.org/officeDocument/2006/relationships/hyperlink" Target="https://twitter.com/gmai_aditya" TargetMode="External"/><Relationship Id="rId1706" Type="http://schemas.openxmlformats.org/officeDocument/2006/relationships/hyperlink" Target="http://abs.twimg.com/sticky/default_profile_images/default_profile_normal.png" TargetMode="External"/><Relationship Id="rId1913" Type="http://schemas.openxmlformats.org/officeDocument/2006/relationships/hyperlink" Target="http://pbs.twimg.com/profile_images/1272895733251923969/TZDyVa4o_normal.jpg" TargetMode="External"/><Relationship Id="rId3159" Type="http://schemas.openxmlformats.org/officeDocument/2006/relationships/hyperlink" Target="https://twitter.com/mdabubakerkhan3" TargetMode="External"/><Relationship Id="rId3366" Type="http://schemas.openxmlformats.org/officeDocument/2006/relationships/hyperlink" Target="https://twitter.com/taushifhashmi1" TargetMode="External"/><Relationship Id="rId3573" Type="http://schemas.openxmlformats.org/officeDocument/2006/relationships/hyperlink" Target="https://twitter.com/worldrevealer" TargetMode="External"/><Relationship Id="rId287" Type="http://schemas.openxmlformats.org/officeDocument/2006/relationships/hyperlink" Target="http://pbs.twimg.com/profile_images/1282691791008014338/HHrohsXR_normal.jpg" TargetMode="External"/><Relationship Id="rId494" Type="http://schemas.openxmlformats.org/officeDocument/2006/relationships/hyperlink" Target="http://pbs.twimg.com/profile_images/599024914176155649/Yp2JhEuS_normal.jpg" TargetMode="External"/><Relationship Id="rId2175" Type="http://schemas.openxmlformats.org/officeDocument/2006/relationships/hyperlink" Target="https://twitter.com/manojbabu2662" TargetMode="External"/><Relationship Id="rId2382" Type="http://schemas.openxmlformats.org/officeDocument/2006/relationships/hyperlink" Target="https://twitter.com/mahendr51164242" TargetMode="External"/><Relationship Id="rId3019" Type="http://schemas.openxmlformats.org/officeDocument/2006/relationships/hyperlink" Target="https://twitter.com/usyadavspyouth" TargetMode="External"/><Relationship Id="rId3226" Type="http://schemas.openxmlformats.org/officeDocument/2006/relationships/hyperlink" Target="https://twitter.com/niamthullah1" TargetMode="External"/><Relationship Id="rId147" Type="http://schemas.openxmlformats.org/officeDocument/2006/relationships/hyperlink" Target="https://t.co/XGYuDaKmAR" TargetMode="External"/><Relationship Id="rId354" Type="http://schemas.openxmlformats.org/officeDocument/2006/relationships/hyperlink" Target="http://pbs.twimg.com/profile_images/909511172822405120/6vJlogIt_normal.jpg" TargetMode="External"/><Relationship Id="rId799" Type="http://schemas.openxmlformats.org/officeDocument/2006/relationships/hyperlink" Target="http://pbs.twimg.com/profile_images/1286966192192622592/-EaMwArb_normal.jpg" TargetMode="External"/><Relationship Id="rId1191" Type="http://schemas.openxmlformats.org/officeDocument/2006/relationships/hyperlink" Target="http://abs.twimg.com/sticky/default_profile_images/default_profile_normal.png" TargetMode="External"/><Relationship Id="rId2035" Type="http://schemas.openxmlformats.org/officeDocument/2006/relationships/hyperlink" Target="https://twitter.com/sandipsharmaeng" TargetMode="External"/><Relationship Id="rId2687" Type="http://schemas.openxmlformats.org/officeDocument/2006/relationships/hyperlink" Target="https://twitter.com/rameshk28997293" TargetMode="External"/><Relationship Id="rId2894" Type="http://schemas.openxmlformats.org/officeDocument/2006/relationships/hyperlink" Target="https://twitter.com/faizali10536318" TargetMode="External"/><Relationship Id="rId3433" Type="http://schemas.openxmlformats.org/officeDocument/2006/relationships/hyperlink" Target="https://twitter.com/udit68087428" TargetMode="External"/><Relationship Id="rId3640" Type="http://schemas.openxmlformats.org/officeDocument/2006/relationships/hyperlink" Target="https://twitter.com/amitsinghrana00" TargetMode="External"/><Relationship Id="rId561" Type="http://schemas.openxmlformats.org/officeDocument/2006/relationships/hyperlink" Target="http://pbs.twimg.com/profile_images/1297045217258831872/TDjY9eGG_normal.jpg" TargetMode="External"/><Relationship Id="rId659" Type="http://schemas.openxmlformats.org/officeDocument/2006/relationships/hyperlink" Target="http://pbs.twimg.com/profile_images/1002805965354254336/SMbZsHVV_normal.jpg" TargetMode="External"/><Relationship Id="rId866" Type="http://schemas.openxmlformats.org/officeDocument/2006/relationships/hyperlink" Target="http://pbs.twimg.com/profile_images/1294147191737483264/ydqRYysX_normal.jpg" TargetMode="External"/><Relationship Id="rId1289" Type="http://schemas.openxmlformats.org/officeDocument/2006/relationships/hyperlink" Target="http://pbs.twimg.com/profile_images/1271084647464734720/W_IzaRDH_normal.jpg" TargetMode="External"/><Relationship Id="rId1496" Type="http://schemas.openxmlformats.org/officeDocument/2006/relationships/hyperlink" Target="http://pbs.twimg.com/profile_images/1301827362393268224/JBrLIiME_normal.jpg" TargetMode="External"/><Relationship Id="rId2242" Type="http://schemas.openxmlformats.org/officeDocument/2006/relationships/hyperlink" Target="https://twitter.com/rohitbarnwal4" TargetMode="External"/><Relationship Id="rId2547" Type="http://schemas.openxmlformats.org/officeDocument/2006/relationships/hyperlink" Target="https://twitter.com/pragathshukla" TargetMode="External"/><Relationship Id="rId3500" Type="http://schemas.openxmlformats.org/officeDocument/2006/relationships/hyperlink" Target="https://twitter.com/satyendratata" TargetMode="External"/><Relationship Id="rId214" Type="http://schemas.openxmlformats.org/officeDocument/2006/relationships/hyperlink" Target="https://t.co/YVV1Zxzsg5" TargetMode="External"/><Relationship Id="rId421" Type="http://schemas.openxmlformats.org/officeDocument/2006/relationships/hyperlink" Target="http://pbs.twimg.com/profile_images/1210204419888803843/kqChsMY9_normal.jpg" TargetMode="External"/><Relationship Id="rId519" Type="http://schemas.openxmlformats.org/officeDocument/2006/relationships/hyperlink" Target="http://pbs.twimg.com/profile_images/1301907581959512065/Ebk0mra4_normal.jpg" TargetMode="External"/><Relationship Id="rId1051" Type="http://schemas.openxmlformats.org/officeDocument/2006/relationships/hyperlink" Target="http://pbs.twimg.com/profile_images/1300721673943965697/UU9gEZ42_normal.jpg" TargetMode="External"/><Relationship Id="rId1149" Type="http://schemas.openxmlformats.org/officeDocument/2006/relationships/hyperlink" Target="http://pbs.twimg.com/profile_images/1260253089367457792/7GL7TjlK_normal.jpg" TargetMode="External"/><Relationship Id="rId1356" Type="http://schemas.openxmlformats.org/officeDocument/2006/relationships/hyperlink" Target="http://pbs.twimg.com/profile_images/1300655840546836481/m_63VNkw_normal.jpg" TargetMode="External"/><Relationship Id="rId2102" Type="http://schemas.openxmlformats.org/officeDocument/2006/relationships/hyperlink" Target="https://twitter.com/kishany89817339" TargetMode="External"/><Relationship Id="rId2754" Type="http://schemas.openxmlformats.org/officeDocument/2006/relationships/hyperlink" Target="https://twitter.com/yadav__sabhasad" TargetMode="External"/><Relationship Id="rId2961" Type="http://schemas.openxmlformats.org/officeDocument/2006/relationships/hyperlink" Target="https://twitter.com/deepnar94584186" TargetMode="External"/><Relationship Id="rId726" Type="http://schemas.openxmlformats.org/officeDocument/2006/relationships/hyperlink" Target="http://pbs.twimg.com/profile_images/1031799729699651584/x8MeuCxO_normal.jpg" TargetMode="External"/><Relationship Id="rId933" Type="http://schemas.openxmlformats.org/officeDocument/2006/relationships/hyperlink" Target="http://pbs.twimg.com/profile_images/1277475664132665346/I4pA3OW4_normal.jpg" TargetMode="External"/><Relationship Id="rId1009" Type="http://schemas.openxmlformats.org/officeDocument/2006/relationships/hyperlink" Target="http://pbs.twimg.com/profile_images/1300499184097718274/kURiC6Pm_normal.jpg" TargetMode="External"/><Relationship Id="rId1563" Type="http://schemas.openxmlformats.org/officeDocument/2006/relationships/hyperlink" Target="http://pbs.twimg.com/profile_images/567965517445468160/zmDRSEG5_normal.jpeg" TargetMode="External"/><Relationship Id="rId1770" Type="http://schemas.openxmlformats.org/officeDocument/2006/relationships/hyperlink" Target="http://pbs.twimg.com/profile_images/1292169417216860161/q6lOxvWO_normal.jpg" TargetMode="External"/><Relationship Id="rId1868" Type="http://schemas.openxmlformats.org/officeDocument/2006/relationships/hyperlink" Target="http://pbs.twimg.com/profile_images/1299009749195735060/d7fVz9q6_normal.jpg" TargetMode="External"/><Relationship Id="rId2407" Type="http://schemas.openxmlformats.org/officeDocument/2006/relationships/hyperlink" Target="https://twitter.com/nehanirmal01" TargetMode="External"/><Relationship Id="rId2614" Type="http://schemas.openxmlformats.org/officeDocument/2006/relationships/hyperlink" Target="https://twitter.com/pk96212" TargetMode="External"/><Relationship Id="rId2821" Type="http://schemas.openxmlformats.org/officeDocument/2006/relationships/hyperlink" Target="https://twitter.com/brij_goswami" TargetMode="External"/><Relationship Id="rId62" Type="http://schemas.openxmlformats.org/officeDocument/2006/relationships/hyperlink" Target="https://t.co/azKoaOTq7l" TargetMode="External"/><Relationship Id="rId1216" Type="http://schemas.openxmlformats.org/officeDocument/2006/relationships/hyperlink" Target="http://pbs.twimg.com/profile_images/1291651964590157825/zG_2LUMK_normal.jpg" TargetMode="External"/><Relationship Id="rId1423" Type="http://schemas.openxmlformats.org/officeDocument/2006/relationships/hyperlink" Target="http://pbs.twimg.com/profile_images/1096654389748645889/HYwSCUUT_normal.jpg" TargetMode="External"/><Relationship Id="rId1630" Type="http://schemas.openxmlformats.org/officeDocument/2006/relationships/hyperlink" Target="http://pbs.twimg.com/profile_images/278462621/Winter_normal.jpg" TargetMode="External"/><Relationship Id="rId2919" Type="http://schemas.openxmlformats.org/officeDocument/2006/relationships/hyperlink" Target="https://twitter.com/nawabyadav777" TargetMode="External"/><Relationship Id="rId3083" Type="http://schemas.openxmlformats.org/officeDocument/2006/relationships/hyperlink" Target="https://twitter.com/rahultripathi_4" TargetMode="External"/><Relationship Id="rId3290" Type="http://schemas.openxmlformats.org/officeDocument/2006/relationships/hyperlink" Target="https://twitter.com/praveen96600341" TargetMode="External"/><Relationship Id="rId1728" Type="http://schemas.openxmlformats.org/officeDocument/2006/relationships/hyperlink" Target="http://pbs.twimg.com/profile_images/1298835528838602752/CZRC9s_t_normal.jpg" TargetMode="External"/><Relationship Id="rId1935" Type="http://schemas.openxmlformats.org/officeDocument/2006/relationships/hyperlink" Target="http://pbs.twimg.com/profile_images/1299639629570744320/GGVuVvo6_normal.jpg" TargetMode="External"/><Relationship Id="rId3150" Type="http://schemas.openxmlformats.org/officeDocument/2006/relationships/hyperlink" Target="https://twitter.com/studyiq" TargetMode="External"/><Relationship Id="rId3388" Type="http://schemas.openxmlformats.org/officeDocument/2006/relationships/hyperlink" Target="https://twitter.com/subhash08254839" TargetMode="External"/><Relationship Id="rId3595" Type="http://schemas.openxmlformats.org/officeDocument/2006/relationships/hyperlink" Target="https://twitter.com/ashishg99358191" TargetMode="External"/><Relationship Id="rId2197" Type="http://schemas.openxmlformats.org/officeDocument/2006/relationships/hyperlink" Target="https://twitter.com/dineshranga17" TargetMode="External"/><Relationship Id="rId3010" Type="http://schemas.openxmlformats.org/officeDocument/2006/relationships/hyperlink" Target="https://twitter.com/keertirai8" TargetMode="External"/><Relationship Id="rId3248" Type="http://schemas.openxmlformats.org/officeDocument/2006/relationships/hyperlink" Target="https://twitter.com/ajeetku47950944" TargetMode="External"/><Relationship Id="rId3455" Type="http://schemas.openxmlformats.org/officeDocument/2006/relationships/hyperlink" Target="https://twitter.com/delinquentindia" TargetMode="External"/><Relationship Id="rId3662" Type="http://schemas.openxmlformats.org/officeDocument/2006/relationships/hyperlink" Target="https://twitter.com/prince07753973" TargetMode="External"/><Relationship Id="rId169" Type="http://schemas.openxmlformats.org/officeDocument/2006/relationships/hyperlink" Target="https://t.co/hPGYE7DUxw" TargetMode="External"/><Relationship Id="rId376" Type="http://schemas.openxmlformats.org/officeDocument/2006/relationships/hyperlink" Target="http://pbs.twimg.com/profile_images/1259298336290435073/riooSA4l_normal.jpg" TargetMode="External"/><Relationship Id="rId583" Type="http://schemas.openxmlformats.org/officeDocument/2006/relationships/hyperlink" Target="http://abs.twimg.com/sticky/default_profile_images/default_profile_normal.png" TargetMode="External"/><Relationship Id="rId790" Type="http://schemas.openxmlformats.org/officeDocument/2006/relationships/hyperlink" Target="http://pbs.twimg.com/profile_images/1301148303870967809/AJ4_gTIR_normal.jpg" TargetMode="External"/><Relationship Id="rId2057" Type="http://schemas.openxmlformats.org/officeDocument/2006/relationships/hyperlink" Target="https://twitter.com/krishnvanshies" TargetMode="External"/><Relationship Id="rId2264" Type="http://schemas.openxmlformats.org/officeDocument/2006/relationships/hyperlink" Target="https://twitter.com/chanduthakur21" TargetMode="External"/><Relationship Id="rId2471" Type="http://schemas.openxmlformats.org/officeDocument/2006/relationships/hyperlink" Target="https://twitter.com/rajsonk47053947" TargetMode="External"/><Relationship Id="rId3108" Type="http://schemas.openxmlformats.org/officeDocument/2006/relationships/hyperlink" Target="https://twitter.com/gavandesandip1" TargetMode="External"/><Relationship Id="rId3315" Type="http://schemas.openxmlformats.org/officeDocument/2006/relationships/hyperlink" Target="https://twitter.com/ayushku46765964" TargetMode="External"/><Relationship Id="rId3522" Type="http://schemas.openxmlformats.org/officeDocument/2006/relationships/hyperlink" Target="https://twitter.com/dogawithinc" TargetMode="External"/><Relationship Id="rId4" Type="http://schemas.openxmlformats.org/officeDocument/2006/relationships/hyperlink" Target="https://t.co/ibhfUo24PC" TargetMode="External"/><Relationship Id="rId236" Type="http://schemas.openxmlformats.org/officeDocument/2006/relationships/hyperlink" Target="https://t.co/OIGouhWxo0" TargetMode="External"/><Relationship Id="rId443" Type="http://schemas.openxmlformats.org/officeDocument/2006/relationships/hyperlink" Target="http://pbs.twimg.com/profile_images/612886477681233920/nuJ_zAVm_normal.jpg" TargetMode="External"/><Relationship Id="rId650" Type="http://schemas.openxmlformats.org/officeDocument/2006/relationships/hyperlink" Target="http://pbs.twimg.com/profile_images/1301325564372873216/84_DuE8m_normal.jpg" TargetMode="External"/><Relationship Id="rId888" Type="http://schemas.openxmlformats.org/officeDocument/2006/relationships/hyperlink" Target="http://pbs.twimg.com/profile_images/1266635001501642752/VxupEGcF_normal.jpg" TargetMode="External"/><Relationship Id="rId1073" Type="http://schemas.openxmlformats.org/officeDocument/2006/relationships/hyperlink" Target="http://pbs.twimg.com/profile_images/1297577258819784704/10V00txw_normal.jpg" TargetMode="External"/><Relationship Id="rId1280" Type="http://schemas.openxmlformats.org/officeDocument/2006/relationships/hyperlink" Target="http://pbs.twimg.com/profile_images/1274257794171113475/UWkGzcCa_normal.jpg" TargetMode="External"/><Relationship Id="rId2124" Type="http://schemas.openxmlformats.org/officeDocument/2006/relationships/hyperlink" Target="https://twitter.com/lrdtushar1" TargetMode="External"/><Relationship Id="rId2331" Type="http://schemas.openxmlformats.org/officeDocument/2006/relationships/hyperlink" Target="https://twitter.com/kushal53156415" TargetMode="External"/><Relationship Id="rId2569" Type="http://schemas.openxmlformats.org/officeDocument/2006/relationships/hyperlink" Target="https://twitter.com/surajse59274416" TargetMode="External"/><Relationship Id="rId2776" Type="http://schemas.openxmlformats.org/officeDocument/2006/relationships/hyperlink" Target="https://twitter.com/istiyakrizwi" TargetMode="External"/><Relationship Id="rId2983" Type="http://schemas.openxmlformats.org/officeDocument/2006/relationships/hyperlink" Target="https://twitter.com/vivekpandey21" TargetMode="External"/><Relationship Id="rId303" Type="http://schemas.openxmlformats.org/officeDocument/2006/relationships/hyperlink" Target="http://abs.twimg.com/sticky/default_profile_images/default_profile_normal.png" TargetMode="External"/><Relationship Id="rId748" Type="http://schemas.openxmlformats.org/officeDocument/2006/relationships/hyperlink" Target="http://pbs.twimg.com/profile_images/1295985680909131779/hpEKd44S_normal.jpg" TargetMode="External"/><Relationship Id="rId955" Type="http://schemas.openxmlformats.org/officeDocument/2006/relationships/hyperlink" Target="http://pbs.twimg.com/profile_images/1270968434885488640/EAWThS28_normal.jpg" TargetMode="External"/><Relationship Id="rId1140" Type="http://schemas.openxmlformats.org/officeDocument/2006/relationships/hyperlink" Target="http://pbs.twimg.com/profile_images/1067111220669497347/aJmpHeVi_normal.jpg" TargetMode="External"/><Relationship Id="rId1378" Type="http://schemas.openxmlformats.org/officeDocument/2006/relationships/hyperlink" Target="http://pbs.twimg.com/profile_images/1295937019885973506/-oBPv5Qv_normal.jpg" TargetMode="External"/><Relationship Id="rId1585" Type="http://schemas.openxmlformats.org/officeDocument/2006/relationships/hyperlink" Target="http://pbs.twimg.com/profile_images/1300839433181118464/kDbaGI_w_normal.jpg" TargetMode="External"/><Relationship Id="rId1792" Type="http://schemas.openxmlformats.org/officeDocument/2006/relationships/hyperlink" Target="http://pbs.twimg.com/profile_images/1229201313432367104/bUz9J0Xy_normal.jpg" TargetMode="External"/><Relationship Id="rId2429" Type="http://schemas.openxmlformats.org/officeDocument/2006/relationships/hyperlink" Target="https://twitter.com/erdhanrajmeena3" TargetMode="External"/><Relationship Id="rId2636" Type="http://schemas.openxmlformats.org/officeDocument/2006/relationships/hyperlink" Target="https://twitter.com/yadavsumit027" TargetMode="External"/><Relationship Id="rId2843" Type="http://schemas.openxmlformats.org/officeDocument/2006/relationships/hyperlink" Target="https://twitter.com/vijayku99918137" TargetMode="External"/><Relationship Id="rId84" Type="http://schemas.openxmlformats.org/officeDocument/2006/relationships/hyperlink" Target="https://t.co/GPDTdLnFBZ" TargetMode="External"/><Relationship Id="rId510" Type="http://schemas.openxmlformats.org/officeDocument/2006/relationships/hyperlink" Target="http://pbs.twimg.com/profile_images/1283270110484946944/K5hJZE56_normal.jpg" TargetMode="External"/><Relationship Id="rId608" Type="http://schemas.openxmlformats.org/officeDocument/2006/relationships/hyperlink" Target="http://pbs.twimg.com/profile_images/1302247762306560002/vTq5lpgw_normal.jpg" TargetMode="External"/><Relationship Id="rId815" Type="http://schemas.openxmlformats.org/officeDocument/2006/relationships/hyperlink" Target="http://pbs.twimg.com/profile_images/1250023125191819266/Bx7kBZRg_normal.jpg" TargetMode="External"/><Relationship Id="rId1238" Type="http://schemas.openxmlformats.org/officeDocument/2006/relationships/hyperlink" Target="http://pbs.twimg.com/profile_images/1246784648203481092/ggklEIMS_normal.jpg" TargetMode="External"/><Relationship Id="rId1445" Type="http://schemas.openxmlformats.org/officeDocument/2006/relationships/hyperlink" Target="http://pbs.twimg.com/profile_images/1279683169348808704/yyHiOQou_normal.jpg" TargetMode="External"/><Relationship Id="rId1652" Type="http://schemas.openxmlformats.org/officeDocument/2006/relationships/hyperlink" Target="http://pbs.twimg.com/profile_images/1301864901825110018/fHtOWVLf_normal.jpg" TargetMode="External"/><Relationship Id="rId1000" Type="http://schemas.openxmlformats.org/officeDocument/2006/relationships/hyperlink" Target="http://pbs.twimg.com/profile_images/1240149892640788480/CZRFw1_D_normal.jpg" TargetMode="External"/><Relationship Id="rId1305" Type="http://schemas.openxmlformats.org/officeDocument/2006/relationships/hyperlink" Target="http://pbs.twimg.com/profile_images/783320943825485824/hz_58NnW_normal.jpg" TargetMode="External"/><Relationship Id="rId1957" Type="http://schemas.openxmlformats.org/officeDocument/2006/relationships/hyperlink" Target="http://pbs.twimg.com/profile_images/1301025303444164613/GqwCn9q9_normal.jpg" TargetMode="External"/><Relationship Id="rId2703" Type="http://schemas.openxmlformats.org/officeDocument/2006/relationships/hyperlink" Target="https://twitter.com/mohdhar70588034" TargetMode="External"/><Relationship Id="rId2910" Type="http://schemas.openxmlformats.org/officeDocument/2006/relationships/hyperlink" Target="https://twitter.com/dhritimanmajum9" TargetMode="External"/><Relationship Id="rId1512" Type="http://schemas.openxmlformats.org/officeDocument/2006/relationships/hyperlink" Target="http://pbs.twimg.com/profile_images/1285981378668982275/OISBGZkx_normal.jpg" TargetMode="External"/><Relationship Id="rId1817" Type="http://schemas.openxmlformats.org/officeDocument/2006/relationships/hyperlink" Target="http://pbs.twimg.com/profile_images/953617493507022848/uyUhjbDr_normal.jpg" TargetMode="External"/><Relationship Id="rId3172" Type="http://schemas.openxmlformats.org/officeDocument/2006/relationships/hyperlink" Target="https://twitter.com/ssaddam211" TargetMode="External"/><Relationship Id="rId11" Type="http://schemas.openxmlformats.org/officeDocument/2006/relationships/hyperlink" Target="https://t.co/hCiy7I1RIN" TargetMode="External"/><Relationship Id="rId398" Type="http://schemas.openxmlformats.org/officeDocument/2006/relationships/hyperlink" Target="http://pbs.twimg.com/profile_images/1300729224446132224/mgVbt8tp_normal.jpg" TargetMode="External"/><Relationship Id="rId2079" Type="http://schemas.openxmlformats.org/officeDocument/2006/relationships/hyperlink" Target="https://twitter.com/abhinay_math_cl" TargetMode="External"/><Relationship Id="rId3032" Type="http://schemas.openxmlformats.org/officeDocument/2006/relationships/hyperlink" Target="https://twitter.com/sushilp36321158" TargetMode="External"/><Relationship Id="rId3477" Type="http://schemas.openxmlformats.org/officeDocument/2006/relationships/hyperlink" Target="https://twitter.com/karanve15143199" TargetMode="External"/><Relationship Id="rId3684" Type="http://schemas.openxmlformats.org/officeDocument/2006/relationships/hyperlink" Target="https://twitter.com/gabbarmukesh" TargetMode="External"/><Relationship Id="rId160" Type="http://schemas.openxmlformats.org/officeDocument/2006/relationships/hyperlink" Target="https://t.co/dmnHQykrIR" TargetMode="External"/><Relationship Id="rId2286" Type="http://schemas.openxmlformats.org/officeDocument/2006/relationships/hyperlink" Target="https://twitter.com/pratika02379764" TargetMode="External"/><Relationship Id="rId2493" Type="http://schemas.openxmlformats.org/officeDocument/2006/relationships/hyperlink" Target="https://twitter.com/jawaleakshata" TargetMode="External"/><Relationship Id="rId3337" Type="http://schemas.openxmlformats.org/officeDocument/2006/relationships/hyperlink" Target="https://twitter.com/kprawat15" TargetMode="External"/><Relationship Id="rId3544" Type="http://schemas.openxmlformats.org/officeDocument/2006/relationships/hyperlink" Target="https://twitter.com/raghven51959950" TargetMode="External"/><Relationship Id="rId258" Type="http://schemas.openxmlformats.org/officeDocument/2006/relationships/hyperlink" Target="https://t.co/7vsNuwuoMs" TargetMode="External"/><Relationship Id="rId465" Type="http://schemas.openxmlformats.org/officeDocument/2006/relationships/hyperlink" Target="http://pbs.twimg.com/profile_images/753550587908726784/c0N4AEhG_normal.jpg" TargetMode="External"/><Relationship Id="rId672" Type="http://schemas.openxmlformats.org/officeDocument/2006/relationships/hyperlink" Target="http://pbs.twimg.com/profile_images/1290886405959249922/GCkS4bcb_normal.jpg" TargetMode="External"/><Relationship Id="rId1095" Type="http://schemas.openxmlformats.org/officeDocument/2006/relationships/hyperlink" Target="http://pbs.twimg.com/profile_images/1301066715787218944/6Gp9tesy_normal.jpg" TargetMode="External"/><Relationship Id="rId2146" Type="http://schemas.openxmlformats.org/officeDocument/2006/relationships/hyperlink" Target="https://twitter.com/sanjeev65650518" TargetMode="External"/><Relationship Id="rId2353" Type="http://schemas.openxmlformats.org/officeDocument/2006/relationships/hyperlink" Target="https://twitter.com/latifsayyed13" TargetMode="External"/><Relationship Id="rId2560" Type="http://schemas.openxmlformats.org/officeDocument/2006/relationships/hyperlink" Target="https://twitter.com/tejyadav14" TargetMode="External"/><Relationship Id="rId2798" Type="http://schemas.openxmlformats.org/officeDocument/2006/relationships/hyperlink" Target="https://twitter.com/deveshkotiya1" TargetMode="External"/><Relationship Id="rId3404" Type="http://schemas.openxmlformats.org/officeDocument/2006/relationships/hyperlink" Target="https://twitter.com/cpo" TargetMode="External"/><Relationship Id="rId3611" Type="http://schemas.openxmlformats.org/officeDocument/2006/relationships/hyperlink" Target="https://twitter.com/mutheeswar18" TargetMode="External"/><Relationship Id="rId118" Type="http://schemas.openxmlformats.org/officeDocument/2006/relationships/hyperlink" Target="https://t.co/petU8CzG4k" TargetMode="External"/><Relationship Id="rId325" Type="http://schemas.openxmlformats.org/officeDocument/2006/relationships/hyperlink" Target="http://pbs.twimg.com/profile_images/1249837054101348352/vJcpmKt0_normal.jpg" TargetMode="External"/><Relationship Id="rId532" Type="http://schemas.openxmlformats.org/officeDocument/2006/relationships/hyperlink" Target="http://pbs.twimg.com/profile_images/1241368137586507777/qTpkzuKp_normal.jpg" TargetMode="External"/><Relationship Id="rId977" Type="http://schemas.openxmlformats.org/officeDocument/2006/relationships/hyperlink" Target="http://pbs.twimg.com/profile_images/1285459850990809088/7-ptJ3Xd_normal.jpg" TargetMode="External"/><Relationship Id="rId1162" Type="http://schemas.openxmlformats.org/officeDocument/2006/relationships/hyperlink" Target="http://pbs.twimg.com/profile_images/1298322255835836417/95LGYFoZ_normal.jpg" TargetMode="External"/><Relationship Id="rId2006" Type="http://schemas.openxmlformats.org/officeDocument/2006/relationships/hyperlink" Target="https://twitter.com/ujjwalt18767944" TargetMode="External"/><Relationship Id="rId2213" Type="http://schemas.openxmlformats.org/officeDocument/2006/relationships/hyperlink" Target="https://twitter.com/abhisar_sharma" TargetMode="External"/><Relationship Id="rId2420" Type="http://schemas.openxmlformats.org/officeDocument/2006/relationships/hyperlink" Target="https://twitter.com/dilipsi61669095" TargetMode="External"/><Relationship Id="rId2658" Type="http://schemas.openxmlformats.org/officeDocument/2006/relationships/hyperlink" Target="https://twitter.com/jbar_singh" TargetMode="External"/><Relationship Id="rId2865" Type="http://schemas.openxmlformats.org/officeDocument/2006/relationships/hyperlink" Target="https://twitter.com/abhijitbikal" TargetMode="External"/><Relationship Id="rId3709" Type="http://schemas.openxmlformats.org/officeDocument/2006/relationships/printerSettings" Target="../printerSettings/printerSettings2.bin"/><Relationship Id="rId837" Type="http://schemas.openxmlformats.org/officeDocument/2006/relationships/hyperlink" Target="http://pbs.twimg.com/profile_images/846990119626256385/H8h6W9EO_normal.jpg" TargetMode="External"/><Relationship Id="rId1022" Type="http://schemas.openxmlformats.org/officeDocument/2006/relationships/hyperlink" Target="http://pbs.twimg.com/profile_images/1198167134251053056/GeOxQO5G_normal.jpg" TargetMode="External"/><Relationship Id="rId1467" Type="http://schemas.openxmlformats.org/officeDocument/2006/relationships/hyperlink" Target="http://pbs.twimg.com/profile_images/1283323986802343937/hKvquDtI_normal.jpg" TargetMode="External"/><Relationship Id="rId1674" Type="http://schemas.openxmlformats.org/officeDocument/2006/relationships/hyperlink" Target="http://pbs.twimg.com/profile_images/1297232555733708800/nJNG8nPs_normal.jpg" TargetMode="External"/><Relationship Id="rId1881" Type="http://schemas.openxmlformats.org/officeDocument/2006/relationships/hyperlink" Target="http://pbs.twimg.com/profile_images/1252798614197293056/0r4IDtAq_normal.jpg" TargetMode="External"/><Relationship Id="rId2518" Type="http://schemas.openxmlformats.org/officeDocument/2006/relationships/hyperlink" Target="https://twitter.com/glbamaniya" TargetMode="External"/><Relationship Id="rId2725" Type="http://schemas.openxmlformats.org/officeDocument/2006/relationships/hyperlink" Target="https://twitter.com/iamarfat7" TargetMode="External"/><Relationship Id="rId2932" Type="http://schemas.openxmlformats.org/officeDocument/2006/relationships/hyperlink" Target="https://twitter.com/iaspratibhaverm" TargetMode="External"/><Relationship Id="rId904" Type="http://schemas.openxmlformats.org/officeDocument/2006/relationships/hyperlink" Target="http://abs.twimg.com/sticky/default_profile_images/default_profile_normal.png" TargetMode="External"/><Relationship Id="rId1327" Type="http://schemas.openxmlformats.org/officeDocument/2006/relationships/hyperlink" Target="http://pbs.twimg.com/profile_images/1266792357753651204/j6Kq2AzF_normal.jpg" TargetMode="External"/><Relationship Id="rId1534" Type="http://schemas.openxmlformats.org/officeDocument/2006/relationships/hyperlink" Target="http://pbs.twimg.com/profile_images/77809097/HANSRAJ_normal.jpg" TargetMode="External"/><Relationship Id="rId1741" Type="http://schemas.openxmlformats.org/officeDocument/2006/relationships/hyperlink" Target="http://pbs.twimg.com/profile_images/1262623492635328513/Krn9RkiA_normal.jpg" TargetMode="External"/><Relationship Id="rId1979" Type="http://schemas.openxmlformats.org/officeDocument/2006/relationships/hyperlink" Target="http://pbs.twimg.com/profile_images/1175077194072117249/ItiNrzin_normal.jpg" TargetMode="External"/><Relationship Id="rId3194" Type="http://schemas.openxmlformats.org/officeDocument/2006/relationships/hyperlink" Target="https://twitter.com/nileshc14015980" TargetMode="External"/><Relationship Id="rId33" Type="http://schemas.openxmlformats.org/officeDocument/2006/relationships/hyperlink" Target="https://t.co/f5aqHSY9R7" TargetMode="External"/><Relationship Id="rId1601" Type="http://schemas.openxmlformats.org/officeDocument/2006/relationships/hyperlink" Target="http://pbs.twimg.com/profile_images/1183419435002015744/EtEje0cj_normal.jpg" TargetMode="External"/><Relationship Id="rId1839" Type="http://schemas.openxmlformats.org/officeDocument/2006/relationships/hyperlink" Target="http://pbs.twimg.com/profile_images/1214248335353221126/xSima00p_normal.jpg" TargetMode="External"/><Relationship Id="rId3054" Type="http://schemas.openxmlformats.org/officeDocument/2006/relationships/hyperlink" Target="https://twitter.com/ankitsi55298862" TargetMode="External"/><Relationship Id="rId3499" Type="http://schemas.openxmlformats.org/officeDocument/2006/relationships/hyperlink" Target="https://twitter.com/team_ravindra" TargetMode="External"/><Relationship Id="rId182" Type="http://schemas.openxmlformats.org/officeDocument/2006/relationships/hyperlink" Target="https://t.co/xXFsVYq7rx" TargetMode="External"/><Relationship Id="rId1906" Type="http://schemas.openxmlformats.org/officeDocument/2006/relationships/hyperlink" Target="http://pbs.twimg.com/profile_images/1300984467289325568/f7U9BoS6_normal.jpg" TargetMode="External"/><Relationship Id="rId3261" Type="http://schemas.openxmlformats.org/officeDocument/2006/relationships/hyperlink" Target="https://twitter.com/aakashbavaska18" TargetMode="External"/><Relationship Id="rId3359" Type="http://schemas.openxmlformats.org/officeDocument/2006/relationships/hyperlink" Target="https://twitter.com/yadunandan14819" TargetMode="External"/><Relationship Id="rId3566" Type="http://schemas.openxmlformats.org/officeDocument/2006/relationships/hyperlink" Target="https://twitter.com/abpnew" TargetMode="External"/><Relationship Id="rId487" Type="http://schemas.openxmlformats.org/officeDocument/2006/relationships/hyperlink" Target="http://pbs.twimg.com/profile_images/1302131336145059845/F4ChSL0u_normal.jpg" TargetMode="External"/><Relationship Id="rId694" Type="http://schemas.openxmlformats.org/officeDocument/2006/relationships/hyperlink" Target="http://pbs.twimg.com/profile_images/1283015756242771975/38Vuec16_normal.jpg" TargetMode="External"/><Relationship Id="rId2070" Type="http://schemas.openxmlformats.org/officeDocument/2006/relationships/hyperlink" Target="https://twitter.com/amit01aap" TargetMode="External"/><Relationship Id="rId2168" Type="http://schemas.openxmlformats.org/officeDocument/2006/relationships/hyperlink" Target="https://twitter.com/drrpmaurya02" TargetMode="External"/><Relationship Id="rId2375" Type="http://schemas.openxmlformats.org/officeDocument/2006/relationships/hyperlink" Target="https://twitter.com/mealipatel" TargetMode="External"/><Relationship Id="rId3121" Type="http://schemas.openxmlformats.org/officeDocument/2006/relationships/hyperlink" Target="https://twitter.com/mandawar_meena" TargetMode="External"/><Relationship Id="rId3219" Type="http://schemas.openxmlformats.org/officeDocument/2006/relationships/hyperlink" Target="https://twitter.com/yvishesh1" TargetMode="External"/><Relationship Id="rId347" Type="http://schemas.openxmlformats.org/officeDocument/2006/relationships/hyperlink" Target="http://pbs.twimg.com/profile_images/1294410659908800512/SH2yaDLQ_normal.jpg" TargetMode="External"/><Relationship Id="rId999" Type="http://schemas.openxmlformats.org/officeDocument/2006/relationships/hyperlink" Target="http://pbs.twimg.com/profile_images/1300436957307183111/UYLWP_pj_normal.jpg" TargetMode="External"/><Relationship Id="rId1184" Type="http://schemas.openxmlformats.org/officeDocument/2006/relationships/hyperlink" Target="http://abs.twimg.com/sticky/default_profile_images/default_profile_normal.png" TargetMode="External"/><Relationship Id="rId2028" Type="http://schemas.openxmlformats.org/officeDocument/2006/relationships/hyperlink" Target="https://twitter.com/sapna_2408" TargetMode="External"/><Relationship Id="rId2582" Type="http://schemas.openxmlformats.org/officeDocument/2006/relationships/hyperlink" Target="https://twitter.com/janjarpandu1" TargetMode="External"/><Relationship Id="rId2887" Type="http://schemas.openxmlformats.org/officeDocument/2006/relationships/hyperlink" Target="https://twitter.com/ibnul_hassan1" TargetMode="External"/><Relationship Id="rId3426" Type="http://schemas.openxmlformats.org/officeDocument/2006/relationships/hyperlink" Target="https://twitter.com/manishnarvari11" TargetMode="External"/><Relationship Id="rId3633" Type="http://schemas.openxmlformats.org/officeDocument/2006/relationships/hyperlink" Target="https://twitter.com/ps2848246" TargetMode="External"/><Relationship Id="rId554" Type="http://schemas.openxmlformats.org/officeDocument/2006/relationships/hyperlink" Target="http://abs.twimg.com/sticky/default_profile_images/default_profile_normal.png" TargetMode="External"/><Relationship Id="rId761" Type="http://schemas.openxmlformats.org/officeDocument/2006/relationships/hyperlink" Target="http://abs.twimg.com/sticky/default_profile_images/default_profile_normal.png" TargetMode="External"/><Relationship Id="rId859" Type="http://schemas.openxmlformats.org/officeDocument/2006/relationships/hyperlink" Target="http://pbs.twimg.com/profile_images/1199345455533936641/eEZg_AYo_normal.jpg" TargetMode="External"/><Relationship Id="rId1391" Type="http://schemas.openxmlformats.org/officeDocument/2006/relationships/hyperlink" Target="http://pbs.twimg.com/profile_images/1654003034/DSC03628_normal.JPG" TargetMode="External"/><Relationship Id="rId1489" Type="http://schemas.openxmlformats.org/officeDocument/2006/relationships/hyperlink" Target="http://pbs.twimg.com/profile_images/1302813828103593984/20oopBF1_normal.jpg" TargetMode="External"/><Relationship Id="rId1696" Type="http://schemas.openxmlformats.org/officeDocument/2006/relationships/hyperlink" Target="http://pbs.twimg.com/profile_images/1285240321933115393/-tsTEVvO_normal.jpg" TargetMode="External"/><Relationship Id="rId2235" Type="http://schemas.openxmlformats.org/officeDocument/2006/relationships/hyperlink" Target="https://twitter.com/speakupssc1" TargetMode="External"/><Relationship Id="rId2442" Type="http://schemas.openxmlformats.org/officeDocument/2006/relationships/hyperlink" Target="https://twitter.com/debdipcreativi1" TargetMode="External"/><Relationship Id="rId3700" Type="http://schemas.openxmlformats.org/officeDocument/2006/relationships/hyperlink" Target="https://twitter.com/parmeshwarmau20" TargetMode="External"/><Relationship Id="rId207" Type="http://schemas.openxmlformats.org/officeDocument/2006/relationships/hyperlink" Target="https://t.co/9aKrtjMDmn" TargetMode="External"/><Relationship Id="rId414" Type="http://schemas.openxmlformats.org/officeDocument/2006/relationships/hyperlink" Target="http://pbs.twimg.com/profile_images/1274941015858667521/nK78BWxV_normal.jpg" TargetMode="External"/><Relationship Id="rId621" Type="http://schemas.openxmlformats.org/officeDocument/2006/relationships/hyperlink" Target="http://pbs.twimg.com/profile_images/852991764742918144/-gcjrH5p_normal.jpg" TargetMode="External"/><Relationship Id="rId1044" Type="http://schemas.openxmlformats.org/officeDocument/2006/relationships/hyperlink" Target="http://pbs.twimg.com/profile_images/1292211695558045697/pEqYVUBZ_normal.jpg" TargetMode="External"/><Relationship Id="rId1251" Type="http://schemas.openxmlformats.org/officeDocument/2006/relationships/hyperlink" Target="http://pbs.twimg.com/profile_images/1272063760522285057/-x8Q174Y_normal.jpg" TargetMode="External"/><Relationship Id="rId1349" Type="http://schemas.openxmlformats.org/officeDocument/2006/relationships/hyperlink" Target="http://pbs.twimg.com/profile_images/1295692500644982785/9gOkBOEI_normal.jpg" TargetMode="External"/><Relationship Id="rId2302" Type="http://schemas.openxmlformats.org/officeDocument/2006/relationships/hyperlink" Target="https://twitter.com/sksanjay97" TargetMode="External"/><Relationship Id="rId2747" Type="http://schemas.openxmlformats.org/officeDocument/2006/relationships/hyperlink" Target="https://twitter.com/shaktikushwaha8" TargetMode="External"/><Relationship Id="rId2954" Type="http://schemas.openxmlformats.org/officeDocument/2006/relationships/hyperlink" Target="https://twitter.com/sdupare300" TargetMode="External"/><Relationship Id="rId719" Type="http://schemas.openxmlformats.org/officeDocument/2006/relationships/hyperlink" Target="http://pbs.twimg.com/profile_images/1270796839378280448/b1D5fUDA_normal.jpg" TargetMode="External"/><Relationship Id="rId926" Type="http://schemas.openxmlformats.org/officeDocument/2006/relationships/hyperlink" Target="http://pbs.twimg.com/profile_images/1300723217649205248/cwx7tSWN_normal.jpg" TargetMode="External"/><Relationship Id="rId1111" Type="http://schemas.openxmlformats.org/officeDocument/2006/relationships/hyperlink" Target="http://pbs.twimg.com/profile_images/1259361839454081024/iMQ_wTjP_normal.jpg" TargetMode="External"/><Relationship Id="rId1556" Type="http://schemas.openxmlformats.org/officeDocument/2006/relationships/hyperlink" Target="http://pbs.twimg.com/profile_images/1295980939449757697/xsyEeCfb_normal.jpg" TargetMode="External"/><Relationship Id="rId1763" Type="http://schemas.openxmlformats.org/officeDocument/2006/relationships/hyperlink" Target="http://pbs.twimg.com/profile_images/1192352833384796160/Lknmn_M-_normal.jpg" TargetMode="External"/><Relationship Id="rId1970" Type="http://schemas.openxmlformats.org/officeDocument/2006/relationships/hyperlink" Target="http://pbs.twimg.com/profile_images/1302211813610631169/7vYw5QPL_normal.jpg" TargetMode="External"/><Relationship Id="rId2607" Type="http://schemas.openxmlformats.org/officeDocument/2006/relationships/hyperlink" Target="https://twitter.com/sanjayamethisp3" TargetMode="External"/><Relationship Id="rId2814" Type="http://schemas.openxmlformats.org/officeDocument/2006/relationships/hyperlink" Target="https://twitter.com/abhishe87059869" TargetMode="External"/><Relationship Id="rId55" Type="http://schemas.openxmlformats.org/officeDocument/2006/relationships/hyperlink" Target="https://t.co/FumMnhanZO" TargetMode="External"/><Relationship Id="rId1209" Type="http://schemas.openxmlformats.org/officeDocument/2006/relationships/hyperlink" Target="http://pbs.twimg.com/profile_images/1117047253812772864/UTgGMCTP_normal.jpg" TargetMode="External"/><Relationship Id="rId1416" Type="http://schemas.openxmlformats.org/officeDocument/2006/relationships/hyperlink" Target="http://pbs.twimg.com/profile_images/1300090628177424385/iyZy-NZO_normal.jpg" TargetMode="External"/><Relationship Id="rId1623" Type="http://schemas.openxmlformats.org/officeDocument/2006/relationships/hyperlink" Target="http://pbs.twimg.com/profile_images/1300777880264220673/aWrd-L4Y_normal.jpg" TargetMode="External"/><Relationship Id="rId1830" Type="http://schemas.openxmlformats.org/officeDocument/2006/relationships/hyperlink" Target="http://pbs.twimg.com/profile_images/1227977798003785730/pt1GHPp7_normal.jpg" TargetMode="External"/><Relationship Id="rId3076" Type="http://schemas.openxmlformats.org/officeDocument/2006/relationships/hyperlink" Target="https://twitter.com/kundank99399808" TargetMode="External"/><Relationship Id="rId3283" Type="http://schemas.openxmlformats.org/officeDocument/2006/relationships/hyperlink" Target="https://twitter.com/railwaynorthern" TargetMode="External"/><Relationship Id="rId3490" Type="http://schemas.openxmlformats.org/officeDocument/2006/relationships/hyperlink" Target="https://twitter.com/vishal38956423" TargetMode="External"/><Relationship Id="rId1928" Type="http://schemas.openxmlformats.org/officeDocument/2006/relationships/hyperlink" Target="http://pbs.twimg.com/profile_images/1300684614717984768/e6Ht557B_normal.jpg" TargetMode="External"/><Relationship Id="rId2092" Type="http://schemas.openxmlformats.org/officeDocument/2006/relationships/hyperlink" Target="https://twitter.com/mukeshdeshka" TargetMode="External"/><Relationship Id="rId3143" Type="http://schemas.openxmlformats.org/officeDocument/2006/relationships/hyperlink" Target="https://twitter.com/shriram70165534" TargetMode="External"/><Relationship Id="rId3350" Type="http://schemas.openxmlformats.org/officeDocument/2006/relationships/hyperlink" Target="https://twitter.com/brajes" TargetMode="External"/><Relationship Id="rId3588" Type="http://schemas.openxmlformats.org/officeDocument/2006/relationships/hyperlink" Target="https://twitter.com/priyankavidrohi" TargetMode="External"/><Relationship Id="rId271" Type="http://schemas.openxmlformats.org/officeDocument/2006/relationships/hyperlink" Target="http://abs.twimg.com/sticky/default_profile_images/default_profile_normal.png" TargetMode="External"/><Relationship Id="rId2397" Type="http://schemas.openxmlformats.org/officeDocument/2006/relationships/hyperlink" Target="https://twitter.com/ndtvindia" TargetMode="External"/><Relationship Id="rId3003" Type="http://schemas.openxmlformats.org/officeDocument/2006/relationships/hyperlink" Target="https://twitter.com/barulameena" TargetMode="External"/><Relationship Id="rId3448" Type="http://schemas.openxmlformats.org/officeDocument/2006/relationships/hyperlink" Target="https://twitter.com/n80003870" TargetMode="External"/><Relationship Id="rId3655" Type="http://schemas.openxmlformats.org/officeDocument/2006/relationships/hyperlink" Target="https://twitter.com/mohamme63519640" TargetMode="External"/><Relationship Id="rId131" Type="http://schemas.openxmlformats.org/officeDocument/2006/relationships/hyperlink" Target="https://t.co/QgYKTBtUDv" TargetMode="External"/><Relationship Id="rId369" Type="http://schemas.openxmlformats.org/officeDocument/2006/relationships/hyperlink" Target="http://pbs.twimg.com/profile_images/1249934092994375680/xX66NSZP_normal.jpg" TargetMode="External"/><Relationship Id="rId576" Type="http://schemas.openxmlformats.org/officeDocument/2006/relationships/hyperlink" Target="http://pbs.twimg.com/profile_images/1301559373525786625/AcCgQAZj_normal.jpg" TargetMode="External"/><Relationship Id="rId783" Type="http://schemas.openxmlformats.org/officeDocument/2006/relationships/hyperlink" Target="http://pbs.twimg.com/profile_images/1302159275406450688/0d3C9Paw_normal.jpg" TargetMode="External"/><Relationship Id="rId990" Type="http://schemas.openxmlformats.org/officeDocument/2006/relationships/hyperlink" Target="http://pbs.twimg.com/profile_images/1290206791079354370/vmFR7pa3_normal.jpg" TargetMode="External"/><Relationship Id="rId2257" Type="http://schemas.openxmlformats.org/officeDocument/2006/relationships/hyperlink" Target="https://twitter.com/punitpa00706410" TargetMode="External"/><Relationship Id="rId2464" Type="http://schemas.openxmlformats.org/officeDocument/2006/relationships/hyperlink" Target="https://twitter.com/haniyaf69563845" TargetMode="External"/><Relationship Id="rId2671" Type="http://schemas.openxmlformats.org/officeDocument/2006/relationships/hyperlink" Target="https://twitter.com/bharatv37269022" TargetMode="External"/><Relationship Id="rId3210" Type="http://schemas.openxmlformats.org/officeDocument/2006/relationships/hyperlink" Target="https://twitter.com/amitary01806177" TargetMode="External"/><Relationship Id="rId3308" Type="http://schemas.openxmlformats.org/officeDocument/2006/relationships/hyperlink" Target="https://twitter.com/dhruvkumarajay" TargetMode="External"/><Relationship Id="rId3515" Type="http://schemas.openxmlformats.org/officeDocument/2006/relationships/hyperlink" Target="https://twitter.com/mdkhaninc_" TargetMode="External"/><Relationship Id="rId229" Type="http://schemas.openxmlformats.org/officeDocument/2006/relationships/hyperlink" Target="https://t.co/wRGFRVhTqb" TargetMode="External"/><Relationship Id="rId436" Type="http://schemas.openxmlformats.org/officeDocument/2006/relationships/hyperlink" Target="http://pbs.twimg.com/profile_images/1302539643666268165/W4x7SctK_normal.jpg" TargetMode="External"/><Relationship Id="rId643" Type="http://schemas.openxmlformats.org/officeDocument/2006/relationships/hyperlink" Target="http://pbs.twimg.com/profile_images/1094538515558195200/AO1y1CB1_normal.jpg" TargetMode="External"/><Relationship Id="rId1066" Type="http://schemas.openxmlformats.org/officeDocument/2006/relationships/hyperlink" Target="http://pbs.twimg.com/profile_images/1256977238135910405/EcAfbF-U_normal.jpg" TargetMode="External"/><Relationship Id="rId1273" Type="http://schemas.openxmlformats.org/officeDocument/2006/relationships/hyperlink" Target="http://pbs.twimg.com/profile_images/1267723628805861377/HThupshE_normal.jpg" TargetMode="External"/><Relationship Id="rId1480" Type="http://schemas.openxmlformats.org/officeDocument/2006/relationships/hyperlink" Target="http://pbs.twimg.com/profile_images/1278746480900050945/V9ksdmOi_normal.jpg" TargetMode="External"/><Relationship Id="rId2117" Type="http://schemas.openxmlformats.org/officeDocument/2006/relationships/hyperlink" Target="https://twitter.com/dr_samrin" TargetMode="External"/><Relationship Id="rId2324" Type="http://schemas.openxmlformats.org/officeDocument/2006/relationships/hyperlink" Target="https://twitter.com/chandan14532638" TargetMode="External"/><Relationship Id="rId2769" Type="http://schemas.openxmlformats.org/officeDocument/2006/relationships/hyperlink" Target="https://twitter.com/vivekku86115380" TargetMode="External"/><Relationship Id="rId2976" Type="http://schemas.openxmlformats.org/officeDocument/2006/relationships/hyperlink" Target="https://twitter.com/vinodpassi8" TargetMode="External"/><Relationship Id="rId850" Type="http://schemas.openxmlformats.org/officeDocument/2006/relationships/hyperlink" Target="http://pbs.twimg.com/profile_images/1294333264543379456/qUQiIPJ7_normal.jpg" TargetMode="External"/><Relationship Id="rId948" Type="http://schemas.openxmlformats.org/officeDocument/2006/relationships/hyperlink" Target="http://pbs.twimg.com/profile_images/1290654299928788994/TyQ-4A72_normal.jpg" TargetMode="External"/><Relationship Id="rId1133" Type="http://schemas.openxmlformats.org/officeDocument/2006/relationships/hyperlink" Target="http://pbs.twimg.com/profile_images/1177605097863299075/vhLOLh6X_normal.jpg" TargetMode="External"/><Relationship Id="rId1578" Type="http://schemas.openxmlformats.org/officeDocument/2006/relationships/hyperlink" Target="http://pbs.twimg.com/profile_images/1186330740931215369/AhMA5RF5_normal.jpg" TargetMode="External"/><Relationship Id="rId1785" Type="http://schemas.openxmlformats.org/officeDocument/2006/relationships/hyperlink" Target="http://pbs.twimg.com/profile_images/1276554520068157441/cFMcrnNQ_normal.jpg" TargetMode="External"/><Relationship Id="rId1992" Type="http://schemas.openxmlformats.org/officeDocument/2006/relationships/hyperlink" Target="https://twitter.com/suryapsingh_ias" TargetMode="External"/><Relationship Id="rId2531" Type="http://schemas.openxmlformats.org/officeDocument/2006/relationships/hyperlink" Target="https://twitter.com/shivam9464" TargetMode="External"/><Relationship Id="rId2629" Type="http://schemas.openxmlformats.org/officeDocument/2006/relationships/hyperlink" Target="https://twitter.com/gauraw2297" TargetMode="External"/><Relationship Id="rId2836" Type="http://schemas.openxmlformats.org/officeDocument/2006/relationships/hyperlink" Target="https://twitter.com/devataranagar" TargetMode="External"/><Relationship Id="rId77" Type="http://schemas.openxmlformats.org/officeDocument/2006/relationships/hyperlink" Target="https://t.co/s0jj38Seti" TargetMode="External"/><Relationship Id="rId503" Type="http://schemas.openxmlformats.org/officeDocument/2006/relationships/hyperlink" Target="http://pbs.twimg.com/profile_images/1080492353289256965/Ltxrr9Jn_normal.jpg" TargetMode="External"/><Relationship Id="rId710" Type="http://schemas.openxmlformats.org/officeDocument/2006/relationships/hyperlink" Target="http://pbs.twimg.com/profile_images/1302557798400757761/TV_QlrwY_normal.jpg" TargetMode="External"/><Relationship Id="rId808" Type="http://schemas.openxmlformats.org/officeDocument/2006/relationships/hyperlink" Target="http://pbs.twimg.com/profile_images/1302058650475941891/IrptUzOm_normal.jpg" TargetMode="External"/><Relationship Id="rId1340" Type="http://schemas.openxmlformats.org/officeDocument/2006/relationships/hyperlink" Target="http://pbs.twimg.com/profile_images/1281941821220765697/-H2OYkI2_normal.jpg" TargetMode="External"/><Relationship Id="rId1438" Type="http://schemas.openxmlformats.org/officeDocument/2006/relationships/hyperlink" Target="http://pbs.twimg.com/profile_images/1173962036130172930/IwOJ73ka_normal.jpg" TargetMode="External"/><Relationship Id="rId1645" Type="http://schemas.openxmlformats.org/officeDocument/2006/relationships/hyperlink" Target="http://pbs.twimg.com/profile_images/1296473541701844992/a5BVqOf3_normal.jpg" TargetMode="External"/><Relationship Id="rId3098" Type="http://schemas.openxmlformats.org/officeDocument/2006/relationships/hyperlink" Target="https://twitter.com/viveksi95692498" TargetMode="External"/><Relationship Id="rId1200" Type="http://schemas.openxmlformats.org/officeDocument/2006/relationships/hyperlink" Target="http://pbs.twimg.com/profile_images/1188437207427641345/z6AOZdZc_normal.jpg" TargetMode="External"/><Relationship Id="rId1852" Type="http://schemas.openxmlformats.org/officeDocument/2006/relationships/hyperlink" Target="http://pbs.twimg.com/profile_images/1293586078452989952/VH7Chkny_normal.jpg" TargetMode="External"/><Relationship Id="rId2903" Type="http://schemas.openxmlformats.org/officeDocument/2006/relationships/hyperlink" Target="https://twitter.com/ankitku40282674" TargetMode="External"/><Relationship Id="rId1505" Type="http://schemas.openxmlformats.org/officeDocument/2006/relationships/hyperlink" Target="http://pbs.twimg.com/profile_images/1251899117120389124/PHZTPjnY_normal.jpg" TargetMode="External"/><Relationship Id="rId1712" Type="http://schemas.openxmlformats.org/officeDocument/2006/relationships/hyperlink" Target="http://pbs.twimg.com/profile_images/1299581389679992833/JOSLHBDd_normal.jpg" TargetMode="External"/><Relationship Id="rId3165" Type="http://schemas.openxmlformats.org/officeDocument/2006/relationships/hyperlink" Target="https://twitter.com/pritamg15445798" TargetMode="External"/><Relationship Id="rId3372" Type="http://schemas.openxmlformats.org/officeDocument/2006/relationships/hyperlink" Target="https://twitter.com/dheeren43934685" TargetMode="External"/><Relationship Id="rId293" Type="http://schemas.openxmlformats.org/officeDocument/2006/relationships/hyperlink" Target="http://pbs.twimg.com/profile_images/1003634402927112194/NxAViHGM_normal.jpg" TargetMode="External"/><Relationship Id="rId2181" Type="http://schemas.openxmlformats.org/officeDocument/2006/relationships/hyperlink" Target="https://twitter.com/saifahm01517957" TargetMode="External"/><Relationship Id="rId3025" Type="http://schemas.openxmlformats.org/officeDocument/2006/relationships/hyperlink" Target="https://twitter.com/rajeshcos002" TargetMode="External"/><Relationship Id="rId3232" Type="http://schemas.openxmlformats.org/officeDocument/2006/relationships/hyperlink" Target="https://twitter.com/manodeepnag" TargetMode="External"/><Relationship Id="rId3677" Type="http://schemas.openxmlformats.org/officeDocument/2006/relationships/hyperlink" Target="https://twitter.com/honesttpolitics" TargetMode="External"/><Relationship Id="rId153" Type="http://schemas.openxmlformats.org/officeDocument/2006/relationships/hyperlink" Target="https://t.co/YVV1ZxhRox" TargetMode="External"/><Relationship Id="rId360" Type="http://schemas.openxmlformats.org/officeDocument/2006/relationships/hyperlink" Target="http://pbs.twimg.com/profile_images/1289410444793323522/g7eH-Ntn_normal.jpg" TargetMode="External"/><Relationship Id="rId598" Type="http://schemas.openxmlformats.org/officeDocument/2006/relationships/hyperlink" Target="http://pbs.twimg.com/profile_images/1226683297066938369/hzWP6x-L_normal.jpg" TargetMode="External"/><Relationship Id="rId2041" Type="http://schemas.openxmlformats.org/officeDocument/2006/relationships/hyperlink" Target="https://twitter.com/gauravr49366029" TargetMode="External"/><Relationship Id="rId2279" Type="http://schemas.openxmlformats.org/officeDocument/2006/relationships/hyperlink" Target="https://twitter.com/anirudd92992102" TargetMode="External"/><Relationship Id="rId2486" Type="http://schemas.openxmlformats.org/officeDocument/2006/relationships/hyperlink" Target="https://twitter.com/himanshi2singh" TargetMode="External"/><Relationship Id="rId2693" Type="http://schemas.openxmlformats.org/officeDocument/2006/relationships/hyperlink" Target="https://twitter.com/sudiptashee8" TargetMode="External"/><Relationship Id="rId3537" Type="http://schemas.openxmlformats.org/officeDocument/2006/relationships/hyperlink" Target="https://twitter.com/jduonline" TargetMode="External"/><Relationship Id="rId220" Type="http://schemas.openxmlformats.org/officeDocument/2006/relationships/hyperlink" Target="https://t.co/gcjQyfUovD" TargetMode="External"/><Relationship Id="rId458" Type="http://schemas.openxmlformats.org/officeDocument/2006/relationships/hyperlink" Target="http://pbs.twimg.com/profile_images/1301706613430972416/UTv39bUL_normal.jpg" TargetMode="External"/><Relationship Id="rId665" Type="http://schemas.openxmlformats.org/officeDocument/2006/relationships/hyperlink" Target="http://abs.twimg.com/sticky/default_profile_images/default_profile_normal.png" TargetMode="External"/><Relationship Id="rId872" Type="http://schemas.openxmlformats.org/officeDocument/2006/relationships/hyperlink" Target="http://pbs.twimg.com/profile_images/1093087956141715456/uR5Dz8p2_normal.jpg" TargetMode="External"/><Relationship Id="rId1088" Type="http://schemas.openxmlformats.org/officeDocument/2006/relationships/hyperlink" Target="http://pbs.twimg.com/profile_images/1262278831915884544/7PxZfFyj_normal.jpg" TargetMode="External"/><Relationship Id="rId1295" Type="http://schemas.openxmlformats.org/officeDocument/2006/relationships/hyperlink" Target="http://pbs.twimg.com/profile_images/1287737896460414976/eokFK3iR_normal.jpg" TargetMode="External"/><Relationship Id="rId2139" Type="http://schemas.openxmlformats.org/officeDocument/2006/relationships/hyperlink" Target="https://twitter.com/kailashnathsp" TargetMode="External"/><Relationship Id="rId2346" Type="http://schemas.openxmlformats.org/officeDocument/2006/relationships/hyperlink" Target="https://twitter.com/ss_shrawan" TargetMode="External"/><Relationship Id="rId2553" Type="http://schemas.openxmlformats.org/officeDocument/2006/relationships/hyperlink" Target="https://twitter.com/dharmendrap111" TargetMode="External"/><Relationship Id="rId2760" Type="http://schemas.openxmlformats.org/officeDocument/2006/relationships/hyperlink" Target="https://twitter.com/saurabha2y" TargetMode="External"/><Relationship Id="rId2998" Type="http://schemas.openxmlformats.org/officeDocument/2006/relationships/hyperlink" Target="https://twitter.com/shivams70582846" TargetMode="External"/><Relationship Id="rId3604" Type="http://schemas.openxmlformats.org/officeDocument/2006/relationships/hyperlink" Target="https://twitter.com/manpreettkaur20" TargetMode="External"/><Relationship Id="rId318" Type="http://schemas.openxmlformats.org/officeDocument/2006/relationships/hyperlink" Target="http://pbs.twimg.com/profile_images/1294507967069458437/BRtSEArH_normal.jpg" TargetMode="External"/><Relationship Id="rId525" Type="http://schemas.openxmlformats.org/officeDocument/2006/relationships/hyperlink" Target="http://pbs.twimg.com/profile_images/1031406389296603137/20XrkZJs_normal.jpg" TargetMode="External"/><Relationship Id="rId732" Type="http://schemas.openxmlformats.org/officeDocument/2006/relationships/hyperlink" Target="http://pbs.twimg.com/profile_images/1301794477003083776/WiG78sZt_normal.jpg" TargetMode="External"/><Relationship Id="rId1155" Type="http://schemas.openxmlformats.org/officeDocument/2006/relationships/hyperlink" Target="http://pbs.twimg.com/profile_images/1258058914685349890/--iKbc2y_normal.jpg" TargetMode="External"/><Relationship Id="rId1362" Type="http://schemas.openxmlformats.org/officeDocument/2006/relationships/hyperlink" Target="http://pbs.twimg.com/profile_images/1302886634900172800/Fj-peyPy_normal.jpg" TargetMode="External"/><Relationship Id="rId2206" Type="http://schemas.openxmlformats.org/officeDocument/2006/relationships/hyperlink" Target="https://twitter.com/sanjayy46747202" TargetMode="External"/><Relationship Id="rId2413" Type="http://schemas.openxmlformats.org/officeDocument/2006/relationships/hyperlink" Target="https://twitter.com/amittiw82916723" TargetMode="External"/><Relationship Id="rId2620" Type="http://schemas.openxmlformats.org/officeDocument/2006/relationships/hyperlink" Target="https://twitter.com/aashishbbau" TargetMode="External"/><Relationship Id="rId2858" Type="http://schemas.openxmlformats.org/officeDocument/2006/relationships/hyperlink" Target="https://twitter.com/navanee77287719" TargetMode="External"/><Relationship Id="rId99" Type="http://schemas.openxmlformats.org/officeDocument/2006/relationships/hyperlink" Target="https://t.co/gwI8kB7ja3" TargetMode="External"/><Relationship Id="rId1015" Type="http://schemas.openxmlformats.org/officeDocument/2006/relationships/hyperlink" Target="http://pbs.twimg.com/profile_images/1276259717816258560/AqzEVDj-_normal.jpg" TargetMode="External"/><Relationship Id="rId1222" Type="http://schemas.openxmlformats.org/officeDocument/2006/relationships/hyperlink" Target="http://pbs.twimg.com/profile_images/1301903644850176041/17EAXepo_normal.jpg" TargetMode="External"/><Relationship Id="rId1667" Type="http://schemas.openxmlformats.org/officeDocument/2006/relationships/hyperlink" Target="http://pbs.twimg.com/profile_images/1302615348244393984/r5MFu4FJ_normal.jpg" TargetMode="External"/><Relationship Id="rId1874" Type="http://schemas.openxmlformats.org/officeDocument/2006/relationships/hyperlink" Target="http://pbs.twimg.com/profile_images/1291467296586657797/RCfkVrIS_normal.jpg" TargetMode="External"/><Relationship Id="rId2718" Type="http://schemas.openxmlformats.org/officeDocument/2006/relationships/hyperlink" Target="https://twitter.com/_basantsingh" TargetMode="External"/><Relationship Id="rId2925" Type="http://schemas.openxmlformats.org/officeDocument/2006/relationships/hyperlink" Target="https://twitter.com/lotusbharat" TargetMode="External"/><Relationship Id="rId1527" Type="http://schemas.openxmlformats.org/officeDocument/2006/relationships/hyperlink" Target="http://pbs.twimg.com/profile_images/1300765966696022016/TlU6Crk-_normal.jpg" TargetMode="External"/><Relationship Id="rId1734" Type="http://schemas.openxmlformats.org/officeDocument/2006/relationships/hyperlink" Target="http://pbs.twimg.com/profile_images/802946132082970625/5-W2tMWG_normal.jpg" TargetMode="External"/><Relationship Id="rId1941" Type="http://schemas.openxmlformats.org/officeDocument/2006/relationships/hyperlink" Target="http://abs.twimg.com/sticky/default_profile_images/default_profile_normal.png" TargetMode="External"/><Relationship Id="rId3187" Type="http://schemas.openxmlformats.org/officeDocument/2006/relationships/hyperlink" Target="https://twitter.com/deepakranjansp" TargetMode="External"/><Relationship Id="rId3394" Type="http://schemas.openxmlformats.org/officeDocument/2006/relationships/hyperlink" Target="https://twitter.com/vksriv1983" TargetMode="External"/><Relationship Id="rId26" Type="http://schemas.openxmlformats.org/officeDocument/2006/relationships/hyperlink" Target="https://t.co/1cznKPc4pm" TargetMode="External"/><Relationship Id="rId3047" Type="http://schemas.openxmlformats.org/officeDocument/2006/relationships/hyperlink" Target="https://twitter.com/ayushguptagdm" TargetMode="External"/><Relationship Id="rId3699" Type="http://schemas.openxmlformats.org/officeDocument/2006/relationships/hyperlink" Target="https://twitter.com/arkvanshiprem" TargetMode="External"/><Relationship Id="rId175" Type="http://schemas.openxmlformats.org/officeDocument/2006/relationships/hyperlink" Target="https://t.co/5JcAQGwp37" TargetMode="External"/><Relationship Id="rId1801" Type="http://schemas.openxmlformats.org/officeDocument/2006/relationships/hyperlink" Target="http://pbs.twimg.com/profile_images/955432054300147712/oW1ZASN-_normal.jpg" TargetMode="External"/><Relationship Id="rId3254" Type="http://schemas.openxmlformats.org/officeDocument/2006/relationships/hyperlink" Target="https://twitter.com/hansraj" TargetMode="External"/><Relationship Id="rId3461" Type="http://schemas.openxmlformats.org/officeDocument/2006/relationships/hyperlink" Target="https://twitter.com/sarfara38498206" TargetMode="External"/><Relationship Id="rId3559" Type="http://schemas.openxmlformats.org/officeDocument/2006/relationships/hyperlink" Target="https://twitter.com/gksid1" TargetMode="External"/><Relationship Id="rId382" Type="http://schemas.openxmlformats.org/officeDocument/2006/relationships/hyperlink" Target="http://pbs.twimg.com/profile_images/1298105786657173506/mvTbOHEY_normal.jpg" TargetMode="External"/><Relationship Id="rId687" Type="http://schemas.openxmlformats.org/officeDocument/2006/relationships/hyperlink" Target="http://pbs.twimg.com/profile_images/1300863619874217984/5cAuAxFc_normal.jpg" TargetMode="External"/><Relationship Id="rId2063" Type="http://schemas.openxmlformats.org/officeDocument/2006/relationships/hyperlink" Target="https://twitter.com/sachin91813363" TargetMode="External"/><Relationship Id="rId2270" Type="http://schemas.openxmlformats.org/officeDocument/2006/relationships/hyperlink" Target="https://twitter.com/pushpen64409225" TargetMode="External"/><Relationship Id="rId2368" Type="http://schemas.openxmlformats.org/officeDocument/2006/relationships/hyperlink" Target="https://twitter.com/hlvishwakarma" TargetMode="External"/><Relationship Id="rId3114" Type="http://schemas.openxmlformats.org/officeDocument/2006/relationships/hyperlink" Target="https://twitter.com/kaushal06760033" TargetMode="External"/><Relationship Id="rId3321" Type="http://schemas.openxmlformats.org/officeDocument/2006/relationships/hyperlink" Target="https://twitter.com/ashafakkhan12" TargetMode="External"/><Relationship Id="rId242" Type="http://schemas.openxmlformats.org/officeDocument/2006/relationships/hyperlink" Target="https://t.co/hPGYE7DUxw" TargetMode="External"/><Relationship Id="rId894" Type="http://schemas.openxmlformats.org/officeDocument/2006/relationships/hyperlink" Target="http://pbs.twimg.com/profile_images/1300671342157520896/GrgBSdcp_normal.jpg" TargetMode="External"/><Relationship Id="rId1177" Type="http://schemas.openxmlformats.org/officeDocument/2006/relationships/hyperlink" Target="http://pbs.twimg.com/profile_images/1294528593012256768/JcucYBS0_normal.jpg" TargetMode="External"/><Relationship Id="rId2130" Type="http://schemas.openxmlformats.org/officeDocument/2006/relationships/hyperlink" Target="https://twitter.com/alishabahat0" TargetMode="External"/><Relationship Id="rId2575" Type="http://schemas.openxmlformats.org/officeDocument/2006/relationships/hyperlink" Target="https://twitter.com/2suhana25" TargetMode="External"/><Relationship Id="rId2782" Type="http://schemas.openxmlformats.org/officeDocument/2006/relationships/hyperlink" Target="https://twitter.com/sumitya86436710" TargetMode="External"/><Relationship Id="rId3419" Type="http://schemas.openxmlformats.org/officeDocument/2006/relationships/hyperlink" Target="https://twitter.com/vibhuth49139970" TargetMode="External"/><Relationship Id="rId3626" Type="http://schemas.openxmlformats.org/officeDocument/2006/relationships/hyperlink" Target="https://twitter.com/anurupmishra1" TargetMode="External"/><Relationship Id="rId102" Type="http://schemas.openxmlformats.org/officeDocument/2006/relationships/hyperlink" Target="https://t.co/M7KLj5Rlh9" TargetMode="External"/><Relationship Id="rId547" Type="http://schemas.openxmlformats.org/officeDocument/2006/relationships/hyperlink" Target="http://pbs.twimg.com/profile_images/1299318068326268928/1UiJp4BA_normal.jpg" TargetMode="External"/><Relationship Id="rId754" Type="http://schemas.openxmlformats.org/officeDocument/2006/relationships/hyperlink" Target="http://pbs.twimg.com/profile_images/1043403378343038976/FL8wXeEV_normal.jpg" TargetMode="External"/><Relationship Id="rId961" Type="http://schemas.openxmlformats.org/officeDocument/2006/relationships/hyperlink" Target="http://pbs.twimg.com/profile_images/1287351551829274624/cwX0AolQ_normal.jpg" TargetMode="External"/><Relationship Id="rId1384" Type="http://schemas.openxmlformats.org/officeDocument/2006/relationships/hyperlink" Target="http://abs.twimg.com/sticky/default_profile_images/default_profile_normal.png" TargetMode="External"/><Relationship Id="rId1591" Type="http://schemas.openxmlformats.org/officeDocument/2006/relationships/hyperlink" Target="http://pbs.twimg.com/profile_images/1301053775516377088/Xgnf0fn3_normal.jpg" TargetMode="External"/><Relationship Id="rId1689" Type="http://schemas.openxmlformats.org/officeDocument/2006/relationships/hyperlink" Target="http://pbs.twimg.com/profile_images/1302562559451516929/4Nja-ki8_normal.jpg" TargetMode="External"/><Relationship Id="rId2228" Type="http://schemas.openxmlformats.org/officeDocument/2006/relationships/hyperlink" Target="https://twitter.com/iampradeep0509" TargetMode="External"/><Relationship Id="rId2435" Type="http://schemas.openxmlformats.org/officeDocument/2006/relationships/hyperlink" Target="https://twitter.com/shubham_scs" TargetMode="External"/><Relationship Id="rId2642" Type="http://schemas.openxmlformats.org/officeDocument/2006/relationships/hyperlink" Target="https://twitter.com/varshapaswan1" TargetMode="External"/><Relationship Id="rId90" Type="http://schemas.openxmlformats.org/officeDocument/2006/relationships/hyperlink" Target="https://t.co/R4ZvxxCsRq" TargetMode="External"/><Relationship Id="rId407" Type="http://schemas.openxmlformats.org/officeDocument/2006/relationships/hyperlink" Target="http://pbs.twimg.com/profile_images/1291699948023554049/I2oO_wyi_normal.jpg" TargetMode="External"/><Relationship Id="rId614" Type="http://schemas.openxmlformats.org/officeDocument/2006/relationships/hyperlink" Target="http://pbs.twimg.com/profile_images/1299066114689740805/30ETWG_R_normal.jpg" TargetMode="External"/><Relationship Id="rId821" Type="http://schemas.openxmlformats.org/officeDocument/2006/relationships/hyperlink" Target="http://pbs.twimg.com/profile_images/1262840692482531328/GwjLpfFs_normal.jpg" TargetMode="External"/><Relationship Id="rId1037" Type="http://schemas.openxmlformats.org/officeDocument/2006/relationships/hyperlink" Target="http://pbs.twimg.com/profile_images/1301391208300703745/h3skbY9P_normal.jpg" TargetMode="External"/><Relationship Id="rId1244" Type="http://schemas.openxmlformats.org/officeDocument/2006/relationships/hyperlink" Target="http://pbs.twimg.com/profile_images/1227846264265424896/nZgJ7W2o_normal.jpg" TargetMode="External"/><Relationship Id="rId1451" Type="http://schemas.openxmlformats.org/officeDocument/2006/relationships/hyperlink" Target="http://abs.twimg.com/sticky/default_profile_images/default_profile_normal.png" TargetMode="External"/><Relationship Id="rId1896" Type="http://schemas.openxmlformats.org/officeDocument/2006/relationships/hyperlink" Target="http://pbs.twimg.com/profile_images/1293615529647722496/Wl5Fsn7H_normal.jpg" TargetMode="External"/><Relationship Id="rId2502" Type="http://schemas.openxmlformats.org/officeDocument/2006/relationships/hyperlink" Target="https://twitter.com/gilbertswamidas" TargetMode="External"/><Relationship Id="rId2947" Type="http://schemas.openxmlformats.org/officeDocument/2006/relationships/hyperlink" Target="https://twitter.com/artimau98732544" TargetMode="External"/><Relationship Id="rId919" Type="http://schemas.openxmlformats.org/officeDocument/2006/relationships/hyperlink" Target="http://pbs.twimg.com/profile_images/1300797274587504641/4Gi4ktil_normal.jpg" TargetMode="External"/><Relationship Id="rId1104" Type="http://schemas.openxmlformats.org/officeDocument/2006/relationships/hyperlink" Target="http://pbs.twimg.com/profile_images/1157319575978930176/WWjfpMJ2_normal.jpg" TargetMode="External"/><Relationship Id="rId1311" Type="http://schemas.openxmlformats.org/officeDocument/2006/relationships/hyperlink" Target="http://pbs.twimg.com/profile_images/1292300665058807809/wqdHzrKf_normal.jpg" TargetMode="External"/><Relationship Id="rId1549" Type="http://schemas.openxmlformats.org/officeDocument/2006/relationships/hyperlink" Target="http://pbs.twimg.com/profile_images/1272249276077355010/ncj5r55S_normal.jpg" TargetMode="External"/><Relationship Id="rId1756" Type="http://schemas.openxmlformats.org/officeDocument/2006/relationships/hyperlink" Target="http://pbs.twimg.com/profile_images/1260221002962870273/oaOtmZZ__normal.jpg" TargetMode="External"/><Relationship Id="rId1963" Type="http://schemas.openxmlformats.org/officeDocument/2006/relationships/hyperlink" Target="http://pbs.twimg.com/profile_images/1302470313683292160/scyEvwAt_normal.jpg" TargetMode="External"/><Relationship Id="rId2807" Type="http://schemas.openxmlformats.org/officeDocument/2006/relationships/hyperlink" Target="https://twitter.com/dileepvermad841" TargetMode="External"/><Relationship Id="rId48" Type="http://schemas.openxmlformats.org/officeDocument/2006/relationships/hyperlink" Target="https://t.co/YVV1Zxzsg5" TargetMode="External"/><Relationship Id="rId1409" Type="http://schemas.openxmlformats.org/officeDocument/2006/relationships/hyperlink" Target="http://pbs.twimg.com/profile_images/1294792794175762432/IOKlA4Le_normal.jpg" TargetMode="External"/><Relationship Id="rId1616" Type="http://schemas.openxmlformats.org/officeDocument/2006/relationships/hyperlink" Target="http://pbs.twimg.com/profile_images/1299278363375222784/DCK8QKte_normal.jpg" TargetMode="External"/><Relationship Id="rId1823" Type="http://schemas.openxmlformats.org/officeDocument/2006/relationships/hyperlink" Target="http://abs.twimg.com/sticky/default_profile_images/default_profile_normal.png" TargetMode="External"/><Relationship Id="rId3069" Type="http://schemas.openxmlformats.org/officeDocument/2006/relationships/hyperlink" Target="https://twitter.com/ankitakamarshal" TargetMode="External"/><Relationship Id="rId3276" Type="http://schemas.openxmlformats.org/officeDocument/2006/relationships/hyperlink" Target="https://twitter.com/ravikashyap4001" TargetMode="External"/><Relationship Id="rId3483" Type="http://schemas.openxmlformats.org/officeDocument/2006/relationships/hyperlink" Target="https://twitter.com/ravindragautam_" TargetMode="External"/><Relationship Id="rId3690" Type="http://schemas.openxmlformats.org/officeDocument/2006/relationships/hyperlink" Target="https://twitter.com/priyank87624360" TargetMode="External"/><Relationship Id="rId197" Type="http://schemas.openxmlformats.org/officeDocument/2006/relationships/hyperlink" Target="https://t.co/4Fu0FbKo2B" TargetMode="External"/><Relationship Id="rId2085" Type="http://schemas.openxmlformats.org/officeDocument/2006/relationships/hyperlink" Target="https://twitter.com/sarvjeetsingh93" TargetMode="External"/><Relationship Id="rId2292" Type="http://schemas.openxmlformats.org/officeDocument/2006/relationships/hyperlink" Target="https://twitter.com/shivpalsinghyad" TargetMode="External"/><Relationship Id="rId3136" Type="http://schemas.openxmlformats.org/officeDocument/2006/relationships/hyperlink" Target="https://twitter.com/rahmats37200330" TargetMode="External"/><Relationship Id="rId3343" Type="http://schemas.openxmlformats.org/officeDocument/2006/relationships/hyperlink" Target="https://twitter.com/chandanran88" TargetMode="External"/><Relationship Id="rId264" Type="http://schemas.openxmlformats.org/officeDocument/2006/relationships/hyperlink" Target="https://t.co/hPGYE7mjFY" TargetMode="External"/><Relationship Id="rId471" Type="http://schemas.openxmlformats.org/officeDocument/2006/relationships/hyperlink" Target="http://pbs.twimg.com/profile_images/1276930726265384961/itoLE5Xp_normal.jpg" TargetMode="External"/><Relationship Id="rId2152" Type="http://schemas.openxmlformats.org/officeDocument/2006/relationships/hyperlink" Target="https://twitter.com/aapkajabir" TargetMode="External"/><Relationship Id="rId2597" Type="http://schemas.openxmlformats.org/officeDocument/2006/relationships/hyperlink" Target="https://twitter.com/yadavdeepaks" TargetMode="External"/><Relationship Id="rId3550" Type="http://schemas.openxmlformats.org/officeDocument/2006/relationships/hyperlink" Target="https://twitter.com/rahuljaiss" TargetMode="External"/><Relationship Id="rId3648" Type="http://schemas.openxmlformats.org/officeDocument/2006/relationships/hyperlink" Target="https://twitter.com/berojgarshiv1" TargetMode="External"/><Relationship Id="rId124" Type="http://schemas.openxmlformats.org/officeDocument/2006/relationships/hyperlink" Target="https://t.co/YI9ZR7M9YW" TargetMode="External"/><Relationship Id="rId569" Type="http://schemas.openxmlformats.org/officeDocument/2006/relationships/hyperlink" Target="http://pbs.twimg.com/profile_images/1302811574457884672/JIfZhLOa_normal.jpg" TargetMode="External"/><Relationship Id="rId776" Type="http://schemas.openxmlformats.org/officeDocument/2006/relationships/hyperlink" Target="http://pbs.twimg.com/profile_images/1285464474443378688/oPl0MK_g_normal.jpg" TargetMode="External"/><Relationship Id="rId983" Type="http://schemas.openxmlformats.org/officeDocument/2006/relationships/hyperlink" Target="http://pbs.twimg.com/profile_images/1269677722818707463/DdVwy8-H_normal.jpg" TargetMode="External"/><Relationship Id="rId1199" Type="http://schemas.openxmlformats.org/officeDocument/2006/relationships/hyperlink" Target="http://pbs.twimg.com/profile_images/1275409071848353792/9cEa1rXI_normal.jpg" TargetMode="External"/><Relationship Id="rId2457" Type="http://schemas.openxmlformats.org/officeDocument/2006/relationships/hyperlink" Target="https://twitter.com/pandeyparmanan5" TargetMode="External"/><Relationship Id="rId2664" Type="http://schemas.openxmlformats.org/officeDocument/2006/relationships/hyperlink" Target="https://twitter.com/ali37928" TargetMode="External"/><Relationship Id="rId3203" Type="http://schemas.openxmlformats.org/officeDocument/2006/relationships/hyperlink" Target="https://twitter.com/ranjan93ayush" TargetMode="External"/><Relationship Id="rId3410" Type="http://schemas.openxmlformats.org/officeDocument/2006/relationships/hyperlink" Target="https://twitter.com/b2ashi" TargetMode="External"/><Relationship Id="rId3508" Type="http://schemas.openxmlformats.org/officeDocument/2006/relationships/hyperlink" Target="https://twitter.com/tuhinchutibhat1" TargetMode="External"/><Relationship Id="rId331" Type="http://schemas.openxmlformats.org/officeDocument/2006/relationships/hyperlink" Target="http://pbs.twimg.com/profile_images/1299943673723977728/ImT6ZgBC_normal.jpg" TargetMode="External"/><Relationship Id="rId429" Type="http://schemas.openxmlformats.org/officeDocument/2006/relationships/hyperlink" Target="http://pbs.twimg.com/profile_images/1302863146562940930/ty6K4FDd_normal.jpg" TargetMode="External"/><Relationship Id="rId636" Type="http://schemas.openxmlformats.org/officeDocument/2006/relationships/hyperlink" Target="http://abs.twimg.com/sticky/default_profile_images/default_profile_normal.png" TargetMode="External"/><Relationship Id="rId1059" Type="http://schemas.openxmlformats.org/officeDocument/2006/relationships/hyperlink" Target="http://abs.twimg.com/sticky/default_profile_images/default_profile_normal.png" TargetMode="External"/><Relationship Id="rId1266" Type="http://schemas.openxmlformats.org/officeDocument/2006/relationships/hyperlink" Target="http://pbs.twimg.com/profile_images/1285269910726176769/H3QfqNQJ_normal.jpg" TargetMode="External"/><Relationship Id="rId1473" Type="http://schemas.openxmlformats.org/officeDocument/2006/relationships/hyperlink" Target="http://pbs.twimg.com/profile_images/1285197521271156737/MDNXn96Z_normal.jpg" TargetMode="External"/><Relationship Id="rId2012" Type="http://schemas.openxmlformats.org/officeDocument/2006/relationships/hyperlink" Target="https://twitter.com/railminindia" TargetMode="External"/><Relationship Id="rId2317" Type="http://schemas.openxmlformats.org/officeDocument/2006/relationships/hyperlink" Target="https://twitter.com/sunilku93307222" TargetMode="External"/><Relationship Id="rId2871" Type="http://schemas.openxmlformats.org/officeDocument/2006/relationships/hyperlink" Target="https://twitter.com/bharatapat" TargetMode="External"/><Relationship Id="rId2969" Type="http://schemas.openxmlformats.org/officeDocument/2006/relationships/hyperlink" Target="https://twitter.com/manav_ss_gupta" TargetMode="External"/><Relationship Id="rId843" Type="http://schemas.openxmlformats.org/officeDocument/2006/relationships/hyperlink" Target="http://pbs.twimg.com/profile_images/1293834797408690176/zrjKLQBM_normal.jpg" TargetMode="External"/><Relationship Id="rId1126" Type="http://schemas.openxmlformats.org/officeDocument/2006/relationships/hyperlink" Target="http://pbs.twimg.com/profile_images/1301208698426019840/689c0vMX_normal.jpg" TargetMode="External"/><Relationship Id="rId1680" Type="http://schemas.openxmlformats.org/officeDocument/2006/relationships/hyperlink" Target="http://pbs.twimg.com/profile_images/1297033190197010432/Xzuv21Sx_normal.jpg" TargetMode="External"/><Relationship Id="rId1778" Type="http://schemas.openxmlformats.org/officeDocument/2006/relationships/hyperlink" Target="http://pbs.twimg.com/profile_images/1282671964792827904/ODLwrBCM_normal.jpg" TargetMode="External"/><Relationship Id="rId1985" Type="http://schemas.openxmlformats.org/officeDocument/2006/relationships/hyperlink" Target="http://abs.twimg.com/sticky/default_profile_images/default_profile_normal.png" TargetMode="External"/><Relationship Id="rId2524" Type="http://schemas.openxmlformats.org/officeDocument/2006/relationships/hyperlink" Target="https://twitter.com/ramkish89437154" TargetMode="External"/><Relationship Id="rId2731" Type="http://schemas.openxmlformats.org/officeDocument/2006/relationships/hyperlink" Target="https://twitter.com/manojrld" TargetMode="External"/><Relationship Id="rId2829" Type="http://schemas.openxmlformats.org/officeDocument/2006/relationships/hyperlink" Target="https://twitter.com/akilans313" TargetMode="External"/><Relationship Id="rId703" Type="http://schemas.openxmlformats.org/officeDocument/2006/relationships/hyperlink" Target="http://pbs.twimg.com/profile_images/1292310394141208577/jTaOibeM_normal.jpg" TargetMode="External"/><Relationship Id="rId910" Type="http://schemas.openxmlformats.org/officeDocument/2006/relationships/hyperlink" Target="http://pbs.twimg.com/profile_images/1274878834349752323/50NTDThw_normal.jpg" TargetMode="External"/><Relationship Id="rId1333" Type="http://schemas.openxmlformats.org/officeDocument/2006/relationships/hyperlink" Target="http://pbs.twimg.com/profile_images/1224335376686317568/qAN6iVte_normal.jpg" TargetMode="External"/><Relationship Id="rId1540" Type="http://schemas.openxmlformats.org/officeDocument/2006/relationships/hyperlink" Target="http://pbs.twimg.com/profile_images/1281079607827951617/sfolBxas_normal.jpg" TargetMode="External"/><Relationship Id="rId1638" Type="http://schemas.openxmlformats.org/officeDocument/2006/relationships/hyperlink" Target="http://abs.twimg.com/sticky/default_profile_images/default_profile_normal.png" TargetMode="External"/><Relationship Id="rId1400" Type="http://schemas.openxmlformats.org/officeDocument/2006/relationships/hyperlink" Target="http://pbs.twimg.com/profile_images/1296003821726871552/pFnoLFTp_normal.jpg" TargetMode="External"/><Relationship Id="rId1845" Type="http://schemas.openxmlformats.org/officeDocument/2006/relationships/hyperlink" Target="http://pbs.twimg.com/profile_images/1174381892436545536/BVGiKEYj_normal.jpg" TargetMode="External"/><Relationship Id="rId3060" Type="http://schemas.openxmlformats.org/officeDocument/2006/relationships/hyperlink" Target="https://twitter.com/michwalg" TargetMode="External"/><Relationship Id="rId3298" Type="http://schemas.openxmlformats.org/officeDocument/2006/relationships/hyperlink" Target="https://twitter.com/kalim1958" TargetMode="External"/><Relationship Id="rId1705" Type="http://schemas.openxmlformats.org/officeDocument/2006/relationships/hyperlink" Target="http://pbs.twimg.com/profile_images/1237787356414926848/0acns-10_normal.jpg" TargetMode="External"/><Relationship Id="rId1912" Type="http://schemas.openxmlformats.org/officeDocument/2006/relationships/hyperlink" Target="http://pbs.twimg.com/profile_images/1109648308635664385/UgVbxrR8_normal.jpg" TargetMode="External"/><Relationship Id="rId3158" Type="http://schemas.openxmlformats.org/officeDocument/2006/relationships/hyperlink" Target="https://twitter.com/gaganpratapmath" TargetMode="External"/><Relationship Id="rId3365" Type="http://schemas.openxmlformats.org/officeDocument/2006/relationships/hyperlink" Target="https://twitter.com/kanganateam" TargetMode="External"/><Relationship Id="rId3572" Type="http://schemas.openxmlformats.org/officeDocument/2006/relationships/hyperlink" Target="https://twitter.com/sanjeev96766510" TargetMode="External"/><Relationship Id="rId286" Type="http://schemas.openxmlformats.org/officeDocument/2006/relationships/hyperlink" Target="http://pbs.twimg.com/profile_images/1259732088393089026/B8KHv_PT_normal.jpg" TargetMode="External"/><Relationship Id="rId493" Type="http://schemas.openxmlformats.org/officeDocument/2006/relationships/hyperlink" Target="http://pbs.twimg.com/profile_images/1195011260598738946/X59F3s-2_normal.jpg" TargetMode="External"/><Relationship Id="rId2174" Type="http://schemas.openxmlformats.org/officeDocument/2006/relationships/hyperlink" Target="https://twitter.com/n90idihskkssua1" TargetMode="External"/><Relationship Id="rId2381" Type="http://schemas.openxmlformats.org/officeDocument/2006/relationships/hyperlink" Target="https://twitter.com/rakesh2978" TargetMode="External"/><Relationship Id="rId3018" Type="http://schemas.openxmlformats.org/officeDocument/2006/relationships/hyperlink" Target="https://twitter.com/yuvarjdkatihar" TargetMode="External"/><Relationship Id="rId3225" Type="http://schemas.openxmlformats.org/officeDocument/2006/relationships/hyperlink" Target="https://twitter.com/ankittiwaribjp6" TargetMode="External"/><Relationship Id="rId3432" Type="http://schemas.openxmlformats.org/officeDocument/2006/relationships/hyperlink" Target="https://twitter.com/surendr32045048" TargetMode="External"/><Relationship Id="rId146" Type="http://schemas.openxmlformats.org/officeDocument/2006/relationships/hyperlink" Target="https://t.co/G89hGe9BNR" TargetMode="External"/><Relationship Id="rId353" Type="http://schemas.openxmlformats.org/officeDocument/2006/relationships/hyperlink" Target="http://pbs.twimg.com/profile_images/982790426389196800/adcHv3EZ_normal.jpg" TargetMode="External"/><Relationship Id="rId560" Type="http://schemas.openxmlformats.org/officeDocument/2006/relationships/hyperlink" Target="http://pbs.twimg.com/profile_images/1214602459588378624/axTm6bzq_normal.jpg" TargetMode="External"/><Relationship Id="rId798" Type="http://schemas.openxmlformats.org/officeDocument/2006/relationships/hyperlink" Target="http://pbs.twimg.com/profile_images/1135841618185998337/TzULLuCw_normal.jpg" TargetMode="External"/><Relationship Id="rId1190" Type="http://schemas.openxmlformats.org/officeDocument/2006/relationships/hyperlink" Target="http://pbs.twimg.com/profile_images/1273657386050322433/hoDZxvd-_normal.jpg" TargetMode="External"/><Relationship Id="rId2034" Type="http://schemas.openxmlformats.org/officeDocument/2006/relationships/hyperlink" Target="https://twitter.com/dineshk47863280" TargetMode="External"/><Relationship Id="rId2241" Type="http://schemas.openxmlformats.org/officeDocument/2006/relationships/hyperlink" Target="https://twitter.com/satynarayanvdo" TargetMode="External"/><Relationship Id="rId2479" Type="http://schemas.openxmlformats.org/officeDocument/2006/relationships/hyperlink" Target="https://twitter.com/saddamh009" TargetMode="External"/><Relationship Id="rId2686" Type="http://schemas.openxmlformats.org/officeDocument/2006/relationships/hyperlink" Target="https://twitter.com/dilipku81262386" TargetMode="External"/><Relationship Id="rId2893" Type="http://schemas.openxmlformats.org/officeDocument/2006/relationships/hyperlink" Target="https://twitter.com/amanaanandinc" TargetMode="External"/><Relationship Id="rId213" Type="http://schemas.openxmlformats.org/officeDocument/2006/relationships/hyperlink" Target="https://t.co/YVV1Zxzsg5" TargetMode="External"/><Relationship Id="rId420" Type="http://schemas.openxmlformats.org/officeDocument/2006/relationships/hyperlink" Target="http://pbs.twimg.com/profile_images/852919407386869760/IJ09MMET_normal.jpg" TargetMode="External"/><Relationship Id="rId658" Type="http://schemas.openxmlformats.org/officeDocument/2006/relationships/hyperlink" Target="http://pbs.twimg.com/profile_images/1151368685816176643/iyhOikaM_normal.jpg" TargetMode="External"/><Relationship Id="rId865" Type="http://schemas.openxmlformats.org/officeDocument/2006/relationships/hyperlink" Target="http://pbs.twimg.com/profile_images/1301373849687134209/KTdh3KY2_normal.jpg" TargetMode="External"/><Relationship Id="rId1050" Type="http://schemas.openxmlformats.org/officeDocument/2006/relationships/hyperlink" Target="http://pbs.twimg.com/profile_images/1239447090163585024/otW9ej60_normal.jpg" TargetMode="External"/><Relationship Id="rId1288" Type="http://schemas.openxmlformats.org/officeDocument/2006/relationships/hyperlink" Target="http://pbs.twimg.com/profile_images/1277556727584448514/jXIWceX0_normal.jpg" TargetMode="External"/><Relationship Id="rId1495" Type="http://schemas.openxmlformats.org/officeDocument/2006/relationships/hyperlink" Target="http://pbs.twimg.com/profile_images/1263553495803858949/mUxqTXRR_normal.jpg" TargetMode="External"/><Relationship Id="rId2101" Type="http://schemas.openxmlformats.org/officeDocument/2006/relationships/hyperlink" Target="https://twitter.com/dabindersingh" TargetMode="External"/><Relationship Id="rId2339" Type="http://schemas.openxmlformats.org/officeDocument/2006/relationships/hyperlink" Target="https://twitter.com/sardesairajdeep" TargetMode="External"/><Relationship Id="rId2546" Type="http://schemas.openxmlformats.org/officeDocument/2006/relationships/hyperlink" Target="https://twitter.com/bhawanablog" TargetMode="External"/><Relationship Id="rId2753" Type="http://schemas.openxmlformats.org/officeDocument/2006/relationships/hyperlink" Target="https://twitter.com/nitinsocialist" TargetMode="External"/><Relationship Id="rId2960" Type="http://schemas.openxmlformats.org/officeDocument/2006/relationships/hyperlink" Target="https://twitter.com/groot_24" TargetMode="External"/><Relationship Id="rId518" Type="http://schemas.openxmlformats.org/officeDocument/2006/relationships/hyperlink" Target="http://pbs.twimg.com/profile_images/1242391792177369089/mh_zYPKp_normal.jpg" TargetMode="External"/><Relationship Id="rId725" Type="http://schemas.openxmlformats.org/officeDocument/2006/relationships/hyperlink" Target="http://pbs.twimg.com/profile_images/1300845967944478721/x8Ge6_4z_normal.jpg" TargetMode="External"/><Relationship Id="rId932" Type="http://schemas.openxmlformats.org/officeDocument/2006/relationships/hyperlink" Target="http://pbs.twimg.com/profile_images/1302511811908960256/VT5Jgnfl_normal.jpg" TargetMode="External"/><Relationship Id="rId1148" Type="http://schemas.openxmlformats.org/officeDocument/2006/relationships/hyperlink" Target="http://pbs.twimg.com/profile_images/1301777177931780097/Lm838AsI_normal.jpg" TargetMode="External"/><Relationship Id="rId1355" Type="http://schemas.openxmlformats.org/officeDocument/2006/relationships/hyperlink" Target="http://pbs.twimg.com/profile_images/1300767838722879489/tY8_aNX9_normal.jpg" TargetMode="External"/><Relationship Id="rId1562" Type="http://schemas.openxmlformats.org/officeDocument/2006/relationships/hyperlink" Target="http://pbs.twimg.com/profile_images/1287656722627059713/vMfEa2Wh_normal.jpg" TargetMode="External"/><Relationship Id="rId2406" Type="http://schemas.openxmlformats.org/officeDocument/2006/relationships/hyperlink" Target="https://twitter.com/sefaliyadav" TargetMode="External"/><Relationship Id="rId2613" Type="http://schemas.openxmlformats.org/officeDocument/2006/relationships/hyperlink" Target="https://twitter.com/sahdeo12" TargetMode="External"/><Relationship Id="rId1008" Type="http://schemas.openxmlformats.org/officeDocument/2006/relationships/hyperlink" Target="http://pbs.twimg.com/profile_images/1239455297552318464/cPKu_17B_normal.jpg" TargetMode="External"/><Relationship Id="rId1215" Type="http://schemas.openxmlformats.org/officeDocument/2006/relationships/hyperlink" Target="http://pbs.twimg.com/profile_images/1197129905831460864/g6ro1yNi_normal.jpg" TargetMode="External"/><Relationship Id="rId1422" Type="http://schemas.openxmlformats.org/officeDocument/2006/relationships/hyperlink" Target="http://pbs.twimg.com/profile_images/1293934304192368640/qbpq1WdO_normal.jpg" TargetMode="External"/><Relationship Id="rId1867" Type="http://schemas.openxmlformats.org/officeDocument/2006/relationships/hyperlink" Target="http://pbs.twimg.com/profile_images/1196364709039001600/OA7W1HZm_normal.jpg" TargetMode="External"/><Relationship Id="rId2820" Type="http://schemas.openxmlformats.org/officeDocument/2006/relationships/hyperlink" Target="https://twitter.com/ashokch98773360" TargetMode="External"/><Relationship Id="rId2918" Type="http://schemas.openxmlformats.org/officeDocument/2006/relationships/hyperlink" Target="https://twitter.com/lionheart551986" TargetMode="External"/><Relationship Id="rId61" Type="http://schemas.openxmlformats.org/officeDocument/2006/relationships/hyperlink" Target="https://t.co/f6nnVdVDYA" TargetMode="External"/><Relationship Id="rId1727" Type="http://schemas.openxmlformats.org/officeDocument/2006/relationships/hyperlink" Target="http://pbs.twimg.com/profile_images/1301161798679232512/boJmPwNw_normal.jpg" TargetMode="External"/><Relationship Id="rId1934" Type="http://schemas.openxmlformats.org/officeDocument/2006/relationships/hyperlink" Target="http://pbs.twimg.com/profile_images/1302486094999502848/4ldkcnov_normal.jpg" TargetMode="External"/><Relationship Id="rId3082" Type="http://schemas.openxmlformats.org/officeDocument/2006/relationships/hyperlink" Target="https://twitter.com/mdarhamsiddique" TargetMode="External"/><Relationship Id="rId3387" Type="http://schemas.openxmlformats.org/officeDocument/2006/relationships/hyperlink" Target="https://twitter.com/vidushi18659869" TargetMode="External"/><Relationship Id="rId19" Type="http://schemas.openxmlformats.org/officeDocument/2006/relationships/hyperlink" Target="https://t.co/zPmdB9RIFD" TargetMode="External"/><Relationship Id="rId2196" Type="http://schemas.openxmlformats.org/officeDocument/2006/relationships/hyperlink" Target="https://twitter.com/santosh72621430" TargetMode="External"/><Relationship Id="rId3594" Type="http://schemas.openxmlformats.org/officeDocument/2006/relationships/hyperlink" Target="https://twitter.com/chitraaum" TargetMode="External"/><Relationship Id="rId168" Type="http://schemas.openxmlformats.org/officeDocument/2006/relationships/hyperlink" Target="https://t.co/jKmY6NdU9b" TargetMode="External"/><Relationship Id="rId3247" Type="http://schemas.openxmlformats.org/officeDocument/2006/relationships/hyperlink" Target="https://twitter.com/amrita204" TargetMode="External"/><Relationship Id="rId3454" Type="http://schemas.openxmlformats.org/officeDocument/2006/relationships/hyperlink" Target="https://twitter.com/wahidhusain8" TargetMode="External"/><Relationship Id="rId3661" Type="http://schemas.openxmlformats.org/officeDocument/2006/relationships/hyperlink" Target="https://twitter.com/abhaysi93888313" TargetMode="External"/><Relationship Id="rId375" Type="http://schemas.openxmlformats.org/officeDocument/2006/relationships/hyperlink" Target="http://abs.twimg.com/sticky/default_profile_images/default_profile_normal.png" TargetMode="External"/><Relationship Id="rId582" Type="http://schemas.openxmlformats.org/officeDocument/2006/relationships/hyperlink" Target="http://pbs.twimg.com/profile_images/1301169363471351808/3M3JRtt9_normal.jpg" TargetMode="External"/><Relationship Id="rId2056" Type="http://schemas.openxmlformats.org/officeDocument/2006/relationships/hyperlink" Target="https://twitter.com/manojku72692521" TargetMode="External"/><Relationship Id="rId2263" Type="http://schemas.openxmlformats.org/officeDocument/2006/relationships/hyperlink" Target="https://twitter.com/furqanbakhas" TargetMode="External"/><Relationship Id="rId2470" Type="http://schemas.openxmlformats.org/officeDocument/2006/relationships/hyperlink" Target="https://twitter.com/rakeshy80336070" TargetMode="External"/><Relationship Id="rId3107" Type="http://schemas.openxmlformats.org/officeDocument/2006/relationships/hyperlink" Target="https://twitter.com/pankajk52025817" TargetMode="External"/><Relationship Id="rId3314" Type="http://schemas.openxmlformats.org/officeDocument/2006/relationships/hyperlink" Target="https://twitter.com/ramnmaurya" TargetMode="External"/><Relationship Id="rId3521" Type="http://schemas.openxmlformats.org/officeDocument/2006/relationships/hyperlink" Target="https://twitter.com/winnersasia" TargetMode="External"/><Relationship Id="rId3" Type="http://schemas.openxmlformats.org/officeDocument/2006/relationships/hyperlink" Target="https://t.co/l6RPaXywtR" TargetMode="External"/><Relationship Id="rId235" Type="http://schemas.openxmlformats.org/officeDocument/2006/relationships/hyperlink" Target="https://t.co/PHjWDqMQy0" TargetMode="External"/><Relationship Id="rId442" Type="http://schemas.openxmlformats.org/officeDocument/2006/relationships/hyperlink" Target="http://pbs.twimg.com/profile_images/1261330452318732288/t8IQJRZW_normal.jpg" TargetMode="External"/><Relationship Id="rId887" Type="http://schemas.openxmlformats.org/officeDocument/2006/relationships/hyperlink" Target="http://pbs.twimg.com/profile_images/1298512629799899136/SsAVGEUy_normal.jpg" TargetMode="External"/><Relationship Id="rId1072" Type="http://schemas.openxmlformats.org/officeDocument/2006/relationships/hyperlink" Target="http://pbs.twimg.com/profile_images/1301384710505943040/hafoYse0_normal.jpg" TargetMode="External"/><Relationship Id="rId2123" Type="http://schemas.openxmlformats.org/officeDocument/2006/relationships/hyperlink" Target="https://twitter.com/deepak09291752" TargetMode="External"/><Relationship Id="rId2330" Type="http://schemas.openxmlformats.org/officeDocument/2006/relationships/hyperlink" Target="https://twitter.com/brijmoh77986772" TargetMode="External"/><Relationship Id="rId2568" Type="http://schemas.openxmlformats.org/officeDocument/2006/relationships/hyperlink" Target="https://twitter.com/bhanukumardr" TargetMode="External"/><Relationship Id="rId2775" Type="http://schemas.openxmlformats.org/officeDocument/2006/relationships/hyperlink" Target="https://twitter.com/kammubharti" TargetMode="External"/><Relationship Id="rId2982" Type="http://schemas.openxmlformats.org/officeDocument/2006/relationships/hyperlink" Target="https://twitter.com/missimperfectoo" TargetMode="External"/><Relationship Id="rId3619" Type="http://schemas.openxmlformats.org/officeDocument/2006/relationships/hyperlink" Target="https://twitter.com/ajmermukhtar" TargetMode="External"/><Relationship Id="rId302" Type="http://schemas.openxmlformats.org/officeDocument/2006/relationships/hyperlink" Target="http://abs.twimg.com/sticky/default_profile_images/default_profile_normal.png" TargetMode="External"/><Relationship Id="rId747" Type="http://schemas.openxmlformats.org/officeDocument/2006/relationships/hyperlink" Target="http://pbs.twimg.com/profile_images/1301511525614510081/cwy_hcRU_normal.jpg" TargetMode="External"/><Relationship Id="rId954" Type="http://schemas.openxmlformats.org/officeDocument/2006/relationships/hyperlink" Target="http://pbs.twimg.com/profile_images/1296767437568794624/TqI5TR9e_normal.jpg" TargetMode="External"/><Relationship Id="rId1377" Type="http://schemas.openxmlformats.org/officeDocument/2006/relationships/hyperlink" Target="http://pbs.twimg.com/profile_images/1302612123567022081/tWXtDKnu_normal.jpg" TargetMode="External"/><Relationship Id="rId1584" Type="http://schemas.openxmlformats.org/officeDocument/2006/relationships/hyperlink" Target="http://pbs.twimg.com/profile_images/1276461511859253248/dJKvQ10x_normal.jpg" TargetMode="External"/><Relationship Id="rId1791" Type="http://schemas.openxmlformats.org/officeDocument/2006/relationships/hyperlink" Target="http://pbs.twimg.com/profile_images/1261603967907377153/znmtPvrD_normal.jpg" TargetMode="External"/><Relationship Id="rId2428" Type="http://schemas.openxmlformats.org/officeDocument/2006/relationships/hyperlink" Target="https://twitter.com/pkagarwal16" TargetMode="External"/><Relationship Id="rId2635" Type="http://schemas.openxmlformats.org/officeDocument/2006/relationships/hyperlink" Target="https://twitter.com/manojrverma2" TargetMode="External"/><Relationship Id="rId2842" Type="http://schemas.openxmlformats.org/officeDocument/2006/relationships/hyperlink" Target="https://twitter.com/pradeep08275021" TargetMode="External"/><Relationship Id="rId83" Type="http://schemas.openxmlformats.org/officeDocument/2006/relationships/hyperlink" Target="https://t.co/6Oai3FGV9f" TargetMode="External"/><Relationship Id="rId607" Type="http://schemas.openxmlformats.org/officeDocument/2006/relationships/hyperlink" Target="http://pbs.twimg.com/profile_images/1234113071133667330/lhfBryuO_normal.jpg" TargetMode="External"/><Relationship Id="rId814" Type="http://schemas.openxmlformats.org/officeDocument/2006/relationships/hyperlink" Target="http://pbs.twimg.com/profile_images/1299913469756489729/mddMiUCB_normal.jpg" TargetMode="External"/><Relationship Id="rId1237" Type="http://schemas.openxmlformats.org/officeDocument/2006/relationships/hyperlink" Target="http://pbs.twimg.com/profile_images/1224746635231522818/8G8FXMEH_normal.jpg" TargetMode="External"/><Relationship Id="rId1444" Type="http://schemas.openxmlformats.org/officeDocument/2006/relationships/hyperlink" Target="http://pbs.twimg.com/profile_images/1297385617077067776/nPJuFTZQ_normal.jpg" TargetMode="External"/><Relationship Id="rId1651" Type="http://schemas.openxmlformats.org/officeDocument/2006/relationships/hyperlink" Target="http://pbs.twimg.com/profile_images/1102538891125415937/iIdrxf31_normal.jpg" TargetMode="External"/><Relationship Id="rId1889" Type="http://schemas.openxmlformats.org/officeDocument/2006/relationships/hyperlink" Target="http://pbs.twimg.com/profile_images/1302245480794001408/dpuNE3aq_normal.jpg" TargetMode="External"/><Relationship Id="rId2702" Type="http://schemas.openxmlformats.org/officeDocument/2006/relationships/hyperlink" Target="https://twitter.com/deepakkumary784" TargetMode="External"/><Relationship Id="rId1304" Type="http://schemas.openxmlformats.org/officeDocument/2006/relationships/hyperlink" Target="http://abs.twimg.com/sticky/default_profile_images/default_profile_normal.png" TargetMode="External"/><Relationship Id="rId1511" Type="http://schemas.openxmlformats.org/officeDocument/2006/relationships/hyperlink" Target="http://pbs.twimg.com/profile_images/1046990680210456576/r31CHrfZ_normal.jpg" TargetMode="External"/><Relationship Id="rId1749" Type="http://schemas.openxmlformats.org/officeDocument/2006/relationships/hyperlink" Target="http://abs.twimg.com/sticky/default_profile_images/default_profile_normal.png" TargetMode="External"/><Relationship Id="rId1956" Type="http://schemas.openxmlformats.org/officeDocument/2006/relationships/hyperlink" Target="http://pbs.twimg.com/profile_images/1129358005571661824/KhI6wplF_normal.jpg" TargetMode="External"/><Relationship Id="rId3171" Type="http://schemas.openxmlformats.org/officeDocument/2006/relationships/hyperlink" Target="https://twitter.com/saraswa77530391" TargetMode="External"/><Relationship Id="rId1609" Type="http://schemas.openxmlformats.org/officeDocument/2006/relationships/hyperlink" Target="http://pbs.twimg.com/profile_images/1254692806179917831/6kxymqqF_normal.jpg" TargetMode="External"/><Relationship Id="rId1816" Type="http://schemas.openxmlformats.org/officeDocument/2006/relationships/hyperlink" Target="http://pbs.twimg.com/profile_images/433431074073362432/CMULkLMl_normal.jpeg" TargetMode="External"/><Relationship Id="rId3269" Type="http://schemas.openxmlformats.org/officeDocument/2006/relationships/hyperlink" Target="https://twitter.com/pi" TargetMode="External"/><Relationship Id="rId3476" Type="http://schemas.openxmlformats.org/officeDocument/2006/relationships/hyperlink" Target="https://twitter.com/shivam__ji" TargetMode="External"/><Relationship Id="rId3683" Type="http://schemas.openxmlformats.org/officeDocument/2006/relationships/hyperlink" Target="https://twitter.com/mkroy69004598" TargetMode="External"/><Relationship Id="rId10" Type="http://schemas.openxmlformats.org/officeDocument/2006/relationships/hyperlink" Target="https://t.co/59Ir3ROzXB" TargetMode="External"/><Relationship Id="rId397" Type="http://schemas.openxmlformats.org/officeDocument/2006/relationships/hyperlink" Target="http://pbs.twimg.com/profile_images/1285562236266676230/JhBN3rK6_normal.jpg" TargetMode="External"/><Relationship Id="rId2078" Type="http://schemas.openxmlformats.org/officeDocument/2006/relationships/hyperlink" Target="https://twitter.com/ajeetya02820544" TargetMode="External"/><Relationship Id="rId2285" Type="http://schemas.openxmlformats.org/officeDocument/2006/relationships/hyperlink" Target="https://twitter.com/brajeshyadavsp" TargetMode="External"/><Relationship Id="rId2492" Type="http://schemas.openxmlformats.org/officeDocument/2006/relationships/hyperlink" Target="https://twitter.com/pankajp88847860" TargetMode="External"/><Relationship Id="rId3031" Type="http://schemas.openxmlformats.org/officeDocument/2006/relationships/hyperlink" Target="https://twitter.com/amitkum96244862" TargetMode="External"/><Relationship Id="rId3129" Type="http://schemas.openxmlformats.org/officeDocument/2006/relationships/hyperlink" Target="https://twitter.com/priya_prax" TargetMode="External"/><Relationship Id="rId3336" Type="http://schemas.openxmlformats.org/officeDocument/2006/relationships/hyperlink" Target="https://twitter.com/doctors1998" TargetMode="External"/><Relationship Id="rId257" Type="http://schemas.openxmlformats.org/officeDocument/2006/relationships/hyperlink" Target="https://t.co/IQjdolpXTs" TargetMode="External"/><Relationship Id="rId464" Type="http://schemas.openxmlformats.org/officeDocument/2006/relationships/hyperlink" Target="http://pbs.twimg.com/profile_images/1296717885734178816/ED9IsEkV_normal.jpg" TargetMode="External"/><Relationship Id="rId1094" Type="http://schemas.openxmlformats.org/officeDocument/2006/relationships/hyperlink" Target="http://pbs.twimg.com/profile_images/1299388114020909056/U364neUf_normal.jpg" TargetMode="External"/><Relationship Id="rId2145" Type="http://schemas.openxmlformats.org/officeDocument/2006/relationships/hyperlink" Target="https://twitter.com/rameshwardudi" TargetMode="External"/><Relationship Id="rId2797" Type="http://schemas.openxmlformats.org/officeDocument/2006/relationships/hyperlink" Target="https://twitter.com/mahavee36873489" TargetMode="External"/><Relationship Id="rId3543" Type="http://schemas.openxmlformats.org/officeDocument/2006/relationships/hyperlink" Target="https://twitter.com/akhilku59031449" TargetMode="External"/><Relationship Id="rId117" Type="http://schemas.openxmlformats.org/officeDocument/2006/relationships/hyperlink" Target="https://t.co/tIs2t9twlT" TargetMode="External"/><Relationship Id="rId671" Type="http://schemas.openxmlformats.org/officeDocument/2006/relationships/hyperlink" Target="http://pbs.twimg.com/profile_images/1250809637143588864/VL6nTu-V_normal.jpg" TargetMode="External"/><Relationship Id="rId769" Type="http://schemas.openxmlformats.org/officeDocument/2006/relationships/hyperlink" Target="http://pbs.twimg.com/profile_images/1300804925505503232/ck9DpwE0_normal.jpg" TargetMode="External"/><Relationship Id="rId976" Type="http://schemas.openxmlformats.org/officeDocument/2006/relationships/hyperlink" Target="http://pbs.twimg.com/profile_images/1288524063673966594/ApYZNlu8_normal.jpg" TargetMode="External"/><Relationship Id="rId1399" Type="http://schemas.openxmlformats.org/officeDocument/2006/relationships/hyperlink" Target="http://pbs.twimg.com/profile_images/1153125147806593025/TqxId7JM_normal.jpg" TargetMode="External"/><Relationship Id="rId2352" Type="http://schemas.openxmlformats.org/officeDocument/2006/relationships/hyperlink" Target="https://twitter.com/shadab__gazi" TargetMode="External"/><Relationship Id="rId2657" Type="http://schemas.openxmlformats.org/officeDocument/2006/relationships/hyperlink" Target="https://twitter.com/samridhnews" TargetMode="External"/><Relationship Id="rId3403" Type="http://schemas.openxmlformats.org/officeDocument/2006/relationships/hyperlink" Target="https://twitter.com/railwayalp2018" TargetMode="External"/><Relationship Id="rId3610" Type="http://schemas.openxmlformats.org/officeDocument/2006/relationships/hyperlink" Target="https://twitter.com/sanjusaji16" TargetMode="External"/><Relationship Id="rId324" Type="http://schemas.openxmlformats.org/officeDocument/2006/relationships/hyperlink" Target="http://pbs.twimg.com/profile_images/1296875396231643136/_WFti7vA_normal.jpg" TargetMode="External"/><Relationship Id="rId531" Type="http://schemas.openxmlformats.org/officeDocument/2006/relationships/hyperlink" Target="http://pbs.twimg.com/profile_images/1301842136611004416/0YBXPRGC_normal.jpg" TargetMode="External"/><Relationship Id="rId629" Type="http://schemas.openxmlformats.org/officeDocument/2006/relationships/hyperlink" Target="http://pbs.twimg.com/profile_images/1301015033044901888/CtMhSvwa_normal.jpg" TargetMode="External"/><Relationship Id="rId1161" Type="http://schemas.openxmlformats.org/officeDocument/2006/relationships/hyperlink" Target="http://pbs.twimg.com/profile_images/1289410335590424576/EwFu7XCY_normal.jpg" TargetMode="External"/><Relationship Id="rId1259" Type="http://schemas.openxmlformats.org/officeDocument/2006/relationships/hyperlink" Target="http://pbs.twimg.com/profile_images/1301728792608604161/Mu8IFMam_normal.jpg" TargetMode="External"/><Relationship Id="rId1466" Type="http://schemas.openxmlformats.org/officeDocument/2006/relationships/hyperlink" Target="http://pbs.twimg.com/profile_images/1155338267002208256/Get-eVL3_normal.jpg" TargetMode="External"/><Relationship Id="rId2005" Type="http://schemas.openxmlformats.org/officeDocument/2006/relationships/hyperlink" Target="https://twitter.com/tousiflikewind" TargetMode="External"/><Relationship Id="rId2212" Type="http://schemas.openxmlformats.org/officeDocument/2006/relationships/hyperlink" Target="https://twitter.com/r9_tv" TargetMode="External"/><Relationship Id="rId2864" Type="http://schemas.openxmlformats.org/officeDocument/2006/relationships/hyperlink" Target="https://twitter.com/manojpatelcivil" TargetMode="External"/><Relationship Id="rId3708" Type="http://schemas.openxmlformats.org/officeDocument/2006/relationships/hyperlink" Target="https://twitter.com/ajeetku61129676" TargetMode="External"/><Relationship Id="rId836" Type="http://schemas.openxmlformats.org/officeDocument/2006/relationships/hyperlink" Target="http://pbs.twimg.com/profile_images/1286031795314597889/-u8C55_t_normal.jpg" TargetMode="External"/><Relationship Id="rId1021" Type="http://schemas.openxmlformats.org/officeDocument/2006/relationships/hyperlink" Target="http://pbs.twimg.com/profile_images/1301101938885312519/MJkAHVju_normal.jpg" TargetMode="External"/><Relationship Id="rId1119" Type="http://schemas.openxmlformats.org/officeDocument/2006/relationships/hyperlink" Target="http://pbs.twimg.com/profile_images/1291435488440532994/8D7Wn5wz_normal.jpg" TargetMode="External"/><Relationship Id="rId1673" Type="http://schemas.openxmlformats.org/officeDocument/2006/relationships/hyperlink" Target="http://pbs.twimg.com/profile_images/1245233121462796289/xHH7h5fL_normal.jpg" TargetMode="External"/><Relationship Id="rId1880" Type="http://schemas.openxmlformats.org/officeDocument/2006/relationships/hyperlink" Target="http://pbs.twimg.com/profile_images/1265521723581104134/DQHbck0U_normal.jpg" TargetMode="External"/><Relationship Id="rId1978" Type="http://schemas.openxmlformats.org/officeDocument/2006/relationships/hyperlink" Target="http://pbs.twimg.com/profile_images/1292804705505046531/-3lQL0C7_normal.jpg" TargetMode="External"/><Relationship Id="rId2517" Type="http://schemas.openxmlformats.org/officeDocument/2006/relationships/hyperlink" Target="https://twitter.com/imusmanp" TargetMode="External"/><Relationship Id="rId2724" Type="http://schemas.openxmlformats.org/officeDocument/2006/relationships/hyperlink" Target="https://twitter.com/jibraankhooresh" TargetMode="External"/><Relationship Id="rId2931" Type="http://schemas.openxmlformats.org/officeDocument/2006/relationships/hyperlink" Target="https://twitter.com/say2meshikher" TargetMode="External"/><Relationship Id="rId903" Type="http://schemas.openxmlformats.org/officeDocument/2006/relationships/hyperlink" Target="http://pbs.twimg.com/profile_images/1258942909174382592/BKcUB6_x_normal.jpg" TargetMode="External"/><Relationship Id="rId1326" Type="http://schemas.openxmlformats.org/officeDocument/2006/relationships/hyperlink" Target="http://pbs.twimg.com/profile_images/1244660165384622080/uMRhgU29_normal.jpg" TargetMode="External"/><Relationship Id="rId1533" Type="http://schemas.openxmlformats.org/officeDocument/2006/relationships/hyperlink" Target="http://pbs.twimg.com/profile_images/436541438969384961/xlVSJOcS_normal.jpeg" TargetMode="External"/><Relationship Id="rId1740" Type="http://schemas.openxmlformats.org/officeDocument/2006/relationships/hyperlink" Target="http://pbs.twimg.com/profile_images/1300679466209800192/lNvfU7UF_normal.jpg" TargetMode="External"/><Relationship Id="rId3193" Type="http://schemas.openxmlformats.org/officeDocument/2006/relationships/hyperlink" Target="https://twitter.com/sohana04422594" TargetMode="External"/><Relationship Id="rId32" Type="http://schemas.openxmlformats.org/officeDocument/2006/relationships/hyperlink" Target="https://t.co/WgXRWJYEWu" TargetMode="External"/><Relationship Id="rId1600" Type="http://schemas.openxmlformats.org/officeDocument/2006/relationships/hyperlink" Target="http://pbs.twimg.com/profile_images/1249213273045471233/aNzcMdpm_normal.jpg" TargetMode="External"/><Relationship Id="rId1838" Type="http://schemas.openxmlformats.org/officeDocument/2006/relationships/hyperlink" Target="http://pbs.twimg.com/profile_images/1267490755997691904/NbNotvtg_normal.jpg" TargetMode="External"/><Relationship Id="rId3053" Type="http://schemas.openxmlformats.org/officeDocument/2006/relationships/hyperlink" Target="https://twitter.com/harshde91892506" TargetMode="External"/><Relationship Id="rId3260" Type="http://schemas.openxmlformats.org/officeDocument/2006/relationships/hyperlink" Target="https://twitter.com/vijayku57216753" TargetMode="External"/><Relationship Id="rId3498" Type="http://schemas.openxmlformats.org/officeDocument/2006/relationships/hyperlink" Target="https://twitter.com/viravirendra" TargetMode="External"/><Relationship Id="rId181" Type="http://schemas.openxmlformats.org/officeDocument/2006/relationships/hyperlink" Target="https://t.co/MoEtHwmBJk" TargetMode="External"/><Relationship Id="rId1905" Type="http://schemas.openxmlformats.org/officeDocument/2006/relationships/hyperlink" Target="http://pbs.twimg.com/profile_images/1301483674198659072/rdaa2W9M_normal.jpg" TargetMode="External"/><Relationship Id="rId3120" Type="http://schemas.openxmlformats.org/officeDocument/2006/relationships/hyperlink" Target="https://twitter.com/heerachandmeena" TargetMode="External"/><Relationship Id="rId3358" Type="http://schemas.openxmlformats.org/officeDocument/2006/relationships/hyperlink" Target="https://twitter.com/vijayba92743908" TargetMode="External"/><Relationship Id="rId3565" Type="http://schemas.openxmlformats.org/officeDocument/2006/relationships/hyperlink" Target="https://twitter.com/dinband76782530" TargetMode="External"/><Relationship Id="rId279" Type="http://schemas.openxmlformats.org/officeDocument/2006/relationships/hyperlink" Target="http://abs.twimg.com/sticky/default_profile_images/default_profile_normal.png" TargetMode="External"/><Relationship Id="rId486" Type="http://schemas.openxmlformats.org/officeDocument/2006/relationships/hyperlink" Target="http://pbs.twimg.com/profile_images/1270733182506172417/UQHnUgy__normal.jpg" TargetMode="External"/><Relationship Id="rId693" Type="http://schemas.openxmlformats.org/officeDocument/2006/relationships/hyperlink" Target="http://abs.twimg.com/sticky/default_profile_images/default_profile_normal.png" TargetMode="External"/><Relationship Id="rId2167" Type="http://schemas.openxmlformats.org/officeDocument/2006/relationships/hyperlink" Target="https://twitter.com/shivanigandhi25" TargetMode="External"/><Relationship Id="rId2374" Type="http://schemas.openxmlformats.org/officeDocument/2006/relationships/hyperlink" Target="https://twitter.com/pankaj2540" TargetMode="External"/><Relationship Id="rId2581" Type="http://schemas.openxmlformats.org/officeDocument/2006/relationships/hyperlink" Target="https://twitter.com/kingnitishkr" TargetMode="External"/><Relationship Id="rId3218" Type="http://schemas.openxmlformats.org/officeDocument/2006/relationships/hyperlink" Target="https://twitter.com/shannonferns" TargetMode="External"/><Relationship Id="rId3425" Type="http://schemas.openxmlformats.org/officeDocument/2006/relationships/hyperlink" Target="https://twitter.com/yogesh93211870" TargetMode="External"/><Relationship Id="rId3632" Type="http://schemas.openxmlformats.org/officeDocument/2006/relationships/hyperlink" Target="https://twitter.com/aadi_reg" TargetMode="External"/><Relationship Id="rId139" Type="http://schemas.openxmlformats.org/officeDocument/2006/relationships/hyperlink" Target="https://t.co/97wMbaoElg" TargetMode="External"/><Relationship Id="rId346" Type="http://schemas.openxmlformats.org/officeDocument/2006/relationships/hyperlink" Target="http://abs.twimg.com/sticky/default_profile_images/default_profile_normal.png" TargetMode="External"/><Relationship Id="rId553" Type="http://schemas.openxmlformats.org/officeDocument/2006/relationships/hyperlink" Target="http://pbs.twimg.com/profile_images/689110348604002305/DC7XoAUu_normal.jpg" TargetMode="External"/><Relationship Id="rId760" Type="http://schemas.openxmlformats.org/officeDocument/2006/relationships/hyperlink" Target="http://pbs.twimg.com/profile_images/1296673281991258113/DMjw9jtt_normal.jpg" TargetMode="External"/><Relationship Id="rId998" Type="http://schemas.openxmlformats.org/officeDocument/2006/relationships/hyperlink" Target="http://pbs.twimg.com/profile_images/1300878942170038272/d3BJ_du7_normal.jpg" TargetMode="External"/><Relationship Id="rId1183" Type="http://schemas.openxmlformats.org/officeDocument/2006/relationships/hyperlink" Target="http://pbs.twimg.com/profile_images/1301106435506364417/BiJ19Da3_normal.jpg" TargetMode="External"/><Relationship Id="rId1390" Type="http://schemas.openxmlformats.org/officeDocument/2006/relationships/hyperlink" Target="http://pbs.twimg.com/profile_images/1297588820884336640/BrPKo3ir_normal.jpg" TargetMode="External"/><Relationship Id="rId2027" Type="http://schemas.openxmlformats.org/officeDocument/2006/relationships/hyperlink" Target="https://twitter.com/kurbanahmad15" TargetMode="External"/><Relationship Id="rId2234" Type="http://schemas.openxmlformats.org/officeDocument/2006/relationships/hyperlink" Target="https://twitter.com/sonukum09105543" TargetMode="External"/><Relationship Id="rId2441" Type="http://schemas.openxmlformats.org/officeDocument/2006/relationships/hyperlink" Target="https://twitter.com/pankajk92773231" TargetMode="External"/><Relationship Id="rId2679" Type="http://schemas.openxmlformats.org/officeDocument/2006/relationships/hyperlink" Target="https://twitter.com/aneesah39607983" TargetMode="External"/><Relationship Id="rId2886" Type="http://schemas.openxmlformats.org/officeDocument/2006/relationships/hyperlink" Target="https://twitter.com/eplbo5zj7ftws0j" TargetMode="External"/><Relationship Id="rId206" Type="http://schemas.openxmlformats.org/officeDocument/2006/relationships/hyperlink" Target="https://t.co/Tp1MhjybFv" TargetMode="External"/><Relationship Id="rId413" Type="http://schemas.openxmlformats.org/officeDocument/2006/relationships/hyperlink" Target="http://pbs.twimg.com/profile_images/1257284124626337797/vB2BhFNs_normal.jpg" TargetMode="External"/><Relationship Id="rId858" Type="http://schemas.openxmlformats.org/officeDocument/2006/relationships/hyperlink" Target="http://pbs.twimg.com/profile_images/1223549770624466944/w2-LzrA9_normal.jpg" TargetMode="External"/><Relationship Id="rId1043" Type="http://schemas.openxmlformats.org/officeDocument/2006/relationships/hyperlink" Target="http://pbs.twimg.com/profile_images/1280701763297832961/hEb1-DBE_normal.jpg" TargetMode="External"/><Relationship Id="rId1488" Type="http://schemas.openxmlformats.org/officeDocument/2006/relationships/hyperlink" Target="http://pbs.twimg.com/profile_images/1301214809141080064/CYhzOJND_normal.jpg" TargetMode="External"/><Relationship Id="rId1695" Type="http://schemas.openxmlformats.org/officeDocument/2006/relationships/hyperlink" Target="http://pbs.twimg.com/profile_images/1167451789802655746/Mk2yZSRy_normal.jpg" TargetMode="External"/><Relationship Id="rId2539" Type="http://schemas.openxmlformats.org/officeDocument/2006/relationships/hyperlink" Target="https://twitter.com/prahlad76419930" TargetMode="External"/><Relationship Id="rId2746" Type="http://schemas.openxmlformats.org/officeDocument/2006/relationships/hyperlink" Target="https://twitter.com/goluanurag" TargetMode="External"/><Relationship Id="rId2953" Type="http://schemas.openxmlformats.org/officeDocument/2006/relationships/hyperlink" Target="https://twitter.com/shuhaibteeyech" TargetMode="External"/><Relationship Id="rId620" Type="http://schemas.openxmlformats.org/officeDocument/2006/relationships/hyperlink" Target="http://pbs.twimg.com/profile_images/1288558687175323648/DPwEX5CW_normal.jpg" TargetMode="External"/><Relationship Id="rId718" Type="http://schemas.openxmlformats.org/officeDocument/2006/relationships/hyperlink" Target="http://pbs.twimg.com/profile_images/995007845660676096/UJwv13Sb_normal.jpg" TargetMode="External"/><Relationship Id="rId925" Type="http://schemas.openxmlformats.org/officeDocument/2006/relationships/hyperlink" Target="http://pbs.twimg.com/profile_images/1295435330238078976/KW3i7uGK_normal.jpg" TargetMode="External"/><Relationship Id="rId1250" Type="http://schemas.openxmlformats.org/officeDocument/2006/relationships/hyperlink" Target="http://pbs.twimg.com/profile_images/1286344636898799616/1vyq-YMi_normal.jpg" TargetMode="External"/><Relationship Id="rId1348" Type="http://schemas.openxmlformats.org/officeDocument/2006/relationships/hyperlink" Target="http://pbs.twimg.com/profile_images/1281239491219353600/WkTLoDpB_normal.jpg" TargetMode="External"/><Relationship Id="rId1555" Type="http://schemas.openxmlformats.org/officeDocument/2006/relationships/hyperlink" Target="http://pbs.twimg.com/profile_images/1293394177149956096/dbLqcOvP_normal.jpg" TargetMode="External"/><Relationship Id="rId1762" Type="http://schemas.openxmlformats.org/officeDocument/2006/relationships/hyperlink" Target="http://pbs.twimg.com/profile_images/431007519423471616/8rZrXQm8_normal.png" TargetMode="External"/><Relationship Id="rId2301" Type="http://schemas.openxmlformats.org/officeDocument/2006/relationships/hyperlink" Target="https://twitter.com/obcarmychief" TargetMode="External"/><Relationship Id="rId2606" Type="http://schemas.openxmlformats.org/officeDocument/2006/relationships/hyperlink" Target="https://twitter.com/sudhansh1008" TargetMode="External"/><Relationship Id="rId1110" Type="http://schemas.openxmlformats.org/officeDocument/2006/relationships/hyperlink" Target="http://abs.twimg.com/sticky/default_profile_images/default_profile_normal.png" TargetMode="External"/><Relationship Id="rId1208" Type="http://schemas.openxmlformats.org/officeDocument/2006/relationships/hyperlink" Target="http://pbs.twimg.com/profile_images/1299318020460802050/Bf7oxxa6_normal.jpg" TargetMode="External"/><Relationship Id="rId1415" Type="http://schemas.openxmlformats.org/officeDocument/2006/relationships/hyperlink" Target="http://pbs.twimg.com/profile_images/1293080439402270720/g3ZZiwfj_normal.jpg" TargetMode="External"/><Relationship Id="rId2813" Type="http://schemas.openxmlformats.org/officeDocument/2006/relationships/hyperlink" Target="https://twitter.com/kapilsi19111046" TargetMode="External"/><Relationship Id="rId54" Type="http://schemas.openxmlformats.org/officeDocument/2006/relationships/hyperlink" Target="https://t.co/SEtVql2yKs" TargetMode="External"/><Relationship Id="rId1622" Type="http://schemas.openxmlformats.org/officeDocument/2006/relationships/hyperlink" Target="http://pbs.twimg.com/profile_images/1269504184631599104/axFVDhYu_normal.jpg" TargetMode="External"/><Relationship Id="rId1927" Type="http://schemas.openxmlformats.org/officeDocument/2006/relationships/hyperlink" Target="http://pbs.twimg.com/profile_images/1300738966635778048/Nd8kXS4f_normal.jpg" TargetMode="External"/><Relationship Id="rId3075" Type="http://schemas.openxmlformats.org/officeDocument/2006/relationships/hyperlink" Target="https://twitter.com/khushbo35586476" TargetMode="External"/><Relationship Id="rId3282" Type="http://schemas.openxmlformats.org/officeDocument/2006/relationships/hyperlink" Target="https://twitter.com/sk97209644" TargetMode="External"/><Relationship Id="rId2091" Type="http://schemas.openxmlformats.org/officeDocument/2006/relationships/hyperlink" Target="https://twitter.com/hansrajmeena" TargetMode="External"/><Relationship Id="rId2189" Type="http://schemas.openxmlformats.org/officeDocument/2006/relationships/hyperlink" Target="https://twitter.com/biharivikash0" TargetMode="External"/><Relationship Id="rId3142" Type="http://schemas.openxmlformats.org/officeDocument/2006/relationships/hyperlink" Target="https://twitter.com/ishaanar07" TargetMode="External"/><Relationship Id="rId3587" Type="http://schemas.openxmlformats.org/officeDocument/2006/relationships/hyperlink" Target="https://twitter.com/nareshy83724012" TargetMode="External"/><Relationship Id="rId270" Type="http://schemas.openxmlformats.org/officeDocument/2006/relationships/hyperlink" Target="http://pbs.twimg.com/profile_images/1279518238288818180/xDOXwyC-_normal.jpg" TargetMode="External"/><Relationship Id="rId2396" Type="http://schemas.openxmlformats.org/officeDocument/2006/relationships/hyperlink" Target="https://twitter.com/yashmeghwal" TargetMode="External"/><Relationship Id="rId3002" Type="http://schemas.openxmlformats.org/officeDocument/2006/relationships/hyperlink" Target="https://twitter.com/meenaramesh91" TargetMode="External"/><Relationship Id="rId3447" Type="http://schemas.openxmlformats.org/officeDocument/2006/relationships/hyperlink" Target="https://twitter.com/mukesh_verma5" TargetMode="External"/><Relationship Id="rId3654" Type="http://schemas.openxmlformats.org/officeDocument/2006/relationships/hyperlink" Target="https://twitter.com/sk79725837" TargetMode="External"/><Relationship Id="rId130" Type="http://schemas.openxmlformats.org/officeDocument/2006/relationships/hyperlink" Target="https://t.co/OfwLBrbU6Q" TargetMode="External"/><Relationship Id="rId368" Type="http://schemas.openxmlformats.org/officeDocument/2006/relationships/hyperlink" Target="http://pbs.twimg.com/profile_images/1134090740592627712/0Fp-U5-p_normal.png" TargetMode="External"/><Relationship Id="rId575" Type="http://schemas.openxmlformats.org/officeDocument/2006/relationships/hyperlink" Target="http://pbs.twimg.com/profile_images/1301824087375794176/UYeAeIQE_normal.jpg" TargetMode="External"/><Relationship Id="rId782" Type="http://schemas.openxmlformats.org/officeDocument/2006/relationships/hyperlink" Target="http://pbs.twimg.com/profile_images/1264624826607599621/Y2TMrfQf_normal.jpg" TargetMode="External"/><Relationship Id="rId2049" Type="http://schemas.openxmlformats.org/officeDocument/2006/relationships/hyperlink" Target="https://twitter.com/mukeshjune" TargetMode="External"/><Relationship Id="rId2256" Type="http://schemas.openxmlformats.org/officeDocument/2006/relationships/hyperlink" Target="https://twitter.com/veerahir4622" TargetMode="External"/><Relationship Id="rId2463" Type="http://schemas.openxmlformats.org/officeDocument/2006/relationships/hyperlink" Target="https://twitter.com/raviran15247714" TargetMode="External"/><Relationship Id="rId2670" Type="http://schemas.openxmlformats.org/officeDocument/2006/relationships/hyperlink" Target="https://twitter.com/ramnaraynt" TargetMode="External"/><Relationship Id="rId3307" Type="http://schemas.openxmlformats.org/officeDocument/2006/relationships/hyperlink" Target="https://twitter.com/deepaks83198022" TargetMode="External"/><Relationship Id="rId3514" Type="http://schemas.openxmlformats.org/officeDocument/2006/relationships/hyperlink" Target="https://twitter.com/mohdsal70315720" TargetMode="External"/><Relationship Id="rId228" Type="http://schemas.openxmlformats.org/officeDocument/2006/relationships/hyperlink" Target="https://t.co/Qr6kd0Yx6y" TargetMode="External"/><Relationship Id="rId435" Type="http://schemas.openxmlformats.org/officeDocument/2006/relationships/hyperlink" Target="http://pbs.twimg.com/profile_images/1298907587782434817/naHfeiVj_normal.jpg" TargetMode="External"/><Relationship Id="rId642" Type="http://schemas.openxmlformats.org/officeDocument/2006/relationships/hyperlink" Target="http://pbs.twimg.com/profile_images/1031455682183290880/sUFTMiy6_normal.jpg" TargetMode="External"/><Relationship Id="rId1065" Type="http://schemas.openxmlformats.org/officeDocument/2006/relationships/hyperlink" Target="http://pbs.twimg.com/profile_images/1154257165147869185/ZP49NZdv_normal.jpg" TargetMode="External"/><Relationship Id="rId1272" Type="http://schemas.openxmlformats.org/officeDocument/2006/relationships/hyperlink" Target="http://pbs.twimg.com/profile_images/1130693971628269568/6y_B8j-H_normal.jpg" TargetMode="External"/><Relationship Id="rId2116" Type="http://schemas.openxmlformats.org/officeDocument/2006/relationships/hyperlink" Target="https://twitter.com/sangrams91" TargetMode="External"/><Relationship Id="rId2323" Type="http://schemas.openxmlformats.org/officeDocument/2006/relationships/hyperlink" Target="https://twitter.com/surajkrbauddh" TargetMode="External"/><Relationship Id="rId2530" Type="http://schemas.openxmlformats.org/officeDocument/2006/relationships/hyperlink" Target="https://twitter.com/bebakchhora" TargetMode="External"/><Relationship Id="rId2768" Type="http://schemas.openxmlformats.org/officeDocument/2006/relationships/hyperlink" Target="https://twitter.com/abhijeet191294" TargetMode="External"/><Relationship Id="rId2975" Type="http://schemas.openxmlformats.org/officeDocument/2006/relationships/hyperlink" Target="https://twitter.com/prprasa16841384" TargetMode="External"/><Relationship Id="rId502" Type="http://schemas.openxmlformats.org/officeDocument/2006/relationships/hyperlink" Target="http://pbs.twimg.com/profile_images/974851878860312582/O-Zn2b72_normal.jpg" TargetMode="External"/><Relationship Id="rId947" Type="http://schemas.openxmlformats.org/officeDocument/2006/relationships/hyperlink" Target="http://pbs.twimg.com/profile_images/1256968303077097473/ZIrNnEIs_normal.jpg" TargetMode="External"/><Relationship Id="rId1132" Type="http://schemas.openxmlformats.org/officeDocument/2006/relationships/hyperlink" Target="http://pbs.twimg.com/profile_images/1302859100351389696/pwF7Fyad_normal.jpg" TargetMode="External"/><Relationship Id="rId1577" Type="http://schemas.openxmlformats.org/officeDocument/2006/relationships/hyperlink" Target="http://pbs.twimg.com/profile_images/1300492852489723904/Xwl0_I0V_normal.jpg" TargetMode="External"/><Relationship Id="rId1784" Type="http://schemas.openxmlformats.org/officeDocument/2006/relationships/hyperlink" Target="http://abs.twimg.com/sticky/default_profile_images/default_profile_normal.png" TargetMode="External"/><Relationship Id="rId1991" Type="http://schemas.openxmlformats.org/officeDocument/2006/relationships/hyperlink" Target="https://twitter.com/gaurav84390320" TargetMode="External"/><Relationship Id="rId2628" Type="http://schemas.openxmlformats.org/officeDocument/2006/relationships/hyperlink" Target="https://twitter.com/rkrishi007" TargetMode="External"/><Relationship Id="rId2835" Type="http://schemas.openxmlformats.org/officeDocument/2006/relationships/hyperlink" Target="https://twitter.com/priya151091" TargetMode="External"/><Relationship Id="rId76" Type="http://schemas.openxmlformats.org/officeDocument/2006/relationships/hyperlink" Target="https://t.co/9QEcd1Ymtl" TargetMode="External"/><Relationship Id="rId807" Type="http://schemas.openxmlformats.org/officeDocument/2006/relationships/hyperlink" Target="http://pbs.twimg.com/profile_images/1297222495100006400/iSA3GWfN_normal.jpg" TargetMode="External"/><Relationship Id="rId1437" Type="http://schemas.openxmlformats.org/officeDocument/2006/relationships/hyperlink" Target="http://pbs.twimg.com/profile_images/1300850485369270274/h42hpLyR_normal.jpg" TargetMode="External"/><Relationship Id="rId1644" Type="http://schemas.openxmlformats.org/officeDocument/2006/relationships/hyperlink" Target="http://pbs.twimg.com/profile_images/1276053725916749825/Br6frB1D_normal.jpg" TargetMode="External"/><Relationship Id="rId1851" Type="http://schemas.openxmlformats.org/officeDocument/2006/relationships/hyperlink" Target="http://pbs.twimg.com/profile_images/1282975262473248768/iAi4mwzz_normal.jpg" TargetMode="External"/><Relationship Id="rId2902" Type="http://schemas.openxmlformats.org/officeDocument/2006/relationships/hyperlink" Target="https://twitter.com/sonustar0329" TargetMode="External"/><Relationship Id="rId3097" Type="http://schemas.openxmlformats.org/officeDocument/2006/relationships/hyperlink" Target="https://twitter.com/brijesh07875788" TargetMode="External"/><Relationship Id="rId1504" Type="http://schemas.openxmlformats.org/officeDocument/2006/relationships/hyperlink" Target="http://pbs.twimg.com/profile_images/969774844123500545/ggzA7w68_normal.jpg" TargetMode="External"/><Relationship Id="rId1711" Type="http://schemas.openxmlformats.org/officeDocument/2006/relationships/hyperlink" Target="http://pbs.twimg.com/profile_images/1297240670579691522/FbAQrEiG_normal.jpg" TargetMode="External"/><Relationship Id="rId1949" Type="http://schemas.openxmlformats.org/officeDocument/2006/relationships/hyperlink" Target="http://pbs.twimg.com/profile_images/1262653196373299200/YIVCMEF2_normal.jpg" TargetMode="External"/><Relationship Id="rId3164" Type="http://schemas.openxmlformats.org/officeDocument/2006/relationships/hyperlink" Target="https://twitter.com/pavansa50647791" TargetMode="External"/><Relationship Id="rId292" Type="http://schemas.openxmlformats.org/officeDocument/2006/relationships/hyperlink" Target="http://pbs.twimg.com/profile_images/485049154880536576/ZoQ3rXKw_normal.png" TargetMode="External"/><Relationship Id="rId1809" Type="http://schemas.openxmlformats.org/officeDocument/2006/relationships/hyperlink" Target="http://pbs.twimg.com/profile_images/1272196193565773824/HIFWbX9l_normal.jpg" TargetMode="External"/><Relationship Id="rId3371" Type="http://schemas.openxmlformats.org/officeDocument/2006/relationships/hyperlink" Target="https://twitter.com/amreshy45638985" TargetMode="External"/><Relationship Id="rId3469" Type="http://schemas.openxmlformats.org/officeDocument/2006/relationships/hyperlink" Target="https://twitter.com/ratanjee19" TargetMode="External"/><Relationship Id="rId3676" Type="http://schemas.openxmlformats.org/officeDocument/2006/relationships/hyperlink" Target="https://twitter.com/shivsrkian" TargetMode="External"/><Relationship Id="rId597" Type="http://schemas.openxmlformats.org/officeDocument/2006/relationships/hyperlink" Target="http://pbs.twimg.com/profile_images/1259073766631636992/IIr79euz_normal.jpg" TargetMode="External"/><Relationship Id="rId2180" Type="http://schemas.openxmlformats.org/officeDocument/2006/relationships/hyperlink" Target="https://twitter.com/deepakm40511838" TargetMode="External"/><Relationship Id="rId2278" Type="http://schemas.openxmlformats.org/officeDocument/2006/relationships/hyperlink" Target="https://twitter.com/tarkesh81613415" TargetMode="External"/><Relationship Id="rId2485" Type="http://schemas.openxmlformats.org/officeDocument/2006/relationships/hyperlink" Target="https://twitter.com/gulshan88525038" TargetMode="External"/><Relationship Id="rId3024" Type="http://schemas.openxmlformats.org/officeDocument/2006/relationships/hyperlink" Target="https://twitter.com/shivang98510523" TargetMode="External"/><Relationship Id="rId3231" Type="http://schemas.openxmlformats.org/officeDocument/2006/relationships/hyperlink" Target="https://twitter.com/satyend67599054" TargetMode="External"/><Relationship Id="rId3329" Type="http://schemas.openxmlformats.org/officeDocument/2006/relationships/hyperlink" Target="https://twitter.com/makwana456" TargetMode="External"/><Relationship Id="rId152" Type="http://schemas.openxmlformats.org/officeDocument/2006/relationships/hyperlink" Target="https://t.co/nM9KVhYRjb" TargetMode="External"/><Relationship Id="rId457" Type="http://schemas.openxmlformats.org/officeDocument/2006/relationships/hyperlink" Target="http://pbs.twimg.com/profile_images/1293438248568545281/Li4wgv5o_normal.jpg" TargetMode="External"/><Relationship Id="rId1087" Type="http://schemas.openxmlformats.org/officeDocument/2006/relationships/hyperlink" Target="http://pbs.twimg.com/profile_images/1254068020252758017/mrQVGzwY_normal.jpg" TargetMode="External"/><Relationship Id="rId1294" Type="http://schemas.openxmlformats.org/officeDocument/2006/relationships/hyperlink" Target="http://abs.twimg.com/sticky/default_profile_images/default_profile_normal.png" TargetMode="External"/><Relationship Id="rId2040" Type="http://schemas.openxmlformats.org/officeDocument/2006/relationships/hyperlink" Target="https://twitter.com/dsbhaiya" TargetMode="External"/><Relationship Id="rId2138" Type="http://schemas.openxmlformats.org/officeDocument/2006/relationships/hyperlink" Target="https://twitter.com/akashvermasp" TargetMode="External"/><Relationship Id="rId2692" Type="http://schemas.openxmlformats.org/officeDocument/2006/relationships/hyperlink" Target="https://twitter.com/kkveermaurya" TargetMode="External"/><Relationship Id="rId2997" Type="http://schemas.openxmlformats.org/officeDocument/2006/relationships/hyperlink" Target="https://twitter.com/dimpleydv_" TargetMode="External"/><Relationship Id="rId3536" Type="http://schemas.openxmlformats.org/officeDocument/2006/relationships/hyperlink" Target="https://twitter.com/nitish" TargetMode="External"/><Relationship Id="rId664" Type="http://schemas.openxmlformats.org/officeDocument/2006/relationships/hyperlink" Target="http://pbs.twimg.com/profile_images/1278664402732900353/zLocMHvk_normal.jpg" TargetMode="External"/><Relationship Id="rId871" Type="http://schemas.openxmlformats.org/officeDocument/2006/relationships/hyperlink" Target="http://pbs.twimg.com/profile_images/1191605475881603072/E42CwEiU_normal.jpg" TargetMode="External"/><Relationship Id="rId969" Type="http://schemas.openxmlformats.org/officeDocument/2006/relationships/hyperlink" Target="http://pbs.twimg.com/profile_images/1152167558532829185/Nbh6R6fF_normal.jpg" TargetMode="External"/><Relationship Id="rId1599" Type="http://schemas.openxmlformats.org/officeDocument/2006/relationships/hyperlink" Target="http://pbs.twimg.com/profile_images/1302901846944620546/Z4LPgCH3_normal.jpg" TargetMode="External"/><Relationship Id="rId2345" Type="http://schemas.openxmlformats.org/officeDocument/2006/relationships/hyperlink" Target="https://twitter.com/aulakhkaran1" TargetMode="External"/><Relationship Id="rId2552" Type="http://schemas.openxmlformats.org/officeDocument/2006/relationships/hyperlink" Target="https://twitter.com/dharm2gangwar" TargetMode="External"/><Relationship Id="rId3603" Type="http://schemas.openxmlformats.org/officeDocument/2006/relationships/hyperlink" Target="https://twitter.com/rashidhusaininc" TargetMode="External"/><Relationship Id="rId317" Type="http://schemas.openxmlformats.org/officeDocument/2006/relationships/hyperlink" Target="http://pbs.twimg.com/profile_images/1291208811802288129/KhWOXOyE_normal.jpg" TargetMode="External"/><Relationship Id="rId524" Type="http://schemas.openxmlformats.org/officeDocument/2006/relationships/hyperlink" Target="http://pbs.twimg.com/profile_images/774580786490056704/6z9PU0O2_normal.jpg" TargetMode="External"/><Relationship Id="rId731" Type="http://schemas.openxmlformats.org/officeDocument/2006/relationships/hyperlink" Target="http://pbs.twimg.com/profile_images/1301868898132746241/lsKxfrbh_normal.jpg" TargetMode="External"/><Relationship Id="rId1154" Type="http://schemas.openxmlformats.org/officeDocument/2006/relationships/hyperlink" Target="http://pbs.twimg.com/profile_images/1300733017279717376/KU9Upyi4_normal.jpg" TargetMode="External"/><Relationship Id="rId1361" Type="http://schemas.openxmlformats.org/officeDocument/2006/relationships/hyperlink" Target="http://pbs.twimg.com/profile_images/1272969470924009480/6TW7umrL_normal.jpg" TargetMode="External"/><Relationship Id="rId1459" Type="http://schemas.openxmlformats.org/officeDocument/2006/relationships/hyperlink" Target="http://abs.twimg.com/sticky/default_profile_images/default_profile_normal.png" TargetMode="External"/><Relationship Id="rId2205" Type="http://schemas.openxmlformats.org/officeDocument/2006/relationships/hyperlink" Target="https://twitter.com/samajhdarmishra" TargetMode="External"/><Relationship Id="rId2412" Type="http://schemas.openxmlformats.org/officeDocument/2006/relationships/hyperlink" Target="https://twitter.com/rashtrapatibhvn" TargetMode="External"/><Relationship Id="rId2857" Type="http://schemas.openxmlformats.org/officeDocument/2006/relationships/hyperlink" Target="https://twitter.com/sunilkumar176" TargetMode="External"/><Relationship Id="rId98" Type="http://schemas.openxmlformats.org/officeDocument/2006/relationships/hyperlink" Target="https://t.co/JY4CETlC41" TargetMode="External"/><Relationship Id="rId829" Type="http://schemas.openxmlformats.org/officeDocument/2006/relationships/hyperlink" Target="http://pbs.twimg.com/profile_images/1300446348412555264/i8lfjI-T_normal.jpg" TargetMode="External"/><Relationship Id="rId1014" Type="http://schemas.openxmlformats.org/officeDocument/2006/relationships/hyperlink" Target="http://pbs.twimg.com/profile_images/1273657522776240128/KJBWo5gn_normal.jpg" TargetMode="External"/><Relationship Id="rId1221" Type="http://schemas.openxmlformats.org/officeDocument/2006/relationships/hyperlink" Target="http://pbs.twimg.com/profile_images/1285830288065454080/AgmXV4uS_normal.jpg" TargetMode="External"/><Relationship Id="rId1666" Type="http://schemas.openxmlformats.org/officeDocument/2006/relationships/hyperlink" Target="http://pbs.twimg.com/profile_images/1221829872353284096/RB60U_uh_normal.jpg" TargetMode="External"/><Relationship Id="rId1873" Type="http://schemas.openxmlformats.org/officeDocument/2006/relationships/hyperlink" Target="http://pbs.twimg.com/profile_images/1214407738970664960/M26UctfC_normal.jpg" TargetMode="External"/><Relationship Id="rId2717" Type="http://schemas.openxmlformats.org/officeDocument/2006/relationships/hyperlink" Target="https://twitter.com/examworrier" TargetMode="External"/><Relationship Id="rId2924" Type="http://schemas.openxmlformats.org/officeDocument/2006/relationships/hyperlink" Target="https://twitter.com/optimist_______" TargetMode="External"/><Relationship Id="rId1319" Type="http://schemas.openxmlformats.org/officeDocument/2006/relationships/hyperlink" Target="http://pbs.twimg.com/profile_images/1291779464943169538/K9szM9_v_normal.jpg" TargetMode="External"/><Relationship Id="rId1526" Type="http://schemas.openxmlformats.org/officeDocument/2006/relationships/hyperlink" Target="http://pbs.twimg.com/profile_images/1302194811085099008/yEl0sBpk_normal.jpg" TargetMode="External"/><Relationship Id="rId1733" Type="http://schemas.openxmlformats.org/officeDocument/2006/relationships/hyperlink" Target="http://pbs.twimg.com/profile_images/1302818195653361665/9T5WCi8i_normal.jpg" TargetMode="External"/><Relationship Id="rId1940" Type="http://schemas.openxmlformats.org/officeDocument/2006/relationships/hyperlink" Target="http://pbs.twimg.com/profile_images/851597508/icon12722414018134_normal.jpg" TargetMode="External"/><Relationship Id="rId3186" Type="http://schemas.openxmlformats.org/officeDocument/2006/relationships/hyperlink" Target="https://twitter.com/rohitsr25621609" TargetMode="External"/><Relationship Id="rId3393" Type="http://schemas.openxmlformats.org/officeDocument/2006/relationships/hyperlink" Target="https://twitter.com/rajeevsinghbij" TargetMode="External"/><Relationship Id="rId25" Type="http://schemas.openxmlformats.org/officeDocument/2006/relationships/hyperlink" Target="https://t.co/zzYhUUfq6i" TargetMode="External"/><Relationship Id="rId1800" Type="http://schemas.openxmlformats.org/officeDocument/2006/relationships/hyperlink" Target="http://pbs.twimg.com/profile_images/1263511149661863938/PPdMbeMP_normal.jpg" TargetMode="External"/><Relationship Id="rId3046" Type="http://schemas.openxmlformats.org/officeDocument/2006/relationships/hyperlink" Target="https://twitter.com/akverma38655350" TargetMode="External"/><Relationship Id="rId3253" Type="http://schemas.openxmlformats.org/officeDocument/2006/relationships/hyperlink" Target="https://twitter.com/piyushgoya" TargetMode="External"/><Relationship Id="rId3460" Type="http://schemas.openxmlformats.org/officeDocument/2006/relationships/hyperlink" Target="https://twitter.com/up37_sonu" TargetMode="External"/><Relationship Id="rId3698" Type="http://schemas.openxmlformats.org/officeDocument/2006/relationships/hyperlink" Target="https://twitter.com/neelam87271413" TargetMode="External"/><Relationship Id="rId174" Type="http://schemas.openxmlformats.org/officeDocument/2006/relationships/hyperlink" Target="https://t.co/IE5PiC0I7h" TargetMode="External"/><Relationship Id="rId381" Type="http://schemas.openxmlformats.org/officeDocument/2006/relationships/hyperlink" Target="http://pbs.twimg.com/profile_images/461435050714624001/4tX04eAm_normal.png" TargetMode="External"/><Relationship Id="rId2062" Type="http://schemas.openxmlformats.org/officeDocument/2006/relationships/hyperlink" Target="https://twitter.com/mantu16921354" TargetMode="External"/><Relationship Id="rId3113" Type="http://schemas.openxmlformats.org/officeDocument/2006/relationships/hyperlink" Target="https://twitter.com/musaansari9988" TargetMode="External"/><Relationship Id="rId3558" Type="http://schemas.openxmlformats.org/officeDocument/2006/relationships/hyperlink" Target="https://twitter.com/sandeep7626" TargetMode="External"/><Relationship Id="rId241" Type="http://schemas.openxmlformats.org/officeDocument/2006/relationships/hyperlink" Target="https://t.co/VCBHNcq03g" TargetMode="External"/><Relationship Id="rId479" Type="http://schemas.openxmlformats.org/officeDocument/2006/relationships/hyperlink" Target="http://pbs.twimg.com/profile_images/1263500607148752897/mpih4Fjr_normal.jpg" TargetMode="External"/><Relationship Id="rId686" Type="http://schemas.openxmlformats.org/officeDocument/2006/relationships/hyperlink" Target="http://pbs.twimg.com/profile_images/1300841158600306688/fgSU3lOq_normal.jpg" TargetMode="External"/><Relationship Id="rId893" Type="http://schemas.openxmlformats.org/officeDocument/2006/relationships/hyperlink" Target="http://pbs.twimg.com/profile_images/1293535228003115009/lIDEWqjN_normal.jpg" TargetMode="External"/><Relationship Id="rId2367" Type="http://schemas.openxmlformats.org/officeDocument/2006/relationships/hyperlink" Target="https://twitter.com/sandeep09523041" TargetMode="External"/><Relationship Id="rId2574" Type="http://schemas.openxmlformats.org/officeDocument/2006/relationships/hyperlink" Target="https://twitter.com/pvasanthibai" TargetMode="External"/><Relationship Id="rId2781" Type="http://schemas.openxmlformats.org/officeDocument/2006/relationships/hyperlink" Target="https://twitter.com/bharatrao1960" TargetMode="External"/><Relationship Id="rId3320" Type="http://schemas.openxmlformats.org/officeDocument/2006/relationships/hyperlink" Target="https://twitter.com/dimpals226" TargetMode="External"/><Relationship Id="rId3418" Type="http://schemas.openxmlformats.org/officeDocument/2006/relationships/hyperlink" Target="https://twitter.com/deepakjajoria4" TargetMode="External"/><Relationship Id="rId3625" Type="http://schemas.openxmlformats.org/officeDocument/2006/relationships/hyperlink" Target="https://twitter.com/anurupmishra123" TargetMode="External"/><Relationship Id="rId339" Type="http://schemas.openxmlformats.org/officeDocument/2006/relationships/hyperlink" Target="http://pbs.twimg.com/profile_images/1278036475653677056/fC-sW578_normal.jpg" TargetMode="External"/><Relationship Id="rId546" Type="http://schemas.openxmlformats.org/officeDocument/2006/relationships/hyperlink" Target="http://pbs.twimg.com/profile_images/997034623472406528/7o-sIDN3_normal.jpg" TargetMode="External"/><Relationship Id="rId753" Type="http://schemas.openxmlformats.org/officeDocument/2006/relationships/hyperlink" Target="http://pbs.twimg.com/profile_images/1293643406715969536/xdvFP2Ut_normal.jpg" TargetMode="External"/><Relationship Id="rId1176" Type="http://schemas.openxmlformats.org/officeDocument/2006/relationships/hyperlink" Target="http://pbs.twimg.com/profile_images/1231301484815339520/bW3rSuKR_normal.jpg" TargetMode="External"/><Relationship Id="rId1383" Type="http://schemas.openxmlformats.org/officeDocument/2006/relationships/hyperlink" Target="http://pbs.twimg.com/profile_images/1301935462861254656/ZIa73RHW_normal.jpg" TargetMode="External"/><Relationship Id="rId2227" Type="http://schemas.openxmlformats.org/officeDocument/2006/relationships/hyperlink" Target="https://twitter.com/abhishe83905188" TargetMode="External"/><Relationship Id="rId2434" Type="http://schemas.openxmlformats.org/officeDocument/2006/relationships/hyperlink" Target="https://twitter.com/subodhk96323786" TargetMode="External"/><Relationship Id="rId2879" Type="http://schemas.openxmlformats.org/officeDocument/2006/relationships/hyperlink" Target="https://twitter.com/skjain_05" TargetMode="External"/><Relationship Id="rId101" Type="http://schemas.openxmlformats.org/officeDocument/2006/relationships/hyperlink" Target="https://t.co/ysJLPZFJYT" TargetMode="External"/><Relationship Id="rId406" Type="http://schemas.openxmlformats.org/officeDocument/2006/relationships/hyperlink" Target="http://pbs.twimg.com/profile_images/1301074309272625152/pYd11b04_normal.jpg" TargetMode="External"/><Relationship Id="rId960" Type="http://schemas.openxmlformats.org/officeDocument/2006/relationships/hyperlink" Target="http://pbs.twimg.com/profile_images/1301941523882237952/G-WIdHey_normal.jpg" TargetMode="External"/><Relationship Id="rId1036" Type="http://schemas.openxmlformats.org/officeDocument/2006/relationships/hyperlink" Target="http://pbs.twimg.com/profile_images/946277374408122369/gDkkXTnG_normal.jpg" TargetMode="External"/><Relationship Id="rId1243" Type="http://schemas.openxmlformats.org/officeDocument/2006/relationships/hyperlink" Target="http://pbs.twimg.com/profile_images/1294166702087798785/ujPZDZdr_normal.jpg" TargetMode="External"/><Relationship Id="rId1590" Type="http://schemas.openxmlformats.org/officeDocument/2006/relationships/hyperlink" Target="http://pbs.twimg.com/profile_images/1129449953842094080/yeeKsg_o_normal.jpg" TargetMode="External"/><Relationship Id="rId1688" Type="http://schemas.openxmlformats.org/officeDocument/2006/relationships/hyperlink" Target="http://pbs.twimg.com/profile_images/1300827564798140422/_Av4dw9U_normal.jpg" TargetMode="External"/><Relationship Id="rId1895" Type="http://schemas.openxmlformats.org/officeDocument/2006/relationships/hyperlink" Target="http://pbs.twimg.com/profile_images/1301133682720161793/dQB3NKig_normal.jpg" TargetMode="External"/><Relationship Id="rId2641" Type="http://schemas.openxmlformats.org/officeDocument/2006/relationships/hyperlink" Target="https://twitter.com/danishanjumans1" TargetMode="External"/><Relationship Id="rId2739" Type="http://schemas.openxmlformats.org/officeDocument/2006/relationships/hyperlink" Target="https://twitter.com/gaurav9411d" TargetMode="External"/><Relationship Id="rId2946" Type="http://schemas.openxmlformats.org/officeDocument/2006/relationships/hyperlink" Target="https://twitter.com/gautamikt1" TargetMode="External"/><Relationship Id="rId613" Type="http://schemas.openxmlformats.org/officeDocument/2006/relationships/hyperlink" Target="http://pbs.twimg.com/profile_images/1284559436036452353/C9dHN6DE_normal.jpg" TargetMode="External"/><Relationship Id="rId820" Type="http://schemas.openxmlformats.org/officeDocument/2006/relationships/hyperlink" Target="http://pbs.twimg.com/profile_images/1027448470758518784/KsPtNpbm_normal.jpg" TargetMode="External"/><Relationship Id="rId918" Type="http://schemas.openxmlformats.org/officeDocument/2006/relationships/hyperlink" Target="http://pbs.twimg.com/profile_images/1301195264150003712/goBoTKSt_normal.jpg" TargetMode="External"/><Relationship Id="rId1450" Type="http://schemas.openxmlformats.org/officeDocument/2006/relationships/hyperlink" Target="http://pbs.twimg.com/profile_images/1102256286412886016/gTJe-fS9_normal.jpg" TargetMode="External"/><Relationship Id="rId1548" Type="http://schemas.openxmlformats.org/officeDocument/2006/relationships/hyperlink" Target="http://pbs.twimg.com/profile_images/1283617203468685312/kZul5soR_normal.jpg" TargetMode="External"/><Relationship Id="rId1755" Type="http://schemas.openxmlformats.org/officeDocument/2006/relationships/hyperlink" Target="http://pbs.twimg.com/profile_images/1242487900253503489/852zIiX9_normal.jpg" TargetMode="External"/><Relationship Id="rId2501" Type="http://schemas.openxmlformats.org/officeDocument/2006/relationships/hyperlink" Target="https://twitter.com/bhaskar40094974" TargetMode="External"/><Relationship Id="rId1103" Type="http://schemas.openxmlformats.org/officeDocument/2006/relationships/hyperlink" Target="http://pbs.twimg.com/profile_images/1301091390726705163/cfvURrMo_normal.jpg" TargetMode="External"/><Relationship Id="rId1310" Type="http://schemas.openxmlformats.org/officeDocument/2006/relationships/hyperlink" Target="http://pbs.twimg.com/profile_images/1258098826734231552/sfB2hJ5-_normal.jpg" TargetMode="External"/><Relationship Id="rId1408" Type="http://schemas.openxmlformats.org/officeDocument/2006/relationships/hyperlink" Target="http://abs.twimg.com/sticky/default_profile_images/default_profile_normal.png" TargetMode="External"/><Relationship Id="rId1962" Type="http://schemas.openxmlformats.org/officeDocument/2006/relationships/hyperlink" Target="http://pbs.twimg.com/profile_images/1301105571408392192/50Fcydeb_normal.jpg" TargetMode="External"/><Relationship Id="rId2806" Type="http://schemas.openxmlformats.org/officeDocument/2006/relationships/hyperlink" Target="https://twitter.com/my" TargetMode="External"/><Relationship Id="rId47" Type="http://schemas.openxmlformats.org/officeDocument/2006/relationships/hyperlink" Target="https://t.co/YoafJlIsAB" TargetMode="External"/><Relationship Id="rId1615" Type="http://schemas.openxmlformats.org/officeDocument/2006/relationships/hyperlink" Target="http://pbs.twimg.com/profile_images/1200000468123975680/NB_ht5dO_normal.jpg" TargetMode="External"/><Relationship Id="rId1822" Type="http://schemas.openxmlformats.org/officeDocument/2006/relationships/hyperlink" Target="http://pbs.twimg.com/profile_images/1301777865269112838/YFG1x0Cz_normal.jpg" TargetMode="External"/><Relationship Id="rId3068" Type="http://schemas.openxmlformats.org/officeDocument/2006/relationships/hyperlink" Target="https://twitter.com/reddy97239504" TargetMode="External"/><Relationship Id="rId3275" Type="http://schemas.openxmlformats.org/officeDocument/2006/relationships/hyperlink" Target="https://twitter.com/mukesh37988110" TargetMode="External"/><Relationship Id="rId3482" Type="http://schemas.openxmlformats.org/officeDocument/2006/relationships/hyperlink" Target="https://twitter.com/journalistmetro" TargetMode="External"/><Relationship Id="rId196" Type="http://schemas.openxmlformats.org/officeDocument/2006/relationships/hyperlink" Target="http://t.co/J5OEGrEZAp" TargetMode="External"/><Relationship Id="rId2084" Type="http://schemas.openxmlformats.org/officeDocument/2006/relationships/hyperlink" Target="https://twitter.com/ravindr11211927" TargetMode="External"/><Relationship Id="rId2291" Type="http://schemas.openxmlformats.org/officeDocument/2006/relationships/hyperlink" Target="https://twitter.com/upgovt" TargetMode="External"/><Relationship Id="rId3135" Type="http://schemas.openxmlformats.org/officeDocument/2006/relationships/hyperlink" Target="https://twitter.com/krnveer1" TargetMode="External"/><Relationship Id="rId3342" Type="http://schemas.openxmlformats.org/officeDocument/2006/relationships/hyperlink" Target="https://twitter.com/riteshk80456779" TargetMode="External"/><Relationship Id="rId263" Type="http://schemas.openxmlformats.org/officeDocument/2006/relationships/hyperlink" Target="https://t.co/1bRHil8VKM" TargetMode="External"/><Relationship Id="rId470" Type="http://schemas.openxmlformats.org/officeDocument/2006/relationships/hyperlink" Target="http://pbs.twimg.com/profile_images/1291418529510486016/4cCH4oyt_normal.jpg" TargetMode="External"/><Relationship Id="rId2151" Type="http://schemas.openxmlformats.org/officeDocument/2006/relationships/hyperlink" Target="https://twitter.com/hemantk92585293" TargetMode="External"/><Relationship Id="rId2389" Type="http://schemas.openxmlformats.org/officeDocument/2006/relationships/hyperlink" Target="https://twitter.com/madhavsingh2012" TargetMode="External"/><Relationship Id="rId2596" Type="http://schemas.openxmlformats.org/officeDocument/2006/relationships/hyperlink" Target="https://twitter.com/krishna32373574" TargetMode="External"/><Relationship Id="rId3202" Type="http://schemas.openxmlformats.org/officeDocument/2006/relationships/hyperlink" Target="https://twitter.com/virende17958230" TargetMode="External"/><Relationship Id="rId3647" Type="http://schemas.openxmlformats.org/officeDocument/2006/relationships/hyperlink" Target="https://twitter.com/ajaykum75993476" TargetMode="External"/><Relationship Id="rId123" Type="http://schemas.openxmlformats.org/officeDocument/2006/relationships/hyperlink" Target="https://t.co/oO7Op9x6aQ" TargetMode="External"/><Relationship Id="rId330" Type="http://schemas.openxmlformats.org/officeDocument/2006/relationships/hyperlink" Target="http://pbs.twimg.com/profile_images/1291683068454084610/Ny-lUniK_normal.jpg" TargetMode="External"/><Relationship Id="rId568" Type="http://schemas.openxmlformats.org/officeDocument/2006/relationships/hyperlink" Target="http://pbs.twimg.com/profile_images/1282883159391002631/OIDJM1xE_normal.jpg" TargetMode="External"/><Relationship Id="rId775" Type="http://schemas.openxmlformats.org/officeDocument/2006/relationships/hyperlink" Target="http://pbs.twimg.com/profile_images/1233642544241807360/vqgeDb-Q_normal.jpg" TargetMode="External"/><Relationship Id="rId982" Type="http://schemas.openxmlformats.org/officeDocument/2006/relationships/hyperlink" Target="http://pbs.twimg.com/profile_images/962708137710034945/FSmsQ4_F_normal.jpg" TargetMode="External"/><Relationship Id="rId1198" Type="http://schemas.openxmlformats.org/officeDocument/2006/relationships/hyperlink" Target="http://pbs.twimg.com/profile_images/1256521716446060544/qM9MdyaU_normal.jpg" TargetMode="External"/><Relationship Id="rId2011" Type="http://schemas.openxmlformats.org/officeDocument/2006/relationships/hyperlink" Target="https://twitter.com/piyushgoyal" TargetMode="External"/><Relationship Id="rId2249" Type="http://schemas.openxmlformats.org/officeDocument/2006/relationships/hyperlink" Target="https://twitter.com/mahshmeena" TargetMode="External"/><Relationship Id="rId2456" Type="http://schemas.openxmlformats.org/officeDocument/2006/relationships/hyperlink" Target="https://twitter.com/prfdilipmamdal" TargetMode="External"/><Relationship Id="rId2663" Type="http://schemas.openxmlformats.org/officeDocument/2006/relationships/hyperlink" Target="https://twitter.com/sudhans99681896" TargetMode="External"/><Relationship Id="rId2870" Type="http://schemas.openxmlformats.org/officeDocument/2006/relationships/hyperlink" Target="https://twitter.com/shivmur55143509" TargetMode="External"/><Relationship Id="rId3507" Type="http://schemas.openxmlformats.org/officeDocument/2006/relationships/hyperlink" Target="https://twitter.com/therenukagautam" TargetMode="External"/><Relationship Id="rId428" Type="http://schemas.openxmlformats.org/officeDocument/2006/relationships/hyperlink" Target="http://pbs.twimg.com/profile_images/1284167093563166722/XyzKixJI_normal.jpg" TargetMode="External"/><Relationship Id="rId635" Type="http://schemas.openxmlformats.org/officeDocument/2006/relationships/hyperlink" Target="http://pbs.twimg.com/profile_images/1240073443153862656/K5H8Wo67_normal.jpg" TargetMode="External"/><Relationship Id="rId842" Type="http://schemas.openxmlformats.org/officeDocument/2006/relationships/hyperlink" Target="http://pbs.twimg.com/profile_images/1280757111719411712/EnqEYR0l_normal.jpg" TargetMode="External"/><Relationship Id="rId1058" Type="http://schemas.openxmlformats.org/officeDocument/2006/relationships/hyperlink" Target="http://pbs.twimg.com/profile_images/598569851599212544/VHZ2wD9Z_normal.jpg" TargetMode="External"/><Relationship Id="rId1265" Type="http://schemas.openxmlformats.org/officeDocument/2006/relationships/hyperlink" Target="http://pbs.twimg.com/profile_images/1301431148489224193/mpy1E6Y0_normal.jpg" TargetMode="External"/><Relationship Id="rId1472" Type="http://schemas.openxmlformats.org/officeDocument/2006/relationships/hyperlink" Target="http://pbs.twimg.com/profile_images/1090138500991574016/jgaEmdg1_normal.jpg" TargetMode="External"/><Relationship Id="rId2109" Type="http://schemas.openxmlformats.org/officeDocument/2006/relationships/hyperlink" Target="https://twitter.com/ridhibulbul" TargetMode="External"/><Relationship Id="rId2316" Type="http://schemas.openxmlformats.org/officeDocument/2006/relationships/hyperlink" Target="https://twitter.com/deepank98602987" TargetMode="External"/><Relationship Id="rId2523" Type="http://schemas.openxmlformats.org/officeDocument/2006/relationships/hyperlink" Target="https://twitter.com/kamal57318506" TargetMode="External"/><Relationship Id="rId2730" Type="http://schemas.openxmlformats.org/officeDocument/2006/relationships/hyperlink" Target="https://twitter.com/aryanruh" TargetMode="External"/><Relationship Id="rId2968" Type="http://schemas.openxmlformats.org/officeDocument/2006/relationships/hyperlink" Target="https://twitter.com/jackspa69022811" TargetMode="External"/><Relationship Id="rId702" Type="http://schemas.openxmlformats.org/officeDocument/2006/relationships/hyperlink" Target="http://pbs.twimg.com/profile_images/1295920269333164033/DU6gH8Fu_normal.jpg" TargetMode="External"/><Relationship Id="rId1125" Type="http://schemas.openxmlformats.org/officeDocument/2006/relationships/hyperlink" Target="http://pbs.twimg.com/profile_images/618576718282907648/UAftIYIT_normal.jpg" TargetMode="External"/><Relationship Id="rId1332" Type="http://schemas.openxmlformats.org/officeDocument/2006/relationships/hyperlink" Target="http://pbs.twimg.com/profile_images/1270949985215844353/LGglkRV1_normal.jpg" TargetMode="External"/><Relationship Id="rId1777" Type="http://schemas.openxmlformats.org/officeDocument/2006/relationships/hyperlink" Target="http://pbs.twimg.com/profile_images/1268417502058549248/towjj7z5_normal.jpg" TargetMode="External"/><Relationship Id="rId1984" Type="http://schemas.openxmlformats.org/officeDocument/2006/relationships/hyperlink" Target="http://pbs.twimg.com/profile_images/312922879/DSC00137_normal.JPG" TargetMode="External"/><Relationship Id="rId2828" Type="http://schemas.openxmlformats.org/officeDocument/2006/relationships/hyperlink" Target="https://twitter.com/azharshaikh8541" TargetMode="External"/><Relationship Id="rId69" Type="http://schemas.openxmlformats.org/officeDocument/2006/relationships/hyperlink" Target="https://t.co/DxbLyV53gC" TargetMode="External"/><Relationship Id="rId1637" Type="http://schemas.openxmlformats.org/officeDocument/2006/relationships/hyperlink" Target="http://pbs.twimg.com/profile_images/1297575799600513025/wKFRxdbi_normal.jpg" TargetMode="External"/><Relationship Id="rId1844" Type="http://schemas.openxmlformats.org/officeDocument/2006/relationships/hyperlink" Target="http://pbs.twimg.com/profile_images/1302205724613779456/srDULFI__normal.jpg" TargetMode="External"/><Relationship Id="rId3297" Type="http://schemas.openxmlformats.org/officeDocument/2006/relationships/hyperlink" Target="https://twitter.com/kaifsa2" TargetMode="External"/><Relationship Id="rId1704" Type="http://schemas.openxmlformats.org/officeDocument/2006/relationships/hyperlink" Target="http://abs.twimg.com/sticky/default_profile_images/default_profile_normal.png" TargetMode="External"/><Relationship Id="rId3157" Type="http://schemas.openxmlformats.org/officeDocument/2006/relationships/hyperlink" Target="https://twitter.com/anshik__singh" TargetMode="External"/><Relationship Id="rId285" Type="http://schemas.openxmlformats.org/officeDocument/2006/relationships/hyperlink" Target="http://pbs.twimg.com/profile_images/1302109601882501120/5cv_pzdd_normal.jpg" TargetMode="External"/><Relationship Id="rId1911" Type="http://schemas.openxmlformats.org/officeDocument/2006/relationships/hyperlink" Target="http://pbs.twimg.com/profile_images/1271642497161129984/okyaBZ8z_normal.jpg" TargetMode="External"/><Relationship Id="rId3364" Type="http://schemas.openxmlformats.org/officeDocument/2006/relationships/hyperlink" Target="https://twitter.com/aman_mulla4" TargetMode="External"/><Relationship Id="rId3571" Type="http://schemas.openxmlformats.org/officeDocument/2006/relationships/hyperlink" Target="https://twitter.com/gulabkushwaha" TargetMode="External"/><Relationship Id="rId3669" Type="http://schemas.openxmlformats.org/officeDocument/2006/relationships/hyperlink" Target="https://twitter.com/praveen_soit" TargetMode="External"/><Relationship Id="rId492" Type="http://schemas.openxmlformats.org/officeDocument/2006/relationships/hyperlink" Target="http://pbs.twimg.com/profile_images/1214893501952872448/tgXdmgrC_normal.jpg" TargetMode="External"/><Relationship Id="rId797" Type="http://schemas.openxmlformats.org/officeDocument/2006/relationships/hyperlink" Target="http://pbs.twimg.com/profile_images/1294895182089867264/8Wk4uKGJ_normal.jpg" TargetMode="External"/><Relationship Id="rId2173" Type="http://schemas.openxmlformats.org/officeDocument/2006/relationships/hyperlink" Target="https://twitter.com/rawat_ramniwas" TargetMode="External"/><Relationship Id="rId2380" Type="http://schemas.openxmlformats.org/officeDocument/2006/relationships/hyperlink" Target="https://twitter.com/boxervijender" TargetMode="External"/><Relationship Id="rId2478" Type="http://schemas.openxmlformats.org/officeDocument/2006/relationships/hyperlink" Target="https://twitter.com/rahulya90836982" TargetMode="External"/><Relationship Id="rId3017" Type="http://schemas.openxmlformats.org/officeDocument/2006/relationships/hyperlink" Target="https://twitter.com/avinash40429754" TargetMode="External"/><Relationship Id="rId3224" Type="http://schemas.openxmlformats.org/officeDocument/2006/relationships/hyperlink" Target="https://twitter.com/ijahangirimam" TargetMode="External"/><Relationship Id="rId3431" Type="http://schemas.openxmlformats.org/officeDocument/2006/relationships/hyperlink" Target="https://twitter.com/binoy_r" TargetMode="External"/><Relationship Id="rId145" Type="http://schemas.openxmlformats.org/officeDocument/2006/relationships/hyperlink" Target="https://t.co/noVTX1LggO" TargetMode="External"/><Relationship Id="rId352" Type="http://schemas.openxmlformats.org/officeDocument/2006/relationships/hyperlink" Target="http://pbs.twimg.com/profile_images/1301037808258150400/OvfAABp__normal.jpg" TargetMode="External"/><Relationship Id="rId1287" Type="http://schemas.openxmlformats.org/officeDocument/2006/relationships/hyperlink" Target="http://pbs.twimg.com/profile_images/1289066903839752199/5B93IgAW_normal.jpg" TargetMode="External"/><Relationship Id="rId2033" Type="http://schemas.openxmlformats.org/officeDocument/2006/relationships/hyperlink" Target="https://twitter.com/tushar_soneri" TargetMode="External"/><Relationship Id="rId2240" Type="http://schemas.openxmlformats.org/officeDocument/2006/relationships/hyperlink" Target="https://twitter.com/mark82663070" TargetMode="External"/><Relationship Id="rId2685" Type="http://schemas.openxmlformats.org/officeDocument/2006/relationships/hyperlink" Target="https://twitter.com/sunilkumar5956" TargetMode="External"/><Relationship Id="rId2892" Type="http://schemas.openxmlformats.org/officeDocument/2006/relationships/hyperlink" Target="https://twitter.com/monalithakur311" TargetMode="External"/><Relationship Id="rId3529" Type="http://schemas.openxmlformats.org/officeDocument/2006/relationships/hyperlink" Target="https://twitter.com/matinshaikh87" TargetMode="External"/><Relationship Id="rId212" Type="http://schemas.openxmlformats.org/officeDocument/2006/relationships/hyperlink" Target="https://t.co/sp6FPXpA2f" TargetMode="External"/><Relationship Id="rId657" Type="http://schemas.openxmlformats.org/officeDocument/2006/relationships/hyperlink" Target="http://pbs.twimg.com/profile_images/1300334418582581248/Gtciz-mx_normal.jpg" TargetMode="External"/><Relationship Id="rId864" Type="http://schemas.openxmlformats.org/officeDocument/2006/relationships/hyperlink" Target="http://pbs.twimg.com/profile_images/1299071908932059136/MUcqDgDz_normal.jpg" TargetMode="External"/><Relationship Id="rId1494" Type="http://schemas.openxmlformats.org/officeDocument/2006/relationships/hyperlink" Target="http://pbs.twimg.com/profile_images/1261248451364311040/NJZfjsYO_normal.jpg" TargetMode="External"/><Relationship Id="rId1799" Type="http://schemas.openxmlformats.org/officeDocument/2006/relationships/hyperlink" Target="http://pbs.twimg.com/profile_images/1300864355764854784/0aKxKRKg_normal.jpg" TargetMode="External"/><Relationship Id="rId2100" Type="http://schemas.openxmlformats.org/officeDocument/2006/relationships/hyperlink" Target="https://twitter.com/sunilpa24447008" TargetMode="External"/><Relationship Id="rId2338" Type="http://schemas.openxmlformats.org/officeDocument/2006/relationships/hyperlink" Target="https://twitter.com/ap_singh78" TargetMode="External"/><Relationship Id="rId2545" Type="http://schemas.openxmlformats.org/officeDocument/2006/relationships/hyperlink" Target="https://twitter.com/mishraj70765937" TargetMode="External"/><Relationship Id="rId2752" Type="http://schemas.openxmlformats.org/officeDocument/2006/relationships/hyperlink" Target="https://twitter.com/raosahab_sp" TargetMode="External"/><Relationship Id="rId517" Type="http://schemas.openxmlformats.org/officeDocument/2006/relationships/hyperlink" Target="http://pbs.twimg.com/profile_images/1293952268815839233/A-DKGUXO_normal.jpg" TargetMode="External"/><Relationship Id="rId724" Type="http://schemas.openxmlformats.org/officeDocument/2006/relationships/hyperlink" Target="http://pbs.twimg.com/profile_images/503481252817944576/SAox7MBA_normal.jpeg" TargetMode="External"/><Relationship Id="rId931" Type="http://schemas.openxmlformats.org/officeDocument/2006/relationships/hyperlink" Target="http://pbs.twimg.com/profile_images/1301063774443433984/_EGGr0ad_normal.jpg" TargetMode="External"/><Relationship Id="rId1147" Type="http://schemas.openxmlformats.org/officeDocument/2006/relationships/hyperlink" Target="http://pbs.twimg.com/profile_images/1252838374026539010/s4osXidn_normal.jpg" TargetMode="External"/><Relationship Id="rId1354" Type="http://schemas.openxmlformats.org/officeDocument/2006/relationships/hyperlink" Target="http://pbs.twimg.com/profile_images/1301813460737507328/IdxuKWBe_normal.jpg" TargetMode="External"/><Relationship Id="rId1561" Type="http://schemas.openxmlformats.org/officeDocument/2006/relationships/hyperlink" Target="http://pbs.twimg.com/profile_images/1272808285406670854/bEmRtDJF_normal.jpg" TargetMode="External"/><Relationship Id="rId2405" Type="http://schemas.openxmlformats.org/officeDocument/2006/relationships/hyperlink" Target="https://twitter.com/kmsandhya12" TargetMode="External"/><Relationship Id="rId2612" Type="http://schemas.openxmlformats.org/officeDocument/2006/relationships/hyperlink" Target="https://twitter.com/kolisuresh86" TargetMode="External"/><Relationship Id="rId60" Type="http://schemas.openxmlformats.org/officeDocument/2006/relationships/hyperlink" Target="https://t.co/xBbw9QKXCX" TargetMode="External"/><Relationship Id="rId1007" Type="http://schemas.openxmlformats.org/officeDocument/2006/relationships/hyperlink" Target="http://pbs.twimg.com/profile_images/1300757367009677315/gIWq2Qh__normal.jpg" TargetMode="External"/><Relationship Id="rId1214" Type="http://schemas.openxmlformats.org/officeDocument/2006/relationships/hyperlink" Target="http://pbs.twimg.com/profile_images/1288679622335324169/FnMh_vk5_normal.jpg" TargetMode="External"/><Relationship Id="rId1421" Type="http://schemas.openxmlformats.org/officeDocument/2006/relationships/hyperlink" Target="http://pbs.twimg.com/profile_images/1055674321169932288/gJvxuJQR_normal.jpg" TargetMode="External"/><Relationship Id="rId1659" Type="http://schemas.openxmlformats.org/officeDocument/2006/relationships/hyperlink" Target="http://pbs.twimg.com/profile_images/1016566564433170432/IEQlC5HP_normal.jpg" TargetMode="External"/><Relationship Id="rId1866" Type="http://schemas.openxmlformats.org/officeDocument/2006/relationships/hyperlink" Target="http://pbs.twimg.com/profile_images/1302577803930431488/ceopfkA-_normal.jpg" TargetMode="External"/><Relationship Id="rId2917" Type="http://schemas.openxmlformats.org/officeDocument/2006/relationships/hyperlink" Target="https://twitter.com/prashan04312621" TargetMode="External"/><Relationship Id="rId3081" Type="http://schemas.openxmlformats.org/officeDocument/2006/relationships/hyperlink" Target="https://twitter.com/mandeep12414748" TargetMode="External"/><Relationship Id="rId1519" Type="http://schemas.openxmlformats.org/officeDocument/2006/relationships/hyperlink" Target="http://pbs.twimg.com/profile_images/1286990974925721601/YQHYLnOz_normal.jpg" TargetMode="External"/><Relationship Id="rId1726" Type="http://schemas.openxmlformats.org/officeDocument/2006/relationships/hyperlink" Target="http://pbs.twimg.com/profile_images/1302617347639836675/14lMlENV_normal.jpg" TargetMode="External"/><Relationship Id="rId1933" Type="http://schemas.openxmlformats.org/officeDocument/2006/relationships/hyperlink" Target="http://pbs.twimg.com/profile_images/1297703204184969216/M0pgJAVN_normal.jpg" TargetMode="External"/><Relationship Id="rId3179" Type="http://schemas.openxmlformats.org/officeDocument/2006/relationships/hyperlink" Target="https://twitter.com/jitendr08085713" TargetMode="External"/><Relationship Id="rId3386" Type="http://schemas.openxmlformats.org/officeDocument/2006/relationships/hyperlink" Target="https://twitter.com/urban47185932" TargetMode="External"/><Relationship Id="rId3593" Type="http://schemas.openxmlformats.org/officeDocument/2006/relationships/hyperlink" Target="https://twitter.com/nauratan_kamal" TargetMode="External"/><Relationship Id="rId18" Type="http://schemas.openxmlformats.org/officeDocument/2006/relationships/hyperlink" Target="https://t.co/ifNyI0qy3J" TargetMode="External"/><Relationship Id="rId2195" Type="http://schemas.openxmlformats.org/officeDocument/2006/relationships/hyperlink" Target="https://twitter.com/kajalgu04339314" TargetMode="External"/><Relationship Id="rId3039" Type="http://schemas.openxmlformats.org/officeDocument/2006/relationships/hyperlink" Target="https://twitter.com/ramkish74560784" TargetMode="External"/><Relationship Id="rId3246" Type="http://schemas.openxmlformats.org/officeDocument/2006/relationships/hyperlink" Target="https://twitter.com/ashishchandelji" TargetMode="External"/><Relationship Id="rId3453" Type="http://schemas.openxmlformats.org/officeDocument/2006/relationships/hyperlink" Target="https://twitter.com/ashutosh903240" TargetMode="External"/><Relationship Id="rId167" Type="http://schemas.openxmlformats.org/officeDocument/2006/relationships/hyperlink" Target="https://t.co/ZHNkEsM7BM" TargetMode="External"/><Relationship Id="rId374" Type="http://schemas.openxmlformats.org/officeDocument/2006/relationships/hyperlink" Target="http://pbs.twimg.com/profile_images/1302831999850147845/fWhd8CqR_normal.jpg" TargetMode="External"/><Relationship Id="rId581" Type="http://schemas.openxmlformats.org/officeDocument/2006/relationships/hyperlink" Target="http://pbs.twimg.com/profile_images/1271024688722964480/dmCVyKXe_normal.jpg" TargetMode="External"/><Relationship Id="rId2055" Type="http://schemas.openxmlformats.org/officeDocument/2006/relationships/hyperlink" Target="https://twitter.com/praveen40401568" TargetMode="External"/><Relationship Id="rId2262" Type="http://schemas.openxmlformats.org/officeDocument/2006/relationships/hyperlink" Target="https://twitter.com/mpstudentsunity" TargetMode="External"/><Relationship Id="rId3106" Type="http://schemas.openxmlformats.org/officeDocument/2006/relationships/hyperlink" Target="https://twitter.com/khansad72316140" TargetMode="External"/><Relationship Id="rId3660" Type="http://schemas.openxmlformats.org/officeDocument/2006/relationships/hyperlink" Target="https://twitter.com/ajitan" TargetMode="External"/><Relationship Id="rId234" Type="http://schemas.openxmlformats.org/officeDocument/2006/relationships/hyperlink" Target="https://t.co/HgnCJ9pKDx" TargetMode="External"/><Relationship Id="rId679" Type="http://schemas.openxmlformats.org/officeDocument/2006/relationships/hyperlink" Target="http://pbs.twimg.com/profile_images/1129359237635690497/uuyYUkOC_normal.jpg" TargetMode="External"/><Relationship Id="rId886" Type="http://schemas.openxmlformats.org/officeDocument/2006/relationships/hyperlink" Target="http://pbs.twimg.com/profile_images/1300147466134642689/eWuA3dxZ_normal.jpg" TargetMode="External"/><Relationship Id="rId2567" Type="http://schemas.openxmlformats.org/officeDocument/2006/relationships/hyperlink" Target="https://twitter.com/dgurjarofficial" TargetMode="External"/><Relationship Id="rId2774" Type="http://schemas.openxmlformats.org/officeDocument/2006/relationships/hyperlink" Target="https://twitter.com/surajmnaudiyal" TargetMode="External"/><Relationship Id="rId3313" Type="http://schemas.openxmlformats.org/officeDocument/2006/relationships/hyperlink" Target="https://twitter.com/devendra8115" TargetMode="External"/><Relationship Id="rId3520" Type="http://schemas.openxmlformats.org/officeDocument/2006/relationships/hyperlink" Target="https://twitter.com/harendra2021" TargetMode="External"/><Relationship Id="rId3618" Type="http://schemas.openxmlformats.org/officeDocument/2006/relationships/hyperlink" Target="https://twitter.com/amans148" TargetMode="External"/><Relationship Id="rId2" Type="http://schemas.openxmlformats.org/officeDocument/2006/relationships/hyperlink" Target="https://t.co/TRFPL9BCfZ+B.ed+Uptet2011+BTET2017+Uptet2018" TargetMode="External"/><Relationship Id="rId441" Type="http://schemas.openxmlformats.org/officeDocument/2006/relationships/hyperlink" Target="http://pbs.twimg.com/profile_images/1300026874324688897/DKTZ9wKm_normal.jpg" TargetMode="External"/><Relationship Id="rId539" Type="http://schemas.openxmlformats.org/officeDocument/2006/relationships/hyperlink" Target="http://pbs.twimg.com/profile_images/1300779074319597570/TD9kLJZH_normal.jpg" TargetMode="External"/><Relationship Id="rId746" Type="http://schemas.openxmlformats.org/officeDocument/2006/relationships/hyperlink" Target="http://pbs.twimg.com/profile_images/1288398526917926912/niRnO51D_normal.jpg" TargetMode="External"/><Relationship Id="rId1071" Type="http://schemas.openxmlformats.org/officeDocument/2006/relationships/hyperlink" Target="http://pbs.twimg.com/profile_images/1302820298404687872/0ozFr6Bd_normal.jpg" TargetMode="External"/><Relationship Id="rId1169" Type="http://schemas.openxmlformats.org/officeDocument/2006/relationships/hyperlink" Target="http://pbs.twimg.com/profile_images/1296716026155954178/U8EE2H_-_normal.jpg" TargetMode="External"/><Relationship Id="rId1376" Type="http://schemas.openxmlformats.org/officeDocument/2006/relationships/hyperlink" Target="http://pbs.twimg.com/profile_images/1302673243367600128/wCn-hRAl_normal.jpg" TargetMode="External"/><Relationship Id="rId1583" Type="http://schemas.openxmlformats.org/officeDocument/2006/relationships/hyperlink" Target="http://pbs.twimg.com/profile_images/1297158217869307904/pLdN20ev_normal.jpg" TargetMode="External"/><Relationship Id="rId2122" Type="http://schemas.openxmlformats.org/officeDocument/2006/relationships/hyperlink" Target="https://twitter.com/harishyamkaka" TargetMode="External"/><Relationship Id="rId2427" Type="http://schemas.openxmlformats.org/officeDocument/2006/relationships/hyperlink" Target="https://twitter.com/sanjaykumar1900" TargetMode="External"/><Relationship Id="rId2981" Type="http://schemas.openxmlformats.org/officeDocument/2006/relationships/hyperlink" Target="https://twitter.com/notkishordas" TargetMode="External"/><Relationship Id="rId301" Type="http://schemas.openxmlformats.org/officeDocument/2006/relationships/hyperlink" Target="http://pbs.twimg.com/profile_images/1302630010449063941/MGz07Rjj_normal.jpg" TargetMode="External"/><Relationship Id="rId953" Type="http://schemas.openxmlformats.org/officeDocument/2006/relationships/hyperlink" Target="http://pbs.twimg.com/profile_images/1259617481129250816/vZr_slJH_normal.jpg" TargetMode="External"/><Relationship Id="rId1029" Type="http://schemas.openxmlformats.org/officeDocument/2006/relationships/hyperlink" Target="http://pbs.twimg.com/profile_images/1206830670640603136/PR82D3jX_normal.jpg" TargetMode="External"/><Relationship Id="rId1236" Type="http://schemas.openxmlformats.org/officeDocument/2006/relationships/hyperlink" Target="http://pbs.twimg.com/profile_images/1301936357422460930/cYw--H53_normal.jpg" TargetMode="External"/><Relationship Id="rId1790" Type="http://schemas.openxmlformats.org/officeDocument/2006/relationships/hyperlink" Target="http://pbs.twimg.com/profile_images/1221783685374136320/RjrhU9Gj_normal.jpg" TargetMode="External"/><Relationship Id="rId1888" Type="http://schemas.openxmlformats.org/officeDocument/2006/relationships/hyperlink" Target="http://pbs.twimg.com/profile_images/1250010556339118081/Rasu_efH_normal.jpg" TargetMode="External"/><Relationship Id="rId2634" Type="http://schemas.openxmlformats.org/officeDocument/2006/relationships/hyperlink" Target="https://twitter.com/alokagr65433423" TargetMode="External"/><Relationship Id="rId2841" Type="http://schemas.openxmlformats.org/officeDocument/2006/relationships/hyperlink" Target="https://twitter.com/dipti_devre" TargetMode="External"/><Relationship Id="rId2939" Type="http://schemas.openxmlformats.org/officeDocument/2006/relationships/hyperlink" Target="https://twitter.com/ckumar49695276" TargetMode="External"/><Relationship Id="rId82" Type="http://schemas.openxmlformats.org/officeDocument/2006/relationships/hyperlink" Target="https://t.co/z4qKFmyZq8" TargetMode="External"/><Relationship Id="rId606" Type="http://schemas.openxmlformats.org/officeDocument/2006/relationships/hyperlink" Target="http://pbs.twimg.com/profile_images/1301498745553477635/xmabMU_Z_normal.jpg" TargetMode="External"/><Relationship Id="rId813" Type="http://schemas.openxmlformats.org/officeDocument/2006/relationships/hyperlink" Target="http://pbs.twimg.com/profile_images/1301501278967619584/_o3-1O4n_normal.jpg" TargetMode="External"/><Relationship Id="rId1443" Type="http://schemas.openxmlformats.org/officeDocument/2006/relationships/hyperlink" Target="http://abs.twimg.com/sticky/default_profile_images/default_profile_normal.png" TargetMode="External"/><Relationship Id="rId1650" Type="http://schemas.openxmlformats.org/officeDocument/2006/relationships/hyperlink" Target="http://pbs.twimg.com/profile_images/1294904261034172417/yQsFU9NR_normal.jpg" TargetMode="External"/><Relationship Id="rId1748" Type="http://schemas.openxmlformats.org/officeDocument/2006/relationships/hyperlink" Target="http://pbs.twimg.com/profile_images/1274751617305321473/PhuuxJOB_normal.jpg" TargetMode="External"/><Relationship Id="rId2701" Type="http://schemas.openxmlformats.org/officeDocument/2006/relationships/hyperlink" Target="https://twitter.com/poornimapal8" TargetMode="External"/><Relationship Id="rId1303" Type="http://schemas.openxmlformats.org/officeDocument/2006/relationships/hyperlink" Target="http://pbs.twimg.com/profile_images/1300763360460288001/35D1D_j3_normal.jpg" TargetMode="External"/><Relationship Id="rId1510" Type="http://schemas.openxmlformats.org/officeDocument/2006/relationships/hyperlink" Target="http://pbs.twimg.com/profile_images/1265227954361176064/0z5K0WtU_normal.jpg" TargetMode="External"/><Relationship Id="rId1955" Type="http://schemas.openxmlformats.org/officeDocument/2006/relationships/hyperlink" Target="http://pbs.twimg.com/profile_images/1300380637078065152/mLafkbBI_normal.jpg" TargetMode="External"/><Relationship Id="rId3170" Type="http://schemas.openxmlformats.org/officeDocument/2006/relationships/hyperlink" Target="https://twitter.com/kuldeepmodimay" TargetMode="External"/><Relationship Id="rId1608" Type="http://schemas.openxmlformats.org/officeDocument/2006/relationships/hyperlink" Target="http://pbs.twimg.com/profile_images/1261905078870437889/x6FS_EcD_normal.jpg" TargetMode="External"/><Relationship Id="rId1815" Type="http://schemas.openxmlformats.org/officeDocument/2006/relationships/hyperlink" Target="http://pbs.twimg.com/profile_images/1278539972891430913/FRYY7OEq_normal.jpg" TargetMode="External"/><Relationship Id="rId3030" Type="http://schemas.openxmlformats.org/officeDocument/2006/relationships/hyperlink" Target="https://twitter.com/ajnabi002" TargetMode="External"/><Relationship Id="rId3268" Type="http://schemas.openxmlformats.org/officeDocument/2006/relationships/hyperlink" Target="https://twitter.com/siddhar63074884" TargetMode="External"/><Relationship Id="rId3475" Type="http://schemas.openxmlformats.org/officeDocument/2006/relationships/hyperlink" Target="https://twitter.com/manishc31159992" TargetMode="External"/><Relationship Id="rId3682" Type="http://schemas.openxmlformats.org/officeDocument/2006/relationships/hyperlink" Target="https://twitter.com/cha66120086" TargetMode="External"/><Relationship Id="rId189" Type="http://schemas.openxmlformats.org/officeDocument/2006/relationships/hyperlink" Target="https://t.co/wP5KVEEA7F" TargetMode="External"/><Relationship Id="rId396" Type="http://schemas.openxmlformats.org/officeDocument/2006/relationships/hyperlink" Target="http://pbs.twimg.com/profile_images/1300714662254661633/pH7A_DFX_normal.jpg" TargetMode="External"/><Relationship Id="rId2077" Type="http://schemas.openxmlformats.org/officeDocument/2006/relationships/hyperlink" Target="https://twitter.com/nileshs17916040" TargetMode="External"/><Relationship Id="rId2284" Type="http://schemas.openxmlformats.org/officeDocument/2006/relationships/hyperlink" Target="https://twitter.com/monudub90487665" TargetMode="External"/><Relationship Id="rId2491" Type="http://schemas.openxmlformats.org/officeDocument/2006/relationships/hyperlink" Target="https://twitter.com/pavanghatkar2" TargetMode="External"/><Relationship Id="rId3128" Type="http://schemas.openxmlformats.org/officeDocument/2006/relationships/hyperlink" Target="https://twitter.com/sunilku16593263" TargetMode="External"/><Relationship Id="rId3335" Type="http://schemas.openxmlformats.org/officeDocument/2006/relationships/hyperlink" Target="https://twitter.com/sourabhj7073" TargetMode="External"/><Relationship Id="rId3542" Type="http://schemas.openxmlformats.org/officeDocument/2006/relationships/hyperlink" Target="https://twitter.com/falgunii92" TargetMode="External"/><Relationship Id="rId256" Type="http://schemas.openxmlformats.org/officeDocument/2006/relationships/hyperlink" Target="https://t.co/hPGYE7DUxw" TargetMode="External"/><Relationship Id="rId463" Type="http://schemas.openxmlformats.org/officeDocument/2006/relationships/hyperlink" Target="http://pbs.twimg.com/profile_images/1300980211803021312/FfH10P9C_normal.jpg" TargetMode="External"/><Relationship Id="rId670" Type="http://schemas.openxmlformats.org/officeDocument/2006/relationships/hyperlink" Target="http://pbs.twimg.com/profile_images/1296381586259054593/90J27dYl_normal.jpg" TargetMode="External"/><Relationship Id="rId1093" Type="http://schemas.openxmlformats.org/officeDocument/2006/relationships/hyperlink" Target="http://pbs.twimg.com/profile_images/1300327699257335808/dM9JSTWv_normal.jpg" TargetMode="External"/><Relationship Id="rId2144" Type="http://schemas.openxmlformats.org/officeDocument/2006/relationships/hyperlink" Target="https://twitter.com/sunilkumardudi2" TargetMode="External"/><Relationship Id="rId2351" Type="http://schemas.openxmlformats.org/officeDocument/2006/relationships/hyperlink" Target="https://twitter.com/shantiraman7" TargetMode="External"/><Relationship Id="rId2589" Type="http://schemas.openxmlformats.org/officeDocument/2006/relationships/hyperlink" Target="https://twitter.com/abhi34037596" TargetMode="External"/><Relationship Id="rId2796" Type="http://schemas.openxmlformats.org/officeDocument/2006/relationships/hyperlink" Target="https://twitter.com/shubham47492428" TargetMode="External"/><Relationship Id="rId3402" Type="http://schemas.openxmlformats.org/officeDocument/2006/relationships/hyperlink" Target="https://twitter.com/gayaramsharma9" TargetMode="External"/><Relationship Id="rId116" Type="http://schemas.openxmlformats.org/officeDocument/2006/relationships/hyperlink" Target="https://t.co/kaSLdysDLj" TargetMode="External"/><Relationship Id="rId323" Type="http://schemas.openxmlformats.org/officeDocument/2006/relationships/hyperlink" Target="http://pbs.twimg.com/profile_images/1299527209309274112/5hrlTIAc_normal.jpg" TargetMode="External"/><Relationship Id="rId530" Type="http://schemas.openxmlformats.org/officeDocument/2006/relationships/hyperlink" Target="http://pbs.twimg.com/profile_images/1249674388904873985/rjtMtE_U_normal.jpg" TargetMode="External"/><Relationship Id="rId768" Type="http://schemas.openxmlformats.org/officeDocument/2006/relationships/hyperlink" Target="http://pbs.twimg.com/profile_images/1300422568189468677/4sPNwPLv_normal.jpg" TargetMode="External"/><Relationship Id="rId975" Type="http://schemas.openxmlformats.org/officeDocument/2006/relationships/hyperlink" Target="http://pbs.twimg.com/profile_images/1290195079030689799/3T4u_pt5_normal.jpg" TargetMode="External"/><Relationship Id="rId1160" Type="http://schemas.openxmlformats.org/officeDocument/2006/relationships/hyperlink" Target="http://pbs.twimg.com/profile_images/1301491387091660808/144_guST_normal.jpg" TargetMode="External"/><Relationship Id="rId1398" Type="http://schemas.openxmlformats.org/officeDocument/2006/relationships/hyperlink" Target="http://pbs.twimg.com/profile_images/1302245217089675267/FrIAjZGL_normal.jpg" TargetMode="External"/><Relationship Id="rId2004" Type="http://schemas.openxmlformats.org/officeDocument/2006/relationships/hyperlink" Target="https://twitter.com/avinashazh" TargetMode="External"/><Relationship Id="rId2211" Type="http://schemas.openxmlformats.org/officeDocument/2006/relationships/hyperlink" Target="https://twitter.com/sp_yadav_" TargetMode="External"/><Relationship Id="rId2449" Type="http://schemas.openxmlformats.org/officeDocument/2006/relationships/hyperlink" Target="https://twitter.com/farooquitafsir" TargetMode="External"/><Relationship Id="rId2656" Type="http://schemas.openxmlformats.org/officeDocument/2006/relationships/hyperlink" Target="https://twitter.com/lokmatnewshindi" TargetMode="External"/><Relationship Id="rId2863" Type="http://schemas.openxmlformats.org/officeDocument/2006/relationships/hyperlink" Target="https://twitter.com/saleem1234568" TargetMode="External"/><Relationship Id="rId3707" Type="http://schemas.openxmlformats.org/officeDocument/2006/relationships/hyperlink" Target="https://twitter.com/sureshkk02" TargetMode="External"/><Relationship Id="rId628" Type="http://schemas.openxmlformats.org/officeDocument/2006/relationships/hyperlink" Target="http://pbs.twimg.com/profile_images/1298818318627872768/QYbBWJ6P_normal.jpg" TargetMode="External"/><Relationship Id="rId835" Type="http://schemas.openxmlformats.org/officeDocument/2006/relationships/hyperlink" Target="http://pbs.twimg.com/profile_images/28618902/avatar_piccolo_normal.jpg" TargetMode="External"/><Relationship Id="rId1258" Type="http://schemas.openxmlformats.org/officeDocument/2006/relationships/hyperlink" Target="http://pbs.twimg.com/profile_images/1296755458355507200/36ye1Eko_normal.jpg" TargetMode="External"/><Relationship Id="rId1465" Type="http://schemas.openxmlformats.org/officeDocument/2006/relationships/hyperlink" Target="http://pbs.twimg.com/profile_images/1301011723403407360/GND2WQL6_normal.jpg" TargetMode="External"/><Relationship Id="rId1672" Type="http://schemas.openxmlformats.org/officeDocument/2006/relationships/hyperlink" Target="http://pbs.twimg.com/profile_images/1290355944585486336/iFrr0znn_normal.jpg" TargetMode="External"/><Relationship Id="rId2309" Type="http://schemas.openxmlformats.org/officeDocument/2006/relationships/hyperlink" Target="https://twitter.com/inghnaman" TargetMode="External"/><Relationship Id="rId2516" Type="http://schemas.openxmlformats.org/officeDocument/2006/relationships/hyperlink" Target="https://twitter.com/adi8_s" TargetMode="External"/><Relationship Id="rId2723" Type="http://schemas.openxmlformats.org/officeDocument/2006/relationships/hyperlink" Target="https://twitter.com/junaidmajid12" TargetMode="External"/><Relationship Id="rId1020" Type="http://schemas.openxmlformats.org/officeDocument/2006/relationships/hyperlink" Target="http://pbs.twimg.com/profile_images/890550934253785088/LFXDOXr5_normal.jpg" TargetMode="External"/><Relationship Id="rId1118" Type="http://schemas.openxmlformats.org/officeDocument/2006/relationships/hyperlink" Target="http://pbs.twimg.com/profile_images/1274235870757834752/FjOV0k9K_normal.jpg" TargetMode="External"/><Relationship Id="rId1325" Type="http://schemas.openxmlformats.org/officeDocument/2006/relationships/hyperlink" Target="http://pbs.twimg.com/profile_images/1298833301327745024/2r-JM9DC_normal.jpg" TargetMode="External"/><Relationship Id="rId1532" Type="http://schemas.openxmlformats.org/officeDocument/2006/relationships/hyperlink" Target="http://pbs.twimg.com/profile_images/1282877527648690176/7ijC-5_J_normal.jpg" TargetMode="External"/><Relationship Id="rId1977" Type="http://schemas.openxmlformats.org/officeDocument/2006/relationships/hyperlink" Target="http://pbs.twimg.com/profile_images/1144487421586763776/hbvbGeev_normal.png" TargetMode="External"/><Relationship Id="rId2930" Type="http://schemas.openxmlformats.org/officeDocument/2006/relationships/hyperlink" Target="https://twitter.com/amysing22382956" TargetMode="External"/><Relationship Id="rId902" Type="http://schemas.openxmlformats.org/officeDocument/2006/relationships/hyperlink" Target="http://pbs.twimg.com/profile_images/1232251398831706112/9K9VDPTO_normal.jpg" TargetMode="External"/><Relationship Id="rId1837" Type="http://schemas.openxmlformats.org/officeDocument/2006/relationships/hyperlink" Target="http://pbs.twimg.com/profile_images/1299573230517104646/YI4p5G0b_normal.jpg" TargetMode="External"/><Relationship Id="rId3192" Type="http://schemas.openxmlformats.org/officeDocument/2006/relationships/hyperlink" Target="https://twitter.com/tribhuwanpraj20" TargetMode="External"/><Relationship Id="rId3497" Type="http://schemas.openxmlformats.org/officeDocument/2006/relationships/hyperlink" Target="https://twitter.com/suhailsamajwadi" TargetMode="External"/><Relationship Id="rId31" Type="http://schemas.openxmlformats.org/officeDocument/2006/relationships/hyperlink" Target="https://t.co/TSS5D1jDAG" TargetMode="External"/><Relationship Id="rId2099" Type="http://schemas.openxmlformats.org/officeDocument/2006/relationships/hyperlink" Target="https://twitter.com/blue_fin_" TargetMode="External"/><Relationship Id="rId3052" Type="http://schemas.openxmlformats.org/officeDocument/2006/relationships/hyperlink" Target="https://twitter.com/lahri_sangeeta" TargetMode="External"/><Relationship Id="rId180" Type="http://schemas.openxmlformats.org/officeDocument/2006/relationships/hyperlink" Target="https://t.co/8mJ48EXlvV" TargetMode="External"/><Relationship Id="rId278" Type="http://schemas.openxmlformats.org/officeDocument/2006/relationships/hyperlink" Target="http://pbs.twimg.com/profile_images/1263588712547381249/yqZWsGQr_normal.jpg" TargetMode="External"/><Relationship Id="rId1904" Type="http://schemas.openxmlformats.org/officeDocument/2006/relationships/hyperlink" Target="http://pbs.twimg.com/profile_images/1271654682524397568/NQu2ap-l_normal.jpg" TargetMode="External"/><Relationship Id="rId3357" Type="http://schemas.openxmlformats.org/officeDocument/2006/relationships/hyperlink" Target="https://twitter.com/imam_pari" TargetMode="External"/><Relationship Id="rId3564" Type="http://schemas.openxmlformats.org/officeDocument/2006/relationships/hyperlink" Target="https://twitter.com/iycnabinagar" TargetMode="External"/><Relationship Id="rId485" Type="http://schemas.openxmlformats.org/officeDocument/2006/relationships/hyperlink" Target="http://pbs.twimg.com/profile_images/1231136526169493504/d0vm8agy_normal.jpg" TargetMode="External"/><Relationship Id="rId692" Type="http://schemas.openxmlformats.org/officeDocument/2006/relationships/hyperlink" Target="http://pbs.twimg.com/profile_images/921303478684790784/FLIFCZxh_normal.jpg" TargetMode="External"/><Relationship Id="rId2166" Type="http://schemas.openxmlformats.org/officeDocument/2006/relationships/hyperlink" Target="https://twitter.com/umakant82164823" TargetMode="External"/><Relationship Id="rId2373" Type="http://schemas.openxmlformats.org/officeDocument/2006/relationships/hyperlink" Target="https://twitter.com/deepakk90387441" TargetMode="External"/><Relationship Id="rId2580" Type="http://schemas.openxmlformats.org/officeDocument/2006/relationships/hyperlink" Target="https://twitter.com/pravinbhaigara3" TargetMode="External"/><Relationship Id="rId3217" Type="http://schemas.openxmlformats.org/officeDocument/2006/relationships/hyperlink" Target="https://twitter.com/ashokdanoda" TargetMode="External"/><Relationship Id="rId3424" Type="http://schemas.openxmlformats.org/officeDocument/2006/relationships/hyperlink" Target="https://twitter.com/jignesh54104075" TargetMode="External"/><Relationship Id="rId3631" Type="http://schemas.openxmlformats.org/officeDocument/2006/relationships/hyperlink" Target="https://twitter.com/founderofmmes" TargetMode="External"/><Relationship Id="rId138" Type="http://schemas.openxmlformats.org/officeDocument/2006/relationships/hyperlink" Target="https://t.co/nlPYwTLJ74" TargetMode="External"/><Relationship Id="rId345" Type="http://schemas.openxmlformats.org/officeDocument/2006/relationships/hyperlink" Target="http://pbs.twimg.com/profile_images/777434352485531652/dKOTK-TS_normal.jpg" TargetMode="External"/><Relationship Id="rId552" Type="http://schemas.openxmlformats.org/officeDocument/2006/relationships/hyperlink" Target="http://pbs.twimg.com/profile_images/1281228197359611907/aKeXoOXg_normal.jpg" TargetMode="External"/><Relationship Id="rId997" Type="http://schemas.openxmlformats.org/officeDocument/2006/relationships/hyperlink" Target="http://pbs.twimg.com/profile_images/1302603131981758466/L1mxKj1d_normal.jpg" TargetMode="External"/><Relationship Id="rId1182" Type="http://schemas.openxmlformats.org/officeDocument/2006/relationships/hyperlink" Target="http://pbs.twimg.com/profile_images/1097404302795120640/cxP2sz25_normal.jpg" TargetMode="External"/><Relationship Id="rId2026" Type="http://schemas.openxmlformats.org/officeDocument/2006/relationships/hyperlink" Target="https://twitter.com/architguptajii" TargetMode="External"/><Relationship Id="rId2233" Type="http://schemas.openxmlformats.org/officeDocument/2006/relationships/hyperlink" Target="https://twitter.com/ravinde00347066" TargetMode="External"/><Relationship Id="rId2440" Type="http://schemas.openxmlformats.org/officeDocument/2006/relationships/hyperlink" Target="https://twitter.com/samajwadiparty" TargetMode="External"/><Relationship Id="rId2678" Type="http://schemas.openxmlformats.org/officeDocument/2006/relationships/hyperlink" Target="https://twitter.com/rkbairwaguard" TargetMode="External"/><Relationship Id="rId2885" Type="http://schemas.openxmlformats.org/officeDocument/2006/relationships/hyperlink" Target="https://twitter.com/sengermaan" TargetMode="External"/><Relationship Id="rId205" Type="http://schemas.openxmlformats.org/officeDocument/2006/relationships/hyperlink" Target="https://t.co/jcQqDxMRkH" TargetMode="External"/><Relationship Id="rId412" Type="http://schemas.openxmlformats.org/officeDocument/2006/relationships/hyperlink" Target="http://pbs.twimg.com/profile_images/1261346102198054915/HaYlM-ap_normal.jpg" TargetMode="External"/><Relationship Id="rId857" Type="http://schemas.openxmlformats.org/officeDocument/2006/relationships/hyperlink" Target="http://pbs.twimg.com/profile_images/1298909222856359938/LBggCzup_normal.jpg" TargetMode="External"/><Relationship Id="rId1042" Type="http://schemas.openxmlformats.org/officeDocument/2006/relationships/hyperlink" Target="http://abs.twimg.com/sticky/default_profile_images/default_profile_normal.png" TargetMode="External"/><Relationship Id="rId1487" Type="http://schemas.openxmlformats.org/officeDocument/2006/relationships/hyperlink" Target="http://pbs.twimg.com/profile_images/1293442563215511552/yd6EfWjP_normal.jpg" TargetMode="External"/><Relationship Id="rId1694" Type="http://schemas.openxmlformats.org/officeDocument/2006/relationships/hyperlink" Target="http://abs.twimg.com/sticky/default_profile_images/default_profile_normal.png" TargetMode="External"/><Relationship Id="rId2300" Type="http://schemas.openxmlformats.org/officeDocument/2006/relationships/hyperlink" Target="https://twitter.com/zmulniwasi" TargetMode="External"/><Relationship Id="rId2538" Type="http://schemas.openxmlformats.org/officeDocument/2006/relationships/hyperlink" Target="https://twitter.com/swamy39" TargetMode="External"/><Relationship Id="rId2745" Type="http://schemas.openxmlformats.org/officeDocument/2006/relationships/hyperlink" Target="https://twitter.com/saurav7869" TargetMode="External"/><Relationship Id="rId2952" Type="http://schemas.openxmlformats.org/officeDocument/2006/relationships/hyperlink" Target="https://twitter.com/sachin_berojgar" TargetMode="External"/><Relationship Id="rId717" Type="http://schemas.openxmlformats.org/officeDocument/2006/relationships/hyperlink" Target="http://pbs.twimg.com/profile_images/1185890873269075968/V7mBm9FR_normal.jpg" TargetMode="External"/><Relationship Id="rId924" Type="http://schemas.openxmlformats.org/officeDocument/2006/relationships/hyperlink" Target="http://pbs.twimg.com/profile_images/1302639143231475714/JCjvzJeX_normal.jpg" TargetMode="External"/><Relationship Id="rId1347" Type="http://schemas.openxmlformats.org/officeDocument/2006/relationships/hyperlink" Target="http://pbs.twimg.com/profile_images/1294840873448910849/BPIYTEPa_normal.jpg" TargetMode="External"/><Relationship Id="rId1554" Type="http://schemas.openxmlformats.org/officeDocument/2006/relationships/hyperlink" Target="http://pbs.twimg.com/profile_images/1272469255708045313/HefMszGJ_normal.jpg" TargetMode="External"/><Relationship Id="rId1761" Type="http://schemas.openxmlformats.org/officeDocument/2006/relationships/hyperlink" Target="http://pbs.twimg.com/profile_images/1186646307898871810/KC8kju9z_normal.jpg" TargetMode="External"/><Relationship Id="rId1999" Type="http://schemas.openxmlformats.org/officeDocument/2006/relationships/hyperlink" Target="https://twitter.com/pyadav720" TargetMode="External"/><Relationship Id="rId2605" Type="http://schemas.openxmlformats.org/officeDocument/2006/relationships/hyperlink" Target="https://twitter.com/komalsi71063105" TargetMode="External"/><Relationship Id="rId2812" Type="http://schemas.openxmlformats.org/officeDocument/2006/relationships/hyperlink" Target="https://twitter.com/theanurag92" TargetMode="External"/><Relationship Id="rId53" Type="http://schemas.openxmlformats.org/officeDocument/2006/relationships/hyperlink" Target="https://t.co/mTcdY62Yut" TargetMode="External"/><Relationship Id="rId1207" Type="http://schemas.openxmlformats.org/officeDocument/2006/relationships/hyperlink" Target="http://pbs.twimg.com/profile_images/1276209385308446720/jkd3iKEY_normal.jpg" TargetMode="External"/><Relationship Id="rId1414" Type="http://schemas.openxmlformats.org/officeDocument/2006/relationships/hyperlink" Target="http://abs.twimg.com/sticky/default_profile_images/default_profile_normal.png" TargetMode="External"/><Relationship Id="rId1621" Type="http://schemas.openxmlformats.org/officeDocument/2006/relationships/hyperlink" Target="http://pbs.twimg.com/profile_images/1264803286877638657/cTq_U-Z9_normal.jpg" TargetMode="External"/><Relationship Id="rId1859" Type="http://schemas.openxmlformats.org/officeDocument/2006/relationships/hyperlink" Target="http://pbs.twimg.com/profile_images/1302852611150733313/JJ-bh3a4_normal.jpg" TargetMode="External"/><Relationship Id="rId3074" Type="http://schemas.openxmlformats.org/officeDocument/2006/relationships/hyperlink" Target="https://twitter.com/abhigpt07" TargetMode="External"/><Relationship Id="rId1719" Type="http://schemas.openxmlformats.org/officeDocument/2006/relationships/hyperlink" Target="http://pbs.twimg.com/profile_images/1263753167612923904/S5H83f9S_normal.jpg" TargetMode="External"/><Relationship Id="rId1926" Type="http://schemas.openxmlformats.org/officeDocument/2006/relationships/hyperlink" Target="http://pbs.twimg.com/profile_images/1213503035730579457/dEplXNOw_normal.jpg" TargetMode="External"/><Relationship Id="rId3281" Type="http://schemas.openxmlformats.org/officeDocument/2006/relationships/hyperlink" Target="https://twitter.com/rakesh09138" TargetMode="External"/><Relationship Id="rId3379" Type="http://schemas.openxmlformats.org/officeDocument/2006/relationships/hyperlink" Target="https://twitter.com/ahmadguff" TargetMode="External"/><Relationship Id="rId3586" Type="http://schemas.openxmlformats.org/officeDocument/2006/relationships/hyperlink" Target="https://twitter.com/priyagoldd" TargetMode="External"/><Relationship Id="rId2090" Type="http://schemas.openxmlformats.org/officeDocument/2006/relationships/hyperlink" Target="https://twitter.com/aditya07423339" TargetMode="External"/><Relationship Id="rId2188" Type="http://schemas.openxmlformats.org/officeDocument/2006/relationships/hyperlink" Target="https://twitter.com/anuragyadav2121" TargetMode="External"/><Relationship Id="rId2395" Type="http://schemas.openxmlformats.org/officeDocument/2006/relationships/hyperlink" Target="https://twitter.com/arunkumaryadav_" TargetMode="External"/><Relationship Id="rId3141" Type="http://schemas.openxmlformats.org/officeDocument/2006/relationships/hyperlink" Target="https://twitter.com/shivanshuyaduv8" TargetMode="External"/><Relationship Id="rId3239" Type="http://schemas.openxmlformats.org/officeDocument/2006/relationships/hyperlink" Target="https://twitter.com/kajalsonane" TargetMode="External"/><Relationship Id="rId3446" Type="http://schemas.openxmlformats.org/officeDocument/2006/relationships/hyperlink" Target="https://twitter.com/rahulsh57150974" TargetMode="External"/><Relationship Id="rId367" Type="http://schemas.openxmlformats.org/officeDocument/2006/relationships/hyperlink" Target="http://pbs.twimg.com/profile_images/1296063790975315968/-A2p_rP6_normal.jpg" TargetMode="External"/><Relationship Id="rId574" Type="http://schemas.openxmlformats.org/officeDocument/2006/relationships/hyperlink" Target="http://pbs.twimg.com/profile_images/1246031811500621830/3SSEQeJL_normal.jpg" TargetMode="External"/><Relationship Id="rId2048" Type="http://schemas.openxmlformats.org/officeDocument/2006/relationships/hyperlink" Target="https://twitter.com/vishwa_saheb" TargetMode="External"/><Relationship Id="rId2255" Type="http://schemas.openxmlformats.org/officeDocument/2006/relationships/hyperlink" Target="https://twitter.com/yadavashutosh_" TargetMode="External"/><Relationship Id="rId3001" Type="http://schemas.openxmlformats.org/officeDocument/2006/relationships/hyperlink" Target="https://twitter.com/pink" TargetMode="External"/><Relationship Id="rId3653" Type="http://schemas.openxmlformats.org/officeDocument/2006/relationships/hyperlink" Target="https://twitter.com/indra67027184" TargetMode="External"/><Relationship Id="rId227" Type="http://schemas.openxmlformats.org/officeDocument/2006/relationships/hyperlink" Target="https://t.co/UoaDg3EkkX" TargetMode="External"/><Relationship Id="rId781" Type="http://schemas.openxmlformats.org/officeDocument/2006/relationships/hyperlink" Target="http://pbs.twimg.com/profile_images/1292379224892796928/6IOVyt7i_normal.jpg" TargetMode="External"/><Relationship Id="rId879" Type="http://schemas.openxmlformats.org/officeDocument/2006/relationships/hyperlink" Target="http://pbs.twimg.com/profile_images/1275754539564568582/wnyWUvMO_normal.jpg" TargetMode="External"/><Relationship Id="rId2462" Type="http://schemas.openxmlformats.org/officeDocument/2006/relationships/hyperlink" Target="https://twitter.com/kaash20201" TargetMode="External"/><Relationship Id="rId2767" Type="http://schemas.openxmlformats.org/officeDocument/2006/relationships/hyperlink" Target="https://twitter.com/khansalauddin71" TargetMode="External"/><Relationship Id="rId3306" Type="http://schemas.openxmlformats.org/officeDocument/2006/relationships/hyperlink" Target="https://twitter.com/aparichitboy" TargetMode="External"/><Relationship Id="rId3513" Type="http://schemas.openxmlformats.org/officeDocument/2006/relationships/hyperlink" Target="https://twitter.com/vikrant11816031" TargetMode="External"/><Relationship Id="rId434" Type="http://schemas.openxmlformats.org/officeDocument/2006/relationships/hyperlink" Target="http://pbs.twimg.com/profile_images/1115240701594296321/GLJWJd8i_normal.jpg" TargetMode="External"/><Relationship Id="rId641" Type="http://schemas.openxmlformats.org/officeDocument/2006/relationships/hyperlink" Target="http://pbs.twimg.com/profile_images/1301115530720366592/hGau8c8w_normal.jpg" TargetMode="External"/><Relationship Id="rId739" Type="http://schemas.openxmlformats.org/officeDocument/2006/relationships/hyperlink" Target="http://pbs.twimg.com/profile_images/1238691450549719042/Ydz14TVn_normal.jpg" TargetMode="External"/><Relationship Id="rId1064" Type="http://schemas.openxmlformats.org/officeDocument/2006/relationships/hyperlink" Target="http://pbs.twimg.com/profile_images/1137246339480182785/d81y7ASH_normal.jpg" TargetMode="External"/><Relationship Id="rId1271" Type="http://schemas.openxmlformats.org/officeDocument/2006/relationships/hyperlink" Target="http://pbs.twimg.com/profile_images/1281889438100930560/iJXn1rDu_normal.jpg" TargetMode="External"/><Relationship Id="rId1369" Type="http://schemas.openxmlformats.org/officeDocument/2006/relationships/hyperlink" Target="http://abs.twimg.com/sticky/default_profile_images/default_profile_normal.png" TargetMode="External"/><Relationship Id="rId1576" Type="http://schemas.openxmlformats.org/officeDocument/2006/relationships/hyperlink" Target="http://pbs.twimg.com/profile_images/1285642496563793920/YEn5WFsQ_normal.jpg" TargetMode="External"/><Relationship Id="rId2115" Type="http://schemas.openxmlformats.org/officeDocument/2006/relationships/hyperlink" Target="https://twitter.com/vijendrasing96" TargetMode="External"/><Relationship Id="rId2322" Type="http://schemas.openxmlformats.org/officeDocument/2006/relationships/hyperlink" Target="https://twitter.com/ssspanday50" TargetMode="External"/><Relationship Id="rId2974" Type="http://schemas.openxmlformats.org/officeDocument/2006/relationships/hyperlink" Target="https://twitter.com/af91204" TargetMode="External"/><Relationship Id="rId501" Type="http://schemas.openxmlformats.org/officeDocument/2006/relationships/hyperlink" Target="http://pbs.twimg.com/profile_images/1302673559060320256/DvEV8CTe_normal.jpg" TargetMode="External"/><Relationship Id="rId946" Type="http://schemas.openxmlformats.org/officeDocument/2006/relationships/hyperlink" Target="http://pbs.twimg.com/profile_images/1302173104911728641/SkVXW89x_normal.jpg" TargetMode="External"/><Relationship Id="rId1131" Type="http://schemas.openxmlformats.org/officeDocument/2006/relationships/hyperlink" Target="http://pbs.twimg.com/profile_images/1299653559584083968/HnLryxZs_normal.jpg" TargetMode="External"/><Relationship Id="rId1229" Type="http://schemas.openxmlformats.org/officeDocument/2006/relationships/hyperlink" Target="http://pbs.twimg.com/profile_images/1175583722604654592/Q_PaDhjB_normal.jpg" TargetMode="External"/><Relationship Id="rId1783" Type="http://schemas.openxmlformats.org/officeDocument/2006/relationships/hyperlink" Target="http://abs.twimg.com/sticky/default_profile_images/default_profile_normal.png" TargetMode="External"/><Relationship Id="rId1990" Type="http://schemas.openxmlformats.org/officeDocument/2006/relationships/hyperlink" Target="https://twitter.com/southcongressi" TargetMode="External"/><Relationship Id="rId2627" Type="http://schemas.openxmlformats.org/officeDocument/2006/relationships/hyperlink" Target="https://twitter.com/gunawantvaishn1" TargetMode="External"/><Relationship Id="rId2834" Type="http://schemas.openxmlformats.org/officeDocument/2006/relationships/hyperlink" Target="https://twitter.com/singh_sannu" TargetMode="External"/><Relationship Id="rId75" Type="http://schemas.openxmlformats.org/officeDocument/2006/relationships/hyperlink" Target="https://t.co/Pfme91xWFj" TargetMode="External"/><Relationship Id="rId806" Type="http://schemas.openxmlformats.org/officeDocument/2006/relationships/hyperlink" Target="http://pbs.twimg.com/profile_images/1252988323502723072/3YyJb_Gu_normal.jpg" TargetMode="External"/><Relationship Id="rId1436" Type="http://schemas.openxmlformats.org/officeDocument/2006/relationships/hyperlink" Target="http://pbs.twimg.com/profile_images/1288044972185227264/PUyfflrR_normal.jpg" TargetMode="External"/><Relationship Id="rId1643" Type="http://schemas.openxmlformats.org/officeDocument/2006/relationships/hyperlink" Target="http://pbs.twimg.com/profile_images/1300060171763249152/yMhEBa2C_normal.jpg" TargetMode="External"/><Relationship Id="rId1850" Type="http://schemas.openxmlformats.org/officeDocument/2006/relationships/hyperlink" Target="http://pbs.twimg.com/profile_images/1301825423563608070/5F31n2qG_normal.jpg" TargetMode="External"/><Relationship Id="rId2901" Type="http://schemas.openxmlformats.org/officeDocument/2006/relationships/hyperlink" Target="https://twitter.com/manish_swm" TargetMode="External"/><Relationship Id="rId3096" Type="http://schemas.openxmlformats.org/officeDocument/2006/relationships/hyperlink" Target="https://twitter.com/rajnisingh78" TargetMode="External"/><Relationship Id="rId1503" Type="http://schemas.openxmlformats.org/officeDocument/2006/relationships/hyperlink" Target="http://pbs.twimg.com/profile_images/1243571123196846081/4OKvGJoo_normal.jpg" TargetMode="External"/><Relationship Id="rId1710" Type="http://schemas.openxmlformats.org/officeDocument/2006/relationships/hyperlink" Target="http://pbs.twimg.com/profile_images/1297267623395127297/k36Xxuge_normal.jpg" TargetMode="External"/><Relationship Id="rId1948" Type="http://schemas.openxmlformats.org/officeDocument/2006/relationships/hyperlink" Target="http://pbs.twimg.com/profile_images/1015910387550580741/3cvfitDD_normal.jpg" TargetMode="External"/><Relationship Id="rId3163" Type="http://schemas.openxmlformats.org/officeDocument/2006/relationships/hyperlink" Target="https://twitter.com/sha23866602" TargetMode="External"/><Relationship Id="rId3370" Type="http://schemas.openxmlformats.org/officeDocument/2006/relationships/hyperlink" Target="https://twitter.com/userwanttodie" TargetMode="External"/><Relationship Id="rId291" Type="http://schemas.openxmlformats.org/officeDocument/2006/relationships/hyperlink" Target="http://pbs.twimg.com/profile_images/1242114357682515971/x6zWYqzZ_normal.jpg" TargetMode="External"/><Relationship Id="rId1808" Type="http://schemas.openxmlformats.org/officeDocument/2006/relationships/hyperlink" Target="http://abs.twimg.com/sticky/default_profile_images/default_profile_normal.png" TargetMode="External"/><Relationship Id="rId3023" Type="http://schemas.openxmlformats.org/officeDocument/2006/relationships/hyperlink" Target="https://twitter.com/anujver16876378" TargetMode="External"/><Relationship Id="rId3468" Type="http://schemas.openxmlformats.org/officeDocument/2006/relationships/hyperlink" Target="https://twitter.com/rmakshaybhatt" TargetMode="External"/><Relationship Id="rId3675" Type="http://schemas.openxmlformats.org/officeDocument/2006/relationships/hyperlink" Target="https://twitter.com/delhipyc" TargetMode="External"/><Relationship Id="rId151" Type="http://schemas.openxmlformats.org/officeDocument/2006/relationships/hyperlink" Target="https://t.co/45ACN6q2Cx" TargetMode="External"/><Relationship Id="rId389" Type="http://schemas.openxmlformats.org/officeDocument/2006/relationships/hyperlink" Target="http://pbs.twimg.com/profile_images/1271886514453004288/laB1wpa2_normal.jpg" TargetMode="External"/><Relationship Id="rId596" Type="http://schemas.openxmlformats.org/officeDocument/2006/relationships/hyperlink" Target="http://pbs.twimg.com/profile_images/1294275740989566978/kYPLzgiv_normal.jpg" TargetMode="External"/><Relationship Id="rId2277" Type="http://schemas.openxmlformats.org/officeDocument/2006/relationships/hyperlink" Target="https://twitter.com/nerailwaygkp" TargetMode="External"/><Relationship Id="rId2484" Type="http://schemas.openxmlformats.org/officeDocument/2006/relationships/hyperlink" Target="https://twitter.com/anmolm458" TargetMode="External"/><Relationship Id="rId2691" Type="http://schemas.openxmlformats.org/officeDocument/2006/relationships/hyperlink" Target="https://twitter.com/dineshm55011610" TargetMode="External"/><Relationship Id="rId3230" Type="http://schemas.openxmlformats.org/officeDocument/2006/relationships/hyperlink" Target="https://twitter.com/vijayve63470961" TargetMode="External"/><Relationship Id="rId3328" Type="http://schemas.openxmlformats.org/officeDocument/2006/relationships/hyperlink" Target="https://twitter.com/mukeshk18195457" TargetMode="External"/><Relationship Id="rId3535" Type="http://schemas.openxmlformats.org/officeDocument/2006/relationships/hyperlink" Target="https://twitter.com/rahulnsuibegusa" TargetMode="External"/><Relationship Id="rId249" Type="http://schemas.openxmlformats.org/officeDocument/2006/relationships/hyperlink" Target="https://t.co/hOJCDuQB1J" TargetMode="External"/><Relationship Id="rId456" Type="http://schemas.openxmlformats.org/officeDocument/2006/relationships/hyperlink" Target="http://pbs.twimg.com/profile_images/1289244671990886400/SPiDPS8X_normal.jpg" TargetMode="External"/><Relationship Id="rId663" Type="http://schemas.openxmlformats.org/officeDocument/2006/relationships/hyperlink" Target="http://pbs.twimg.com/profile_images/1300827497412489217/9QYV6LIJ_normal.jpg" TargetMode="External"/><Relationship Id="rId870" Type="http://schemas.openxmlformats.org/officeDocument/2006/relationships/hyperlink" Target="http://pbs.twimg.com/profile_images/1301066985883619328/KHjT6ntZ_normal.jpg" TargetMode="External"/><Relationship Id="rId1086" Type="http://schemas.openxmlformats.org/officeDocument/2006/relationships/hyperlink" Target="http://pbs.twimg.com/profile_images/96829935/link_normal.jpg" TargetMode="External"/><Relationship Id="rId1293" Type="http://schemas.openxmlformats.org/officeDocument/2006/relationships/hyperlink" Target="http://pbs.twimg.com/profile_images/1132281808412766208/vW61K88p_normal.jpg" TargetMode="External"/><Relationship Id="rId2137" Type="http://schemas.openxmlformats.org/officeDocument/2006/relationships/hyperlink" Target="https://twitter.com/anu57318631" TargetMode="External"/><Relationship Id="rId2344" Type="http://schemas.openxmlformats.org/officeDocument/2006/relationships/hyperlink" Target="https://twitter.com/shaikh_mahedi" TargetMode="External"/><Relationship Id="rId2551" Type="http://schemas.openxmlformats.org/officeDocument/2006/relationships/hyperlink" Target="https://twitter.com/ravish907" TargetMode="External"/><Relationship Id="rId2789" Type="http://schemas.openxmlformats.org/officeDocument/2006/relationships/hyperlink" Target="https://twitter.com/javedan30085392" TargetMode="External"/><Relationship Id="rId2996" Type="http://schemas.openxmlformats.org/officeDocument/2006/relationships/hyperlink" Target="https://twitter.com/ranjaykumarjad6" TargetMode="External"/><Relationship Id="rId109" Type="http://schemas.openxmlformats.org/officeDocument/2006/relationships/hyperlink" Target="https://t.co/rp4mNO2lO1" TargetMode="External"/><Relationship Id="rId316" Type="http://schemas.openxmlformats.org/officeDocument/2006/relationships/hyperlink" Target="http://abs.twimg.com/sticky/default_profile_images/default_profile_normal.png" TargetMode="External"/><Relationship Id="rId523" Type="http://schemas.openxmlformats.org/officeDocument/2006/relationships/hyperlink" Target="http://pbs.twimg.com/profile_images/1302319597006200832/y5nx2E4X_normal.jpg" TargetMode="External"/><Relationship Id="rId968" Type="http://schemas.openxmlformats.org/officeDocument/2006/relationships/hyperlink" Target="http://pbs.twimg.com/profile_images/1301819862004588544/fZmy6_wA_normal.jpg" TargetMode="External"/><Relationship Id="rId1153" Type="http://schemas.openxmlformats.org/officeDocument/2006/relationships/hyperlink" Target="http://pbs.twimg.com/profile_images/1293176743470051334/xjf9h90p_normal.jpg" TargetMode="External"/><Relationship Id="rId1598" Type="http://schemas.openxmlformats.org/officeDocument/2006/relationships/hyperlink" Target="http://pbs.twimg.com/profile_images/1302154270872018944/6yYLff6H_normal.jpg" TargetMode="External"/><Relationship Id="rId2204" Type="http://schemas.openxmlformats.org/officeDocument/2006/relationships/hyperlink" Target="https://twitter.com/iamsinhag" TargetMode="External"/><Relationship Id="rId2649" Type="http://schemas.openxmlformats.org/officeDocument/2006/relationships/hyperlink" Target="https://twitter.com/socialistarun" TargetMode="External"/><Relationship Id="rId2856" Type="http://schemas.openxmlformats.org/officeDocument/2006/relationships/hyperlink" Target="https://twitter.com/lokesh_saini007" TargetMode="External"/><Relationship Id="rId3602" Type="http://schemas.openxmlformats.org/officeDocument/2006/relationships/hyperlink" Target="https://twitter.com/nadeemp16227773" TargetMode="External"/><Relationship Id="rId97" Type="http://schemas.openxmlformats.org/officeDocument/2006/relationships/hyperlink" Target="https://t.co/U6JGjpATEG" TargetMode="External"/><Relationship Id="rId730" Type="http://schemas.openxmlformats.org/officeDocument/2006/relationships/hyperlink" Target="http://pbs.twimg.com/profile_images/1285315619768938497/MBZH4rsl_normal.jpg" TargetMode="External"/><Relationship Id="rId828" Type="http://schemas.openxmlformats.org/officeDocument/2006/relationships/hyperlink" Target="http://abs.twimg.com/sticky/default_profile_images/default_profile_normal.png" TargetMode="External"/><Relationship Id="rId1013" Type="http://schemas.openxmlformats.org/officeDocument/2006/relationships/hyperlink" Target="http://pbs.twimg.com/profile_images/1072145907930537984/m5CjyNoj_normal.jpg" TargetMode="External"/><Relationship Id="rId1360" Type="http://schemas.openxmlformats.org/officeDocument/2006/relationships/hyperlink" Target="http://pbs.twimg.com/profile_images/1244201047431639040/3LLMpgQJ_normal.jpg" TargetMode="External"/><Relationship Id="rId1458" Type="http://schemas.openxmlformats.org/officeDocument/2006/relationships/hyperlink" Target="http://pbs.twimg.com/profile_images/1259726364657123328/OCFqXdvw_normal.jpg" TargetMode="External"/><Relationship Id="rId1665" Type="http://schemas.openxmlformats.org/officeDocument/2006/relationships/hyperlink" Target="http://abs.twimg.com/sticky/default_profile_images/default_profile_normal.png" TargetMode="External"/><Relationship Id="rId1872" Type="http://schemas.openxmlformats.org/officeDocument/2006/relationships/hyperlink" Target="http://pbs.twimg.com/profile_images/1114187841355935744/f__Ry9GY_normal.jpg" TargetMode="External"/><Relationship Id="rId2411" Type="http://schemas.openxmlformats.org/officeDocument/2006/relationships/hyperlink" Target="https://twitter.com/kajalrana8865" TargetMode="External"/><Relationship Id="rId2509" Type="http://schemas.openxmlformats.org/officeDocument/2006/relationships/hyperlink" Target="https://twitter.com/eeshuraj1" TargetMode="External"/><Relationship Id="rId2716" Type="http://schemas.openxmlformats.org/officeDocument/2006/relationships/hyperlink" Target="https://twitter.com/sakshi79794085" TargetMode="External"/><Relationship Id="rId1220" Type="http://schemas.openxmlformats.org/officeDocument/2006/relationships/hyperlink" Target="http://pbs.twimg.com/profile_images/1261519713340813313/8QnLVbHr_normal.jpg" TargetMode="External"/><Relationship Id="rId1318" Type="http://schemas.openxmlformats.org/officeDocument/2006/relationships/hyperlink" Target="http://pbs.twimg.com/profile_images/1278959013980278786/ZvIJCHAv_normal.jpg" TargetMode="External"/><Relationship Id="rId1525" Type="http://schemas.openxmlformats.org/officeDocument/2006/relationships/hyperlink" Target="http://pbs.twimg.com/profile_images/1300735914595856384/0aguplQp_normal.jpg" TargetMode="External"/><Relationship Id="rId2923" Type="http://schemas.openxmlformats.org/officeDocument/2006/relationships/hyperlink" Target="https://twitter.com/6868aam" TargetMode="External"/><Relationship Id="rId1732" Type="http://schemas.openxmlformats.org/officeDocument/2006/relationships/hyperlink" Target="http://pbs.twimg.com/profile_images/1280036729597001730/iY3PE5OE_normal.jpg" TargetMode="External"/><Relationship Id="rId3185" Type="http://schemas.openxmlformats.org/officeDocument/2006/relationships/hyperlink" Target="https://twitter.com/krishna32535608" TargetMode="External"/><Relationship Id="rId3392" Type="http://schemas.openxmlformats.org/officeDocument/2006/relationships/hyperlink" Target="https://twitter.com/abhishayant1990" TargetMode="External"/><Relationship Id="rId24" Type="http://schemas.openxmlformats.org/officeDocument/2006/relationships/hyperlink" Target="http://t.co/8rx4lFTNxZ" TargetMode="External"/><Relationship Id="rId2299" Type="http://schemas.openxmlformats.org/officeDocument/2006/relationships/hyperlink" Target="https://twitter.com/officeofknath" TargetMode="External"/><Relationship Id="rId3045" Type="http://schemas.openxmlformats.org/officeDocument/2006/relationships/hyperlink" Target="https://twitter.com/vishal44867980" TargetMode="External"/><Relationship Id="rId3252" Type="http://schemas.openxmlformats.org/officeDocument/2006/relationships/hyperlink" Target="https://twitter.com/princek253" TargetMode="External"/><Relationship Id="rId3697" Type="http://schemas.openxmlformats.org/officeDocument/2006/relationships/hyperlink" Target="https://twitter.com/priyankagandhi" TargetMode="External"/><Relationship Id="rId173" Type="http://schemas.openxmlformats.org/officeDocument/2006/relationships/hyperlink" Target="https://t.co/uUkrkODWWG" TargetMode="External"/><Relationship Id="rId380" Type="http://schemas.openxmlformats.org/officeDocument/2006/relationships/hyperlink" Target="http://pbs.twimg.com/profile_images/1179266444598530048/oh1Wgnho_normal.jpg" TargetMode="External"/><Relationship Id="rId2061" Type="http://schemas.openxmlformats.org/officeDocument/2006/relationships/hyperlink" Target="https://twitter.com/bishnoi_meet" TargetMode="External"/><Relationship Id="rId3112" Type="http://schemas.openxmlformats.org/officeDocument/2006/relationships/hyperlink" Target="https://twitter.com/inckinju" TargetMode="External"/><Relationship Id="rId3557" Type="http://schemas.openxmlformats.org/officeDocument/2006/relationships/hyperlink" Target="https://twitter.com/babliku70209656" TargetMode="External"/><Relationship Id="rId240" Type="http://schemas.openxmlformats.org/officeDocument/2006/relationships/hyperlink" Target="https://t.co/HgnCJ9pKDx" TargetMode="External"/><Relationship Id="rId478" Type="http://schemas.openxmlformats.org/officeDocument/2006/relationships/hyperlink" Target="http://pbs.twimg.com/profile_images/1231250795003305984/6g0958y0_normal.jpg" TargetMode="External"/><Relationship Id="rId685" Type="http://schemas.openxmlformats.org/officeDocument/2006/relationships/hyperlink" Target="http://pbs.twimg.com/profile_images/1260277957605679104/K4-vjdrs_normal.jpg" TargetMode="External"/><Relationship Id="rId892" Type="http://schemas.openxmlformats.org/officeDocument/2006/relationships/hyperlink" Target="http://pbs.twimg.com/profile_images/1062190383755616261/Zh_Qra25_normal.jpg" TargetMode="External"/><Relationship Id="rId2159" Type="http://schemas.openxmlformats.org/officeDocument/2006/relationships/hyperlink" Target="https://twitter.com/ideveshgangwar" TargetMode="External"/><Relationship Id="rId2366" Type="http://schemas.openxmlformats.org/officeDocument/2006/relationships/hyperlink" Target="https://twitter.com/suraj99052036" TargetMode="External"/><Relationship Id="rId2573" Type="http://schemas.openxmlformats.org/officeDocument/2006/relationships/hyperlink" Target="https://twitter.com/rajukum27255043" TargetMode="External"/><Relationship Id="rId2780" Type="http://schemas.openxmlformats.org/officeDocument/2006/relationships/hyperlink" Target="https://twitter.com/thegaursahab" TargetMode="External"/><Relationship Id="rId3417" Type="http://schemas.openxmlformats.org/officeDocument/2006/relationships/hyperlink" Target="https://twitter.com/pushkarrajsinh1" TargetMode="External"/><Relationship Id="rId3624" Type="http://schemas.openxmlformats.org/officeDocument/2006/relationships/hyperlink" Target="https://twitter.com/aggarwalsagar" TargetMode="External"/><Relationship Id="rId100" Type="http://schemas.openxmlformats.org/officeDocument/2006/relationships/hyperlink" Target="https://t.co/xE9ytj4pPr" TargetMode="External"/><Relationship Id="rId338" Type="http://schemas.openxmlformats.org/officeDocument/2006/relationships/hyperlink" Target="http://abs.twimg.com/sticky/default_profile_images/default_profile_normal.png" TargetMode="External"/><Relationship Id="rId545" Type="http://schemas.openxmlformats.org/officeDocument/2006/relationships/hyperlink" Target="http://pbs.twimg.com/profile_images/1302063749105201152/cuvpJprC_normal.jpg" TargetMode="External"/><Relationship Id="rId752" Type="http://schemas.openxmlformats.org/officeDocument/2006/relationships/hyperlink" Target="http://pbs.twimg.com/profile_images/1302468946830880774/DCj4C1hM_normal.jpg" TargetMode="External"/><Relationship Id="rId1175" Type="http://schemas.openxmlformats.org/officeDocument/2006/relationships/hyperlink" Target="http://pbs.twimg.com/profile_images/1301751609437814786/KkOz3orZ_normal.jpg" TargetMode="External"/><Relationship Id="rId1382" Type="http://schemas.openxmlformats.org/officeDocument/2006/relationships/hyperlink" Target="http://pbs.twimg.com/profile_images/1200718154713849856/tGwmRJlp_normal.jpg" TargetMode="External"/><Relationship Id="rId2019" Type="http://schemas.openxmlformats.org/officeDocument/2006/relationships/hyperlink" Target="https://twitter.com/srivatsayb" TargetMode="External"/><Relationship Id="rId2226" Type="http://schemas.openxmlformats.org/officeDocument/2006/relationships/hyperlink" Target="https://twitter.com/lavkushchakraw6" TargetMode="External"/><Relationship Id="rId2433" Type="http://schemas.openxmlformats.org/officeDocument/2006/relationships/hyperlink" Target="https://twitter.com/bhushanbadguj15" TargetMode="External"/><Relationship Id="rId2640" Type="http://schemas.openxmlformats.org/officeDocument/2006/relationships/hyperlink" Target="https://twitter.com/mdaamir43374255" TargetMode="External"/><Relationship Id="rId2878" Type="http://schemas.openxmlformats.org/officeDocument/2006/relationships/hyperlink" Target="https://twitter.com/complexcrctr19" TargetMode="External"/><Relationship Id="rId405" Type="http://schemas.openxmlformats.org/officeDocument/2006/relationships/hyperlink" Target="http://pbs.twimg.com/profile_images/1211527620027797505/NHLPhVrW_normal.jpg" TargetMode="External"/><Relationship Id="rId612" Type="http://schemas.openxmlformats.org/officeDocument/2006/relationships/hyperlink" Target="http://pbs.twimg.com/profile_images/1130429596006961152/NVRROSD-_normal.jpg" TargetMode="External"/><Relationship Id="rId1035" Type="http://schemas.openxmlformats.org/officeDocument/2006/relationships/hyperlink" Target="http://pbs.twimg.com/profile_images/1274594531552313344/PbJ3nQeH_normal.jpg" TargetMode="External"/><Relationship Id="rId1242" Type="http://schemas.openxmlformats.org/officeDocument/2006/relationships/hyperlink" Target="http://pbs.twimg.com/profile_images/1290694298481000450/3OJCL74Y_normal.jpg" TargetMode="External"/><Relationship Id="rId1687" Type="http://schemas.openxmlformats.org/officeDocument/2006/relationships/hyperlink" Target="http://abs.twimg.com/sticky/default_profile_images/default_profile_normal.png" TargetMode="External"/><Relationship Id="rId1894" Type="http://schemas.openxmlformats.org/officeDocument/2006/relationships/hyperlink" Target="http://pbs.twimg.com/profile_images/1302608321573130245/cRkl6gzD_normal.jpg" TargetMode="External"/><Relationship Id="rId2500" Type="http://schemas.openxmlformats.org/officeDocument/2006/relationships/hyperlink" Target="https://twitter.com/prashan77401029" TargetMode="External"/><Relationship Id="rId2738" Type="http://schemas.openxmlformats.org/officeDocument/2006/relationships/hyperlink" Target="https://twitter.com/jitendr72229106" TargetMode="External"/><Relationship Id="rId2945" Type="http://schemas.openxmlformats.org/officeDocument/2006/relationships/hyperlink" Target="https://twitter.com/taapsee" TargetMode="External"/><Relationship Id="rId917" Type="http://schemas.openxmlformats.org/officeDocument/2006/relationships/hyperlink" Target="http://pbs.twimg.com/profile_images/1252330151381094400/TQhZERrK_normal.jpg" TargetMode="External"/><Relationship Id="rId1102" Type="http://schemas.openxmlformats.org/officeDocument/2006/relationships/hyperlink" Target="http://pbs.twimg.com/profile_images/1256103236668252161/i1d0yPRk_normal.jpg" TargetMode="External"/><Relationship Id="rId1547" Type="http://schemas.openxmlformats.org/officeDocument/2006/relationships/hyperlink" Target="http://pbs.twimg.com/profile_images/1227139489480339457/L6fZE_JC_normal.jpg" TargetMode="External"/><Relationship Id="rId1754" Type="http://schemas.openxmlformats.org/officeDocument/2006/relationships/hyperlink" Target="http://abs.twimg.com/sticky/default_profile_images/default_profile_normal.png" TargetMode="External"/><Relationship Id="rId1961" Type="http://schemas.openxmlformats.org/officeDocument/2006/relationships/hyperlink" Target="http://pbs.twimg.com/profile_images/1282914525046403072/2_XbAdy9_normal.jpg" TargetMode="External"/><Relationship Id="rId2805" Type="http://schemas.openxmlformats.org/officeDocument/2006/relationships/hyperlink" Target="https://twitter.com/dkverma29455057" TargetMode="External"/><Relationship Id="rId46" Type="http://schemas.openxmlformats.org/officeDocument/2006/relationships/hyperlink" Target="https://t.co/ufaEVl1fBk" TargetMode="External"/><Relationship Id="rId1407" Type="http://schemas.openxmlformats.org/officeDocument/2006/relationships/hyperlink" Target="http://pbs.twimg.com/profile_images/1262393488810934272/uU5vyUvf_normal.jpg" TargetMode="External"/><Relationship Id="rId1614" Type="http://schemas.openxmlformats.org/officeDocument/2006/relationships/hyperlink" Target="http://pbs.twimg.com/profile_images/1071475457093185537/Et5-1jsT_normal.jpg" TargetMode="External"/><Relationship Id="rId1821" Type="http://schemas.openxmlformats.org/officeDocument/2006/relationships/hyperlink" Target="http://pbs.twimg.com/profile_images/1259537774291505158/3OEAfmE9_normal.jpg" TargetMode="External"/><Relationship Id="rId3067" Type="http://schemas.openxmlformats.org/officeDocument/2006/relationships/hyperlink" Target="https://twitter.com/kapilde42024657" TargetMode="External"/><Relationship Id="rId3274" Type="http://schemas.openxmlformats.org/officeDocument/2006/relationships/hyperlink" Target="https://twitter.com/adarsh70330303" TargetMode="External"/><Relationship Id="rId195" Type="http://schemas.openxmlformats.org/officeDocument/2006/relationships/hyperlink" Target="https://t.co/hvbdZyqxH6" TargetMode="External"/><Relationship Id="rId1919" Type="http://schemas.openxmlformats.org/officeDocument/2006/relationships/hyperlink" Target="http://pbs.twimg.com/profile_images/1290919644329472000/botD03D4_normal.jpg" TargetMode="External"/><Relationship Id="rId3481" Type="http://schemas.openxmlformats.org/officeDocument/2006/relationships/hyperlink" Target="https://twitter.com/vinodkapri" TargetMode="External"/><Relationship Id="rId3579" Type="http://schemas.openxmlformats.org/officeDocument/2006/relationships/hyperlink" Target="https://twitter.com/nidhish50339778" TargetMode="External"/><Relationship Id="rId2083" Type="http://schemas.openxmlformats.org/officeDocument/2006/relationships/hyperlink" Target="https://twitter.com/teqipf" TargetMode="External"/><Relationship Id="rId2290" Type="http://schemas.openxmlformats.org/officeDocument/2006/relationships/hyperlink" Target="https://twitter.com/kpmaurya1" TargetMode="External"/><Relationship Id="rId2388" Type="http://schemas.openxmlformats.org/officeDocument/2006/relationships/hyperlink" Target="https://twitter.com/studentpoweriti" TargetMode="External"/><Relationship Id="rId2595" Type="http://schemas.openxmlformats.org/officeDocument/2006/relationships/hyperlink" Target="https://twitter.com/aajtak" TargetMode="External"/><Relationship Id="rId3134" Type="http://schemas.openxmlformats.org/officeDocument/2006/relationships/hyperlink" Target="https://twitter.com/umanag3303" TargetMode="External"/><Relationship Id="rId3341" Type="http://schemas.openxmlformats.org/officeDocument/2006/relationships/hyperlink" Target="https://twitter.com/vishalsethsp" TargetMode="External"/><Relationship Id="rId3439" Type="http://schemas.openxmlformats.org/officeDocument/2006/relationships/hyperlink" Target="https://twitter.com/sandeep83881590" TargetMode="External"/><Relationship Id="rId262" Type="http://schemas.openxmlformats.org/officeDocument/2006/relationships/hyperlink" Target="https://t.co/7IDoW8iFLm" TargetMode="External"/><Relationship Id="rId567" Type="http://schemas.openxmlformats.org/officeDocument/2006/relationships/hyperlink" Target="http://pbs.twimg.com/profile_images/1241271496195993600/W83Ne8Al_normal.jpg" TargetMode="External"/><Relationship Id="rId1197" Type="http://schemas.openxmlformats.org/officeDocument/2006/relationships/hyperlink" Target="http://abs.twimg.com/sticky/default_profile_images/default_profile_normal.png" TargetMode="External"/><Relationship Id="rId2150" Type="http://schemas.openxmlformats.org/officeDocument/2006/relationships/hyperlink" Target="https://twitter.com/arjunku06357589" TargetMode="External"/><Relationship Id="rId2248" Type="http://schemas.openxmlformats.org/officeDocument/2006/relationships/hyperlink" Target="https://twitter.com/ashokgehlot51" TargetMode="External"/><Relationship Id="rId3201" Type="http://schemas.openxmlformats.org/officeDocument/2006/relationships/hyperlink" Target="https://twitter.com/ehshan15" TargetMode="External"/><Relationship Id="rId3646" Type="http://schemas.openxmlformats.org/officeDocument/2006/relationships/hyperlink" Target="https://twitter.com/ypstomer" TargetMode="External"/><Relationship Id="rId122" Type="http://schemas.openxmlformats.org/officeDocument/2006/relationships/hyperlink" Target="https://t.co/gNbATW36bV" TargetMode="External"/><Relationship Id="rId774" Type="http://schemas.openxmlformats.org/officeDocument/2006/relationships/hyperlink" Target="http://pbs.twimg.com/profile_images/1300664428828880896/5a-_A3bV_normal.jpg" TargetMode="External"/><Relationship Id="rId981" Type="http://schemas.openxmlformats.org/officeDocument/2006/relationships/hyperlink" Target="http://pbs.twimg.com/profile_images/1301727173351485443/MxowfsPT_normal.jpg" TargetMode="External"/><Relationship Id="rId1057" Type="http://schemas.openxmlformats.org/officeDocument/2006/relationships/hyperlink" Target="http://pbs.twimg.com/profile_images/1277520949428928513/EebBzBrc_normal.jpg" TargetMode="External"/><Relationship Id="rId2010" Type="http://schemas.openxmlformats.org/officeDocument/2006/relationships/hyperlink" Target="https://twitter.com/v_k_yadava" TargetMode="External"/><Relationship Id="rId2455" Type="http://schemas.openxmlformats.org/officeDocument/2006/relationships/hyperlink" Target="https://twitter.com/nkptl1994" TargetMode="External"/><Relationship Id="rId2662" Type="http://schemas.openxmlformats.org/officeDocument/2006/relationships/hyperlink" Target="https://twitter.com/sumanma52869648" TargetMode="External"/><Relationship Id="rId3506" Type="http://schemas.openxmlformats.org/officeDocument/2006/relationships/hyperlink" Target="https://twitter.com/satyend72283250" TargetMode="External"/><Relationship Id="rId427" Type="http://schemas.openxmlformats.org/officeDocument/2006/relationships/hyperlink" Target="http://pbs.twimg.com/profile_images/1300676623394508800/HScvcLfs_normal.jpg" TargetMode="External"/><Relationship Id="rId634" Type="http://schemas.openxmlformats.org/officeDocument/2006/relationships/hyperlink" Target="http://pbs.twimg.com/profile_images/1228238841334530050/l9r7f286_normal.jpg" TargetMode="External"/><Relationship Id="rId841" Type="http://schemas.openxmlformats.org/officeDocument/2006/relationships/hyperlink" Target="http://pbs.twimg.com/profile_images/1268061470576656384/HXUYML09_normal.jpg" TargetMode="External"/><Relationship Id="rId1264" Type="http://schemas.openxmlformats.org/officeDocument/2006/relationships/hyperlink" Target="http://pbs.twimg.com/profile_images/745655494644219904/bI13mA6c_normal.jpg" TargetMode="External"/><Relationship Id="rId1471" Type="http://schemas.openxmlformats.org/officeDocument/2006/relationships/hyperlink" Target="http://pbs.twimg.com/profile_images/1162010507047395330/F3YgQsUM_normal.jpg" TargetMode="External"/><Relationship Id="rId1569" Type="http://schemas.openxmlformats.org/officeDocument/2006/relationships/hyperlink" Target="http://pbs.twimg.com/profile_images/1277576225326870528/SRWihM0F_normal.jpg" TargetMode="External"/><Relationship Id="rId2108" Type="http://schemas.openxmlformats.org/officeDocument/2006/relationships/hyperlink" Target="https://twitter.com/sharmajatin210" TargetMode="External"/><Relationship Id="rId2315" Type="http://schemas.openxmlformats.org/officeDocument/2006/relationships/hyperlink" Target="https://twitter.com/moin28_k" TargetMode="External"/><Relationship Id="rId2522" Type="http://schemas.openxmlformats.org/officeDocument/2006/relationships/hyperlink" Target="https://twitter.com/nepalmahata_inc" TargetMode="External"/><Relationship Id="rId2967" Type="http://schemas.openxmlformats.org/officeDocument/2006/relationships/hyperlink" Target="https://twitter.com/gauravd93740139" TargetMode="External"/><Relationship Id="rId701" Type="http://schemas.openxmlformats.org/officeDocument/2006/relationships/hyperlink" Target="http://pbs.twimg.com/profile_images/1260814197534924800/t33k6KtW_normal.jpg" TargetMode="External"/><Relationship Id="rId939" Type="http://schemas.openxmlformats.org/officeDocument/2006/relationships/hyperlink" Target="http://pbs.twimg.com/profile_images/1278589495177129989/c12gEAX6_normal.jpg" TargetMode="External"/><Relationship Id="rId1124" Type="http://schemas.openxmlformats.org/officeDocument/2006/relationships/hyperlink" Target="http://pbs.twimg.com/profile_images/1301588625310666754/YgwVwxF7_normal.jpg" TargetMode="External"/><Relationship Id="rId1331" Type="http://schemas.openxmlformats.org/officeDocument/2006/relationships/hyperlink" Target="http://pbs.twimg.com/profile_images/779567767699623936/me-Q_i9z_normal.jpg" TargetMode="External"/><Relationship Id="rId1776" Type="http://schemas.openxmlformats.org/officeDocument/2006/relationships/hyperlink" Target="http://pbs.twimg.com/profile_images/1301350201383288832/lLzBYGyp_normal.jpg" TargetMode="External"/><Relationship Id="rId1983" Type="http://schemas.openxmlformats.org/officeDocument/2006/relationships/hyperlink" Target="http://pbs.twimg.com/profile_images/1302826464937558016/HAKsgFYp_normal.jpg" TargetMode="External"/><Relationship Id="rId2827" Type="http://schemas.openxmlformats.org/officeDocument/2006/relationships/hyperlink" Target="https://twitter.com/sanjeev91936753" TargetMode="External"/><Relationship Id="rId68" Type="http://schemas.openxmlformats.org/officeDocument/2006/relationships/hyperlink" Target="https://t.co/w6aokLOAdg" TargetMode="External"/><Relationship Id="rId1429" Type="http://schemas.openxmlformats.org/officeDocument/2006/relationships/hyperlink" Target="http://pbs.twimg.com/profile_images/1225399570798039040/xGy_6wdh_normal.jpg" TargetMode="External"/><Relationship Id="rId1636" Type="http://schemas.openxmlformats.org/officeDocument/2006/relationships/hyperlink" Target="http://pbs.twimg.com/profile_images/1300700978325254144/AOUBc5Gs_normal.jpg" TargetMode="External"/><Relationship Id="rId1843" Type="http://schemas.openxmlformats.org/officeDocument/2006/relationships/hyperlink" Target="http://pbs.twimg.com/profile_images/1294544834825293824/csi4s35Q_normal.jpg" TargetMode="External"/><Relationship Id="rId3089" Type="http://schemas.openxmlformats.org/officeDocument/2006/relationships/hyperlink" Target="https://twitter.com/satendraaghari" TargetMode="External"/><Relationship Id="rId3296" Type="http://schemas.openxmlformats.org/officeDocument/2006/relationships/hyperlink" Target="https://twitter.com/sinhaprerit97" TargetMode="External"/><Relationship Id="rId1703" Type="http://schemas.openxmlformats.org/officeDocument/2006/relationships/hyperlink" Target="http://pbs.twimg.com/profile_images/1280952190199201792/kH4RD5Eu_normal.jpg" TargetMode="External"/><Relationship Id="rId1910" Type="http://schemas.openxmlformats.org/officeDocument/2006/relationships/hyperlink" Target="http://pbs.twimg.com/profile_images/1287268252591124481/OGUOih6l_normal.jpg" TargetMode="External"/><Relationship Id="rId3156" Type="http://schemas.openxmlformats.org/officeDocument/2006/relationships/hyperlink" Target="https://twitter.com/raviraw16301081" TargetMode="External"/><Relationship Id="rId3363" Type="http://schemas.openxmlformats.org/officeDocument/2006/relationships/hyperlink" Target="https://twitter.com/rofl_swara" TargetMode="External"/><Relationship Id="rId284" Type="http://schemas.openxmlformats.org/officeDocument/2006/relationships/hyperlink" Target="http://pbs.twimg.com/profile_images/1281978229205549057/ccpP3m8L_normal.jpg" TargetMode="External"/><Relationship Id="rId491" Type="http://schemas.openxmlformats.org/officeDocument/2006/relationships/hyperlink" Target="http://pbs.twimg.com/profile_images/1302409668040339458/EMWUt_M0_normal.jpg" TargetMode="External"/><Relationship Id="rId2172" Type="http://schemas.openxmlformats.org/officeDocument/2006/relationships/hyperlink" Target="https://twitter.com/meenaramkunwar" TargetMode="External"/><Relationship Id="rId3016" Type="http://schemas.openxmlformats.org/officeDocument/2006/relationships/hyperlink" Target="https://twitter.com/tanveer_wasim" TargetMode="External"/><Relationship Id="rId3223" Type="http://schemas.openxmlformats.org/officeDocument/2006/relationships/hyperlink" Target="https://twitter.com/pkshahi12" TargetMode="External"/><Relationship Id="rId3570" Type="http://schemas.openxmlformats.org/officeDocument/2006/relationships/hyperlink" Target="https://twitter.com/abmaurya1213" TargetMode="External"/><Relationship Id="rId3668" Type="http://schemas.openxmlformats.org/officeDocument/2006/relationships/hyperlink" Target="https://twitter.com/ibadulhaque1" TargetMode="External"/><Relationship Id="rId144" Type="http://schemas.openxmlformats.org/officeDocument/2006/relationships/hyperlink" Target="https://t.co/xZHioFRbjc" TargetMode="External"/><Relationship Id="rId589" Type="http://schemas.openxmlformats.org/officeDocument/2006/relationships/hyperlink" Target="http://pbs.twimg.com/profile_images/1263912458126651398/Y6Hb6bEP_normal.jpg" TargetMode="External"/><Relationship Id="rId796" Type="http://schemas.openxmlformats.org/officeDocument/2006/relationships/hyperlink" Target="http://pbs.twimg.com/profile_images/1300824443527114753/bJQoROGH_normal.jpg" TargetMode="External"/><Relationship Id="rId2477" Type="http://schemas.openxmlformats.org/officeDocument/2006/relationships/hyperlink" Target="https://twitter.com/prashanna_d" TargetMode="External"/><Relationship Id="rId2684" Type="http://schemas.openxmlformats.org/officeDocument/2006/relationships/hyperlink" Target="https://twitter.com/anandsingh6489" TargetMode="External"/><Relationship Id="rId3430" Type="http://schemas.openxmlformats.org/officeDocument/2006/relationships/hyperlink" Target="https://twitter.com/abhi_mor1" TargetMode="External"/><Relationship Id="rId3528" Type="http://schemas.openxmlformats.org/officeDocument/2006/relationships/hyperlink" Target="https://twitter.com/rakshit49972059" TargetMode="External"/><Relationship Id="rId351" Type="http://schemas.openxmlformats.org/officeDocument/2006/relationships/hyperlink" Target="http://pbs.twimg.com/profile_images/1258976683710955522/Mtr863_w_normal.jpg" TargetMode="External"/><Relationship Id="rId449" Type="http://schemas.openxmlformats.org/officeDocument/2006/relationships/hyperlink" Target="http://pbs.twimg.com/profile_images/1110005608529518592/_n1iZ2HP_normal.jpg" TargetMode="External"/><Relationship Id="rId656" Type="http://schemas.openxmlformats.org/officeDocument/2006/relationships/hyperlink" Target="http://pbs.twimg.com/profile_images/1281528632800735233/MC4WpVGa_normal.jpg" TargetMode="External"/><Relationship Id="rId863" Type="http://schemas.openxmlformats.org/officeDocument/2006/relationships/hyperlink" Target="http://pbs.twimg.com/profile_images/1296421805746319360/h70BE_5x_normal.jpg" TargetMode="External"/><Relationship Id="rId1079" Type="http://schemas.openxmlformats.org/officeDocument/2006/relationships/hyperlink" Target="http://abs.twimg.com/sticky/default_profile_images/default_profile_normal.png" TargetMode="External"/><Relationship Id="rId1286" Type="http://schemas.openxmlformats.org/officeDocument/2006/relationships/hyperlink" Target="http://pbs.twimg.com/profile_images/1292694914573033477/oG0m6hwA_normal.jpg" TargetMode="External"/><Relationship Id="rId1493" Type="http://schemas.openxmlformats.org/officeDocument/2006/relationships/hyperlink" Target="http://pbs.twimg.com/profile_images/1033356031995207680/rJeLjnU6_normal.jpg" TargetMode="External"/><Relationship Id="rId2032" Type="http://schemas.openxmlformats.org/officeDocument/2006/relationships/hyperlink" Target="https://twitter.com/arvinds77682470" TargetMode="External"/><Relationship Id="rId2337" Type="http://schemas.openxmlformats.org/officeDocument/2006/relationships/hyperlink" Target="https://twitter.com/kaushik_kalambe" TargetMode="External"/><Relationship Id="rId2544" Type="http://schemas.openxmlformats.org/officeDocument/2006/relationships/hyperlink" Target="https://twitter.com/pmlucknow" TargetMode="External"/><Relationship Id="rId2891" Type="http://schemas.openxmlformats.org/officeDocument/2006/relationships/hyperlink" Target="https://twitter.com/roshnis75038655" TargetMode="External"/><Relationship Id="rId2989" Type="http://schemas.openxmlformats.org/officeDocument/2006/relationships/hyperlink" Target="https://twitter.com/er_rammohan" TargetMode="External"/><Relationship Id="rId211" Type="http://schemas.openxmlformats.org/officeDocument/2006/relationships/hyperlink" Target="https://t.co/po2NvDhU6E" TargetMode="External"/><Relationship Id="rId309" Type="http://schemas.openxmlformats.org/officeDocument/2006/relationships/hyperlink" Target="http://pbs.twimg.com/profile_images/1301968156424978433/NvoVTI1-_normal.jpg" TargetMode="External"/><Relationship Id="rId516" Type="http://schemas.openxmlformats.org/officeDocument/2006/relationships/hyperlink" Target="http://pbs.twimg.com/profile_images/1289271285160095746/-tEzuMsx_normal.jpg" TargetMode="External"/><Relationship Id="rId1146" Type="http://schemas.openxmlformats.org/officeDocument/2006/relationships/hyperlink" Target="http://pbs.twimg.com/profile_images/1302152929915228163/VTmQsBqc_normal.jpg" TargetMode="External"/><Relationship Id="rId1798" Type="http://schemas.openxmlformats.org/officeDocument/2006/relationships/hyperlink" Target="http://pbs.twimg.com/profile_images/1298956390388490240/JVm2T6W6_normal.jpg" TargetMode="External"/><Relationship Id="rId2751" Type="http://schemas.openxmlformats.org/officeDocument/2006/relationships/hyperlink" Target="https://twitter.com/ullahajunaid" TargetMode="External"/><Relationship Id="rId2849" Type="http://schemas.openxmlformats.org/officeDocument/2006/relationships/hyperlink" Target="https://twitter.com/whoami36342352" TargetMode="External"/><Relationship Id="rId723" Type="http://schemas.openxmlformats.org/officeDocument/2006/relationships/hyperlink" Target="http://pbs.twimg.com/profile_images/1273699164681994241/WZvbkF3-_normal.jpg" TargetMode="External"/><Relationship Id="rId930" Type="http://schemas.openxmlformats.org/officeDocument/2006/relationships/hyperlink" Target="http://pbs.twimg.com/profile_images/1287009514785402881/SbYZRW5X_normal.jpg" TargetMode="External"/><Relationship Id="rId1006" Type="http://schemas.openxmlformats.org/officeDocument/2006/relationships/hyperlink" Target="http://pbs.twimg.com/profile_images/1302277947198443520/f8qbJQIS_normal.jpg" TargetMode="External"/><Relationship Id="rId1353" Type="http://schemas.openxmlformats.org/officeDocument/2006/relationships/hyperlink" Target="http://pbs.twimg.com/profile_images/1302824370507661312/YknpQJyU_normal.jpg" TargetMode="External"/><Relationship Id="rId1560" Type="http://schemas.openxmlformats.org/officeDocument/2006/relationships/hyperlink" Target="http://pbs.twimg.com/profile_images/1300428870957461506/mzZla8aD_normal.jpg" TargetMode="External"/><Relationship Id="rId1658" Type="http://schemas.openxmlformats.org/officeDocument/2006/relationships/hyperlink" Target="http://pbs.twimg.com/profile_images/1232751423382859778/CkHBjsyJ_normal.jpg" TargetMode="External"/><Relationship Id="rId1865" Type="http://schemas.openxmlformats.org/officeDocument/2006/relationships/hyperlink" Target="http://pbs.twimg.com/profile_images/1297256169644232709/_vwFrEOA_normal.jpg" TargetMode="External"/><Relationship Id="rId2404" Type="http://schemas.openxmlformats.org/officeDocument/2006/relationships/hyperlink" Target="https://twitter.com/sadhnay33545732" TargetMode="External"/><Relationship Id="rId2611" Type="http://schemas.openxmlformats.org/officeDocument/2006/relationships/hyperlink" Target="https://twitter.com/bharatlalrankw" TargetMode="External"/><Relationship Id="rId2709" Type="http://schemas.openxmlformats.org/officeDocument/2006/relationships/hyperlink" Target="https://twitter.com/sarvesh86373553" TargetMode="External"/><Relationship Id="rId1213" Type="http://schemas.openxmlformats.org/officeDocument/2006/relationships/hyperlink" Target="http://abs.twimg.com/sticky/default_profile_images/default_profile_normal.png" TargetMode="External"/><Relationship Id="rId1420" Type="http://schemas.openxmlformats.org/officeDocument/2006/relationships/hyperlink" Target="http://pbs.twimg.com/profile_images/1288852567485632514/BxKFk914_normal.jpg" TargetMode="External"/><Relationship Id="rId1518" Type="http://schemas.openxmlformats.org/officeDocument/2006/relationships/hyperlink" Target="http://abs.twimg.com/sticky/default_profile_images/default_profile_normal.png" TargetMode="External"/><Relationship Id="rId2916" Type="http://schemas.openxmlformats.org/officeDocument/2006/relationships/hyperlink" Target="https://twitter.com/bharat_ki_aawaz" TargetMode="External"/><Relationship Id="rId3080" Type="http://schemas.openxmlformats.org/officeDocument/2006/relationships/hyperlink" Target="https://twitter.com/allgood77407785" TargetMode="External"/><Relationship Id="rId1725" Type="http://schemas.openxmlformats.org/officeDocument/2006/relationships/hyperlink" Target="http://pbs.twimg.com/profile_images/1259324186436046850/mlZUe0eX_normal.jpg" TargetMode="External"/><Relationship Id="rId1932" Type="http://schemas.openxmlformats.org/officeDocument/2006/relationships/hyperlink" Target="http://pbs.twimg.com/profile_images/1194646356280766465/FYjcHVQ9_normal.jpg" TargetMode="External"/><Relationship Id="rId3178" Type="http://schemas.openxmlformats.org/officeDocument/2006/relationships/hyperlink" Target="https://twitter.com/haridwarchoudh" TargetMode="External"/><Relationship Id="rId3385" Type="http://schemas.openxmlformats.org/officeDocument/2006/relationships/hyperlink" Target="https://twitter.com/manhallisuresh" TargetMode="External"/><Relationship Id="rId3592" Type="http://schemas.openxmlformats.org/officeDocument/2006/relationships/hyperlink" Target="https://twitter.com/drdwivedisatish" TargetMode="External"/><Relationship Id="rId17" Type="http://schemas.openxmlformats.org/officeDocument/2006/relationships/hyperlink" Target="https://t.co/zQMt7VVKjM" TargetMode="External"/><Relationship Id="rId2194" Type="http://schemas.openxmlformats.org/officeDocument/2006/relationships/hyperlink" Target="https://twitter.com/ssingh49038428" TargetMode="External"/><Relationship Id="rId3038" Type="http://schemas.openxmlformats.org/officeDocument/2006/relationships/hyperlink" Target="https://twitter.com/vivekku17729104" TargetMode="External"/><Relationship Id="rId3245" Type="http://schemas.openxmlformats.org/officeDocument/2006/relationships/hyperlink" Target="https://twitter.com/bavitarajput3" TargetMode="External"/><Relationship Id="rId3452" Type="http://schemas.openxmlformats.org/officeDocument/2006/relationships/hyperlink" Target="https://twitter.com/silawatvivek" TargetMode="External"/><Relationship Id="rId166" Type="http://schemas.openxmlformats.org/officeDocument/2006/relationships/hyperlink" Target="https://t.co/qsNbSQR8Ok" TargetMode="External"/><Relationship Id="rId373" Type="http://schemas.openxmlformats.org/officeDocument/2006/relationships/hyperlink" Target="http://pbs.twimg.com/profile_images/1280531428107669504/WHKu7Az3_normal.jpg" TargetMode="External"/><Relationship Id="rId580" Type="http://schemas.openxmlformats.org/officeDocument/2006/relationships/hyperlink" Target="http://pbs.twimg.com/profile_images/1295685249490276353/kTgnpeF0_normal.jpg" TargetMode="External"/><Relationship Id="rId2054" Type="http://schemas.openxmlformats.org/officeDocument/2006/relationships/hyperlink" Target="https://twitter.com/arunsin15416104" TargetMode="External"/><Relationship Id="rId2261" Type="http://schemas.openxmlformats.org/officeDocument/2006/relationships/hyperlink" Target="https://twitter.com/srishti_thakur_" TargetMode="External"/><Relationship Id="rId2499" Type="http://schemas.openxmlformats.org/officeDocument/2006/relationships/hyperlink" Target="https://twitter.com/gosavisongir" TargetMode="External"/><Relationship Id="rId3105" Type="http://schemas.openxmlformats.org/officeDocument/2006/relationships/hyperlink" Target="https://twitter.com/satyadev901" TargetMode="External"/><Relationship Id="rId3312" Type="http://schemas.openxmlformats.org/officeDocument/2006/relationships/hyperlink" Target="https://twitter.com/abhinavmaurya10" TargetMode="External"/><Relationship Id="rId1" Type="http://schemas.openxmlformats.org/officeDocument/2006/relationships/hyperlink" Target="https://t.co/OPx2oTscdZhttps:/t.co/S7TAcBd2jC" TargetMode="External"/><Relationship Id="rId233" Type="http://schemas.openxmlformats.org/officeDocument/2006/relationships/hyperlink" Target="http://t.co/02sweMjRAy" TargetMode="External"/><Relationship Id="rId440" Type="http://schemas.openxmlformats.org/officeDocument/2006/relationships/hyperlink" Target="http://pbs.twimg.com/profile_images/1272544814882422784/6fM74GLt_normal.jpg" TargetMode="External"/><Relationship Id="rId678" Type="http://schemas.openxmlformats.org/officeDocument/2006/relationships/hyperlink" Target="http://pbs.twimg.com/profile_images/1275655912452169729/CdzKBllu_normal.jpg" TargetMode="External"/><Relationship Id="rId885" Type="http://schemas.openxmlformats.org/officeDocument/2006/relationships/hyperlink" Target="http://pbs.twimg.com/profile_images/1283810245496586240/XG5Jgzc1_normal.jpg" TargetMode="External"/><Relationship Id="rId1070" Type="http://schemas.openxmlformats.org/officeDocument/2006/relationships/hyperlink" Target="http://pbs.twimg.com/profile_images/1156201997562834944/1WULlNnT_normal.jpg" TargetMode="External"/><Relationship Id="rId2121" Type="http://schemas.openxmlformats.org/officeDocument/2006/relationships/hyperlink" Target="https://twitter.com/sudhirp12477763" TargetMode="External"/><Relationship Id="rId2359" Type="http://schemas.openxmlformats.org/officeDocument/2006/relationships/hyperlink" Target="https://twitter.com/indraje43306265" TargetMode="External"/><Relationship Id="rId2566" Type="http://schemas.openxmlformats.org/officeDocument/2006/relationships/hyperlink" Target="https://twitter.com/vicky53826832" TargetMode="External"/><Relationship Id="rId2773" Type="http://schemas.openxmlformats.org/officeDocument/2006/relationships/hyperlink" Target="https://twitter.com/sudhirk70347686" TargetMode="External"/><Relationship Id="rId2980" Type="http://schemas.openxmlformats.org/officeDocument/2006/relationships/hyperlink" Target="https://twitter.com/ravisin22160938" TargetMode="External"/><Relationship Id="rId3617" Type="http://schemas.openxmlformats.org/officeDocument/2006/relationships/hyperlink" Target="https://twitter.com/ndtv" TargetMode="External"/><Relationship Id="rId300" Type="http://schemas.openxmlformats.org/officeDocument/2006/relationships/hyperlink" Target="http://pbs.twimg.com/profile_images/1278623677169491969/7Moks5EV_normal.jpg" TargetMode="External"/><Relationship Id="rId538" Type="http://schemas.openxmlformats.org/officeDocument/2006/relationships/hyperlink" Target="http://pbs.twimg.com/profile_images/1265297832103170053/MMobOpuU_normal.jpg" TargetMode="External"/><Relationship Id="rId745" Type="http://schemas.openxmlformats.org/officeDocument/2006/relationships/hyperlink" Target="http://pbs.twimg.com/profile_images/1300750554067427328/JcJgd9_w_normal.jpg" TargetMode="External"/><Relationship Id="rId952" Type="http://schemas.openxmlformats.org/officeDocument/2006/relationships/hyperlink" Target="http://pbs.twimg.com/profile_images/1301002865343778817/m9dCohZO_normal.jpg" TargetMode="External"/><Relationship Id="rId1168" Type="http://schemas.openxmlformats.org/officeDocument/2006/relationships/hyperlink" Target="http://pbs.twimg.com/profile_images/1290695005409955840/S5wbtEO7_normal.jpg" TargetMode="External"/><Relationship Id="rId1375" Type="http://schemas.openxmlformats.org/officeDocument/2006/relationships/hyperlink" Target="http://pbs.twimg.com/profile_images/1297864717596327936/LZsqqXd9_normal.jpg" TargetMode="External"/><Relationship Id="rId1582" Type="http://schemas.openxmlformats.org/officeDocument/2006/relationships/hyperlink" Target="http://pbs.twimg.com/profile_images/1283041152720154631/OYWNmV0w_normal.jpg" TargetMode="External"/><Relationship Id="rId2219" Type="http://schemas.openxmlformats.org/officeDocument/2006/relationships/hyperlink" Target="https://twitter.com/sb_yadav_12" TargetMode="External"/><Relationship Id="rId2426" Type="http://schemas.openxmlformats.org/officeDocument/2006/relationships/hyperlink" Target="https://twitter.com/keshavk86199459" TargetMode="External"/><Relationship Id="rId2633" Type="http://schemas.openxmlformats.org/officeDocument/2006/relationships/hyperlink" Target="https://twitter.com/avinash99475509" TargetMode="External"/><Relationship Id="rId81" Type="http://schemas.openxmlformats.org/officeDocument/2006/relationships/hyperlink" Target="https://t.co/sFszrV4NFL" TargetMode="External"/><Relationship Id="rId605" Type="http://schemas.openxmlformats.org/officeDocument/2006/relationships/hyperlink" Target="http://pbs.twimg.com/profile_images/1301124593713733634/w0Wwl8QA_normal.jpg" TargetMode="External"/><Relationship Id="rId812" Type="http://schemas.openxmlformats.org/officeDocument/2006/relationships/hyperlink" Target="http://pbs.twimg.com/profile_images/1233451029536157696/VMjD6EKZ_normal.jpg" TargetMode="External"/><Relationship Id="rId1028" Type="http://schemas.openxmlformats.org/officeDocument/2006/relationships/hyperlink" Target="http://pbs.twimg.com/profile_images/1302897374591725570/w4exiMXD_normal.jpg" TargetMode="External"/><Relationship Id="rId1235" Type="http://schemas.openxmlformats.org/officeDocument/2006/relationships/hyperlink" Target="http://abs.twimg.com/sticky/default_profile_images/default_profile_normal.png" TargetMode="External"/><Relationship Id="rId1442" Type="http://schemas.openxmlformats.org/officeDocument/2006/relationships/hyperlink" Target="http://pbs.twimg.com/profile_images/1301788515097739265/NM0PLHEp_normal.jpg" TargetMode="External"/><Relationship Id="rId1887" Type="http://schemas.openxmlformats.org/officeDocument/2006/relationships/hyperlink" Target="http://pbs.twimg.com/profile_images/1286994247174897665/7Np_T2-__normal.jpg" TargetMode="External"/><Relationship Id="rId2840" Type="http://schemas.openxmlformats.org/officeDocument/2006/relationships/hyperlink" Target="https://twitter.com/airaaaofficial" TargetMode="External"/><Relationship Id="rId2938" Type="http://schemas.openxmlformats.org/officeDocument/2006/relationships/hyperlink" Target="https://twitter.com/parodyabhisar" TargetMode="External"/><Relationship Id="rId1302" Type="http://schemas.openxmlformats.org/officeDocument/2006/relationships/hyperlink" Target="http://pbs.twimg.com/profile_images/1251786079478231040/yac888xa_normal.jpg" TargetMode="External"/><Relationship Id="rId1747" Type="http://schemas.openxmlformats.org/officeDocument/2006/relationships/hyperlink" Target="http://pbs.twimg.com/profile_images/1302319248497287168/tyH8IwXI_normal.jpg" TargetMode="External"/><Relationship Id="rId1954" Type="http://schemas.openxmlformats.org/officeDocument/2006/relationships/hyperlink" Target="http://pbs.twimg.com/profile_images/1253528182214529024/5aQIvjgM_normal.jpg" TargetMode="External"/><Relationship Id="rId2700" Type="http://schemas.openxmlformats.org/officeDocument/2006/relationships/hyperlink" Target="https://twitter.com/faisallcdc" TargetMode="External"/><Relationship Id="rId39" Type="http://schemas.openxmlformats.org/officeDocument/2006/relationships/hyperlink" Target="https://t.co/GqkE4hnwrH" TargetMode="External"/><Relationship Id="rId1607" Type="http://schemas.openxmlformats.org/officeDocument/2006/relationships/hyperlink" Target="http://pbs.twimg.com/profile_images/1296277807840911360/Tmx9jPNi_normal.jpg" TargetMode="External"/><Relationship Id="rId1814" Type="http://schemas.openxmlformats.org/officeDocument/2006/relationships/hyperlink" Target="http://pbs.twimg.com/profile_images/1302823445676224513/4QDZwhFk_normal.jpg" TargetMode="External"/><Relationship Id="rId3267" Type="http://schemas.openxmlformats.org/officeDocument/2006/relationships/hyperlink" Target="https://twitter.com/nfirindia" TargetMode="External"/><Relationship Id="rId188" Type="http://schemas.openxmlformats.org/officeDocument/2006/relationships/hyperlink" Target="https://t.co/ZKqL2VMkAK" TargetMode="External"/><Relationship Id="rId395" Type="http://schemas.openxmlformats.org/officeDocument/2006/relationships/hyperlink" Target="http://pbs.twimg.com/profile_images/1299957293174288384/-jmOxrt__normal.jpg" TargetMode="External"/><Relationship Id="rId2076" Type="http://schemas.openxmlformats.org/officeDocument/2006/relationships/hyperlink" Target="https://twitter.com/_charudatt" TargetMode="External"/><Relationship Id="rId3474" Type="http://schemas.openxmlformats.org/officeDocument/2006/relationships/hyperlink" Target="https://twitter.com/rsp03588831" TargetMode="External"/><Relationship Id="rId3681" Type="http://schemas.openxmlformats.org/officeDocument/2006/relationships/hyperlink" Target="https://twitter.com/angeltime21" TargetMode="External"/><Relationship Id="rId2283" Type="http://schemas.openxmlformats.org/officeDocument/2006/relationships/hyperlink" Target="https://twitter.com/digvijaysinghd9" TargetMode="External"/><Relationship Id="rId2490" Type="http://schemas.openxmlformats.org/officeDocument/2006/relationships/hyperlink" Target="https://twitter.com/sonu8576" TargetMode="External"/><Relationship Id="rId2588" Type="http://schemas.openxmlformats.org/officeDocument/2006/relationships/hyperlink" Target="https://twitter.com/saba11556789" TargetMode="External"/><Relationship Id="rId3127" Type="http://schemas.openxmlformats.org/officeDocument/2006/relationships/hyperlink" Target="https://twitter.com/yahw2yhttc5cjfw" TargetMode="External"/><Relationship Id="rId3334" Type="http://schemas.openxmlformats.org/officeDocument/2006/relationships/hyperlink" Target="https://twitter.com/meeyakhanniyaz" TargetMode="External"/><Relationship Id="rId3541" Type="http://schemas.openxmlformats.org/officeDocument/2006/relationships/hyperlink" Target="https://twitter.com/vermanirankari" TargetMode="External"/><Relationship Id="rId255" Type="http://schemas.openxmlformats.org/officeDocument/2006/relationships/hyperlink" Target="https://t.co/6yvEvvCmQi" TargetMode="External"/><Relationship Id="rId462" Type="http://schemas.openxmlformats.org/officeDocument/2006/relationships/hyperlink" Target="http://pbs.twimg.com/profile_images/1024540027362074624/dFZJ-Eo3_normal.jpg" TargetMode="External"/><Relationship Id="rId1092" Type="http://schemas.openxmlformats.org/officeDocument/2006/relationships/hyperlink" Target="http://pbs.twimg.com/profile_images/1268865770672570370/XVEBEXhP_normal.jpg" TargetMode="External"/><Relationship Id="rId1397" Type="http://schemas.openxmlformats.org/officeDocument/2006/relationships/hyperlink" Target="http://pbs.twimg.com/profile_images/1252444489379176448/6vip6Aps_normal.jpg" TargetMode="External"/><Relationship Id="rId2143" Type="http://schemas.openxmlformats.org/officeDocument/2006/relationships/hyperlink" Target="https://twitter.com/raja_bhaiya11" TargetMode="External"/><Relationship Id="rId2350" Type="http://schemas.openxmlformats.org/officeDocument/2006/relationships/hyperlink" Target="https://twitter.com/subhashsarokar" TargetMode="External"/><Relationship Id="rId2795" Type="http://schemas.openxmlformats.org/officeDocument/2006/relationships/hyperlink" Target="https://twitter.com/vishaly82839506" TargetMode="External"/><Relationship Id="rId3401" Type="http://schemas.openxmlformats.org/officeDocument/2006/relationships/hyperlink" Target="https://twitter.com/laluyadavbihar" TargetMode="External"/><Relationship Id="rId3639" Type="http://schemas.openxmlformats.org/officeDocument/2006/relationships/hyperlink" Target="https://twitter.com/raikwar___priya" TargetMode="External"/><Relationship Id="rId115" Type="http://schemas.openxmlformats.org/officeDocument/2006/relationships/hyperlink" Target="https://t.co/ZuCl2i3NEy" TargetMode="External"/><Relationship Id="rId322" Type="http://schemas.openxmlformats.org/officeDocument/2006/relationships/hyperlink" Target="http://pbs.twimg.com/profile_images/1296332045262532610/PXa5bgjj_normal.jpg" TargetMode="External"/><Relationship Id="rId767" Type="http://schemas.openxmlformats.org/officeDocument/2006/relationships/hyperlink" Target="http://pbs.twimg.com/profile_images/1292484308364476416/aVFhBdox_normal.jpg" TargetMode="External"/><Relationship Id="rId974" Type="http://schemas.openxmlformats.org/officeDocument/2006/relationships/hyperlink" Target="http://pbs.twimg.com/profile_images/1269889135403126786/0-pkcZc9_normal.jpg" TargetMode="External"/><Relationship Id="rId2003" Type="http://schemas.openxmlformats.org/officeDocument/2006/relationships/hyperlink" Target="https://twitter.com/maansin30435405" TargetMode="External"/><Relationship Id="rId2210" Type="http://schemas.openxmlformats.org/officeDocument/2006/relationships/hyperlink" Target="https://twitter.com/praveencverma1" TargetMode="External"/><Relationship Id="rId2448" Type="http://schemas.openxmlformats.org/officeDocument/2006/relationships/hyperlink" Target="https://twitter.com/forbanker" TargetMode="External"/><Relationship Id="rId2655" Type="http://schemas.openxmlformats.org/officeDocument/2006/relationships/hyperlink" Target="https://twitter.com/tanoj_patidar" TargetMode="External"/><Relationship Id="rId2862" Type="http://schemas.openxmlformats.org/officeDocument/2006/relationships/hyperlink" Target="https://twitter.com/akshrawasti" TargetMode="External"/><Relationship Id="rId3706" Type="http://schemas.openxmlformats.org/officeDocument/2006/relationships/hyperlink" Target="https://twitter.com/shyamkumarpal8" TargetMode="External"/><Relationship Id="rId627" Type="http://schemas.openxmlformats.org/officeDocument/2006/relationships/hyperlink" Target="http://pbs.twimg.com/profile_images/1299187425856512000/NdGoJzpB_normal.jpg" TargetMode="External"/><Relationship Id="rId834" Type="http://schemas.openxmlformats.org/officeDocument/2006/relationships/hyperlink" Target="http://pbs.twimg.com/profile_images/1270586552452866048/vmSsrK0j_normal.jpg" TargetMode="External"/><Relationship Id="rId1257" Type="http://schemas.openxmlformats.org/officeDocument/2006/relationships/hyperlink" Target="http://pbs.twimg.com/profile_images/1262584789451911170/aBcnoAoy_normal.jpg" TargetMode="External"/><Relationship Id="rId1464" Type="http://schemas.openxmlformats.org/officeDocument/2006/relationships/hyperlink" Target="http://pbs.twimg.com/profile_images/1244708522584989697/XfyUGiFp_normal.jpg" TargetMode="External"/><Relationship Id="rId1671" Type="http://schemas.openxmlformats.org/officeDocument/2006/relationships/hyperlink" Target="http://pbs.twimg.com/profile_images/809812714725863424/Z_En5qC8_normal.jpg" TargetMode="External"/><Relationship Id="rId2308" Type="http://schemas.openxmlformats.org/officeDocument/2006/relationships/hyperlink" Target="https://twitter.com/rachnasinghsp" TargetMode="External"/><Relationship Id="rId2515" Type="http://schemas.openxmlformats.org/officeDocument/2006/relationships/hyperlink" Target="https://twitter.com/samininc" TargetMode="External"/><Relationship Id="rId2722" Type="http://schemas.openxmlformats.org/officeDocument/2006/relationships/hyperlink" Target="https://twitter.com/harisbutt142" TargetMode="External"/><Relationship Id="rId901" Type="http://schemas.openxmlformats.org/officeDocument/2006/relationships/hyperlink" Target="http://pbs.twimg.com/profile_images/1070226062410272768/tyLQjFOn_normal.jpg" TargetMode="External"/><Relationship Id="rId1117" Type="http://schemas.openxmlformats.org/officeDocument/2006/relationships/hyperlink" Target="http://abs.twimg.com/sticky/default_profile_images/default_profile_normal.png" TargetMode="External"/><Relationship Id="rId1324" Type="http://schemas.openxmlformats.org/officeDocument/2006/relationships/hyperlink" Target="http://pbs.twimg.com/profile_images/1286189852061347840/HACsq_3M_normal.jpg" TargetMode="External"/><Relationship Id="rId1531" Type="http://schemas.openxmlformats.org/officeDocument/2006/relationships/hyperlink" Target="http://pbs.twimg.com/profile_images/1302183731327713281/RN09tq5F_normal.jpg" TargetMode="External"/><Relationship Id="rId1769" Type="http://schemas.openxmlformats.org/officeDocument/2006/relationships/hyperlink" Target="http://pbs.twimg.com/profile_images/1293019976220073984/aZ0--0qt_normal.jpg" TargetMode="External"/><Relationship Id="rId1976" Type="http://schemas.openxmlformats.org/officeDocument/2006/relationships/hyperlink" Target="http://pbs.twimg.com/profile_images/1280067493856337921/VmpGptmi_normal.jpg" TargetMode="External"/><Relationship Id="rId3191" Type="http://schemas.openxmlformats.org/officeDocument/2006/relationships/hyperlink" Target="https://twitter.com/nitinsh39287989" TargetMode="External"/><Relationship Id="rId30" Type="http://schemas.openxmlformats.org/officeDocument/2006/relationships/hyperlink" Target="https://t.co/DOfF5IK0MG" TargetMode="External"/><Relationship Id="rId1629" Type="http://schemas.openxmlformats.org/officeDocument/2006/relationships/hyperlink" Target="http://pbs.twimg.com/profile_images/1264951942238932993/oAgF-zXC_normal.jpg" TargetMode="External"/><Relationship Id="rId1836" Type="http://schemas.openxmlformats.org/officeDocument/2006/relationships/hyperlink" Target="http://pbs.twimg.com/profile_images/1248787857705058304/SUhPQOqb_normal.jpg" TargetMode="External"/><Relationship Id="rId3289" Type="http://schemas.openxmlformats.org/officeDocument/2006/relationships/hyperlink" Target="https://twitter.com/yadavkamalesh79" TargetMode="External"/><Relationship Id="rId3496" Type="http://schemas.openxmlformats.org/officeDocument/2006/relationships/hyperlink" Target="https://twitter.com/vikashtiwari980" TargetMode="External"/><Relationship Id="rId1903" Type="http://schemas.openxmlformats.org/officeDocument/2006/relationships/hyperlink" Target="http://pbs.twimg.com/profile_images/1302905878345969664/G7lewIwE_normal.jpg" TargetMode="External"/><Relationship Id="rId2098" Type="http://schemas.openxmlformats.org/officeDocument/2006/relationships/hyperlink" Target="https://twitter.com/abdulnesar11" TargetMode="External"/><Relationship Id="rId3051" Type="http://schemas.openxmlformats.org/officeDocument/2006/relationships/hyperlink" Target="https://twitter.com/mlprajapati91" TargetMode="External"/><Relationship Id="rId3149" Type="http://schemas.openxmlformats.org/officeDocument/2006/relationships/hyperlink" Target="https://twitter.com/adda247live" TargetMode="External"/><Relationship Id="rId3356" Type="http://schemas.openxmlformats.org/officeDocument/2006/relationships/hyperlink" Target="https://twitter.com/shubham03317231" TargetMode="External"/><Relationship Id="rId3563" Type="http://schemas.openxmlformats.org/officeDocument/2006/relationships/hyperlink" Target="https://twitter.com/manglaram_inc" TargetMode="External"/><Relationship Id="rId277" Type="http://schemas.openxmlformats.org/officeDocument/2006/relationships/hyperlink" Target="http://pbs.twimg.com/profile_images/1287997207501664256/m564bFcx_normal.jpg" TargetMode="External"/><Relationship Id="rId484" Type="http://schemas.openxmlformats.org/officeDocument/2006/relationships/hyperlink" Target="http://pbs.twimg.com/profile_images/1244565505005899776/0YVMOPid_normal.jpg" TargetMode="External"/><Relationship Id="rId2165" Type="http://schemas.openxmlformats.org/officeDocument/2006/relationships/hyperlink" Target="https://twitter.com/rajeshk59729755" TargetMode="External"/><Relationship Id="rId3009" Type="http://schemas.openxmlformats.org/officeDocument/2006/relationships/hyperlink" Target="https://twitter.com/ddo1306" TargetMode="External"/><Relationship Id="rId3216" Type="http://schemas.openxmlformats.org/officeDocument/2006/relationships/hyperlink" Target="https://twitter.com/rinkeshmalav" TargetMode="External"/><Relationship Id="rId137" Type="http://schemas.openxmlformats.org/officeDocument/2006/relationships/hyperlink" Target="https://t.co/rWPKSic42i" TargetMode="External"/><Relationship Id="rId344" Type="http://schemas.openxmlformats.org/officeDocument/2006/relationships/hyperlink" Target="http://pbs.twimg.com/profile_images/627014365510643712/1zzMnY1u_normal.jpg" TargetMode="External"/><Relationship Id="rId691" Type="http://schemas.openxmlformats.org/officeDocument/2006/relationships/hyperlink" Target="http://pbs.twimg.com/profile_images/1301361451571884032/LA4GGM-Z_normal.jpg" TargetMode="External"/><Relationship Id="rId789" Type="http://schemas.openxmlformats.org/officeDocument/2006/relationships/hyperlink" Target="http://pbs.twimg.com/profile_images/1300654869926215680/lmq5ITW1_normal.jpg" TargetMode="External"/><Relationship Id="rId996" Type="http://schemas.openxmlformats.org/officeDocument/2006/relationships/hyperlink" Target="http://pbs.twimg.com/profile_images/1298888782989516801/uFeSjXtK_normal.jpg" TargetMode="External"/><Relationship Id="rId2025" Type="http://schemas.openxmlformats.org/officeDocument/2006/relationships/hyperlink" Target="https://twitter.com/amitpal27267686" TargetMode="External"/><Relationship Id="rId2372" Type="http://schemas.openxmlformats.org/officeDocument/2006/relationships/hyperlink" Target="https://twitter.com/chimni_sapna" TargetMode="External"/><Relationship Id="rId2677" Type="http://schemas.openxmlformats.org/officeDocument/2006/relationships/hyperlink" Target="https://twitter.com/shaili__singh" TargetMode="External"/><Relationship Id="rId2884" Type="http://schemas.openxmlformats.org/officeDocument/2006/relationships/hyperlink" Target="https://twitter.com/eraloktheboss" TargetMode="External"/><Relationship Id="rId3423" Type="http://schemas.openxmlformats.org/officeDocument/2006/relationships/hyperlink" Target="https://twitter.com/mahendra8400" TargetMode="External"/><Relationship Id="rId3630" Type="http://schemas.openxmlformats.org/officeDocument/2006/relationships/hyperlink" Target="https://twitter.com/lohatmehar" TargetMode="External"/><Relationship Id="rId551" Type="http://schemas.openxmlformats.org/officeDocument/2006/relationships/hyperlink" Target="http://pbs.twimg.com/profile_images/1302852414144352257/hZkF6FuH_normal.jpg" TargetMode="External"/><Relationship Id="rId649" Type="http://schemas.openxmlformats.org/officeDocument/2006/relationships/hyperlink" Target="http://pbs.twimg.com/profile_images/1130559220640755713/xPNbl-Kh_normal.jpg" TargetMode="External"/><Relationship Id="rId856" Type="http://schemas.openxmlformats.org/officeDocument/2006/relationships/hyperlink" Target="http://pbs.twimg.com/profile_images/871363827715244032/4xDtjY8a_normal.jpg" TargetMode="External"/><Relationship Id="rId1181" Type="http://schemas.openxmlformats.org/officeDocument/2006/relationships/hyperlink" Target="http://pbs.twimg.com/profile_images/1289435873151340544/uqzezFUg_normal.jpg" TargetMode="External"/><Relationship Id="rId1279" Type="http://schemas.openxmlformats.org/officeDocument/2006/relationships/hyperlink" Target="http://pbs.twimg.com/profile_images/1021299722173153280/Oucjqzic_normal.jpg" TargetMode="External"/><Relationship Id="rId1486" Type="http://schemas.openxmlformats.org/officeDocument/2006/relationships/hyperlink" Target="http://pbs.twimg.com/profile_images/1283983716600221703/hB_e6iS-_normal.jpg" TargetMode="External"/><Relationship Id="rId2232" Type="http://schemas.openxmlformats.org/officeDocument/2006/relationships/hyperlink" Target="https://twitter.com/eastcoastrail" TargetMode="External"/><Relationship Id="rId2537" Type="http://schemas.openxmlformats.org/officeDocument/2006/relationships/hyperlink" Target="https://twitter.com/disoozamohd" TargetMode="External"/><Relationship Id="rId204" Type="http://schemas.openxmlformats.org/officeDocument/2006/relationships/hyperlink" Target="https://t.co/ZKBRx8doRe" TargetMode="External"/><Relationship Id="rId411" Type="http://schemas.openxmlformats.org/officeDocument/2006/relationships/hyperlink" Target="http://pbs.twimg.com/profile_images/1230119798278782977/ePCyRVZt_normal.jpg" TargetMode="External"/><Relationship Id="rId509" Type="http://schemas.openxmlformats.org/officeDocument/2006/relationships/hyperlink" Target="http://pbs.twimg.com/profile_images/1293293661220872192/rU9zZsqa_normal.jpg" TargetMode="External"/><Relationship Id="rId1041" Type="http://schemas.openxmlformats.org/officeDocument/2006/relationships/hyperlink" Target="http://abs.twimg.com/sticky/default_profile_images/default_profile_normal.png" TargetMode="External"/><Relationship Id="rId1139" Type="http://schemas.openxmlformats.org/officeDocument/2006/relationships/hyperlink" Target="http://pbs.twimg.com/profile_images/1302875124232839169/RgzXYuia_normal.jpg" TargetMode="External"/><Relationship Id="rId1346" Type="http://schemas.openxmlformats.org/officeDocument/2006/relationships/hyperlink" Target="http://pbs.twimg.com/profile_images/1283337141901090816/x8iQUzY-_normal.jpg" TargetMode="External"/><Relationship Id="rId1693" Type="http://schemas.openxmlformats.org/officeDocument/2006/relationships/hyperlink" Target="http://pbs.twimg.com/profile_images/1185823697459802112/9nsN5F8L_normal.jpg" TargetMode="External"/><Relationship Id="rId1998" Type="http://schemas.openxmlformats.org/officeDocument/2006/relationships/hyperlink" Target="https://twitter.com/tanyayadav128" TargetMode="External"/><Relationship Id="rId2744" Type="http://schemas.openxmlformats.org/officeDocument/2006/relationships/hyperlink" Target="https://twitter.com/60078aff6df1445" TargetMode="External"/><Relationship Id="rId2951" Type="http://schemas.openxmlformats.org/officeDocument/2006/relationships/hyperlink" Target="https://twitter.com/naman2198" TargetMode="External"/><Relationship Id="rId716" Type="http://schemas.openxmlformats.org/officeDocument/2006/relationships/hyperlink" Target="http://pbs.twimg.com/profile_images/1092299662411943937/dL9VZ2Yk_normal.jpg" TargetMode="External"/><Relationship Id="rId923" Type="http://schemas.openxmlformats.org/officeDocument/2006/relationships/hyperlink" Target="http://abs.twimg.com/sticky/default_profile_images/default_profile_normal.png" TargetMode="External"/><Relationship Id="rId1553" Type="http://schemas.openxmlformats.org/officeDocument/2006/relationships/hyperlink" Target="http://pbs.twimg.com/profile_images/1299949180048166914/Gu1OzfMc_normal.jpg" TargetMode="External"/><Relationship Id="rId1760" Type="http://schemas.openxmlformats.org/officeDocument/2006/relationships/hyperlink" Target="http://pbs.twimg.com/profile_images/1251911154454212608/u89LR1hM_normal.jpg" TargetMode="External"/><Relationship Id="rId1858" Type="http://schemas.openxmlformats.org/officeDocument/2006/relationships/hyperlink" Target="http://pbs.twimg.com/profile_images/1269230038022533126/X5QuzV7t_normal.jpg" TargetMode="External"/><Relationship Id="rId2604" Type="http://schemas.openxmlformats.org/officeDocument/2006/relationships/hyperlink" Target="https://twitter.com/naikwade_somesh" TargetMode="External"/><Relationship Id="rId2811" Type="http://schemas.openxmlformats.org/officeDocument/2006/relationships/hyperlink" Target="https://twitter.com/rohitbh69756487" TargetMode="External"/><Relationship Id="rId52" Type="http://schemas.openxmlformats.org/officeDocument/2006/relationships/hyperlink" Target="http://t.co/KdviULAYC1" TargetMode="External"/><Relationship Id="rId1206" Type="http://schemas.openxmlformats.org/officeDocument/2006/relationships/hyperlink" Target="http://pbs.twimg.com/profile_images/1282663102383706113/zLi6aEGy_normal.jpg" TargetMode="External"/><Relationship Id="rId1413" Type="http://schemas.openxmlformats.org/officeDocument/2006/relationships/hyperlink" Target="http://pbs.twimg.com/profile_images/1301046863185862656/mKtCkwC5_normal.jpg" TargetMode="External"/><Relationship Id="rId1620" Type="http://schemas.openxmlformats.org/officeDocument/2006/relationships/hyperlink" Target="http://pbs.twimg.com/profile_images/1292291595912400896/m1rx4JXW_normal.jpg" TargetMode="External"/><Relationship Id="rId2909" Type="http://schemas.openxmlformats.org/officeDocument/2006/relationships/hyperlink" Target="https://twitter.com/pahadi_chori" TargetMode="External"/><Relationship Id="rId3073" Type="http://schemas.openxmlformats.org/officeDocument/2006/relationships/hyperlink" Target="https://twitter.com/deepakk76504155" TargetMode="External"/><Relationship Id="rId3280" Type="http://schemas.openxmlformats.org/officeDocument/2006/relationships/hyperlink" Target="https://twitter.com/prakash62803361" TargetMode="External"/><Relationship Id="rId1718" Type="http://schemas.openxmlformats.org/officeDocument/2006/relationships/hyperlink" Target="http://pbs.twimg.com/profile_images/1300851596125855744/-rOTMxgv_normal.jpg" TargetMode="External"/><Relationship Id="rId1925" Type="http://schemas.openxmlformats.org/officeDocument/2006/relationships/hyperlink" Target="http://pbs.twimg.com/profile_images/1258649924582936576/EF2dVvZo_normal.jpg" TargetMode="External"/><Relationship Id="rId3140" Type="http://schemas.openxmlformats.org/officeDocument/2006/relationships/hyperlink" Target="https://twitter.com/choudharyshamo1" TargetMode="External"/><Relationship Id="rId3378" Type="http://schemas.openxmlformats.org/officeDocument/2006/relationships/hyperlink" Target="https://twitter.com/amityad33141277" TargetMode="External"/><Relationship Id="rId3585" Type="http://schemas.openxmlformats.org/officeDocument/2006/relationships/hyperlink" Target="https://twitter.com/yadvendrakumar2" TargetMode="External"/><Relationship Id="rId299" Type="http://schemas.openxmlformats.org/officeDocument/2006/relationships/hyperlink" Target="http://pbs.twimg.com/profile_images/1231230013019578369/r0LS1csf_normal.jpg" TargetMode="External"/><Relationship Id="rId2187" Type="http://schemas.openxmlformats.org/officeDocument/2006/relationships/hyperlink" Target="https://twitter.com/rahulyadavazm" TargetMode="External"/><Relationship Id="rId2394" Type="http://schemas.openxmlformats.org/officeDocument/2006/relationships/hyperlink" Target="https://twitter.com/seechu2009" TargetMode="External"/><Relationship Id="rId3238" Type="http://schemas.openxmlformats.org/officeDocument/2006/relationships/hyperlink" Target="https://twitter.com/deepakp40379826" TargetMode="External"/><Relationship Id="rId3445" Type="http://schemas.openxmlformats.org/officeDocument/2006/relationships/hyperlink" Target="https://twitter.com/awasthisatyam1" TargetMode="External"/><Relationship Id="rId3652" Type="http://schemas.openxmlformats.org/officeDocument/2006/relationships/hyperlink" Target="https://twitter.com/musafir39991333" TargetMode="External"/><Relationship Id="rId159" Type="http://schemas.openxmlformats.org/officeDocument/2006/relationships/hyperlink" Target="https://t.co/joU8IkfT6l" TargetMode="External"/><Relationship Id="rId366" Type="http://schemas.openxmlformats.org/officeDocument/2006/relationships/hyperlink" Target="http://pbs.twimg.com/profile_images/1275787683659313152/xpXCMsL3_normal.jpg" TargetMode="External"/><Relationship Id="rId573" Type="http://schemas.openxmlformats.org/officeDocument/2006/relationships/hyperlink" Target="http://pbs.twimg.com/profile_images/945853608389574656/REH_LpUJ_normal.jpg" TargetMode="External"/><Relationship Id="rId780" Type="http://schemas.openxmlformats.org/officeDocument/2006/relationships/hyperlink" Target="http://abs.twimg.com/sticky/default_profile_images/default_profile_normal.png" TargetMode="External"/><Relationship Id="rId2047" Type="http://schemas.openxmlformats.org/officeDocument/2006/relationships/hyperlink" Target="https://twitter.com/sonudix09782211" TargetMode="External"/><Relationship Id="rId2254" Type="http://schemas.openxmlformats.org/officeDocument/2006/relationships/hyperlink" Target="https://twitter.com/akkki02839592" TargetMode="External"/><Relationship Id="rId2461" Type="http://schemas.openxmlformats.org/officeDocument/2006/relationships/hyperlink" Target="https://twitter.com/gautamt93613351" TargetMode="External"/><Relationship Id="rId2699" Type="http://schemas.openxmlformats.org/officeDocument/2006/relationships/hyperlink" Target="https://twitter.com/kishanp31700087" TargetMode="External"/><Relationship Id="rId3000" Type="http://schemas.openxmlformats.org/officeDocument/2006/relationships/hyperlink" Target="https://twitter.com/hakimmeenalangr" TargetMode="External"/><Relationship Id="rId3305" Type="http://schemas.openxmlformats.org/officeDocument/2006/relationships/hyperlink" Target="https://twitter.com/sandeep19150845" TargetMode="External"/><Relationship Id="rId3512" Type="http://schemas.openxmlformats.org/officeDocument/2006/relationships/hyperlink" Target="https://twitter.com/vinaypal7384" TargetMode="External"/><Relationship Id="rId226" Type="http://schemas.openxmlformats.org/officeDocument/2006/relationships/hyperlink" Target="https://t.co/l0jGpq0w8x" TargetMode="External"/><Relationship Id="rId433" Type="http://schemas.openxmlformats.org/officeDocument/2006/relationships/hyperlink" Target="http://pbs.twimg.com/profile_images/1284071931554095105/HaaxlSzV_normal.jpg" TargetMode="External"/><Relationship Id="rId878" Type="http://schemas.openxmlformats.org/officeDocument/2006/relationships/hyperlink" Target="http://pbs.twimg.com/profile_images/1231888602164088839/w5IoefG8_normal.jpg" TargetMode="External"/><Relationship Id="rId1063" Type="http://schemas.openxmlformats.org/officeDocument/2006/relationships/hyperlink" Target="http://pbs.twimg.com/profile_images/1294684216593014786/lqWt_tcU_normal.jpg" TargetMode="External"/><Relationship Id="rId1270" Type="http://schemas.openxmlformats.org/officeDocument/2006/relationships/hyperlink" Target="http://pbs.twimg.com/profile_images/1301452495315582976/YqA3hU_h_normal.jpg" TargetMode="External"/><Relationship Id="rId2114" Type="http://schemas.openxmlformats.org/officeDocument/2006/relationships/hyperlink" Target="https://twitter.com/ravishkumar001" TargetMode="External"/><Relationship Id="rId2559" Type="http://schemas.openxmlformats.org/officeDocument/2006/relationships/hyperlink" Target="https://twitter.com/arunrjd" TargetMode="External"/><Relationship Id="rId2766" Type="http://schemas.openxmlformats.org/officeDocument/2006/relationships/hyperlink" Target="https://twitter.com/chanchleshvyas" TargetMode="External"/><Relationship Id="rId2973" Type="http://schemas.openxmlformats.org/officeDocument/2006/relationships/hyperlink" Target="https://twitter.com/faisalisrar8" TargetMode="External"/><Relationship Id="rId640" Type="http://schemas.openxmlformats.org/officeDocument/2006/relationships/hyperlink" Target="http://pbs.twimg.com/profile_images/1300360983387410433/GDFe8YGm_normal.jpg" TargetMode="External"/><Relationship Id="rId738" Type="http://schemas.openxmlformats.org/officeDocument/2006/relationships/hyperlink" Target="http://pbs.twimg.com/profile_images/1256185674606219264/obtmSXjw_normal.jpg" TargetMode="External"/><Relationship Id="rId945" Type="http://schemas.openxmlformats.org/officeDocument/2006/relationships/hyperlink" Target="http://pbs.twimg.com/profile_images/1118426948848377857/_hxVgM9e_normal.jpg" TargetMode="External"/><Relationship Id="rId1368" Type="http://schemas.openxmlformats.org/officeDocument/2006/relationships/hyperlink" Target="http://pbs.twimg.com/profile_images/1260081635455893504/G2gWTkiV_normal.jpg" TargetMode="External"/><Relationship Id="rId1575" Type="http://schemas.openxmlformats.org/officeDocument/2006/relationships/hyperlink" Target="http://pbs.twimg.com/profile_images/1258417812827254784/IjYl3pqi_normal.jpg" TargetMode="External"/><Relationship Id="rId1782" Type="http://schemas.openxmlformats.org/officeDocument/2006/relationships/hyperlink" Target="http://pbs.twimg.com/profile_images/1287015248067796993/jzKNcz16_normal.jpg" TargetMode="External"/><Relationship Id="rId2321" Type="http://schemas.openxmlformats.org/officeDocument/2006/relationships/hyperlink" Target="https://twitter.com/anshulp92630300" TargetMode="External"/><Relationship Id="rId2419" Type="http://schemas.openxmlformats.org/officeDocument/2006/relationships/hyperlink" Target="https://twitter.com/gauravpandhi" TargetMode="External"/><Relationship Id="rId2626" Type="http://schemas.openxmlformats.org/officeDocument/2006/relationships/hyperlink" Target="https://twitter.com/lonewarrior7860" TargetMode="External"/><Relationship Id="rId2833" Type="http://schemas.openxmlformats.org/officeDocument/2006/relationships/hyperlink" Target="https://twitter.com/light0202020" TargetMode="External"/><Relationship Id="rId74" Type="http://schemas.openxmlformats.org/officeDocument/2006/relationships/hyperlink" Target="https://t.co/iMtvlsVbiE" TargetMode="External"/><Relationship Id="rId500" Type="http://schemas.openxmlformats.org/officeDocument/2006/relationships/hyperlink" Target="http://pbs.twimg.com/profile_images/1300631230774349824/uXyxmgfU_normal.jpg" TargetMode="External"/><Relationship Id="rId805" Type="http://schemas.openxmlformats.org/officeDocument/2006/relationships/hyperlink" Target="http://pbs.twimg.com/profile_images/1214162691037622273/sy0__h8a_normal.jpg" TargetMode="External"/><Relationship Id="rId1130" Type="http://schemas.openxmlformats.org/officeDocument/2006/relationships/hyperlink" Target="http://pbs.twimg.com/profile_images/1261189247664455680/uZZfbYoR_normal.jpg" TargetMode="External"/><Relationship Id="rId1228" Type="http://schemas.openxmlformats.org/officeDocument/2006/relationships/hyperlink" Target="http://pbs.twimg.com/profile_images/1302883650174742528/5NbjnfQv_normal.jpg" TargetMode="External"/><Relationship Id="rId1435" Type="http://schemas.openxmlformats.org/officeDocument/2006/relationships/hyperlink" Target="http://pbs.twimg.com/profile_images/1278683211388735489/qHjLOl6i_normal.jpg" TargetMode="External"/><Relationship Id="rId1642" Type="http://schemas.openxmlformats.org/officeDocument/2006/relationships/hyperlink" Target="http://pbs.twimg.com/profile_images/1293217890057912320/e9gEkjno_normal.jpg" TargetMode="External"/><Relationship Id="rId1947" Type="http://schemas.openxmlformats.org/officeDocument/2006/relationships/hyperlink" Target="http://pbs.twimg.com/profile_images/1302703234461519873/LbDz2PEH_normal.jpg" TargetMode="External"/><Relationship Id="rId2900" Type="http://schemas.openxmlformats.org/officeDocument/2006/relationships/hyperlink" Target="https://twitter.com/aslam200227" TargetMode="External"/><Relationship Id="rId3095" Type="http://schemas.openxmlformats.org/officeDocument/2006/relationships/hyperlink" Target="https://twitter.com/ajeetajad1" TargetMode="External"/><Relationship Id="rId1502" Type="http://schemas.openxmlformats.org/officeDocument/2006/relationships/hyperlink" Target="http://pbs.twimg.com/profile_images/1290283344656134147/iE2VPU8z_normal.jpg" TargetMode="External"/><Relationship Id="rId1807" Type="http://schemas.openxmlformats.org/officeDocument/2006/relationships/hyperlink" Target="http://pbs.twimg.com/profile_images/1285437099311681536/krYrBStu_normal.jpg" TargetMode="External"/><Relationship Id="rId3162" Type="http://schemas.openxmlformats.org/officeDocument/2006/relationships/hyperlink" Target="https://twitter.com/rohitmandal460" TargetMode="External"/><Relationship Id="rId290" Type="http://schemas.openxmlformats.org/officeDocument/2006/relationships/hyperlink" Target="http://pbs.twimg.com/profile_images/1175787905777684482/OCuSgYis_normal.jpg" TargetMode="External"/><Relationship Id="rId388" Type="http://schemas.openxmlformats.org/officeDocument/2006/relationships/hyperlink" Target="http://pbs.twimg.com/profile_images/751605437586223104/NszVqZaP_normal.jpg" TargetMode="External"/><Relationship Id="rId2069" Type="http://schemas.openxmlformats.org/officeDocument/2006/relationships/hyperlink" Target="https://twitter.com/engineermeer1" TargetMode="External"/><Relationship Id="rId3022" Type="http://schemas.openxmlformats.org/officeDocument/2006/relationships/hyperlink" Target="https://twitter.com/nabeel27438624" TargetMode="External"/><Relationship Id="rId3467" Type="http://schemas.openxmlformats.org/officeDocument/2006/relationships/hyperlink" Target="https://twitter.com/gunjaninc" TargetMode="External"/><Relationship Id="rId3674" Type="http://schemas.openxmlformats.org/officeDocument/2006/relationships/hyperlink" Target="https://twitter.com/anshumansail" TargetMode="External"/><Relationship Id="rId150" Type="http://schemas.openxmlformats.org/officeDocument/2006/relationships/hyperlink" Target="https://t.co/nijdB9CDfD" TargetMode="External"/><Relationship Id="rId595" Type="http://schemas.openxmlformats.org/officeDocument/2006/relationships/hyperlink" Target="http://pbs.twimg.com/profile_images/1292475984520687616/N1P0YZ3u_normal.jpg" TargetMode="External"/><Relationship Id="rId2276" Type="http://schemas.openxmlformats.org/officeDocument/2006/relationships/hyperlink" Target="https://twitter.com/drmbsbner" TargetMode="External"/><Relationship Id="rId2483" Type="http://schemas.openxmlformats.org/officeDocument/2006/relationships/hyperlink" Target="https://twitter.com/anupkum36785378" TargetMode="External"/><Relationship Id="rId2690" Type="http://schemas.openxmlformats.org/officeDocument/2006/relationships/hyperlink" Target="https://twitter.com/akshayp0ria" TargetMode="External"/><Relationship Id="rId3327" Type="http://schemas.openxmlformats.org/officeDocument/2006/relationships/hyperlink" Target="https://twitter.com/prempra34136487" TargetMode="External"/><Relationship Id="rId3534" Type="http://schemas.openxmlformats.org/officeDocument/2006/relationships/hyperlink" Target="https://twitter.com/nargiss87152065" TargetMode="External"/><Relationship Id="rId248" Type="http://schemas.openxmlformats.org/officeDocument/2006/relationships/hyperlink" Target="https://t.co/qj1gWtYyjD" TargetMode="External"/><Relationship Id="rId455" Type="http://schemas.openxmlformats.org/officeDocument/2006/relationships/hyperlink" Target="http://pbs.twimg.com/profile_images/1298222176575746048/oYBzYltP_normal.jpg" TargetMode="External"/><Relationship Id="rId662" Type="http://schemas.openxmlformats.org/officeDocument/2006/relationships/hyperlink" Target="http://pbs.twimg.com/profile_images/1261121630903754752/HtlaGFtd_normal.jpg" TargetMode="External"/><Relationship Id="rId1085" Type="http://schemas.openxmlformats.org/officeDocument/2006/relationships/hyperlink" Target="http://pbs.twimg.com/profile_images/1258795000940433414/9jm-Btnq_normal.jpg" TargetMode="External"/><Relationship Id="rId1292" Type="http://schemas.openxmlformats.org/officeDocument/2006/relationships/hyperlink" Target="http://pbs.twimg.com/profile_images/1276557836374310914/XbXlTTXd_normal.jpg" TargetMode="External"/><Relationship Id="rId2136" Type="http://schemas.openxmlformats.org/officeDocument/2006/relationships/hyperlink" Target="https://twitter.com/shadab124421" TargetMode="External"/><Relationship Id="rId2343" Type="http://schemas.openxmlformats.org/officeDocument/2006/relationships/hyperlink" Target="https://twitter.com/arvindm04019988" TargetMode="External"/><Relationship Id="rId2550" Type="http://schemas.openxmlformats.org/officeDocument/2006/relationships/hyperlink" Target="https://twitter.com/unite4ssc" TargetMode="External"/><Relationship Id="rId2788" Type="http://schemas.openxmlformats.org/officeDocument/2006/relationships/hyperlink" Target="https://twitter.com/rkbhagat09" TargetMode="External"/><Relationship Id="rId2995" Type="http://schemas.openxmlformats.org/officeDocument/2006/relationships/hyperlink" Target="https://twitter.com/vijaiunmute" TargetMode="External"/><Relationship Id="rId3601" Type="http://schemas.openxmlformats.org/officeDocument/2006/relationships/hyperlink" Target="https://twitter.com/pq9835" TargetMode="External"/><Relationship Id="rId108" Type="http://schemas.openxmlformats.org/officeDocument/2006/relationships/hyperlink" Target="https://t.co/55scQoZMc0" TargetMode="External"/><Relationship Id="rId315" Type="http://schemas.openxmlformats.org/officeDocument/2006/relationships/hyperlink" Target="http://pbs.twimg.com/profile_images/1257308725192224773/vjpyWC6C_normal.jpg" TargetMode="External"/><Relationship Id="rId522" Type="http://schemas.openxmlformats.org/officeDocument/2006/relationships/hyperlink" Target="http://pbs.twimg.com/profile_images/712496471929720834/5hYHCDJF_normal.jpg" TargetMode="External"/><Relationship Id="rId967" Type="http://schemas.openxmlformats.org/officeDocument/2006/relationships/hyperlink" Target="http://pbs.twimg.com/profile_images/1243609377992585217/NHagIThD_normal.jpg" TargetMode="External"/><Relationship Id="rId1152" Type="http://schemas.openxmlformats.org/officeDocument/2006/relationships/hyperlink" Target="http://pbs.twimg.com/profile_images/1211336100175724544/bbiYtb5F_normal.jpg" TargetMode="External"/><Relationship Id="rId1597" Type="http://schemas.openxmlformats.org/officeDocument/2006/relationships/hyperlink" Target="http://pbs.twimg.com/profile_images/1302314404654903297/lyrv1F6j_normal.jpg" TargetMode="External"/><Relationship Id="rId2203" Type="http://schemas.openxmlformats.org/officeDocument/2006/relationships/hyperlink" Target="https://twitter.com/anujaberozgar" TargetMode="External"/><Relationship Id="rId2410" Type="http://schemas.openxmlformats.org/officeDocument/2006/relationships/hyperlink" Target="https://twitter.com/jyotsnayadavv" TargetMode="External"/><Relationship Id="rId2648" Type="http://schemas.openxmlformats.org/officeDocument/2006/relationships/hyperlink" Target="https://twitter.com/prajapatilalli" TargetMode="External"/><Relationship Id="rId2855" Type="http://schemas.openxmlformats.org/officeDocument/2006/relationships/hyperlink" Target="https://twitter.com/kapilniranjan4" TargetMode="External"/><Relationship Id="rId96" Type="http://schemas.openxmlformats.org/officeDocument/2006/relationships/hyperlink" Target="https://t.co/qWb0A8DipV" TargetMode="External"/><Relationship Id="rId827" Type="http://schemas.openxmlformats.org/officeDocument/2006/relationships/hyperlink" Target="http://pbs.twimg.com/profile_images/678170133391532032/fzhfB4OK_normal.jpg" TargetMode="External"/><Relationship Id="rId1012" Type="http://schemas.openxmlformats.org/officeDocument/2006/relationships/hyperlink" Target="http://pbs.twimg.com/profile_images/1297952393087205376/MI23PLYx_normal.jpg" TargetMode="External"/><Relationship Id="rId1457" Type="http://schemas.openxmlformats.org/officeDocument/2006/relationships/hyperlink" Target="http://pbs.twimg.com/profile_images/1294906812248948736/L8X3kw94_normal.jpg" TargetMode="External"/><Relationship Id="rId1664" Type="http://schemas.openxmlformats.org/officeDocument/2006/relationships/hyperlink" Target="http://pbs.twimg.com/profile_images/1270324050791981058/6SrOXVTF_normal.jpg" TargetMode="External"/><Relationship Id="rId1871" Type="http://schemas.openxmlformats.org/officeDocument/2006/relationships/hyperlink" Target="http://pbs.twimg.com/profile_images/1302183924802621441/ye_132zY_normal.jpg" TargetMode="External"/><Relationship Id="rId2508" Type="http://schemas.openxmlformats.org/officeDocument/2006/relationships/hyperlink" Target="https://twitter.com/ravishkuumar" TargetMode="External"/><Relationship Id="rId2715" Type="http://schemas.openxmlformats.org/officeDocument/2006/relationships/hyperlink" Target="https://twitter.com/sambitswaraj" TargetMode="External"/><Relationship Id="rId2922" Type="http://schemas.openxmlformats.org/officeDocument/2006/relationships/hyperlink" Target="https://twitter.com/meenalr3" TargetMode="External"/><Relationship Id="rId1317" Type="http://schemas.openxmlformats.org/officeDocument/2006/relationships/hyperlink" Target="http://pbs.twimg.com/profile_images/1129379121346125824/ekizm5pP_normal.jpg" TargetMode="External"/><Relationship Id="rId1524" Type="http://schemas.openxmlformats.org/officeDocument/2006/relationships/hyperlink" Target="http://pbs.twimg.com/profile_images/1300770812023074817/jvD-BSDC_normal.jpg" TargetMode="External"/><Relationship Id="rId1731" Type="http://schemas.openxmlformats.org/officeDocument/2006/relationships/hyperlink" Target="http://pbs.twimg.com/profile_images/1258306770533076993/RPfsikHL_normal.jpg" TargetMode="External"/><Relationship Id="rId1969" Type="http://schemas.openxmlformats.org/officeDocument/2006/relationships/hyperlink" Target="http://pbs.twimg.com/profile_images/1300754338504085505/5osjxjrR_normal.jpg" TargetMode="External"/><Relationship Id="rId3184" Type="http://schemas.openxmlformats.org/officeDocument/2006/relationships/hyperlink" Target="https://twitter.com/santosh56120017" TargetMode="External"/><Relationship Id="rId23" Type="http://schemas.openxmlformats.org/officeDocument/2006/relationships/hyperlink" Target="http://t.co/NZIO2D9iWu" TargetMode="External"/><Relationship Id="rId1829" Type="http://schemas.openxmlformats.org/officeDocument/2006/relationships/hyperlink" Target="http://pbs.twimg.com/profile_images/1302613987868078082/RO62ENBg_normal.jpg" TargetMode="External"/><Relationship Id="rId3391" Type="http://schemas.openxmlformats.org/officeDocument/2006/relationships/hyperlink" Target="https://twitter.com/ketanjain252525" TargetMode="External"/><Relationship Id="rId3489" Type="http://schemas.openxmlformats.org/officeDocument/2006/relationships/hyperlink" Target="https://twitter.com/satyendrsoni143" TargetMode="External"/><Relationship Id="rId3696" Type="http://schemas.openxmlformats.org/officeDocument/2006/relationships/hyperlink" Target="https://twitter.com/poojasumitsara2" TargetMode="External"/><Relationship Id="rId2298" Type="http://schemas.openxmlformats.org/officeDocument/2006/relationships/hyperlink" Target="https://twitter.com/obcvaibhav" TargetMode="External"/><Relationship Id="rId3044" Type="http://schemas.openxmlformats.org/officeDocument/2006/relationships/hyperlink" Target="https://twitter.com/jitendr02024429" TargetMode="External"/><Relationship Id="rId3251" Type="http://schemas.openxmlformats.org/officeDocument/2006/relationships/hyperlink" Target="https://twitter.com/mahendr18838702" TargetMode="External"/><Relationship Id="rId3349" Type="http://schemas.openxmlformats.org/officeDocument/2006/relationships/hyperlink" Target="https://twitter.com/arvindyid" TargetMode="External"/><Relationship Id="rId3556" Type="http://schemas.openxmlformats.org/officeDocument/2006/relationships/hyperlink" Target="https://twitter.com/javedjamy" TargetMode="External"/><Relationship Id="rId172" Type="http://schemas.openxmlformats.org/officeDocument/2006/relationships/hyperlink" Target="https://t.co/8XM0DbWgdP" TargetMode="External"/><Relationship Id="rId477" Type="http://schemas.openxmlformats.org/officeDocument/2006/relationships/hyperlink" Target="http://pbs.twimg.com/profile_images/1261265432872456192/ha0X0aFR_normal.jpg" TargetMode="External"/><Relationship Id="rId684" Type="http://schemas.openxmlformats.org/officeDocument/2006/relationships/hyperlink" Target="http://pbs.twimg.com/profile_images/1302903638034014208/nABDcof8_normal.jpg" TargetMode="External"/><Relationship Id="rId2060" Type="http://schemas.openxmlformats.org/officeDocument/2006/relationships/hyperlink" Target="https://twitter.com/m69763950" TargetMode="External"/><Relationship Id="rId2158" Type="http://schemas.openxmlformats.org/officeDocument/2006/relationships/hyperlink" Target="https://twitter.com/santosh83799160" TargetMode="External"/><Relationship Id="rId2365" Type="http://schemas.openxmlformats.org/officeDocument/2006/relationships/hyperlink" Target="https://twitter.com/adilkha49261521" TargetMode="External"/><Relationship Id="rId3111" Type="http://schemas.openxmlformats.org/officeDocument/2006/relationships/hyperlink" Target="https://twitter.com/jpc_jp" TargetMode="External"/><Relationship Id="rId3209" Type="http://schemas.openxmlformats.org/officeDocument/2006/relationships/hyperlink" Target="https://twitter.com/surendraverma_" TargetMode="External"/><Relationship Id="rId337" Type="http://schemas.openxmlformats.org/officeDocument/2006/relationships/hyperlink" Target="http://pbs.twimg.com/profile_images/1271434715774554118/P4xg_9t4_normal.jpg" TargetMode="External"/><Relationship Id="rId891" Type="http://schemas.openxmlformats.org/officeDocument/2006/relationships/hyperlink" Target="http://pbs.twimg.com/profile_images/1302504916540243969/bYuWP355_normal.jpg" TargetMode="External"/><Relationship Id="rId989" Type="http://schemas.openxmlformats.org/officeDocument/2006/relationships/hyperlink" Target="http://pbs.twimg.com/profile_images/1210981304952451072/k8UDwNAM_normal.jpg" TargetMode="External"/><Relationship Id="rId2018" Type="http://schemas.openxmlformats.org/officeDocument/2006/relationships/hyperlink" Target="https://twitter.com/5_nitin" TargetMode="External"/><Relationship Id="rId2572" Type="http://schemas.openxmlformats.org/officeDocument/2006/relationships/hyperlink" Target="https://twitter.com/na" TargetMode="External"/><Relationship Id="rId2877" Type="http://schemas.openxmlformats.org/officeDocument/2006/relationships/hyperlink" Target="https://twitter.com/gyanend71221387" TargetMode="External"/><Relationship Id="rId3416" Type="http://schemas.openxmlformats.org/officeDocument/2006/relationships/hyperlink" Target="https://twitter.com/harkesh91669703" TargetMode="External"/><Relationship Id="rId3623" Type="http://schemas.openxmlformats.org/officeDocument/2006/relationships/hyperlink" Target="https://twitter.com/sachinchanana5" TargetMode="External"/><Relationship Id="rId544" Type="http://schemas.openxmlformats.org/officeDocument/2006/relationships/hyperlink" Target="http://pbs.twimg.com/profile_images/1265567507068456960/cS1MOXf3_normal.jpg" TargetMode="External"/><Relationship Id="rId751" Type="http://schemas.openxmlformats.org/officeDocument/2006/relationships/hyperlink" Target="http://pbs.twimg.com/profile_images/1293136564365561856/hFBiQWzz_normal.jpg" TargetMode="External"/><Relationship Id="rId849" Type="http://schemas.openxmlformats.org/officeDocument/2006/relationships/hyperlink" Target="http://pbs.twimg.com/profile_images/1262768502437339137/Cau_ExIn_normal.jpg" TargetMode="External"/><Relationship Id="rId1174" Type="http://schemas.openxmlformats.org/officeDocument/2006/relationships/hyperlink" Target="http://pbs.twimg.com/profile_images/1300705318511325184/fBaqNddY_normal.jpg" TargetMode="External"/><Relationship Id="rId1381" Type="http://schemas.openxmlformats.org/officeDocument/2006/relationships/hyperlink" Target="http://pbs.twimg.com/profile_images/2257634860/Farid_Photo4_normal.JPG" TargetMode="External"/><Relationship Id="rId1479" Type="http://schemas.openxmlformats.org/officeDocument/2006/relationships/hyperlink" Target="http://pbs.twimg.com/profile_images/1280572904955142147/FcxLUEnz_normal.jpg" TargetMode="External"/><Relationship Id="rId1686" Type="http://schemas.openxmlformats.org/officeDocument/2006/relationships/hyperlink" Target="http://pbs.twimg.com/profile_images/1300114854838067200/mVrchzea_normal.jpg" TargetMode="External"/><Relationship Id="rId2225" Type="http://schemas.openxmlformats.org/officeDocument/2006/relationships/hyperlink" Target="https://twitter.com/kumarsa99938460" TargetMode="External"/><Relationship Id="rId2432" Type="http://schemas.openxmlformats.org/officeDocument/2006/relationships/hyperlink" Target="https://twitter.com/bkchauthe" TargetMode="External"/><Relationship Id="rId404" Type="http://schemas.openxmlformats.org/officeDocument/2006/relationships/hyperlink" Target="http://abs.twimg.com/sticky/default_profile_images/default_profile_normal.png" TargetMode="External"/><Relationship Id="rId611" Type="http://schemas.openxmlformats.org/officeDocument/2006/relationships/hyperlink" Target="http://pbs.twimg.com/profile_images/1297843100526604288/xOQS28Vy_normal.jpg" TargetMode="External"/><Relationship Id="rId1034" Type="http://schemas.openxmlformats.org/officeDocument/2006/relationships/hyperlink" Target="http://pbs.twimg.com/profile_images/1299561751717896192/Ra8mtrWl_normal.jpg" TargetMode="External"/><Relationship Id="rId1241" Type="http://schemas.openxmlformats.org/officeDocument/2006/relationships/hyperlink" Target="http://pbs.twimg.com/profile_images/1302879678294757377/M7_JZn3L_normal.jpg" TargetMode="External"/><Relationship Id="rId1339" Type="http://schemas.openxmlformats.org/officeDocument/2006/relationships/hyperlink" Target="http://pbs.twimg.com/profile_images/1268396904498360320/F2T6o_nV_normal.jpg" TargetMode="External"/><Relationship Id="rId1893" Type="http://schemas.openxmlformats.org/officeDocument/2006/relationships/hyperlink" Target="http://pbs.twimg.com/profile_images/1138402612200402945/_6GuEAMV_normal.jpg" TargetMode="External"/><Relationship Id="rId2737" Type="http://schemas.openxmlformats.org/officeDocument/2006/relationships/hyperlink" Target="https://twitter.com/khanismail1" TargetMode="External"/><Relationship Id="rId2944" Type="http://schemas.openxmlformats.org/officeDocument/2006/relationships/hyperlink" Target="https://twitter.com/ranjayrajput6" TargetMode="External"/><Relationship Id="rId709" Type="http://schemas.openxmlformats.org/officeDocument/2006/relationships/hyperlink" Target="http://pbs.twimg.com/profile_images/1301831630949031940/n16JDSty_normal.jpg" TargetMode="External"/><Relationship Id="rId916" Type="http://schemas.openxmlformats.org/officeDocument/2006/relationships/hyperlink" Target="http://pbs.twimg.com/profile_images/875083960656826368/BQWykw0I_normal.jpg" TargetMode="External"/><Relationship Id="rId1101" Type="http://schemas.openxmlformats.org/officeDocument/2006/relationships/hyperlink" Target="http://pbs.twimg.com/profile_images/1300533465318739968/Dgi_ZloN_normal.jpg" TargetMode="External"/><Relationship Id="rId1546" Type="http://schemas.openxmlformats.org/officeDocument/2006/relationships/hyperlink" Target="http://pbs.twimg.com/profile_images/865131194773495809/KMjhveHQ_normal.jpg" TargetMode="External"/><Relationship Id="rId1753" Type="http://schemas.openxmlformats.org/officeDocument/2006/relationships/hyperlink" Target="http://pbs.twimg.com/profile_images/578162805666230272/cCkngdx2_normal.jpeg" TargetMode="External"/><Relationship Id="rId1960" Type="http://schemas.openxmlformats.org/officeDocument/2006/relationships/hyperlink" Target="http://abs.twimg.com/sticky/default_profile_images/default_profile_normal.png" TargetMode="External"/><Relationship Id="rId2804" Type="http://schemas.openxmlformats.org/officeDocument/2006/relationships/hyperlink" Target="https://twitter.com/b63eb3234c5e46b" TargetMode="External"/><Relationship Id="rId45" Type="http://schemas.openxmlformats.org/officeDocument/2006/relationships/hyperlink" Target="https://t.co/7IDoW8iFLm" TargetMode="External"/><Relationship Id="rId1406" Type="http://schemas.openxmlformats.org/officeDocument/2006/relationships/hyperlink" Target="http://pbs.twimg.com/profile_images/1043769703607480320/GkHF57iM_normal.jpg" TargetMode="External"/><Relationship Id="rId1613" Type="http://schemas.openxmlformats.org/officeDocument/2006/relationships/hyperlink" Target="http://pbs.twimg.com/profile_images/1300716805032300545/UJ2eBpcS_normal.jpg" TargetMode="External"/><Relationship Id="rId1820" Type="http://schemas.openxmlformats.org/officeDocument/2006/relationships/hyperlink" Target="http://pbs.twimg.com/profile_images/813330588371337216/KPhLBZtM_normal.jpg" TargetMode="External"/><Relationship Id="rId3066" Type="http://schemas.openxmlformats.org/officeDocument/2006/relationships/hyperlink" Target="https://twitter.com/nargis_ansari73" TargetMode="External"/><Relationship Id="rId3273" Type="http://schemas.openxmlformats.org/officeDocument/2006/relationships/hyperlink" Target="https://twitter.com/rahulsi29576919" TargetMode="External"/><Relationship Id="rId3480" Type="http://schemas.openxmlformats.org/officeDocument/2006/relationships/hyperlink" Target="https://twitter.com/vatsalsrivasta6" TargetMode="External"/><Relationship Id="rId194" Type="http://schemas.openxmlformats.org/officeDocument/2006/relationships/hyperlink" Target="https://t.co/1xkT4RwhcV" TargetMode="External"/><Relationship Id="rId1918" Type="http://schemas.openxmlformats.org/officeDocument/2006/relationships/hyperlink" Target="http://pbs.twimg.com/profile_images/1300613575443058690/y1DJnSE3_normal.jpg" TargetMode="External"/><Relationship Id="rId2082" Type="http://schemas.openxmlformats.org/officeDocument/2006/relationships/hyperlink" Target="https://twitter.com/hcverma_ee" TargetMode="External"/><Relationship Id="rId3133" Type="http://schemas.openxmlformats.org/officeDocument/2006/relationships/hyperlink" Target="https://twitter.com/yogeshk91548992" TargetMode="External"/><Relationship Id="rId3578" Type="http://schemas.openxmlformats.org/officeDocument/2006/relationships/hyperlink" Target="https://twitter.com/vivekanand__" TargetMode="External"/><Relationship Id="rId261" Type="http://schemas.openxmlformats.org/officeDocument/2006/relationships/hyperlink" Target="https://t.co/Xu3w4EF5Vq" TargetMode="External"/><Relationship Id="rId499" Type="http://schemas.openxmlformats.org/officeDocument/2006/relationships/hyperlink" Target="http://pbs.twimg.com/profile_images/1302097702092566528/1d9AwRxw_normal.jpg" TargetMode="External"/><Relationship Id="rId2387" Type="http://schemas.openxmlformats.org/officeDocument/2006/relationships/hyperlink" Target="https://twitter.com/rajanku5423" TargetMode="External"/><Relationship Id="rId2594" Type="http://schemas.openxmlformats.org/officeDocument/2006/relationships/hyperlink" Target="https://twitter.com/indianaydv" TargetMode="External"/><Relationship Id="rId3340" Type="http://schemas.openxmlformats.org/officeDocument/2006/relationships/hyperlink" Target="https://twitter.com/kd_dmishra" TargetMode="External"/><Relationship Id="rId3438" Type="http://schemas.openxmlformats.org/officeDocument/2006/relationships/hyperlink" Target="https://twitter.com/yadavh566" TargetMode="External"/><Relationship Id="rId3645" Type="http://schemas.openxmlformats.org/officeDocument/2006/relationships/hyperlink" Target="https://twitter.com/divakar_kumarji" TargetMode="External"/><Relationship Id="rId359" Type="http://schemas.openxmlformats.org/officeDocument/2006/relationships/hyperlink" Target="http://pbs.twimg.com/profile_images/1300991979346489344/cEYIVFem_normal.jpg" TargetMode="External"/><Relationship Id="rId566" Type="http://schemas.openxmlformats.org/officeDocument/2006/relationships/hyperlink" Target="http://pbs.twimg.com/profile_images/1302897650325270529/oSF3pd7G_normal.jpg" TargetMode="External"/><Relationship Id="rId773" Type="http://schemas.openxmlformats.org/officeDocument/2006/relationships/hyperlink" Target="http://abs.twimg.com/sticky/default_profile_images/default_profile_normal.png" TargetMode="External"/><Relationship Id="rId1196" Type="http://schemas.openxmlformats.org/officeDocument/2006/relationships/hyperlink" Target="http://pbs.twimg.com/profile_images/1301096802305757185/L3KWp_ce_normal.jpg" TargetMode="External"/><Relationship Id="rId2247" Type="http://schemas.openxmlformats.org/officeDocument/2006/relationships/hyperlink" Target="https://twitter.com/dabanggsankhala" TargetMode="External"/><Relationship Id="rId2454" Type="http://schemas.openxmlformats.org/officeDocument/2006/relationships/hyperlink" Target="https://twitter.com/aman2ris" TargetMode="External"/><Relationship Id="rId2899" Type="http://schemas.openxmlformats.org/officeDocument/2006/relationships/hyperlink" Target="https://twitter.com/123sp_parti" TargetMode="External"/><Relationship Id="rId3200" Type="http://schemas.openxmlformats.org/officeDocument/2006/relationships/hyperlink" Target="https://twitter.com/akasha24674165" TargetMode="External"/><Relationship Id="rId3505" Type="http://schemas.openxmlformats.org/officeDocument/2006/relationships/hyperlink" Target="https://twitter.com/its_abshk" TargetMode="External"/><Relationship Id="rId121" Type="http://schemas.openxmlformats.org/officeDocument/2006/relationships/hyperlink" Target="https://t.co/4Pxs1qWX2q" TargetMode="External"/><Relationship Id="rId219" Type="http://schemas.openxmlformats.org/officeDocument/2006/relationships/hyperlink" Target="https://t.co/TWM9i7mMGU" TargetMode="External"/><Relationship Id="rId426" Type="http://schemas.openxmlformats.org/officeDocument/2006/relationships/hyperlink" Target="http://pbs.twimg.com/profile_images/1300240538826727424/bRcp3xuj_normal.jpg" TargetMode="External"/><Relationship Id="rId633" Type="http://schemas.openxmlformats.org/officeDocument/2006/relationships/hyperlink" Target="http://pbs.twimg.com/profile_images/1219973094133026817/galglzZ5_normal.jpg" TargetMode="External"/><Relationship Id="rId980" Type="http://schemas.openxmlformats.org/officeDocument/2006/relationships/hyperlink" Target="http://pbs.twimg.com/profile_images/1204720566365605888/OoTlWH7e_normal.jpg" TargetMode="External"/><Relationship Id="rId1056" Type="http://schemas.openxmlformats.org/officeDocument/2006/relationships/hyperlink" Target="http://pbs.twimg.com/profile_images/1284468294565519361/MP95qQjH_normal.jpg" TargetMode="External"/><Relationship Id="rId1263" Type="http://schemas.openxmlformats.org/officeDocument/2006/relationships/hyperlink" Target="http://pbs.twimg.com/profile_images/1298828495879979009/w8Z5kfSz_normal.jpg" TargetMode="External"/><Relationship Id="rId2107" Type="http://schemas.openxmlformats.org/officeDocument/2006/relationships/hyperlink" Target="https://twitter.com/cmofficeup" TargetMode="External"/><Relationship Id="rId2314" Type="http://schemas.openxmlformats.org/officeDocument/2006/relationships/hyperlink" Target="https://twitter.com/lajwaabashutosh" TargetMode="External"/><Relationship Id="rId2661" Type="http://schemas.openxmlformats.org/officeDocument/2006/relationships/hyperlink" Target="https://twitter.com/sachins59136589" TargetMode="External"/><Relationship Id="rId2759" Type="http://schemas.openxmlformats.org/officeDocument/2006/relationships/hyperlink" Target="https://twitter.com/nandini49915714" TargetMode="External"/><Relationship Id="rId2966" Type="http://schemas.openxmlformats.org/officeDocument/2006/relationships/hyperlink" Target="https://twitter.com/bittukushwaha01" TargetMode="External"/><Relationship Id="rId3712" Type="http://schemas.openxmlformats.org/officeDocument/2006/relationships/comments" Target="../comments2.xml"/><Relationship Id="rId840" Type="http://schemas.openxmlformats.org/officeDocument/2006/relationships/hyperlink" Target="http://pbs.twimg.com/profile_images/1231673236632428544/C877_s6D_normal.jpg" TargetMode="External"/><Relationship Id="rId938" Type="http://schemas.openxmlformats.org/officeDocument/2006/relationships/hyperlink" Target="http://pbs.twimg.com/profile_images/1301892616280186881/Bpl0lW7h_normal.jpg" TargetMode="External"/><Relationship Id="rId1470" Type="http://schemas.openxmlformats.org/officeDocument/2006/relationships/hyperlink" Target="http://pbs.twimg.com/profile_images/1272578246974902272/9GYEVXPQ_normal.jpg" TargetMode="External"/><Relationship Id="rId1568" Type="http://schemas.openxmlformats.org/officeDocument/2006/relationships/hyperlink" Target="http://pbs.twimg.com/profile_images/1294997857632575490/PjDIPwRq_normal.jpg" TargetMode="External"/><Relationship Id="rId1775" Type="http://schemas.openxmlformats.org/officeDocument/2006/relationships/hyperlink" Target="http://pbs.twimg.com/profile_images/618418806193389568/JP7OYZSE_normal.png" TargetMode="External"/><Relationship Id="rId2521" Type="http://schemas.openxmlformats.org/officeDocument/2006/relationships/hyperlink" Target="https://twitter.com/ankitak21477537" TargetMode="External"/><Relationship Id="rId2619" Type="http://schemas.openxmlformats.org/officeDocument/2006/relationships/hyperlink" Target="https://twitter.com/azeem8490" TargetMode="External"/><Relationship Id="rId2826" Type="http://schemas.openxmlformats.org/officeDocument/2006/relationships/hyperlink" Target="https://twitter.com/aloktnu" TargetMode="External"/><Relationship Id="rId67" Type="http://schemas.openxmlformats.org/officeDocument/2006/relationships/hyperlink" Target="https://t.co/YVV1Zxzsg5" TargetMode="External"/><Relationship Id="rId700" Type="http://schemas.openxmlformats.org/officeDocument/2006/relationships/hyperlink" Target="http://pbs.twimg.com/profile_images/1269208901658054656/oiW324_l_normal.jpg" TargetMode="External"/><Relationship Id="rId1123" Type="http://schemas.openxmlformats.org/officeDocument/2006/relationships/hyperlink" Target="http://pbs.twimg.com/profile_images/1281079861503655938/haWrNaCu_normal.jpg" TargetMode="External"/><Relationship Id="rId1330" Type="http://schemas.openxmlformats.org/officeDocument/2006/relationships/hyperlink" Target="http://pbs.twimg.com/profile_images/1300329245084770306/MKCYI9cq_normal.jpg" TargetMode="External"/><Relationship Id="rId1428" Type="http://schemas.openxmlformats.org/officeDocument/2006/relationships/hyperlink" Target="http://abs.twimg.com/sticky/default_profile_images/default_profile_normal.png" TargetMode="External"/><Relationship Id="rId1635" Type="http://schemas.openxmlformats.org/officeDocument/2006/relationships/hyperlink" Target="http://pbs.twimg.com/profile_images/1282247331145015298/CU0HSZ9v_normal.jpg" TargetMode="External"/><Relationship Id="rId1982" Type="http://schemas.openxmlformats.org/officeDocument/2006/relationships/hyperlink" Target="http://pbs.twimg.com/profile_images/1277851407031255041/ETB479U8_normal.jpg" TargetMode="External"/><Relationship Id="rId3088" Type="http://schemas.openxmlformats.org/officeDocument/2006/relationships/hyperlink" Target="https://twitter.com/riteshr17935272" TargetMode="External"/><Relationship Id="rId1842" Type="http://schemas.openxmlformats.org/officeDocument/2006/relationships/hyperlink" Target="http://pbs.twimg.com/profile_images/1024999919004930048/KQ6raqpi_normal.jpg" TargetMode="External"/><Relationship Id="rId3295" Type="http://schemas.openxmlformats.org/officeDocument/2006/relationships/hyperlink" Target="https://twitter.com/jibhuwanji" TargetMode="External"/><Relationship Id="rId1702" Type="http://schemas.openxmlformats.org/officeDocument/2006/relationships/hyperlink" Target="http://abs.twimg.com/sticky/default_profile_images/default_profile_normal.png" TargetMode="External"/><Relationship Id="rId3155" Type="http://schemas.openxmlformats.org/officeDocument/2006/relationships/hyperlink" Target="https://twitter.com/balramk53415441" TargetMode="External"/><Relationship Id="rId3362" Type="http://schemas.openxmlformats.org/officeDocument/2006/relationships/hyperlink" Target="https://twitter.com/incmp" TargetMode="External"/><Relationship Id="rId283" Type="http://schemas.openxmlformats.org/officeDocument/2006/relationships/hyperlink" Target="http://pbs.twimg.com/profile_images/1270285950422142976/a87jZCRt_normal.jpg" TargetMode="External"/><Relationship Id="rId490" Type="http://schemas.openxmlformats.org/officeDocument/2006/relationships/hyperlink" Target="http://abs.twimg.com/sticky/default_profile_images/default_profile_normal.png" TargetMode="External"/><Relationship Id="rId2171" Type="http://schemas.openxmlformats.org/officeDocument/2006/relationships/hyperlink" Target="https://twitter.com/deepuchjoshi" TargetMode="External"/><Relationship Id="rId3015" Type="http://schemas.openxmlformats.org/officeDocument/2006/relationships/hyperlink" Target="https://twitter.com/sunilku78599455" TargetMode="External"/><Relationship Id="rId3222" Type="http://schemas.openxmlformats.org/officeDocument/2006/relationships/hyperlink" Target="https://twitter.com/manojku49556957" TargetMode="External"/><Relationship Id="rId3667" Type="http://schemas.openxmlformats.org/officeDocument/2006/relationships/hyperlink" Target="https://twitter.com/diwakar25530502" TargetMode="External"/><Relationship Id="rId143" Type="http://schemas.openxmlformats.org/officeDocument/2006/relationships/hyperlink" Target="https://t.co/Np1OYeOi1h" TargetMode="External"/><Relationship Id="rId350" Type="http://schemas.openxmlformats.org/officeDocument/2006/relationships/hyperlink" Target="http://pbs.twimg.com/profile_images/1287541158579597312/g9Hn-mxR_normal.jpg" TargetMode="External"/><Relationship Id="rId588" Type="http://schemas.openxmlformats.org/officeDocument/2006/relationships/hyperlink" Target="http://pbs.twimg.com/profile_images/1285538708347686917/QQb0PAfy_normal.jpg" TargetMode="External"/><Relationship Id="rId795" Type="http://schemas.openxmlformats.org/officeDocument/2006/relationships/hyperlink" Target="http://pbs.twimg.com/profile_images/1295626807996104705/Zd2tVTlw_normal.jpg" TargetMode="External"/><Relationship Id="rId2031" Type="http://schemas.openxmlformats.org/officeDocument/2006/relationships/hyperlink" Target="https://twitter.com/bharatzbhar2227" TargetMode="External"/><Relationship Id="rId2269" Type="http://schemas.openxmlformats.org/officeDocument/2006/relationships/hyperlink" Target="https://twitter.com/whiteknight___" TargetMode="External"/><Relationship Id="rId2476" Type="http://schemas.openxmlformats.org/officeDocument/2006/relationships/hyperlink" Target="https://twitter.com/ingrid_bergman1" TargetMode="External"/><Relationship Id="rId2683" Type="http://schemas.openxmlformats.org/officeDocument/2006/relationships/hyperlink" Target="https://twitter.com/samardelhi" TargetMode="External"/><Relationship Id="rId2890" Type="http://schemas.openxmlformats.org/officeDocument/2006/relationships/hyperlink" Target="https://twitter.com/pankajk50440833" TargetMode="External"/><Relationship Id="rId3527" Type="http://schemas.openxmlformats.org/officeDocument/2006/relationships/hyperlink" Target="https://twitter.com/bkarwadiya" TargetMode="External"/><Relationship Id="rId9" Type="http://schemas.openxmlformats.org/officeDocument/2006/relationships/hyperlink" Target="https://t.co/x7g0gqZjQY" TargetMode="External"/><Relationship Id="rId210" Type="http://schemas.openxmlformats.org/officeDocument/2006/relationships/hyperlink" Target="https://t.co/990q7OH5T0" TargetMode="External"/><Relationship Id="rId448" Type="http://schemas.openxmlformats.org/officeDocument/2006/relationships/hyperlink" Target="http://pbs.twimg.com/profile_images/1300458942326136832/n-yseolx_normal.jpg" TargetMode="External"/><Relationship Id="rId655" Type="http://schemas.openxmlformats.org/officeDocument/2006/relationships/hyperlink" Target="http://pbs.twimg.com/profile_images/1301863726522363904/1bKlBW22_normal.jpg" TargetMode="External"/><Relationship Id="rId862" Type="http://schemas.openxmlformats.org/officeDocument/2006/relationships/hyperlink" Target="http://pbs.twimg.com/profile_images/1293925377463607297/ic6uzrm__normal.jpg" TargetMode="External"/><Relationship Id="rId1078" Type="http://schemas.openxmlformats.org/officeDocument/2006/relationships/hyperlink" Target="http://pbs.twimg.com/profile_images/1300398942438318081/fOCj4pgb_normal.jpg" TargetMode="External"/><Relationship Id="rId1285" Type="http://schemas.openxmlformats.org/officeDocument/2006/relationships/hyperlink" Target="http://pbs.twimg.com/profile_images/1267051277856518146/kSmPoGqK_normal.jpg" TargetMode="External"/><Relationship Id="rId1492" Type="http://schemas.openxmlformats.org/officeDocument/2006/relationships/hyperlink" Target="http://pbs.twimg.com/profile_images/1176752433101336576/4l7VIL8q_normal.jpg" TargetMode="External"/><Relationship Id="rId2129" Type="http://schemas.openxmlformats.org/officeDocument/2006/relationships/hyperlink" Target="https://twitter.com/prabhat450" TargetMode="External"/><Relationship Id="rId2336" Type="http://schemas.openxmlformats.org/officeDocument/2006/relationships/hyperlink" Target="https://twitter.com/saahilmenghani" TargetMode="External"/><Relationship Id="rId2543" Type="http://schemas.openxmlformats.org/officeDocument/2006/relationships/hyperlink" Target="https://twitter.com/rmrajbhar" TargetMode="External"/><Relationship Id="rId2750" Type="http://schemas.openxmlformats.org/officeDocument/2006/relationships/hyperlink" Target="https://twitter.com/just_journal_" TargetMode="External"/><Relationship Id="rId2988" Type="http://schemas.openxmlformats.org/officeDocument/2006/relationships/hyperlink" Target="https://twitter.com/udhamsingh05" TargetMode="External"/><Relationship Id="rId308" Type="http://schemas.openxmlformats.org/officeDocument/2006/relationships/hyperlink" Target="http://pbs.twimg.com/profile_images/1266794453852921858/MZW4lkii_normal.jpg" TargetMode="External"/><Relationship Id="rId515" Type="http://schemas.openxmlformats.org/officeDocument/2006/relationships/hyperlink" Target="http://pbs.twimg.com/profile_images/1301421809049300994/qGSYpNrT_normal.jpg" TargetMode="External"/><Relationship Id="rId722" Type="http://schemas.openxmlformats.org/officeDocument/2006/relationships/hyperlink" Target="http://pbs.twimg.com/profile_images/1302304465924497409/K4zTNdri_normal.jpg" TargetMode="External"/><Relationship Id="rId1145" Type="http://schemas.openxmlformats.org/officeDocument/2006/relationships/hyperlink" Target="http://pbs.twimg.com/profile_images/1300382189234712576/LOJmnfTM_normal.jpg" TargetMode="External"/><Relationship Id="rId1352" Type="http://schemas.openxmlformats.org/officeDocument/2006/relationships/hyperlink" Target="http://pbs.twimg.com/profile_images/1207712529893298176/44YZV-UU_normal.jpg" TargetMode="External"/><Relationship Id="rId1797" Type="http://schemas.openxmlformats.org/officeDocument/2006/relationships/hyperlink" Target="http://pbs.twimg.com/profile_images/1179280328323551232/Xta3GJTh_normal.jpg" TargetMode="External"/><Relationship Id="rId2403" Type="http://schemas.openxmlformats.org/officeDocument/2006/relationships/hyperlink" Target="https://twitter.com/nishaya65714882" TargetMode="External"/><Relationship Id="rId2848" Type="http://schemas.openxmlformats.org/officeDocument/2006/relationships/hyperlink" Target="https://twitter.com/mdsaquib9534" TargetMode="External"/><Relationship Id="rId89" Type="http://schemas.openxmlformats.org/officeDocument/2006/relationships/hyperlink" Target="https://t.co/KiTRGAzTjV" TargetMode="External"/><Relationship Id="rId1005" Type="http://schemas.openxmlformats.org/officeDocument/2006/relationships/hyperlink" Target="http://pbs.twimg.com/profile_images/1295594968707465216/BeETNTnE_normal.jpg" TargetMode="External"/><Relationship Id="rId1212" Type="http://schemas.openxmlformats.org/officeDocument/2006/relationships/hyperlink" Target="http://pbs.twimg.com/profile_images/1296348904322080771/tVj4u0M7_normal.jpg" TargetMode="External"/><Relationship Id="rId1657" Type="http://schemas.openxmlformats.org/officeDocument/2006/relationships/hyperlink" Target="http://pbs.twimg.com/profile_images/564056079370178560/pSrc0VkE_normal.jpeg" TargetMode="External"/><Relationship Id="rId1864" Type="http://schemas.openxmlformats.org/officeDocument/2006/relationships/hyperlink" Target="http://pbs.twimg.com/profile_images/1297923045135327261/XlL1NgH7_normal.jpg" TargetMode="External"/><Relationship Id="rId2610" Type="http://schemas.openxmlformats.org/officeDocument/2006/relationships/hyperlink" Target="https://twitter.com/pradeepyadavmla" TargetMode="External"/><Relationship Id="rId2708" Type="http://schemas.openxmlformats.org/officeDocument/2006/relationships/hyperlink" Target="https://twitter.com/tuslidas" TargetMode="External"/><Relationship Id="rId2915" Type="http://schemas.openxmlformats.org/officeDocument/2006/relationships/hyperlink" Target="https://twitter.com/pradeep90418902" TargetMode="External"/><Relationship Id="rId1517" Type="http://schemas.openxmlformats.org/officeDocument/2006/relationships/hyperlink" Target="http://pbs.twimg.com/profile_images/1292884735673286656/6TtVqGgC_normal.jpg" TargetMode="External"/><Relationship Id="rId1724" Type="http://schemas.openxmlformats.org/officeDocument/2006/relationships/hyperlink" Target="http://pbs.twimg.com/profile_images/1295916561677471744/nCpThgyg_normal.jpg" TargetMode="External"/><Relationship Id="rId3177" Type="http://schemas.openxmlformats.org/officeDocument/2006/relationships/hyperlink" Target="https://twitter.com/ijindavad" TargetMode="External"/><Relationship Id="rId16" Type="http://schemas.openxmlformats.org/officeDocument/2006/relationships/hyperlink" Target="https://t.co/Il38exMJcE" TargetMode="External"/><Relationship Id="rId1931" Type="http://schemas.openxmlformats.org/officeDocument/2006/relationships/hyperlink" Target="http://pbs.twimg.com/profile_images/378800000613560720/3e3fe4ab6382013691134ee535965ed0_normal.jpeg" TargetMode="External"/><Relationship Id="rId3037" Type="http://schemas.openxmlformats.org/officeDocument/2006/relationships/hyperlink" Target="https://twitter.com/incbharuch" TargetMode="External"/><Relationship Id="rId3384" Type="http://schemas.openxmlformats.org/officeDocument/2006/relationships/hyperlink" Target="https://twitter.com/irshada68191134" TargetMode="External"/><Relationship Id="rId3591" Type="http://schemas.openxmlformats.org/officeDocument/2006/relationships/hyperlink" Target="https://twitter.com/ektapan62809721" TargetMode="External"/><Relationship Id="rId3689" Type="http://schemas.openxmlformats.org/officeDocument/2006/relationships/hyperlink" Target="https://twitter.com/dineshm69136815" TargetMode="External"/><Relationship Id="rId2193" Type="http://schemas.openxmlformats.org/officeDocument/2006/relationships/hyperlink" Target="https://twitter.com/imlalan_" TargetMode="External"/><Relationship Id="rId2498" Type="http://schemas.openxmlformats.org/officeDocument/2006/relationships/hyperlink" Target="https://twitter.com/pankajkmourya1" TargetMode="External"/><Relationship Id="rId3244" Type="http://schemas.openxmlformats.org/officeDocument/2006/relationships/hyperlink" Target="https://twitter.com/alkagup83864145" TargetMode="External"/><Relationship Id="rId3451" Type="http://schemas.openxmlformats.org/officeDocument/2006/relationships/hyperlink" Target="https://twitter.com/pannela43297287" TargetMode="External"/><Relationship Id="rId3549" Type="http://schemas.openxmlformats.org/officeDocument/2006/relationships/hyperlink" Target="https://twitter.com/rakeshs03289650" TargetMode="External"/><Relationship Id="rId165" Type="http://schemas.openxmlformats.org/officeDocument/2006/relationships/hyperlink" Target="https://t.co/UU4MtoWNzS" TargetMode="External"/><Relationship Id="rId372" Type="http://schemas.openxmlformats.org/officeDocument/2006/relationships/hyperlink" Target="http://pbs.twimg.com/profile_images/1254649664135192577/VKI20272_normal.jpg" TargetMode="External"/><Relationship Id="rId677" Type="http://schemas.openxmlformats.org/officeDocument/2006/relationships/hyperlink" Target="http://pbs.twimg.com/profile_images/529199103909978113/FEB01le2_normal.png" TargetMode="External"/><Relationship Id="rId2053" Type="http://schemas.openxmlformats.org/officeDocument/2006/relationships/hyperlink" Target="https://twitter.com/shikhar822" TargetMode="External"/><Relationship Id="rId2260" Type="http://schemas.openxmlformats.org/officeDocument/2006/relationships/hyperlink" Target="https://twitter.com/ramosirofficial" TargetMode="External"/><Relationship Id="rId2358" Type="http://schemas.openxmlformats.org/officeDocument/2006/relationships/hyperlink" Target="https://twitter.com/maheshyadavau" TargetMode="External"/><Relationship Id="rId3104" Type="http://schemas.openxmlformats.org/officeDocument/2006/relationships/hyperlink" Target="https://twitter.com/wazid_malik" TargetMode="External"/><Relationship Id="rId3311" Type="http://schemas.openxmlformats.org/officeDocument/2006/relationships/hyperlink" Target="https://twitter.com/dhanend99646377" TargetMode="External"/><Relationship Id="rId232" Type="http://schemas.openxmlformats.org/officeDocument/2006/relationships/hyperlink" Target="https://t.co/u7BnXlJtYI" TargetMode="External"/><Relationship Id="rId884" Type="http://schemas.openxmlformats.org/officeDocument/2006/relationships/hyperlink" Target="http://pbs.twimg.com/profile_images/1289962118289080321/uyHd7t7w_normal.jpg" TargetMode="External"/><Relationship Id="rId2120" Type="http://schemas.openxmlformats.org/officeDocument/2006/relationships/hyperlink" Target="https://twitter.com/journospsingh" TargetMode="External"/><Relationship Id="rId2565" Type="http://schemas.openxmlformats.org/officeDocument/2006/relationships/hyperlink" Target="https://twitter.com/mumtazvkhan" TargetMode="External"/><Relationship Id="rId2772" Type="http://schemas.openxmlformats.org/officeDocument/2006/relationships/hyperlink" Target="https://twitter.com/golamaurya" TargetMode="External"/><Relationship Id="rId3409" Type="http://schemas.openxmlformats.org/officeDocument/2006/relationships/hyperlink" Target="https://twitter.com/akhilesh010719" TargetMode="External"/><Relationship Id="rId3616" Type="http://schemas.openxmlformats.org/officeDocument/2006/relationships/hyperlink" Target="https://twitter.com/mahendra_rss" TargetMode="External"/><Relationship Id="rId537" Type="http://schemas.openxmlformats.org/officeDocument/2006/relationships/hyperlink" Target="http://pbs.twimg.com/profile_images/1300440721439121408/eS2GIXTq_normal.jpg" TargetMode="External"/><Relationship Id="rId744" Type="http://schemas.openxmlformats.org/officeDocument/2006/relationships/hyperlink" Target="http://pbs.twimg.com/profile_images/1294485183874252802/tBIe-0MU_normal.jpg" TargetMode="External"/><Relationship Id="rId951" Type="http://schemas.openxmlformats.org/officeDocument/2006/relationships/hyperlink" Target="http://pbs.twimg.com/profile_images/1302262587069853704/HIul9xqZ_normal.jpg" TargetMode="External"/><Relationship Id="rId1167" Type="http://schemas.openxmlformats.org/officeDocument/2006/relationships/hyperlink" Target="http://pbs.twimg.com/profile_images/1297693286426005505/fDz1nN99_normal.jpg" TargetMode="External"/><Relationship Id="rId1374" Type="http://schemas.openxmlformats.org/officeDocument/2006/relationships/hyperlink" Target="http://pbs.twimg.com/profile_images/1299272196326522880/T2C5GCWs_normal.jpg" TargetMode="External"/><Relationship Id="rId1581" Type="http://schemas.openxmlformats.org/officeDocument/2006/relationships/hyperlink" Target="http://pbs.twimg.com/profile_images/1298962628413333504/IsGTm3MW_normal.jpg" TargetMode="External"/><Relationship Id="rId1679" Type="http://schemas.openxmlformats.org/officeDocument/2006/relationships/hyperlink" Target="http://pbs.twimg.com/profile_images/1294137846484185088/v1L72q8a_normal.jpg" TargetMode="External"/><Relationship Id="rId2218" Type="http://schemas.openxmlformats.org/officeDocument/2006/relationships/hyperlink" Target="https://twitter.com/lambaalka" TargetMode="External"/><Relationship Id="rId2425" Type="http://schemas.openxmlformats.org/officeDocument/2006/relationships/hyperlink" Target="https://twitter.com/manishrajy71oo" TargetMode="External"/><Relationship Id="rId2632" Type="http://schemas.openxmlformats.org/officeDocument/2006/relationships/hyperlink" Target="https://twitter.com/reejumanna" TargetMode="External"/><Relationship Id="rId80" Type="http://schemas.openxmlformats.org/officeDocument/2006/relationships/hyperlink" Target="https://t.co/SEu3Rei6xx" TargetMode="External"/><Relationship Id="rId604" Type="http://schemas.openxmlformats.org/officeDocument/2006/relationships/hyperlink" Target="http://pbs.twimg.com/profile_images/1300998490529562630/85nNdO3o_normal.jpg" TargetMode="External"/><Relationship Id="rId811" Type="http://schemas.openxmlformats.org/officeDocument/2006/relationships/hyperlink" Target="http://pbs.twimg.com/profile_images/1300767423591669760/VJIbaxHX_normal.jpg" TargetMode="External"/><Relationship Id="rId1027" Type="http://schemas.openxmlformats.org/officeDocument/2006/relationships/hyperlink" Target="http://pbs.twimg.com/profile_images/875267970582298624/N_892zoG_normal.jpg" TargetMode="External"/><Relationship Id="rId1234" Type="http://schemas.openxmlformats.org/officeDocument/2006/relationships/hyperlink" Target="http://pbs.twimg.com/profile_images/1301381112342573061/yUhMFVZH_normal.jpg" TargetMode="External"/><Relationship Id="rId1441" Type="http://schemas.openxmlformats.org/officeDocument/2006/relationships/hyperlink" Target="http://pbs.twimg.com/profile_images/1301884504051576834/O0gmBV65_normal.jpg" TargetMode="External"/><Relationship Id="rId1886" Type="http://schemas.openxmlformats.org/officeDocument/2006/relationships/hyperlink" Target="http://pbs.twimg.com/profile_images/1094580971205201921/ghtnG-P-_normal.jpg" TargetMode="External"/><Relationship Id="rId2937" Type="http://schemas.openxmlformats.org/officeDocument/2006/relationships/hyperlink" Target="https://twitter.com/sarfara64803601" TargetMode="External"/><Relationship Id="rId909" Type="http://schemas.openxmlformats.org/officeDocument/2006/relationships/hyperlink" Target="http://pbs.twimg.com/profile_images/1269313906251464704/LIaBQGFw_normal.jpg" TargetMode="External"/><Relationship Id="rId1301" Type="http://schemas.openxmlformats.org/officeDocument/2006/relationships/hyperlink" Target="http://pbs.twimg.com/profile_images/1301450947080511488/_C_AwCJN_normal.jpg" TargetMode="External"/><Relationship Id="rId1539" Type="http://schemas.openxmlformats.org/officeDocument/2006/relationships/hyperlink" Target="http://pbs.twimg.com/profile_images/856810784868970497/KyzfNJVx_normal.jpg" TargetMode="External"/><Relationship Id="rId1746" Type="http://schemas.openxmlformats.org/officeDocument/2006/relationships/hyperlink" Target="http://pbs.twimg.com/profile_images/1257134843743305729/aETlWF71_normal.jpg" TargetMode="External"/><Relationship Id="rId1953" Type="http://schemas.openxmlformats.org/officeDocument/2006/relationships/hyperlink" Target="http://pbs.twimg.com/profile_images/1302695127131906048/OTGpcw64_normal.jpg" TargetMode="External"/><Relationship Id="rId3199" Type="http://schemas.openxmlformats.org/officeDocument/2006/relationships/hyperlink" Target="https://twitter.com/inc35360145" TargetMode="External"/><Relationship Id="rId38" Type="http://schemas.openxmlformats.org/officeDocument/2006/relationships/hyperlink" Target="https://t.co/q6hoNldKMH" TargetMode="External"/><Relationship Id="rId1606" Type="http://schemas.openxmlformats.org/officeDocument/2006/relationships/hyperlink" Target="http://pbs.twimg.com/profile_images/1302417514576576512/oB63djIx_normal.jpg" TargetMode="External"/><Relationship Id="rId1813" Type="http://schemas.openxmlformats.org/officeDocument/2006/relationships/hyperlink" Target="http://pbs.twimg.com/profile_images/1290477026940342272/e6fLhpwl_normal.jpg" TargetMode="External"/><Relationship Id="rId3059" Type="http://schemas.openxmlformats.org/officeDocument/2006/relationships/hyperlink" Target="https://twitter.com/chandankr_07" TargetMode="External"/><Relationship Id="rId3266" Type="http://schemas.openxmlformats.org/officeDocument/2006/relationships/hyperlink" Target="https://twitter.com/nitiaayog" TargetMode="External"/><Relationship Id="rId3473" Type="http://schemas.openxmlformats.org/officeDocument/2006/relationships/hyperlink" Target="https://twitter.com/rbi" TargetMode="External"/><Relationship Id="rId187" Type="http://schemas.openxmlformats.org/officeDocument/2006/relationships/hyperlink" Target="https://t.co/33n1jOLIaS" TargetMode="External"/><Relationship Id="rId394" Type="http://schemas.openxmlformats.org/officeDocument/2006/relationships/hyperlink" Target="http://pbs.twimg.com/profile_images/1266421140198744065/uLx1SxsE_normal.jpg" TargetMode="External"/><Relationship Id="rId2075" Type="http://schemas.openxmlformats.org/officeDocument/2006/relationships/hyperlink" Target="https://twitter.com/tejalpatel086" TargetMode="External"/><Relationship Id="rId2282" Type="http://schemas.openxmlformats.org/officeDocument/2006/relationships/hyperlink" Target="https://twitter.com/rajeevrai" TargetMode="External"/><Relationship Id="rId3126" Type="http://schemas.openxmlformats.org/officeDocument/2006/relationships/hyperlink" Target="https://twitter.com/piyushgoyaloffc" TargetMode="External"/><Relationship Id="rId3680" Type="http://schemas.openxmlformats.org/officeDocument/2006/relationships/hyperlink" Target="https://twitter.com/angeltime" TargetMode="External"/><Relationship Id="rId254" Type="http://schemas.openxmlformats.org/officeDocument/2006/relationships/hyperlink" Target="https://t.co/pFVPsQH7Dw" TargetMode="External"/><Relationship Id="rId699" Type="http://schemas.openxmlformats.org/officeDocument/2006/relationships/hyperlink" Target="http://pbs.twimg.com/profile_images/1249941719702855680/AfNZ2al-_normal.jpg" TargetMode="External"/><Relationship Id="rId1091" Type="http://schemas.openxmlformats.org/officeDocument/2006/relationships/hyperlink" Target="http://pbs.twimg.com/profile_images/1243182708546732035/k6Ft-rxq_normal.jpg" TargetMode="External"/><Relationship Id="rId2587" Type="http://schemas.openxmlformats.org/officeDocument/2006/relationships/hyperlink" Target="https://twitter.com/aarefaweqar" TargetMode="External"/><Relationship Id="rId2794" Type="http://schemas.openxmlformats.org/officeDocument/2006/relationships/hyperlink" Target="https://twitter.com/aligarian_khan" TargetMode="External"/><Relationship Id="rId3333" Type="http://schemas.openxmlformats.org/officeDocument/2006/relationships/hyperlink" Target="https://twitter.com/mk15583196" TargetMode="External"/><Relationship Id="rId3540" Type="http://schemas.openxmlformats.org/officeDocument/2006/relationships/hyperlink" Target="https://twitter.com/bjp4up" TargetMode="External"/><Relationship Id="rId3638" Type="http://schemas.openxmlformats.org/officeDocument/2006/relationships/hyperlink" Target="https://twitter.com/stdntunity" TargetMode="External"/><Relationship Id="rId114" Type="http://schemas.openxmlformats.org/officeDocument/2006/relationships/hyperlink" Target="https://t.co/kaSLdyKeCR" TargetMode="External"/><Relationship Id="rId461" Type="http://schemas.openxmlformats.org/officeDocument/2006/relationships/hyperlink" Target="http://pbs.twimg.com/profile_images/1295980855131697152/W4oSQc5z_normal.jpg" TargetMode="External"/><Relationship Id="rId559" Type="http://schemas.openxmlformats.org/officeDocument/2006/relationships/hyperlink" Target="http://pbs.twimg.com/profile_images/1281191356585529344/SHt8mrj3_normal.jpg" TargetMode="External"/><Relationship Id="rId766" Type="http://schemas.openxmlformats.org/officeDocument/2006/relationships/hyperlink" Target="http://pbs.twimg.com/profile_images/1300703599681441792/f1qh_k1h_normal.jpg" TargetMode="External"/><Relationship Id="rId1189" Type="http://schemas.openxmlformats.org/officeDocument/2006/relationships/hyperlink" Target="http://pbs.twimg.com/profile_images/1301715577363341312/e54QwnP5_normal.jpg" TargetMode="External"/><Relationship Id="rId1396" Type="http://schemas.openxmlformats.org/officeDocument/2006/relationships/hyperlink" Target="http://pbs.twimg.com/profile_images/1300826878207434752/EUh5C7g5_normal.jpg" TargetMode="External"/><Relationship Id="rId2142" Type="http://schemas.openxmlformats.org/officeDocument/2006/relationships/hyperlink" Target="https://twitter.com/yadavakhilesh" TargetMode="External"/><Relationship Id="rId2447" Type="http://schemas.openxmlformats.org/officeDocument/2006/relationships/hyperlink" Target="https://twitter.com/alka_vashishth" TargetMode="External"/><Relationship Id="rId3400" Type="http://schemas.openxmlformats.org/officeDocument/2006/relationships/hyperlink" Target="https://twitter.com/avaneeshshakya6" TargetMode="External"/><Relationship Id="rId321" Type="http://schemas.openxmlformats.org/officeDocument/2006/relationships/hyperlink" Target="http://pbs.twimg.com/profile_images/1202505144404889600/_LXKElT0_normal.jpg" TargetMode="External"/><Relationship Id="rId419" Type="http://schemas.openxmlformats.org/officeDocument/2006/relationships/hyperlink" Target="http://pbs.twimg.com/profile_images/1287311020868767744/pgmHCYig_normal.jpg" TargetMode="External"/><Relationship Id="rId626" Type="http://schemas.openxmlformats.org/officeDocument/2006/relationships/hyperlink" Target="http://pbs.twimg.com/profile_images/1263108437958750208/cTbIeSY0_normal.jpg" TargetMode="External"/><Relationship Id="rId973" Type="http://schemas.openxmlformats.org/officeDocument/2006/relationships/hyperlink" Target="http://pbs.twimg.com/profile_images/1272386082298974209/w6sQxGPV_normal.jpg" TargetMode="External"/><Relationship Id="rId1049" Type="http://schemas.openxmlformats.org/officeDocument/2006/relationships/hyperlink" Target="http://pbs.twimg.com/profile_images/1073864392591106048/S2UYJtIX_normal.jpg" TargetMode="External"/><Relationship Id="rId1256" Type="http://schemas.openxmlformats.org/officeDocument/2006/relationships/hyperlink" Target="http://pbs.twimg.com/profile_images/1282678453423140866/USAXZgCG_normal.jpg" TargetMode="External"/><Relationship Id="rId2002" Type="http://schemas.openxmlformats.org/officeDocument/2006/relationships/hyperlink" Target="https://twitter.com/pilotpragpura" TargetMode="External"/><Relationship Id="rId2307" Type="http://schemas.openxmlformats.org/officeDocument/2006/relationships/hyperlink" Target="https://twitter.com/dryuvrajsinghy1" TargetMode="External"/><Relationship Id="rId2654" Type="http://schemas.openxmlformats.org/officeDocument/2006/relationships/hyperlink" Target="https://twitter.com/nisarahmad354" TargetMode="External"/><Relationship Id="rId2861" Type="http://schemas.openxmlformats.org/officeDocument/2006/relationships/hyperlink" Target="https://twitter.com/samajwadimanzar" TargetMode="External"/><Relationship Id="rId2959" Type="http://schemas.openxmlformats.org/officeDocument/2006/relationships/hyperlink" Target="https://twitter.com/dixit_rahul4" TargetMode="External"/><Relationship Id="rId3705" Type="http://schemas.openxmlformats.org/officeDocument/2006/relationships/hyperlink" Target="https://twitter.com/myog" TargetMode="External"/><Relationship Id="rId833" Type="http://schemas.openxmlformats.org/officeDocument/2006/relationships/hyperlink" Target="http://pbs.twimg.com/profile_images/1302124088844926976/eUJatxBO_normal.jpg" TargetMode="External"/><Relationship Id="rId1116" Type="http://schemas.openxmlformats.org/officeDocument/2006/relationships/hyperlink" Target="http://pbs.twimg.com/profile_images/1265147610668560387/mhgJbu2U_normal.jpg" TargetMode="External"/><Relationship Id="rId1463" Type="http://schemas.openxmlformats.org/officeDocument/2006/relationships/hyperlink" Target="http://pbs.twimg.com/profile_images/1284529869267714048/skvz58SE_normal.jpg" TargetMode="External"/><Relationship Id="rId1670" Type="http://schemas.openxmlformats.org/officeDocument/2006/relationships/hyperlink" Target="http://pbs.twimg.com/profile_images/1261736996483076096/sTGrEIWH_normal.jpg" TargetMode="External"/><Relationship Id="rId1768" Type="http://schemas.openxmlformats.org/officeDocument/2006/relationships/hyperlink" Target="http://pbs.twimg.com/profile_images/1292012583680016387/J0-_O_ME_normal.jpg" TargetMode="External"/><Relationship Id="rId2514" Type="http://schemas.openxmlformats.org/officeDocument/2006/relationships/hyperlink" Target="https://twitter.com/himansh49164172" TargetMode="External"/><Relationship Id="rId2721" Type="http://schemas.openxmlformats.org/officeDocument/2006/relationships/hyperlink" Target="https://twitter.com/88_amansaini" TargetMode="External"/><Relationship Id="rId2819" Type="http://schemas.openxmlformats.org/officeDocument/2006/relationships/hyperlink" Target="https://twitter.com/aakarcr" TargetMode="External"/><Relationship Id="rId900" Type="http://schemas.openxmlformats.org/officeDocument/2006/relationships/hyperlink" Target="http://pbs.twimg.com/profile_images/1276489481907064837/CdlJ55fs_normal.jpg" TargetMode="External"/><Relationship Id="rId1323" Type="http://schemas.openxmlformats.org/officeDocument/2006/relationships/hyperlink" Target="http://pbs.twimg.com/profile_images/1202895132925874176/rgi6nYUW_normal.jpg" TargetMode="External"/><Relationship Id="rId1530" Type="http://schemas.openxmlformats.org/officeDocument/2006/relationships/hyperlink" Target="http://pbs.twimg.com/profile_images/1302526375987798016/zen-kep6_normal.jpg" TargetMode="External"/><Relationship Id="rId1628" Type="http://schemas.openxmlformats.org/officeDocument/2006/relationships/hyperlink" Target="http://pbs.twimg.com/profile_images/986149207454240768/np3Muwj8_normal.jpg" TargetMode="External"/><Relationship Id="rId1975" Type="http://schemas.openxmlformats.org/officeDocument/2006/relationships/hyperlink" Target="http://pbs.twimg.com/profile_images/650619257454137345/cJtmiLWC_normal.jpg" TargetMode="External"/><Relationship Id="rId3190" Type="http://schemas.openxmlformats.org/officeDocument/2006/relationships/hyperlink" Target="https://twitter.com/jaysing07420868" TargetMode="External"/><Relationship Id="rId1835" Type="http://schemas.openxmlformats.org/officeDocument/2006/relationships/hyperlink" Target="http://pbs.twimg.com/profile_images/1271841349617082370/p7YQciU0_normal.jpg" TargetMode="External"/><Relationship Id="rId3050" Type="http://schemas.openxmlformats.org/officeDocument/2006/relationships/hyperlink" Target="https://twitter.com/himansh99279501" TargetMode="External"/><Relationship Id="rId3288" Type="http://schemas.openxmlformats.org/officeDocument/2006/relationships/hyperlink" Target="https://twitter.com/ji_nitesh397" TargetMode="External"/><Relationship Id="rId3495" Type="http://schemas.openxmlformats.org/officeDocument/2006/relationships/hyperlink" Target="https://twitter.com/aquariusmediaa" TargetMode="External"/><Relationship Id="rId1902" Type="http://schemas.openxmlformats.org/officeDocument/2006/relationships/hyperlink" Target="http://pbs.twimg.com/profile_images/1297566737152409600/mayhe7qR_normal.jpg" TargetMode="External"/><Relationship Id="rId2097" Type="http://schemas.openxmlformats.org/officeDocument/2006/relationships/hyperlink" Target="https://twitter.com/sidrealheart" TargetMode="External"/><Relationship Id="rId3148" Type="http://schemas.openxmlformats.org/officeDocument/2006/relationships/hyperlink" Target="https://twitter.com/pankajm94865781" TargetMode="External"/><Relationship Id="rId3355" Type="http://schemas.openxmlformats.org/officeDocument/2006/relationships/hyperlink" Target="https://twitter.com/slal_l" TargetMode="External"/><Relationship Id="rId3562" Type="http://schemas.openxmlformats.org/officeDocument/2006/relationships/hyperlink" Target="https://twitter.com/anupam256005" TargetMode="External"/><Relationship Id="rId276" Type="http://schemas.openxmlformats.org/officeDocument/2006/relationships/hyperlink" Target="http://pbs.twimg.com/profile_images/1285416856904331264/cct2mDWQ_normal.jpg" TargetMode="External"/><Relationship Id="rId483" Type="http://schemas.openxmlformats.org/officeDocument/2006/relationships/hyperlink" Target="http://abs.twimg.com/sticky/default_profile_images/default_profile_normal.png" TargetMode="External"/><Relationship Id="rId690" Type="http://schemas.openxmlformats.org/officeDocument/2006/relationships/hyperlink" Target="http://pbs.twimg.com/profile_images/1302037898934411265/r9cKyt6s_normal.jpg" TargetMode="External"/><Relationship Id="rId2164" Type="http://schemas.openxmlformats.org/officeDocument/2006/relationships/hyperlink" Target="https://twitter.com/trumeshyadav3" TargetMode="External"/><Relationship Id="rId2371" Type="http://schemas.openxmlformats.org/officeDocument/2006/relationships/hyperlink" Target="https://twitter.com/abhiraj10dec" TargetMode="External"/><Relationship Id="rId3008" Type="http://schemas.openxmlformats.org/officeDocument/2006/relationships/hyperlink" Target="https://twitter.com/blmeenalangra" TargetMode="External"/><Relationship Id="rId3215" Type="http://schemas.openxmlformats.org/officeDocument/2006/relationships/hyperlink" Target="https://twitter.com/tanveer786007" TargetMode="External"/><Relationship Id="rId3422" Type="http://schemas.openxmlformats.org/officeDocument/2006/relationships/hyperlink" Target="https://twitter.com/rahulgandh" TargetMode="External"/><Relationship Id="rId136" Type="http://schemas.openxmlformats.org/officeDocument/2006/relationships/hyperlink" Target="https://t.co/lgTZVMte6L" TargetMode="External"/><Relationship Id="rId343" Type="http://schemas.openxmlformats.org/officeDocument/2006/relationships/hyperlink" Target="http://abs.twimg.com/sticky/default_profile_images/default_profile_normal.png" TargetMode="External"/><Relationship Id="rId550" Type="http://schemas.openxmlformats.org/officeDocument/2006/relationships/hyperlink" Target="http://pbs.twimg.com/profile_images/1301271783748726785/hoHPESxT_normal.jpg" TargetMode="External"/><Relationship Id="rId788" Type="http://schemas.openxmlformats.org/officeDocument/2006/relationships/hyperlink" Target="http://pbs.twimg.com/profile_images/1300638993768304640/d8MwddcM_normal.jpg" TargetMode="External"/><Relationship Id="rId995" Type="http://schemas.openxmlformats.org/officeDocument/2006/relationships/hyperlink" Target="http://pbs.twimg.com/profile_images/1110789073990344705/3-b7T4hL_normal.jpg" TargetMode="External"/><Relationship Id="rId1180" Type="http://schemas.openxmlformats.org/officeDocument/2006/relationships/hyperlink" Target="http://pbs.twimg.com/profile_images/1207587461905281025/6haO5l3u_normal.jpg" TargetMode="External"/><Relationship Id="rId2024" Type="http://schemas.openxmlformats.org/officeDocument/2006/relationships/hyperlink" Target="https://twitter.com/immeenashrikant" TargetMode="External"/><Relationship Id="rId2231" Type="http://schemas.openxmlformats.org/officeDocument/2006/relationships/hyperlink" Target="https://twitter.com/kabir_anan3" TargetMode="External"/><Relationship Id="rId2469" Type="http://schemas.openxmlformats.org/officeDocument/2006/relationships/hyperlink" Target="https://twitter.com/tigerabhishek1" TargetMode="External"/><Relationship Id="rId2676" Type="http://schemas.openxmlformats.org/officeDocument/2006/relationships/hyperlink" Target="https://twitter.com/pkbhardwaj03" TargetMode="External"/><Relationship Id="rId2883" Type="http://schemas.openxmlformats.org/officeDocument/2006/relationships/hyperlink" Target="https://twitter.com/sunilsi96718564" TargetMode="External"/><Relationship Id="rId203" Type="http://schemas.openxmlformats.org/officeDocument/2006/relationships/hyperlink" Target="https://t.co/ndpvFxGMK1" TargetMode="External"/><Relationship Id="rId648" Type="http://schemas.openxmlformats.org/officeDocument/2006/relationships/hyperlink" Target="http://pbs.twimg.com/profile_images/1201223462326431745/_spqy7iL_normal.jpg" TargetMode="External"/><Relationship Id="rId855" Type="http://schemas.openxmlformats.org/officeDocument/2006/relationships/hyperlink" Target="http://pbs.twimg.com/profile_images/1291224303619289088/jRXLUAKA_normal.jpg" TargetMode="External"/><Relationship Id="rId1040" Type="http://schemas.openxmlformats.org/officeDocument/2006/relationships/hyperlink" Target="http://pbs.twimg.com/profile_images/1243256271878275072/BPZun-vO_normal.jpg" TargetMode="External"/><Relationship Id="rId1278" Type="http://schemas.openxmlformats.org/officeDocument/2006/relationships/hyperlink" Target="http://pbs.twimg.com/profile_images/1247492709255802882/Ld6hYBMX_normal.jpg" TargetMode="External"/><Relationship Id="rId1485" Type="http://schemas.openxmlformats.org/officeDocument/2006/relationships/hyperlink" Target="http://pbs.twimg.com/profile_images/1302131736122241025/4LFtzZ-G_normal.jpg" TargetMode="External"/><Relationship Id="rId1692" Type="http://schemas.openxmlformats.org/officeDocument/2006/relationships/hyperlink" Target="http://pbs.twimg.com/profile_images/1300320741678706688/wyqvOtwK_normal.jpg" TargetMode="External"/><Relationship Id="rId2329" Type="http://schemas.openxmlformats.org/officeDocument/2006/relationships/hyperlink" Target="https://twitter.com/amitkum47505112" TargetMode="External"/><Relationship Id="rId2536" Type="http://schemas.openxmlformats.org/officeDocument/2006/relationships/hyperlink" Target="https://twitter.com/jraashish15" TargetMode="External"/><Relationship Id="rId2743" Type="http://schemas.openxmlformats.org/officeDocument/2006/relationships/hyperlink" Target="https://twitter.com/alin5617" TargetMode="External"/><Relationship Id="rId410" Type="http://schemas.openxmlformats.org/officeDocument/2006/relationships/hyperlink" Target="http://pbs.twimg.com/profile_images/1276560363719258112/6n6ubfHU_normal.jpg" TargetMode="External"/><Relationship Id="rId508" Type="http://schemas.openxmlformats.org/officeDocument/2006/relationships/hyperlink" Target="http://pbs.twimg.com/profile_images/1245267352070942721/oS1dbQBk_normal.jpg" TargetMode="External"/><Relationship Id="rId715" Type="http://schemas.openxmlformats.org/officeDocument/2006/relationships/hyperlink" Target="http://pbs.twimg.com/profile_images/1283970631961206784/DEZIGubo_normal.jpg" TargetMode="External"/><Relationship Id="rId922" Type="http://schemas.openxmlformats.org/officeDocument/2006/relationships/hyperlink" Target="http://pbs.twimg.com/profile_images/1301088367191363585/MrljMrot_normal.jpg" TargetMode="External"/><Relationship Id="rId1138" Type="http://schemas.openxmlformats.org/officeDocument/2006/relationships/hyperlink" Target="http://pbs.twimg.com/profile_images/1272513724352348160/x0xLadFn_normal.jpg" TargetMode="External"/><Relationship Id="rId1345" Type="http://schemas.openxmlformats.org/officeDocument/2006/relationships/hyperlink" Target="http://pbs.twimg.com/profile_images/1297834793237753856/t0aNwQ-8_normal.jpg" TargetMode="External"/><Relationship Id="rId1552" Type="http://schemas.openxmlformats.org/officeDocument/2006/relationships/hyperlink" Target="http://pbs.twimg.com/profile_images/881029915654725633/qZpWFJVe_normal.jpg" TargetMode="External"/><Relationship Id="rId1997" Type="http://schemas.openxmlformats.org/officeDocument/2006/relationships/hyperlink" Target="https://twitter.com/rajeshkrpat" TargetMode="External"/><Relationship Id="rId2603" Type="http://schemas.openxmlformats.org/officeDocument/2006/relationships/hyperlink" Target="https://twitter.com/shyamku18181962" TargetMode="External"/><Relationship Id="rId2950" Type="http://schemas.openxmlformats.org/officeDocument/2006/relationships/hyperlink" Target="https://twitter.com/suryapratapupsc" TargetMode="External"/><Relationship Id="rId1205" Type="http://schemas.openxmlformats.org/officeDocument/2006/relationships/hyperlink" Target="http://pbs.twimg.com/profile_images/1294458677169213440/ewLkm8f1_normal.jpg" TargetMode="External"/><Relationship Id="rId1857" Type="http://schemas.openxmlformats.org/officeDocument/2006/relationships/hyperlink" Target="http://pbs.twimg.com/profile_images/1301244095352856576/3fckb-pV_normal.jpg" TargetMode="External"/><Relationship Id="rId2810" Type="http://schemas.openxmlformats.org/officeDocument/2006/relationships/hyperlink" Target="https://twitter.com/artiprajapatia1" TargetMode="External"/><Relationship Id="rId2908" Type="http://schemas.openxmlformats.org/officeDocument/2006/relationships/hyperlink" Target="https://twitter.com/vishnu05294271" TargetMode="External"/><Relationship Id="rId51" Type="http://schemas.openxmlformats.org/officeDocument/2006/relationships/hyperlink" Target="https://t.co/So418GrCgD" TargetMode="External"/><Relationship Id="rId1412" Type="http://schemas.openxmlformats.org/officeDocument/2006/relationships/hyperlink" Target="http://pbs.twimg.com/profile_images/1301497567126065152/cQ6DMS2u_normal.jpg" TargetMode="External"/><Relationship Id="rId1717" Type="http://schemas.openxmlformats.org/officeDocument/2006/relationships/hyperlink" Target="http://pbs.twimg.com/profile_images/1286860714578186240/eAXB1tv1_normal.jpg" TargetMode="External"/><Relationship Id="rId1924" Type="http://schemas.openxmlformats.org/officeDocument/2006/relationships/hyperlink" Target="http://pbs.twimg.com/profile_images/1298929633123950592/xdiyCd71_normal.jpg" TargetMode="External"/><Relationship Id="rId3072" Type="http://schemas.openxmlformats.org/officeDocument/2006/relationships/hyperlink" Target="https://twitter.com/naveensheoran52" TargetMode="External"/><Relationship Id="rId3377" Type="http://schemas.openxmlformats.org/officeDocument/2006/relationships/hyperlink" Target="https://twitter.com/brtthinks" TargetMode="External"/><Relationship Id="rId298" Type="http://schemas.openxmlformats.org/officeDocument/2006/relationships/hyperlink" Target="http://pbs.twimg.com/profile_images/1259174573637017600/xn_p8Wih_normal.jpg" TargetMode="External"/><Relationship Id="rId3584" Type="http://schemas.openxmlformats.org/officeDocument/2006/relationships/hyperlink" Target="https://twitter.com/kalimoumita" TargetMode="External"/><Relationship Id="rId158" Type="http://schemas.openxmlformats.org/officeDocument/2006/relationships/hyperlink" Target="https://t.co/5zskhwn5Yv" TargetMode="External"/><Relationship Id="rId2186" Type="http://schemas.openxmlformats.org/officeDocument/2006/relationships/hyperlink" Target="https://twitter.com/arbazmuztaba" TargetMode="External"/><Relationship Id="rId2393" Type="http://schemas.openxmlformats.org/officeDocument/2006/relationships/hyperlink" Target="https://twitter.com/kirtiazaad" TargetMode="External"/><Relationship Id="rId2698" Type="http://schemas.openxmlformats.org/officeDocument/2006/relationships/hyperlink" Target="https://twitter.com/rgpathak5" TargetMode="External"/><Relationship Id="rId3237" Type="http://schemas.openxmlformats.org/officeDocument/2006/relationships/hyperlink" Target="https://twitter.com/sakshijoshii" TargetMode="External"/><Relationship Id="rId3444" Type="http://schemas.openxmlformats.org/officeDocument/2006/relationships/hyperlink" Target="https://twitter.com/noexamsin2020" TargetMode="External"/><Relationship Id="rId3651" Type="http://schemas.openxmlformats.org/officeDocument/2006/relationships/hyperlink" Target="https://twitter.com/pintoogautam" TargetMode="External"/><Relationship Id="rId365" Type="http://schemas.openxmlformats.org/officeDocument/2006/relationships/hyperlink" Target="http://pbs.twimg.com/profile_images/1276525526463598593/Xe3yf_Hn_normal.jpg" TargetMode="External"/><Relationship Id="rId572" Type="http://schemas.openxmlformats.org/officeDocument/2006/relationships/hyperlink" Target="http://pbs.twimg.com/profile_images/1115265635020353541/SYY3lbNw_normal.png" TargetMode="External"/><Relationship Id="rId2046" Type="http://schemas.openxmlformats.org/officeDocument/2006/relationships/hyperlink" Target="https://twitter.com/sushmapatel143" TargetMode="External"/><Relationship Id="rId2253" Type="http://schemas.openxmlformats.org/officeDocument/2006/relationships/hyperlink" Target="https://twitter.com/suryapsing" TargetMode="External"/><Relationship Id="rId2460" Type="http://schemas.openxmlformats.org/officeDocument/2006/relationships/hyperlink" Target="https://twitter.com/deepakb45199038" TargetMode="External"/><Relationship Id="rId3304" Type="http://schemas.openxmlformats.org/officeDocument/2006/relationships/hyperlink" Target="https://twitter.com/iamshashankji" TargetMode="External"/><Relationship Id="rId3511" Type="http://schemas.openxmlformats.org/officeDocument/2006/relationships/hyperlink" Target="https://twitter.com/hemantk74570802" TargetMode="External"/><Relationship Id="rId225" Type="http://schemas.openxmlformats.org/officeDocument/2006/relationships/hyperlink" Target="https://t.co/osKhB8Q7Ot" TargetMode="External"/><Relationship Id="rId432" Type="http://schemas.openxmlformats.org/officeDocument/2006/relationships/hyperlink" Target="http://pbs.twimg.com/profile_images/1288007321164091395/bnNiIyN9_normal.jpg" TargetMode="External"/><Relationship Id="rId877" Type="http://schemas.openxmlformats.org/officeDocument/2006/relationships/hyperlink" Target="http://pbs.twimg.com/profile_images/1279835868371382272/byCSTBPi_normal.jpg" TargetMode="External"/><Relationship Id="rId1062" Type="http://schemas.openxmlformats.org/officeDocument/2006/relationships/hyperlink" Target="http://pbs.twimg.com/profile_images/1281991086626365440/dP-5JWzF_normal.jpg" TargetMode="External"/><Relationship Id="rId2113" Type="http://schemas.openxmlformats.org/officeDocument/2006/relationships/hyperlink" Target="https://twitter.com/abhi35295371" TargetMode="External"/><Relationship Id="rId2320" Type="http://schemas.openxmlformats.org/officeDocument/2006/relationships/hyperlink" Target="https://twitter.com/rajesh_meena88" TargetMode="External"/><Relationship Id="rId2558" Type="http://schemas.openxmlformats.org/officeDocument/2006/relationships/hyperlink" Target="https://twitter.com/archanation" TargetMode="External"/><Relationship Id="rId2765" Type="http://schemas.openxmlformats.org/officeDocument/2006/relationships/hyperlink" Target="https://twitter.com/sachiny00220832" TargetMode="External"/><Relationship Id="rId2972" Type="http://schemas.openxmlformats.org/officeDocument/2006/relationships/hyperlink" Target="https://twitter.com/ravikum82449997" TargetMode="External"/><Relationship Id="rId3609" Type="http://schemas.openxmlformats.org/officeDocument/2006/relationships/hyperlink" Target="https://twitter.com/satish_adii" TargetMode="External"/><Relationship Id="rId737" Type="http://schemas.openxmlformats.org/officeDocument/2006/relationships/hyperlink" Target="http://pbs.twimg.com/profile_images/1258799388417298433/OQzgPnsm_normal.jpg" TargetMode="External"/><Relationship Id="rId944" Type="http://schemas.openxmlformats.org/officeDocument/2006/relationships/hyperlink" Target="http://pbs.twimg.com/profile_images/1233681254576513025/Y8UuATtQ_normal.jpg" TargetMode="External"/><Relationship Id="rId1367" Type="http://schemas.openxmlformats.org/officeDocument/2006/relationships/hyperlink" Target="http://pbs.twimg.com/profile_images/1300064392256450560/yze7Kx5m_normal.jpg" TargetMode="External"/><Relationship Id="rId1574" Type="http://schemas.openxmlformats.org/officeDocument/2006/relationships/hyperlink" Target="http://pbs.twimg.com/profile_images/1184478346907774976/jF-yWc4e_normal.jpg" TargetMode="External"/><Relationship Id="rId1781" Type="http://schemas.openxmlformats.org/officeDocument/2006/relationships/hyperlink" Target="http://pbs.twimg.com/profile_images/1289067310188175360/kSqg-074_normal.jpg" TargetMode="External"/><Relationship Id="rId2418" Type="http://schemas.openxmlformats.org/officeDocument/2006/relationships/hyperlink" Target="https://twitter.com/sureshtaksaini1" TargetMode="External"/><Relationship Id="rId2625" Type="http://schemas.openxmlformats.org/officeDocument/2006/relationships/hyperlink" Target="https://twitter.com/ravishndtindia" TargetMode="External"/><Relationship Id="rId2832" Type="http://schemas.openxmlformats.org/officeDocument/2006/relationships/hyperlink" Target="https://twitter.com/joonnandram" TargetMode="External"/><Relationship Id="rId73" Type="http://schemas.openxmlformats.org/officeDocument/2006/relationships/hyperlink" Target="https://t.co/bPsggCVm5z" TargetMode="External"/><Relationship Id="rId804" Type="http://schemas.openxmlformats.org/officeDocument/2006/relationships/hyperlink" Target="http://pbs.twimg.com/profile_images/1300707208053682181/JR6GrhAL_normal.jpg" TargetMode="External"/><Relationship Id="rId1227" Type="http://schemas.openxmlformats.org/officeDocument/2006/relationships/hyperlink" Target="http://pbs.twimg.com/profile_images/1259321121784000517/kU-gT5_B_normal.jpg" TargetMode="External"/><Relationship Id="rId1434" Type="http://schemas.openxmlformats.org/officeDocument/2006/relationships/hyperlink" Target="http://pbs.twimg.com/profile_images/1292988270154878976/wJa4snOu_normal.jpg" TargetMode="External"/><Relationship Id="rId1641" Type="http://schemas.openxmlformats.org/officeDocument/2006/relationships/hyperlink" Target="http://abs.twimg.com/sticky/default_profile_images/default_profile_normal.png" TargetMode="External"/><Relationship Id="rId1879" Type="http://schemas.openxmlformats.org/officeDocument/2006/relationships/hyperlink" Target="http://pbs.twimg.com/profile_images/1277454213962858498/3b_ZLJfk_normal.jpg" TargetMode="External"/><Relationship Id="rId3094" Type="http://schemas.openxmlformats.org/officeDocument/2006/relationships/hyperlink" Target="https://twitter.com/chinmoyee5" TargetMode="External"/><Relationship Id="rId1501" Type="http://schemas.openxmlformats.org/officeDocument/2006/relationships/hyperlink" Target="http://pbs.twimg.com/profile_images/1251758652953853952/lKTGdgmk_normal.jpg" TargetMode="External"/><Relationship Id="rId1739" Type="http://schemas.openxmlformats.org/officeDocument/2006/relationships/hyperlink" Target="http://pbs.twimg.com/profile_images/1292157696381132800/uE5sZo6-_normal.jpg" TargetMode="External"/><Relationship Id="rId1946" Type="http://schemas.openxmlformats.org/officeDocument/2006/relationships/hyperlink" Target="http://pbs.twimg.com/profile_images/1302887164796006401/JqHcdx_S_normal.jpg" TargetMode="External"/><Relationship Id="rId3399" Type="http://schemas.openxmlformats.org/officeDocument/2006/relationships/hyperlink" Target="https://twitter.com/balgovindydv1" TargetMode="External"/><Relationship Id="rId1806" Type="http://schemas.openxmlformats.org/officeDocument/2006/relationships/hyperlink" Target="http://pbs.twimg.com/profile_images/1205747567327404032/7BJN1qAr_normal.jpg" TargetMode="External"/><Relationship Id="rId3161" Type="http://schemas.openxmlformats.org/officeDocument/2006/relationships/hyperlink" Target="https://twitter.com/usharj" TargetMode="External"/><Relationship Id="rId3259" Type="http://schemas.openxmlformats.org/officeDocument/2006/relationships/hyperlink" Target="https://twitter.com/msdeskillindia" TargetMode="External"/><Relationship Id="rId3466" Type="http://schemas.openxmlformats.org/officeDocument/2006/relationships/hyperlink" Target="https://twitter.com/tanu64889681" TargetMode="External"/><Relationship Id="rId387" Type="http://schemas.openxmlformats.org/officeDocument/2006/relationships/hyperlink" Target="http://pbs.twimg.com/profile_images/1227142470602899457/-W-q-4RF_normal.jpg" TargetMode="External"/><Relationship Id="rId594" Type="http://schemas.openxmlformats.org/officeDocument/2006/relationships/hyperlink" Target="http://pbs.twimg.com/profile_images/1090510710952595457/HvBNy_To_normal.jpg" TargetMode="External"/><Relationship Id="rId2068" Type="http://schemas.openxmlformats.org/officeDocument/2006/relationships/hyperlink" Target="https://twitter.com/voiceofjustic10" TargetMode="External"/><Relationship Id="rId2275" Type="http://schemas.openxmlformats.org/officeDocument/2006/relationships/hyperlink" Target="https://twitter.com/gmner_gkp" TargetMode="External"/><Relationship Id="rId3021" Type="http://schemas.openxmlformats.org/officeDocument/2006/relationships/hyperlink" Target="https://twitter.com/vanshrajdubey" TargetMode="External"/><Relationship Id="rId3119" Type="http://schemas.openxmlformats.org/officeDocument/2006/relationships/hyperlink" Target="https://twitter.com/ramrajm72032183" TargetMode="External"/><Relationship Id="rId3326" Type="http://schemas.openxmlformats.org/officeDocument/2006/relationships/hyperlink" Target="https://twitter.com/divyapetlover" TargetMode="External"/><Relationship Id="rId3673" Type="http://schemas.openxmlformats.org/officeDocument/2006/relationships/hyperlink" Target="https://twitter.com/vierendra" TargetMode="External"/><Relationship Id="rId247" Type="http://schemas.openxmlformats.org/officeDocument/2006/relationships/hyperlink" Target="https://t.co/ObaNIQEW1y" TargetMode="External"/><Relationship Id="rId899" Type="http://schemas.openxmlformats.org/officeDocument/2006/relationships/hyperlink" Target="http://pbs.twimg.com/profile_images/1260170796795904000/UbwmPvyf_normal.jpg" TargetMode="External"/><Relationship Id="rId1084" Type="http://schemas.openxmlformats.org/officeDocument/2006/relationships/hyperlink" Target="http://pbs.twimg.com/profile_images/1286946421124390912/tRdA7fhQ_normal.jpg" TargetMode="External"/><Relationship Id="rId2482" Type="http://schemas.openxmlformats.org/officeDocument/2006/relationships/hyperlink" Target="https://twitter.com/sachinvats142" TargetMode="External"/><Relationship Id="rId2787" Type="http://schemas.openxmlformats.org/officeDocument/2006/relationships/hyperlink" Target="https://twitter.com/lrpal1" TargetMode="External"/><Relationship Id="rId3533" Type="http://schemas.openxmlformats.org/officeDocument/2006/relationships/hyperlink" Target="https://twitter.com/mdislamuddinsh5" TargetMode="External"/><Relationship Id="rId107" Type="http://schemas.openxmlformats.org/officeDocument/2006/relationships/hyperlink" Target="https://t.co/oN2417Q6Xn" TargetMode="External"/><Relationship Id="rId454" Type="http://schemas.openxmlformats.org/officeDocument/2006/relationships/hyperlink" Target="http://pbs.twimg.com/profile_images/1302851146394955777/vsIl2wGi_normal.jpg" TargetMode="External"/><Relationship Id="rId661" Type="http://schemas.openxmlformats.org/officeDocument/2006/relationships/hyperlink" Target="http://pbs.twimg.com/profile_images/1273788963040514048/pPfnrqDt_normal.jpg" TargetMode="External"/><Relationship Id="rId759" Type="http://schemas.openxmlformats.org/officeDocument/2006/relationships/hyperlink" Target="http://pbs.twimg.com/profile_images/1295290583540408320/faoju4mV_normal.jpg" TargetMode="External"/><Relationship Id="rId966" Type="http://schemas.openxmlformats.org/officeDocument/2006/relationships/hyperlink" Target="http://pbs.twimg.com/profile_images/969133606143741952/uioRcuLD_normal.jpg" TargetMode="External"/><Relationship Id="rId1291" Type="http://schemas.openxmlformats.org/officeDocument/2006/relationships/hyperlink" Target="http://pbs.twimg.com/profile_images/1096730920026075136/EgMorIJm_normal.jpg" TargetMode="External"/><Relationship Id="rId1389" Type="http://schemas.openxmlformats.org/officeDocument/2006/relationships/hyperlink" Target="http://pbs.twimg.com/profile_images/1259537793253949440/MrMAnxVZ_normal.jpg" TargetMode="External"/><Relationship Id="rId1596" Type="http://schemas.openxmlformats.org/officeDocument/2006/relationships/hyperlink" Target="http://pbs.twimg.com/profile_images/1253339903548551168/95JDTZWW_normal.jpg" TargetMode="External"/><Relationship Id="rId2135" Type="http://schemas.openxmlformats.org/officeDocument/2006/relationships/hyperlink" Target="https://twitter.com/mg69k" TargetMode="External"/><Relationship Id="rId2342" Type="http://schemas.openxmlformats.org/officeDocument/2006/relationships/hyperlink" Target="https://twitter.com/studynavy" TargetMode="External"/><Relationship Id="rId2647" Type="http://schemas.openxmlformats.org/officeDocument/2006/relationships/hyperlink" Target="https://twitter.com/shashank_7800" TargetMode="External"/><Relationship Id="rId2994" Type="http://schemas.openxmlformats.org/officeDocument/2006/relationships/hyperlink" Target="https://twitter.com/satyapr36449029" TargetMode="External"/><Relationship Id="rId3600" Type="http://schemas.openxmlformats.org/officeDocument/2006/relationships/hyperlink" Target="https://twitter.com/nitinku89894241" TargetMode="External"/><Relationship Id="rId314" Type="http://schemas.openxmlformats.org/officeDocument/2006/relationships/hyperlink" Target="http://pbs.twimg.com/profile_images/1262276722591821824/tkSXfm9a_normal.jpg" TargetMode="External"/><Relationship Id="rId521" Type="http://schemas.openxmlformats.org/officeDocument/2006/relationships/hyperlink" Target="http://pbs.twimg.com/profile_images/1300400429604372482/gfuvDc2Q_normal.jpg" TargetMode="External"/><Relationship Id="rId619" Type="http://schemas.openxmlformats.org/officeDocument/2006/relationships/hyperlink" Target="http://pbs.twimg.com/profile_images/1190959165319065600/-nKwExDB_normal.jpg" TargetMode="External"/><Relationship Id="rId1151" Type="http://schemas.openxmlformats.org/officeDocument/2006/relationships/hyperlink" Target="http://abs.twimg.com/sticky/default_profile_images/default_profile_normal.png" TargetMode="External"/><Relationship Id="rId1249" Type="http://schemas.openxmlformats.org/officeDocument/2006/relationships/hyperlink" Target="http://pbs.twimg.com/profile_images/1302633294790496256/YrpiQdRW_normal.jpg" TargetMode="External"/><Relationship Id="rId2202" Type="http://schemas.openxmlformats.org/officeDocument/2006/relationships/hyperlink" Target="https://twitter.com/shik_9415" TargetMode="External"/><Relationship Id="rId2854" Type="http://schemas.openxmlformats.org/officeDocument/2006/relationships/hyperlink" Target="https://twitter.com/khanmohammeds16" TargetMode="External"/><Relationship Id="rId95" Type="http://schemas.openxmlformats.org/officeDocument/2006/relationships/hyperlink" Target="https://t.co/Qx9gWEgKHd" TargetMode="External"/><Relationship Id="rId826" Type="http://schemas.openxmlformats.org/officeDocument/2006/relationships/hyperlink" Target="http://pbs.twimg.com/profile_images/1302672763245666304/VbLFbJt3_normal.jpg" TargetMode="External"/><Relationship Id="rId1011" Type="http://schemas.openxmlformats.org/officeDocument/2006/relationships/hyperlink" Target="http://pbs.twimg.com/profile_images/1280891491020201984/vIqTj0Cd_normal.jpg" TargetMode="External"/><Relationship Id="rId1109" Type="http://schemas.openxmlformats.org/officeDocument/2006/relationships/hyperlink" Target="http://pbs.twimg.com/profile_images/1255312070612004865/jYWMqOyi_normal.jpg" TargetMode="External"/><Relationship Id="rId1456" Type="http://schemas.openxmlformats.org/officeDocument/2006/relationships/hyperlink" Target="http://pbs.twimg.com/profile_images/1287237951177527296/bokLaxkn_normal.jpg" TargetMode="External"/><Relationship Id="rId1663" Type="http://schemas.openxmlformats.org/officeDocument/2006/relationships/hyperlink" Target="http://pbs.twimg.com/profile_images/1216317671391629313/plWtXBG__normal.jpg" TargetMode="External"/><Relationship Id="rId1870" Type="http://schemas.openxmlformats.org/officeDocument/2006/relationships/hyperlink" Target="http://pbs.twimg.com/profile_images/1301502941120004096/t-n0PIIO_normal.jpg" TargetMode="External"/><Relationship Id="rId1968" Type="http://schemas.openxmlformats.org/officeDocument/2006/relationships/hyperlink" Target="http://abs.twimg.com/sticky/default_profile_images/default_profile_normal.png" TargetMode="External"/><Relationship Id="rId2507" Type="http://schemas.openxmlformats.org/officeDocument/2006/relationships/hyperlink" Target="https://twitter.com/satyend81567110" TargetMode="External"/><Relationship Id="rId2714" Type="http://schemas.openxmlformats.org/officeDocument/2006/relationships/hyperlink" Target="https://twitter.com/bhadra_suvasis" TargetMode="External"/><Relationship Id="rId2921" Type="http://schemas.openxmlformats.org/officeDocument/2006/relationships/hyperlink" Target="https://twitter.com/marmatsher" TargetMode="External"/><Relationship Id="rId1316" Type="http://schemas.openxmlformats.org/officeDocument/2006/relationships/hyperlink" Target="http://pbs.twimg.com/profile_images/1296051556966477824/C1YgkAzG_normal.jpg" TargetMode="External"/><Relationship Id="rId1523" Type="http://schemas.openxmlformats.org/officeDocument/2006/relationships/hyperlink" Target="http://pbs.twimg.com/profile_images/3492697747/d84b71a932bd534784cdea4df40d88f7_normal.jpeg" TargetMode="External"/><Relationship Id="rId1730" Type="http://schemas.openxmlformats.org/officeDocument/2006/relationships/hyperlink" Target="http://pbs.twimg.com/profile_images/1247364249988378625/7U8NQ6hl_normal.jpg" TargetMode="External"/><Relationship Id="rId3183" Type="http://schemas.openxmlformats.org/officeDocument/2006/relationships/hyperlink" Target="https://twitter.com/malviyaclasses" TargetMode="External"/><Relationship Id="rId3390" Type="http://schemas.openxmlformats.org/officeDocument/2006/relationships/hyperlink" Target="https://twitter.com/shahidmaroof" TargetMode="External"/><Relationship Id="rId22" Type="http://schemas.openxmlformats.org/officeDocument/2006/relationships/hyperlink" Target="https://t.co/wPwJmUmaVY" TargetMode="External"/><Relationship Id="rId1828" Type="http://schemas.openxmlformats.org/officeDocument/2006/relationships/hyperlink" Target="http://pbs.twimg.com/profile_images/1122790376488620032/n6krp-8V_normal.jpg" TargetMode="External"/><Relationship Id="rId3043" Type="http://schemas.openxmlformats.org/officeDocument/2006/relationships/hyperlink" Target="https://twitter.com/rajubele1985" TargetMode="External"/><Relationship Id="rId3250" Type="http://schemas.openxmlformats.org/officeDocument/2006/relationships/hyperlink" Target="https://twitter.com/ab_hi_tweet" TargetMode="External"/><Relationship Id="rId3488" Type="http://schemas.openxmlformats.org/officeDocument/2006/relationships/hyperlink" Target="https://twitter.com/pravinb34487530" TargetMode="External"/><Relationship Id="rId3695" Type="http://schemas.openxmlformats.org/officeDocument/2006/relationships/hyperlink" Target="https://twitter.com/omarraza71" TargetMode="External"/><Relationship Id="rId171" Type="http://schemas.openxmlformats.org/officeDocument/2006/relationships/hyperlink" Target="https://t.co/KA4Xx0z3Mp" TargetMode="External"/><Relationship Id="rId2297" Type="http://schemas.openxmlformats.org/officeDocument/2006/relationships/hyperlink" Target="https://twitter.com/obcricha" TargetMode="External"/><Relationship Id="rId3348" Type="http://schemas.openxmlformats.org/officeDocument/2006/relationships/hyperlink" Target="https://twitter.com/abbaskanthaliy1" TargetMode="External"/><Relationship Id="rId3555" Type="http://schemas.openxmlformats.org/officeDocument/2006/relationships/hyperlink" Target="https://twitter.com/kumarchandanya8" TargetMode="External"/><Relationship Id="rId269" Type="http://schemas.openxmlformats.org/officeDocument/2006/relationships/hyperlink" Target="http://pbs.twimg.com/profile_images/1276775565748387840/9wUOMHkF_normal.jpg" TargetMode="External"/><Relationship Id="rId476" Type="http://schemas.openxmlformats.org/officeDocument/2006/relationships/hyperlink" Target="http://pbs.twimg.com/profile_images/1246709704501284869/bmyxtixS_normal.jpg" TargetMode="External"/><Relationship Id="rId683" Type="http://schemas.openxmlformats.org/officeDocument/2006/relationships/hyperlink" Target="http://pbs.twimg.com/profile_images/1300868233260482565/AOT-YxYb_normal.jpg" TargetMode="External"/><Relationship Id="rId890" Type="http://schemas.openxmlformats.org/officeDocument/2006/relationships/hyperlink" Target="http://pbs.twimg.com/profile_images/1267426870053597186/Tci55eew_normal.jpg" TargetMode="External"/><Relationship Id="rId2157" Type="http://schemas.openxmlformats.org/officeDocument/2006/relationships/hyperlink" Target="https://twitter.com/pawansh66361458" TargetMode="External"/><Relationship Id="rId2364" Type="http://schemas.openxmlformats.org/officeDocument/2006/relationships/hyperlink" Target="https://twitter.com/prajjawalkumarg" TargetMode="External"/><Relationship Id="rId2571" Type="http://schemas.openxmlformats.org/officeDocument/2006/relationships/hyperlink" Target="https://twitter.com/abhishe69733406" TargetMode="External"/><Relationship Id="rId3110" Type="http://schemas.openxmlformats.org/officeDocument/2006/relationships/hyperlink" Target="https://twitter.com/alammdtabrez25" TargetMode="External"/><Relationship Id="rId3208" Type="http://schemas.openxmlformats.org/officeDocument/2006/relationships/hyperlink" Target="https://twitter.com/nitishk53619775" TargetMode="External"/><Relationship Id="rId3415" Type="http://schemas.openxmlformats.org/officeDocument/2006/relationships/hyperlink" Target="https://twitter.com/sonukum24044216" TargetMode="External"/><Relationship Id="rId129" Type="http://schemas.openxmlformats.org/officeDocument/2006/relationships/hyperlink" Target="https://t.co/HH0XjhsYLF" TargetMode="External"/><Relationship Id="rId336" Type="http://schemas.openxmlformats.org/officeDocument/2006/relationships/hyperlink" Target="http://pbs.twimg.com/profile_images/1298285190297432064/SWHRH1tb_normal.jpg" TargetMode="External"/><Relationship Id="rId543" Type="http://schemas.openxmlformats.org/officeDocument/2006/relationships/hyperlink" Target="http://pbs.twimg.com/profile_images/1264670204782694400/fsIrCr1q_normal.jpg" TargetMode="External"/><Relationship Id="rId988" Type="http://schemas.openxmlformats.org/officeDocument/2006/relationships/hyperlink" Target="http://pbs.twimg.com/profile_images/378800000800142399/6220bdba3c42da528cee52dd2913ac2f_normal.jpeg" TargetMode="External"/><Relationship Id="rId1173" Type="http://schemas.openxmlformats.org/officeDocument/2006/relationships/hyperlink" Target="http://pbs.twimg.com/profile_images/1297942630781710336/Y9EA1LEa_normal.jpg" TargetMode="External"/><Relationship Id="rId1380" Type="http://schemas.openxmlformats.org/officeDocument/2006/relationships/hyperlink" Target="http://pbs.twimg.com/profile_images/1286290294976086018/TytscF-j_normal.jpg" TargetMode="External"/><Relationship Id="rId2017" Type="http://schemas.openxmlformats.org/officeDocument/2006/relationships/hyperlink" Target="https://twitter.com/bairwa_deep123" TargetMode="External"/><Relationship Id="rId2224" Type="http://schemas.openxmlformats.org/officeDocument/2006/relationships/hyperlink" Target="https://twitter.com/sheikhirphan" TargetMode="External"/><Relationship Id="rId2669" Type="http://schemas.openxmlformats.org/officeDocument/2006/relationships/hyperlink" Target="https://twitter.com/aakash420kashya" TargetMode="External"/><Relationship Id="rId2876" Type="http://schemas.openxmlformats.org/officeDocument/2006/relationships/hyperlink" Target="https://twitter.com/nishpakch" TargetMode="External"/><Relationship Id="rId3622" Type="http://schemas.openxmlformats.org/officeDocument/2006/relationships/hyperlink" Target="https://twitter.com/adityaraj841" TargetMode="External"/><Relationship Id="rId403" Type="http://schemas.openxmlformats.org/officeDocument/2006/relationships/hyperlink" Target="http://pbs.twimg.com/profile_images/1179386170314285058/iHr5iYSJ_normal.jpg" TargetMode="External"/><Relationship Id="rId750" Type="http://schemas.openxmlformats.org/officeDocument/2006/relationships/hyperlink" Target="http://pbs.twimg.com/profile_images/1300856050539614210/UKxDuUSP_normal.jpg" TargetMode="External"/><Relationship Id="rId848" Type="http://schemas.openxmlformats.org/officeDocument/2006/relationships/hyperlink" Target="http://pbs.twimg.com/profile_images/1200272082216443904/7OLWcTuC_normal.jpg" TargetMode="External"/><Relationship Id="rId1033" Type="http://schemas.openxmlformats.org/officeDocument/2006/relationships/hyperlink" Target="http://pbs.twimg.com/profile_images/1298113309002985472/64Xub9w8_normal.jpg" TargetMode="External"/><Relationship Id="rId1478" Type="http://schemas.openxmlformats.org/officeDocument/2006/relationships/hyperlink" Target="http://pbs.twimg.com/profile_images/1298500292229513219/fgQDgERY_normal.jpg" TargetMode="External"/><Relationship Id="rId1685" Type="http://schemas.openxmlformats.org/officeDocument/2006/relationships/hyperlink" Target="http://pbs.twimg.com/profile_images/1288120430612500483/bdHcZJ_u_normal.jpg" TargetMode="External"/><Relationship Id="rId1892" Type="http://schemas.openxmlformats.org/officeDocument/2006/relationships/hyperlink" Target="http://pbs.twimg.com/profile_images/1281078465140228097/UZtLNoq__normal.jpg" TargetMode="External"/><Relationship Id="rId2431" Type="http://schemas.openxmlformats.org/officeDocument/2006/relationships/hyperlink" Target="https://twitter.com/robimanna" TargetMode="External"/><Relationship Id="rId2529" Type="http://schemas.openxmlformats.org/officeDocument/2006/relationships/hyperlink" Target="https://twitter.com/kanganayadav1" TargetMode="External"/><Relationship Id="rId2736" Type="http://schemas.openxmlformats.org/officeDocument/2006/relationships/hyperlink" Target="https://twitter.com/shivams30719228" TargetMode="External"/><Relationship Id="rId610" Type="http://schemas.openxmlformats.org/officeDocument/2006/relationships/hyperlink" Target="http://pbs.twimg.com/profile_images/1301419950662283264/XuXUbvUE_normal.jpg" TargetMode="External"/><Relationship Id="rId708" Type="http://schemas.openxmlformats.org/officeDocument/2006/relationships/hyperlink" Target="http://pbs.twimg.com/profile_images/808485504274591750/vNuBvl5l_normal.jpg" TargetMode="External"/><Relationship Id="rId915" Type="http://schemas.openxmlformats.org/officeDocument/2006/relationships/hyperlink" Target="http://pbs.twimg.com/profile_images/965503230099755008/KvUUoR0o_normal.jpg" TargetMode="External"/><Relationship Id="rId1240" Type="http://schemas.openxmlformats.org/officeDocument/2006/relationships/hyperlink" Target="http://pbs.twimg.com/profile_images/1302556877369176064/R-6xa_vk_normal.jpg" TargetMode="External"/><Relationship Id="rId1338" Type="http://schemas.openxmlformats.org/officeDocument/2006/relationships/hyperlink" Target="http://pbs.twimg.com/profile_images/1242211245475782656/Zmwtgla3_normal.jpg" TargetMode="External"/><Relationship Id="rId1545" Type="http://schemas.openxmlformats.org/officeDocument/2006/relationships/hyperlink" Target="http://pbs.twimg.com/profile_images/1165034526243876864/PasyN-Ce_normal.jpg" TargetMode="External"/><Relationship Id="rId2943" Type="http://schemas.openxmlformats.org/officeDocument/2006/relationships/hyperlink" Target="https://twitter.com/kamtasi52929797" TargetMode="External"/><Relationship Id="rId1100" Type="http://schemas.openxmlformats.org/officeDocument/2006/relationships/hyperlink" Target="http://pbs.twimg.com/profile_images/1291001197537538059/0h_z81G4_normal.jpg" TargetMode="External"/><Relationship Id="rId1405" Type="http://schemas.openxmlformats.org/officeDocument/2006/relationships/hyperlink" Target="http://pbs.twimg.com/profile_images/1282822846658600960/wYKnp0GL_normal.jpg" TargetMode="External"/><Relationship Id="rId1752" Type="http://schemas.openxmlformats.org/officeDocument/2006/relationships/hyperlink" Target="http://abs.twimg.com/sticky/default_profile_images/default_profile_normal.png" TargetMode="External"/><Relationship Id="rId2803" Type="http://schemas.openxmlformats.org/officeDocument/2006/relationships/hyperlink" Target="https://twitter.com/ardhendu_nayek" TargetMode="External"/><Relationship Id="rId44" Type="http://schemas.openxmlformats.org/officeDocument/2006/relationships/hyperlink" Target="https://t.co/bmZh68Pqju" TargetMode="External"/><Relationship Id="rId1612" Type="http://schemas.openxmlformats.org/officeDocument/2006/relationships/hyperlink" Target="http://pbs.twimg.com/profile_images/1258979066172055552/9uNe64VG_normal.jpg" TargetMode="External"/><Relationship Id="rId1917" Type="http://schemas.openxmlformats.org/officeDocument/2006/relationships/hyperlink" Target="http://pbs.twimg.com/profile_images/1298509260637130752/G-LGm5jA_normal.jpg" TargetMode="External"/><Relationship Id="rId3065" Type="http://schemas.openxmlformats.org/officeDocument/2006/relationships/hyperlink" Target="https://twitter.com/asifkha93117432" TargetMode="External"/><Relationship Id="rId3272" Type="http://schemas.openxmlformats.org/officeDocument/2006/relationships/hyperlink" Target="https://twitter.com/nandkumarsinghc" TargetMode="External"/><Relationship Id="rId193" Type="http://schemas.openxmlformats.org/officeDocument/2006/relationships/hyperlink" Target="https://t.co/u7PZcJR2bc" TargetMode="External"/><Relationship Id="rId498" Type="http://schemas.openxmlformats.org/officeDocument/2006/relationships/hyperlink" Target="http://pbs.twimg.com/profile_images/1276528031696220161/y3vtA7je_normal.jpg" TargetMode="External"/><Relationship Id="rId2081" Type="http://schemas.openxmlformats.org/officeDocument/2006/relationships/hyperlink" Target="https://twitter.com/shubham28632141" TargetMode="External"/><Relationship Id="rId2179" Type="http://schemas.openxmlformats.org/officeDocument/2006/relationships/hyperlink" Target="https://twitter.com/govindm86514297" TargetMode="External"/><Relationship Id="rId3132" Type="http://schemas.openxmlformats.org/officeDocument/2006/relationships/hyperlink" Target="https://twitter.com/dktripa12827134" TargetMode="External"/><Relationship Id="rId3577" Type="http://schemas.openxmlformats.org/officeDocument/2006/relationships/hyperlink" Target="https://twitter.com/kt_rishu" TargetMode="External"/><Relationship Id="rId260" Type="http://schemas.openxmlformats.org/officeDocument/2006/relationships/hyperlink" Target="https://t.co/Ujeyp3Gtk3" TargetMode="External"/><Relationship Id="rId2386" Type="http://schemas.openxmlformats.org/officeDocument/2006/relationships/hyperlink" Target="https://twitter.com/bhimarmychief" TargetMode="External"/><Relationship Id="rId2593" Type="http://schemas.openxmlformats.org/officeDocument/2006/relationships/hyperlink" Target="https://twitter.com/ravibaberwal9" TargetMode="External"/><Relationship Id="rId3437" Type="http://schemas.openxmlformats.org/officeDocument/2006/relationships/hyperlink" Target="https://twitter.com/pawangothwal200" TargetMode="External"/><Relationship Id="rId3644" Type="http://schemas.openxmlformats.org/officeDocument/2006/relationships/hyperlink" Target="https://twitter.com/m_s_k_1281" TargetMode="External"/><Relationship Id="rId120" Type="http://schemas.openxmlformats.org/officeDocument/2006/relationships/hyperlink" Target="https://t.co/Z4sU6iytva" TargetMode="External"/><Relationship Id="rId358" Type="http://schemas.openxmlformats.org/officeDocument/2006/relationships/hyperlink" Target="http://pbs.twimg.com/profile_images/1114526846723350528/ZzMC93yq_normal.jpg" TargetMode="External"/><Relationship Id="rId565" Type="http://schemas.openxmlformats.org/officeDocument/2006/relationships/hyperlink" Target="http://pbs.twimg.com/profile_images/1215743668755124224/O4xBsXDb_normal.jpg" TargetMode="External"/><Relationship Id="rId772" Type="http://schemas.openxmlformats.org/officeDocument/2006/relationships/hyperlink" Target="http://pbs.twimg.com/profile_images/1282677048033583105/c4pkyUgm_normal.jpg" TargetMode="External"/><Relationship Id="rId1195" Type="http://schemas.openxmlformats.org/officeDocument/2006/relationships/hyperlink" Target="http://abs.twimg.com/sticky/default_profile_images/default_profile_normal.png" TargetMode="External"/><Relationship Id="rId2039" Type="http://schemas.openxmlformats.org/officeDocument/2006/relationships/hyperlink" Target="https://twitter.com/izhaaraalam" TargetMode="External"/><Relationship Id="rId2246" Type="http://schemas.openxmlformats.org/officeDocument/2006/relationships/hyperlink" Target="https://twitter.com/ajaysingh_sp" TargetMode="External"/><Relationship Id="rId2453" Type="http://schemas.openxmlformats.org/officeDocument/2006/relationships/hyperlink" Target="https://twitter.com/real_avi45" TargetMode="External"/><Relationship Id="rId2660" Type="http://schemas.openxmlformats.org/officeDocument/2006/relationships/hyperlink" Target="https://twitter.com/abhinav77878336" TargetMode="External"/><Relationship Id="rId2898" Type="http://schemas.openxmlformats.org/officeDocument/2006/relationships/hyperlink" Target="https://twitter.com/khushbo26753771" TargetMode="External"/><Relationship Id="rId3504" Type="http://schemas.openxmlformats.org/officeDocument/2006/relationships/hyperlink" Target="https://twitter.com/subodh70343" TargetMode="External"/><Relationship Id="rId3711" Type="http://schemas.openxmlformats.org/officeDocument/2006/relationships/table" Target="../tables/table2.xml"/><Relationship Id="rId218" Type="http://schemas.openxmlformats.org/officeDocument/2006/relationships/hyperlink" Target="https://t.co/almJsNl7E1" TargetMode="External"/><Relationship Id="rId425" Type="http://schemas.openxmlformats.org/officeDocument/2006/relationships/hyperlink" Target="http://pbs.twimg.com/profile_images/1068524879413075974/wfwG975Y_normal.jpg" TargetMode="External"/><Relationship Id="rId632" Type="http://schemas.openxmlformats.org/officeDocument/2006/relationships/hyperlink" Target="http://pbs.twimg.com/profile_images/1301228349117706242/TMUmLv5d_normal.jpg" TargetMode="External"/><Relationship Id="rId1055" Type="http://schemas.openxmlformats.org/officeDocument/2006/relationships/hyperlink" Target="http://pbs.twimg.com/profile_images/1300391690050523137/H9Vm9WEe_normal.jpg" TargetMode="External"/><Relationship Id="rId1262" Type="http://schemas.openxmlformats.org/officeDocument/2006/relationships/hyperlink" Target="http://abs.twimg.com/sticky/default_profile_images/default_profile_normal.png" TargetMode="External"/><Relationship Id="rId2106" Type="http://schemas.openxmlformats.org/officeDocument/2006/relationships/hyperlink" Target="https://twitter.com/zainudd11014919" TargetMode="External"/><Relationship Id="rId2313" Type="http://schemas.openxmlformats.org/officeDocument/2006/relationships/hyperlink" Target="https://twitter.com/abdulwa30438752" TargetMode="External"/><Relationship Id="rId2520" Type="http://schemas.openxmlformats.org/officeDocument/2006/relationships/hyperlink" Target="https://twitter.com/shazan2020" TargetMode="External"/><Relationship Id="rId2758" Type="http://schemas.openxmlformats.org/officeDocument/2006/relationships/hyperlink" Target="https://twitter.com/ajaysin63541886" TargetMode="External"/><Relationship Id="rId2965" Type="http://schemas.openxmlformats.org/officeDocument/2006/relationships/hyperlink" Target="https://twitter.com/rajesh11711226" TargetMode="External"/><Relationship Id="rId937" Type="http://schemas.openxmlformats.org/officeDocument/2006/relationships/hyperlink" Target="http://pbs.twimg.com/profile_images/1183790968824188930/-S-BUb6s_normal.jpg" TargetMode="External"/><Relationship Id="rId1122" Type="http://schemas.openxmlformats.org/officeDocument/2006/relationships/hyperlink" Target="http://pbs.twimg.com/profile_images/1300826649454235648/-CSq-BLD_normal.jpg" TargetMode="External"/><Relationship Id="rId1567" Type="http://schemas.openxmlformats.org/officeDocument/2006/relationships/hyperlink" Target="http://pbs.twimg.com/profile_images/1300839761830060032/r5ViGY7R_normal.jpg" TargetMode="External"/><Relationship Id="rId1774" Type="http://schemas.openxmlformats.org/officeDocument/2006/relationships/hyperlink" Target="http://pbs.twimg.com/profile_images/1223835115861622784/DVuCkHGt_normal.jpg" TargetMode="External"/><Relationship Id="rId1981" Type="http://schemas.openxmlformats.org/officeDocument/2006/relationships/hyperlink" Target="http://pbs.twimg.com/profile_images/1216211175207317504/Iw02oXwx_normal.jpg" TargetMode="External"/><Relationship Id="rId2618" Type="http://schemas.openxmlformats.org/officeDocument/2006/relationships/hyperlink" Target="https://twitter.com/imrankh48569292" TargetMode="External"/><Relationship Id="rId2825" Type="http://schemas.openxmlformats.org/officeDocument/2006/relationships/hyperlink" Target="https://twitter.com/ramesh18498367" TargetMode="External"/><Relationship Id="rId66" Type="http://schemas.openxmlformats.org/officeDocument/2006/relationships/hyperlink" Target="https://t.co/lJjWePvAX6" TargetMode="External"/><Relationship Id="rId1427" Type="http://schemas.openxmlformats.org/officeDocument/2006/relationships/hyperlink" Target="http://pbs.twimg.com/profile_images/1302649142037155840/bEePhMJq_normal.jpg" TargetMode="External"/><Relationship Id="rId1634" Type="http://schemas.openxmlformats.org/officeDocument/2006/relationships/hyperlink" Target="http://pbs.twimg.com/profile_images/1300718188083081222/oMUQFLHr_normal.jpg" TargetMode="External"/><Relationship Id="rId1841" Type="http://schemas.openxmlformats.org/officeDocument/2006/relationships/hyperlink" Target="http://pbs.twimg.com/profile_images/1299160035646255105/xN6BQ23Y_normal.jpg" TargetMode="External"/><Relationship Id="rId3087" Type="http://schemas.openxmlformats.org/officeDocument/2006/relationships/hyperlink" Target="https://twitter.com/gauravsreyashi" TargetMode="External"/><Relationship Id="rId3294" Type="http://schemas.openxmlformats.org/officeDocument/2006/relationships/hyperlink" Target="https://twitter.com/praveen19575877" TargetMode="External"/><Relationship Id="rId1939" Type="http://schemas.openxmlformats.org/officeDocument/2006/relationships/hyperlink" Target="http://pbs.twimg.com/profile_images/1290126607001088003/lwIUSSXd_normal.jpg" TargetMode="External"/><Relationship Id="rId3599" Type="http://schemas.openxmlformats.org/officeDocument/2006/relationships/hyperlink" Target="https://twitter.com/er_sunildwivedi" TargetMode="External"/><Relationship Id="rId1701" Type="http://schemas.openxmlformats.org/officeDocument/2006/relationships/hyperlink" Target="http://pbs.twimg.com/profile_images/1271826495099465728/h8A3nDpa_normal.jpg" TargetMode="External"/><Relationship Id="rId3154" Type="http://schemas.openxmlformats.org/officeDocument/2006/relationships/hyperlink" Target="https://twitter.com/rakeshmeena0241" TargetMode="External"/><Relationship Id="rId3361" Type="http://schemas.openxmlformats.org/officeDocument/2006/relationships/hyperlink" Target="https://twitter.com/rhutikghagare" TargetMode="External"/><Relationship Id="rId3459" Type="http://schemas.openxmlformats.org/officeDocument/2006/relationships/hyperlink" Target="https://twitter.com/iycmadhya" TargetMode="External"/><Relationship Id="rId3666" Type="http://schemas.openxmlformats.org/officeDocument/2006/relationships/hyperlink" Target="https://twitter.com/vasuniyaaarti" TargetMode="External"/><Relationship Id="rId282" Type="http://schemas.openxmlformats.org/officeDocument/2006/relationships/hyperlink" Target="http://pbs.twimg.com/profile_images/1300372993453948939/n_BirgTl_normal.jpg" TargetMode="External"/><Relationship Id="rId587" Type="http://schemas.openxmlformats.org/officeDocument/2006/relationships/hyperlink" Target="http://pbs.twimg.com/profile_images/1244526749397823488/M3MQffSn_normal.jpg" TargetMode="External"/><Relationship Id="rId2170" Type="http://schemas.openxmlformats.org/officeDocument/2006/relationships/hyperlink" Target="https://twitter.com/mdjawed0" TargetMode="External"/><Relationship Id="rId2268" Type="http://schemas.openxmlformats.org/officeDocument/2006/relationships/hyperlink" Target="https://twitter.com/chouhanshivraj" TargetMode="External"/><Relationship Id="rId3014" Type="http://schemas.openxmlformats.org/officeDocument/2006/relationships/hyperlink" Target="https://twitter.com/rk24024057" TargetMode="External"/><Relationship Id="rId3221" Type="http://schemas.openxmlformats.org/officeDocument/2006/relationships/hyperlink" Target="https://twitter.com/dheerajsay" TargetMode="External"/><Relationship Id="rId3319" Type="http://schemas.openxmlformats.org/officeDocument/2006/relationships/hyperlink" Target="https://twitter.com/shailendrapal24" TargetMode="External"/><Relationship Id="rId8" Type="http://schemas.openxmlformats.org/officeDocument/2006/relationships/hyperlink" Target="https://t.co/mMuiF6ndYt" TargetMode="External"/><Relationship Id="rId142" Type="http://schemas.openxmlformats.org/officeDocument/2006/relationships/hyperlink" Target="https://t.co/86o7mIr4N1" TargetMode="External"/><Relationship Id="rId447" Type="http://schemas.openxmlformats.org/officeDocument/2006/relationships/hyperlink" Target="http://pbs.twimg.com/profile_images/1302083901091799043/UhphTDa9_normal.jpg" TargetMode="External"/><Relationship Id="rId794" Type="http://schemas.openxmlformats.org/officeDocument/2006/relationships/hyperlink" Target="http://pbs.twimg.com/profile_images/1166060879747506176/HWNmqNbb_normal.jpg" TargetMode="External"/><Relationship Id="rId1077" Type="http://schemas.openxmlformats.org/officeDocument/2006/relationships/hyperlink" Target="http://abs.twimg.com/sticky/default_profile_images/default_profile_normal.png" TargetMode="External"/><Relationship Id="rId2030" Type="http://schemas.openxmlformats.org/officeDocument/2006/relationships/hyperlink" Target="https://twitter.com/rao09gmail" TargetMode="External"/><Relationship Id="rId2128" Type="http://schemas.openxmlformats.org/officeDocument/2006/relationships/hyperlink" Target="https://twitter.com/manohar67361701" TargetMode="External"/><Relationship Id="rId2475" Type="http://schemas.openxmlformats.org/officeDocument/2006/relationships/hyperlink" Target="https://twitter.com/airaas20" TargetMode="External"/><Relationship Id="rId2682" Type="http://schemas.openxmlformats.org/officeDocument/2006/relationships/hyperlink" Target="https://twitter.com/8b03285868" TargetMode="External"/><Relationship Id="rId2987" Type="http://schemas.openxmlformats.org/officeDocument/2006/relationships/hyperlink" Target="https://twitter.com/gyb_uttarprades" TargetMode="External"/><Relationship Id="rId3526" Type="http://schemas.openxmlformats.org/officeDocument/2006/relationships/hyperlink" Target="https://twitter.com/anuragketan" TargetMode="External"/><Relationship Id="rId654" Type="http://schemas.openxmlformats.org/officeDocument/2006/relationships/hyperlink" Target="http://pbs.twimg.com/profile_images/1132339578180964354/EQ_ILXVs_normal.jpg" TargetMode="External"/><Relationship Id="rId861" Type="http://schemas.openxmlformats.org/officeDocument/2006/relationships/hyperlink" Target="http://pbs.twimg.com/profile_images/1295648815937069056/VVf2tzYJ_normal.jpg" TargetMode="External"/><Relationship Id="rId959" Type="http://schemas.openxmlformats.org/officeDocument/2006/relationships/hyperlink" Target="http://pbs.twimg.com/profile_images/1253318934075338753/OS4NwLaW_normal.jpg" TargetMode="External"/><Relationship Id="rId1284" Type="http://schemas.openxmlformats.org/officeDocument/2006/relationships/hyperlink" Target="http://pbs.twimg.com/profile_images/1022058602247335937/bsPolOfL_normal.jpg" TargetMode="External"/><Relationship Id="rId1491" Type="http://schemas.openxmlformats.org/officeDocument/2006/relationships/hyperlink" Target="http://pbs.twimg.com/profile_images/894083787407085568/Hd5C_2cO_normal.jpg" TargetMode="External"/><Relationship Id="rId1589" Type="http://schemas.openxmlformats.org/officeDocument/2006/relationships/hyperlink" Target="http://pbs.twimg.com/profile_images/1302835917489545217/hIB8i2GZ_normal.jpg" TargetMode="External"/><Relationship Id="rId2335" Type="http://schemas.openxmlformats.org/officeDocument/2006/relationships/hyperlink" Target="https://twitter.com/saketgokhale" TargetMode="External"/><Relationship Id="rId2542" Type="http://schemas.openxmlformats.org/officeDocument/2006/relationships/hyperlink" Target="https://twitter.com/sandeep_saurav_" TargetMode="External"/><Relationship Id="rId307" Type="http://schemas.openxmlformats.org/officeDocument/2006/relationships/hyperlink" Target="http://pbs.twimg.com/profile_images/1300670693965660161/ltfaiJDe_normal.jpg" TargetMode="External"/><Relationship Id="rId514" Type="http://schemas.openxmlformats.org/officeDocument/2006/relationships/hyperlink" Target="http://abs.twimg.com/sticky/default_profile_images/default_profile_normal.png" TargetMode="External"/><Relationship Id="rId721" Type="http://schemas.openxmlformats.org/officeDocument/2006/relationships/hyperlink" Target="http://pbs.twimg.com/profile_images/1296690448803610636/dyMjvPQj_normal.jpg" TargetMode="External"/><Relationship Id="rId1144" Type="http://schemas.openxmlformats.org/officeDocument/2006/relationships/hyperlink" Target="http://pbs.twimg.com/profile_images/1256533900194721792/Lmc8mZ_0_normal.jpg" TargetMode="External"/><Relationship Id="rId1351" Type="http://schemas.openxmlformats.org/officeDocument/2006/relationships/hyperlink" Target="http://pbs.twimg.com/profile_images/1255728746939760642/YivlMP6O_normal.jpg" TargetMode="External"/><Relationship Id="rId1449" Type="http://schemas.openxmlformats.org/officeDocument/2006/relationships/hyperlink" Target="http://pbs.twimg.com/profile_images/1006711997268783106/guo8JCc8_normal.jpg" TargetMode="External"/><Relationship Id="rId1796" Type="http://schemas.openxmlformats.org/officeDocument/2006/relationships/hyperlink" Target="http://pbs.twimg.com/profile_images/1302066020471848962/1hfA2iQJ_normal.jpg" TargetMode="External"/><Relationship Id="rId2402" Type="http://schemas.openxmlformats.org/officeDocument/2006/relationships/hyperlink" Target="https://twitter.com/rakesh_iyc13" TargetMode="External"/><Relationship Id="rId2847" Type="http://schemas.openxmlformats.org/officeDocument/2006/relationships/hyperlink" Target="https://twitter.com/croodsingh" TargetMode="External"/><Relationship Id="rId88" Type="http://schemas.openxmlformats.org/officeDocument/2006/relationships/hyperlink" Target="https://t.co/K8QBmgiva3" TargetMode="External"/><Relationship Id="rId819" Type="http://schemas.openxmlformats.org/officeDocument/2006/relationships/hyperlink" Target="http://pbs.twimg.com/profile_images/1300900755595915265/VdEgxxqS_normal.jpg" TargetMode="External"/><Relationship Id="rId1004" Type="http://schemas.openxmlformats.org/officeDocument/2006/relationships/hyperlink" Target="http://pbs.twimg.com/profile_images/1188828176555732999/crX32G1Z_normal.jpg" TargetMode="External"/><Relationship Id="rId1211" Type="http://schemas.openxmlformats.org/officeDocument/2006/relationships/hyperlink" Target="http://pbs.twimg.com/profile_images/1300688935102808064/IR6gyAga_normal.jpg" TargetMode="External"/><Relationship Id="rId1656" Type="http://schemas.openxmlformats.org/officeDocument/2006/relationships/hyperlink" Target="http://pbs.twimg.com/profile_images/1301120981507866626/brQraIk1_normal.jpg" TargetMode="External"/><Relationship Id="rId1863" Type="http://schemas.openxmlformats.org/officeDocument/2006/relationships/hyperlink" Target="http://pbs.twimg.com/profile_images/1292464440718184448/peamTPyH_normal.jpg" TargetMode="External"/><Relationship Id="rId2707" Type="http://schemas.openxmlformats.org/officeDocument/2006/relationships/hyperlink" Target="https://twitter.com/amitkrjnv2bhu1" TargetMode="External"/><Relationship Id="rId2914" Type="http://schemas.openxmlformats.org/officeDocument/2006/relationships/hyperlink" Target="https://twitter.com/induba744744" TargetMode="External"/><Relationship Id="rId1309" Type="http://schemas.openxmlformats.org/officeDocument/2006/relationships/hyperlink" Target="http://pbs.twimg.com/profile_images/1261868218332766210/Ooje0DPj_normal.jpg" TargetMode="External"/><Relationship Id="rId1516" Type="http://schemas.openxmlformats.org/officeDocument/2006/relationships/hyperlink" Target="http://pbs.twimg.com/profile_images/1297050658034442242/hMHBJ0I3_normal.jpg" TargetMode="External"/><Relationship Id="rId1723" Type="http://schemas.openxmlformats.org/officeDocument/2006/relationships/hyperlink" Target="http://pbs.twimg.com/profile_images/1298713026808311811/czo3CqVx_normal.jpg" TargetMode="External"/><Relationship Id="rId1930" Type="http://schemas.openxmlformats.org/officeDocument/2006/relationships/hyperlink" Target="http://pbs.twimg.com/profile_images/844583384982700032/B9Rj9QNj_normal.jpg" TargetMode="External"/><Relationship Id="rId3176" Type="http://schemas.openxmlformats.org/officeDocument/2006/relationships/hyperlink" Target="https://twitter.com/wethepe43350488" TargetMode="External"/><Relationship Id="rId3383" Type="http://schemas.openxmlformats.org/officeDocument/2006/relationships/hyperlink" Target="https://twitter.com/sharif593" TargetMode="External"/><Relationship Id="rId3590" Type="http://schemas.openxmlformats.org/officeDocument/2006/relationships/hyperlink" Target="https://twitter.com/rajpalshakya3" TargetMode="External"/><Relationship Id="rId15" Type="http://schemas.openxmlformats.org/officeDocument/2006/relationships/hyperlink" Target="https://t.co/OOQt4V2JU3" TargetMode="External"/><Relationship Id="rId2192" Type="http://schemas.openxmlformats.org/officeDocument/2006/relationships/hyperlink" Target="https://twitter.com/ashq_raaz" TargetMode="External"/><Relationship Id="rId3036" Type="http://schemas.openxmlformats.org/officeDocument/2006/relationships/hyperlink" Target="https://twitter.com/nitinpulla" TargetMode="External"/><Relationship Id="rId3243" Type="http://schemas.openxmlformats.org/officeDocument/2006/relationships/hyperlink" Target="https://twitter.com/sanjaysdutt" TargetMode="External"/><Relationship Id="rId3688" Type="http://schemas.openxmlformats.org/officeDocument/2006/relationships/hyperlink" Target="https://twitter.com/vivekborse4" TargetMode="External"/><Relationship Id="rId164" Type="http://schemas.openxmlformats.org/officeDocument/2006/relationships/hyperlink" Target="https://t.co/9HdybC3QEj" TargetMode="External"/><Relationship Id="rId371" Type="http://schemas.openxmlformats.org/officeDocument/2006/relationships/hyperlink" Target="http://pbs.twimg.com/profile_images/1297213112022573056/YJ_AwfPO_normal.jpg" TargetMode="External"/><Relationship Id="rId2052" Type="http://schemas.openxmlformats.org/officeDocument/2006/relationships/hyperlink" Target="https://twitter.com/kuldip1810" TargetMode="External"/><Relationship Id="rId2497" Type="http://schemas.openxmlformats.org/officeDocument/2006/relationships/hyperlink" Target="https://twitter.com/manishk70465345" TargetMode="External"/><Relationship Id="rId3450" Type="http://schemas.openxmlformats.org/officeDocument/2006/relationships/hyperlink" Target="https://twitter.com/kumarankur_" TargetMode="External"/><Relationship Id="rId3548" Type="http://schemas.openxmlformats.org/officeDocument/2006/relationships/hyperlink" Target="https://twitter.com/drraghvendrafa1" TargetMode="External"/><Relationship Id="rId469" Type="http://schemas.openxmlformats.org/officeDocument/2006/relationships/hyperlink" Target="http://pbs.twimg.com/profile_images/1287385928479145985/J1R--gua_normal.jpg" TargetMode="External"/><Relationship Id="rId676" Type="http://schemas.openxmlformats.org/officeDocument/2006/relationships/hyperlink" Target="http://pbs.twimg.com/profile_images/1247941495295840259/0LHV_EoP_normal.jpg" TargetMode="External"/><Relationship Id="rId883" Type="http://schemas.openxmlformats.org/officeDocument/2006/relationships/hyperlink" Target="http://abs.twimg.com/sticky/default_profile_images/default_profile_normal.png" TargetMode="External"/><Relationship Id="rId1099" Type="http://schemas.openxmlformats.org/officeDocument/2006/relationships/hyperlink" Target="http://pbs.twimg.com/profile_images/1203639831772971014/IeQhwBM3_normal.jpg" TargetMode="External"/><Relationship Id="rId2357" Type="http://schemas.openxmlformats.org/officeDocument/2006/relationships/hyperlink" Target="https://twitter.com/frstatedmanager" TargetMode="External"/><Relationship Id="rId2564" Type="http://schemas.openxmlformats.org/officeDocument/2006/relationships/hyperlink" Target="https://twitter.com/iamshubhambond" TargetMode="External"/><Relationship Id="rId3103" Type="http://schemas.openxmlformats.org/officeDocument/2006/relationships/hyperlink" Target="https://twitter.com/purusho11362782" TargetMode="External"/><Relationship Id="rId3310" Type="http://schemas.openxmlformats.org/officeDocument/2006/relationships/hyperlink" Target="https://twitter.com/arpitra66316888" TargetMode="External"/><Relationship Id="rId3408" Type="http://schemas.openxmlformats.org/officeDocument/2006/relationships/hyperlink" Target="https://twitter.com/vikrams92770143" TargetMode="External"/><Relationship Id="rId3615" Type="http://schemas.openxmlformats.org/officeDocument/2006/relationships/hyperlink" Target="https://twitter.com/imshrutigupta" TargetMode="External"/><Relationship Id="rId231" Type="http://schemas.openxmlformats.org/officeDocument/2006/relationships/hyperlink" Target="https://t.co/woh2NedK7L" TargetMode="External"/><Relationship Id="rId329" Type="http://schemas.openxmlformats.org/officeDocument/2006/relationships/hyperlink" Target="http://pbs.twimg.com/profile_images/1093513319682576390/_SCJrZXT_normal.jpg" TargetMode="External"/><Relationship Id="rId536" Type="http://schemas.openxmlformats.org/officeDocument/2006/relationships/hyperlink" Target="http://pbs.twimg.com/profile_images/1272894994001657862/AxZ6tkb2_normal.jpg" TargetMode="External"/><Relationship Id="rId1166" Type="http://schemas.openxmlformats.org/officeDocument/2006/relationships/hyperlink" Target="http://pbs.twimg.com/profile_images/1288956009805832192/5yRfkkRy_normal.jpg" TargetMode="External"/><Relationship Id="rId1373" Type="http://schemas.openxmlformats.org/officeDocument/2006/relationships/hyperlink" Target="http://pbs.twimg.com/profile_images/1275264071584018433/il0VJ9Dc_normal.jpg" TargetMode="External"/><Relationship Id="rId2217" Type="http://schemas.openxmlformats.org/officeDocument/2006/relationships/hyperlink" Target="https://twitter.com/farooqa44385817" TargetMode="External"/><Relationship Id="rId2771" Type="http://schemas.openxmlformats.org/officeDocument/2006/relationships/hyperlink" Target="https://twitter.com/sheetal_thakran" TargetMode="External"/><Relationship Id="rId2869" Type="http://schemas.openxmlformats.org/officeDocument/2006/relationships/hyperlink" Target="https://twitter.com/boyatgsboyat3" TargetMode="External"/><Relationship Id="rId743" Type="http://schemas.openxmlformats.org/officeDocument/2006/relationships/hyperlink" Target="http://pbs.twimg.com/profile_images/1291215410021298177/DNcXOMIu_normal.jpg" TargetMode="External"/><Relationship Id="rId950" Type="http://schemas.openxmlformats.org/officeDocument/2006/relationships/hyperlink" Target="http://pbs.twimg.com/profile_images/1215296369381928960/K8wAt-8C_normal.jpg" TargetMode="External"/><Relationship Id="rId1026" Type="http://schemas.openxmlformats.org/officeDocument/2006/relationships/hyperlink" Target="http://pbs.twimg.com/profile_images/909757341469257728/L3kjkpl9_normal.jpg" TargetMode="External"/><Relationship Id="rId1580" Type="http://schemas.openxmlformats.org/officeDocument/2006/relationships/hyperlink" Target="http://pbs.twimg.com/profile_images/1294614178309660673/uh0X8_J4_normal.jpg" TargetMode="External"/><Relationship Id="rId1678" Type="http://schemas.openxmlformats.org/officeDocument/2006/relationships/hyperlink" Target="http://pbs.twimg.com/profile_images/1301017323457765382/uQLhpkUP_normal.jpg" TargetMode="External"/><Relationship Id="rId1885" Type="http://schemas.openxmlformats.org/officeDocument/2006/relationships/hyperlink" Target="http://pbs.twimg.com/profile_images/1110286539236495360/k-cCRsZL_normal.jpg" TargetMode="External"/><Relationship Id="rId2424" Type="http://schemas.openxmlformats.org/officeDocument/2006/relationships/hyperlink" Target="https://twitter.com/keshavk18048911" TargetMode="External"/><Relationship Id="rId2631" Type="http://schemas.openxmlformats.org/officeDocument/2006/relationships/hyperlink" Target="https://twitter.com/jaymish6614" TargetMode="External"/><Relationship Id="rId2729" Type="http://schemas.openxmlformats.org/officeDocument/2006/relationships/hyperlink" Target="https://twitter.com/yafavramesh" TargetMode="External"/><Relationship Id="rId2936" Type="http://schemas.openxmlformats.org/officeDocument/2006/relationships/hyperlink" Target="https://twitter.com/angeltime22" TargetMode="External"/><Relationship Id="rId603" Type="http://schemas.openxmlformats.org/officeDocument/2006/relationships/hyperlink" Target="http://pbs.twimg.com/profile_images/1278661466682322945/Xa9E84zt_normal.jpg" TargetMode="External"/><Relationship Id="rId810" Type="http://schemas.openxmlformats.org/officeDocument/2006/relationships/hyperlink" Target="http://pbs.twimg.com/profile_images/1291626112003448833/uo3R0BD4_normal.jpg" TargetMode="External"/><Relationship Id="rId908" Type="http://schemas.openxmlformats.org/officeDocument/2006/relationships/hyperlink" Target="http://pbs.twimg.com/profile_images/1178861558161559552/N4a1W0nf_normal.jpg" TargetMode="External"/><Relationship Id="rId1233" Type="http://schemas.openxmlformats.org/officeDocument/2006/relationships/hyperlink" Target="http://pbs.twimg.com/profile_images/1290242474372239360/eWWfDweb_normal.jpg" TargetMode="External"/><Relationship Id="rId1440" Type="http://schemas.openxmlformats.org/officeDocument/2006/relationships/hyperlink" Target="http://pbs.twimg.com/profile_images/1202926622359220225/BmFvaDQc_normal.jpg" TargetMode="External"/><Relationship Id="rId1538" Type="http://schemas.openxmlformats.org/officeDocument/2006/relationships/hyperlink" Target="http://pbs.twimg.com/profile_images/706523831/sport_normal.gif" TargetMode="External"/><Relationship Id="rId1300" Type="http://schemas.openxmlformats.org/officeDocument/2006/relationships/hyperlink" Target="http://pbs.twimg.com/profile_images/1302111889367785474/hP0XS3S8_normal.jpg" TargetMode="External"/><Relationship Id="rId1745" Type="http://schemas.openxmlformats.org/officeDocument/2006/relationships/hyperlink" Target="http://pbs.twimg.com/profile_images/1300400213895516160/2ALPRYuy_normal.jpg" TargetMode="External"/><Relationship Id="rId1952" Type="http://schemas.openxmlformats.org/officeDocument/2006/relationships/hyperlink" Target="http://pbs.twimg.com/profile_images/874353134830665728/C2EibcoT_normal.jpg" TargetMode="External"/><Relationship Id="rId3198" Type="http://schemas.openxmlformats.org/officeDocument/2006/relationships/hyperlink" Target="https://twitter.com/dentaltrust" TargetMode="External"/><Relationship Id="rId37" Type="http://schemas.openxmlformats.org/officeDocument/2006/relationships/hyperlink" Target="https://t.co/ysJLPZXlnt" TargetMode="External"/><Relationship Id="rId1605" Type="http://schemas.openxmlformats.org/officeDocument/2006/relationships/hyperlink" Target="http://pbs.twimg.com/profile_images/1296164473569337349/qTRyXIKN_normal.jpg" TargetMode="External"/><Relationship Id="rId1812" Type="http://schemas.openxmlformats.org/officeDocument/2006/relationships/hyperlink" Target="http://pbs.twimg.com/profile_images/1134312372535824391/o8csmp_g_normal.jpg" TargetMode="External"/><Relationship Id="rId3058" Type="http://schemas.openxmlformats.org/officeDocument/2006/relationships/hyperlink" Target="https://twitter.com/praveen__yadav_" TargetMode="External"/><Relationship Id="rId3265" Type="http://schemas.openxmlformats.org/officeDocument/2006/relationships/hyperlink" Target="https://twitter.com/ai" TargetMode="External"/><Relationship Id="rId3472" Type="http://schemas.openxmlformats.org/officeDocument/2006/relationships/hyperlink" Target="https://twitter.com/stashfin" TargetMode="External"/><Relationship Id="rId186" Type="http://schemas.openxmlformats.org/officeDocument/2006/relationships/hyperlink" Target="https://t.co/TdquYyNnCG" TargetMode="External"/><Relationship Id="rId393" Type="http://schemas.openxmlformats.org/officeDocument/2006/relationships/hyperlink" Target="http://pbs.twimg.com/profile_images/1298113966074298368/0Rfr3Amp_normal.jpg" TargetMode="External"/><Relationship Id="rId2074" Type="http://schemas.openxmlformats.org/officeDocument/2006/relationships/hyperlink" Target="https://twitter.com/abhinaymaths" TargetMode="External"/><Relationship Id="rId2281" Type="http://schemas.openxmlformats.org/officeDocument/2006/relationships/hyperlink" Target="https://twitter.com/_manishatyagi" TargetMode="External"/><Relationship Id="rId3125" Type="http://schemas.openxmlformats.org/officeDocument/2006/relationships/hyperlink" Target="https://twitter.com/gajjarparimalb1" TargetMode="External"/><Relationship Id="rId3332" Type="http://schemas.openxmlformats.org/officeDocument/2006/relationships/hyperlink" Target="https://twitter.com/priyank33188469" TargetMode="External"/><Relationship Id="rId253" Type="http://schemas.openxmlformats.org/officeDocument/2006/relationships/hyperlink" Target="https://t.co/KQ0vtN80wZ" TargetMode="External"/><Relationship Id="rId460" Type="http://schemas.openxmlformats.org/officeDocument/2006/relationships/hyperlink" Target="http://pbs.twimg.com/profile_images/1300897700515250176/HgVjIYBo_normal.jpg" TargetMode="External"/><Relationship Id="rId698" Type="http://schemas.openxmlformats.org/officeDocument/2006/relationships/hyperlink" Target="http://pbs.twimg.com/profile_images/1043216632397606917/3tKvcYex_normal.jpg" TargetMode="External"/><Relationship Id="rId1090" Type="http://schemas.openxmlformats.org/officeDocument/2006/relationships/hyperlink" Target="http://pbs.twimg.com/profile_images/1285644190752235520/wSxjgMC5_normal.jpg" TargetMode="External"/><Relationship Id="rId2141" Type="http://schemas.openxmlformats.org/officeDocument/2006/relationships/hyperlink" Target="https://twitter.com/ramkarannirmal" TargetMode="External"/><Relationship Id="rId2379" Type="http://schemas.openxmlformats.org/officeDocument/2006/relationships/hyperlink" Target="https://twitter.com/rameshk89016314" TargetMode="External"/><Relationship Id="rId2586" Type="http://schemas.openxmlformats.org/officeDocument/2006/relationships/hyperlink" Target="https://twitter.com/rakesh_sachan_" TargetMode="External"/><Relationship Id="rId2793" Type="http://schemas.openxmlformats.org/officeDocument/2006/relationships/hyperlink" Target="https://twitter.com/safeekk1" TargetMode="External"/><Relationship Id="rId3637" Type="http://schemas.openxmlformats.org/officeDocument/2006/relationships/hyperlink" Target="https://twitter.com/madhuri03893180" TargetMode="External"/><Relationship Id="rId113" Type="http://schemas.openxmlformats.org/officeDocument/2006/relationships/hyperlink" Target="https://t.co/0wb5I74Umn" TargetMode="External"/><Relationship Id="rId320" Type="http://schemas.openxmlformats.org/officeDocument/2006/relationships/hyperlink" Target="http://pbs.twimg.com/profile_images/1287555367535222787/PYop27yo_normal.jpg" TargetMode="External"/><Relationship Id="rId558" Type="http://schemas.openxmlformats.org/officeDocument/2006/relationships/hyperlink" Target="http://pbs.twimg.com/profile_images/1238395468582989824/v6i8C_W9_normal.jpg" TargetMode="External"/><Relationship Id="rId765" Type="http://schemas.openxmlformats.org/officeDocument/2006/relationships/hyperlink" Target="http://abs.twimg.com/sticky/default_profile_images/default_profile_normal.png" TargetMode="External"/><Relationship Id="rId972" Type="http://schemas.openxmlformats.org/officeDocument/2006/relationships/hyperlink" Target="http://pbs.twimg.com/profile_images/1297200146883571714/9JYYIyJz_normal.jpg" TargetMode="External"/><Relationship Id="rId1188" Type="http://schemas.openxmlformats.org/officeDocument/2006/relationships/hyperlink" Target="http://pbs.twimg.com/profile_images/1301692680884293636/XzextKmC_normal.jpg" TargetMode="External"/><Relationship Id="rId1395" Type="http://schemas.openxmlformats.org/officeDocument/2006/relationships/hyperlink" Target="http://pbs.twimg.com/profile_images/422043273956298753/GqpJr2Dc_normal.jpeg" TargetMode="External"/><Relationship Id="rId2001" Type="http://schemas.openxmlformats.org/officeDocument/2006/relationships/hyperlink" Target="https://twitter.com/gmansari199" TargetMode="External"/><Relationship Id="rId2239" Type="http://schemas.openxmlformats.org/officeDocument/2006/relationships/hyperlink" Target="https://twitter.com/twk0c5rdqc9uicb" TargetMode="External"/><Relationship Id="rId2446" Type="http://schemas.openxmlformats.org/officeDocument/2006/relationships/hyperlink" Target="https://twitter.com/ksaurav2690" TargetMode="External"/><Relationship Id="rId2653" Type="http://schemas.openxmlformats.org/officeDocument/2006/relationships/hyperlink" Target="https://twitter.com/rameshj97877975" TargetMode="External"/><Relationship Id="rId2860" Type="http://schemas.openxmlformats.org/officeDocument/2006/relationships/hyperlink" Target="https://twitter.com/nilesh_ppc" TargetMode="External"/><Relationship Id="rId3704" Type="http://schemas.openxmlformats.org/officeDocument/2006/relationships/hyperlink" Target="https://twitter.com/yadava" TargetMode="External"/><Relationship Id="rId418" Type="http://schemas.openxmlformats.org/officeDocument/2006/relationships/hyperlink" Target="http://pbs.twimg.com/profile_images/1301731717405765632/0W-agmUV_normal.jpg" TargetMode="External"/><Relationship Id="rId625" Type="http://schemas.openxmlformats.org/officeDocument/2006/relationships/hyperlink" Target="http://pbs.twimg.com/profile_images/1194819112578494464/qQrBKr9i_normal.jpg" TargetMode="External"/><Relationship Id="rId832" Type="http://schemas.openxmlformats.org/officeDocument/2006/relationships/hyperlink" Target="http://pbs.twimg.com/profile_images/1136661316205105152/zh48wq2o_normal.jpg" TargetMode="External"/><Relationship Id="rId1048" Type="http://schemas.openxmlformats.org/officeDocument/2006/relationships/hyperlink" Target="http://pbs.twimg.com/profile_images/968065827202355200/86_NckMh_normal.jpg" TargetMode="External"/><Relationship Id="rId1255" Type="http://schemas.openxmlformats.org/officeDocument/2006/relationships/hyperlink" Target="http://abs.twimg.com/sticky/default_profile_images/default_profile_normal.png" TargetMode="External"/><Relationship Id="rId1462" Type="http://schemas.openxmlformats.org/officeDocument/2006/relationships/hyperlink" Target="http://pbs.twimg.com/profile_images/1300628360054226944/KPvNGSwh_normal.jpg" TargetMode="External"/><Relationship Id="rId2306" Type="http://schemas.openxmlformats.org/officeDocument/2006/relationships/hyperlink" Target="https://twitter.com/pawarsandeep007" TargetMode="External"/><Relationship Id="rId2513" Type="http://schemas.openxmlformats.org/officeDocument/2006/relationships/hyperlink" Target="https://twitter.com/ajityadavrajn" TargetMode="External"/><Relationship Id="rId2958" Type="http://schemas.openxmlformats.org/officeDocument/2006/relationships/hyperlink" Target="https://twitter.com/abdafaq980" TargetMode="External"/><Relationship Id="rId1115" Type="http://schemas.openxmlformats.org/officeDocument/2006/relationships/hyperlink" Target="http://pbs.twimg.com/profile_images/756011647194443778/dHHieF-I_normal.jpg" TargetMode="External"/><Relationship Id="rId1322" Type="http://schemas.openxmlformats.org/officeDocument/2006/relationships/hyperlink" Target="http://pbs.twimg.com/profile_images/1208791692553252866/VSncFm1i_normal.jpg" TargetMode="External"/><Relationship Id="rId1767" Type="http://schemas.openxmlformats.org/officeDocument/2006/relationships/hyperlink" Target="http://pbs.twimg.com/profile_images/2796525513/7667f2495123781dc123233586546663_normal.jpeg" TargetMode="External"/><Relationship Id="rId1974" Type="http://schemas.openxmlformats.org/officeDocument/2006/relationships/hyperlink" Target="http://pbs.twimg.com/profile_images/1261640985982967808/JLPJE5L3_normal.jpg" TargetMode="External"/><Relationship Id="rId2720" Type="http://schemas.openxmlformats.org/officeDocument/2006/relationships/hyperlink" Target="https://twitter.com/ashokth76365065" TargetMode="External"/><Relationship Id="rId2818" Type="http://schemas.openxmlformats.org/officeDocument/2006/relationships/hyperlink" Target="https://twitter.com/khemmiree" TargetMode="External"/><Relationship Id="rId59" Type="http://schemas.openxmlformats.org/officeDocument/2006/relationships/hyperlink" Target="https://t.co/cdebeuEfAY" TargetMode="External"/><Relationship Id="rId1627" Type="http://schemas.openxmlformats.org/officeDocument/2006/relationships/hyperlink" Target="http://pbs.twimg.com/profile_images/1278655058687778816/icStELXz_normal.jpg" TargetMode="External"/><Relationship Id="rId1834" Type="http://schemas.openxmlformats.org/officeDocument/2006/relationships/hyperlink" Target="http://pbs.twimg.com/profile_images/1301157131719114755/lpjbbdCE_normal.jpg" TargetMode="External"/><Relationship Id="rId3287" Type="http://schemas.openxmlformats.org/officeDocument/2006/relationships/hyperlink" Target="https://twitter.com/manishgaikar41" TargetMode="External"/><Relationship Id="rId2096" Type="http://schemas.openxmlformats.org/officeDocument/2006/relationships/hyperlink" Target="https://twitter.com/naveenk97223293" TargetMode="External"/><Relationship Id="rId3494" Type="http://schemas.openxmlformats.org/officeDocument/2006/relationships/hyperlink" Target="https://twitter.com/bharat24news1" TargetMode="External"/><Relationship Id="rId1901" Type="http://schemas.openxmlformats.org/officeDocument/2006/relationships/hyperlink" Target="http://pbs.twimg.com/profile_images/1301211203612499968/eJEV2SON_normal.jpg" TargetMode="External"/><Relationship Id="rId3147" Type="http://schemas.openxmlformats.org/officeDocument/2006/relationships/hyperlink" Target="https://twitter.com/shubhamc19i" TargetMode="External"/><Relationship Id="rId3354" Type="http://schemas.openxmlformats.org/officeDocument/2006/relationships/hyperlink" Target="https://twitter.com/alokbha09649725" TargetMode="External"/><Relationship Id="rId3561" Type="http://schemas.openxmlformats.org/officeDocument/2006/relationships/hyperlink" Target="https://twitter.com/sanjay43210" TargetMode="External"/><Relationship Id="rId3659" Type="http://schemas.openxmlformats.org/officeDocument/2006/relationships/hyperlink" Target="https://twitter.com/hemrajd99794209" TargetMode="External"/><Relationship Id="rId275" Type="http://schemas.openxmlformats.org/officeDocument/2006/relationships/hyperlink" Target="http://pbs.twimg.com/profile_images/1124172076712116224/6K8bUZY4_normal.jpg" TargetMode="External"/><Relationship Id="rId482" Type="http://schemas.openxmlformats.org/officeDocument/2006/relationships/hyperlink" Target="http://pbs.twimg.com/profile_images/1030632371383484417/CTQ2tu4C_normal.jpg" TargetMode="External"/><Relationship Id="rId2163" Type="http://schemas.openxmlformats.org/officeDocument/2006/relationships/hyperlink" Target="https://twitter.com/nitishkumar" TargetMode="External"/><Relationship Id="rId2370" Type="http://schemas.openxmlformats.org/officeDocument/2006/relationships/hyperlink" Target="https://twitter.com/akashky154" TargetMode="External"/><Relationship Id="rId3007" Type="http://schemas.openxmlformats.org/officeDocument/2006/relationships/hyperlink" Target="https://twitter.com/imratmeena4" TargetMode="External"/><Relationship Id="rId3214" Type="http://schemas.openxmlformats.org/officeDocument/2006/relationships/hyperlink" Target="https://twitter.com/raju295rajuraju" TargetMode="External"/><Relationship Id="rId3421" Type="http://schemas.openxmlformats.org/officeDocument/2006/relationships/hyperlink" Target="https://twitter.com/yadavvins" TargetMode="External"/><Relationship Id="rId135" Type="http://schemas.openxmlformats.org/officeDocument/2006/relationships/hyperlink" Target="https://t.co/ffQta4mlFg" TargetMode="External"/><Relationship Id="rId342" Type="http://schemas.openxmlformats.org/officeDocument/2006/relationships/hyperlink" Target="http://pbs.twimg.com/profile_images/1282512318123761671/FIGFrIw-_normal.jpg" TargetMode="External"/><Relationship Id="rId787" Type="http://schemas.openxmlformats.org/officeDocument/2006/relationships/hyperlink" Target="http://pbs.twimg.com/profile_images/1302805901342986245/51eWeFAK_normal.jpg" TargetMode="External"/><Relationship Id="rId994" Type="http://schemas.openxmlformats.org/officeDocument/2006/relationships/hyperlink" Target="http://abs.twimg.com/sticky/default_profile_images/default_profile_normal.png" TargetMode="External"/><Relationship Id="rId2023" Type="http://schemas.openxmlformats.org/officeDocument/2006/relationships/hyperlink" Target="https://twitter.com/hansra" TargetMode="External"/><Relationship Id="rId2230" Type="http://schemas.openxmlformats.org/officeDocument/2006/relationships/hyperlink" Target="https://twitter.com/piyushk0888" TargetMode="External"/><Relationship Id="rId2468" Type="http://schemas.openxmlformats.org/officeDocument/2006/relationships/hyperlink" Target="https://twitter.com/deepak_meena098" TargetMode="External"/><Relationship Id="rId2675" Type="http://schemas.openxmlformats.org/officeDocument/2006/relationships/hyperlink" Target="https://twitter.com/yadavvikas1005" TargetMode="External"/><Relationship Id="rId2882" Type="http://schemas.openxmlformats.org/officeDocument/2006/relationships/hyperlink" Target="https://twitter.com/akshat_2701" TargetMode="External"/><Relationship Id="rId3519" Type="http://schemas.openxmlformats.org/officeDocument/2006/relationships/hyperlink" Target="https://twitter.com/vipinpa1234567" TargetMode="External"/><Relationship Id="rId202" Type="http://schemas.openxmlformats.org/officeDocument/2006/relationships/hyperlink" Target="https://t.co/9bY0dAWk74" TargetMode="External"/><Relationship Id="rId647" Type="http://schemas.openxmlformats.org/officeDocument/2006/relationships/hyperlink" Target="http://pbs.twimg.com/profile_images/1245366699408281600/NDpO8PDl_normal.jpg" TargetMode="External"/><Relationship Id="rId854" Type="http://schemas.openxmlformats.org/officeDocument/2006/relationships/hyperlink" Target="http://pbs.twimg.com/profile_images/1271691212022415360/tKT2moRw_normal.jpg" TargetMode="External"/><Relationship Id="rId1277" Type="http://schemas.openxmlformats.org/officeDocument/2006/relationships/hyperlink" Target="http://pbs.twimg.com/profile_images/1294821755144433664/uc-3cOim_normal.jpg" TargetMode="External"/><Relationship Id="rId1484" Type="http://schemas.openxmlformats.org/officeDocument/2006/relationships/hyperlink" Target="http://pbs.twimg.com/profile_images/1243745834564489218/BhXOLcwP_normal.jpg" TargetMode="External"/><Relationship Id="rId1691" Type="http://schemas.openxmlformats.org/officeDocument/2006/relationships/hyperlink" Target="http://pbs.twimg.com/profile_images/1302233504365703168/6KQGpwlc_normal.jpg" TargetMode="External"/><Relationship Id="rId2328" Type="http://schemas.openxmlformats.org/officeDocument/2006/relationships/hyperlink" Target="https://twitter.com/abhishekvermaak" TargetMode="External"/><Relationship Id="rId2535" Type="http://schemas.openxmlformats.org/officeDocument/2006/relationships/hyperlink" Target="https://twitter.com/drrpnishank" TargetMode="External"/><Relationship Id="rId2742" Type="http://schemas.openxmlformats.org/officeDocument/2006/relationships/hyperlink" Target="https://twitter.com/sumitchauhan87" TargetMode="External"/><Relationship Id="rId507" Type="http://schemas.openxmlformats.org/officeDocument/2006/relationships/hyperlink" Target="http://pbs.twimg.com/profile_images/1301761019379818497/TYksg73M_normal.jpg" TargetMode="External"/><Relationship Id="rId714" Type="http://schemas.openxmlformats.org/officeDocument/2006/relationships/hyperlink" Target="http://pbs.twimg.com/profile_images/1293200731147665408/UoCzCnTe_normal.jpg" TargetMode="External"/><Relationship Id="rId921" Type="http://schemas.openxmlformats.org/officeDocument/2006/relationships/hyperlink" Target="http://pbs.twimg.com/profile_images/1299999331739607042/Rju149Qd_normal.jpg" TargetMode="External"/><Relationship Id="rId1137" Type="http://schemas.openxmlformats.org/officeDocument/2006/relationships/hyperlink" Target="http://pbs.twimg.com/profile_images/1298816850885713920/QOKfHgk7_normal.jpg" TargetMode="External"/><Relationship Id="rId1344" Type="http://schemas.openxmlformats.org/officeDocument/2006/relationships/hyperlink" Target="http://abs.twimg.com/sticky/default_profile_images/default_profile_normal.png" TargetMode="External"/><Relationship Id="rId1551" Type="http://schemas.openxmlformats.org/officeDocument/2006/relationships/hyperlink" Target="http://pbs.twimg.com/profile_images/272893184/24f2240de.12525286_1-1_normal.jpg" TargetMode="External"/><Relationship Id="rId1789" Type="http://schemas.openxmlformats.org/officeDocument/2006/relationships/hyperlink" Target="http://pbs.twimg.com/profile_images/1300428457571090432/pOQpR5Yl_normal.jpg" TargetMode="External"/><Relationship Id="rId1996" Type="http://schemas.openxmlformats.org/officeDocument/2006/relationships/hyperlink" Target="https://twitter.com/sirmanojyadav" TargetMode="External"/><Relationship Id="rId2602" Type="http://schemas.openxmlformats.org/officeDocument/2006/relationships/hyperlink" Target="https://twitter.com/fundianabones" TargetMode="External"/><Relationship Id="rId50" Type="http://schemas.openxmlformats.org/officeDocument/2006/relationships/hyperlink" Target="https://t.co/j87DnFjHWr" TargetMode="External"/><Relationship Id="rId1204" Type="http://schemas.openxmlformats.org/officeDocument/2006/relationships/hyperlink" Target="http://pbs.twimg.com/profile_images/1302454166434885632/MgD4dagN_normal.jpg" TargetMode="External"/><Relationship Id="rId1411" Type="http://schemas.openxmlformats.org/officeDocument/2006/relationships/hyperlink" Target="http://pbs.twimg.com/profile_images/929579119238451200/XbkC45A6_normal.jpg" TargetMode="External"/><Relationship Id="rId1649" Type="http://schemas.openxmlformats.org/officeDocument/2006/relationships/hyperlink" Target="http://pbs.twimg.com/profile_images/429313701422723072/JkirKf2M_normal.jpeg" TargetMode="External"/><Relationship Id="rId1856" Type="http://schemas.openxmlformats.org/officeDocument/2006/relationships/hyperlink" Target="http://pbs.twimg.com/profile_images/1302670053343551488/X9ZES07P_normal.jpg" TargetMode="External"/><Relationship Id="rId2907" Type="http://schemas.openxmlformats.org/officeDocument/2006/relationships/hyperlink" Target="https://twitter.com/nareshk76144480" TargetMode="External"/><Relationship Id="rId3071" Type="http://schemas.openxmlformats.org/officeDocument/2006/relationships/hyperlink" Target="https://twitter.com/sameerxoxoxo" TargetMode="External"/><Relationship Id="rId1509" Type="http://schemas.openxmlformats.org/officeDocument/2006/relationships/hyperlink" Target="http://pbs.twimg.com/profile_images/1281954128042684419/cGWHfXQI_normal.jpg" TargetMode="External"/><Relationship Id="rId1716" Type="http://schemas.openxmlformats.org/officeDocument/2006/relationships/hyperlink" Target="http://pbs.twimg.com/profile_images/1299223821853978624/gtidGcBK_normal.jpg" TargetMode="External"/><Relationship Id="rId1923" Type="http://schemas.openxmlformats.org/officeDocument/2006/relationships/hyperlink" Target="http://pbs.twimg.com/profile_images/811814809532563456/Hm6O6ktZ_normal.jpg" TargetMode="External"/><Relationship Id="rId3169" Type="http://schemas.openxmlformats.org/officeDocument/2006/relationships/hyperlink" Target="https://twitter.com/erpradeep1996" TargetMode="External"/><Relationship Id="rId3376" Type="http://schemas.openxmlformats.org/officeDocument/2006/relationships/hyperlink" Target="https://twitter.com/palash_thaokar" TargetMode="External"/><Relationship Id="rId3583" Type="http://schemas.openxmlformats.org/officeDocument/2006/relationships/hyperlink" Target="https://twitter.com/rooster16111611" TargetMode="External"/><Relationship Id="rId297" Type="http://schemas.openxmlformats.org/officeDocument/2006/relationships/hyperlink" Target="http://pbs.twimg.com/profile_images/1261562549025361920/w9J7YLbm_normal.jpg" TargetMode="External"/><Relationship Id="rId2185" Type="http://schemas.openxmlformats.org/officeDocument/2006/relationships/hyperlink" Target="https://twitter.com/veeryad83172367" TargetMode="External"/><Relationship Id="rId2392" Type="http://schemas.openxmlformats.org/officeDocument/2006/relationships/hyperlink" Target="https://twitter.com/mohd_masood_" TargetMode="External"/><Relationship Id="rId3029" Type="http://schemas.openxmlformats.org/officeDocument/2006/relationships/hyperlink" Target="https://twitter.com/advvijaykumar8" TargetMode="External"/><Relationship Id="rId3236" Type="http://schemas.openxmlformats.org/officeDocument/2006/relationships/hyperlink" Target="https://twitter.com/brijesh0581" TargetMode="External"/><Relationship Id="rId157" Type="http://schemas.openxmlformats.org/officeDocument/2006/relationships/hyperlink" Target="https://t.co/ysJLPZFJYT" TargetMode="External"/><Relationship Id="rId364" Type="http://schemas.openxmlformats.org/officeDocument/2006/relationships/hyperlink" Target="http://pbs.twimg.com/profile_images/1265207786155073537/xwqL8MNr_normal.jpg" TargetMode="External"/><Relationship Id="rId2045" Type="http://schemas.openxmlformats.org/officeDocument/2006/relationships/hyperlink" Target="https://twitter.com/binodojha999" TargetMode="External"/><Relationship Id="rId2697" Type="http://schemas.openxmlformats.org/officeDocument/2006/relationships/hyperlink" Target="https://twitter.com/rozykhatoon9" TargetMode="External"/><Relationship Id="rId3443" Type="http://schemas.openxmlformats.org/officeDocument/2006/relationships/hyperlink" Target="https://twitter.com/mohsin94245714" TargetMode="External"/><Relationship Id="rId3650" Type="http://schemas.openxmlformats.org/officeDocument/2006/relationships/hyperlink" Target="https://twitter.com/mukeshy898989" TargetMode="External"/><Relationship Id="rId571" Type="http://schemas.openxmlformats.org/officeDocument/2006/relationships/hyperlink" Target="http://pbs.twimg.com/profile_images/762605287207342080/S6dpdHM8_normal.jpg" TargetMode="External"/><Relationship Id="rId669" Type="http://schemas.openxmlformats.org/officeDocument/2006/relationships/hyperlink" Target="http://pbs.twimg.com/profile_images/735847619558150144/A3qe5ZVw_normal.jpg" TargetMode="External"/><Relationship Id="rId876" Type="http://schemas.openxmlformats.org/officeDocument/2006/relationships/hyperlink" Target="http://pbs.twimg.com/profile_images/1276532891862917120/-O0-9Aag_normal.jpg" TargetMode="External"/><Relationship Id="rId1299" Type="http://schemas.openxmlformats.org/officeDocument/2006/relationships/hyperlink" Target="http://pbs.twimg.com/profile_images/1085485250992472065/I0OMqEQ__normal.jpg" TargetMode="External"/><Relationship Id="rId2252" Type="http://schemas.openxmlformats.org/officeDocument/2006/relationships/hyperlink" Target="https://twitter.com/ankitsi26225306" TargetMode="External"/><Relationship Id="rId2557" Type="http://schemas.openxmlformats.org/officeDocument/2006/relationships/hyperlink" Target="https://twitter.com/rjdforindia" TargetMode="External"/><Relationship Id="rId3303" Type="http://schemas.openxmlformats.org/officeDocument/2006/relationships/hyperlink" Target="https://twitter.com/tuli_neelam" TargetMode="External"/><Relationship Id="rId3510" Type="http://schemas.openxmlformats.org/officeDocument/2006/relationships/hyperlink" Target="https://twitter.com/kamrulhasankh12" TargetMode="External"/><Relationship Id="rId3608" Type="http://schemas.openxmlformats.org/officeDocument/2006/relationships/hyperlink" Target="https://twitter.com/sushilk76122857" TargetMode="External"/><Relationship Id="rId224" Type="http://schemas.openxmlformats.org/officeDocument/2006/relationships/hyperlink" Target="https://t.co/SIUN8ZRFFA" TargetMode="External"/><Relationship Id="rId431" Type="http://schemas.openxmlformats.org/officeDocument/2006/relationships/hyperlink" Target="http://pbs.twimg.com/profile_images/1280752404934230019/ZUy8-hzf_normal.jpg" TargetMode="External"/><Relationship Id="rId529" Type="http://schemas.openxmlformats.org/officeDocument/2006/relationships/hyperlink" Target="http://pbs.twimg.com/profile_images/1301182852977979392/Myv6nBgq_normal.jpg" TargetMode="External"/><Relationship Id="rId736" Type="http://schemas.openxmlformats.org/officeDocument/2006/relationships/hyperlink" Target="http://pbs.twimg.com/profile_images/1298496231300161537/iWq9TThM_normal.jpg" TargetMode="External"/><Relationship Id="rId1061" Type="http://schemas.openxmlformats.org/officeDocument/2006/relationships/hyperlink" Target="http://pbs.twimg.com/profile_images/961865818702168064/SuQtEiM1_normal.jpg" TargetMode="External"/><Relationship Id="rId1159" Type="http://schemas.openxmlformats.org/officeDocument/2006/relationships/hyperlink" Target="http://pbs.twimg.com/profile_images/3519215527/2beca5cc2500a376b9758549aacc7899_normal.jpeg" TargetMode="External"/><Relationship Id="rId1366" Type="http://schemas.openxmlformats.org/officeDocument/2006/relationships/hyperlink" Target="http://pbs.twimg.com/profile_images/1297208366083710976/h6pJk4CE_normal.jpg" TargetMode="External"/><Relationship Id="rId2112" Type="http://schemas.openxmlformats.org/officeDocument/2006/relationships/hyperlink" Target="https://twitter.com/iamsrikanth22d" TargetMode="External"/><Relationship Id="rId2417" Type="http://schemas.openxmlformats.org/officeDocument/2006/relationships/hyperlink" Target="https://twitter.com/rameshv63814897" TargetMode="External"/><Relationship Id="rId2764" Type="http://schemas.openxmlformats.org/officeDocument/2006/relationships/hyperlink" Target="https://twitter.com/tanveer75506628" TargetMode="External"/><Relationship Id="rId2971" Type="http://schemas.openxmlformats.org/officeDocument/2006/relationships/hyperlink" Target="https://twitter.com/rajendr96964421" TargetMode="External"/><Relationship Id="rId943" Type="http://schemas.openxmlformats.org/officeDocument/2006/relationships/hyperlink" Target="http://pbs.twimg.com/profile_images/1301554238154182657/92nCCqV-_normal.jpg" TargetMode="External"/><Relationship Id="rId1019" Type="http://schemas.openxmlformats.org/officeDocument/2006/relationships/hyperlink" Target="http://pbs.twimg.com/profile_images/1294447111316987905/9o3vOxSb_normal.jpg" TargetMode="External"/><Relationship Id="rId1573" Type="http://schemas.openxmlformats.org/officeDocument/2006/relationships/hyperlink" Target="http://pbs.twimg.com/profile_images/1300676953024860160/Anxhx9-M_normal.jpg" TargetMode="External"/><Relationship Id="rId1780" Type="http://schemas.openxmlformats.org/officeDocument/2006/relationships/hyperlink" Target="http://pbs.twimg.com/profile_images/677071184857464832/ppvV7fyn_normal.jpg" TargetMode="External"/><Relationship Id="rId1878" Type="http://schemas.openxmlformats.org/officeDocument/2006/relationships/hyperlink" Target="http://pbs.twimg.com/profile_images/1300610301943898112/seyxejec_normal.jpg" TargetMode="External"/><Relationship Id="rId2624" Type="http://schemas.openxmlformats.org/officeDocument/2006/relationships/hyperlink" Target="https://twitter.com/surajitkumarna8" TargetMode="External"/><Relationship Id="rId2831" Type="http://schemas.openxmlformats.org/officeDocument/2006/relationships/hyperlink" Target="https://twitter.com/arshadullah_md" TargetMode="External"/><Relationship Id="rId2929" Type="http://schemas.openxmlformats.org/officeDocument/2006/relationships/hyperlink" Target="https://twitter.com/yadavanoop99" TargetMode="External"/><Relationship Id="rId72" Type="http://schemas.openxmlformats.org/officeDocument/2006/relationships/hyperlink" Target="https://t.co/nwr4e1tzB0" TargetMode="External"/><Relationship Id="rId803" Type="http://schemas.openxmlformats.org/officeDocument/2006/relationships/hyperlink" Target="http://pbs.twimg.com/profile_images/1277874460943544320/gXY9QDsV_normal.jpg" TargetMode="External"/><Relationship Id="rId1226" Type="http://schemas.openxmlformats.org/officeDocument/2006/relationships/hyperlink" Target="http://pbs.twimg.com/profile_images/1299070375519686656/7SvUZxPZ_normal.jpg" TargetMode="External"/><Relationship Id="rId1433" Type="http://schemas.openxmlformats.org/officeDocument/2006/relationships/hyperlink" Target="http://pbs.twimg.com/profile_images/1302246249416945664/23Mh4xkJ_normal.jpg" TargetMode="External"/><Relationship Id="rId1640" Type="http://schemas.openxmlformats.org/officeDocument/2006/relationships/hyperlink" Target="http://pbs.twimg.com/profile_images/1301303981650649090/D9YMiIpc_normal.jpg" TargetMode="External"/><Relationship Id="rId1738" Type="http://schemas.openxmlformats.org/officeDocument/2006/relationships/hyperlink" Target="http://pbs.twimg.com/profile_images/1230195410469298176/PPX6AGF__normal.jpg" TargetMode="External"/><Relationship Id="rId3093" Type="http://schemas.openxmlformats.org/officeDocument/2006/relationships/hyperlink" Target="https://twitter.com/sirramangi" TargetMode="External"/><Relationship Id="rId1500" Type="http://schemas.openxmlformats.org/officeDocument/2006/relationships/hyperlink" Target="http://pbs.twimg.com/profile_images/1301356633910517761/-VLQsrf8_normal.jpg" TargetMode="External"/><Relationship Id="rId1945" Type="http://schemas.openxmlformats.org/officeDocument/2006/relationships/hyperlink" Target="http://pbs.twimg.com/profile_images/1300486200600395777/xpDBVLwa_normal.jpg" TargetMode="External"/><Relationship Id="rId3160" Type="http://schemas.openxmlformats.org/officeDocument/2006/relationships/hyperlink" Target="https://twitter.com/rkyadav_geo" TargetMode="External"/><Relationship Id="rId3398" Type="http://schemas.openxmlformats.org/officeDocument/2006/relationships/hyperlink" Target="https://twitter.com/madhavkumarkum3" TargetMode="External"/><Relationship Id="rId1805" Type="http://schemas.openxmlformats.org/officeDocument/2006/relationships/hyperlink" Target="http://pbs.twimg.com/profile_images/1214139519911415809/nTIzpNxm_normal.jpg" TargetMode="External"/><Relationship Id="rId3020" Type="http://schemas.openxmlformats.org/officeDocument/2006/relationships/hyperlink" Target="https://twitter.com/kumarhemant91" TargetMode="External"/><Relationship Id="rId3258" Type="http://schemas.openxmlformats.org/officeDocument/2006/relationships/hyperlink" Target="https://twitter.com/v_" TargetMode="External"/><Relationship Id="rId3465" Type="http://schemas.openxmlformats.org/officeDocument/2006/relationships/hyperlink" Target="https://twitter.com/antibhakt5" TargetMode="External"/><Relationship Id="rId3672" Type="http://schemas.openxmlformats.org/officeDocument/2006/relationships/hyperlink" Target="https://twitter.com/shanmugam_18" TargetMode="External"/><Relationship Id="rId179" Type="http://schemas.openxmlformats.org/officeDocument/2006/relationships/hyperlink" Target="https://t.co/BJaRpEcuf1" TargetMode="External"/><Relationship Id="rId386" Type="http://schemas.openxmlformats.org/officeDocument/2006/relationships/hyperlink" Target="http://pbs.twimg.com/profile_images/1301807030441668609/VioWoXxu_normal.jpg" TargetMode="External"/><Relationship Id="rId593" Type="http://schemas.openxmlformats.org/officeDocument/2006/relationships/hyperlink" Target="http://pbs.twimg.com/profile_images/1298855479951495169/XWV0_2sB_normal.jpg" TargetMode="External"/><Relationship Id="rId2067" Type="http://schemas.openxmlformats.org/officeDocument/2006/relationships/hyperlink" Target="https://twitter.com/priainc" TargetMode="External"/><Relationship Id="rId2274" Type="http://schemas.openxmlformats.org/officeDocument/2006/relationships/hyperlink" Target="https://twitter.com/cponergkp" TargetMode="External"/><Relationship Id="rId2481" Type="http://schemas.openxmlformats.org/officeDocument/2006/relationships/hyperlink" Target="https://twitter.com/rvasthana" TargetMode="External"/><Relationship Id="rId3118" Type="http://schemas.openxmlformats.org/officeDocument/2006/relationships/hyperlink" Target="https://twitter.com/akeelakeel2011" TargetMode="External"/><Relationship Id="rId3325" Type="http://schemas.openxmlformats.org/officeDocument/2006/relationships/hyperlink" Target="https://twitter.com/zeeshan39041545" TargetMode="External"/><Relationship Id="rId3532" Type="http://schemas.openxmlformats.org/officeDocument/2006/relationships/hyperlink" Target="https://twitter.com/vijayagni" TargetMode="External"/><Relationship Id="rId246" Type="http://schemas.openxmlformats.org/officeDocument/2006/relationships/hyperlink" Target="https://t.co/GOFVyx7jOr" TargetMode="External"/><Relationship Id="rId453" Type="http://schemas.openxmlformats.org/officeDocument/2006/relationships/hyperlink" Target="http://pbs.twimg.com/profile_images/1301032611821752321/-89OKzpm_normal.jpg" TargetMode="External"/><Relationship Id="rId660" Type="http://schemas.openxmlformats.org/officeDocument/2006/relationships/hyperlink" Target="http://pbs.twimg.com/profile_images/1138387091434409984/f2gZsKgH_normal.jpg" TargetMode="External"/><Relationship Id="rId898" Type="http://schemas.openxmlformats.org/officeDocument/2006/relationships/hyperlink" Target="http://pbs.twimg.com/profile_images/1256493957829332993/qgkLSvVg_normal.jpg" TargetMode="External"/><Relationship Id="rId1083" Type="http://schemas.openxmlformats.org/officeDocument/2006/relationships/hyperlink" Target="http://pbs.twimg.com/profile_images/1280784823569743872/8nbc9O_L_normal.jpg" TargetMode="External"/><Relationship Id="rId1290" Type="http://schemas.openxmlformats.org/officeDocument/2006/relationships/hyperlink" Target="http://pbs.twimg.com/profile_images/1295672958522777600/W7Cr-Q2I_normal.jpg" TargetMode="External"/><Relationship Id="rId2134" Type="http://schemas.openxmlformats.org/officeDocument/2006/relationships/hyperlink" Target="https://twitter.com/anusing43130847" TargetMode="External"/><Relationship Id="rId2341" Type="http://schemas.openxmlformats.org/officeDocument/2006/relationships/hyperlink" Target="https://twitter.com/anurag876" TargetMode="External"/><Relationship Id="rId2579" Type="http://schemas.openxmlformats.org/officeDocument/2006/relationships/hyperlink" Target="https://twitter.com/sanjayk32373480" TargetMode="External"/><Relationship Id="rId2786" Type="http://schemas.openxmlformats.org/officeDocument/2006/relationships/hyperlink" Target="https://twitter.com/parisanghetawah" TargetMode="External"/><Relationship Id="rId2993" Type="http://schemas.openxmlformats.org/officeDocument/2006/relationships/hyperlink" Target="https://twitter.com/waynebat71" TargetMode="External"/><Relationship Id="rId106" Type="http://schemas.openxmlformats.org/officeDocument/2006/relationships/hyperlink" Target="https://t.co/bYiD3tRiLG" TargetMode="External"/><Relationship Id="rId313" Type="http://schemas.openxmlformats.org/officeDocument/2006/relationships/hyperlink" Target="http://pbs.twimg.com/profile_images/1267493088873844737/WRig_GIB_normal.jpg" TargetMode="External"/><Relationship Id="rId758" Type="http://schemas.openxmlformats.org/officeDocument/2006/relationships/hyperlink" Target="http://pbs.twimg.com/profile_images/1296911695130931200/4B7xAUob_normal.jpg" TargetMode="External"/><Relationship Id="rId965" Type="http://schemas.openxmlformats.org/officeDocument/2006/relationships/hyperlink" Target="http://pbs.twimg.com/profile_images/1212310281474297858/cBShvpXF_normal.jpg" TargetMode="External"/><Relationship Id="rId1150" Type="http://schemas.openxmlformats.org/officeDocument/2006/relationships/hyperlink" Target="http://pbs.twimg.com/profile_images/1286625991608025089/bnLb9cdl_normal.jpg" TargetMode="External"/><Relationship Id="rId1388" Type="http://schemas.openxmlformats.org/officeDocument/2006/relationships/hyperlink" Target="http://pbs.twimg.com/profile_images/1293117151813890048/Wz0uegH3_normal.jpg" TargetMode="External"/><Relationship Id="rId1595" Type="http://schemas.openxmlformats.org/officeDocument/2006/relationships/hyperlink" Target="http://pbs.twimg.com/profile_images/1280405376249155585/C5qq-VqL_normal.jpg" TargetMode="External"/><Relationship Id="rId2439" Type="http://schemas.openxmlformats.org/officeDocument/2006/relationships/hyperlink" Target="https://twitter.com/rubikaliyaquat" TargetMode="External"/><Relationship Id="rId2646" Type="http://schemas.openxmlformats.org/officeDocument/2006/relationships/hyperlink" Target="https://twitter.com/dineshc77831123" TargetMode="External"/><Relationship Id="rId2853" Type="http://schemas.openxmlformats.org/officeDocument/2006/relationships/hyperlink" Target="https://twitter.com/tinukatweet" TargetMode="External"/><Relationship Id="rId94" Type="http://schemas.openxmlformats.org/officeDocument/2006/relationships/hyperlink" Target="https://t.co/fC8RwDOH3c" TargetMode="External"/><Relationship Id="rId520" Type="http://schemas.openxmlformats.org/officeDocument/2006/relationships/hyperlink" Target="http://pbs.twimg.com/profile_images/1300198330698354689/FSP__EsE_normal.jpg" TargetMode="External"/><Relationship Id="rId618" Type="http://schemas.openxmlformats.org/officeDocument/2006/relationships/hyperlink" Target="http://pbs.twimg.com/profile_images/1116646004051402753/NtJ6ZWNy_normal.jpg" TargetMode="External"/><Relationship Id="rId825" Type="http://schemas.openxmlformats.org/officeDocument/2006/relationships/hyperlink" Target="http://pbs.twimg.com/profile_images/1267092559337156608/nFJ7CbfO_normal.jpg" TargetMode="External"/><Relationship Id="rId1248" Type="http://schemas.openxmlformats.org/officeDocument/2006/relationships/hyperlink" Target="http://pbs.twimg.com/profile_images/1289122647389777921/6DfpWra4_normal.jpg" TargetMode="External"/><Relationship Id="rId1455" Type="http://schemas.openxmlformats.org/officeDocument/2006/relationships/hyperlink" Target="http://pbs.twimg.com/profile_images/1294128797063606275/0OpZKLO2_normal.jpg" TargetMode="External"/><Relationship Id="rId1662" Type="http://schemas.openxmlformats.org/officeDocument/2006/relationships/hyperlink" Target="http://pbs.twimg.com/profile_images/1301541849014788097/i_Oy2h6Y_normal.jpg" TargetMode="External"/><Relationship Id="rId2201" Type="http://schemas.openxmlformats.org/officeDocument/2006/relationships/hyperlink" Target="https://twitter.com/gauravshaan95" TargetMode="External"/><Relationship Id="rId2506" Type="http://schemas.openxmlformats.org/officeDocument/2006/relationships/hyperlink" Target="https://twitter.com/raushan15091764" TargetMode="External"/><Relationship Id="rId1010" Type="http://schemas.openxmlformats.org/officeDocument/2006/relationships/hyperlink" Target="http://pbs.twimg.com/profile_images/1298868243478671361/RtpxDeqj_normal.jpg" TargetMode="External"/><Relationship Id="rId1108" Type="http://schemas.openxmlformats.org/officeDocument/2006/relationships/hyperlink" Target="http://pbs.twimg.com/profile_images/1302523666622803968/fFyjLpSx_normal.jpg" TargetMode="External"/><Relationship Id="rId1315" Type="http://schemas.openxmlformats.org/officeDocument/2006/relationships/hyperlink" Target="http://abs.twimg.com/sticky/default_profile_images/default_profile_normal.png" TargetMode="External"/><Relationship Id="rId1967" Type="http://schemas.openxmlformats.org/officeDocument/2006/relationships/hyperlink" Target="http://pbs.twimg.com/profile_images/1300395256114864128/Xxz-Wadd_normal.jpg" TargetMode="External"/><Relationship Id="rId2713" Type="http://schemas.openxmlformats.org/officeDocument/2006/relationships/hyperlink" Target="https://twitter.com/shiprakaushik31" TargetMode="External"/><Relationship Id="rId2920" Type="http://schemas.openxmlformats.org/officeDocument/2006/relationships/hyperlink" Target="https://twitter.com/merjaali1" TargetMode="External"/><Relationship Id="rId1522" Type="http://schemas.openxmlformats.org/officeDocument/2006/relationships/hyperlink" Target="http://pbs.twimg.com/profile_images/1129347352630710279/rIwLaCOT_normal.png" TargetMode="External"/><Relationship Id="rId21" Type="http://schemas.openxmlformats.org/officeDocument/2006/relationships/hyperlink" Target="https://t.co/Bv9VNBQZJK" TargetMode="External"/><Relationship Id="rId2089" Type="http://schemas.openxmlformats.org/officeDocument/2006/relationships/hyperlink" Target="https://twitter.com/narendramodi" TargetMode="External"/><Relationship Id="rId3487" Type="http://schemas.openxmlformats.org/officeDocument/2006/relationships/hyperlink" Target="https://twitter.com/sanjeevnitv" TargetMode="External"/><Relationship Id="rId3694" Type="http://schemas.openxmlformats.org/officeDocument/2006/relationships/hyperlink" Target="https://twitter.com/2019jan" TargetMode="External"/><Relationship Id="rId2296" Type="http://schemas.openxmlformats.org/officeDocument/2006/relationships/hyperlink" Target="https://twitter.com/bstvlive" TargetMode="External"/><Relationship Id="rId3347" Type="http://schemas.openxmlformats.org/officeDocument/2006/relationships/hyperlink" Target="https://twitter.com/vishal_klc" TargetMode="External"/><Relationship Id="rId3554" Type="http://schemas.openxmlformats.org/officeDocument/2006/relationships/hyperlink" Target="https://twitter.com/mahendr77095720" TargetMode="External"/><Relationship Id="rId268" Type="http://schemas.openxmlformats.org/officeDocument/2006/relationships/hyperlink" Target="https://t.co/SEtVqlka92" TargetMode="External"/><Relationship Id="rId475" Type="http://schemas.openxmlformats.org/officeDocument/2006/relationships/hyperlink" Target="http://pbs.twimg.com/profile_images/1300318838379089920/dzJtBSo__normal.jpg" TargetMode="External"/><Relationship Id="rId682" Type="http://schemas.openxmlformats.org/officeDocument/2006/relationships/hyperlink" Target="http://pbs.twimg.com/profile_images/1296324491509764097/eCbMI1rA_normal.jpg" TargetMode="External"/><Relationship Id="rId2156" Type="http://schemas.openxmlformats.org/officeDocument/2006/relationships/hyperlink" Target="https://twitter.com/nationalhotspot" TargetMode="External"/><Relationship Id="rId2363" Type="http://schemas.openxmlformats.org/officeDocument/2006/relationships/hyperlink" Target="https://twitter.com/prabhat51121245" TargetMode="External"/><Relationship Id="rId2570" Type="http://schemas.openxmlformats.org/officeDocument/2006/relationships/hyperlink" Target="https://twitter.com/mparunyadav" TargetMode="External"/><Relationship Id="rId3207" Type="http://schemas.openxmlformats.org/officeDocument/2006/relationships/hyperlink" Target="https://twitter.com/mrrahul002" TargetMode="External"/><Relationship Id="rId3414" Type="http://schemas.openxmlformats.org/officeDocument/2006/relationships/hyperlink" Target="https://twitter.com/sujata50340362" TargetMode="External"/><Relationship Id="rId3621" Type="http://schemas.openxmlformats.org/officeDocument/2006/relationships/hyperlink" Target="https://twitter.com/rakhikataria01" TargetMode="External"/><Relationship Id="rId128" Type="http://schemas.openxmlformats.org/officeDocument/2006/relationships/hyperlink" Target="https://t.co/ysJLPZXlnt" TargetMode="External"/><Relationship Id="rId335" Type="http://schemas.openxmlformats.org/officeDocument/2006/relationships/hyperlink" Target="http://pbs.twimg.com/profile_images/1302894104318062592/7008rUkY_normal.jpg" TargetMode="External"/><Relationship Id="rId542" Type="http://schemas.openxmlformats.org/officeDocument/2006/relationships/hyperlink" Target="http://pbs.twimg.com/profile_images/1261131148169744391/K3L1uZYA_normal.jpg" TargetMode="External"/><Relationship Id="rId1172" Type="http://schemas.openxmlformats.org/officeDocument/2006/relationships/hyperlink" Target="http://pbs.twimg.com/profile_images/1236314098846945280/1l5xfo-o_normal.jpg" TargetMode="External"/><Relationship Id="rId2016" Type="http://schemas.openxmlformats.org/officeDocument/2006/relationships/hyperlink" Target="https://twitter.com/hitaksh57346266" TargetMode="External"/><Relationship Id="rId2223" Type="http://schemas.openxmlformats.org/officeDocument/2006/relationships/hyperlink" Target="https://twitter.com/ghulam439" TargetMode="External"/><Relationship Id="rId2430" Type="http://schemas.openxmlformats.org/officeDocument/2006/relationships/hyperlink" Target="https://twitter.com/sheodas_meena" TargetMode="External"/><Relationship Id="rId402" Type="http://schemas.openxmlformats.org/officeDocument/2006/relationships/hyperlink" Target="http://pbs.twimg.com/profile_images/1213391422197387264/_WvDKvwo_normal.jpg" TargetMode="External"/><Relationship Id="rId1032" Type="http://schemas.openxmlformats.org/officeDocument/2006/relationships/hyperlink" Target="http://pbs.twimg.com/profile_images/1301318144959508481/VA168aIr_normal.jpg" TargetMode="External"/><Relationship Id="rId1989" Type="http://schemas.openxmlformats.org/officeDocument/2006/relationships/hyperlink" Target="https://twitter.com/tallurichakrav3" TargetMode="External"/><Relationship Id="rId1849" Type="http://schemas.openxmlformats.org/officeDocument/2006/relationships/hyperlink" Target="http://pbs.twimg.com/profile_images/1102893410334068737/VXpvZ7ju_normal.jpg" TargetMode="External"/><Relationship Id="rId3064" Type="http://schemas.openxmlformats.org/officeDocument/2006/relationships/hyperlink" Target="https://twitter.com/utkarsh51725143" TargetMode="External"/><Relationship Id="rId192" Type="http://schemas.openxmlformats.org/officeDocument/2006/relationships/hyperlink" Target="https://t.co/YVV1Zxzsg5" TargetMode="External"/><Relationship Id="rId1709" Type="http://schemas.openxmlformats.org/officeDocument/2006/relationships/hyperlink" Target="http://pbs.twimg.com/profile_images/1291634934029914112/U1RVWRht_normal.jpg" TargetMode="External"/><Relationship Id="rId1916" Type="http://schemas.openxmlformats.org/officeDocument/2006/relationships/hyperlink" Target="http://pbs.twimg.com/profile_images/1271916079275622400/nxwYXg5u_normal.jpg" TargetMode="External"/><Relationship Id="rId3271" Type="http://schemas.openxmlformats.org/officeDocument/2006/relationships/hyperlink" Target="https://twitter.com/ir_c" TargetMode="External"/><Relationship Id="rId2080" Type="http://schemas.openxmlformats.org/officeDocument/2006/relationships/hyperlink" Target="https://twitter.com/davechintan7" TargetMode="External"/><Relationship Id="rId3131" Type="http://schemas.openxmlformats.org/officeDocument/2006/relationships/hyperlink" Target="https://twitter.com/whatever20167" TargetMode="External"/><Relationship Id="rId2897" Type="http://schemas.openxmlformats.org/officeDocument/2006/relationships/hyperlink" Target="https://twitter.com/iswatantrayadav" TargetMode="External"/><Relationship Id="rId869" Type="http://schemas.openxmlformats.org/officeDocument/2006/relationships/hyperlink" Target="http://pbs.twimg.com/profile_images/1302186537627475968/JB5CPbH-_normal.jpg" TargetMode="External"/><Relationship Id="rId1499" Type="http://schemas.openxmlformats.org/officeDocument/2006/relationships/hyperlink" Target="http://pbs.twimg.com/profile_images/1297242014707093504/wQF17FzY_normal.jpg" TargetMode="External"/><Relationship Id="rId729" Type="http://schemas.openxmlformats.org/officeDocument/2006/relationships/hyperlink" Target="http://pbs.twimg.com/profile_images/1123912678005719041/QDffLT6E_normal.jpg" TargetMode="External"/><Relationship Id="rId1359" Type="http://schemas.openxmlformats.org/officeDocument/2006/relationships/hyperlink" Target="http://pbs.twimg.com/profile_images/1238354390282469376/2A2fEFsG_normal.jpg" TargetMode="External"/><Relationship Id="rId2757" Type="http://schemas.openxmlformats.org/officeDocument/2006/relationships/hyperlink" Target="https://twitter.com/amrita42987127" TargetMode="External"/><Relationship Id="rId2964" Type="http://schemas.openxmlformats.org/officeDocument/2006/relationships/hyperlink" Target="https://twitter.com/deshbhaktadmi" TargetMode="External"/><Relationship Id="rId936" Type="http://schemas.openxmlformats.org/officeDocument/2006/relationships/hyperlink" Target="http://pbs.twimg.com/profile_images/1270642540081889280/MMFcn6E0_normal.jpg" TargetMode="External"/><Relationship Id="rId1219" Type="http://schemas.openxmlformats.org/officeDocument/2006/relationships/hyperlink" Target="http://pbs.twimg.com/profile_images/1288117085827026946/UtKloL91_normal.jpg" TargetMode="External"/><Relationship Id="rId1566" Type="http://schemas.openxmlformats.org/officeDocument/2006/relationships/hyperlink" Target="http://pbs.twimg.com/profile_images/1287397548156755969/MK_EXYRi_normal.jpg" TargetMode="External"/><Relationship Id="rId1773" Type="http://schemas.openxmlformats.org/officeDocument/2006/relationships/hyperlink" Target="http://pbs.twimg.com/profile_images/1269456461723324416/c4h6bJIT_normal.jpg" TargetMode="External"/><Relationship Id="rId1980" Type="http://schemas.openxmlformats.org/officeDocument/2006/relationships/hyperlink" Target="http://pbs.twimg.com/profile_images/1269301638755495937/nm-RNzH4_normal.jpg" TargetMode="External"/><Relationship Id="rId2617" Type="http://schemas.openxmlformats.org/officeDocument/2006/relationships/hyperlink" Target="https://twitter.com/rohitmi20512464" TargetMode="External"/><Relationship Id="rId2824" Type="http://schemas.openxmlformats.org/officeDocument/2006/relationships/hyperlink" Target="https://twitter.com/mathurhardesh" TargetMode="External"/><Relationship Id="rId65" Type="http://schemas.openxmlformats.org/officeDocument/2006/relationships/hyperlink" Target="https://t.co/ZIamRTF7wn" TargetMode="External"/><Relationship Id="rId1426" Type="http://schemas.openxmlformats.org/officeDocument/2006/relationships/hyperlink" Target="http://pbs.twimg.com/profile_images/1298239414821249026/O6423bl1_normal.jpg" TargetMode="External"/><Relationship Id="rId1633" Type="http://schemas.openxmlformats.org/officeDocument/2006/relationships/hyperlink" Target="http://pbs.twimg.com/profile_images/1285616927566516224/Vef9lw-9_normal.jpg" TargetMode="External"/><Relationship Id="rId1840" Type="http://schemas.openxmlformats.org/officeDocument/2006/relationships/hyperlink" Target="http://pbs.twimg.com/profile_images/790754572826349568/IfSUKzGt_normal.jpg" TargetMode="External"/><Relationship Id="rId1700" Type="http://schemas.openxmlformats.org/officeDocument/2006/relationships/hyperlink" Target="http://pbs.twimg.com/profile_images/1276901592181030912/QJ2Yv6NO_normal.jpg" TargetMode="External"/><Relationship Id="rId3598" Type="http://schemas.openxmlformats.org/officeDocument/2006/relationships/hyperlink" Target="https://twitter.com/arunathiswaran" TargetMode="External"/><Relationship Id="rId3458" Type="http://schemas.openxmlformats.org/officeDocument/2006/relationships/hyperlink" Target="https://twitter.com/motiyanisagar" TargetMode="External"/><Relationship Id="rId3665" Type="http://schemas.openxmlformats.org/officeDocument/2006/relationships/hyperlink" Target="https://twitter.com/mukesh_gundiya" TargetMode="External"/><Relationship Id="rId379" Type="http://schemas.openxmlformats.org/officeDocument/2006/relationships/hyperlink" Target="http://pbs.twimg.com/profile_images/1084206943680516097/THa7guFd_normal.jpg" TargetMode="External"/><Relationship Id="rId586" Type="http://schemas.openxmlformats.org/officeDocument/2006/relationships/hyperlink" Target="http://pbs.twimg.com/profile_images/1301025804655050754/CQwjQvtD_normal.jpg" TargetMode="External"/><Relationship Id="rId793" Type="http://schemas.openxmlformats.org/officeDocument/2006/relationships/hyperlink" Target="http://pbs.twimg.com/profile_images/1117458861739401216/iOZIdHd9_normal.jpg" TargetMode="External"/><Relationship Id="rId2267" Type="http://schemas.openxmlformats.org/officeDocument/2006/relationships/hyperlink" Target="https://twitter.com/nlahariya999" TargetMode="External"/><Relationship Id="rId2474" Type="http://schemas.openxmlformats.org/officeDocument/2006/relationships/hyperlink" Target="https://twitter.com/imnahid123" TargetMode="External"/><Relationship Id="rId2681" Type="http://schemas.openxmlformats.org/officeDocument/2006/relationships/hyperlink" Target="https://twitter.com/purusho95743055" TargetMode="External"/><Relationship Id="rId3318" Type="http://schemas.openxmlformats.org/officeDocument/2006/relationships/hyperlink" Target="https://twitter.com/deshbha68227440" TargetMode="External"/><Relationship Id="rId3525" Type="http://schemas.openxmlformats.org/officeDocument/2006/relationships/hyperlink" Target="https://twitter.com/sunnyarun1992" TargetMode="External"/><Relationship Id="rId239" Type="http://schemas.openxmlformats.org/officeDocument/2006/relationships/hyperlink" Target="http://t.co/KS1qxp2ynF" TargetMode="External"/><Relationship Id="rId446" Type="http://schemas.openxmlformats.org/officeDocument/2006/relationships/hyperlink" Target="http://pbs.twimg.com/profile_images/1199006039888121856/WWVP0_0r_normal.jpg" TargetMode="External"/><Relationship Id="rId653" Type="http://schemas.openxmlformats.org/officeDocument/2006/relationships/hyperlink" Target="http://abs.twimg.com/sticky/default_profile_images/default_profile_normal.png" TargetMode="External"/><Relationship Id="rId1076" Type="http://schemas.openxmlformats.org/officeDocument/2006/relationships/hyperlink" Target="http://pbs.twimg.com/profile_images/1295020721656086528/skj3FQeo_normal.jpg" TargetMode="External"/><Relationship Id="rId1283" Type="http://schemas.openxmlformats.org/officeDocument/2006/relationships/hyperlink" Target="http://pbs.twimg.com/profile_images/1273493852653891587/BO1GjQCT_normal.jpg" TargetMode="External"/><Relationship Id="rId1490" Type="http://schemas.openxmlformats.org/officeDocument/2006/relationships/hyperlink" Target="http://pbs.twimg.com/profile_images/1300804440564277248/unt6X2d__normal.jpg" TargetMode="External"/><Relationship Id="rId2127" Type="http://schemas.openxmlformats.org/officeDocument/2006/relationships/hyperlink" Target="https://twitter.com/nayab381" TargetMode="External"/><Relationship Id="rId2334" Type="http://schemas.openxmlformats.org/officeDocument/2006/relationships/hyperlink" Target="https://twitter.com/pawankhera" TargetMode="External"/><Relationship Id="rId306" Type="http://schemas.openxmlformats.org/officeDocument/2006/relationships/hyperlink" Target="http://pbs.twimg.com/profile_images/1301131549409046528/GiMKIBGM_normal.jpg" TargetMode="External"/><Relationship Id="rId860" Type="http://schemas.openxmlformats.org/officeDocument/2006/relationships/hyperlink" Target="http://pbs.twimg.com/profile_images/1256969931045863431/JmehDzQ2_normal.jpg" TargetMode="External"/><Relationship Id="rId1143" Type="http://schemas.openxmlformats.org/officeDocument/2006/relationships/hyperlink" Target="http://pbs.twimg.com/profile_images/1106090791124885504/C1w1TS_A_normal.jpg" TargetMode="External"/><Relationship Id="rId2541" Type="http://schemas.openxmlformats.org/officeDocument/2006/relationships/hyperlink" Target="https://twitter.com/adarshkmar" TargetMode="External"/><Relationship Id="rId513" Type="http://schemas.openxmlformats.org/officeDocument/2006/relationships/hyperlink" Target="http://abs.twimg.com/sticky/default_profile_images/default_profile_normal.png" TargetMode="External"/><Relationship Id="rId720" Type="http://schemas.openxmlformats.org/officeDocument/2006/relationships/hyperlink" Target="http://pbs.twimg.com/profile_images/700558268607803392/C3u35d3a_normal.jpg" TargetMode="External"/><Relationship Id="rId1350" Type="http://schemas.openxmlformats.org/officeDocument/2006/relationships/hyperlink" Target="http://pbs.twimg.com/profile_images/1281922290402226177/w41otcll_normal.jpg" TargetMode="External"/><Relationship Id="rId2401" Type="http://schemas.openxmlformats.org/officeDocument/2006/relationships/hyperlink" Target="https://twitter.com/rveerox" TargetMode="External"/><Relationship Id="rId1003" Type="http://schemas.openxmlformats.org/officeDocument/2006/relationships/hyperlink" Target="http://pbs.twimg.com/profile_images/1252940947379322880/HouQFmKp_normal.jpg" TargetMode="External"/><Relationship Id="rId1210" Type="http://schemas.openxmlformats.org/officeDocument/2006/relationships/hyperlink" Target="http://pbs.twimg.com/profile_images/1302876706634518530/kgSr-QAv_normal.jpg" TargetMode="External"/><Relationship Id="rId3175" Type="http://schemas.openxmlformats.org/officeDocument/2006/relationships/hyperlink" Target="https://twitter.com/_satyavachan_m" TargetMode="External"/><Relationship Id="rId3382" Type="http://schemas.openxmlformats.org/officeDocument/2006/relationships/hyperlink" Target="https://twitter.com/cp4ydv" TargetMode="External"/><Relationship Id="rId2191" Type="http://schemas.openxmlformats.org/officeDocument/2006/relationships/hyperlink" Target="https://twitter.com/arajesh_sp" TargetMode="External"/><Relationship Id="rId3035" Type="http://schemas.openxmlformats.org/officeDocument/2006/relationships/hyperlink" Target="https://twitter.com/adithya202" TargetMode="External"/><Relationship Id="rId3242" Type="http://schemas.openxmlformats.org/officeDocument/2006/relationships/hyperlink" Target="https://twitter.com/iamkkc7" TargetMode="External"/><Relationship Id="rId163" Type="http://schemas.openxmlformats.org/officeDocument/2006/relationships/hyperlink" Target="https://t.co/dj07XaeXLn" TargetMode="External"/><Relationship Id="rId370" Type="http://schemas.openxmlformats.org/officeDocument/2006/relationships/hyperlink" Target="http://pbs.twimg.com/profile_images/1300488854189686784/Ns1EB59Q_normal.jpg" TargetMode="External"/><Relationship Id="rId2051" Type="http://schemas.openxmlformats.org/officeDocument/2006/relationships/hyperlink" Target="https://twitter.com/harry55389120" TargetMode="External"/><Relationship Id="rId3102" Type="http://schemas.openxmlformats.org/officeDocument/2006/relationships/hyperlink" Target="https://twitter.com/shashikantbhay6" TargetMode="External"/><Relationship Id="rId230" Type="http://schemas.openxmlformats.org/officeDocument/2006/relationships/hyperlink" Target="http://t.co/i07mOEzkij" TargetMode="External"/><Relationship Id="rId2868" Type="http://schemas.openxmlformats.org/officeDocument/2006/relationships/hyperlink" Target="https://twitter.com/maknoji74060399" TargetMode="External"/><Relationship Id="rId1677" Type="http://schemas.openxmlformats.org/officeDocument/2006/relationships/hyperlink" Target="http://pbs.twimg.com/profile_images/1300429620987060224/1rnHl6BX_normal.jpg" TargetMode="External"/><Relationship Id="rId1884" Type="http://schemas.openxmlformats.org/officeDocument/2006/relationships/hyperlink" Target="http://abs.twimg.com/sticky/default_profile_images/default_profile_normal.png" TargetMode="External"/><Relationship Id="rId2728" Type="http://schemas.openxmlformats.org/officeDocument/2006/relationships/hyperlink" Target="https://twitter.com/lalalandowner2" TargetMode="External"/><Relationship Id="rId2935" Type="http://schemas.openxmlformats.org/officeDocument/2006/relationships/hyperlink" Target="https://twitter.com/jaipaly41851948" TargetMode="External"/><Relationship Id="rId907" Type="http://schemas.openxmlformats.org/officeDocument/2006/relationships/hyperlink" Target="http://pbs.twimg.com/profile_images/1273643606373543936/HEIwMHhI_normal.jpg" TargetMode="External"/><Relationship Id="rId1537" Type="http://schemas.openxmlformats.org/officeDocument/2006/relationships/hyperlink" Target="http://pbs.twimg.com/profile_images/1266971681161007105/MI34pwgC_normal.jpg" TargetMode="External"/><Relationship Id="rId1744" Type="http://schemas.openxmlformats.org/officeDocument/2006/relationships/hyperlink" Target="http://pbs.twimg.com/profile_images/1214751658845958149/4Jd5gy8__normal.jpg" TargetMode="External"/><Relationship Id="rId1951" Type="http://schemas.openxmlformats.org/officeDocument/2006/relationships/hyperlink" Target="http://pbs.twimg.com/profile_images/1253547159925874688/lEYzIEsV_normal.jpg" TargetMode="External"/><Relationship Id="rId36" Type="http://schemas.openxmlformats.org/officeDocument/2006/relationships/hyperlink" Target="https://t.co/YIqFLZ0fNf" TargetMode="External"/><Relationship Id="rId1604" Type="http://schemas.openxmlformats.org/officeDocument/2006/relationships/hyperlink" Target="http://pbs.twimg.com/profile_images/1253013116994101251/EhGvGij3_normal.jpg" TargetMode="External"/><Relationship Id="rId1811" Type="http://schemas.openxmlformats.org/officeDocument/2006/relationships/hyperlink" Target="http://pbs.twimg.com/profile_images/1263811750236913664/gPjI1_p8_normal.jpg" TargetMode="External"/><Relationship Id="rId3569" Type="http://schemas.openxmlformats.org/officeDocument/2006/relationships/hyperlink" Target="https://twitter.com/ranjank32521907" TargetMode="External"/><Relationship Id="rId697" Type="http://schemas.openxmlformats.org/officeDocument/2006/relationships/hyperlink" Target="http://pbs.twimg.com/profile_images/1226498670817792000/BM1mpljJ_normal.jpg" TargetMode="External"/><Relationship Id="rId2378" Type="http://schemas.openxmlformats.org/officeDocument/2006/relationships/hyperlink" Target="https://twitter.com/madhuka83630118" TargetMode="External"/><Relationship Id="rId3429" Type="http://schemas.openxmlformats.org/officeDocument/2006/relationships/hyperlink" Target="https://twitter.com/aamil_siddiqui" TargetMode="External"/><Relationship Id="rId1187" Type="http://schemas.openxmlformats.org/officeDocument/2006/relationships/hyperlink" Target="http://pbs.twimg.com/profile_images/1294990911969964035/Uv0x49L9_normal.jpg" TargetMode="External"/><Relationship Id="rId2585" Type="http://schemas.openxmlformats.org/officeDocument/2006/relationships/hyperlink" Target="https://twitter.com/ranglani4" TargetMode="External"/><Relationship Id="rId2792" Type="http://schemas.openxmlformats.org/officeDocument/2006/relationships/hyperlink" Target="https://twitter.com/riteshexampur" TargetMode="External"/><Relationship Id="rId3636" Type="http://schemas.openxmlformats.org/officeDocument/2006/relationships/hyperlink" Target="https://twitter.com/imsandip_kr" TargetMode="External"/><Relationship Id="rId557" Type="http://schemas.openxmlformats.org/officeDocument/2006/relationships/hyperlink" Target="http://pbs.twimg.com/profile_images/1034669487797071872/sKZtc1qa_normal.jpg" TargetMode="External"/><Relationship Id="rId764" Type="http://schemas.openxmlformats.org/officeDocument/2006/relationships/hyperlink" Target="http://abs.twimg.com/sticky/default_profile_images/default_profile_normal.png" TargetMode="External"/><Relationship Id="rId971" Type="http://schemas.openxmlformats.org/officeDocument/2006/relationships/hyperlink" Target="http://pbs.twimg.com/profile_images/1300645619736797186/bM-sJhkW_normal.jpg" TargetMode="External"/><Relationship Id="rId1394" Type="http://schemas.openxmlformats.org/officeDocument/2006/relationships/hyperlink" Target="http://abs.twimg.com/sticky/default_profile_images/default_profile_normal.png" TargetMode="External"/><Relationship Id="rId2238" Type="http://schemas.openxmlformats.org/officeDocument/2006/relationships/hyperlink" Target="https://twitter.com/mr_incoggnito" TargetMode="External"/><Relationship Id="rId2445" Type="http://schemas.openxmlformats.org/officeDocument/2006/relationships/hyperlink" Target="https://twitter.com/rk76027752" TargetMode="External"/><Relationship Id="rId2652" Type="http://schemas.openxmlformats.org/officeDocument/2006/relationships/hyperlink" Target="https://twitter.com/jpsingh_sp" TargetMode="External"/><Relationship Id="rId3703" Type="http://schemas.openxmlformats.org/officeDocument/2006/relationships/hyperlink" Target="https://twitter.com/jagdish37648741" TargetMode="External"/><Relationship Id="rId417" Type="http://schemas.openxmlformats.org/officeDocument/2006/relationships/hyperlink" Target="http://pbs.twimg.com/profile_images/1298831098881818626/Gv2rsjhr_normal.jpg" TargetMode="External"/><Relationship Id="rId624" Type="http://schemas.openxmlformats.org/officeDocument/2006/relationships/hyperlink" Target="http://pbs.twimg.com/profile_images/1293194329377443841/21BYn2za_normal.jpg" TargetMode="External"/><Relationship Id="rId831" Type="http://schemas.openxmlformats.org/officeDocument/2006/relationships/hyperlink" Target="http://pbs.twimg.com/profile_images/1279114012257468417/scpN3R7z_normal.jpg" TargetMode="External"/><Relationship Id="rId1047" Type="http://schemas.openxmlformats.org/officeDocument/2006/relationships/hyperlink" Target="http://pbs.twimg.com/profile_images/966961459522502656/VoD5GKKw_normal.jpg" TargetMode="External"/><Relationship Id="rId1254" Type="http://schemas.openxmlformats.org/officeDocument/2006/relationships/hyperlink" Target="http://pbs.twimg.com/profile_images/1292854499028000768/5Uzu1Ort_normal.jpg" TargetMode="External"/><Relationship Id="rId1461" Type="http://schemas.openxmlformats.org/officeDocument/2006/relationships/hyperlink" Target="http://pbs.twimg.com/profile_images/1280899808551505920/h0VquKVr_normal.jpg" TargetMode="External"/><Relationship Id="rId2305" Type="http://schemas.openxmlformats.org/officeDocument/2006/relationships/hyperlink" Target="https://twitter.com/manoj73178340" TargetMode="External"/><Relationship Id="rId2512" Type="http://schemas.openxmlformats.org/officeDocument/2006/relationships/hyperlink" Target="https://twitter.com/ashishc83885071" TargetMode="External"/><Relationship Id="rId1114" Type="http://schemas.openxmlformats.org/officeDocument/2006/relationships/hyperlink" Target="http://pbs.twimg.com/profile_images/715424102371233792/G-81ZZ2f_normal.jpg" TargetMode="External"/><Relationship Id="rId1321" Type="http://schemas.openxmlformats.org/officeDocument/2006/relationships/hyperlink" Target="http://pbs.twimg.com/profile_images/1258759507989037059/Dz1YTlZ__normal.jpg" TargetMode="External"/><Relationship Id="rId3079" Type="http://schemas.openxmlformats.org/officeDocument/2006/relationships/hyperlink" Target="https://twitter.com/shoaib__rehman" TargetMode="External"/><Relationship Id="rId3286" Type="http://schemas.openxmlformats.org/officeDocument/2006/relationships/hyperlink" Target="https://twitter.com/rssurjewala" TargetMode="External"/><Relationship Id="rId3493" Type="http://schemas.openxmlformats.org/officeDocument/2006/relationships/hyperlink" Target="https://twitter.com/vikramk61310878" TargetMode="External"/><Relationship Id="rId2095" Type="http://schemas.openxmlformats.org/officeDocument/2006/relationships/hyperlink" Target="https://twitter.com/rahulkkra" TargetMode="External"/><Relationship Id="rId3146" Type="http://schemas.openxmlformats.org/officeDocument/2006/relationships/hyperlink" Target="https://twitter.com/swati_ikr" TargetMode="External"/><Relationship Id="rId3353" Type="http://schemas.openxmlformats.org/officeDocument/2006/relationships/hyperlink" Target="https://twitter.com/ashvini38046562" TargetMode="External"/><Relationship Id="rId274" Type="http://schemas.openxmlformats.org/officeDocument/2006/relationships/hyperlink" Target="http://pbs.twimg.com/profile_images/1300686704769028097/JyMVDb33_normal.jpg" TargetMode="External"/><Relationship Id="rId481" Type="http://schemas.openxmlformats.org/officeDocument/2006/relationships/hyperlink" Target="http://pbs.twimg.com/profile_images/1300679493716066307/bVxi4j1p_normal.jpg" TargetMode="External"/><Relationship Id="rId2162" Type="http://schemas.openxmlformats.org/officeDocument/2006/relationships/hyperlink" Target="https://twitter.com/profnandkumar1" TargetMode="External"/><Relationship Id="rId3006" Type="http://schemas.openxmlformats.org/officeDocument/2006/relationships/hyperlink" Target="https://twitter.com/drraysingh" TargetMode="External"/><Relationship Id="rId3560" Type="http://schemas.openxmlformats.org/officeDocument/2006/relationships/hyperlink" Target="https://twitter.com/ajendra__" TargetMode="External"/><Relationship Id="rId134" Type="http://schemas.openxmlformats.org/officeDocument/2006/relationships/hyperlink" Target="https://t.co/dRFoFMdeIy" TargetMode="External"/><Relationship Id="rId3213" Type="http://schemas.openxmlformats.org/officeDocument/2006/relationships/hyperlink" Target="https://twitter.com/vickydeshwal4" TargetMode="External"/><Relationship Id="rId3420" Type="http://schemas.openxmlformats.org/officeDocument/2006/relationships/hyperlink" Target="https://twitter.com/sangeeta_sanchi" TargetMode="External"/><Relationship Id="rId341" Type="http://schemas.openxmlformats.org/officeDocument/2006/relationships/hyperlink" Target="http://pbs.twimg.com/profile_images/835714174353354752/eTmKK1EG_normal.jpg" TargetMode="External"/><Relationship Id="rId2022" Type="http://schemas.openxmlformats.org/officeDocument/2006/relationships/hyperlink" Target="https://twitter.com/naskarranjita" TargetMode="External"/><Relationship Id="rId2979" Type="http://schemas.openxmlformats.org/officeDocument/2006/relationships/hyperlink" Target="https://twitter.com/shayar_suneel1" TargetMode="External"/><Relationship Id="rId201" Type="http://schemas.openxmlformats.org/officeDocument/2006/relationships/hyperlink" Target="https://t.co/WWR4C5TSGf" TargetMode="External"/><Relationship Id="rId1788" Type="http://schemas.openxmlformats.org/officeDocument/2006/relationships/hyperlink" Target="http://pbs.twimg.com/profile_images/1297423789760958465/1PsWJvSn_normal.jpg" TargetMode="External"/><Relationship Id="rId1995" Type="http://schemas.openxmlformats.org/officeDocument/2006/relationships/hyperlink" Target="https://twitter.com/kumar_arahul" TargetMode="External"/><Relationship Id="rId2839" Type="http://schemas.openxmlformats.org/officeDocument/2006/relationships/hyperlink" Target="https://twitter.com/airf_comms" TargetMode="External"/><Relationship Id="rId1648" Type="http://schemas.openxmlformats.org/officeDocument/2006/relationships/hyperlink" Target="http://pbs.twimg.com/profile_images/1130473867921637377/YLMEIdh7_normal.jpg" TargetMode="External"/><Relationship Id="rId1508" Type="http://schemas.openxmlformats.org/officeDocument/2006/relationships/hyperlink" Target="http://pbs.twimg.com/profile_images/1302856382262042629/1pQ7DaO9_normal.jpg" TargetMode="External"/><Relationship Id="rId1855" Type="http://schemas.openxmlformats.org/officeDocument/2006/relationships/hyperlink" Target="http://pbs.twimg.com/profile_images/1286324956054216709/vjTtMlNu_normal.jpg" TargetMode="External"/><Relationship Id="rId2906" Type="http://schemas.openxmlformats.org/officeDocument/2006/relationships/hyperlink" Target="https://twitter.com/akki09815373" TargetMode="External"/><Relationship Id="rId3070" Type="http://schemas.openxmlformats.org/officeDocument/2006/relationships/hyperlink" Target="https://twitter.com/vaibhav9rai" TargetMode="External"/><Relationship Id="rId1715" Type="http://schemas.openxmlformats.org/officeDocument/2006/relationships/hyperlink" Target="http://pbs.twimg.com/profile_images/1294639051627061249/Wbb2aFFr_normal.jpg" TargetMode="External"/><Relationship Id="rId1922" Type="http://schemas.openxmlformats.org/officeDocument/2006/relationships/hyperlink" Target="http://pbs.twimg.com/profile_images/1166614047397203968/wHHZv2uN_normal.jpg" TargetMode="External"/><Relationship Id="rId2489" Type="http://schemas.openxmlformats.org/officeDocument/2006/relationships/hyperlink" Target="https://twitter.com/pradips26007377" TargetMode="External"/><Relationship Id="rId2696" Type="http://schemas.openxmlformats.org/officeDocument/2006/relationships/hyperlink" Target="https://twitter.com/raisrazaqadri1" TargetMode="External"/><Relationship Id="rId668" Type="http://schemas.openxmlformats.org/officeDocument/2006/relationships/hyperlink" Target="http://pbs.twimg.com/profile_images/1216078941766553600/gT0U4IyJ_normal.jpg" TargetMode="External"/><Relationship Id="rId875" Type="http://schemas.openxmlformats.org/officeDocument/2006/relationships/hyperlink" Target="http://pbs.twimg.com/profile_images/1179039747273940992/ZGQ_ibsP_normal.jpg" TargetMode="External"/><Relationship Id="rId1298" Type="http://schemas.openxmlformats.org/officeDocument/2006/relationships/hyperlink" Target="http://pbs.twimg.com/profile_images/1275392368070365184/W9NHA4MZ_normal.jpg" TargetMode="External"/><Relationship Id="rId2349" Type="http://schemas.openxmlformats.org/officeDocument/2006/relationships/hyperlink" Target="https://twitter.com/rinkurodhiya25" TargetMode="External"/><Relationship Id="rId2556" Type="http://schemas.openxmlformats.org/officeDocument/2006/relationships/hyperlink" Target="https://twitter.com/chitranjangaga1" TargetMode="External"/><Relationship Id="rId2763" Type="http://schemas.openxmlformats.org/officeDocument/2006/relationships/hyperlink" Target="https://twitter.com/bipinku07554116" TargetMode="External"/><Relationship Id="rId2970" Type="http://schemas.openxmlformats.org/officeDocument/2006/relationships/hyperlink" Target="https://twitter.com/drsabirsyed" TargetMode="External"/><Relationship Id="rId3607" Type="http://schemas.openxmlformats.org/officeDocument/2006/relationships/hyperlink" Target="https://twitter.com/nileshkumar0101" TargetMode="External"/><Relationship Id="rId528" Type="http://schemas.openxmlformats.org/officeDocument/2006/relationships/hyperlink" Target="http://pbs.twimg.com/profile_images/1605821408/CM_Photo_normal.jpg" TargetMode="External"/><Relationship Id="rId735" Type="http://schemas.openxmlformats.org/officeDocument/2006/relationships/hyperlink" Target="http://pbs.twimg.com/profile_images/1293761018720423937/YW1PNGis_normal.jpg" TargetMode="External"/><Relationship Id="rId942" Type="http://schemas.openxmlformats.org/officeDocument/2006/relationships/hyperlink" Target="http://pbs.twimg.com/profile_images/1301488033141669894/oonprVOm_normal.jpg" TargetMode="External"/><Relationship Id="rId1158" Type="http://schemas.openxmlformats.org/officeDocument/2006/relationships/hyperlink" Target="http://pbs.twimg.com/profile_images/1262916953573855232/vBRmHM54_normal.jpg" TargetMode="External"/><Relationship Id="rId1365" Type="http://schemas.openxmlformats.org/officeDocument/2006/relationships/hyperlink" Target="http://pbs.twimg.com/profile_images/1243884807987310600/7LqGXHLW_normal.jpg" TargetMode="External"/><Relationship Id="rId1572" Type="http://schemas.openxmlformats.org/officeDocument/2006/relationships/hyperlink" Target="http://pbs.twimg.com/profile_images/1297840103193104384/ubcemO5K_normal.jpg" TargetMode="External"/><Relationship Id="rId2209" Type="http://schemas.openxmlformats.org/officeDocument/2006/relationships/hyperlink" Target="https://twitter.com/tweet2rajprince" TargetMode="External"/><Relationship Id="rId2416" Type="http://schemas.openxmlformats.org/officeDocument/2006/relationships/hyperlink" Target="https://twitter.com/agraharishree" TargetMode="External"/><Relationship Id="rId2623" Type="http://schemas.openxmlformats.org/officeDocument/2006/relationships/hyperlink" Target="https://twitter.com/salmank88222646" TargetMode="External"/><Relationship Id="rId1018" Type="http://schemas.openxmlformats.org/officeDocument/2006/relationships/hyperlink" Target="http://pbs.twimg.com/profile_images/1238517198865534979/s8BJ2EIw_normal.jpg" TargetMode="External"/><Relationship Id="rId1225" Type="http://schemas.openxmlformats.org/officeDocument/2006/relationships/hyperlink" Target="http://pbs.twimg.com/profile_images/1146472490253742081/2wDg1l0D_normal.jpg" TargetMode="External"/><Relationship Id="rId1432" Type="http://schemas.openxmlformats.org/officeDocument/2006/relationships/hyperlink" Target="http://pbs.twimg.com/profile_images/892626084021256192/V8ZgM6F__normal.jpg" TargetMode="External"/><Relationship Id="rId2830" Type="http://schemas.openxmlformats.org/officeDocument/2006/relationships/hyperlink" Target="https://twitter.com/akash87255527" TargetMode="External"/><Relationship Id="rId71" Type="http://schemas.openxmlformats.org/officeDocument/2006/relationships/hyperlink" Target="https://t.co/ysJLPZFJYT" TargetMode="External"/><Relationship Id="rId802" Type="http://schemas.openxmlformats.org/officeDocument/2006/relationships/hyperlink" Target="http://pbs.twimg.com/profile_images/1295644243537534976/qe31aG7O_normal.jpg" TargetMode="External"/><Relationship Id="rId3397" Type="http://schemas.openxmlformats.org/officeDocument/2006/relationships/hyperlink" Target="https://twitter.com/shivamy51055610" TargetMode="External"/><Relationship Id="rId178" Type="http://schemas.openxmlformats.org/officeDocument/2006/relationships/hyperlink" Target="https://t.co/itsh2QFqsx" TargetMode="External"/><Relationship Id="rId3257" Type="http://schemas.openxmlformats.org/officeDocument/2006/relationships/hyperlink" Target="https://twitter.com/airfindia" TargetMode="External"/><Relationship Id="rId3464" Type="http://schemas.openxmlformats.org/officeDocument/2006/relationships/hyperlink" Target="https://twitter.com/virenyadav71" TargetMode="External"/><Relationship Id="rId3671" Type="http://schemas.openxmlformats.org/officeDocument/2006/relationships/hyperlink" Target="https://twitter.com/abraham70988929" TargetMode="External"/><Relationship Id="rId385" Type="http://schemas.openxmlformats.org/officeDocument/2006/relationships/hyperlink" Target="http://pbs.twimg.com/profile_images/1302131575367200768/qPCwkpL-_normal.jpg" TargetMode="External"/><Relationship Id="rId592" Type="http://schemas.openxmlformats.org/officeDocument/2006/relationships/hyperlink" Target="http://pbs.twimg.com/profile_images/1298978121106903042/_I-YytDS_normal.jpg" TargetMode="External"/><Relationship Id="rId2066" Type="http://schemas.openxmlformats.org/officeDocument/2006/relationships/hyperlink" Target="https://twitter.com/amolkal24560351" TargetMode="External"/><Relationship Id="rId2273" Type="http://schemas.openxmlformats.org/officeDocument/2006/relationships/hyperlink" Target="https://twitter.com/dpobsb" TargetMode="External"/><Relationship Id="rId2480" Type="http://schemas.openxmlformats.org/officeDocument/2006/relationships/hyperlink" Target="https://twitter.com/imran30731081" TargetMode="External"/><Relationship Id="rId3117" Type="http://schemas.openxmlformats.org/officeDocument/2006/relationships/hyperlink" Target="https://twitter.com/rajesh33891372" TargetMode="External"/><Relationship Id="rId3324" Type="http://schemas.openxmlformats.org/officeDocument/2006/relationships/hyperlink" Target="https://twitter.com/a_khateeb_ansar" TargetMode="External"/><Relationship Id="rId3531" Type="http://schemas.openxmlformats.org/officeDocument/2006/relationships/hyperlink" Target="https://twitter.com/appakhande" TargetMode="External"/><Relationship Id="rId245" Type="http://schemas.openxmlformats.org/officeDocument/2006/relationships/hyperlink" Target="https://t.co/ly9UVj3jK9" TargetMode="External"/><Relationship Id="rId452" Type="http://schemas.openxmlformats.org/officeDocument/2006/relationships/hyperlink" Target="http://pbs.twimg.com/profile_images/1195321216246009857/qxaCKq2A_normal.jpg" TargetMode="External"/><Relationship Id="rId1082" Type="http://schemas.openxmlformats.org/officeDocument/2006/relationships/hyperlink" Target="http://pbs.twimg.com/profile_images/1302561777079562241/naPIO2qD_normal.jpg" TargetMode="External"/><Relationship Id="rId2133" Type="http://schemas.openxmlformats.org/officeDocument/2006/relationships/hyperlink" Target="https://twitter.com/absatta94319799" TargetMode="External"/><Relationship Id="rId2340" Type="http://schemas.openxmlformats.org/officeDocument/2006/relationships/hyperlink" Target="https://twitter.com/brajeshlive" TargetMode="External"/><Relationship Id="rId105" Type="http://schemas.openxmlformats.org/officeDocument/2006/relationships/hyperlink" Target="https://t.co/lIDHkQCg2s" TargetMode="External"/><Relationship Id="rId312" Type="http://schemas.openxmlformats.org/officeDocument/2006/relationships/hyperlink" Target="http://pbs.twimg.com/profile_images/1282686996003950593/0eCfPVo1_normal.jpg" TargetMode="External"/><Relationship Id="rId2200" Type="http://schemas.openxmlformats.org/officeDocument/2006/relationships/hyperlink" Target="https://twitter.com/mansurisapna" TargetMode="External"/><Relationship Id="rId1899" Type="http://schemas.openxmlformats.org/officeDocument/2006/relationships/hyperlink" Target="http://pbs.twimg.com/profile_images/1244990412491653120/lG7BdQE9_normal.jpg" TargetMode="External"/><Relationship Id="rId1759" Type="http://schemas.openxmlformats.org/officeDocument/2006/relationships/hyperlink" Target="http://abs.twimg.com/sticky/default_profile_images/default_profile_normal.png" TargetMode="External"/><Relationship Id="rId1966" Type="http://schemas.openxmlformats.org/officeDocument/2006/relationships/hyperlink" Target="http://pbs.twimg.com/profile_images/1301498871206436864/prwxKD42_normal.jpg" TargetMode="External"/><Relationship Id="rId3181" Type="http://schemas.openxmlformats.org/officeDocument/2006/relationships/hyperlink" Target="https://twitter.com/rebariamar" TargetMode="External"/><Relationship Id="rId1619" Type="http://schemas.openxmlformats.org/officeDocument/2006/relationships/hyperlink" Target="http://pbs.twimg.com/profile_images/1129978871560847361/S4MTBFHe_normal.jpg" TargetMode="External"/><Relationship Id="rId1826" Type="http://schemas.openxmlformats.org/officeDocument/2006/relationships/hyperlink" Target="http://pbs.twimg.com/profile_images/1298652540830199814/HBOt66XX_normal.jpg" TargetMode="External"/><Relationship Id="rId3041" Type="http://schemas.openxmlformats.org/officeDocument/2006/relationships/hyperlink" Target="https://twitter.com/kamalmeena31" TargetMode="External"/><Relationship Id="rId779" Type="http://schemas.openxmlformats.org/officeDocument/2006/relationships/hyperlink" Target="http://pbs.twimg.com/profile_images/1289446012654727170/zzeUw-a4_normal.jpg" TargetMode="External"/><Relationship Id="rId986" Type="http://schemas.openxmlformats.org/officeDocument/2006/relationships/hyperlink" Target="http://pbs.twimg.com/profile_images/1221495672739790849/dlMh4Faf_normal.jpg" TargetMode="External"/><Relationship Id="rId2667" Type="http://schemas.openxmlformats.org/officeDocument/2006/relationships/hyperlink" Target="https://twitter.com/speakupupsssc" TargetMode="External"/><Relationship Id="rId639" Type="http://schemas.openxmlformats.org/officeDocument/2006/relationships/hyperlink" Target="http://pbs.twimg.com/profile_images/1302425792438099969/_ZdJuNPt_normal.jpg" TargetMode="External"/><Relationship Id="rId1269" Type="http://schemas.openxmlformats.org/officeDocument/2006/relationships/hyperlink" Target="http://pbs.twimg.com/profile_images/1293386865605672961/Lhh8sx5T_normal.jpg" TargetMode="External"/><Relationship Id="rId1476" Type="http://schemas.openxmlformats.org/officeDocument/2006/relationships/hyperlink" Target="http://pbs.twimg.com/profile_images/1268793041789366272/0osbTjm__normal.jpg" TargetMode="External"/><Relationship Id="rId2874" Type="http://schemas.openxmlformats.org/officeDocument/2006/relationships/hyperlink" Target="https://twitter.com/yash22790942" TargetMode="External"/><Relationship Id="rId846" Type="http://schemas.openxmlformats.org/officeDocument/2006/relationships/hyperlink" Target="http://pbs.twimg.com/profile_images/1265172664555110401/Ymnyyxxb_normal.jpg" TargetMode="External"/><Relationship Id="rId1129" Type="http://schemas.openxmlformats.org/officeDocument/2006/relationships/hyperlink" Target="http://pbs.twimg.com/profile_images/1267817755736039425/PXP8ta_0_normal.jpg" TargetMode="External"/><Relationship Id="rId1683" Type="http://schemas.openxmlformats.org/officeDocument/2006/relationships/hyperlink" Target="http://abs.twimg.com/sticky/default_profile_images/default_profile_normal.png" TargetMode="External"/><Relationship Id="rId1890" Type="http://schemas.openxmlformats.org/officeDocument/2006/relationships/hyperlink" Target="http://pbs.twimg.com/profile_images/1296684978886115328/pLN3SHmG_normal.jpg" TargetMode="External"/><Relationship Id="rId2527" Type="http://schemas.openxmlformats.org/officeDocument/2006/relationships/hyperlink" Target="https://twitter.com/aryakumarmodi5" TargetMode="External"/><Relationship Id="rId2734" Type="http://schemas.openxmlformats.org/officeDocument/2006/relationships/hyperlink" Target="https://twitter.com/vikas23r" TargetMode="External"/><Relationship Id="rId2941" Type="http://schemas.openxmlformats.org/officeDocument/2006/relationships/hyperlink" Target="https://twitter.com/subhamprakash08" TargetMode="External"/><Relationship Id="rId706" Type="http://schemas.openxmlformats.org/officeDocument/2006/relationships/hyperlink" Target="http://pbs.twimg.com/profile_images/1302075592444014597/7JWrRXLt_normal.jpg" TargetMode="External"/><Relationship Id="rId913" Type="http://schemas.openxmlformats.org/officeDocument/2006/relationships/hyperlink" Target="http://pbs.twimg.com/profile_images/1301703747639283713/-spxv11__normal.jpg" TargetMode="External"/><Relationship Id="rId1336" Type="http://schemas.openxmlformats.org/officeDocument/2006/relationships/hyperlink" Target="http://abs.twimg.com/sticky/default_profile_images/default_profile_normal.png" TargetMode="External"/><Relationship Id="rId1543" Type="http://schemas.openxmlformats.org/officeDocument/2006/relationships/hyperlink" Target="http://pbs.twimg.com/profile_images/1089368121499099136/wvlDqNeR_normal.jpg" TargetMode="External"/><Relationship Id="rId1750" Type="http://schemas.openxmlformats.org/officeDocument/2006/relationships/hyperlink" Target="http://pbs.twimg.com/profile_images/1135488202616102914/DkD8hlzI_normal.png" TargetMode="External"/><Relationship Id="rId2801" Type="http://schemas.openxmlformats.org/officeDocument/2006/relationships/hyperlink" Target="https://twitter.com/bankerbaba6" TargetMode="External"/><Relationship Id="rId42" Type="http://schemas.openxmlformats.org/officeDocument/2006/relationships/hyperlink" Target="https://t.co/0d9xZCDfD2" TargetMode="External"/><Relationship Id="rId1403" Type="http://schemas.openxmlformats.org/officeDocument/2006/relationships/hyperlink" Target="http://pbs.twimg.com/profile_images/1301403486030970880/-pnin2K8_normal.jpg" TargetMode="External"/><Relationship Id="rId1610" Type="http://schemas.openxmlformats.org/officeDocument/2006/relationships/hyperlink" Target="http://pbs.twimg.com/profile_images/1299653888899866625/6en8xDga_normal.jpg" TargetMode="External"/><Relationship Id="rId3368" Type="http://schemas.openxmlformats.org/officeDocument/2006/relationships/hyperlink" Target="https://twitter.com/_thunder_beast_" TargetMode="External"/><Relationship Id="rId3575" Type="http://schemas.openxmlformats.org/officeDocument/2006/relationships/hyperlink" Target="https://twitter.com/drpunkaj" TargetMode="External"/><Relationship Id="rId289" Type="http://schemas.openxmlformats.org/officeDocument/2006/relationships/hyperlink" Target="http://pbs.twimg.com/profile_images/1292330476078678016/U5oW9zs5_normal.jpg" TargetMode="External"/><Relationship Id="rId496" Type="http://schemas.openxmlformats.org/officeDocument/2006/relationships/hyperlink" Target="http://pbs.twimg.com/profile_images/1296881760823730176/dmiJ_aSC_normal.jpg" TargetMode="External"/><Relationship Id="rId2177" Type="http://schemas.openxmlformats.org/officeDocument/2006/relationships/hyperlink" Target="https://twitter.com/akcl2006" TargetMode="External"/><Relationship Id="rId2384" Type="http://schemas.openxmlformats.org/officeDocument/2006/relationships/hyperlink" Target="https://twitter.com/ptshrikant" TargetMode="External"/><Relationship Id="rId2591" Type="http://schemas.openxmlformats.org/officeDocument/2006/relationships/hyperlink" Target="https://twitter.com/newsnationtv" TargetMode="External"/><Relationship Id="rId3228" Type="http://schemas.openxmlformats.org/officeDocument/2006/relationships/hyperlink" Target="https://twitter.com/singhisspking" TargetMode="External"/><Relationship Id="rId3435" Type="http://schemas.openxmlformats.org/officeDocument/2006/relationships/hyperlink" Target="https://twitter.com/jannat_panchal" TargetMode="External"/><Relationship Id="rId3642" Type="http://schemas.openxmlformats.org/officeDocument/2006/relationships/hyperlink" Target="https://twitter.com/rgriglani" TargetMode="External"/><Relationship Id="rId149" Type="http://schemas.openxmlformats.org/officeDocument/2006/relationships/hyperlink" Target="https://t.co/I0l7uDKv9W" TargetMode="External"/><Relationship Id="rId356" Type="http://schemas.openxmlformats.org/officeDocument/2006/relationships/hyperlink" Target="http://pbs.twimg.com/profile_images/1286040465674866688/l0nkHLWB_normal.jpg" TargetMode="External"/><Relationship Id="rId563" Type="http://schemas.openxmlformats.org/officeDocument/2006/relationships/hyperlink" Target="http://pbs.twimg.com/profile_images/1193572126478848001/qYWXE_5B_normal.jpg" TargetMode="External"/><Relationship Id="rId770" Type="http://schemas.openxmlformats.org/officeDocument/2006/relationships/hyperlink" Target="http://pbs.twimg.com/profile_images/1280934100346351618/qxBntcQV_normal.jpg" TargetMode="External"/><Relationship Id="rId1193" Type="http://schemas.openxmlformats.org/officeDocument/2006/relationships/hyperlink" Target="http://pbs.twimg.com/profile_images/1300855023438499841/mwx51GGX_normal.jpg" TargetMode="External"/><Relationship Id="rId2037" Type="http://schemas.openxmlformats.org/officeDocument/2006/relationships/hyperlink" Target="https://twitter.com/chouhan27121993" TargetMode="External"/><Relationship Id="rId2244" Type="http://schemas.openxmlformats.org/officeDocument/2006/relationships/hyperlink" Target="https://twitter.com/ashutosh_hly" TargetMode="External"/><Relationship Id="rId2451" Type="http://schemas.openxmlformats.org/officeDocument/2006/relationships/hyperlink" Target="https://twitter.com/rupendr48547857" TargetMode="External"/><Relationship Id="rId216" Type="http://schemas.openxmlformats.org/officeDocument/2006/relationships/hyperlink" Target="https://t.co/W9jIyVw655" TargetMode="External"/><Relationship Id="rId423" Type="http://schemas.openxmlformats.org/officeDocument/2006/relationships/hyperlink" Target="http://pbs.twimg.com/profile_images/1298243637541625856/DxUBi0r6_normal.jpg" TargetMode="External"/><Relationship Id="rId1053" Type="http://schemas.openxmlformats.org/officeDocument/2006/relationships/hyperlink" Target="http://pbs.twimg.com/profile_images/1005672011576762369/qij19nqu_normal.jpg" TargetMode="External"/><Relationship Id="rId1260" Type="http://schemas.openxmlformats.org/officeDocument/2006/relationships/hyperlink" Target="http://pbs.twimg.com/profile_images/1272054820237537280/LYP9P27B_normal.jpg" TargetMode="External"/><Relationship Id="rId2104" Type="http://schemas.openxmlformats.org/officeDocument/2006/relationships/hyperlink" Target="https://twitter.com/ankitaindian1" TargetMode="External"/><Relationship Id="rId3502" Type="http://schemas.openxmlformats.org/officeDocument/2006/relationships/hyperlink" Target="https://twitter.com/abhishe58183659" TargetMode="External"/><Relationship Id="rId630" Type="http://schemas.openxmlformats.org/officeDocument/2006/relationships/hyperlink" Target="http://pbs.twimg.com/profile_images/815844221525622784/RNIqJ5X7_normal.jpg" TargetMode="External"/><Relationship Id="rId2311" Type="http://schemas.openxmlformats.org/officeDocument/2006/relationships/hyperlink" Target="https://twitter.com/prashantkmy" TargetMode="External"/><Relationship Id="rId1120" Type="http://schemas.openxmlformats.org/officeDocument/2006/relationships/hyperlink" Target="http://pbs.twimg.com/profile_images/1037057332499308544/Zi77gFrB_normal.jpg" TargetMode="External"/><Relationship Id="rId1937" Type="http://schemas.openxmlformats.org/officeDocument/2006/relationships/hyperlink" Target="http://pbs.twimg.com/profile_images/1249995031856873473/jRBmUbJe_normal.jpg" TargetMode="External"/><Relationship Id="rId3085" Type="http://schemas.openxmlformats.org/officeDocument/2006/relationships/hyperlink" Target="https://twitter.com/2alkingfilms" TargetMode="External"/><Relationship Id="rId3292" Type="http://schemas.openxmlformats.org/officeDocument/2006/relationships/hyperlink" Target="https://twitter.com/dikshitsdoshi" TargetMode="External"/><Relationship Id="rId3152" Type="http://schemas.openxmlformats.org/officeDocument/2006/relationships/hyperlink" Target="https://twitter.com/guidely_" TargetMode="External"/><Relationship Id="rId280" Type="http://schemas.openxmlformats.org/officeDocument/2006/relationships/hyperlink" Target="http://pbs.twimg.com/profile_images/1277040711095873536/89vr91Sz_normal.jpg" TargetMode="External"/><Relationship Id="rId3012" Type="http://schemas.openxmlformats.org/officeDocument/2006/relationships/hyperlink" Target="https://twitter.com/lalmohd11409801" TargetMode="External"/><Relationship Id="rId140" Type="http://schemas.openxmlformats.org/officeDocument/2006/relationships/hyperlink" Target="https://t.co/7hf8Mqdp63" TargetMode="External"/><Relationship Id="rId6" Type="http://schemas.openxmlformats.org/officeDocument/2006/relationships/hyperlink" Target="https://t.co/AUzmWavNA8" TargetMode="External"/><Relationship Id="rId2778" Type="http://schemas.openxmlformats.org/officeDocument/2006/relationships/hyperlink" Target="https://twitter.com/skmanjus" TargetMode="External"/><Relationship Id="rId2985" Type="http://schemas.openxmlformats.org/officeDocument/2006/relationships/hyperlink" Target="https://twitter.com/rajendr88123065" TargetMode="External"/><Relationship Id="rId957" Type="http://schemas.openxmlformats.org/officeDocument/2006/relationships/hyperlink" Target="http://pbs.twimg.com/profile_images/1283725080527204354/hIa0g-iM_normal.jpg" TargetMode="External"/><Relationship Id="rId1587" Type="http://schemas.openxmlformats.org/officeDocument/2006/relationships/hyperlink" Target="http://pbs.twimg.com/profile_images/1290330291500802049/PASRFlhY_normal.jpg" TargetMode="External"/><Relationship Id="rId1794" Type="http://schemas.openxmlformats.org/officeDocument/2006/relationships/hyperlink" Target="http://pbs.twimg.com/profile_images/1264675641389191175/bnU8tpNd_normal.jpg" TargetMode="External"/><Relationship Id="rId2638" Type="http://schemas.openxmlformats.org/officeDocument/2006/relationships/hyperlink" Target="https://twitter.com/rohit41774828" TargetMode="External"/><Relationship Id="rId2845" Type="http://schemas.openxmlformats.org/officeDocument/2006/relationships/hyperlink" Target="https://twitter.com/ir_crb" TargetMode="External"/><Relationship Id="rId86" Type="http://schemas.openxmlformats.org/officeDocument/2006/relationships/hyperlink" Target="https://t.co/pudO8biYC9" TargetMode="External"/><Relationship Id="rId817" Type="http://schemas.openxmlformats.org/officeDocument/2006/relationships/hyperlink" Target="http://pbs.twimg.com/profile_images/1301872887431798784/GUWLReGm_normal.jpg" TargetMode="External"/><Relationship Id="rId1447" Type="http://schemas.openxmlformats.org/officeDocument/2006/relationships/hyperlink" Target="http://pbs.twimg.com/profile_images/1297001722791919617/5-RhfCq6_normal.jpg" TargetMode="External"/><Relationship Id="rId1654" Type="http://schemas.openxmlformats.org/officeDocument/2006/relationships/hyperlink" Target="http://pbs.twimg.com/profile_images/1296855142726168579/aPpPVhA3_normal.jpg" TargetMode="External"/><Relationship Id="rId1861" Type="http://schemas.openxmlformats.org/officeDocument/2006/relationships/hyperlink" Target="http://pbs.twimg.com/profile_images/1291793599106101248/JxXRvKCh_normal.jpg" TargetMode="External"/><Relationship Id="rId2705" Type="http://schemas.openxmlformats.org/officeDocument/2006/relationships/hyperlink" Target="https://twitter.com/jaimin_gujarati" TargetMode="External"/><Relationship Id="rId2912" Type="http://schemas.openxmlformats.org/officeDocument/2006/relationships/hyperlink" Target="https://twitter.com/nynam7" TargetMode="External"/><Relationship Id="rId1307" Type="http://schemas.openxmlformats.org/officeDocument/2006/relationships/hyperlink" Target="http://pbs.twimg.com/profile_images/1275156808315928578/4xGaF5Rv_normal.jpg" TargetMode="External"/><Relationship Id="rId1514" Type="http://schemas.openxmlformats.org/officeDocument/2006/relationships/hyperlink" Target="http://pbs.twimg.com/profile_images/1169911727074545664/zj-tbDJ0_normal.jpg" TargetMode="External"/><Relationship Id="rId1721" Type="http://schemas.openxmlformats.org/officeDocument/2006/relationships/hyperlink" Target="http://pbs.twimg.com/profile_images/1263349385091579905/POP1BG8i_normal.jpg" TargetMode="External"/><Relationship Id="rId13" Type="http://schemas.openxmlformats.org/officeDocument/2006/relationships/hyperlink" Target="https://t.co/j3nmmacaUO" TargetMode="External"/><Relationship Id="rId3479" Type="http://schemas.openxmlformats.org/officeDocument/2006/relationships/hyperlink" Target="https://twitter.com/priyank80474825" TargetMode="External"/><Relationship Id="rId3686" Type="http://schemas.openxmlformats.org/officeDocument/2006/relationships/hyperlink" Target="https://twitter.com/khanbro82977637" TargetMode="External"/><Relationship Id="rId2288" Type="http://schemas.openxmlformats.org/officeDocument/2006/relationships/hyperlink" Target="https://twitter.com/shyamla69734875" TargetMode="External"/><Relationship Id="rId2495" Type="http://schemas.openxmlformats.org/officeDocument/2006/relationships/hyperlink" Target="https://twitter.com/amolkam35046401" TargetMode="External"/><Relationship Id="rId3339" Type="http://schemas.openxmlformats.org/officeDocument/2006/relationships/hyperlink" Target="https://twitter.com/ranjan_sj" TargetMode="External"/><Relationship Id="rId467" Type="http://schemas.openxmlformats.org/officeDocument/2006/relationships/hyperlink" Target="http://pbs.twimg.com/profile_images/1222840736653008900/I61yRytu_normal.jpg" TargetMode="External"/><Relationship Id="rId1097" Type="http://schemas.openxmlformats.org/officeDocument/2006/relationships/hyperlink" Target="http://pbs.twimg.com/profile_images/904564370448908288/8HAifCs3_normal.jpg" TargetMode="External"/><Relationship Id="rId2148" Type="http://schemas.openxmlformats.org/officeDocument/2006/relationships/hyperlink" Target="https://twitter.com/princey48298745" TargetMode="External"/><Relationship Id="rId3546" Type="http://schemas.openxmlformats.org/officeDocument/2006/relationships/hyperlink" Target="https://twitter.com/ganeshc42801487" TargetMode="External"/><Relationship Id="rId674" Type="http://schemas.openxmlformats.org/officeDocument/2006/relationships/hyperlink" Target="http://pbs.twimg.com/profile_images/1289399369456685059/n8WFTSEr_normal.jpg" TargetMode="External"/><Relationship Id="rId881" Type="http://schemas.openxmlformats.org/officeDocument/2006/relationships/hyperlink" Target="http://pbs.twimg.com/profile_images/1300474840638304256/uQIlcXAh_normal.jpg" TargetMode="External"/><Relationship Id="rId2355" Type="http://schemas.openxmlformats.org/officeDocument/2006/relationships/hyperlink" Target="https://twitter.com/shubham56804368" TargetMode="External"/><Relationship Id="rId2562" Type="http://schemas.openxmlformats.org/officeDocument/2006/relationships/hyperlink" Target="https://twitter.com/nikku_yadav_ji" TargetMode="External"/><Relationship Id="rId3406" Type="http://schemas.openxmlformats.org/officeDocument/2006/relationships/hyperlink" Target="https://twitter.com/berojgarsks0" TargetMode="External"/><Relationship Id="rId3613" Type="http://schemas.openxmlformats.org/officeDocument/2006/relationships/hyperlink" Target="https://twitter.com/nasiransari2205" TargetMode="External"/><Relationship Id="rId327" Type="http://schemas.openxmlformats.org/officeDocument/2006/relationships/hyperlink" Target="http://pbs.twimg.com/profile_images/1297810558817730560/BzOri-wT_normal.jpg" TargetMode="External"/><Relationship Id="rId534" Type="http://schemas.openxmlformats.org/officeDocument/2006/relationships/hyperlink" Target="http://pbs.twimg.com/profile_images/1297565278113431553/rvDldUmB_normal.jpg" TargetMode="External"/><Relationship Id="rId741" Type="http://schemas.openxmlformats.org/officeDocument/2006/relationships/hyperlink" Target="http://pbs.twimg.com/profile_images/1288108634828730369/vjKzIF2N_normal.jpg" TargetMode="External"/><Relationship Id="rId1164" Type="http://schemas.openxmlformats.org/officeDocument/2006/relationships/hyperlink" Target="http://pbs.twimg.com/profile_images/851668983807737856/r7elCBlI_normal.jpg" TargetMode="External"/><Relationship Id="rId1371" Type="http://schemas.openxmlformats.org/officeDocument/2006/relationships/hyperlink" Target="http://pbs.twimg.com/profile_images/1281080287854645248/XqrFRhKk_normal.jpg" TargetMode="External"/><Relationship Id="rId2008" Type="http://schemas.openxmlformats.org/officeDocument/2006/relationships/hyperlink" Target="https://twitter.com/ravishk356" TargetMode="External"/><Relationship Id="rId2215" Type="http://schemas.openxmlformats.org/officeDocument/2006/relationships/hyperlink" Target="https://twitter.com/griglani" TargetMode="External"/><Relationship Id="rId2422" Type="http://schemas.openxmlformats.org/officeDocument/2006/relationships/hyperlink" Target="https://twitter.com/kamlesh107753" TargetMode="External"/><Relationship Id="rId601" Type="http://schemas.openxmlformats.org/officeDocument/2006/relationships/hyperlink" Target="http://pbs.twimg.com/profile_images/1249948308753145858/DzL9g8AZ_normal.jpg" TargetMode="External"/><Relationship Id="rId1024" Type="http://schemas.openxmlformats.org/officeDocument/2006/relationships/hyperlink" Target="http://pbs.twimg.com/profile_images/968098049724575749/INmT6lCp_normal.jpg" TargetMode="External"/><Relationship Id="rId1231" Type="http://schemas.openxmlformats.org/officeDocument/2006/relationships/hyperlink" Target="http://abs.twimg.com/sticky/default_profile_images/default_profile_normal.png" TargetMode="External"/><Relationship Id="rId3196" Type="http://schemas.openxmlformats.org/officeDocument/2006/relationships/hyperlink" Target="https://twitter.com/shailesh809063" TargetMode="External"/><Relationship Id="rId3056" Type="http://schemas.openxmlformats.org/officeDocument/2006/relationships/hyperlink" Target="https://twitter.com/abhinay26917051" TargetMode="External"/><Relationship Id="rId3263" Type="http://schemas.openxmlformats.org/officeDocument/2006/relationships/hyperlink" Target="https://twitter.com/hqnrmu" TargetMode="External"/><Relationship Id="rId3470" Type="http://schemas.openxmlformats.org/officeDocument/2006/relationships/hyperlink" Target="https://twitter.com/finminindia" TargetMode="External"/><Relationship Id="rId184" Type="http://schemas.openxmlformats.org/officeDocument/2006/relationships/hyperlink" Target="https://t.co/Mwm6eBMC4m" TargetMode="External"/><Relationship Id="rId391" Type="http://schemas.openxmlformats.org/officeDocument/2006/relationships/hyperlink" Target="http://pbs.twimg.com/profile_images/1109865033616576515/XE0nrykA_normal.jpg" TargetMode="External"/><Relationship Id="rId1908" Type="http://schemas.openxmlformats.org/officeDocument/2006/relationships/hyperlink" Target="http://pbs.twimg.com/profile_images/1185545914045358081/dnLldh2y_normal.jpg" TargetMode="External"/><Relationship Id="rId2072" Type="http://schemas.openxmlformats.org/officeDocument/2006/relationships/hyperlink" Target="https://twitter.com/sheelus56496453" TargetMode="External"/><Relationship Id="rId3123" Type="http://schemas.openxmlformats.org/officeDocument/2006/relationships/hyperlink" Target="https://twitter.com/lakhendrameena" TargetMode="External"/><Relationship Id="rId251" Type="http://schemas.openxmlformats.org/officeDocument/2006/relationships/hyperlink" Target="https://t.co/ephRVvCaaU" TargetMode="External"/><Relationship Id="rId3330" Type="http://schemas.openxmlformats.org/officeDocument/2006/relationships/hyperlink" Target="https://twitter.com/vijendrameena74" TargetMode="External"/><Relationship Id="rId2889" Type="http://schemas.openxmlformats.org/officeDocument/2006/relationships/hyperlink" Target="https://twitter.com/karmaisactive" TargetMode="External"/><Relationship Id="rId111" Type="http://schemas.openxmlformats.org/officeDocument/2006/relationships/hyperlink" Target="https://t.co/ivOxshpzGO" TargetMode="External"/><Relationship Id="rId1698" Type="http://schemas.openxmlformats.org/officeDocument/2006/relationships/hyperlink" Target="http://pbs.twimg.com/profile_images/1297038294568452096/WUphPIQz_normal.jpg" TargetMode="External"/><Relationship Id="rId2749" Type="http://schemas.openxmlformats.org/officeDocument/2006/relationships/hyperlink" Target="https://twitter.com/vinayku80968412" TargetMode="External"/><Relationship Id="rId2956" Type="http://schemas.openxmlformats.org/officeDocument/2006/relationships/hyperlink" Target="https://twitter.com/shubhim67697994" TargetMode="External"/><Relationship Id="rId928" Type="http://schemas.openxmlformats.org/officeDocument/2006/relationships/hyperlink" Target="http://pbs.twimg.com/profile_images/1272549134377971715/TIE-76-j_normal.jpg" TargetMode="External"/><Relationship Id="rId1558" Type="http://schemas.openxmlformats.org/officeDocument/2006/relationships/hyperlink" Target="http://pbs.twimg.com/profile_images/1300775872153047040/1Tl4vnC5_normal.jpg" TargetMode="External"/><Relationship Id="rId1765" Type="http://schemas.openxmlformats.org/officeDocument/2006/relationships/hyperlink" Target="http://pbs.twimg.com/profile_images/1278161755139715073/V1a05NIj_normal.jpg" TargetMode="External"/><Relationship Id="rId2609" Type="http://schemas.openxmlformats.org/officeDocument/2006/relationships/hyperlink" Target="https://twitter.com/hansrajmee" TargetMode="External"/><Relationship Id="rId57" Type="http://schemas.openxmlformats.org/officeDocument/2006/relationships/hyperlink" Target="https://t.co/HY2ersqbbB" TargetMode="External"/><Relationship Id="rId1418" Type="http://schemas.openxmlformats.org/officeDocument/2006/relationships/hyperlink" Target="http://pbs.twimg.com/profile_images/1259710303559917568/sK15AB0m_normal.jpg" TargetMode="External"/><Relationship Id="rId1972" Type="http://schemas.openxmlformats.org/officeDocument/2006/relationships/hyperlink" Target="http://pbs.twimg.com/profile_images/1254745964557946880/oq8t-r0k_normal.jpg" TargetMode="External"/><Relationship Id="rId2816" Type="http://schemas.openxmlformats.org/officeDocument/2006/relationships/hyperlink" Target="https://twitter.com/zavedal34499455" TargetMode="External"/><Relationship Id="rId1625" Type="http://schemas.openxmlformats.org/officeDocument/2006/relationships/hyperlink" Target="http://pbs.twimg.com/profile_images/1300776155050422274/iUk19vgs_normal.jpg" TargetMode="External"/><Relationship Id="rId1832" Type="http://schemas.openxmlformats.org/officeDocument/2006/relationships/hyperlink" Target="http://pbs.twimg.com/profile_images/1301219506715459585/p5QWAvry_normal.jpg" TargetMode="External"/><Relationship Id="rId2399" Type="http://schemas.openxmlformats.org/officeDocument/2006/relationships/hyperlink" Target="https://twitter.com/sangam_shukla" TargetMode="External"/><Relationship Id="rId3657" Type="http://schemas.openxmlformats.org/officeDocument/2006/relationships/hyperlink" Target="https://twitter.com/devpratap_up" TargetMode="External"/><Relationship Id="rId578" Type="http://schemas.openxmlformats.org/officeDocument/2006/relationships/hyperlink" Target="http://pbs.twimg.com/profile_images/1191216598637580288/TKjhNPMd_normal.jpg" TargetMode="External"/><Relationship Id="rId785" Type="http://schemas.openxmlformats.org/officeDocument/2006/relationships/hyperlink" Target="http://pbs.twimg.com/profile_images/1258820157193039872/rBFwePOh_normal.jpg" TargetMode="External"/><Relationship Id="rId992" Type="http://schemas.openxmlformats.org/officeDocument/2006/relationships/hyperlink" Target="http://pbs.twimg.com/profile_images/1029265380034789376/Czrux1GL_normal.jpg" TargetMode="External"/><Relationship Id="rId2259" Type="http://schemas.openxmlformats.org/officeDocument/2006/relationships/hyperlink" Target="https://twitter.com/poojasi34015913" TargetMode="External"/><Relationship Id="rId2466" Type="http://schemas.openxmlformats.org/officeDocument/2006/relationships/hyperlink" Target="https://twitter.com/abhishe91721215" TargetMode="External"/><Relationship Id="rId2673" Type="http://schemas.openxmlformats.org/officeDocument/2006/relationships/hyperlink" Target="https://twitter.com/sajjada06226593" TargetMode="External"/><Relationship Id="rId2880" Type="http://schemas.openxmlformats.org/officeDocument/2006/relationships/hyperlink" Target="https://twitter.com/dineshk69074147" TargetMode="External"/><Relationship Id="rId3517" Type="http://schemas.openxmlformats.org/officeDocument/2006/relationships/hyperlink" Target="https://twitter.com/ambrish13329628" TargetMode="External"/><Relationship Id="rId438" Type="http://schemas.openxmlformats.org/officeDocument/2006/relationships/hyperlink" Target="http://pbs.twimg.com/profile_images/1251472529060839425/a_qI-knT_normal.jpg" TargetMode="External"/><Relationship Id="rId645" Type="http://schemas.openxmlformats.org/officeDocument/2006/relationships/hyperlink" Target="http://pbs.twimg.com/profile_images/1296750978050322432/ZAIZ732w_normal.jpg" TargetMode="External"/><Relationship Id="rId852" Type="http://schemas.openxmlformats.org/officeDocument/2006/relationships/hyperlink" Target="http://pbs.twimg.com/profile_images/378800000812638832/dab16153fee9514f5a86b60def34392b_normal.jpeg" TargetMode="External"/><Relationship Id="rId1068" Type="http://schemas.openxmlformats.org/officeDocument/2006/relationships/hyperlink" Target="http://pbs.twimg.com/profile_images/1289750614050615296/xPa4apk8_normal.jpg" TargetMode="External"/><Relationship Id="rId1275" Type="http://schemas.openxmlformats.org/officeDocument/2006/relationships/hyperlink" Target="http://pbs.twimg.com/profile_images/1282689202824507392/37Ta00EO_normal.jpg" TargetMode="External"/><Relationship Id="rId1482" Type="http://schemas.openxmlformats.org/officeDocument/2006/relationships/hyperlink" Target="http://pbs.twimg.com/profile_images/1139531910491754496/RroAgPqt_normal.jpg" TargetMode="External"/><Relationship Id="rId2119" Type="http://schemas.openxmlformats.org/officeDocument/2006/relationships/hyperlink" Target="https://twitter.com/sunita10076386" TargetMode="External"/><Relationship Id="rId2326" Type="http://schemas.openxmlformats.org/officeDocument/2006/relationships/hyperlink" Target="https://twitter.com/mohitgu83824591" TargetMode="External"/><Relationship Id="rId2533" Type="http://schemas.openxmlformats.org/officeDocument/2006/relationships/hyperlink" Target="https://twitter.com/manishy40368751" TargetMode="External"/><Relationship Id="rId2740" Type="http://schemas.openxmlformats.org/officeDocument/2006/relationships/hyperlink" Target="https://twitter.com/shahidr98441002" TargetMode="External"/><Relationship Id="rId505" Type="http://schemas.openxmlformats.org/officeDocument/2006/relationships/hyperlink" Target="http://pbs.twimg.com/profile_images/1244519855920824320/56iXFQ77_normal.jpg" TargetMode="External"/><Relationship Id="rId712" Type="http://schemas.openxmlformats.org/officeDocument/2006/relationships/hyperlink" Target="http://pbs.twimg.com/profile_images/1200699590955040768/mV1A2R8f_normal.jpg" TargetMode="External"/><Relationship Id="rId1135" Type="http://schemas.openxmlformats.org/officeDocument/2006/relationships/hyperlink" Target="http://pbs.twimg.com/profile_images/1264930131048628227/jk-Oorm6_normal.jpg" TargetMode="External"/><Relationship Id="rId1342" Type="http://schemas.openxmlformats.org/officeDocument/2006/relationships/hyperlink" Target="http://pbs.twimg.com/profile_images/732641187589328896/aWd-0sYw_normal.jpg" TargetMode="External"/><Relationship Id="rId1202" Type="http://schemas.openxmlformats.org/officeDocument/2006/relationships/hyperlink" Target="http://pbs.twimg.com/profile_images/1236221463109066752/P-b6EZ1M_normal.jpg" TargetMode="External"/><Relationship Id="rId2600" Type="http://schemas.openxmlformats.org/officeDocument/2006/relationships/hyperlink" Target="https://twitter.com/sumityadav193" TargetMode="External"/><Relationship Id="rId3167" Type="http://schemas.openxmlformats.org/officeDocument/2006/relationships/hyperlink" Target="https://twitter.com/mohdafroozinc" TargetMode="External"/><Relationship Id="rId295" Type="http://schemas.openxmlformats.org/officeDocument/2006/relationships/hyperlink" Target="http://pbs.twimg.com/profile_images/778822349692866560/OXe2fB46_normal.jpg" TargetMode="External"/><Relationship Id="rId3374" Type="http://schemas.openxmlformats.org/officeDocument/2006/relationships/hyperlink" Target="https://twitter.com/akanchasinghup" TargetMode="External"/><Relationship Id="rId3581" Type="http://schemas.openxmlformats.org/officeDocument/2006/relationships/hyperlink" Target="https://twitter.com/devendr45016481" TargetMode="External"/><Relationship Id="rId2183" Type="http://schemas.openxmlformats.org/officeDocument/2006/relationships/hyperlink" Target="https://twitter.com/chandrmonu" TargetMode="External"/><Relationship Id="rId2390" Type="http://schemas.openxmlformats.org/officeDocument/2006/relationships/hyperlink" Target="https://twitter.com/chitran01032410" TargetMode="External"/><Relationship Id="rId3027" Type="http://schemas.openxmlformats.org/officeDocument/2006/relationships/hyperlink" Target="https://twitter.com/pranjal65765159" TargetMode="External"/><Relationship Id="rId3234" Type="http://schemas.openxmlformats.org/officeDocument/2006/relationships/hyperlink" Target="https://twitter.com/qamaralam02" TargetMode="External"/><Relationship Id="rId3441" Type="http://schemas.openxmlformats.org/officeDocument/2006/relationships/hyperlink" Target="https://twitter.com/ramkumar87555" TargetMode="External"/><Relationship Id="rId155" Type="http://schemas.openxmlformats.org/officeDocument/2006/relationships/hyperlink" Target="https://t.co/wm6u0Pmiqh" TargetMode="External"/><Relationship Id="rId362" Type="http://schemas.openxmlformats.org/officeDocument/2006/relationships/hyperlink" Target="http://pbs.twimg.com/profile_images/1260125961963487233/Rh8aY2c3_normal.jpg" TargetMode="External"/><Relationship Id="rId2043" Type="http://schemas.openxmlformats.org/officeDocument/2006/relationships/hyperlink" Target="https://twitter.com/shilpisinghinc" TargetMode="External"/><Relationship Id="rId2250" Type="http://schemas.openxmlformats.org/officeDocument/2006/relationships/hyperlink" Target="https://twitter.com/krishna2109" TargetMode="External"/><Relationship Id="rId3301" Type="http://schemas.openxmlformats.org/officeDocument/2006/relationships/hyperlink" Target="https://twitter.com/punita_soni" TargetMode="External"/><Relationship Id="rId222" Type="http://schemas.openxmlformats.org/officeDocument/2006/relationships/hyperlink" Target="https://t.co/aUCglDVXLC" TargetMode="External"/><Relationship Id="rId2110" Type="http://schemas.openxmlformats.org/officeDocument/2006/relationships/hyperlink" Target="https://twitter.com/ashishk7977256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I2977"/>
  <sheetViews>
    <sheetView workbookViewId="0">
      <pane xSplit="2" ySplit="2" topLeftCell="P2818" activePane="bottomRight" state="frozen"/>
      <selection pane="topRight" activeCell="C1" sqref="C1"/>
      <selection pane="bottomLeft" activeCell="A3" sqref="A3"/>
      <selection pane="bottomRight" activeCell="Q2818" sqref="Q2818"/>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9.5703125" bestFit="1" customWidth="1"/>
    <col min="19" max="19" width="13.140625" bestFit="1" customWidth="1"/>
    <col min="20" max="20" width="13.28515625" bestFit="1" customWidth="1"/>
    <col min="21" max="21" width="13.42578125" bestFit="1" customWidth="1"/>
    <col min="22" max="22" width="14.42578125" bestFit="1" customWidth="1"/>
    <col min="23" max="23" width="10.5703125" bestFit="1" customWidth="1"/>
    <col min="24" max="24" width="12.140625" bestFit="1" customWidth="1"/>
    <col min="25" max="25" width="11.5703125" bestFit="1" customWidth="1"/>
    <col min="26" max="26" width="13.5703125" bestFit="1" customWidth="1"/>
    <col min="27" max="27" width="21.7109375" bestFit="1" customWidth="1"/>
    <col min="28" max="28" width="27" bestFit="1" customWidth="1"/>
    <col min="29" max="29" width="22.5703125" bestFit="1" customWidth="1"/>
    <col min="30" max="30" width="28" bestFit="1" customWidth="1"/>
    <col min="31" max="31" width="28.7109375" bestFit="1" customWidth="1"/>
    <col min="32" max="32" width="33.140625" bestFit="1" customWidth="1"/>
    <col min="33" max="33" width="18.140625" bestFit="1" customWidth="1"/>
    <col min="34" max="34" width="22.28515625" bestFit="1" customWidth="1"/>
    <col min="35" max="35" width="15.140625" bestFit="1" customWidth="1"/>
  </cols>
  <sheetData>
    <row r="1" spans="1:35" x14ac:dyDescent="0.25">
      <c r="C1" s="16" t="s">
        <v>39</v>
      </c>
      <c r="D1" s="17"/>
      <c r="E1" s="17"/>
      <c r="F1" s="17"/>
      <c r="G1" s="16"/>
      <c r="H1" s="14" t="s">
        <v>43</v>
      </c>
      <c r="I1" s="51"/>
      <c r="J1" s="51"/>
      <c r="K1" s="33" t="s">
        <v>42</v>
      </c>
      <c r="L1" s="18" t="s">
        <v>40</v>
      </c>
      <c r="M1" s="18"/>
      <c r="N1" s="15" t="s">
        <v>41</v>
      </c>
    </row>
    <row r="2" spans="1:35" ht="30" customHeight="1" x14ac:dyDescent="0.25">
      <c r="A2" s="11" t="s">
        <v>0</v>
      </c>
      <c r="B2" s="11" t="s">
        <v>1</v>
      </c>
      <c r="C2" s="13" t="s">
        <v>2</v>
      </c>
      <c r="D2" s="13" t="s">
        <v>3</v>
      </c>
      <c r="E2" s="13" t="s">
        <v>129</v>
      </c>
      <c r="F2" s="13" t="s">
        <v>4</v>
      </c>
      <c r="G2" s="13" t="s">
        <v>11</v>
      </c>
      <c r="H2" s="11" t="s">
        <v>46</v>
      </c>
      <c r="I2" s="13" t="s">
        <v>159</v>
      </c>
      <c r="J2" s="13" t="s">
        <v>160</v>
      </c>
      <c r="K2" s="13" t="s">
        <v>164</v>
      </c>
      <c r="L2" s="13" t="s">
        <v>12</v>
      </c>
      <c r="M2" s="13" t="s">
        <v>38</v>
      </c>
      <c r="N2" s="13" t="s">
        <v>26</v>
      </c>
      <c r="O2" s="13" t="s">
        <v>176</v>
      </c>
      <c r="P2" s="13" t="s">
        <v>177</v>
      </c>
      <c r="Q2" s="13" t="s">
        <v>178</v>
      </c>
      <c r="R2" s="13" t="s">
        <v>179</v>
      </c>
      <c r="S2" s="13" t="s">
        <v>180</v>
      </c>
      <c r="T2" s="13" t="s">
        <v>181</v>
      </c>
      <c r="U2" s="13" t="s">
        <v>182</v>
      </c>
      <c r="V2" s="13" t="s">
        <v>183</v>
      </c>
      <c r="W2" s="13" t="s">
        <v>184</v>
      </c>
      <c r="X2" s="13" t="s">
        <v>185</v>
      </c>
      <c r="Y2" s="13" t="s">
        <v>186</v>
      </c>
      <c r="Z2" s="13" t="s">
        <v>187</v>
      </c>
      <c r="AA2" s="131" t="s">
        <v>15092</v>
      </c>
      <c r="AB2" s="131" t="s">
        <v>15093</v>
      </c>
      <c r="AC2" s="131" t="s">
        <v>15094</v>
      </c>
      <c r="AD2" s="131" t="s">
        <v>15095</v>
      </c>
      <c r="AE2" s="131" t="s">
        <v>15096</v>
      </c>
      <c r="AF2" s="131" t="s">
        <v>15097</v>
      </c>
      <c r="AG2" s="131" t="s">
        <v>15098</v>
      </c>
      <c r="AH2" s="131" t="s">
        <v>15099</v>
      </c>
      <c r="AI2" s="131" t="s">
        <v>15100</v>
      </c>
    </row>
    <row r="3" spans="1:35" ht="15" customHeight="1" x14ac:dyDescent="0.25">
      <c r="A3" s="62" t="s">
        <v>188</v>
      </c>
      <c r="B3" s="62" t="s">
        <v>1345</v>
      </c>
      <c r="C3" s="63"/>
      <c r="D3" s="64"/>
      <c r="E3" s="65"/>
      <c r="F3" s="66"/>
      <c r="G3" s="63"/>
      <c r="H3" s="67"/>
      <c r="I3" s="68"/>
      <c r="J3" s="68"/>
      <c r="K3" s="34"/>
      <c r="L3" s="69">
        <v>3</v>
      </c>
      <c r="M3" s="69" t="b">
        <f xml:space="preserve"> IF(AND(Edges[Relationship Date (UTC)] &gt;= Misc!$O$2, Edges[Relationship Date (UTC)] &lt;= Misc!$P$2,Edges[Tweet Date (UTC)] &gt;= Misc!$O$3, Edges[Tweet Date (UTC)] &lt;= Misc!$P$3,TRUE), TRUE, FALSE)</f>
        <v>1</v>
      </c>
      <c r="N3" s="70"/>
      <c r="O3" s="86" t="s">
        <v>1908</v>
      </c>
      <c r="P3" s="89">
        <v>44081.370370370372</v>
      </c>
      <c r="Q3" s="86" t="s">
        <v>1910</v>
      </c>
      <c r="R3" s="86"/>
      <c r="S3" s="86"/>
      <c r="T3" s="86"/>
      <c r="U3" s="89">
        <v>44081.370370370372</v>
      </c>
      <c r="V3" s="93" t="s">
        <v>2912</v>
      </c>
      <c r="W3" s="86"/>
      <c r="X3" s="86"/>
      <c r="Y3" s="95" t="s">
        <v>4912</v>
      </c>
      <c r="Z3" s="86"/>
      <c r="AA3" s="48">
        <v>0</v>
      </c>
      <c r="AB3" s="49">
        <v>0</v>
      </c>
      <c r="AC3" s="48">
        <v>1</v>
      </c>
      <c r="AD3" s="49">
        <v>4.3478260869565215</v>
      </c>
      <c r="AE3" s="48">
        <v>0</v>
      </c>
      <c r="AF3" s="49">
        <v>0</v>
      </c>
      <c r="AG3" s="48">
        <v>22</v>
      </c>
      <c r="AH3" s="49">
        <v>95.652173913043484</v>
      </c>
      <c r="AI3" s="48">
        <v>23</v>
      </c>
    </row>
    <row r="4" spans="1:35" ht="15" customHeight="1" x14ac:dyDescent="0.25">
      <c r="A4" s="62" t="s">
        <v>189</v>
      </c>
      <c r="B4" s="62" t="s">
        <v>1165</v>
      </c>
      <c r="C4" s="63"/>
      <c r="D4" s="64"/>
      <c r="E4" s="65"/>
      <c r="F4" s="66"/>
      <c r="G4" s="63"/>
      <c r="H4" s="67"/>
      <c r="I4" s="68"/>
      <c r="J4" s="68"/>
      <c r="K4" s="34"/>
      <c r="L4" s="75">
        <v>4</v>
      </c>
      <c r="M4" s="75" t="b">
        <f xml:space="preserve"> IF(AND(Edges[Relationship Date (UTC)] &gt;= Misc!$O$2, Edges[Relationship Date (UTC)] &lt;= Misc!$P$2,Edges[Tweet Date (UTC)] &gt;= Misc!$O$3, Edges[Tweet Date (UTC)] &lt;= Misc!$P$3,TRUE), TRUE, FALSE)</f>
        <v>1</v>
      </c>
      <c r="N4" s="70"/>
      <c r="O4" s="87" t="s">
        <v>1908</v>
      </c>
      <c r="P4" s="90">
        <v>44081.370405092595</v>
      </c>
      <c r="Q4" s="87" t="s">
        <v>1911</v>
      </c>
      <c r="R4" s="87"/>
      <c r="S4" s="87"/>
      <c r="T4" s="87" t="s">
        <v>2743</v>
      </c>
      <c r="U4" s="90">
        <v>44081.370405092595</v>
      </c>
      <c r="V4" s="92" t="s">
        <v>2913</v>
      </c>
      <c r="W4" s="87"/>
      <c r="X4" s="87"/>
      <c r="Y4" s="96" t="s">
        <v>4913</v>
      </c>
      <c r="Z4" s="87"/>
      <c r="AA4" s="48">
        <v>0</v>
      </c>
      <c r="AB4" s="49">
        <v>0</v>
      </c>
      <c r="AC4" s="48">
        <v>0</v>
      </c>
      <c r="AD4" s="49">
        <v>0</v>
      </c>
      <c r="AE4" s="48">
        <v>0</v>
      </c>
      <c r="AF4" s="49">
        <v>0</v>
      </c>
      <c r="AG4" s="48">
        <v>29</v>
      </c>
      <c r="AH4" s="49">
        <v>100</v>
      </c>
      <c r="AI4" s="48">
        <v>29</v>
      </c>
    </row>
    <row r="5" spans="1:35" x14ac:dyDescent="0.25">
      <c r="A5" s="62" t="s">
        <v>190</v>
      </c>
      <c r="B5" s="62" t="s">
        <v>1346</v>
      </c>
      <c r="C5" s="63"/>
      <c r="D5" s="64"/>
      <c r="E5" s="65"/>
      <c r="F5" s="66"/>
      <c r="G5" s="63"/>
      <c r="H5" s="67"/>
      <c r="I5" s="68"/>
      <c r="J5" s="68"/>
      <c r="K5" s="34"/>
      <c r="L5" s="75">
        <v>5</v>
      </c>
      <c r="M5" s="75" t="b">
        <f xml:space="preserve"> IF(AND(Edges[Relationship Date (UTC)] &gt;= Misc!$O$2, Edges[Relationship Date (UTC)] &lt;= Misc!$P$2,Edges[Tweet Date (UTC)] &gt;= Misc!$O$3, Edges[Tweet Date (UTC)] &lt;= Misc!$P$3,TRUE), TRUE, FALSE)</f>
        <v>1</v>
      </c>
      <c r="N5" s="70"/>
      <c r="O5" s="87" t="s">
        <v>1908</v>
      </c>
      <c r="P5" s="90">
        <v>44081.370451388888</v>
      </c>
      <c r="Q5" s="87" t="s">
        <v>1912</v>
      </c>
      <c r="R5" s="87"/>
      <c r="S5" s="87"/>
      <c r="T5" s="87" t="s">
        <v>2743</v>
      </c>
      <c r="U5" s="90">
        <v>44081.370451388888</v>
      </c>
      <c r="V5" s="92" t="s">
        <v>2914</v>
      </c>
      <c r="W5" s="87"/>
      <c r="X5" s="87"/>
      <c r="Y5" s="96" t="s">
        <v>4914</v>
      </c>
      <c r="Z5" s="87"/>
      <c r="AA5" s="48">
        <v>0</v>
      </c>
      <c r="AB5" s="49">
        <v>0</v>
      </c>
      <c r="AC5" s="48">
        <v>0</v>
      </c>
      <c r="AD5" s="49">
        <v>0</v>
      </c>
      <c r="AE5" s="48">
        <v>0</v>
      </c>
      <c r="AF5" s="49">
        <v>0</v>
      </c>
      <c r="AG5" s="48">
        <v>39</v>
      </c>
      <c r="AH5" s="49">
        <v>100</v>
      </c>
      <c r="AI5" s="48">
        <v>39</v>
      </c>
    </row>
    <row r="6" spans="1:35" x14ac:dyDescent="0.25">
      <c r="A6" s="62" t="s">
        <v>191</v>
      </c>
      <c r="B6" s="62" t="s">
        <v>1347</v>
      </c>
      <c r="C6" s="63"/>
      <c r="D6" s="64"/>
      <c r="E6" s="65"/>
      <c r="F6" s="66"/>
      <c r="G6" s="63"/>
      <c r="H6" s="67"/>
      <c r="I6" s="68"/>
      <c r="J6" s="68"/>
      <c r="K6" s="34"/>
      <c r="L6" s="75">
        <v>6</v>
      </c>
      <c r="M6" s="75" t="b">
        <f xml:space="preserve"> IF(AND(Edges[Relationship Date (UTC)] &gt;= Misc!$O$2, Edges[Relationship Date (UTC)] &lt;= Misc!$P$2,Edges[Tweet Date (UTC)] &gt;= Misc!$O$3, Edges[Tweet Date (UTC)] &lt;= Misc!$P$3,TRUE), TRUE, FALSE)</f>
        <v>1</v>
      </c>
      <c r="N6" s="70"/>
      <c r="O6" s="87" t="s">
        <v>1908</v>
      </c>
      <c r="P6" s="90">
        <v>44081.370520833334</v>
      </c>
      <c r="Q6" s="87" t="s">
        <v>1913</v>
      </c>
      <c r="R6" s="87"/>
      <c r="S6" s="87"/>
      <c r="T6" s="87" t="s">
        <v>2743</v>
      </c>
      <c r="U6" s="90">
        <v>44081.370520833334</v>
      </c>
      <c r="V6" s="92" t="s">
        <v>2915</v>
      </c>
      <c r="W6" s="87"/>
      <c r="X6" s="87"/>
      <c r="Y6" s="96" t="s">
        <v>4915</v>
      </c>
      <c r="Z6" s="87"/>
      <c r="AA6" s="48">
        <v>0</v>
      </c>
      <c r="AB6" s="49">
        <v>0</v>
      </c>
      <c r="AC6" s="48">
        <v>0</v>
      </c>
      <c r="AD6" s="49">
        <v>0</v>
      </c>
      <c r="AE6" s="48">
        <v>0</v>
      </c>
      <c r="AF6" s="49">
        <v>0</v>
      </c>
      <c r="AG6" s="48">
        <v>10</v>
      </c>
      <c r="AH6" s="49">
        <v>100</v>
      </c>
      <c r="AI6" s="48">
        <v>10</v>
      </c>
    </row>
    <row r="7" spans="1:35" x14ac:dyDescent="0.25">
      <c r="A7" s="62" t="s">
        <v>192</v>
      </c>
      <c r="B7" s="62" t="s">
        <v>1348</v>
      </c>
      <c r="C7" s="63"/>
      <c r="D7" s="64"/>
      <c r="E7" s="65"/>
      <c r="F7" s="66"/>
      <c r="G7" s="63"/>
      <c r="H7" s="67"/>
      <c r="I7" s="68"/>
      <c r="J7" s="68"/>
      <c r="K7" s="34"/>
      <c r="L7" s="75">
        <v>7</v>
      </c>
      <c r="M7" s="75" t="b">
        <f xml:space="preserve"> IF(AND(Edges[Relationship Date (UTC)] &gt;= Misc!$O$2, Edges[Relationship Date (UTC)] &lt;= Misc!$P$2,Edges[Tweet Date (UTC)] &gt;= Misc!$O$3, Edges[Tweet Date (UTC)] &lt;= Misc!$P$3,TRUE), TRUE, FALSE)</f>
        <v>1</v>
      </c>
      <c r="N7" s="70"/>
      <c r="O7" s="87" t="s">
        <v>1908</v>
      </c>
      <c r="P7" s="90">
        <v>44081.370520833334</v>
      </c>
      <c r="Q7" s="87" t="s">
        <v>1914</v>
      </c>
      <c r="R7" s="87"/>
      <c r="S7" s="87"/>
      <c r="T7" s="87" t="s">
        <v>2743</v>
      </c>
      <c r="U7" s="90">
        <v>44081.370520833334</v>
      </c>
      <c r="V7" s="92" t="s">
        <v>2916</v>
      </c>
      <c r="W7" s="87"/>
      <c r="X7" s="87"/>
      <c r="Y7" s="96" t="s">
        <v>4916</v>
      </c>
      <c r="Z7" s="87"/>
      <c r="AA7" s="48">
        <v>0</v>
      </c>
      <c r="AB7" s="49">
        <v>0</v>
      </c>
      <c r="AC7" s="48">
        <v>0</v>
      </c>
      <c r="AD7" s="49">
        <v>0</v>
      </c>
      <c r="AE7" s="48">
        <v>0</v>
      </c>
      <c r="AF7" s="49">
        <v>0</v>
      </c>
      <c r="AG7" s="48">
        <v>35</v>
      </c>
      <c r="AH7" s="49">
        <v>100</v>
      </c>
      <c r="AI7" s="48">
        <v>35</v>
      </c>
    </row>
    <row r="8" spans="1:35" x14ac:dyDescent="0.25">
      <c r="A8" s="62" t="s">
        <v>193</v>
      </c>
      <c r="B8" s="62" t="s">
        <v>1349</v>
      </c>
      <c r="C8" s="63"/>
      <c r="D8" s="64"/>
      <c r="E8" s="65"/>
      <c r="F8" s="66"/>
      <c r="G8" s="63"/>
      <c r="H8" s="67"/>
      <c r="I8" s="68"/>
      <c r="J8" s="68"/>
      <c r="K8" s="34"/>
      <c r="L8" s="75">
        <v>8</v>
      </c>
      <c r="M8" s="75" t="b">
        <f xml:space="preserve"> IF(AND(Edges[Relationship Date (UTC)] &gt;= Misc!$O$2, Edges[Relationship Date (UTC)] &lt;= Misc!$P$2,Edges[Tweet Date (UTC)] &gt;= Misc!$O$3, Edges[Tweet Date (UTC)] &lt;= Misc!$P$3,TRUE), TRUE, FALSE)</f>
        <v>1</v>
      </c>
      <c r="N8" s="70"/>
      <c r="O8" s="87" t="s">
        <v>1908</v>
      </c>
      <c r="P8" s="90">
        <v>44081.37054398148</v>
      </c>
      <c r="Q8" s="87" t="s">
        <v>1915</v>
      </c>
      <c r="R8" s="87"/>
      <c r="S8" s="87"/>
      <c r="T8" s="87" t="s">
        <v>2743</v>
      </c>
      <c r="U8" s="90">
        <v>44081.37054398148</v>
      </c>
      <c r="V8" s="92" t="s">
        <v>2917</v>
      </c>
      <c r="W8" s="87"/>
      <c r="X8" s="87"/>
      <c r="Y8" s="96" t="s">
        <v>4917</v>
      </c>
      <c r="Z8" s="87"/>
      <c r="AA8" s="48">
        <v>0</v>
      </c>
      <c r="AB8" s="49">
        <v>0</v>
      </c>
      <c r="AC8" s="48">
        <v>0</v>
      </c>
      <c r="AD8" s="49">
        <v>0</v>
      </c>
      <c r="AE8" s="48">
        <v>0</v>
      </c>
      <c r="AF8" s="49">
        <v>0</v>
      </c>
      <c r="AG8" s="48">
        <v>32</v>
      </c>
      <c r="AH8" s="49">
        <v>100</v>
      </c>
      <c r="AI8" s="48">
        <v>32</v>
      </c>
    </row>
    <row r="9" spans="1:35" x14ac:dyDescent="0.25">
      <c r="A9" s="62" t="s">
        <v>194</v>
      </c>
      <c r="B9" s="62" t="s">
        <v>1165</v>
      </c>
      <c r="C9" s="63"/>
      <c r="D9" s="64"/>
      <c r="E9" s="65"/>
      <c r="F9" s="66"/>
      <c r="G9" s="63"/>
      <c r="H9" s="67"/>
      <c r="I9" s="68"/>
      <c r="J9" s="68"/>
      <c r="K9" s="34"/>
      <c r="L9" s="75">
        <v>9</v>
      </c>
      <c r="M9" s="75" t="b">
        <f xml:space="preserve"> IF(AND(Edges[Relationship Date (UTC)] &gt;= Misc!$O$2, Edges[Relationship Date (UTC)] &lt;= Misc!$P$2,Edges[Tweet Date (UTC)] &gt;= Misc!$O$3, Edges[Tweet Date (UTC)] &lt;= Misc!$P$3,TRUE), TRUE, FALSE)</f>
        <v>1</v>
      </c>
      <c r="N9" s="70"/>
      <c r="O9" s="87" t="s">
        <v>1908</v>
      </c>
      <c r="P9" s="90">
        <v>44081.370555555557</v>
      </c>
      <c r="Q9" s="87" t="s">
        <v>1916</v>
      </c>
      <c r="R9" s="87"/>
      <c r="S9" s="87"/>
      <c r="T9" s="87" t="s">
        <v>2743</v>
      </c>
      <c r="U9" s="90">
        <v>44081.370555555557</v>
      </c>
      <c r="V9" s="92" t="s">
        <v>2918</v>
      </c>
      <c r="W9" s="87"/>
      <c r="X9" s="87"/>
      <c r="Y9" s="96" t="s">
        <v>4918</v>
      </c>
      <c r="Z9" s="87"/>
      <c r="AA9" s="48"/>
      <c r="AB9" s="49"/>
      <c r="AC9" s="48"/>
      <c r="AD9" s="49"/>
      <c r="AE9" s="48"/>
      <c r="AF9" s="49"/>
      <c r="AG9" s="48"/>
      <c r="AH9" s="49"/>
      <c r="AI9" s="48"/>
    </row>
    <row r="10" spans="1:35" x14ac:dyDescent="0.25">
      <c r="A10" s="62" t="s">
        <v>194</v>
      </c>
      <c r="B10" s="62" t="s">
        <v>1149</v>
      </c>
      <c r="C10" s="63"/>
      <c r="D10" s="64"/>
      <c r="E10" s="65"/>
      <c r="F10" s="66"/>
      <c r="G10" s="63"/>
      <c r="H10" s="67"/>
      <c r="I10" s="68"/>
      <c r="J10" s="68"/>
      <c r="K10" s="34"/>
      <c r="L10" s="75">
        <v>10</v>
      </c>
      <c r="M10" s="75" t="b">
        <f xml:space="preserve"> IF(AND(Edges[Relationship Date (UTC)] &gt;= Misc!$O$2, Edges[Relationship Date (UTC)] &lt;= Misc!$P$2,Edges[Tweet Date (UTC)] &gt;= Misc!$O$3, Edges[Tweet Date (UTC)] &lt;= Misc!$P$3,TRUE), TRUE, FALSE)</f>
        <v>1</v>
      </c>
      <c r="N10" s="70"/>
      <c r="O10" s="87" t="s">
        <v>1908</v>
      </c>
      <c r="P10" s="90">
        <v>44081.370555555557</v>
      </c>
      <c r="Q10" s="87" t="s">
        <v>1916</v>
      </c>
      <c r="R10" s="87"/>
      <c r="S10" s="87"/>
      <c r="T10" s="87" t="s">
        <v>2743</v>
      </c>
      <c r="U10" s="90">
        <v>44081.370555555557</v>
      </c>
      <c r="V10" s="92" t="s">
        <v>2918</v>
      </c>
      <c r="W10" s="87"/>
      <c r="X10" s="87"/>
      <c r="Y10" s="96" t="s">
        <v>4918</v>
      </c>
      <c r="Z10" s="87"/>
      <c r="AA10" s="48">
        <v>0</v>
      </c>
      <c r="AB10" s="49">
        <v>0</v>
      </c>
      <c r="AC10" s="48">
        <v>0</v>
      </c>
      <c r="AD10" s="49">
        <v>0</v>
      </c>
      <c r="AE10" s="48">
        <v>0</v>
      </c>
      <c r="AF10" s="49">
        <v>0</v>
      </c>
      <c r="AG10" s="48">
        <v>12</v>
      </c>
      <c r="AH10" s="49">
        <v>100</v>
      </c>
      <c r="AI10" s="48">
        <v>12</v>
      </c>
    </row>
    <row r="11" spans="1:35" x14ac:dyDescent="0.25">
      <c r="A11" s="62" t="s">
        <v>195</v>
      </c>
      <c r="B11" s="62" t="s">
        <v>1350</v>
      </c>
      <c r="C11" s="63"/>
      <c r="D11" s="64"/>
      <c r="E11" s="65"/>
      <c r="F11" s="66"/>
      <c r="G11" s="63"/>
      <c r="H11" s="67"/>
      <c r="I11" s="68"/>
      <c r="J11" s="68"/>
      <c r="K11" s="34"/>
      <c r="L11" s="75">
        <v>11</v>
      </c>
      <c r="M11" s="75" t="b">
        <f xml:space="preserve"> IF(AND(Edges[Relationship Date (UTC)] &gt;= Misc!$O$2, Edges[Relationship Date (UTC)] &lt;= Misc!$P$2,Edges[Tweet Date (UTC)] &gt;= Misc!$O$3, Edges[Tweet Date (UTC)] &lt;= Misc!$P$3,TRUE), TRUE, FALSE)</f>
        <v>1</v>
      </c>
      <c r="N11" s="70"/>
      <c r="O11" s="87" t="s">
        <v>1908</v>
      </c>
      <c r="P11" s="90">
        <v>44081.370567129627</v>
      </c>
      <c r="Q11" s="87" t="s">
        <v>1917</v>
      </c>
      <c r="R11" s="87"/>
      <c r="S11" s="87"/>
      <c r="T11" s="87" t="s">
        <v>2744</v>
      </c>
      <c r="U11" s="90">
        <v>44081.370567129627</v>
      </c>
      <c r="V11" s="92" t="s">
        <v>2919</v>
      </c>
      <c r="W11" s="87"/>
      <c r="X11" s="87"/>
      <c r="Y11" s="96" t="s">
        <v>4919</v>
      </c>
      <c r="Z11" s="87"/>
      <c r="AA11" s="48">
        <v>0</v>
      </c>
      <c r="AB11" s="49">
        <v>0</v>
      </c>
      <c r="AC11" s="48">
        <v>0</v>
      </c>
      <c r="AD11" s="49">
        <v>0</v>
      </c>
      <c r="AE11" s="48">
        <v>0</v>
      </c>
      <c r="AF11" s="49">
        <v>0</v>
      </c>
      <c r="AG11" s="48">
        <v>34</v>
      </c>
      <c r="AH11" s="49">
        <v>100</v>
      </c>
      <c r="AI11" s="48">
        <v>34</v>
      </c>
    </row>
    <row r="12" spans="1:35" x14ac:dyDescent="0.25">
      <c r="A12" s="62" t="s">
        <v>195</v>
      </c>
      <c r="B12" s="62" t="s">
        <v>1165</v>
      </c>
      <c r="C12" s="63"/>
      <c r="D12" s="64"/>
      <c r="E12" s="65"/>
      <c r="F12" s="66"/>
      <c r="G12" s="63"/>
      <c r="H12" s="67"/>
      <c r="I12" s="68"/>
      <c r="J12" s="68"/>
      <c r="K12" s="34"/>
      <c r="L12" s="75">
        <v>12</v>
      </c>
      <c r="M12" s="75" t="b">
        <f xml:space="preserve"> IF(AND(Edges[Relationship Date (UTC)] &gt;= Misc!$O$2, Edges[Relationship Date (UTC)] &lt;= Misc!$P$2,Edges[Tweet Date (UTC)] &gt;= Misc!$O$3, Edges[Tweet Date (UTC)] &lt;= Misc!$P$3,TRUE), TRUE, FALSE)</f>
        <v>1</v>
      </c>
      <c r="N12" s="70"/>
      <c r="O12" s="87" t="s">
        <v>1908</v>
      </c>
      <c r="P12" s="90">
        <v>44081.370567129627</v>
      </c>
      <c r="Q12" s="87" t="s">
        <v>1917</v>
      </c>
      <c r="R12" s="87"/>
      <c r="S12" s="87"/>
      <c r="T12" s="87" t="s">
        <v>2744</v>
      </c>
      <c r="U12" s="90">
        <v>44081.370567129627</v>
      </c>
      <c r="V12" s="92" t="s">
        <v>2919</v>
      </c>
      <c r="W12" s="87"/>
      <c r="X12" s="87"/>
      <c r="Y12" s="96" t="s">
        <v>4919</v>
      </c>
      <c r="Z12" s="87"/>
      <c r="AA12" s="48"/>
      <c r="AB12" s="49"/>
      <c r="AC12" s="48"/>
      <c r="AD12" s="49"/>
      <c r="AE12" s="48"/>
      <c r="AF12" s="49"/>
      <c r="AG12" s="48"/>
      <c r="AH12" s="49"/>
      <c r="AI12" s="48"/>
    </row>
    <row r="13" spans="1:35" x14ac:dyDescent="0.25">
      <c r="A13" s="62" t="s">
        <v>196</v>
      </c>
      <c r="B13" s="62" t="s">
        <v>1165</v>
      </c>
      <c r="C13" s="63"/>
      <c r="D13" s="64"/>
      <c r="E13" s="65"/>
      <c r="F13" s="66"/>
      <c r="G13" s="63"/>
      <c r="H13" s="67"/>
      <c r="I13" s="68"/>
      <c r="J13" s="68"/>
      <c r="K13" s="34"/>
      <c r="L13" s="75">
        <v>13</v>
      </c>
      <c r="M13" s="75" t="b">
        <f xml:space="preserve"> IF(AND(Edges[Relationship Date (UTC)] &gt;= Misc!$O$2, Edges[Relationship Date (UTC)] &lt;= Misc!$P$2,Edges[Tweet Date (UTC)] &gt;= Misc!$O$3, Edges[Tweet Date (UTC)] &lt;= Misc!$P$3,TRUE), TRUE, FALSE)</f>
        <v>1</v>
      </c>
      <c r="N13" s="70"/>
      <c r="O13" s="87" t="s">
        <v>1908</v>
      </c>
      <c r="P13" s="90">
        <v>44081.370578703703</v>
      </c>
      <c r="Q13" s="87" t="s">
        <v>1918</v>
      </c>
      <c r="R13" s="87"/>
      <c r="S13" s="87"/>
      <c r="T13" s="87"/>
      <c r="U13" s="90">
        <v>44081.370578703703</v>
      </c>
      <c r="V13" s="92" t="s">
        <v>2920</v>
      </c>
      <c r="W13" s="87"/>
      <c r="X13" s="87"/>
      <c r="Y13" s="96" t="s">
        <v>4920</v>
      </c>
      <c r="Z13" s="87"/>
      <c r="AA13" s="48">
        <v>0</v>
      </c>
      <c r="AB13" s="49">
        <v>0</v>
      </c>
      <c r="AC13" s="48">
        <v>0</v>
      </c>
      <c r="AD13" s="49">
        <v>0</v>
      </c>
      <c r="AE13" s="48">
        <v>0</v>
      </c>
      <c r="AF13" s="49">
        <v>0</v>
      </c>
      <c r="AG13" s="48">
        <v>44</v>
      </c>
      <c r="AH13" s="49">
        <v>100</v>
      </c>
      <c r="AI13" s="48">
        <v>44</v>
      </c>
    </row>
    <row r="14" spans="1:35" x14ac:dyDescent="0.25">
      <c r="A14" s="62" t="s">
        <v>197</v>
      </c>
      <c r="B14" s="62" t="s">
        <v>1351</v>
      </c>
      <c r="C14" s="63"/>
      <c r="D14" s="64"/>
      <c r="E14" s="65"/>
      <c r="F14" s="66"/>
      <c r="G14" s="63"/>
      <c r="H14" s="67"/>
      <c r="I14" s="68"/>
      <c r="J14" s="68"/>
      <c r="K14" s="34"/>
      <c r="L14" s="75">
        <v>14</v>
      </c>
      <c r="M14" s="75" t="b">
        <f xml:space="preserve"> IF(AND(Edges[Relationship Date (UTC)] &gt;= Misc!$O$2, Edges[Relationship Date (UTC)] &lt;= Misc!$P$2,Edges[Tweet Date (UTC)] &gt;= Misc!$O$3, Edges[Tweet Date (UTC)] &lt;= Misc!$P$3,TRUE), TRUE, FALSE)</f>
        <v>1</v>
      </c>
      <c r="N14" s="70"/>
      <c r="O14" s="87" t="s">
        <v>1908</v>
      </c>
      <c r="P14" s="90">
        <v>44081.37059027778</v>
      </c>
      <c r="Q14" s="87" t="s">
        <v>1919</v>
      </c>
      <c r="R14" s="87"/>
      <c r="S14" s="87"/>
      <c r="T14" s="87" t="s">
        <v>2745</v>
      </c>
      <c r="U14" s="90">
        <v>44081.37059027778</v>
      </c>
      <c r="V14" s="92" t="s">
        <v>2921</v>
      </c>
      <c r="W14" s="87"/>
      <c r="X14" s="87"/>
      <c r="Y14" s="96" t="s">
        <v>4921</v>
      </c>
      <c r="Z14" s="87"/>
      <c r="AA14" s="48"/>
      <c r="AB14" s="49"/>
      <c r="AC14" s="48"/>
      <c r="AD14" s="49"/>
      <c r="AE14" s="48"/>
      <c r="AF14" s="49"/>
      <c r="AG14" s="48"/>
      <c r="AH14" s="49"/>
      <c r="AI14" s="48"/>
    </row>
    <row r="15" spans="1:35" x14ac:dyDescent="0.25">
      <c r="A15" s="62" t="s">
        <v>197</v>
      </c>
      <c r="B15" s="62" t="s">
        <v>1352</v>
      </c>
      <c r="C15" s="63"/>
      <c r="D15" s="64"/>
      <c r="E15" s="65"/>
      <c r="F15" s="66"/>
      <c r="G15" s="63"/>
      <c r="H15" s="67"/>
      <c r="I15" s="68"/>
      <c r="J15" s="68"/>
      <c r="K15" s="34"/>
      <c r="L15" s="75">
        <v>15</v>
      </c>
      <c r="M15" s="75" t="b">
        <f xml:space="preserve"> IF(AND(Edges[Relationship Date (UTC)] &gt;= Misc!$O$2, Edges[Relationship Date (UTC)] &lt;= Misc!$P$2,Edges[Tweet Date (UTC)] &gt;= Misc!$O$3, Edges[Tweet Date (UTC)] &lt;= Misc!$P$3,TRUE), TRUE, FALSE)</f>
        <v>1</v>
      </c>
      <c r="N15" s="70"/>
      <c r="O15" s="87" t="s">
        <v>1908</v>
      </c>
      <c r="P15" s="90">
        <v>44081.37059027778</v>
      </c>
      <c r="Q15" s="87" t="s">
        <v>1919</v>
      </c>
      <c r="R15" s="87"/>
      <c r="S15" s="87"/>
      <c r="T15" s="87" t="s">
        <v>2745</v>
      </c>
      <c r="U15" s="90">
        <v>44081.37059027778</v>
      </c>
      <c r="V15" s="92" t="s">
        <v>2921</v>
      </c>
      <c r="W15" s="87"/>
      <c r="X15" s="87"/>
      <c r="Y15" s="96" t="s">
        <v>4921</v>
      </c>
      <c r="Z15" s="87"/>
      <c r="AA15" s="48">
        <v>0</v>
      </c>
      <c r="AB15" s="49">
        <v>0</v>
      </c>
      <c r="AC15" s="48">
        <v>0</v>
      </c>
      <c r="AD15" s="49">
        <v>0</v>
      </c>
      <c r="AE15" s="48">
        <v>0</v>
      </c>
      <c r="AF15" s="49">
        <v>0</v>
      </c>
      <c r="AG15" s="48">
        <v>42</v>
      </c>
      <c r="AH15" s="49">
        <v>100</v>
      </c>
      <c r="AI15" s="48">
        <v>42</v>
      </c>
    </row>
    <row r="16" spans="1:35" x14ac:dyDescent="0.25">
      <c r="A16" s="62" t="s">
        <v>198</v>
      </c>
      <c r="B16" s="62" t="s">
        <v>1353</v>
      </c>
      <c r="C16" s="63"/>
      <c r="D16" s="64"/>
      <c r="E16" s="65"/>
      <c r="F16" s="66"/>
      <c r="G16" s="63"/>
      <c r="H16" s="67"/>
      <c r="I16" s="68"/>
      <c r="J16" s="68"/>
      <c r="K16" s="34"/>
      <c r="L16" s="75">
        <v>16</v>
      </c>
      <c r="M16" s="75" t="b">
        <f xml:space="preserve"> IF(AND(Edges[Relationship Date (UTC)] &gt;= Misc!$O$2, Edges[Relationship Date (UTC)] &lt;= Misc!$P$2,Edges[Tweet Date (UTC)] &gt;= Misc!$O$3, Edges[Tweet Date (UTC)] &lt;= Misc!$P$3,TRUE), TRUE, FALSE)</f>
        <v>1</v>
      </c>
      <c r="N16" s="70"/>
      <c r="O16" s="87" t="s">
        <v>1908</v>
      </c>
      <c r="P16" s="90">
        <v>44081.37059027778</v>
      </c>
      <c r="Q16" s="87" t="s">
        <v>1920</v>
      </c>
      <c r="R16" s="87"/>
      <c r="S16" s="87"/>
      <c r="T16" s="87" t="s">
        <v>2746</v>
      </c>
      <c r="U16" s="90">
        <v>44081.37059027778</v>
      </c>
      <c r="V16" s="92" t="s">
        <v>2922</v>
      </c>
      <c r="W16" s="87"/>
      <c r="X16" s="87"/>
      <c r="Y16" s="96" t="s">
        <v>4922</v>
      </c>
      <c r="Z16" s="87"/>
      <c r="AA16" s="48"/>
      <c r="AB16" s="49"/>
      <c r="AC16" s="48"/>
      <c r="AD16" s="49"/>
      <c r="AE16" s="48"/>
      <c r="AF16" s="49"/>
      <c r="AG16" s="48"/>
      <c r="AH16" s="49"/>
      <c r="AI16" s="48"/>
    </row>
    <row r="17" spans="1:35" x14ac:dyDescent="0.25">
      <c r="A17" s="62" t="s">
        <v>198</v>
      </c>
      <c r="B17" s="62" t="s">
        <v>1354</v>
      </c>
      <c r="C17" s="63"/>
      <c r="D17" s="64"/>
      <c r="E17" s="65"/>
      <c r="F17" s="66"/>
      <c r="G17" s="63"/>
      <c r="H17" s="67"/>
      <c r="I17" s="68"/>
      <c r="J17" s="68"/>
      <c r="K17" s="34"/>
      <c r="L17" s="75">
        <v>17</v>
      </c>
      <c r="M17" s="75" t="b">
        <f xml:space="preserve"> IF(AND(Edges[Relationship Date (UTC)] &gt;= Misc!$O$2, Edges[Relationship Date (UTC)] &lt;= Misc!$P$2,Edges[Tweet Date (UTC)] &gt;= Misc!$O$3, Edges[Tweet Date (UTC)] &lt;= Misc!$P$3,TRUE), TRUE, FALSE)</f>
        <v>1</v>
      </c>
      <c r="N17" s="70"/>
      <c r="O17" s="87" t="s">
        <v>1908</v>
      </c>
      <c r="P17" s="90">
        <v>44081.37059027778</v>
      </c>
      <c r="Q17" s="87" t="s">
        <v>1920</v>
      </c>
      <c r="R17" s="87"/>
      <c r="S17" s="87"/>
      <c r="T17" s="87" t="s">
        <v>2746</v>
      </c>
      <c r="U17" s="90">
        <v>44081.37059027778</v>
      </c>
      <c r="V17" s="92" t="s">
        <v>2922</v>
      </c>
      <c r="W17" s="87"/>
      <c r="X17" s="87"/>
      <c r="Y17" s="96" t="s">
        <v>4922</v>
      </c>
      <c r="Z17" s="87"/>
      <c r="AA17" s="48"/>
      <c r="AB17" s="49"/>
      <c r="AC17" s="48"/>
      <c r="AD17" s="49"/>
      <c r="AE17" s="48"/>
      <c r="AF17" s="49"/>
      <c r="AG17" s="48"/>
      <c r="AH17" s="49"/>
      <c r="AI17" s="48"/>
    </row>
    <row r="18" spans="1:35" x14ac:dyDescent="0.25">
      <c r="A18" s="62" t="s">
        <v>198</v>
      </c>
      <c r="B18" s="62" t="s">
        <v>1355</v>
      </c>
      <c r="C18" s="63"/>
      <c r="D18" s="64"/>
      <c r="E18" s="65"/>
      <c r="F18" s="66"/>
      <c r="G18" s="63"/>
      <c r="H18" s="67"/>
      <c r="I18" s="68"/>
      <c r="J18" s="68"/>
      <c r="K18" s="34"/>
      <c r="L18" s="75">
        <v>18</v>
      </c>
      <c r="M18" s="75" t="b">
        <f xml:space="preserve"> IF(AND(Edges[Relationship Date (UTC)] &gt;= Misc!$O$2, Edges[Relationship Date (UTC)] &lt;= Misc!$P$2,Edges[Tweet Date (UTC)] &gt;= Misc!$O$3, Edges[Tweet Date (UTC)] &lt;= Misc!$P$3,TRUE), TRUE, FALSE)</f>
        <v>1</v>
      </c>
      <c r="N18" s="70"/>
      <c r="O18" s="87" t="s">
        <v>1908</v>
      </c>
      <c r="P18" s="90">
        <v>44081.37059027778</v>
      </c>
      <c r="Q18" s="87" t="s">
        <v>1920</v>
      </c>
      <c r="R18" s="87"/>
      <c r="S18" s="87"/>
      <c r="T18" s="87" t="s">
        <v>2746</v>
      </c>
      <c r="U18" s="90">
        <v>44081.37059027778</v>
      </c>
      <c r="V18" s="92" t="s">
        <v>2922</v>
      </c>
      <c r="W18" s="87"/>
      <c r="X18" s="87"/>
      <c r="Y18" s="96" t="s">
        <v>4922</v>
      </c>
      <c r="Z18" s="87"/>
      <c r="AA18" s="48"/>
      <c r="AB18" s="49"/>
      <c r="AC18" s="48"/>
      <c r="AD18" s="49"/>
      <c r="AE18" s="48"/>
      <c r="AF18" s="49"/>
      <c r="AG18" s="48"/>
      <c r="AH18" s="49"/>
      <c r="AI18" s="48"/>
    </row>
    <row r="19" spans="1:35" x14ac:dyDescent="0.25">
      <c r="A19" s="62" t="s">
        <v>198</v>
      </c>
      <c r="B19" s="62" t="s">
        <v>1356</v>
      </c>
      <c r="C19" s="63"/>
      <c r="D19" s="64"/>
      <c r="E19" s="65"/>
      <c r="F19" s="66"/>
      <c r="G19" s="63"/>
      <c r="H19" s="67"/>
      <c r="I19" s="68"/>
      <c r="J19" s="68"/>
      <c r="K19" s="34"/>
      <c r="L19" s="75">
        <v>19</v>
      </c>
      <c r="M19" s="75" t="b">
        <f xml:space="preserve"> IF(AND(Edges[Relationship Date (UTC)] &gt;= Misc!$O$2, Edges[Relationship Date (UTC)] &lt;= Misc!$P$2,Edges[Tweet Date (UTC)] &gt;= Misc!$O$3, Edges[Tweet Date (UTC)] &lt;= Misc!$P$3,TRUE), TRUE, FALSE)</f>
        <v>1</v>
      </c>
      <c r="N19" s="70"/>
      <c r="O19" s="87" t="s">
        <v>1908</v>
      </c>
      <c r="P19" s="90">
        <v>44081.37059027778</v>
      </c>
      <c r="Q19" s="87" t="s">
        <v>1920</v>
      </c>
      <c r="R19" s="87"/>
      <c r="S19" s="87"/>
      <c r="T19" s="87" t="s">
        <v>2746</v>
      </c>
      <c r="U19" s="90">
        <v>44081.37059027778</v>
      </c>
      <c r="V19" s="92" t="s">
        <v>2922</v>
      </c>
      <c r="W19" s="87"/>
      <c r="X19" s="87"/>
      <c r="Y19" s="96" t="s">
        <v>4922</v>
      </c>
      <c r="Z19" s="87"/>
      <c r="AA19" s="48"/>
      <c r="AB19" s="49"/>
      <c r="AC19" s="48"/>
      <c r="AD19" s="49"/>
      <c r="AE19" s="48"/>
      <c r="AF19" s="49"/>
      <c r="AG19" s="48"/>
      <c r="AH19" s="49"/>
      <c r="AI19" s="48"/>
    </row>
    <row r="20" spans="1:35" x14ac:dyDescent="0.25">
      <c r="A20" s="62" t="s">
        <v>198</v>
      </c>
      <c r="B20" s="62" t="s">
        <v>1357</v>
      </c>
      <c r="C20" s="63"/>
      <c r="D20" s="64"/>
      <c r="E20" s="65"/>
      <c r="F20" s="66"/>
      <c r="G20" s="63"/>
      <c r="H20" s="67"/>
      <c r="I20" s="68"/>
      <c r="J20" s="68"/>
      <c r="K20" s="34"/>
      <c r="L20" s="75">
        <v>20</v>
      </c>
      <c r="M20" s="75" t="b">
        <f xml:space="preserve"> IF(AND(Edges[Relationship Date (UTC)] &gt;= Misc!$O$2, Edges[Relationship Date (UTC)] &lt;= Misc!$P$2,Edges[Tweet Date (UTC)] &gt;= Misc!$O$3, Edges[Tweet Date (UTC)] &lt;= Misc!$P$3,TRUE), TRUE, FALSE)</f>
        <v>1</v>
      </c>
      <c r="N20" s="70"/>
      <c r="O20" s="87" t="s">
        <v>1908</v>
      </c>
      <c r="P20" s="90">
        <v>44081.37059027778</v>
      </c>
      <c r="Q20" s="87" t="s">
        <v>1920</v>
      </c>
      <c r="R20" s="87"/>
      <c r="S20" s="87"/>
      <c r="T20" s="87" t="s">
        <v>2746</v>
      </c>
      <c r="U20" s="90">
        <v>44081.37059027778</v>
      </c>
      <c r="V20" s="92" t="s">
        <v>2922</v>
      </c>
      <c r="W20" s="87"/>
      <c r="X20" s="87"/>
      <c r="Y20" s="96" t="s">
        <v>4922</v>
      </c>
      <c r="Z20" s="87"/>
      <c r="AA20" s="48">
        <v>0</v>
      </c>
      <c r="AB20" s="49">
        <v>0</v>
      </c>
      <c r="AC20" s="48">
        <v>0</v>
      </c>
      <c r="AD20" s="49">
        <v>0</v>
      </c>
      <c r="AE20" s="48">
        <v>0</v>
      </c>
      <c r="AF20" s="49">
        <v>0</v>
      </c>
      <c r="AG20" s="48">
        <v>24</v>
      </c>
      <c r="AH20" s="49">
        <v>100</v>
      </c>
      <c r="AI20" s="48">
        <v>24</v>
      </c>
    </row>
    <row r="21" spans="1:35" x14ac:dyDescent="0.25">
      <c r="A21" s="62" t="s">
        <v>199</v>
      </c>
      <c r="B21" s="62" t="s">
        <v>1165</v>
      </c>
      <c r="C21" s="63"/>
      <c r="D21" s="64"/>
      <c r="E21" s="65"/>
      <c r="F21" s="66"/>
      <c r="G21" s="63"/>
      <c r="H21" s="67"/>
      <c r="I21" s="68"/>
      <c r="J21" s="68"/>
      <c r="K21" s="34"/>
      <c r="L21" s="75">
        <v>21</v>
      </c>
      <c r="M21" s="75" t="b">
        <f xml:space="preserve"> IF(AND(Edges[Relationship Date (UTC)] &gt;= Misc!$O$2, Edges[Relationship Date (UTC)] &lt;= Misc!$P$2,Edges[Tweet Date (UTC)] &gt;= Misc!$O$3, Edges[Tweet Date (UTC)] &lt;= Misc!$P$3,TRUE), TRUE, FALSE)</f>
        <v>1</v>
      </c>
      <c r="N21" s="70"/>
      <c r="O21" s="87" t="s">
        <v>1908</v>
      </c>
      <c r="P21" s="90">
        <v>44081.370613425926</v>
      </c>
      <c r="Q21" s="87" t="s">
        <v>1921</v>
      </c>
      <c r="R21" s="87"/>
      <c r="S21" s="87"/>
      <c r="T21" s="87" t="s">
        <v>2747</v>
      </c>
      <c r="U21" s="90">
        <v>44081.370613425926</v>
      </c>
      <c r="V21" s="92" t="s">
        <v>2923</v>
      </c>
      <c r="W21" s="87"/>
      <c r="X21" s="87"/>
      <c r="Y21" s="96" t="s">
        <v>4923</v>
      </c>
      <c r="Z21" s="87"/>
      <c r="AA21" s="48">
        <v>0</v>
      </c>
      <c r="AB21" s="49">
        <v>0</v>
      </c>
      <c r="AC21" s="48">
        <v>0</v>
      </c>
      <c r="AD21" s="49">
        <v>0</v>
      </c>
      <c r="AE21" s="48">
        <v>0</v>
      </c>
      <c r="AF21" s="49">
        <v>0</v>
      </c>
      <c r="AG21" s="48">
        <v>26</v>
      </c>
      <c r="AH21" s="49">
        <v>100</v>
      </c>
      <c r="AI21" s="48">
        <v>26</v>
      </c>
    </row>
    <row r="22" spans="1:35" x14ac:dyDescent="0.25">
      <c r="A22" s="62" t="s">
        <v>200</v>
      </c>
      <c r="B22" s="62" t="s">
        <v>1358</v>
      </c>
      <c r="C22" s="63"/>
      <c r="D22" s="64"/>
      <c r="E22" s="65"/>
      <c r="F22" s="66"/>
      <c r="G22" s="63"/>
      <c r="H22" s="67"/>
      <c r="I22" s="68"/>
      <c r="J22" s="68"/>
      <c r="K22" s="34"/>
      <c r="L22" s="75">
        <v>22</v>
      </c>
      <c r="M22" s="75" t="b">
        <f xml:space="preserve"> IF(AND(Edges[Relationship Date (UTC)] &gt;= Misc!$O$2, Edges[Relationship Date (UTC)] &lt;= Misc!$P$2,Edges[Tweet Date (UTC)] &gt;= Misc!$O$3, Edges[Tweet Date (UTC)] &lt;= Misc!$P$3,TRUE), TRUE, FALSE)</f>
        <v>1</v>
      </c>
      <c r="N22" s="70"/>
      <c r="O22" s="87" t="s">
        <v>1908</v>
      </c>
      <c r="P22" s="90">
        <v>44081.370671296296</v>
      </c>
      <c r="Q22" s="87" t="s">
        <v>1922</v>
      </c>
      <c r="R22" s="87"/>
      <c r="S22" s="87"/>
      <c r="T22" s="87"/>
      <c r="U22" s="90">
        <v>44081.370671296296</v>
      </c>
      <c r="V22" s="92" t="s">
        <v>2924</v>
      </c>
      <c r="W22" s="87"/>
      <c r="X22" s="87"/>
      <c r="Y22" s="96" t="s">
        <v>4924</v>
      </c>
      <c r="Z22" s="87"/>
      <c r="AA22" s="48">
        <v>0</v>
      </c>
      <c r="AB22" s="49">
        <v>0</v>
      </c>
      <c r="AC22" s="48">
        <v>2</v>
      </c>
      <c r="AD22" s="49">
        <v>8</v>
      </c>
      <c r="AE22" s="48">
        <v>0</v>
      </c>
      <c r="AF22" s="49">
        <v>0</v>
      </c>
      <c r="AG22" s="48">
        <v>23</v>
      </c>
      <c r="AH22" s="49">
        <v>92</v>
      </c>
      <c r="AI22" s="48">
        <v>25</v>
      </c>
    </row>
    <row r="23" spans="1:35" x14ac:dyDescent="0.25">
      <c r="A23" s="62" t="s">
        <v>201</v>
      </c>
      <c r="B23" s="62" t="s">
        <v>1359</v>
      </c>
      <c r="C23" s="63"/>
      <c r="D23" s="64"/>
      <c r="E23" s="65"/>
      <c r="F23" s="66"/>
      <c r="G23" s="63"/>
      <c r="H23" s="67"/>
      <c r="I23" s="68"/>
      <c r="J23" s="68"/>
      <c r="K23" s="34"/>
      <c r="L23" s="75">
        <v>23</v>
      </c>
      <c r="M23" s="75" t="b">
        <f xml:space="preserve"> IF(AND(Edges[Relationship Date (UTC)] &gt;= Misc!$O$2, Edges[Relationship Date (UTC)] &lt;= Misc!$P$2,Edges[Tweet Date (UTC)] &gt;= Misc!$O$3, Edges[Tweet Date (UTC)] &lt;= Misc!$P$3,TRUE), TRUE, FALSE)</f>
        <v>1</v>
      </c>
      <c r="N23" s="70"/>
      <c r="O23" s="87" t="s">
        <v>1908</v>
      </c>
      <c r="P23" s="90">
        <v>44081.370706018519</v>
      </c>
      <c r="Q23" s="87" t="s">
        <v>1923</v>
      </c>
      <c r="R23" s="87"/>
      <c r="S23" s="87"/>
      <c r="T23" s="87" t="s">
        <v>2748</v>
      </c>
      <c r="U23" s="90">
        <v>44081.370706018519</v>
      </c>
      <c r="V23" s="92" t="s">
        <v>2925</v>
      </c>
      <c r="W23" s="87"/>
      <c r="X23" s="87"/>
      <c r="Y23" s="96" t="s">
        <v>4925</v>
      </c>
      <c r="Z23" s="87"/>
      <c r="AA23" s="48">
        <v>0</v>
      </c>
      <c r="AB23" s="49">
        <v>0</v>
      </c>
      <c r="AC23" s="48">
        <v>0</v>
      </c>
      <c r="AD23" s="49">
        <v>0</v>
      </c>
      <c r="AE23" s="48">
        <v>0</v>
      </c>
      <c r="AF23" s="49">
        <v>0</v>
      </c>
      <c r="AG23" s="48">
        <v>14</v>
      </c>
      <c r="AH23" s="49">
        <v>100</v>
      </c>
      <c r="AI23" s="48">
        <v>14</v>
      </c>
    </row>
    <row r="24" spans="1:35" x14ac:dyDescent="0.25">
      <c r="A24" s="62" t="s">
        <v>202</v>
      </c>
      <c r="B24" s="62" t="s">
        <v>1360</v>
      </c>
      <c r="C24" s="63"/>
      <c r="D24" s="64"/>
      <c r="E24" s="65"/>
      <c r="F24" s="66"/>
      <c r="G24" s="63"/>
      <c r="H24" s="67"/>
      <c r="I24" s="68"/>
      <c r="J24" s="68"/>
      <c r="K24" s="34"/>
      <c r="L24" s="75">
        <v>24</v>
      </c>
      <c r="M24" s="75" t="b">
        <f xml:space="preserve"> IF(AND(Edges[Relationship Date (UTC)] &gt;= Misc!$O$2, Edges[Relationship Date (UTC)] &lt;= Misc!$P$2,Edges[Tweet Date (UTC)] &gt;= Misc!$O$3, Edges[Tweet Date (UTC)] &lt;= Misc!$P$3,TRUE), TRUE, FALSE)</f>
        <v>1</v>
      </c>
      <c r="N24" s="70"/>
      <c r="O24" s="87" t="s">
        <v>1908</v>
      </c>
      <c r="P24" s="90">
        <v>44081.370706018519</v>
      </c>
      <c r="Q24" s="87" t="s">
        <v>1924</v>
      </c>
      <c r="R24" s="87"/>
      <c r="S24" s="87"/>
      <c r="T24" s="87" t="s">
        <v>2746</v>
      </c>
      <c r="U24" s="90">
        <v>44081.370706018519</v>
      </c>
      <c r="V24" s="92" t="s">
        <v>2926</v>
      </c>
      <c r="W24" s="87"/>
      <c r="X24" s="87"/>
      <c r="Y24" s="96" t="s">
        <v>4926</v>
      </c>
      <c r="Z24" s="87"/>
      <c r="AA24" s="48">
        <v>0</v>
      </c>
      <c r="AB24" s="49">
        <v>0</v>
      </c>
      <c r="AC24" s="48">
        <v>0</v>
      </c>
      <c r="AD24" s="49">
        <v>0</v>
      </c>
      <c r="AE24" s="48">
        <v>0</v>
      </c>
      <c r="AF24" s="49">
        <v>0</v>
      </c>
      <c r="AG24" s="48">
        <v>36</v>
      </c>
      <c r="AH24" s="49">
        <v>100</v>
      </c>
      <c r="AI24" s="48">
        <v>36</v>
      </c>
    </row>
    <row r="25" spans="1:35" x14ac:dyDescent="0.25">
      <c r="A25" s="62" t="s">
        <v>203</v>
      </c>
      <c r="B25" s="62" t="s">
        <v>1361</v>
      </c>
      <c r="C25" s="63"/>
      <c r="D25" s="64"/>
      <c r="E25" s="65"/>
      <c r="F25" s="66"/>
      <c r="G25" s="63"/>
      <c r="H25" s="67"/>
      <c r="I25" s="68"/>
      <c r="J25" s="68"/>
      <c r="K25" s="34"/>
      <c r="L25" s="75">
        <v>25</v>
      </c>
      <c r="M25" s="75" t="b">
        <f xml:space="preserve"> IF(AND(Edges[Relationship Date (UTC)] &gt;= Misc!$O$2, Edges[Relationship Date (UTC)] &lt;= Misc!$P$2,Edges[Tweet Date (UTC)] &gt;= Misc!$O$3, Edges[Tweet Date (UTC)] &lt;= Misc!$P$3,TRUE), TRUE, FALSE)</f>
        <v>1</v>
      </c>
      <c r="N25" s="70"/>
      <c r="O25" s="87" t="s">
        <v>1908</v>
      </c>
      <c r="P25" s="90">
        <v>44081.370740740742</v>
      </c>
      <c r="Q25" s="87" t="s">
        <v>1925</v>
      </c>
      <c r="R25" s="87"/>
      <c r="S25" s="87"/>
      <c r="T25" s="87"/>
      <c r="U25" s="90">
        <v>44081.370740740742</v>
      </c>
      <c r="V25" s="92" t="s">
        <v>2927</v>
      </c>
      <c r="W25" s="87"/>
      <c r="X25" s="87"/>
      <c r="Y25" s="96" t="s">
        <v>4927</v>
      </c>
      <c r="Z25" s="87"/>
      <c r="AA25" s="48"/>
      <c r="AB25" s="49"/>
      <c r="AC25" s="48"/>
      <c r="AD25" s="49"/>
      <c r="AE25" s="48"/>
      <c r="AF25" s="49"/>
      <c r="AG25" s="48"/>
      <c r="AH25" s="49"/>
      <c r="AI25" s="48"/>
    </row>
    <row r="26" spans="1:35" x14ac:dyDescent="0.25">
      <c r="A26" s="62" t="s">
        <v>203</v>
      </c>
      <c r="B26" s="62" t="s">
        <v>1362</v>
      </c>
      <c r="C26" s="63"/>
      <c r="D26" s="64"/>
      <c r="E26" s="65"/>
      <c r="F26" s="66"/>
      <c r="G26" s="63"/>
      <c r="H26" s="67"/>
      <c r="I26" s="68"/>
      <c r="J26" s="68"/>
      <c r="K26" s="34"/>
      <c r="L26" s="75">
        <v>26</v>
      </c>
      <c r="M26" s="75" t="b">
        <f xml:space="preserve"> IF(AND(Edges[Relationship Date (UTC)] &gt;= Misc!$O$2, Edges[Relationship Date (UTC)] &lt;= Misc!$P$2,Edges[Tweet Date (UTC)] &gt;= Misc!$O$3, Edges[Tweet Date (UTC)] &lt;= Misc!$P$3,TRUE), TRUE, FALSE)</f>
        <v>1</v>
      </c>
      <c r="N26" s="70"/>
      <c r="O26" s="87" t="s">
        <v>1908</v>
      </c>
      <c r="P26" s="90">
        <v>44081.370740740742</v>
      </c>
      <c r="Q26" s="87" t="s">
        <v>1925</v>
      </c>
      <c r="R26" s="87"/>
      <c r="S26" s="87"/>
      <c r="T26" s="87"/>
      <c r="U26" s="90">
        <v>44081.370740740742</v>
      </c>
      <c r="V26" s="92" t="s">
        <v>2927</v>
      </c>
      <c r="W26" s="87"/>
      <c r="X26" s="87"/>
      <c r="Y26" s="96" t="s">
        <v>4927</v>
      </c>
      <c r="Z26" s="87"/>
      <c r="AA26" s="48">
        <v>0</v>
      </c>
      <c r="AB26" s="49">
        <v>0</v>
      </c>
      <c r="AC26" s="48">
        <v>0</v>
      </c>
      <c r="AD26" s="49">
        <v>0</v>
      </c>
      <c r="AE26" s="48">
        <v>0</v>
      </c>
      <c r="AF26" s="49">
        <v>0</v>
      </c>
      <c r="AG26" s="48">
        <v>42</v>
      </c>
      <c r="AH26" s="49">
        <v>100</v>
      </c>
      <c r="AI26" s="48">
        <v>42</v>
      </c>
    </row>
    <row r="27" spans="1:35" x14ac:dyDescent="0.25">
      <c r="A27" s="62" t="s">
        <v>204</v>
      </c>
      <c r="B27" s="62" t="s">
        <v>1363</v>
      </c>
      <c r="C27" s="63"/>
      <c r="D27" s="64"/>
      <c r="E27" s="65"/>
      <c r="F27" s="66"/>
      <c r="G27" s="63"/>
      <c r="H27" s="67"/>
      <c r="I27" s="68"/>
      <c r="J27" s="68"/>
      <c r="K27" s="34"/>
      <c r="L27" s="75">
        <v>27</v>
      </c>
      <c r="M27" s="75" t="b">
        <f xml:space="preserve"> IF(AND(Edges[Relationship Date (UTC)] &gt;= Misc!$O$2, Edges[Relationship Date (UTC)] &lt;= Misc!$P$2,Edges[Tweet Date (UTC)] &gt;= Misc!$O$3, Edges[Tweet Date (UTC)] &lt;= Misc!$P$3,TRUE), TRUE, FALSE)</f>
        <v>1</v>
      </c>
      <c r="N27" s="70"/>
      <c r="O27" s="87" t="s">
        <v>1908</v>
      </c>
      <c r="P27" s="90">
        <v>44081.370891203704</v>
      </c>
      <c r="Q27" s="87" t="s">
        <v>1926</v>
      </c>
      <c r="R27" s="87"/>
      <c r="S27" s="87"/>
      <c r="T27" s="87" t="s">
        <v>2747</v>
      </c>
      <c r="U27" s="90">
        <v>44081.370891203704</v>
      </c>
      <c r="V27" s="92" t="s">
        <v>2928</v>
      </c>
      <c r="W27" s="87"/>
      <c r="X27" s="87"/>
      <c r="Y27" s="96" t="s">
        <v>4928</v>
      </c>
      <c r="Z27" s="87"/>
      <c r="AA27" s="48">
        <v>0</v>
      </c>
      <c r="AB27" s="49">
        <v>0</v>
      </c>
      <c r="AC27" s="48">
        <v>0</v>
      </c>
      <c r="AD27" s="49">
        <v>0</v>
      </c>
      <c r="AE27" s="48">
        <v>0</v>
      </c>
      <c r="AF27" s="49">
        <v>0</v>
      </c>
      <c r="AG27" s="48">
        <v>27</v>
      </c>
      <c r="AH27" s="49">
        <v>100</v>
      </c>
      <c r="AI27" s="48">
        <v>27</v>
      </c>
    </row>
    <row r="28" spans="1:35" x14ac:dyDescent="0.25">
      <c r="A28" s="62" t="s">
        <v>205</v>
      </c>
      <c r="B28" s="62" t="s">
        <v>1352</v>
      </c>
      <c r="C28" s="63"/>
      <c r="D28" s="64"/>
      <c r="E28" s="65"/>
      <c r="F28" s="66"/>
      <c r="G28" s="63"/>
      <c r="H28" s="67"/>
      <c r="I28" s="68"/>
      <c r="J28" s="68"/>
      <c r="K28" s="34"/>
      <c r="L28" s="75">
        <v>28</v>
      </c>
      <c r="M28" s="75" t="b">
        <f xml:space="preserve"> IF(AND(Edges[Relationship Date (UTC)] &gt;= Misc!$O$2, Edges[Relationship Date (UTC)] &lt;= Misc!$P$2,Edges[Tweet Date (UTC)] &gt;= Misc!$O$3, Edges[Tweet Date (UTC)] &lt;= Misc!$P$3,TRUE), TRUE, FALSE)</f>
        <v>1</v>
      </c>
      <c r="N28" s="70"/>
      <c r="O28" s="87" t="s">
        <v>1908</v>
      </c>
      <c r="P28" s="90">
        <v>44081.37091435185</v>
      </c>
      <c r="Q28" s="87" t="s">
        <v>1927</v>
      </c>
      <c r="R28" s="87"/>
      <c r="S28" s="87"/>
      <c r="T28" s="87"/>
      <c r="U28" s="90">
        <v>44081.37091435185</v>
      </c>
      <c r="V28" s="92" t="s">
        <v>2929</v>
      </c>
      <c r="W28" s="87"/>
      <c r="X28" s="87"/>
      <c r="Y28" s="96" t="s">
        <v>4929</v>
      </c>
      <c r="Z28" s="87"/>
      <c r="AA28" s="48">
        <v>0</v>
      </c>
      <c r="AB28" s="49">
        <v>0</v>
      </c>
      <c r="AC28" s="48">
        <v>0</v>
      </c>
      <c r="AD28" s="49">
        <v>0</v>
      </c>
      <c r="AE28" s="48">
        <v>0</v>
      </c>
      <c r="AF28" s="49">
        <v>0</v>
      </c>
      <c r="AG28" s="48">
        <v>47</v>
      </c>
      <c r="AH28" s="49">
        <v>100</v>
      </c>
      <c r="AI28" s="48">
        <v>47</v>
      </c>
    </row>
    <row r="29" spans="1:35" x14ac:dyDescent="0.25">
      <c r="A29" s="62" t="s">
        <v>206</v>
      </c>
      <c r="B29" s="62" t="s">
        <v>307</v>
      </c>
      <c r="C29" s="63"/>
      <c r="D29" s="64"/>
      <c r="E29" s="65"/>
      <c r="F29" s="66"/>
      <c r="G29" s="63"/>
      <c r="H29" s="67"/>
      <c r="I29" s="68"/>
      <c r="J29" s="68"/>
      <c r="K29" s="34"/>
      <c r="L29" s="75">
        <v>29</v>
      </c>
      <c r="M29" s="75" t="b">
        <f xml:space="preserve"> IF(AND(Edges[Relationship Date (UTC)] &gt;= Misc!$O$2, Edges[Relationship Date (UTC)] &lt;= Misc!$P$2,Edges[Tweet Date (UTC)] &gt;= Misc!$O$3, Edges[Tweet Date (UTC)] &lt;= Misc!$P$3,TRUE), TRUE, FALSE)</f>
        <v>1</v>
      </c>
      <c r="N29" s="70"/>
      <c r="O29" s="87" t="s">
        <v>1908</v>
      </c>
      <c r="P29" s="90">
        <v>44081.370694444442</v>
      </c>
      <c r="Q29" s="87" t="s">
        <v>1928</v>
      </c>
      <c r="R29" s="87"/>
      <c r="S29" s="87"/>
      <c r="T29" s="87"/>
      <c r="U29" s="90">
        <v>44081.370694444442</v>
      </c>
      <c r="V29" s="92" t="s">
        <v>2930</v>
      </c>
      <c r="W29" s="87"/>
      <c r="X29" s="87"/>
      <c r="Y29" s="96" t="s">
        <v>4930</v>
      </c>
      <c r="Z29" s="87"/>
      <c r="AA29" s="48">
        <v>0</v>
      </c>
      <c r="AB29" s="49">
        <v>0</v>
      </c>
      <c r="AC29" s="48">
        <v>0</v>
      </c>
      <c r="AD29" s="49">
        <v>0</v>
      </c>
      <c r="AE29" s="48">
        <v>0</v>
      </c>
      <c r="AF29" s="49">
        <v>0</v>
      </c>
      <c r="AG29" s="48">
        <v>47</v>
      </c>
      <c r="AH29" s="49">
        <v>100</v>
      </c>
      <c r="AI29" s="48">
        <v>47</v>
      </c>
    </row>
    <row r="30" spans="1:35" x14ac:dyDescent="0.25">
      <c r="A30" s="62" t="s">
        <v>206</v>
      </c>
      <c r="B30" s="62" t="s">
        <v>1364</v>
      </c>
      <c r="C30" s="63"/>
      <c r="D30" s="64"/>
      <c r="E30" s="65"/>
      <c r="F30" s="66"/>
      <c r="G30" s="63"/>
      <c r="H30" s="67"/>
      <c r="I30" s="68"/>
      <c r="J30" s="68"/>
      <c r="K30" s="34"/>
      <c r="L30" s="75">
        <v>30</v>
      </c>
      <c r="M30" s="75" t="b">
        <f xml:space="preserve"> IF(AND(Edges[Relationship Date (UTC)] &gt;= Misc!$O$2, Edges[Relationship Date (UTC)] &lt;= Misc!$P$2,Edges[Tweet Date (UTC)] &gt;= Misc!$O$3, Edges[Tweet Date (UTC)] &lt;= Misc!$P$3,TRUE), TRUE, FALSE)</f>
        <v>1</v>
      </c>
      <c r="N30" s="70"/>
      <c r="O30" s="87" t="s">
        <v>1908</v>
      </c>
      <c r="P30" s="90">
        <v>44081.370740740742</v>
      </c>
      <c r="Q30" s="87" t="s">
        <v>1929</v>
      </c>
      <c r="R30" s="87"/>
      <c r="S30" s="87"/>
      <c r="T30" s="87"/>
      <c r="U30" s="90">
        <v>44081.370740740742</v>
      </c>
      <c r="V30" s="92" t="s">
        <v>2931</v>
      </c>
      <c r="W30" s="87"/>
      <c r="X30" s="87"/>
      <c r="Y30" s="96" t="s">
        <v>4931</v>
      </c>
      <c r="Z30" s="87"/>
      <c r="AA30" s="48">
        <v>0</v>
      </c>
      <c r="AB30" s="49">
        <v>0</v>
      </c>
      <c r="AC30" s="48">
        <v>0</v>
      </c>
      <c r="AD30" s="49">
        <v>0</v>
      </c>
      <c r="AE30" s="48">
        <v>0</v>
      </c>
      <c r="AF30" s="49">
        <v>0</v>
      </c>
      <c r="AG30" s="48">
        <v>52</v>
      </c>
      <c r="AH30" s="49">
        <v>100</v>
      </c>
      <c r="AI30" s="48">
        <v>52</v>
      </c>
    </row>
    <row r="31" spans="1:35" x14ac:dyDescent="0.25">
      <c r="A31" s="62" t="s">
        <v>206</v>
      </c>
      <c r="B31" s="62" t="s">
        <v>1165</v>
      </c>
      <c r="C31" s="63"/>
      <c r="D31" s="64"/>
      <c r="E31" s="65"/>
      <c r="F31" s="66"/>
      <c r="G31" s="63"/>
      <c r="H31" s="67"/>
      <c r="I31" s="68"/>
      <c r="J31" s="68"/>
      <c r="K31" s="34"/>
      <c r="L31" s="75">
        <v>31</v>
      </c>
      <c r="M31" s="75" t="b">
        <f xml:space="preserve"> IF(AND(Edges[Relationship Date (UTC)] &gt;= Misc!$O$2, Edges[Relationship Date (UTC)] &lt;= Misc!$P$2,Edges[Tweet Date (UTC)] &gt;= Misc!$O$3, Edges[Tweet Date (UTC)] &lt;= Misc!$P$3,TRUE), TRUE, FALSE)</f>
        <v>1</v>
      </c>
      <c r="N31" s="70"/>
      <c r="O31" s="87" t="s">
        <v>1908</v>
      </c>
      <c r="P31" s="90">
        <v>44081.370937500003</v>
      </c>
      <c r="Q31" s="87" t="s">
        <v>1930</v>
      </c>
      <c r="R31" s="87"/>
      <c r="S31" s="87"/>
      <c r="T31" s="87" t="s">
        <v>2747</v>
      </c>
      <c r="U31" s="90">
        <v>44081.370937500003</v>
      </c>
      <c r="V31" s="92" t="s">
        <v>2932</v>
      </c>
      <c r="W31" s="87"/>
      <c r="X31" s="87"/>
      <c r="Y31" s="96" t="s">
        <v>4932</v>
      </c>
      <c r="Z31" s="87"/>
      <c r="AA31" s="48">
        <v>0</v>
      </c>
      <c r="AB31" s="49">
        <v>0</v>
      </c>
      <c r="AC31" s="48">
        <v>0</v>
      </c>
      <c r="AD31" s="49">
        <v>0</v>
      </c>
      <c r="AE31" s="48">
        <v>0</v>
      </c>
      <c r="AF31" s="49">
        <v>0</v>
      </c>
      <c r="AG31" s="48">
        <v>30</v>
      </c>
      <c r="AH31" s="49">
        <v>100</v>
      </c>
      <c r="AI31" s="48">
        <v>30</v>
      </c>
    </row>
    <row r="32" spans="1:35" x14ac:dyDescent="0.25">
      <c r="A32" s="62" t="s">
        <v>207</v>
      </c>
      <c r="B32" s="62" t="s">
        <v>1365</v>
      </c>
      <c r="C32" s="63"/>
      <c r="D32" s="64"/>
      <c r="E32" s="65"/>
      <c r="F32" s="66"/>
      <c r="G32" s="63"/>
      <c r="H32" s="67"/>
      <c r="I32" s="68"/>
      <c r="J32" s="68"/>
      <c r="K32" s="34"/>
      <c r="L32" s="75">
        <v>32</v>
      </c>
      <c r="M32" s="75" t="b">
        <f xml:space="preserve"> IF(AND(Edges[Relationship Date (UTC)] &gt;= Misc!$O$2, Edges[Relationship Date (UTC)] &lt;= Misc!$P$2,Edges[Tweet Date (UTC)] &gt;= Misc!$O$3, Edges[Tweet Date (UTC)] &lt;= Misc!$P$3,TRUE), TRUE, FALSE)</f>
        <v>1</v>
      </c>
      <c r="N32" s="70"/>
      <c r="O32" s="87" t="s">
        <v>1908</v>
      </c>
      <c r="P32" s="90">
        <v>44081.37096064815</v>
      </c>
      <c r="Q32" s="87" t="s">
        <v>1931</v>
      </c>
      <c r="R32" s="87"/>
      <c r="S32" s="87"/>
      <c r="T32" s="87"/>
      <c r="U32" s="90">
        <v>44081.37096064815</v>
      </c>
      <c r="V32" s="92" t="s">
        <v>2933</v>
      </c>
      <c r="W32" s="87"/>
      <c r="X32" s="87"/>
      <c r="Y32" s="96" t="s">
        <v>4933</v>
      </c>
      <c r="Z32" s="87"/>
      <c r="AA32" s="48">
        <v>0</v>
      </c>
      <c r="AB32" s="49">
        <v>0</v>
      </c>
      <c r="AC32" s="48">
        <v>0</v>
      </c>
      <c r="AD32" s="49">
        <v>0</v>
      </c>
      <c r="AE32" s="48">
        <v>0</v>
      </c>
      <c r="AF32" s="49">
        <v>0</v>
      </c>
      <c r="AG32" s="48">
        <v>42</v>
      </c>
      <c r="AH32" s="49">
        <v>100</v>
      </c>
      <c r="AI32" s="48">
        <v>42</v>
      </c>
    </row>
    <row r="33" spans="1:35" x14ac:dyDescent="0.25">
      <c r="A33" s="62" t="s">
        <v>208</v>
      </c>
      <c r="B33" s="62" t="s">
        <v>1165</v>
      </c>
      <c r="C33" s="63"/>
      <c r="D33" s="64"/>
      <c r="E33" s="65"/>
      <c r="F33" s="66"/>
      <c r="G33" s="63"/>
      <c r="H33" s="67"/>
      <c r="I33" s="68"/>
      <c r="J33" s="68"/>
      <c r="K33" s="34"/>
      <c r="L33" s="75">
        <v>33</v>
      </c>
      <c r="M33" s="75" t="b">
        <f xml:space="preserve"> IF(AND(Edges[Relationship Date (UTC)] &gt;= Misc!$O$2, Edges[Relationship Date (UTC)] &lt;= Misc!$P$2,Edges[Tweet Date (UTC)] &gt;= Misc!$O$3, Edges[Tweet Date (UTC)] &lt;= Misc!$P$3,TRUE), TRUE, FALSE)</f>
        <v>1</v>
      </c>
      <c r="N33" s="70"/>
      <c r="O33" s="87" t="s">
        <v>1908</v>
      </c>
      <c r="P33" s="90">
        <v>44081.370983796296</v>
      </c>
      <c r="Q33" s="87" t="s">
        <v>1932</v>
      </c>
      <c r="R33" s="87"/>
      <c r="S33" s="87"/>
      <c r="T33" s="87" t="s">
        <v>2743</v>
      </c>
      <c r="U33" s="90">
        <v>44081.370983796296</v>
      </c>
      <c r="V33" s="92" t="s">
        <v>2934</v>
      </c>
      <c r="W33" s="87"/>
      <c r="X33" s="87"/>
      <c r="Y33" s="96" t="s">
        <v>4934</v>
      </c>
      <c r="Z33" s="87"/>
      <c r="AA33" s="48">
        <v>0</v>
      </c>
      <c r="AB33" s="49">
        <v>0</v>
      </c>
      <c r="AC33" s="48">
        <v>0</v>
      </c>
      <c r="AD33" s="49">
        <v>0</v>
      </c>
      <c r="AE33" s="48">
        <v>0</v>
      </c>
      <c r="AF33" s="49">
        <v>0</v>
      </c>
      <c r="AG33" s="48">
        <v>26</v>
      </c>
      <c r="AH33" s="49">
        <v>100</v>
      </c>
      <c r="AI33" s="48">
        <v>26</v>
      </c>
    </row>
    <row r="34" spans="1:35" x14ac:dyDescent="0.25">
      <c r="A34" s="62" t="s">
        <v>209</v>
      </c>
      <c r="B34" s="62" t="s">
        <v>1366</v>
      </c>
      <c r="C34" s="63"/>
      <c r="D34" s="64"/>
      <c r="E34" s="65"/>
      <c r="F34" s="66"/>
      <c r="G34" s="63"/>
      <c r="H34" s="67"/>
      <c r="I34" s="68"/>
      <c r="J34" s="68"/>
      <c r="K34" s="34"/>
      <c r="L34" s="75">
        <v>34</v>
      </c>
      <c r="M34" s="75" t="b">
        <f xml:space="preserve"> IF(AND(Edges[Relationship Date (UTC)] &gt;= Misc!$O$2, Edges[Relationship Date (UTC)] &lt;= Misc!$P$2,Edges[Tweet Date (UTC)] &gt;= Misc!$O$3, Edges[Tweet Date (UTC)] &lt;= Misc!$P$3,TRUE), TRUE, FALSE)</f>
        <v>1</v>
      </c>
      <c r="N34" s="70"/>
      <c r="O34" s="87" t="s">
        <v>1908</v>
      </c>
      <c r="P34" s="90">
        <v>44081.370995370373</v>
      </c>
      <c r="Q34" s="87" t="s">
        <v>1933</v>
      </c>
      <c r="R34" s="87"/>
      <c r="S34" s="87"/>
      <c r="T34" s="87" t="s">
        <v>2743</v>
      </c>
      <c r="U34" s="90">
        <v>44081.370995370373</v>
      </c>
      <c r="V34" s="92" t="s">
        <v>2935</v>
      </c>
      <c r="W34" s="87"/>
      <c r="X34" s="87"/>
      <c r="Y34" s="96" t="s">
        <v>4935</v>
      </c>
      <c r="Z34" s="87"/>
      <c r="AA34" s="48">
        <v>0</v>
      </c>
      <c r="AB34" s="49">
        <v>0</v>
      </c>
      <c r="AC34" s="48">
        <v>0</v>
      </c>
      <c r="AD34" s="49">
        <v>0</v>
      </c>
      <c r="AE34" s="48">
        <v>0</v>
      </c>
      <c r="AF34" s="49">
        <v>0</v>
      </c>
      <c r="AG34" s="48">
        <v>43</v>
      </c>
      <c r="AH34" s="49">
        <v>100</v>
      </c>
      <c r="AI34" s="48">
        <v>43</v>
      </c>
    </row>
    <row r="35" spans="1:35" x14ac:dyDescent="0.25">
      <c r="A35" s="62" t="s">
        <v>210</v>
      </c>
      <c r="B35" s="62" t="s">
        <v>1165</v>
      </c>
      <c r="C35" s="63"/>
      <c r="D35" s="64"/>
      <c r="E35" s="65"/>
      <c r="F35" s="66"/>
      <c r="G35" s="63"/>
      <c r="H35" s="67"/>
      <c r="I35" s="68"/>
      <c r="J35" s="68"/>
      <c r="K35" s="34"/>
      <c r="L35" s="75">
        <v>35</v>
      </c>
      <c r="M35" s="75" t="b">
        <f xml:space="preserve"> IF(AND(Edges[Relationship Date (UTC)] &gt;= Misc!$O$2, Edges[Relationship Date (UTC)] &lt;= Misc!$P$2,Edges[Tweet Date (UTC)] &gt;= Misc!$O$3, Edges[Tweet Date (UTC)] &lt;= Misc!$P$3,TRUE), TRUE, FALSE)</f>
        <v>1</v>
      </c>
      <c r="N35" s="70"/>
      <c r="O35" s="87" t="s">
        <v>1908</v>
      </c>
      <c r="P35" s="90">
        <v>44081.370995370373</v>
      </c>
      <c r="Q35" s="87" t="s">
        <v>1911</v>
      </c>
      <c r="R35" s="87"/>
      <c r="S35" s="87"/>
      <c r="T35" s="87" t="s">
        <v>2743</v>
      </c>
      <c r="U35" s="90">
        <v>44081.370995370373</v>
      </c>
      <c r="V35" s="92" t="s">
        <v>2936</v>
      </c>
      <c r="W35" s="87"/>
      <c r="X35" s="87"/>
      <c r="Y35" s="96" t="s">
        <v>4936</v>
      </c>
      <c r="Z35" s="87"/>
      <c r="AA35" s="48">
        <v>0</v>
      </c>
      <c r="AB35" s="49">
        <v>0</v>
      </c>
      <c r="AC35" s="48">
        <v>0</v>
      </c>
      <c r="AD35" s="49">
        <v>0</v>
      </c>
      <c r="AE35" s="48">
        <v>0</v>
      </c>
      <c r="AF35" s="49">
        <v>0</v>
      </c>
      <c r="AG35" s="48">
        <v>29</v>
      </c>
      <c r="AH35" s="49">
        <v>100</v>
      </c>
      <c r="AI35" s="48">
        <v>29</v>
      </c>
    </row>
    <row r="36" spans="1:35" x14ac:dyDescent="0.25">
      <c r="A36" s="62" t="s">
        <v>211</v>
      </c>
      <c r="B36" s="62" t="s">
        <v>1352</v>
      </c>
      <c r="C36" s="63"/>
      <c r="D36" s="64"/>
      <c r="E36" s="65"/>
      <c r="F36" s="66"/>
      <c r="G36" s="63"/>
      <c r="H36" s="67"/>
      <c r="I36" s="68"/>
      <c r="J36" s="68"/>
      <c r="K36" s="34"/>
      <c r="L36" s="75">
        <v>36</v>
      </c>
      <c r="M36" s="75" t="b">
        <f xml:space="preserve"> IF(AND(Edges[Relationship Date (UTC)] &gt;= Misc!$O$2, Edges[Relationship Date (UTC)] &lt;= Misc!$P$2,Edges[Tweet Date (UTC)] &gt;= Misc!$O$3, Edges[Tweet Date (UTC)] &lt;= Misc!$P$3,TRUE), TRUE, FALSE)</f>
        <v>1</v>
      </c>
      <c r="N36" s="70"/>
      <c r="O36" s="87" t="s">
        <v>1908</v>
      </c>
      <c r="P36" s="90">
        <v>44081.370671296296</v>
      </c>
      <c r="Q36" s="87" t="s">
        <v>1927</v>
      </c>
      <c r="R36" s="87"/>
      <c r="S36" s="87"/>
      <c r="T36" s="87"/>
      <c r="U36" s="90">
        <v>44081.370671296296</v>
      </c>
      <c r="V36" s="92" t="s">
        <v>2937</v>
      </c>
      <c r="W36" s="87"/>
      <c r="X36" s="87"/>
      <c r="Y36" s="96" t="s">
        <v>4937</v>
      </c>
      <c r="Z36" s="87"/>
      <c r="AA36" s="48">
        <v>0</v>
      </c>
      <c r="AB36" s="49">
        <v>0</v>
      </c>
      <c r="AC36" s="48">
        <v>0</v>
      </c>
      <c r="AD36" s="49">
        <v>0</v>
      </c>
      <c r="AE36" s="48">
        <v>0</v>
      </c>
      <c r="AF36" s="49">
        <v>0</v>
      </c>
      <c r="AG36" s="48">
        <v>47</v>
      </c>
      <c r="AH36" s="49">
        <v>100</v>
      </c>
      <c r="AI36" s="48">
        <v>47</v>
      </c>
    </row>
    <row r="37" spans="1:35" x14ac:dyDescent="0.25">
      <c r="A37" s="62" t="s">
        <v>211</v>
      </c>
      <c r="B37" s="62" t="s">
        <v>1352</v>
      </c>
      <c r="C37" s="63"/>
      <c r="D37" s="64"/>
      <c r="E37" s="65"/>
      <c r="F37" s="66"/>
      <c r="G37" s="63"/>
      <c r="H37" s="67"/>
      <c r="I37" s="68"/>
      <c r="J37" s="68"/>
      <c r="K37" s="34"/>
      <c r="L37" s="75">
        <v>37</v>
      </c>
      <c r="M37" s="75" t="b">
        <f xml:space="preserve"> IF(AND(Edges[Relationship Date (UTC)] &gt;= Misc!$O$2, Edges[Relationship Date (UTC)] &lt;= Misc!$P$2,Edges[Tweet Date (UTC)] &gt;= Misc!$O$3, Edges[Tweet Date (UTC)] &lt;= Misc!$P$3,TRUE), TRUE, FALSE)</f>
        <v>1</v>
      </c>
      <c r="N37" s="70"/>
      <c r="O37" s="87" t="s">
        <v>1908</v>
      </c>
      <c r="P37" s="90">
        <v>44081.371006944442</v>
      </c>
      <c r="Q37" s="87" t="s">
        <v>1934</v>
      </c>
      <c r="R37" s="87"/>
      <c r="S37" s="87"/>
      <c r="T37" s="87"/>
      <c r="U37" s="90">
        <v>44081.371006944442</v>
      </c>
      <c r="V37" s="92" t="s">
        <v>2938</v>
      </c>
      <c r="W37" s="87"/>
      <c r="X37" s="87"/>
      <c r="Y37" s="96" t="s">
        <v>4938</v>
      </c>
      <c r="Z37" s="87"/>
      <c r="AA37" s="48">
        <v>0</v>
      </c>
      <c r="AB37" s="49">
        <v>0</v>
      </c>
      <c r="AC37" s="48">
        <v>0</v>
      </c>
      <c r="AD37" s="49">
        <v>0</v>
      </c>
      <c r="AE37" s="48">
        <v>0</v>
      </c>
      <c r="AF37" s="49">
        <v>0</v>
      </c>
      <c r="AG37" s="48">
        <v>48</v>
      </c>
      <c r="AH37" s="49">
        <v>100</v>
      </c>
      <c r="AI37" s="48">
        <v>48</v>
      </c>
    </row>
    <row r="38" spans="1:35" x14ac:dyDescent="0.25">
      <c r="A38" s="62" t="s">
        <v>212</v>
      </c>
      <c r="B38" s="62" t="s">
        <v>1352</v>
      </c>
      <c r="C38" s="63"/>
      <c r="D38" s="64"/>
      <c r="E38" s="65"/>
      <c r="F38" s="66"/>
      <c r="G38" s="63"/>
      <c r="H38" s="67"/>
      <c r="I38" s="68"/>
      <c r="J38" s="68"/>
      <c r="K38" s="34"/>
      <c r="L38" s="75">
        <v>38</v>
      </c>
      <c r="M38" s="75" t="b">
        <f xml:space="preserve"> IF(AND(Edges[Relationship Date (UTC)] &gt;= Misc!$O$2, Edges[Relationship Date (UTC)] &lt;= Misc!$P$2,Edges[Tweet Date (UTC)] &gt;= Misc!$O$3, Edges[Tweet Date (UTC)] &lt;= Misc!$P$3,TRUE), TRUE, FALSE)</f>
        <v>1</v>
      </c>
      <c r="N38" s="70"/>
      <c r="O38" s="87" t="s">
        <v>1908</v>
      </c>
      <c r="P38" s="90">
        <v>44081.371018518519</v>
      </c>
      <c r="Q38" s="87" t="s">
        <v>1935</v>
      </c>
      <c r="R38" s="87"/>
      <c r="S38" s="87"/>
      <c r="T38" s="87" t="s">
        <v>2743</v>
      </c>
      <c r="U38" s="90">
        <v>44081.371018518519</v>
      </c>
      <c r="V38" s="92" t="s">
        <v>2939</v>
      </c>
      <c r="W38" s="87"/>
      <c r="X38" s="87"/>
      <c r="Y38" s="96" t="s">
        <v>4939</v>
      </c>
      <c r="Z38" s="87"/>
      <c r="AA38" s="48">
        <v>0</v>
      </c>
      <c r="AB38" s="49">
        <v>0</v>
      </c>
      <c r="AC38" s="48">
        <v>0</v>
      </c>
      <c r="AD38" s="49">
        <v>0</v>
      </c>
      <c r="AE38" s="48">
        <v>0</v>
      </c>
      <c r="AF38" s="49">
        <v>0</v>
      </c>
      <c r="AG38" s="48">
        <v>36</v>
      </c>
      <c r="AH38" s="49">
        <v>100</v>
      </c>
      <c r="AI38" s="48">
        <v>36</v>
      </c>
    </row>
    <row r="39" spans="1:35" x14ac:dyDescent="0.25">
      <c r="A39" s="62" t="s">
        <v>213</v>
      </c>
      <c r="B39" s="62" t="s">
        <v>1367</v>
      </c>
      <c r="C39" s="63"/>
      <c r="D39" s="64"/>
      <c r="E39" s="65"/>
      <c r="F39" s="66"/>
      <c r="G39" s="63"/>
      <c r="H39" s="67"/>
      <c r="I39" s="68"/>
      <c r="J39" s="68"/>
      <c r="K39" s="34"/>
      <c r="L39" s="75">
        <v>39</v>
      </c>
      <c r="M39" s="75" t="b">
        <f xml:space="preserve"> IF(AND(Edges[Relationship Date (UTC)] &gt;= Misc!$O$2, Edges[Relationship Date (UTC)] &lt;= Misc!$P$2,Edges[Tweet Date (UTC)] &gt;= Misc!$O$3, Edges[Tweet Date (UTC)] &lt;= Misc!$P$3,TRUE), TRUE, FALSE)</f>
        <v>1</v>
      </c>
      <c r="N39" s="70"/>
      <c r="O39" s="87" t="s">
        <v>1908</v>
      </c>
      <c r="P39" s="90">
        <v>44081.371018518519</v>
      </c>
      <c r="Q39" s="87" t="s">
        <v>1936</v>
      </c>
      <c r="R39" s="87"/>
      <c r="S39" s="87"/>
      <c r="T39" s="87" t="s">
        <v>2747</v>
      </c>
      <c r="U39" s="90">
        <v>44081.371018518519</v>
      </c>
      <c r="V39" s="92" t="s">
        <v>2940</v>
      </c>
      <c r="W39" s="87"/>
      <c r="X39" s="87"/>
      <c r="Y39" s="96" t="s">
        <v>4940</v>
      </c>
      <c r="Z39" s="87"/>
      <c r="AA39" s="48">
        <v>0</v>
      </c>
      <c r="AB39" s="49">
        <v>0</v>
      </c>
      <c r="AC39" s="48">
        <v>0</v>
      </c>
      <c r="AD39" s="49">
        <v>0</v>
      </c>
      <c r="AE39" s="48">
        <v>0</v>
      </c>
      <c r="AF39" s="49">
        <v>0</v>
      </c>
      <c r="AG39" s="48">
        <v>26</v>
      </c>
      <c r="AH39" s="49">
        <v>100</v>
      </c>
      <c r="AI39" s="48">
        <v>26</v>
      </c>
    </row>
    <row r="40" spans="1:35" x14ac:dyDescent="0.25">
      <c r="A40" s="62" t="s">
        <v>214</v>
      </c>
      <c r="B40" s="62" t="s">
        <v>1359</v>
      </c>
      <c r="C40" s="63"/>
      <c r="D40" s="64"/>
      <c r="E40" s="65"/>
      <c r="F40" s="66"/>
      <c r="G40" s="63"/>
      <c r="H40" s="67"/>
      <c r="I40" s="68"/>
      <c r="J40" s="68"/>
      <c r="K40" s="34"/>
      <c r="L40" s="75">
        <v>40</v>
      </c>
      <c r="M40" s="75" t="b">
        <f xml:space="preserve"> IF(AND(Edges[Relationship Date (UTC)] &gt;= Misc!$O$2, Edges[Relationship Date (UTC)] &lt;= Misc!$P$2,Edges[Tweet Date (UTC)] &gt;= Misc!$O$3, Edges[Tweet Date (UTC)] &lt;= Misc!$P$3,TRUE), TRUE, FALSE)</f>
        <v>1</v>
      </c>
      <c r="N40" s="70"/>
      <c r="O40" s="87" t="s">
        <v>1908</v>
      </c>
      <c r="P40" s="90">
        <v>44081.371076388888</v>
      </c>
      <c r="Q40" s="87" t="s">
        <v>1923</v>
      </c>
      <c r="R40" s="87"/>
      <c r="S40" s="87"/>
      <c r="T40" s="87" t="s">
        <v>2748</v>
      </c>
      <c r="U40" s="90">
        <v>44081.371076388888</v>
      </c>
      <c r="V40" s="92" t="s">
        <v>2941</v>
      </c>
      <c r="W40" s="87"/>
      <c r="X40" s="87"/>
      <c r="Y40" s="96" t="s">
        <v>4941</v>
      </c>
      <c r="Z40" s="87"/>
      <c r="AA40" s="48">
        <v>0</v>
      </c>
      <c r="AB40" s="49">
        <v>0</v>
      </c>
      <c r="AC40" s="48">
        <v>0</v>
      </c>
      <c r="AD40" s="49">
        <v>0</v>
      </c>
      <c r="AE40" s="48">
        <v>0</v>
      </c>
      <c r="AF40" s="49">
        <v>0</v>
      </c>
      <c r="AG40" s="48">
        <v>14</v>
      </c>
      <c r="AH40" s="49">
        <v>100</v>
      </c>
      <c r="AI40" s="48">
        <v>14</v>
      </c>
    </row>
    <row r="41" spans="1:35" x14ac:dyDescent="0.25">
      <c r="A41" s="62" t="s">
        <v>215</v>
      </c>
      <c r="B41" s="62" t="s">
        <v>1368</v>
      </c>
      <c r="C41" s="63"/>
      <c r="D41" s="64"/>
      <c r="E41" s="65"/>
      <c r="F41" s="66"/>
      <c r="G41" s="63"/>
      <c r="H41" s="67"/>
      <c r="I41" s="68"/>
      <c r="J41" s="68"/>
      <c r="K41" s="34"/>
      <c r="L41" s="75">
        <v>41</v>
      </c>
      <c r="M41" s="75" t="b">
        <f xml:space="preserve"> IF(AND(Edges[Relationship Date (UTC)] &gt;= Misc!$O$2, Edges[Relationship Date (UTC)] &lt;= Misc!$P$2,Edges[Tweet Date (UTC)] &gt;= Misc!$O$3, Edges[Tweet Date (UTC)] &lt;= Misc!$P$3,TRUE), TRUE, FALSE)</f>
        <v>1</v>
      </c>
      <c r="N41" s="70"/>
      <c r="O41" s="87" t="s">
        <v>1908</v>
      </c>
      <c r="P41" s="90">
        <v>44081.371145833335</v>
      </c>
      <c r="Q41" s="87" t="s">
        <v>1937</v>
      </c>
      <c r="R41" s="87"/>
      <c r="S41" s="87"/>
      <c r="T41" s="87"/>
      <c r="U41" s="90">
        <v>44081.371145833335</v>
      </c>
      <c r="V41" s="92" t="s">
        <v>2942</v>
      </c>
      <c r="W41" s="87"/>
      <c r="X41" s="87"/>
      <c r="Y41" s="96" t="s">
        <v>4942</v>
      </c>
      <c r="Z41" s="87"/>
      <c r="AA41" s="48">
        <v>0</v>
      </c>
      <c r="AB41" s="49">
        <v>0</v>
      </c>
      <c r="AC41" s="48">
        <v>0</v>
      </c>
      <c r="AD41" s="49">
        <v>0</v>
      </c>
      <c r="AE41" s="48">
        <v>0</v>
      </c>
      <c r="AF41" s="49">
        <v>0</v>
      </c>
      <c r="AG41" s="48">
        <v>45</v>
      </c>
      <c r="AH41" s="49">
        <v>100</v>
      </c>
      <c r="AI41" s="48">
        <v>45</v>
      </c>
    </row>
    <row r="42" spans="1:35" x14ac:dyDescent="0.25">
      <c r="A42" s="62" t="s">
        <v>215</v>
      </c>
      <c r="B42" s="62" t="s">
        <v>1368</v>
      </c>
      <c r="C42" s="63"/>
      <c r="D42" s="64"/>
      <c r="E42" s="65"/>
      <c r="F42" s="66"/>
      <c r="G42" s="63"/>
      <c r="H42" s="67"/>
      <c r="I42" s="68"/>
      <c r="J42" s="68"/>
      <c r="K42" s="34"/>
      <c r="L42" s="75">
        <v>42</v>
      </c>
      <c r="M42" s="75" t="b">
        <f xml:space="preserve"> IF(AND(Edges[Relationship Date (UTC)] &gt;= Misc!$O$2, Edges[Relationship Date (UTC)] &lt;= Misc!$P$2,Edges[Tweet Date (UTC)] &gt;= Misc!$O$3, Edges[Tweet Date (UTC)] &lt;= Misc!$P$3,TRUE), TRUE, FALSE)</f>
        <v>1</v>
      </c>
      <c r="N42" s="70"/>
      <c r="O42" s="87" t="s">
        <v>1908</v>
      </c>
      <c r="P42" s="90">
        <v>44081.371192129627</v>
      </c>
      <c r="Q42" s="87" t="s">
        <v>1938</v>
      </c>
      <c r="R42" s="87"/>
      <c r="S42" s="87"/>
      <c r="T42" s="87"/>
      <c r="U42" s="90">
        <v>44081.371192129627</v>
      </c>
      <c r="V42" s="92" t="s">
        <v>2943</v>
      </c>
      <c r="W42" s="87"/>
      <c r="X42" s="87"/>
      <c r="Y42" s="96" t="s">
        <v>4943</v>
      </c>
      <c r="Z42" s="87"/>
      <c r="AA42" s="48">
        <v>0</v>
      </c>
      <c r="AB42" s="49">
        <v>0</v>
      </c>
      <c r="AC42" s="48">
        <v>0</v>
      </c>
      <c r="AD42" s="49">
        <v>0</v>
      </c>
      <c r="AE42" s="48">
        <v>0</v>
      </c>
      <c r="AF42" s="49">
        <v>0</v>
      </c>
      <c r="AG42" s="48">
        <v>47</v>
      </c>
      <c r="AH42" s="49">
        <v>100</v>
      </c>
      <c r="AI42" s="48">
        <v>47</v>
      </c>
    </row>
    <row r="43" spans="1:35" x14ac:dyDescent="0.25">
      <c r="A43" s="62" t="s">
        <v>216</v>
      </c>
      <c r="B43" s="62" t="s">
        <v>1361</v>
      </c>
      <c r="C43" s="63"/>
      <c r="D43" s="64"/>
      <c r="E43" s="65"/>
      <c r="F43" s="66"/>
      <c r="G43" s="63"/>
      <c r="H43" s="67"/>
      <c r="I43" s="68"/>
      <c r="J43" s="68"/>
      <c r="K43" s="34"/>
      <c r="L43" s="75">
        <v>43</v>
      </c>
      <c r="M43" s="75" t="b">
        <f xml:space="preserve"> IF(AND(Edges[Relationship Date (UTC)] &gt;= Misc!$O$2, Edges[Relationship Date (UTC)] &lt;= Misc!$P$2,Edges[Tweet Date (UTC)] &gt;= Misc!$O$3, Edges[Tweet Date (UTC)] &lt;= Misc!$P$3,TRUE), TRUE, FALSE)</f>
        <v>1</v>
      </c>
      <c r="N43" s="70"/>
      <c r="O43" s="87" t="s">
        <v>1908</v>
      </c>
      <c r="P43" s="90">
        <v>44081.371238425927</v>
      </c>
      <c r="Q43" s="87" t="s">
        <v>1925</v>
      </c>
      <c r="R43" s="87"/>
      <c r="S43" s="87"/>
      <c r="T43" s="87"/>
      <c r="U43" s="90">
        <v>44081.371238425927</v>
      </c>
      <c r="V43" s="92" t="s">
        <v>2944</v>
      </c>
      <c r="W43" s="87"/>
      <c r="X43" s="87"/>
      <c r="Y43" s="96" t="s">
        <v>4944</v>
      </c>
      <c r="Z43" s="87"/>
      <c r="AA43" s="48"/>
      <c r="AB43" s="49"/>
      <c r="AC43" s="48"/>
      <c r="AD43" s="49"/>
      <c r="AE43" s="48"/>
      <c r="AF43" s="49"/>
      <c r="AG43" s="48"/>
      <c r="AH43" s="49"/>
      <c r="AI43" s="48"/>
    </row>
    <row r="44" spans="1:35" x14ac:dyDescent="0.25">
      <c r="A44" s="62" t="s">
        <v>216</v>
      </c>
      <c r="B44" s="62" t="s">
        <v>1362</v>
      </c>
      <c r="C44" s="63"/>
      <c r="D44" s="64"/>
      <c r="E44" s="65"/>
      <c r="F44" s="66"/>
      <c r="G44" s="63"/>
      <c r="H44" s="67"/>
      <c r="I44" s="68"/>
      <c r="J44" s="68"/>
      <c r="K44" s="34"/>
      <c r="L44" s="75">
        <v>44</v>
      </c>
      <c r="M44" s="75" t="b">
        <f xml:space="preserve"> IF(AND(Edges[Relationship Date (UTC)] &gt;= Misc!$O$2, Edges[Relationship Date (UTC)] &lt;= Misc!$P$2,Edges[Tweet Date (UTC)] &gt;= Misc!$O$3, Edges[Tweet Date (UTC)] &lt;= Misc!$P$3,TRUE), TRUE, FALSE)</f>
        <v>1</v>
      </c>
      <c r="N44" s="70"/>
      <c r="O44" s="87" t="s">
        <v>1908</v>
      </c>
      <c r="P44" s="90">
        <v>44081.371238425927</v>
      </c>
      <c r="Q44" s="87" t="s">
        <v>1925</v>
      </c>
      <c r="R44" s="87"/>
      <c r="S44" s="87"/>
      <c r="T44" s="87"/>
      <c r="U44" s="90">
        <v>44081.371238425927</v>
      </c>
      <c r="V44" s="92" t="s">
        <v>2944</v>
      </c>
      <c r="W44" s="87"/>
      <c r="X44" s="87"/>
      <c r="Y44" s="96" t="s">
        <v>4944</v>
      </c>
      <c r="Z44" s="87"/>
      <c r="AA44" s="48">
        <v>0</v>
      </c>
      <c r="AB44" s="49">
        <v>0</v>
      </c>
      <c r="AC44" s="48">
        <v>0</v>
      </c>
      <c r="AD44" s="49">
        <v>0</v>
      </c>
      <c r="AE44" s="48">
        <v>0</v>
      </c>
      <c r="AF44" s="49">
        <v>0</v>
      </c>
      <c r="AG44" s="48">
        <v>42</v>
      </c>
      <c r="AH44" s="49">
        <v>100</v>
      </c>
      <c r="AI44" s="48">
        <v>42</v>
      </c>
    </row>
    <row r="45" spans="1:35" x14ac:dyDescent="0.25">
      <c r="A45" s="62" t="s">
        <v>217</v>
      </c>
      <c r="B45" s="62" t="s">
        <v>1165</v>
      </c>
      <c r="C45" s="63"/>
      <c r="D45" s="64"/>
      <c r="E45" s="65"/>
      <c r="F45" s="66"/>
      <c r="G45" s="63"/>
      <c r="H45" s="67"/>
      <c r="I45" s="68"/>
      <c r="J45" s="68"/>
      <c r="K45" s="34"/>
      <c r="L45" s="75">
        <v>45</v>
      </c>
      <c r="M45" s="75" t="b">
        <f xml:space="preserve"> IF(AND(Edges[Relationship Date (UTC)] &gt;= Misc!$O$2, Edges[Relationship Date (UTC)] &lt;= Misc!$P$2,Edges[Tweet Date (UTC)] &gt;= Misc!$O$3, Edges[Tweet Date (UTC)] &lt;= Misc!$P$3,TRUE), TRUE, FALSE)</f>
        <v>1</v>
      </c>
      <c r="N45" s="70"/>
      <c r="O45" s="87" t="s">
        <v>1908</v>
      </c>
      <c r="P45" s="90">
        <v>44081.37127314815</v>
      </c>
      <c r="Q45" s="87" t="s">
        <v>1932</v>
      </c>
      <c r="R45" s="87"/>
      <c r="S45" s="87"/>
      <c r="T45" s="87" t="s">
        <v>2743</v>
      </c>
      <c r="U45" s="90">
        <v>44081.37127314815</v>
      </c>
      <c r="V45" s="92" t="s">
        <v>2945</v>
      </c>
      <c r="W45" s="87"/>
      <c r="X45" s="87"/>
      <c r="Y45" s="96" t="s">
        <v>4945</v>
      </c>
      <c r="Z45" s="87"/>
      <c r="AA45" s="48">
        <v>0</v>
      </c>
      <c r="AB45" s="49">
        <v>0</v>
      </c>
      <c r="AC45" s="48">
        <v>0</v>
      </c>
      <c r="AD45" s="49">
        <v>0</v>
      </c>
      <c r="AE45" s="48">
        <v>0</v>
      </c>
      <c r="AF45" s="49">
        <v>0</v>
      </c>
      <c r="AG45" s="48">
        <v>26</v>
      </c>
      <c r="AH45" s="49">
        <v>100</v>
      </c>
      <c r="AI45" s="48">
        <v>26</v>
      </c>
    </row>
    <row r="46" spans="1:35" x14ac:dyDescent="0.25">
      <c r="A46" s="62" t="s">
        <v>218</v>
      </c>
      <c r="B46" s="62" t="s">
        <v>1291</v>
      </c>
      <c r="C46" s="63"/>
      <c r="D46" s="64"/>
      <c r="E46" s="65"/>
      <c r="F46" s="66"/>
      <c r="G46" s="63"/>
      <c r="H46" s="67"/>
      <c r="I46" s="68"/>
      <c r="J46" s="68"/>
      <c r="K46" s="34"/>
      <c r="L46" s="75">
        <v>46</v>
      </c>
      <c r="M46" s="75" t="b">
        <f xml:space="preserve"> IF(AND(Edges[Relationship Date (UTC)] &gt;= Misc!$O$2, Edges[Relationship Date (UTC)] &lt;= Misc!$P$2,Edges[Tweet Date (UTC)] &gt;= Misc!$O$3, Edges[Tweet Date (UTC)] &lt;= Misc!$P$3,TRUE), TRUE, FALSE)</f>
        <v>1</v>
      </c>
      <c r="N46" s="70"/>
      <c r="O46" s="87" t="s">
        <v>1908</v>
      </c>
      <c r="P46" s="90">
        <v>44081.371354166666</v>
      </c>
      <c r="Q46" s="87" t="s">
        <v>1939</v>
      </c>
      <c r="R46" s="87"/>
      <c r="S46" s="87"/>
      <c r="T46" s="87"/>
      <c r="U46" s="90">
        <v>44081.371354166666</v>
      </c>
      <c r="V46" s="92" t="s">
        <v>2946</v>
      </c>
      <c r="W46" s="87"/>
      <c r="X46" s="87"/>
      <c r="Y46" s="96" t="s">
        <v>4946</v>
      </c>
      <c r="Z46" s="87"/>
      <c r="AA46" s="48">
        <v>0</v>
      </c>
      <c r="AB46" s="49">
        <v>0</v>
      </c>
      <c r="AC46" s="48">
        <v>0</v>
      </c>
      <c r="AD46" s="49">
        <v>0</v>
      </c>
      <c r="AE46" s="48">
        <v>0</v>
      </c>
      <c r="AF46" s="49">
        <v>0</v>
      </c>
      <c r="AG46" s="48">
        <v>47</v>
      </c>
      <c r="AH46" s="49">
        <v>100</v>
      </c>
      <c r="AI46" s="48">
        <v>47</v>
      </c>
    </row>
    <row r="47" spans="1:35" x14ac:dyDescent="0.25">
      <c r="A47" s="62" t="s">
        <v>219</v>
      </c>
      <c r="B47" s="62" t="s">
        <v>521</v>
      </c>
      <c r="C47" s="63"/>
      <c r="D47" s="64"/>
      <c r="E47" s="65"/>
      <c r="F47" s="66"/>
      <c r="G47" s="63"/>
      <c r="H47" s="67"/>
      <c r="I47" s="68"/>
      <c r="J47" s="68"/>
      <c r="K47" s="34"/>
      <c r="L47" s="75">
        <v>47</v>
      </c>
      <c r="M47" s="75" t="b">
        <f xml:space="preserve"> IF(AND(Edges[Relationship Date (UTC)] &gt;= Misc!$O$2, Edges[Relationship Date (UTC)] &lt;= Misc!$P$2,Edges[Tweet Date (UTC)] &gt;= Misc!$O$3, Edges[Tweet Date (UTC)] &lt;= Misc!$P$3,TRUE), TRUE, FALSE)</f>
        <v>1</v>
      </c>
      <c r="N47" s="70"/>
      <c r="O47" s="87" t="s">
        <v>1908</v>
      </c>
      <c r="P47" s="90">
        <v>44081.371377314812</v>
      </c>
      <c r="Q47" s="87" t="s">
        <v>1940</v>
      </c>
      <c r="R47" s="87"/>
      <c r="S47" s="87"/>
      <c r="T47" s="87" t="s">
        <v>2743</v>
      </c>
      <c r="U47" s="90">
        <v>44081.371377314812</v>
      </c>
      <c r="V47" s="92" t="s">
        <v>2947</v>
      </c>
      <c r="W47" s="87"/>
      <c r="X47" s="87"/>
      <c r="Y47" s="96" t="s">
        <v>4947</v>
      </c>
      <c r="Z47" s="96" t="s">
        <v>6912</v>
      </c>
      <c r="AA47" s="132">
        <v>0</v>
      </c>
      <c r="AB47" s="133">
        <v>0</v>
      </c>
      <c r="AC47" s="132">
        <v>0</v>
      </c>
      <c r="AD47" s="133">
        <v>0</v>
      </c>
      <c r="AE47" s="132">
        <v>0</v>
      </c>
      <c r="AF47" s="133">
        <v>0</v>
      </c>
      <c r="AG47" s="132">
        <v>3</v>
      </c>
      <c r="AH47" s="133">
        <v>100</v>
      </c>
      <c r="AI47" s="132">
        <v>3</v>
      </c>
    </row>
    <row r="48" spans="1:35" x14ac:dyDescent="0.25">
      <c r="A48" s="62" t="s">
        <v>219</v>
      </c>
      <c r="B48" s="62" t="s">
        <v>1165</v>
      </c>
      <c r="C48" s="63"/>
      <c r="D48" s="64"/>
      <c r="E48" s="65"/>
      <c r="F48" s="66"/>
      <c r="G48" s="63"/>
      <c r="H48" s="67"/>
      <c r="I48" s="68"/>
      <c r="J48" s="68"/>
      <c r="K48" s="34"/>
      <c r="L48" s="75">
        <v>48</v>
      </c>
      <c r="M48" s="75" t="b">
        <f xml:space="preserve"> IF(AND(Edges[Relationship Date (UTC)] &gt;= Misc!$O$2, Edges[Relationship Date (UTC)] &lt;= Misc!$P$2,Edges[Tweet Date (UTC)] &gt;= Misc!$O$3, Edges[Tweet Date (UTC)] &lt;= Misc!$P$3,TRUE), TRUE, FALSE)</f>
        <v>1</v>
      </c>
      <c r="N48" s="70"/>
      <c r="O48" s="87" t="s">
        <v>1909</v>
      </c>
      <c r="P48" s="90">
        <v>44081.371377314812</v>
      </c>
      <c r="Q48" s="87" t="s">
        <v>1940</v>
      </c>
      <c r="R48" s="87"/>
      <c r="S48" s="87"/>
      <c r="T48" s="87" t="s">
        <v>2743</v>
      </c>
      <c r="U48" s="90">
        <v>44081.371377314812</v>
      </c>
      <c r="V48" s="92" t="s">
        <v>2947</v>
      </c>
      <c r="W48" s="87"/>
      <c r="X48" s="87"/>
      <c r="Y48" s="96" t="s">
        <v>4947</v>
      </c>
      <c r="Z48" s="96" t="s">
        <v>6912</v>
      </c>
      <c r="AA48" s="132"/>
      <c r="AB48" s="133"/>
      <c r="AC48" s="132"/>
      <c r="AD48" s="133"/>
      <c r="AE48" s="132"/>
      <c r="AF48" s="133"/>
      <c r="AG48" s="132"/>
      <c r="AH48" s="133"/>
      <c r="AI48" s="132"/>
    </row>
    <row r="49" spans="1:35" x14ac:dyDescent="0.25">
      <c r="A49" s="62" t="s">
        <v>220</v>
      </c>
      <c r="B49" s="62" t="s">
        <v>1369</v>
      </c>
      <c r="C49" s="63"/>
      <c r="D49" s="64"/>
      <c r="E49" s="65"/>
      <c r="F49" s="66"/>
      <c r="G49" s="63"/>
      <c r="H49" s="67"/>
      <c r="I49" s="68"/>
      <c r="J49" s="68"/>
      <c r="K49" s="34"/>
      <c r="L49" s="75">
        <v>49</v>
      </c>
      <c r="M49" s="75" t="b">
        <f xml:space="preserve"> IF(AND(Edges[Relationship Date (UTC)] &gt;= Misc!$O$2, Edges[Relationship Date (UTC)] &lt;= Misc!$P$2,Edges[Tweet Date (UTC)] &gt;= Misc!$O$3, Edges[Tweet Date (UTC)] &lt;= Misc!$P$3,TRUE), TRUE, FALSE)</f>
        <v>1</v>
      </c>
      <c r="N49" s="70"/>
      <c r="O49" s="87" t="s">
        <v>1908</v>
      </c>
      <c r="P49" s="90">
        <v>44081.370613425926</v>
      </c>
      <c r="Q49" s="87" t="s">
        <v>1941</v>
      </c>
      <c r="R49" s="87"/>
      <c r="S49" s="87"/>
      <c r="T49" s="87"/>
      <c r="U49" s="90">
        <v>44081.370613425926</v>
      </c>
      <c r="V49" s="92" t="s">
        <v>2948</v>
      </c>
      <c r="W49" s="87"/>
      <c r="X49" s="87"/>
      <c r="Y49" s="96" t="s">
        <v>4948</v>
      </c>
      <c r="Z49" s="87"/>
      <c r="AA49" s="48">
        <v>0</v>
      </c>
      <c r="AB49" s="49">
        <v>0</v>
      </c>
      <c r="AC49" s="48">
        <v>0</v>
      </c>
      <c r="AD49" s="49">
        <v>0</v>
      </c>
      <c r="AE49" s="48">
        <v>0</v>
      </c>
      <c r="AF49" s="49">
        <v>0</v>
      </c>
      <c r="AG49" s="48">
        <v>47</v>
      </c>
      <c r="AH49" s="49">
        <v>100</v>
      </c>
      <c r="AI49" s="48">
        <v>47</v>
      </c>
    </row>
    <row r="50" spans="1:35" x14ac:dyDescent="0.25">
      <c r="A50" s="62" t="s">
        <v>220</v>
      </c>
      <c r="B50" s="62" t="s">
        <v>1370</v>
      </c>
      <c r="C50" s="63"/>
      <c r="D50" s="64"/>
      <c r="E50" s="65"/>
      <c r="F50" s="66"/>
      <c r="G50" s="63"/>
      <c r="H50" s="67"/>
      <c r="I50" s="68"/>
      <c r="J50" s="68"/>
      <c r="K50" s="34"/>
      <c r="L50" s="75">
        <v>50</v>
      </c>
      <c r="M50" s="75" t="b">
        <f xml:space="preserve"> IF(AND(Edges[Relationship Date (UTC)] &gt;= Misc!$O$2, Edges[Relationship Date (UTC)] &lt;= Misc!$P$2,Edges[Tweet Date (UTC)] &gt;= Misc!$O$3, Edges[Tweet Date (UTC)] &lt;= Misc!$P$3,TRUE), TRUE, FALSE)</f>
        <v>1</v>
      </c>
      <c r="N50" s="70"/>
      <c r="O50" s="87" t="s">
        <v>1908</v>
      </c>
      <c r="P50" s="90">
        <v>44081.371400462966</v>
      </c>
      <c r="Q50" s="87" t="s">
        <v>1942</v>
      </c>
      <c r="R50" s="87"/>
      <c r="S50" s="87"/>
      <c r="T50" s="87"/>
      <c r="U50" s="90">
        <v>44081.371400462966</v>
      </c>
      <c r="V50" s="92" t="s">
        <v>2949</v>
      </c>
      <c r="W50" s="87"/>
      <c r="X50" s="87"/>
      <c r="Y50" s="96" t="s">
        <v>4949</v>
      </c>
      <c r="Z50" s="87"/>
      <c r="AA50" s="48">
        <v>0</v>
      </c>
      <c r="AB50" s="49">
        <v>0</v>
      </c>
      <c r="AC50" s="48">
        <v>0</v>
      </c>
      <c r="AD50" s="49">
        <v>0</v>
      </c>
      <c r="AE50" s="48">
        <v>0</v>
      </c>
      <c r="AF50" s="49">
        <v>0</v>
      </c>
      <c r="AG50" s="48">
        <v>41</v>
      </c>
      <c r="AH50" s="49">
        <v>100</v>
      </c>
      <c r="AI50" s="48">
        <v>41</v>
      </c>
    </row>
    <row r="51" spans="1:35" x14ac:dyDescent="0.25">
      <c r="A51" s="62" t="s">
        <v>221</v>
      </c>
      <c r="B51" s="62" t="s">
        <v>1359</v>
      </c>
      <c r="C51" s="63"/>
      <c r="D51" s="64"/>
      <c r="E51" s="65"/>
      <c r="F51" s="66"/>
      <c r="G51" s="63"/>
      <c r="H51" s="67"/>
      <c r="I51" s="68"/>
      <c r="J51" s="68"/>
      <c r="K51" s="34"/>
      <c r="L51" s="75">
        <v>51</v>
      </c>
      <c r="M51" s="75" t="b">
        <f xml:space="preserve"> IF(AND(Edges[Relationship Date (UTC)] &gt;= Misc!$O$2, Edges[Relationship Date (UTC)] &lt;= Misc!$P$2,Edges[Tweet Date (UTC)] &gt;= Misc!$O$3, Edges[Tweet Date (UTC)] &lt;= Misc!$P$3,TRUE), TRUE, FALSE)</f>
        <v>1</v>
      </c>
      <c r="N51" s="70"/>
      <c r="O51" s="87" t="s">
        <v>1908</v>
      </c>
      <c r="P51" s="90">
        <v>44081.371412037035</v>
      </c>
      <c r="Q51" s="87" t="s">
        <v>1923</v>
      </c>
      <c r="R51" s="87"/>
      <c r="S51" s="87"/>
      <c r="T51" s="87" t="s">
        <v>2748</v>
      </c>
      <c r="U51" s="90">
        <v>44081.371412037035</v>
      </c>
      <c r="V51" s="92" t="s">
        <v>2950</v>
      </c>
      <c r="W51" s="87"/>
      <c r="X51" s="87"/>
      <c r="Y51" s="96" t="s">
        <v>4950</v>
      </c>
      <c r="Z51" s="87"/>
      <c r="AA51" s="48">
        <v>0</v>
      </c>
      <c r="AB51" s="49">
        <v>0</v>
      </c>
      <c r="AC51" s="48">
        <v>0</v>
      </c>
      <c r="AD51" s="49">
        <v>0</v>
      </c>
      <c r="AE51" s="48">
        <v>0</v>
      </c>
      <c r="AF51" s="49">
        <v>0</v>
      </c>
      <c r="AG51" s="48">
        <v>14</v>
      </c>
      <c r="AH51" s="49">
        <v>100</v>
      </c>
      <c r="AI51" s="48">
        <v>14</v>
      </c>
    </row>
    <row r="52" spans="1:35" x14ac:dyDescent="0.25">
      <c r="A52" s="62" t="s">
        <v>222</v>
      </c>
      <c r="B52" s="62" t="s">
        <v>1165</v>
      </c>
      <c r="C52" s="63"/>
      <c r="D52" s="64"/>
      <c r="E52" s="65"/>
      <c r="F52" s="66"/>
      <c r="G52" s="63"/>
      <c r="H52" s="67"/>
      <c r="I52" s="68"/>
      <c r="J52" s="68"/>
      <c r="K52" s="34"/>
      <c r="L52" s="75">
        <v>52</v>
      </c>
      <c r="M52" s="75" t="b">
        <f xml:space="preserve"> IF(AND(Edges[Relationship Date (UTC)] &gt;= Misc!$O$2, Edges[Relationship Date (UTC)] &lt;= Misc!$P$2,Edges[Tweet Date (UTC)] &gt;= Misc!$O$3, Edges[Tweet Date (UTC)] &lt;= Misc!$P$3,TRUE), TRUE, FALSE)</f>
        <v>1</v>
      </c>
      <c r="N52" s="70"/>
      <c r="O52" s="87" t="s">
        <v>1908</v>
      </c>
      <c r="P52" s="90">
        <v>44081.370740740742</v>
      </c>
      <c r="Q52" s="87" t="s">
        <v>1932</v>
      </c>
      <c r="R52" s="87"/>
      <c r="S52" s="87"/>
      <c r="T52" s="87" t="s">
        <v>2743</v>
      </c>
      <c r="U52" s="90">
        <v>44081.370740740742</v>
      </c>
      <c r="V52" s="92" t="s">
        <v>2951</v>
      </c>
      <c r="W52" s="87"/>
      <c r="X52" s="87"/>
      <c r="Y52" s="96" t="s">
        <v>4951</v>
      </c>
      <c r="Z52" s="87"/>
      <c r="AA52" s="48">
        <v>0</v>
      </c>
      <c r="AB52" s="49">
        <v>0</v>
      </c>
      <c r="AC52" s="48">
        <v>0</v>
      </c>
      <c r="AD52" s="49">
        <v>0</v>
      </c>
      <c r="AE52" s="48">
        <v>0</v>
      </c>
      <c r="AF52" s="49">
        <v>0</v>
      </c>
      <c r="AG52" s="48">
        <v>26</v>
      </c>
      <c r="AH52" s="49">
        <v>100</v>
      </c>
      <c r="AI52" s="48">
        <v>26</v>
      </c>
    </row>
    <row r="53" spans="1:35" x14ac:dyDescent="0.25">
      <c r="A53" s="62" t="s">
        <v>222</v>
      </c>
      <c r="B53" s="62" t="s">
        <v>1165</v>
      </c>
      <c r="C53" s="63"/>
      <c r="D53" s="64"/>
      <c r="E53" s="65"/>
      <c r="F53" s="66"/>
      <c r="G53" s="63"/>
      <c r="H53" s="67"/>
      <c r="I53" s="68"/>
      <c r="J53" s="68"/>
      <c r="K53" s="34"/>
      <c r="L53" s="75">
        <v>53</v>
      </c>
      <c r="M53" s="75" t="b">
        <f xml:space="preserve"> IF(AND(Edges[Relationship Date (UTC)] &gt;= Misc!$O$2, Edges[Relationship Date (UTC)] &lt;= Misc!$P$2,Edges[Tweet Date (UTC)] &gt;= Misc!$O$3, Edges[Tweet Date (UTC)] &lt;= Misc!$P$3,TRUE), TRUE, FALSE)</f>
        <v>1</v>
      </c>
      <c r="N53" s="70"/>
      <c r="O53" s="87" t="s">
        <v>1908</v>
      </c>
      <c r="P53" s="90">
        <v>44081.371412037035</v>
      </c>
      <c r="Q53" s="87" t="s">
        <v>1911</v>
      </c>
      <c r="R53" s="87"/>
      <c r="S53" s="87"/>
      <c r="T53" s="87" t="s">
        <v>2743</v>
      </c>
      <c r="U53" s="90">
        <v>44081.371412037035</v>
      </c>
      <c r="V53" s="92" t="s">
        <v>2952</v>
      </c>
      <c r="W53" s="87"/>
      <c r="X53" s="87"/>
      <c r="Y53" s="96" t="s">
        <v>4952</v>
      </c>
      <c r="Z53" s="87"/>
      <c r="AA53" s="48">
        <v>0</v>
      </c>
      <c r="AB53" s="49">
        <v>0</v>
      </c>
      <c r="AC53" s="48">
        <v>0</v>
      </c>
      <c r="AD53" s="49">
        <v>0</v>
      </c>
      <c r="AE53" s="48">
        <v>0</v>
      </c>
      <c r="AF53" s="49">
        <v>0</v>
      </c>
      <c r="AG53" s="48">
        <v>29</v>
      </c>
      <c r="AH53" s="49">
        <v>100</v>
      </c>
      <c r="AI53" s="48">
        <v>29</v>
      </c>
    </row>
    <row r="54" spans="1:35" x14ac:dyDescent="0.25">
      <c r="A54" s="62" t="s">
        <v>223</v>
      </c>
      <c r="B54" s="62" t="s">
        <v>1371</v>
      </c>
      <c r="C54" s="63"/>
      <c r="D54" s="64"/>
      <c r="E54" s="65"/>
      <c r="F54" s="66"/>
      <c r="G54" s="63"/>
      <c r="H54" s="67"/>
      <c r="I54" s="68"/>
      <c r="J54" s="68"/>
      <c r="K54" s="34"/>
      <c r="L54" s="75">
        <v>54</v>
      </c>
      <c r="M54" s="75" t="b">
        <f xml:space="preserve"> IF(AND(Edges[Relationship Date (UTC)] &gt;= Misc!$O$2, Edges[Relationship Date (UTC)] &lt;= Misc!$P$2,Edges[Tweet Date (UTC)] &gt;= Misc!$O$3, Edges[Tweet Date (UTC)] &lt;= Misc!$P$3,TRUE), TRUE, FALSE)</f>
        <v>1</v>
      </c>
      <c r="N54" s="70"/>
      <c r="O54" s="87" t="s">
        <v>1908</v>
      </c>
      <c r="P54" s="90">
        <v>44081.371458333335</v>
      </c>
      <c r="Q54" s="87" t="s">
        <v>1943</v>
      </c>
      <c r="R54" s="87"/>
      <c r="S54" s="87"/>
      <c r="T54" s="87" t="s">
        <v>2743</v>
      </c>
      <c r="U54" s="90">
        <v>44081.371458333335</v>
      </c>
      <c r="V54" s="92" t="s">
        <v>2953</v>
      </c>
      <c r="W54" s="87"/>
      <c r="X54" s="87"/>
      <c r="Y54" s="96" t="s">
        <v>4953</v>
      </c>
      <c r="Z54" s="87"/>
      <c r="AA54" s="48">
        <v>0</v>
      </c>
      <c r="AB54" s="49">
        <v>0</v>
      </c>
      <c r="AC54" s="48">
        <v>0</v>
      </c>
      <c r="AD54" s="49">
        <v>0</v>
      </c>
      <c r="AE54" s="48">
        <v>0</v>
      </c>
      <c r="AF54" s="49">
        <v>0</v>
      </c>
      <c r="AG54" s="48">
        <v>3</v>
      </c>
      <c r="AH54" s="49">
        <v>100</v>
      </c>
      <c r="AI54" s="48">
        <v>3</v>
      </c>
    </row>
    <row r="55" spans="1:35" x14ac:dyDescent="0.25">
      <c r="A55" s="62" t="s">
        <v>224</v>
      </c>
      <c r="B55" s="62" t="s">
        <v>224</v>
      </c>
      <c r="C55" s="63"/>
      <c r="D55" s="64"/>
      <c r="E55" s="65"/>
      <c r="F55" s="66"/>
      <c r="G55" s="63"/>
      <c r="H55" s="67"/>
      <c r="I55" s="68"/>
      <c r="J55" s="68"/>
      <c r="K55" s="34"/>
      <c r="L55" s="75">
        <v>55</v>
      </c>
      <c r="M55" s="75" t="b">
        <f xml:space="preserve"> IF(AND(Edges[Relationship Date (UTC)] &gt;= Misc!$O$2, Edges[Relationship Date (UTC)] &lt;= Misc!$P$2,Edges[Tweet Date (UTC)] &gt;= Misc!$O$3, Edges[Tweet Date (UTC)] &lt;= Misc!$P$3,TRUE), TRUE, FALSE)</f>
        <v>1</v>
      </c>
      <c r="N55" s="70"/>
      <c r="O55" s="87" t="s">
        <v>178</v>
      </c>
      <c r="P55" s="90">
        <v>44081.371516203704</v>
      </c>
      <c r="Q55" s="87" t="s">
        <v>1944</v>
      </c>
      <c r="R55" s="92" t="s">
        <v>2658</v>
      </c>
      <c r="S55" s="87" t="s">
        <v>2738</v>
      </c>
      <c r="T55" s="87" t="s">
        <v>2749</v>
      </c>
      <c r="U55" s="90">
        <v>44081.371516203704</v>
      </c>
      <c r="V55" s="92" t="s">
        <v>2954</v>
      </c>
      <c r="W55" s="87"/>
      <c r="X55" s="87"/>
      <c r="Y55" s="96" t="s">
        <v>4954</v>
      </c>
      <c r="Z55" s="87"/>
      <c r="AA55" s="48">
        <v>0</v>
      </c>
      <c r="AB55" s="49">
        <v>0</v>
      </c>
      <c r="AC55" s="48">
        <v>0</v>
      </c>
      <c r="AD55" s="49">
        <v>0</v>
      </c>
      <c r="AE55" s="48">
        <v>0</v>
      </c>
      <c r="AF55" s="49">
        <v>0</v>
      </c>
      <c r="AG55" s="48">
        <v>24</v>
      </c>
      <c r="AH55" s="49">
        <v>100</v>
      </c>
      <c r="AI55" s="48">
        <v>24</v>
      </c>
    </row>
    <row r="56" spans="1:35" x14ac:dyDescent="0.25">
      <c r="A56" s="62" t="s">
        <v>225</v>
      </c>
      <c r="B56" s="62" t="s">
        <v>1165</v>
      </c>
      <c r="C56" s="63"/>
      <c r="D56" s="64"/>
      <c r="E56" s="65"/>
      <c r="F56" s="66"/>
      <c r="G56" s="63"/>
      <c r="H56" s="67"/>
      <c r="I56" s="68"/>
      <c r="J56" s="68"/>
      <c r="K56" s="34"/>
      <c r="L56" s="75">
        <v>56</v>
      </c>
      <c r="M56" s="75" t="b">
        <f xml:space="preserve"> IF(AND(Edges[Relationship Date (UTC)] &gt;= Misc!$O$2, Edges[Relationship Date (UTC)] &lt;= Misc!$P$2,Edges[Tweet Date (UTC)] &gt;= Misc!$O$3, Edges[Tweet Date (UTC)] &lt;= Misc!$P$3,TRUE), TRUE, FALSE)</f>
        <v>1</v>
      </c>
      <c r="N56" s="70"/>
      <c r="O56" s="87" t="s">
        <v>1908</v>
      </c>
      <c r="P56" s="90">
        <v>44081.371527777781</v>
      </c>
      <c r="Q56" s="87" t="s">
        <v>1921</v>
      </c>
      <c r="R56" s="87"/>
      <c r="S56" s="87"/>
      <c r="T56" s="87" t="s">
        <v>2747</v>
      </c>
      <c r="U56" s="90">
        <v>44081.371527777781</v>
      </c>
      <c r="V56" s="92" t="s">
        <v>2955</v>
      </c>
      <c r="W56" s="87"/>
      <c r="X56" s="87"/>
      <c r="Y56" s="96" t="s">
        <v>4955</v>
      </c>
      <c r="Z56" s="87"/>
      <c r="AA56" s="48">
        <v>0</v>
      </c>
      <c r="AB56" s="49">
        <v>0</v>
      </c>
      <c r="AC56" s="48">
        <v>0</v>
      </c>
      <c r="AD56" s="49">
        <v>0</v>
      </c>
      <c r="AE56" s="48">
        <v>0</v>
      </c>
      <c r="AF56" s="49">
        <v>0</v>
      </c>
      <c r="AG56" s="48">
        <v>26</v>
      </c>
      <c r="AH56" s="49">
        <v>100</v>
      </c>
      <c r="AI56" s="48">
        <v>26</v>
      </c>
    </row>
    <row r="57" spans="1:35" x14ac:dyDescent="0.25">
      <c r="A57" s="62" t="s">
        <v>226</v>
      </c>
      <c r="B57" s="62" t="s">
        <v>1367</v>
      </c>
      <c r="C57" s="63"/>
      <c r="D57" s="64"/>
      <c r="E57" s="65"/>
      <c r="F57" s="66"/>
      <c r="G57" s="63"/>
      <c r="H57" s="67"/>
      <c r="I57" s="68"/>
      <c r="J57" s="68"/>
      <c r="K57" s="34"/>
      <c r="L57" s="75">
        <v>57</v>
      </c>
      <c r="M57" s="75" t="b">
        <f xml:space="preserve"> IF(AND(Edges[Relationship Date (UTC)] &gt;= Misc!$O$2, Edges[Relationship Date (UTC)] &lt;= Misc!$P$2,Edges[Tweet Date (UTC)] &gt;= Misc!$O$3, Edges[Tweet Date (UTC)] &lt;= Misc!$P$3,TRUE), TRUE, FALSE)</f>
        <v>1</v>
      </c>
      <c r="N57" s="70"/>
      <c r="O57" s="87" t="s">
        <v>1908</v>
      </c>
      <c r="P57" s="90">
        <v>44081.371550925927</v>
      </c>
      <c r="Q57" s="87" t="s">
        <v>1936</v>
      </c>
      <c r="R57" s="87"/>
      <c r="S57" s="87"/>
      <c r="T57" s="87" t="s">
        <v>2747</v>
      </c>
      <c r="U57" s="90">
        <v>44081.371550925927</v>
      </c>
      <c r="V57" s="92" t="s">
        <v>2956</v>
      </c>
      <c r="W57" s="87"/>
      <c r="X57" s="87"/>
      <c r="Y57" s="96" t="s">
        <v>4956</v>
      </c>
      <c r="Z57" s="87"/>
      <c r="AA57" s="48">
        <v>0</v>
      </c>
      <c r="AB57" s="49">
        <v>0</v>
      </c>
      <c r="AC57" s="48">
        <v>0</v>
      </c>
      <c r="AD57" s="49">
        <v>0</v>
      </c>
      <c r="AE57" s="48">
        <v>0</v>
      </c>
      <c r="AF57" s="49">
        <v>0</v>
      </c>
      <c r="AG57" s="48">
        <v>26</v>
      </c>
      <c r="AH57" s="49">
        <v>100</v>
      </c>
      <c r="AI57" s="48">
        <v>26</v>
      </c>
    </row>
    <row r="58" spans="1:35" x14ac:dyDescent="0.25">
      <c r="A58" s="62" t="s">
        <v>227</v>
      </c>
      <c r="B58" s="62" t="s">
        <v>1352</v>
      </c>
      <c r="C58" s="63"/>
      <c r="D58" s="64"/>
      <c r="E58" s="65"/>
      <c r="F58" s="66"/>
      <c r="G58" s="63"/>
      <c r="H58" s="67"/>
      <c r="I58" s="68"/>
      <c r="J58" s="68"/>
      <c r="K58" s="34"/>
      <c r="L58" s="75">
        <v>58</v>
      </c>
      <c r="M58" s="75" t="b">
        <f xml:space="preserve"> IF(AND(Edges[Relationship Date (UTC)] &gt;= Misc!$O$2, Edges[Relationship Date (UTC)] &lt;= Misc!$P$2,Edges[Tweet Date (UTC)] &gt;= Misc!$O$3, Edges[Tweet Date (UTC)] &lt;= Misc!$P$3,TRUE), TRUE, FALSE)</f>
        <v>1</v>
      </c>
      <c r="N58" s="70"/>
      <c r="O58" s="87" t="s">
        <v>1908</v>
      </c>
      <c r="P58" s="90">
        <v>44081.37158564815</v>
      </c>
      <c r="Q58" s="87" t="s">
        <v>1945</v>
      </c>
      <c r="R58" s="87"/>
      <c r="S58" s="87"/>
      <c r="T58" s="87"/>
      <c r="U58" s="90">
        <v>44081.37158564815</v>
      </c>
      <c r="V58" s="92" t="s">
        <v>2957</v>
      </c>
      <c r="W58" s="87"/>
      <c r="X58" s="87"/>
      <c r="Y58" s="96" t="s">
        <v>4957</v>
      </c>
      <c r="Z58" s="87"/>
      <c r="AA58" s="48">
        <v>0</v>
      </c>
      <c r="AB58" s="49">
        <v>0</v>
      </c>
      <c r="AC58" s="48">
        <v>0</v>
      </c>
      <c r="AD58" s="49">
        <v>0</v>
      </c>
      <c r="AE58" s="48">
        <v>0</v>
      </c>
      <c r="AF58" s="49">
        <v>0</v>
      </c>
      <c r="AG58" s="48">
        <v>50</v>
      </c>
      <c r="AH58" s="49">
        <v>100</v>
      </c>
      <c r="AI58" s="48">
        <v>50</v>
      </c>
    </row>
    <row r="59" spans="1:35" x14ac:dyDescent="0.25">
      <c r="A59" s="62" t="s">
        <v>228</v>
      </c>
      <c r="B59" s="62" t="s">
        <v>1165</v>
      </c>
      <c r="C59" s="63"/>
      <c r="D59" s="64"/>
      <c r="E59" s="65"/>
      <c r="F59" s="66"/>
      <c r="G59" s="63"/>
      <c r="H59" s="67"/>
      <c r="I59" s="68"/>
      <c r="J59" s="68"/>
      <c r="K59" s="34"/>
      <c r="L59" s="75">
        <v>59</v>
      </c>
      <c r="M59" s="75" t="b">
        <f xml:space="preserve"> IF(AND(Edges[Relationship Date (UTC)] &gt;= Misc!$O$2, Edges[Relationship Date (UTC)] &lt;= Misc!$P$2,Edges[Tweet Date (UTC)] &gt;= Misc!$O$3, Edges[Tweet Date (UTC)] &lt;= Misc!$P$3,TRUE), TRUE, FALSE)</f>
        <v>1</v>
      </c>
      <c r="N59" s="70"/>
      <c r="O59" s="87" t="s">
        <v>1908</v>
      </c>
      <c r="P59" s="90">
        <v>44081.371608796297</v>
      </c>
      <c r="Q59" s="87" t="s">
        <v>1918</v>
      </c>
      <c r="R59" s="87"/>
      <c r="S59" s="87"/>
      <c r="T59" s="87"/>
      <c r="U59" s="90">
        <v>44081.371608796297</v>
      </c>
      <c r="V59" s="92" t="s">
        <v>2958</v>
      </c>
      <c r="W59" s="87"/>
      <c r="X59" s="87"/>
      <c r="Y59" s="96" t="s">
        <v>4958</v>
      </c>
      <c r="Z59" s="87"/>
      <c r="AA59" s="48">
        <v>0</v>
      </c>
      <c r="AB59" s="49">
        <v>0</v>
      </c>
      <c r="AC59" s="48">
        <v>0</v>
      </c>
      <c r="AD59" s="49">
        <v>0</v>
      </c>
      <c r="AE59" s="48">
        <v>0</v>
      </c>
      <c r="AF59" s="49">
        <v>0</v>
      </c>
      <c r="AG59" s="48">
        <v>44</v>
      </c>
      <c r="AH59" s="49">
        <v>100</v>
      </c>
      <c r="AI59" s="48">
        <v>44</v>
      </c>
    </row>
    <row r="60" spans="1:35" x14ac:dyDescent="0.25">
      <c r="A60" s="62" t="s">
        <v>229</v>
      </c>
      <c r="B60" s="62" t="s">
        <v>1352</v>
      </c>
      <c r="C60" s="63"/>
      <c r="D60" s="64"/>
      <c r="E60" s="65"/>
      <c r="F60" s="66"/>
      <c r="G60" s="63"/>
      <c r="H60" s="67"/>
      <c r="I60" s="68"/>
      <c r="J60" s="68"/>
      <c r="K60" s="34"/>
      <c r="L60" s="75">
        <v>60</v>
      </c>
      <c r="M60" s="75" t="b">
        <f xml:space="preserve"> IF(AND(Edges[Relationship Date (UTC)] &gt;= Misc!$O$2, Edges[Relationship Date (UTC)] &lt;= Misc!$P$2,Edges[Tweet Date (UTC)] &gt;= Misc!$O$3, Edges[Tweet Date (UTC)] &lt;= Misc!$P$3,TRUE), TRUE, FALSE)</f>
        <v>1</v>
      </c>
      <c r="N60" s="70"/>
      <c r="O60" s="87" t="s">
        <v>1908</v>
      </c>
      <c r="P60" s="90">
        <v>44081.371620370373</v>
      </c>
      <c r="Q60" s="87" t="s">
        <v>1945</v>
      </c>
      <c r="R60" s="87"/>
      <c r="S60" s="87"/>
      <c r="T60" s="87"/>
      <c r="U60" s="90">
        <v>44081.371620370373</v>
      </c>
      <c r="V60" s="92" t="s">
        <v>2959</v>
      </c>
      <c r="W60" s="87"/>
      <c r="X60" s="87"/>
      <c r="Y60" s="96" t="s">
        <v>4959</v>
      </c>
      <c r="Z60" s="87"/>
      <c r="AA60" s="48">
        <v>0</v>
      </c>
      <c r="AB60" s="49">
        <v>0</v>
      </c>
      <c r="AC60" s="48">
        <v>0</v>
      </c>
      <c r="AD60" s="49">
        <v>0</v>
      </c>
      <c r="AE60" s="48">
        <v>0</v>
      </c>
      <c r="AF60" s="49">
        <v>0</v>
      </c>
      <c r="AG60" s="48">
        <v>50</v>
      </c>
      <c r="AH60" s="49">
        <v>100</v>
      </c>
      <c r="AI60" s="48">
        <v>50</v>
      </c>
    </row>
    <row r="61" spans="1:35" x14ac:dyDescent="0.25">
      <c r="A61" s="62" t="s">
        <v>230</v>
      </c>
      <c r="B61" s="62" t="s">
        <v>1372</v>
      </c>
      <c r="C61" s="63"/>
      <c r="D61" s="64"/>
      <c r="E61" s="65"/>
      <c r="F61" s="66"/>
      <c r="G61" s="63"/>
      <c r="H61" s="67"/>
      <c r="I61" s="68"/>
      <c r="J61" s="68"/>
      <c r="K61" s="34"/>
      <c r="L61" s="75">
        <v>61</v>
      </c>
      <c r="M61" s="75" t="b">
        <f xml:space="preserve"> IF(AND(Edges[Relationship Date (UTC)] &gt;= Misc!$O$2, Edges[Relationship Date (UTC)] &lt;= Misc!$P$2,Edges[Tweet Date (UTC)] &gt;= Misc!$O$3, Edges[Tweet Date (UTC)] &lt;= Misc!$P$3,TRUE), TRUE, FALSE)</f>
        <v>1</v>
      </c>
      <c r="N61" s="70"/>
      <c r="O61" s="87" t="s">
        <v>1908</v>
      </c>
      <c r="P61" s="90">
        <v>44081.371631944443</v>
      </c>
      <c r="Q61" s="87" t="s">
        <v>1946</v>
      </c>
      <c r="R61" s="87"/>
      <c r="S61" s="87"/>
      <c r="T61" s="87" t="s">
        <v>2750</v>
      </c>
      <c r="U61" s="90">
        <v>44081.371631944443</v>
      </c>
      <c r="V61" s="92" t="s">
        <v>2960</v>
      </c>
      <c r="W61" s="87"/>
      <c r="X61" s="87"/>
      <c r="Y61" s="96" t="s">
        <v>4960</v>
      </c>
      <c r="Z61" s="87"/>
      <c r="AA61" s="48"/>
      <c r="AB61" s="49"/>
      <c r="AC61" s="48"/>
      <c r="AD61" s="49"/>
      <c r="AE61" s="48"/>
      <c r="AF61" s="49"/>
      <c r="AG61" s="48"/>
      <c r="AH61" s="49"/>
      <c r="AI61" s="48"/>
    </row>
    <row r="62" spans="1:35" x14ac:dyDescent="0.25">
      <c r="A62" s="62" t="s">
        <v>230</v>
      </c>
      <c r="B62" s="62" t="s">
        <v>1373</v>
      </c>
      <c r="C62" s="63"/>
      <c r="D62" s="64"/>
      <c r="E62" s="65"/>
      <c r="F62" s="66"/>
      <c r="G62" s="63"/>
      <c r="H62" s="67"/>
      <c r="I62" s="68"/>
      <c r="J62" s="68"/>
      <c r="K62" s="34"/>
      <c r="L62" s="75">
        <v>62</v>
      </c>
      <c r="M62" s="75" t="b">
        <f xml:space="preserve"> IF(AND(Edges[Relationship Date (UTC)] &gt;= Misc!$O$2, Edges[Relationship Date (UTC)] &lt;= Misc!$P$2,Edges[Tweet Date (UTC)] &gt;= Misc!$O$3, Edges[Tweet Date (UTC)] &lt;= Misc!$P$3,TRUE), TRUE, FALSE)</f>
        <v>1</v>
      </c>
      <c r="N62" s="70"/>
      <c r="O62" s="87" t="s">
        <v>1908</v>
      </c>
      <c r="P62" s="90">
        <v>44081.371631944443</v>
      </c>
      <c r="Q62" s="87" t="s">
        <v>1946</v>
      </c>
      <c r="R62" s="87"/>
      <c r="S62" s="87"/>
      <c r="T62" s="87" t="s">
        <v>2750</v>
      </c>
      <c r="U62" s="90">
        <v>44081.371631944443</v>
      </c>
      <c r="V62" s="92" t="s">
        <v>2960</v>
      </c>
      <c r="W62" s="87"/>
      <c r="X62" s="87"/>
      <c r="Y62" s="96" t="s">
        <v>4960</v>
      </c>
      <c r="Z62" s="87"/>
      <c r="AA62" s="48"/>
      <c r="AB62" s="49"/>
      <c r="AC62" s="48"/>
      <c r="AD62" s="49"/>
      <c r="AE62" s="48"/>
      <c r="AF62" s="49"/>
      <c r="AG62" s="48"/>
      <c r="AH62" s="49"/>
      <c r="AI62" s="48"/>
    </row>
    <row r="63" spans="1:35" x14ac:dyDescent="0.25">
      <c r="A63" s="62" t="s">
        <v>230</v>
      </c>
      <c r="B63" s="62" t="s">
        <v>1354</v>
      </c>
      <c r="C63" s="63"/>
      <c r="D63" s="64"/>
      <c r="E63" s="65"/>
      <c r="F63" s="66"/>
      <c r="G63" s="63"/>
      <c r="H63" s="67"/>
      <c r="I63" s="68"/>
      <c r="J63" s="68"/>
      <c r="K63" s="34"/>
      <c r="L63" s="75">
        <v>63</v>
      </c>
      <c r="M63" s="75" t="b">
        <f xml:space="preserve"> IF(AND(Edges[Relationship Date (UTC)] &gt;= Misc!$O$2, Edges[Relationship Date (UTC)] &lt;= Misc!$P$2,Edges[Tweet Date (UTC)] &gt;= Misc!$O$3, Edges[Tweet Date (UTC)] &lt;= Misc!$P$3,TRUE), TRUE, FALSE)</f>
        <v>1</v>
      </c>
      <c r="N63" s="70"/>
      <c r="O63" s="87" t="s">
        <v>1908</v>
      </c>
      <c r="P63" s="90">
        <v>44081.371631944443</v>
      </c>
      <c r="Q63" s="87" t="s">
        <v>1946</v>
      </c>
      <c r="R63" s="87"/>
      <c r="S63" s="87"/>
      <c r="T63" s="87" t="s">
        <v>2750</v>
      </c>
      <c r="U63" s="90">
        <v>44081.371631944443</v>
      </c>
      <c r="V63" s="92" t="s">
        <v>2960</v>
      </c>
      <c r="W63" s="87"/>
      <c r="X63" s="87"/>
      <c r="Y63" s="96" t="s">
        <v>4960</v>
      </c>
      <c r="Z63" s="87"/>
      <c r="AA63" s="48"/>
      <c r="AB63" s="49"/>
      <c r="AC63" s="48"/>
      <c r="AD63" s="49"/>
      <c r="AE63" s="48"/>
      <c r="AF63" s="49"/>
      <c r="AG63" s="48"/>
      <c r="AH63" s="49"/>
      <c r="AI63" s="48"/>
    </row>
    <row r="64" spans="1:35" x14ac:dyDescent="0.25">
      <c r="A64" s="62" t="s">
        <v>230</v>
      </c>
      <c r="B64" s="62" t="s">
        <v>1355</v>
      </c>
      <c r="C64" s="63"/>
      <c r="D64" s="64"/>
      <c r="E64" s="65"/>
      <c r="F64" s="66"/>
      <c r="G64" s="63"/>
      <c r="H64" s="67"/>
      <c r="I64" s="68"/>
      <c r="J64" s="68"/>
      <c r="K64" s="34"/>
      <c r="L64" s="75">
        <v>64</v>
      </c>
      <c r="M64" s="75" t="b">
        <f xml:space="preserve"> IF(AND(Edges[Relationship Date (UTC)] &gt;= Misc!$O$2, Edges[Relationship Date (UTC)] &lt;= Misc!$P$2,Edges[Tweet Date (UTC)] &gt;= Misc!$O$3, Edges[Tweet Date (UTC)] &lt;= Misc!$P$3,TRUE), TRUE, FALSE)</f>
        <v>1</v>
      </c>
      <c r="N64" s="70"/>
      <c r="O64" s="87" t="s">
        <v>1908</v>
      </c>
      <c r="P64" s="90">
        <v>44081.371631944443</v>
      </c>
      <c r="Q64" s="87" t="s">
        <v>1946</v>
      </c>
      <c r="R64" s="87"/>
      <c r="S64" s="87"/>
      <c r="T64" s="87" t="s">
        <v>2750</v>
      </c>
      <c r="U64" s="90">
        <v>44081.371631944443</v>
      </c>
      <c r="V64" s="92" t="s">
        <v>2960</v>
      </c>
      <c r="W64" s="87"/>
      <c r="X64" s="87"/>
      <c r="Y64" s="96" t="s">
        <v>4960</v>
      </c>
      <c r="Z64" s="87"/>
      <c r="AA64" s="48"/>
      <c r="AB64" s="49"/>
      <c r="AC64" s="48"/>
      <c r="AD64" s="49"/>
      <c r="AE64" s="48"/>
      <c r="AF64" s="49"/>
      <c r="AG64" s="48"/>
      <c r="AH64" s="49"/>
      <c r="AI64" s="48"/>
    </row>
    <row r="65" spans="1:35" x14ac:dyDescent="0.25">
      <c r="A65" s="62" t="s">
        <v>230</v>
      </c>
      <c r="B65" s="62" t="s">
        <v>1374</v>
      </c>
      <c r="C65" s="63"/>
      <c r="D65" s="64"/>
      <c r="E65" s="65"/>
      <c r="F65" s="66"/>
      <c r="G65" s="63"/>
      <c r="H65" s="67"/>
      <c r="I65" s="68"/>
      <c r="J65" s="68"/>
      <c r="K65" s="34"/>
      <c r="L65" s="75">
        <v>65</v>
      </c>
      <c r="M65" s="75" t="b">
        <f xml:space="preserve"> IF(AND(Edges[Relationship Date (UTC)] &gt;= Misc!$O$2, Edges[Relationship Date (UTC)] &lt;= Misc!$P$2,Edges[Tweet Date (UTC)] &gt;= Misc!$O$3, Edges[Tweet Date (UTC)] &lt;= Misc!$P$3,TRUE), TRUE, FALSE)</f>
        <v>1</v>
      </c>
      <c r="N65" s="70"/>
      <c r="O65" s="87" t="s">
        <v>1908</v>
      </c>
      <c r="P65" s="90">
        <v>44081.371631944443</v>
      </c>
      <c r="Q65" s="87" t="s">
        <v>1946</v>
      </c>
      <c r="R65" s="87"/>
      <c r="S65" s="87"/>
      <c r="T65" s="87" t="s">
        <v>2750</v>
      </c>
      <c r="U65" s="90">
        <v>44081.371631944443</v>
      </c>
      <c r="V65" s="92" t="s">
        <v>2960</v>
      </c>
      <c r="W65" s="87"/>
      <c r="X65" s="87"/>
      <c r="Y65" s="96" t="s">
        <v>4960</v>
      </c>
      <c r="Z65" s="87"/>
      <c r="AA65" s="48">
        <v>0</v>
      </c>
      <c r="AB65" s="49">
        <v>0</v>
      </c>
      <c r="AC65" s="48">
        <v>0</v>
      </c>
      <c r="AD65" s="49">
        <v>0</v>
      </c>
      <c r="AE65" s="48">
        <v>0</v>
      </c>
      <c r="AF65" s="49">
        <v>0</v>
      </c>
      <c r="AG65" s="48">
        <v>18</v>
      </c>
      <c r="AH65" s="49">
        <v>100</v>
      </c>
      <c r="AI65" s="48">
        <v>18</v>
      </c>
    </row>
    <row r="66" spans="1:35" x14ac:dyDescent="0.25">
      <c r="A66" s="62" t="s">
        <v>231</v>
      </c>
      <c r="B66" s="62" t="s">
        <v>1375</v>
      </c>
      <c r="C66" s="63"/>
      <c r="D66" s="64"/>
      <c r="E66" s="65"/>
      <c r="F66" s="66"/>
      <c r="G66" s="63"/>
      <c r="H66" s="67"/>
      <c r="I66" s="68"/>
      <c r="J66" s="68"/>
      <c r="K66" s="34"/>
      <c r="L66" s="75">
        <v>66</v>
      </c>
      <c r="M66" s="75" t="b">
        <f xml:space="preserve"> IF(AND(Edges[Relationship Date (UTC)] &gt;= Misc!$O$2, Edges[Relationship Date (UTC)] &lt;= Misc!$P$2,Edges[Tweet Date (UTC)] &gt;= Misc!$O$3, Edges[Tweet Date (UTC)] &lt;= Misc!$P$3,TRUE), TRUE, FALSE)</f>
        <v>1</v>
      </c>
      <c r="N66" s="70"/>
      <c r="O66" s="87" t="s">
        <v>1908</v>
      </c>
      <c r="P66" s="90">
        <v>44081.371134259258</v>
      </c>
      <c r="Q66" s="87" t="s">
        <v>1947</v>
      </c>
      <c r="R66" s="87"/>
      <c r="S66" s="87"/>
      <c r="T66" s="87"/>
      <c r="U66" s="90">
        <v>44081.371134259258</v>
      </c>
      <c r="V66" s="92" t="s">
        <v>2961</v>
      </c>
      <c r="W66" s="87"/>
      <c r="X66" s="87"/>
      <c r="Y66" s="96" t="s">
        <v>4961</v>
      </c>
      <c r="Z66" s="87"/>
      <c r="AA66" s="48">
        <v>0</v>
      </c>
      <c r="AB66" s="49">
        <v>0</v>
      </c>
      <c r="AC66" s="48">
        <v>1</v>
      </c>
      <c r="AD66" s="49">
        <v>4.5454545454545459</v>
      </c>
      <c r="AE66" s="48">
        <v>0</v>
      </c>
      <c r="AF66" s="49">
        <v>0</v>
      </c>
      <c r="AG66" s="48">
        <v>21</v>
      </c>
      <c r="AH66" s="49">
        <v>95.454545454545453</v>
      </c>
      <c r="AI66" s="48">
        <v>22</v>
      </c>
    </row>
    <row r="67" spans="1:35" x14ac:dyDescent="0.25">
      <c r="A67" s="62" t="s">
        <v>231</v>
      </c>
      <c r="B67" s="62" t="s">
        <v>1376</v>
      </c>
      <c r="C67" s="63"/>
      <c r="D67" s="64"/>
      <c r="E67" s="65"/>
      <c r="F67" s="66"/>
      <c r="G67" s="63"/>
      <c r="H67" s="67"/>
      <c r="I67" s="68"/>
      <c r="J67" s="68"/>
      <c r="K67" s="34"/>
      <c r="L67" s="75">
        <v>67</v>
      </c>
      <c r="M67" s="75" t="b">
        <f xml:space="preserve"> IF(AND(Edges[Relationship Date (UTC)] &gt;= Misc!$O$2, Edges[Relationship Date (UTC)] &lt;= Misc!$P$2,Edges[Tweet Date (UTC)] &gt;= Misc!$O$3, Edges[Tweet Date (UTC)] &lt;= Misc!$P$3,TRUE), TRUE, FALSE)</f>
        <v>1</v>
      </c>
      <c r="N67" s="70"/>
      <c r="O67" s="87" t="s">
        <v>1908</v>
      </c>
      <c r="P67" s="90">
        <v>44081.371504629627</v>
      </c>
      <c r="Q67" s="87" t="s">
        <v>1948</v>
      </c>
      <c r="R67" s="87"/>
      <c r="S67" s="87"/>
      <c r="T67" s="87" t="s">
        <v>2748</v>
      </c>
      <c r="U67" s="90">
        <v>44081.371504629627</v>
      </c>
      <c r="V67" s="92" t="s">
        <v>2962</v>
      </c>
      <c r="W67" s="87"/>
      <c r="X67" s="87"/>
      <c r="Y67" s="96" t="s">
        <v>4962</v>
      </c>
      <c r="Z67" s="87"/>
      <c r="AA67" s="48">
        <v>0</v>
      </c>
      <c r="AB67" s="49">
        <v>0</v>
      </c>
      <c r="AC67" s="48">
        <v>0</v>
      </c>
      <c r="AD67" s="49">
        <v>0</v>
      </c>
      <c r="AE67" s="48">
        <v>0</v>
      </c>
      <c r="AF67" s="49">
        <v>0</v>
      </c>
      <c r="AG67" s="48">
        <v>14</v>
      </c>
      <c r="AH67" s="49">
        <v>100</v>
      </c>
      <c r="AI67" s="48">
        <v>14</v>
      </c>
    </row>
    <row r="68" spans="1:35" x14ac:dyDescent="0.25">
      <c r="A68" s="62" t="s">
        <v>231</v>
      </c>
      <c r="B68" s="62" t="s">
        <v>1375</v>
      </c>
      <c r="C68" s="63"/>
      <c r="D68" s="64"/>
      <c r="E68" s="65"/>
      <c r="F68" s="66"/>
      <c r="G68" s="63"/>
      <c r="H68" s="67"/>
      <c r="I68" s="68"/>
      <c r="J68" s="68"/>
      <c r="K68" s="34"/>
      <c r="L68" s="75">
        <v>68</v>
      </c>
      <c r="M68" s="75" t="b">
        <f xml:space="preserve"> IF(AND(Edges[Relationship Date (UTC)] &gt;= Misc!$O$2, Edges[Relationship Date (UTC)] &lt;= Misc!$P$2,Edges[Tweet Date (UTC)] &gt;= Misc!$O$3, Edges[Tweet Date (UTC)] &lt;= Misc!$P$3,TRUE), TRUE, FALSE)</f>
        <v>1</v>
      </c>
      <c r="N68" s="70"/>
      <c r="O68" s="87" t="s">
        <v>1908</v>
      </c>
      <c r="P68" s="90">
        <v>44081.37164351852</v>
      </c>
      <c r="Q68" s="87" t="s">
        <v>1949</v>
      </c>
      <c r="R68" s="87"/>
      <c r="S68" s="87"/>
      <c r="T68" s="87" t="s">
        <v>2748</v>
      </c>
      <c r="U68" s="90">
        <v>44081.37164351852</v>
      </c>
      <c r="V68" s="92" t="s">
        <v>2963</v>
      </c>
      <c r="W68" s="87"/>
      <c r="X68" s="87"/>
      <c r="Y68" s="96" t="s">
        <v>4963</v>
      </c>
      <c r="Z68" s="87"/>
      <c r="AA68" s="48">
        <v>0</v>
      </c>
      <c r="AB68" s="49">
        <v>0</v>
      </c>
      <c r="AC68" s="48">
        <v>0</v>
      </c>
      <c r="AD68" s="49">
        <v>0</v>
      </c>
      <c r="AE68" s="48">
        <v>0</v>
      </c>
      <c r="AF68" s="49">
        <v>0</v>
      </c>
      <c r="AG68" s="48">
        <v>14</v>
      </c>
      <c r="AH68" s="49">
        <v>100</v>
      </c>
      <c r="AI68" s="48">
        <v>14</v>
      </c>
    </row>
    <row r="69" spans="1:35" x14ac:dyDescent="0.25">
      <c r="A69" s="62" t="s">
        <v>232</v>
      </c>
      <c r="B69" s="62" t="s">
        <v>1377</v>
      </c>
      <c r="C69" s="63"/>
      <c r="D69" s="64"/>
      <c r="E69" s="65"/>
      <c r="F69" s="66"/>
      <c r="G69" s="63"/>
      <c r="H69" s="67"/>
      <c r="I69" s="68"/>
      <c r="J69" s="68"/>
      <c r="K69" s="34"/>
      <c r="L69" s="75">
        <v>69</v>
      </c>
      <c r="M69" s="75" t="b">
        <f xml:space="preserve"> IF(AND(Edges[Relationship Date (UTC)] &gt;= Misc!$O$2, Edges[Relationship Date (UTC)] &lt;= Misc!$P$2,Edges[Tweet Date (UTC)] &gt;= Misc!$O$3, Edges[Tweet Date (UTC)] &lt;= Misc!$P$3,TRUE), TRUE, FALSE)</f>
        <v>1</v>
      </c>
      <c r="N69" s="70"/>
      <c r="O69" s="87" t="s">
        <v>1908</v>
      </c>
      <c r="P69" s="90">
        <v>44081.371678240743</v>
      </c>
      <c r="Q69" s="87" t="s">
        <v>1950</v>
      </c>
      <c r="R69" s="87"/>
      <c r="S69" s="87"/>
      <c r="T69" s="87" t="s">
        <v>2743</v>
      </c>
      <c r="U69" s="90">
        <v>44081.371678240743</v>
      </c>
      <c r="V69" s="92" t="s">
        <v>2964</v>
      </c>
      <c r="W69" s="87"/>
      <c r="X69" s="87"/>
      <c r="Y69" s="96" t="s">
        <v>4964</v>
      </c>
      <c r="Z69" s="87"/>
      <c r="AA69" s="48">
        <v>0</v>
      </c>
      <c r="AB69" s="49">
        <v>0</v>
      </c>
      <c r="AC69" s="48">
        <v>0</v>
      </c>
      <c r="AD69" s="49">
        <v>0</v>
      </c>
      <c r="AE69" s="48">
        <v>0</v>
      </c>
      <c r="AF69" s="49">
        <v>0</v>
      </c>
      <c r="AG69" s="48">
        <v>40</v>
      </c>
      <c r="AH69" s="49">
        <v>100</v>
      </c>
      <c r="AI69" s="48">
        <v>40</v>
      </c>
    </row>
    <row r="70" spans="1:35" x14ac:dyDescent="0.25">
      <c r="A70" s="62" t="s">
        <v>233</v>
      </c>
      <c r="B70" s="62" t="s">
        <v>1378</v>
      </c>
      <c r="C70" s="63"/>
      <c r="D70" s="64"/>
      <c r="E70" s="65"/>
      <c r="F70" s="66"/>
      <c r="G70" s="63"/>
      <c r="H70" s="67"/>
      <c r="I70" s="68"/>
      <c r="J70" s="68"/>
      <c r="K70" s="34"/>
      <c r="L70" s="75">
        <v>70</v>
      </c>
      <c r="M70" s="75" t="b">
        <f xml:space="preserve"> IF(AND(Edges[Relationship Date (UTC)] &gt;= Misc!$O$2, Edges[Relationship Date (UTC)] &lt;= Misc!$P$2,Edges[Tweet Date (UTC)] &gt;= Misc!$O$3, Edges[Tweet Date (UTC)] &lt;= Misc!$P$3,TRUE), TRUE, FALSE)</f>
        <v>1</v>
      </c>
      <c r="N70" s="70"/>
      <c r="O70" s="87" t="s">
        <v>1908</v>
      </c>
      <c r="P70" s="90">
        <v>44081.371689814812</v>
      </c>
      <c r="Q70" s="87" t="s">
        <v>1951</v>
      </c>
      <c r="R70" s="87"/>
      <c r="S70" s="87"/>
      <c r="T70" s="87" t="s">
        <v>2751</v>
      </c>
      <c r="U70" s="90">
        <v>44081.371689814812</v>
      </c>
      <c r="V70" s="92" t="s">
        <v>2965</v>
      </c>
      <c r="W70" s="87"/>
      <c r="X70" s="87"/>
      <c r="Y70" s="96" t="s">
        <v>4965</v>
      </c>
      <c r="Z70" s="87"/>
      <c r="AA70" s="48"/>
      <c r="AB70" s="49"/>
      <c r="AC70" s="48"/>
      <c r="AD70" s="49"/>
      <c r="AE70" s="48"/>
      <c r="AF70" s="49"/>
      <c r="AG70" s="48"/>
      <c r="AH70" s="49"/>
      <c r="AI70" s="48"/>
    </row>
    <row r="71" spans="1:35" x14ac:dyDescent="0.25">
      <c r="A71" s="62" t="s">
        <v>233</v>
      </c>
      <c r="B71" s="62" t="s">
        <v>1379</v>
      </c>
      <c r="C71" s="63"/>
      <c r="D71" s="64"/>
      <c r="E71" s="65"/>
      <c r="F71" s="66"/>
      <c r="G71" s="63"/>
      <c r="H71" s="67"/>
      <c r="I71" s="68"/>
      <c r="J71" s="68"/>
      <c r="K71" s="34"/>
      <c r="L71" s="75">
        <v>71</v>
      </c>
      <c r="M71" s="75" t="b">
        <f xml:space="preserve"> IF(AND(Edges[Relationship Date (UTC)] &gt;= Misc!$O$2, Edges[Relationship Date (UTC)] &lt;= Misc!$P$2,Edges[Tweet Date (UTC)] &gt;= Misc!$O$3, Edges[Tweet Date (UTC)] &lt;= Misc!$P$3,TRUE), TRUE, FALSE)</f>
        <v>1</v>
      </c>
      <c r="N71" s="70"/>
      <c r="O71" s="87" t="s">
        <v>1908</v>
      </c>
      <c r="P71" s="90">
        <v>44081.371689814812</v>
      </c>
      <c r="Q71" s="87" t="s">
        <v>1951</v>
      </c>
      <c r="R71" s="87"/>
      <c r="S71" s="87"/>
      <c r="T71" s="87" t="s">
        <v>2751</v>
      </c>
      <c r="U71" s="90">
        <v>44081.371689814812</v>
      </c>
      <c r="V71" s="92" t="s">
        <v>2965</v>
      </c>
      <c r="W71" s="87"/>
      <c r="X71" s="87"/>
      <c r="Y71" s="96" t="s">
        <v>4965</v>
      </c>
      <c r="Z71" s="87"/>
      <c r="AA71" s="48"/>
      <c r="AB71" s="49"/>
      <c r="AC71" s="48"/>
      <c r="AD71" s="49"/>
      <c r="AE71" s="48"/>
      <c r="AF71" s="49"/>
      <c r="AG71" s="48"/>
      <c r="AH71" s="49"/>
      <c r="AI71" s="48"/>
    </row>
    <row r="72" spans="1:35" x14ac:dyDescent="0.25">
      <c r="A72" s="62" t="s">
        <v>233</v>
      </c>
      <c r="B72" s="62" t="s">
        <v>1380</v>
      </c>
      <c r="C72" s="63"/>
      <c r="D72" s="64"/>
      <c r="E72" s="65"/>
      <c r="F72" s="66"/>
      <c r="G72" s="63"/>
      <c r="H72" s="67"/>
      <c r="I72" s="68"/>
      <c r="J72" s="68"/>
      <c r="K72" s="34"/>
      <c r="L72" s="75">
        <v>72</v>
      </c>
      <c r="M72" s="75" t="b">
        <f xml:space="preserve"> IF(AND(Edges[Relationship Date (UTC)] &gt;= Misc!$O$2, Edges[Relationship Date (UTC)] &lt;= Misc!$P$2,Edges[Tweet Date (UTC)] &gt;= Misc!$O$3, Edges[Tweet Date (UTC)] &lt;= Misc!$P$3,TRUE), TRUE, FALSE)</f>
        <v>1</v>
      </c>
      <c r="N72" s="70"/>
      <c r="O72" s="87" t="s">
        <v>1908</v>
      </c>
      <c r="P72" s="90">
        <v>44081.371689814812</v>
      </c>
      <c r="Q72" s="87" t="s">
        <v>1951</v>
      </c>
      <c r="R72" s="87"/>
      <c r="S72" s="87"/>
      <c r="T72" s="87" t="s">
        <v>2751</v>
      </c>
      <c r="U72" s="90">
        <v>44081.371689814812</v>
      </c>
      <c r="V72" s="92" t="s">
        <v>2965</v>
      </c>
      <c r="W72" s="87"/>
      <c r="X72" s="87"/>
      <c r="Y72" s="96" t="s">
        <v>4965</v>
      </c>
      <c r="Z72" s="87"/>
      <c r="AA72" s="48">
        <v>0</v>
      </c>
      <c r="AB72" s="49">
        <v>0</v>
      </c>
      <c r="AC72" s="48">
        <v>0</v>
      </c>
      <c r="AD72" s="49">
        <v>0</v>
      </c>
      <c r="AE72" s="48">
        <v>0</v>
      </c>
      <c r="AF72" s="49">
        <v>0</v>
      </c>
      <c r="AG72" s="48">
        <v>19</v>
      </c>
      <c r="AH72" s="49">
        <v>100</v>
      </c>
      <c r="AI72" s="48">
        <v>19</v>
      </c>
    </row>
    <row r="73" spans="1:35" x14ac:dyDescent="0.25">
      <c r="A73" s="62" t="s">
        <v>234</v>
      </c>
      <c r="B73" s="62" t="s">
        <v>1352</v>
      </c>
      <c r="C73" s="63"/>
      <c r="D73" s="64"/>
      <c r="E73" s="65"/>
      <c r="F73" s="66"/>
      <c r="G73" s="63"/>
      <c r="H73" s="67"/>
      <c r="I73" s="68"/>
      <c r="J73" s="68"/>
      <c r="K73" s="34"/>
      <c r="L73" s="75">
        <v>73</v>
      </c>
      <c r="M73" s="75" t="b">
        <f xml:space="preserve"> IF(AND(Edges[Relationship Date (UTC)] &gt;= Misc!$O$2, Edges[Relationship Date (UTC)] &lt;= Misc!$P$2,Edges[Tweet Date (UTC)] &gt;= Misc!$O$3, Edges[Tweet Date (UTC)] &lt;= Misc!$P$3,TRUE), TRUE, FALSE)</f>
        <v>1</v>
      </c>
      <c r="N73" s="70"/>
      <c r="O73" s="87" t="s">
        <v>1908</v>
      </c>
      <c r="P73" s="90">
        <v>44081.371111111112</v>
      </c>
      <c r="Q73" s="87" t="s">
        <v>1952</v>
      </c>
      <c r="R73" s="87"/>
      <c r="S73" s="87"/>
      <c r="T73" s="87"/>
      <c r="U73" s="90">
        <v>44081.371111111112</v>
      </c>
      <c r="V73" s="92" t="s">
        <v>2966</v>
      </c>
      <c r="W73" s="87"/>
      <c r="X73" s="87"/>
      <c r="Y73" s="96" t="s">
        <v>4966</v>
      </c>
      <c r="Z73" s="87"/>
      <c r="AA73" s="48">
        <v>0</v>
      </c>
      <c r="AB73" s="49">
        <v>0</v>
      </c>
      <c r="AC73" s="48">
        <v>0</v>
      </c>
      <c r="AD73" s="49">
        <v>0</v>
      </c>
      <c r="AE73" s="48">
        <v>0</v>
      </c>
      <c r="AF73" s="49">
        <v>0</v>
      </c>
      <c r="AG73" s="48">
        <v>48</v>
      </c>
      <c r="AH73" s="49">
        <v>100</v>
      </c>
      <c r="AI73" s="48">
        <v>48</v>
      </c>
    </row>
    <row r="74" spans="1:35" x14ac:dyDescent="0.25">
      <c r="A74" s="62" t="s">
        <v>234</v>
      </c>
      <c r="B74" s="62" t="s">
        <v>884</v>
      </c>
      <c r="C74" s="63"/>
      <c r="D74" s="64"/>
      <c r="E74" s="65"/>
      <c r="F74" s="66"/>
      <c r="G74" s="63"/>
      <c r="H74" s="67"/>
      <c r="I74" s="68"/>
      <c r="J74" s="68"/>
      <c r="K74" s="34"/>
      <c r="L74" s="75">
        <v>74</v>
      </c>
      <c r="M74" s="75" t="b">
        <f xml:space="preserve"> IF(AND(Edges[Relationship Date (UTC)] &gt;= Misc!$O$2, Edges[Relationship Date (UTC)] &lt;= Misc!$P$2,Edges[Tweet Date (UTC)] &gt;= Misc!$O$3, Edges[Tweet Date (UTC)] &lt;= Misc!$P$3,TRUE), TRUE, FALSE)</f>
        <v>1</v>
      </c>
      <c r="N74" s="70"/>
      <c r="O74" s="87" t="s">
        <v>1908</v>
      </c>
      <c r="P74" s="90">
        <v>44081.371701388889</v>
      </c>
      <c r="Q74" s="87" t="s">
        <v>1953</v>
      </c>
      <c r="R74" s="87"/>
      <c r="S74" s="87"/>
      <c r="T74" s="87"/>
      <c r="U74" s="90">
        <v>44081.371701388889</v>
      </c>
      <c r="V74" s="92" t="s">
        <v>2967</v>
      </c>
      <c r="W74" s="87"/>
      <c r="X74" s="87"/>
      <c r="Y74" s="96" t="s">
        <v>4967</v>
      </c>
      <c r="Z74" s="87"/>
      <c r="AA74" s="48">
        <v>0</v>
      </c>
      <c r="AB74" s="49">
        <v>0</v>
      </c>
      <c r="AC74" s="48">
        <v>0</v>
      </c>
      <c r="AD74" s="49">
        <v>0</v>
      </c>
      <c r="AE74" s="48">
        <v>0</v>
      </c>
      <c r="AF74" s="49">
        <v>0</v>
      </c>
      <c r="AG74" s="48">
        <v>44</v>
      </c>
      <c r="AH74" s="49">
        <v>100</v>
      </c>
      <c r="AI74" s="48">
        <v>44</v>
      </c>
    </row>
    <row r="75" spans="1:35" x14ac:dyDescent="0.25">
      <c r="A75" s="62" t="s">
        <v>235</v>
      </c>
      <c r="B75" s="62" t="s">
        <v>1381</v>
      </c>
      <c r="C75" s="63"/>
      <c r="D75" s="64"/>
      <c r="E75" s="65"/>
      <c r="F75" s="66"/>
      <c r="G75" s="63"/>
      <c r="H75" s="67"/>
      <c r="I75" s="68"/>
      <c r="J75" s="68"/>
      <c r="K75" s="34"/>
      <c r="L75" s="75">
        <v>75</v>
      </c>
      <c r="M75" s="75" t="b">
        <f xml:space="preserve"> IF(AND(Edges[Relationship Date (UTC)] &gt;= Misc!$O$2, Edges[Relationship Date (UTC)] &lt;= Misc!$P$2,Edges[Tweet Date (UTC)] &gt;= Misc!$O$3, Edges[Tweet Date (UTC)] &lt;= Misc!$P$3,TRUE), TRUE, FALSE)</f>
        <v>1</v>
      </c>
      <c r="N75" s="70"/>
      <c r="O75" s="87" t="s">
        <v>1908</v>
      </c>
      <c r="P75" s="90">
        <v>44081.371712962966</v>
      </c>
      <c r="Q75" s="87" t="s">
        <v>1954</v>
      </c>
      <c r="R75" s="87"/>
      <c r="S75" s="87"/>
      <c r="T75" s="87"/>
      <c r="U75" s="90">
        <v>44081.371712962966</v>
      </c>
      <c r="V75" s="92" t="s">
        <v>2968</v>
      </c>
      <c r="W75" s="87"/>
      <c r="X75" s="87"/>
      <c r="Y75" s="96" t="s">
        <v>4968</v>
      </c>
      <c r="Z75" s="87"/>
      <c r="AA75" s="48">
        <v>0</v>
      </c>
      <c r="AB75" s="49">
        <v>0</v>
      </c>
      <c r="AC75" s="48">
        <v>0</v>
      </c>
      <c r="AD75" s="49">
        <v>0</v>
      </c>
      <c r="AE75" s="48">
        <v>0</v>
      </c>
      <c r="AF75" s="49">
        <v>0</v>
      </c>
      <c r="AG75" s="48">
        <v>44</v>
      </c>
      <c r="AH75" s="49">
        <v>100</v>
      </c>
      <c r="AI75" s="48">
        <v>44</v>
      </c>
    </row>
    <row r="76" spans="1:35" x14ac:dyDescent="0.25">
      <c r="A76" s="62" t="s">
        <v>236</v>
      </c>
      <c r="B76" s="62" t="s">
        <v>1165</v>
      </c>
      <c r="C76" s="63"/>
      <c r="D76" s="64"/>
      <c r="E76" s="65"/>
      <c r="F76" s="66"/>
      <c r="G76" s="63"/>
      <c r="H76" s="67"/>
      <c r="I76" s="68"/>
      <c r="J76" s="68"/>
      <c r="K76" s="34"/>
      <c r="L76" s="75">
        <v>76</v>
      </c>
      <c r="M76" s="75" t="b">
        <f xml:space="preserve"> IF(AND(Edges[Relationship Date (UTC)] &gt;= Misc!$O$2, Edges[Relationship Date (UTC)] &lt;= Misc!$P$2,Edges[Tweet Date (UTC)] &gt;= Misc!$O$3, Edges[Tweet Date (UTC)] &lt;= Misc!$P$3,TRUE), TRUE, FALSE)</f>
        <v>1</v>
      </c>
      <c r="N76" s="70"/>
      <c r="O76" s="87" t="s">
        <v>1908</v>
      </c>
      <c r="P76" s="90">
        <v>44081.371840277781</v>
      </c>
      <c r="Q76" s="87" t="s">
        <v>1911</v>
      </c>
      <c r="R76" s="87"/>
      <c r="S76" s="87"/>
      <c r="T76" s="87" t="s">
        <v>2743</v>
      </c>
      <c r="U76" s="90">
        <v>44081.371840277781</v>
      </c>
      <c r="V76" s="92" t="s">
        <v>2969</v>
      </c>
      <c r="W76" s="87"/>
      <c r="X76" s="87"/>
      <c r="Y76" s="96" t="s">
        <v>4969</v>
      </c>
      <c r="Z76" s="87"/>
      <c r="AA76" s="48">
        <v>0</v>
      </c>
      <c r="AB76" s="49">
        <v>0</v>
      </c>
      <c r="AC76" s="48">
        <v>0</v>
      </c>
      <c r="AD76" s="49">
        <v>0</v>
      </c>
      <c r="AE76" s="48">
        <v>0</v>
      </c>
      <c r="AF76" s="49">
        <v>0</v>
      </c>
      <c r="AG76" s="48">
        <v>29</v>
      </c>
      <c r="AH76" s="49">
        <v>100</v>
      </c>
      <c r="AI76" s="48">
        <v>29</v>
      </c>
    </row>
    <row r="77" spans="1:35" x14ac:dyDescent="0.25">
      <c r="A77" s="62" t="s">
        <v>237</v>
      </c>
      <c r="B77" s="62" t="s">
        <v>1382</v>
      </c>
      <c r="C77" s="63"/>
      <c r="D77" s="64"/>
      <c r="E77" s="65"/>
      <c r="F77" s="66"/>
      <c r="G77" s="63"/>
      <c r="H77" s="67"/>
      <c r="I77" s="68"/>
      <c r="J77" s="68"/>
      <c r="K77" s="34"/>
      <c r="L77" s="75">
        <v>77</v>
      </c>
      <c r="M77" s="75" t="b">
        <f xml:space="preserve"> IF(AND(Edges[Relationship Date (UTC)] &gt;= Misc!$O$2, Edges[Relationship Date (UTC)] &lt;= Misc!$P$2,Edges[Tweet Date (UTC)] &gt;= Misc!$O$3, Edges[Tweet Date (UTC)] &lt;= Misc!$P$3,TRUE), TRUE, FALSE)</f>
        <v>1</v>
      </c>
      <c r="N77" s="70"/>
      <c r="O77" s="87" t="s">
        <v>1908</v>
      </c>
      <c r="P77" s="90">
        <v>44081.371863425928</v>
      </c>
      <c r="Q77" s="87" t="s">
        <v>1955</v>
      </c>
      <c r="R77" s="87"/>
      <c r="S77" s="87"/>
      <c r="T77" s="87"/>
      <c r="U77" s="90">
        <v>44081.371863425928</v>
      </c>
      <c r="V77" s="92" t="s">
        <v>2970</v>
      </c>
      <c r="W77" s="87"/>
      <c r="X77" s="87"/>
      <c r="Y77" s="96" t="s">
        <v>4970</v>
      </c>
      <c r="Z77" s="87"/>
      <c r="AA77" s="48"/>
      <c r="AB77" s="49"/>
      <c r="AC77" s="48"/>
      <c r="AD77" s="49"/>
      <c r="AE77" s="48"/>
      <c r="AF77" s="49"/>
      <c r="AG77" s="48"/>
      <c r="AH77" s="49"/>
      <c r="AI77" s="48"/>
    </row>
    <row r="78" spans="1:35" x14ac:dyDescent="0.25">
      <c r="A78" s="62" t="s">
        <v>237</v>
      </c>
      <c r="B78" s="62" t="s">
        <v>1383</v>
      </c>
      <c r="C78" s="63"/>
      <c r="D78" s="64"/>
      <c r="E78" s="65"/>
      <c r="F78" s="66"/>
      <c r="G78" s="63"/>
      <c r="H78" s="67"/>
      <c r="I78" s="68"/>
      <c r="J78" s="68"/>
      <c r="K78" s="34"/>
      <c r="L78" s="75">
        <v>78</v>
      </c>
      <c r="M78" s="75" t="b">
        <f xml:space="preserve"> IF(AND(Edges[Relationship Date (UTC)] &gt;= Misc!$O$2, Edges[Relationship Date (UTC)] &lt;= Misc!$P$2,Edges[Tweet Date (UTC)] &gt;= Misc!$O$3, Edges[Tweet Date (UTC)] &lt;= Misc!$P$3,TRUE), TRUE, FALSE)</f>
        <v>1</v>
      </c>
      <c r="N78" s="70"/>
      <c r="O78" s="87" t="s">
        <v>1908</v>
      </c>
      <c r="P78" s="90">
        <v>44081.371863425928</v>
      </c>
      <c r="Q78" s="87" t="s">
        <v>1955</v>
      </c>
      <c r="R78" s="87"/>
      <c r="S78" s="87"/>
      <c r="T78" s="87"/>
      <c r="U78" s="90">
        <v>44081.371863425928</v>
      </c>
      <c r="V78" s="92" t="s">
        <v>2970</v>
      </c>
      <c r="W78" s="87"/>
      <c r="X78" s="87"/>
      <c r="Y78" s="96" t="s">
        <v>4970</v>
      </c>
      <c r="Z78" s="87"/>
      <c r="AA78" s="48">
        <v>0</v>
      </c>
      <c r="AB78" s="49">
        <v>0</v>
      </c>
      <c r="AC78" s="48">
        <v>0</v>
      </c>
      <c r="AD78" s="49">
        <v>0</v>
      </c>
      <c r="AE78" s="48">
        <v>0</v>
      </c>
      <c r="AF78" s="49">
        <v>0</v>
      </c>
      <c r="AG78" s="48">
        <v>42</v>
      </c>
      <c r="AH78" s="49">
        <v>100</v>
      </c>
      <c r="AI78" s="48">
        <v>42</v>
      </c>
    </row>
    <row r="79" spans="1:35" x14ac:dyDescent="0.25">
      <c r="A79" s="62" t="s">
        <v>238</v>
      </c>
      <c r="B79" s="62" t="s">
        <v>1165</v>
      </c>
      <c r="C79" s="63"/>
      <c r="D79" s="64"/>
      <c r="E79" s="65"/>
      <c r="F79" s="66"/>
      <c r="G79" s="63"/>
      <c r="H79" s="67"/>
      <c r="I79" s="68"/>
      <c r="J79" s="68"/>
      <c r="K79" s="34"/>
      <c r="L79" s="75">
        <v>79</v>
      </c>
      <c r="M79" s="75" t="b">
        <f xml:space="preserve"> IF(AND(Edges[Relationship Date (UTC)] &gt;= Misc!$O$2, Edges[Relationship Date (UTC)] &lt;= Misc!$P$2,Edges[Tweet Date (UTC)] &gt;= Misc!$O$3, Edges[Tweet Date (UTC)] &lt;= Misc!$P$3,TRUE), TRUE, FALSE)</f>
        <v>1</v>
      </c>
      <c r="N79" s="70"/>
      <c r="O79" s="87" t="s">
        <v>1908</v>
      </c>
      <c r="P79" s="90">
        <v>44081.370972222219</v>
      </c>
      <c r="Q79" s="87" t="s">
        <v>1918</v>
      </c>
      <c r="R79" s="87"/>
      <c r="S79" s="87"/>
      <c r="T79" s="87"/>
      <c r="U79" s="90">
        <v>44081.370972222219</v>
      </c>
      <c r="V79" s="92" t="s">
        <v>2971</v>
      </c>
      <c r="W79" s="87"/>
      <c r="X79" s="87"/>
      <c r="Y79" s="96" t="s">
        <v>4971</v>
      </c>
      <c r="Z79" s="87"/>
      <c r="AA79" s="48">
        <v>0</v>
      </c>
      <c r="AB79" s="49">
        <v>0</v>
      </c>
      <c r="AC79" s="48">
        <v>0</v>
      </c>
      <c r="AD79" s="49">
        <v>0</v>
      </c>
      <c r="AE79" s="48">
        <v>0</v>
      </c>
      <c r="AF79" s="49">
        <v>0</v>
      </c>
      <c r="AG79" s="48">
        <v>44</v>
      </c>
      <c r="AH79" s="49">
        <v>100</v>
      </c>
      <c r="AI79" s="48">
        <v>44</v>
      </c>
    </row>
    <row r="80" spans="1:35" x14ac:dyDescent="0.25">
      <c r="A80" s="62" t="s">
        <v>238</v>
      </c>
      <c r="B80" s="62" t="s">
        <v>1165</v>
      </c>
      <c r="C80" s="63"/>
      <c r="D80" s="64"/>
      <c r="E80" s="65"/>
      <c r="F80" s="66"/>
      <c r="G80" s="63"/>
      <c r="H80" s="67"/>
      <c r="I80" s="68"/>
      <c r="J80" s="68"/>
      <c r="K80" s="34"/>
      <c r="L80" s="75">
        <v>80</v>
      </c>
      <c r="M80" s="75" t="b">
        <f xml:space="preserve"> IF(AND(Edges[Relationship Date (UTC)] &gt;= Misc!$O$2, Edges[Relationship Date (UTC)] &lt;= Misc!$P$2,Edges[Tweet Date (UTC)] &gt;= Misc!$O$3, Edges[Tweet Date (UTC)] &lt;= Misc!$P$3,TRUE), TRUE, FALSE)</f>
        <v>1</v>
      </c>
      <c r="N80" s="70"/>
      <c r="O80" s="87" t="s">
        <v>1908</v>
      </c>
      <c r="P80" s="90">
        <v>44081.371874999997</v>
      </c>
      <c r="Q80" s="87" t="s">
        <v>1911</v>
      </c>
      <c r="R80" s="87"/>
      <c r="S80" s="87"/>
      <c r="T80" s="87" t="s">
        <v>2743</v>
      </c>
      <c r="U80" s="90">
        <v>44081.371874999997</v>
      </c>
      <c r="V80" s="92" t="s">
        <v>2972</v>
      </c>
      <c r="W80" s="87"/>
      <c r="X80" s="87"/>
      <c r="Y80" s="96" t="s">
        <v>4972</v>
      </c>
      <c r="Z80" s="87"/>
      <c r="AA80" s="48">
        <v>0</v>
      </c>
      <c r="AB80" s="49">
        <v>0</v>
      </c>
      <c r="AC80" s="48">
        <v>0</v>
      </c>
      <c r="AD80" s="49">
        <v>0</v>
      </c>
      <c r="AE80" s="48">
        <v>0</v>
      </c>
      <c r="AF80" s="49">
        <v>0</v>
      </c>
      <c r="AG80" s="48">
        <v>29</v>
      </c>
      <c r="AH80" s="49">
        <v>100</v>
      </c>
      <c r="AI80" s="48">
        <v>29</v>
      </c>
    </row>
    <row r="81" spans="1:35" x14ac:dyDescent="0.25">
      <c r="A81" s="62" t="s">
        <v>239</v>
      </c>
      <c r="B81" s="62" t="s">
        <v>1361</v>
      </c>
      <c r="C81" s="63"/>
      <c r="D81" s="64"/>
      <c r="E81" s="65"/>
      <c r="F81" s="66"/>
      <c r="G81" s="63"/>
      <c r="H81" s="67"/>
      <c r="I81" s="68"/>
      <c r="J81" s="68"/>
      <c r="K81" s="34"/>
      <c r="L81" s="75">
        <v>81</v>
      </c>
      <c r="M81" s="75" t="b">
        <f xml:space="preserve"> IF(AND(Edges[Relationship Date (UTC)] &gt;= Misc!$O$2, Edges[Relationship Date (UTC)] &lt;= Misc!$P$2,Edges[Tweet Date (UTC)] &gt;= Misc!$O$3, Edges[Tweet Date (UTC)] &lt;= Misc!$P$3,TRUE), TRUE, FALSE)</f>
        <v>1</v>
      </c>
      <c r="N81" s="70"/>
      <c r="O81" s="87" t="s">
        <v>1908</v>
      </c>
      <c r="P81" s="90">
        <v>44081.371886574074</v>
      </c>
      <c r="Q81" s="87" t="s">
        <v>1925</v>
      </c>
      <c r="R81" s="87"/>
      <c r="S81" s="87"/>
      <c r="T81" s="87"/>
      <c r="U81" s="90">
        <v>44081.371886574074</v>
      </c>
      <c r="V81" s="92" t="s">
        <v>2973</v>
      </c>
      <c r="W81" s="87"/>
      <c r="X81" s="87"/>
      <c r="Y81" s="96" t="s">
        <v>4973</v>
      </c>
      <c r="Z81" s="87"/>
      <c r="AA81" s="48"/>
      <c r="AB81" s="49"/>
      <c r="AC81" s="48"/>
      <c r="AD81" s="49"/>
      <c r="AE81" s="48"/>
      <c r="AF81" s="49"/>
      <c r="AG81" s="48"/>
      <c r="AH81" s="49"/>
      <c r="AI81" s="48"/>
    </row>
    <row r="82" spans="1:35" x14ac:dyDescent="0.25">
      <c r="A82" s="62" t="s">
        <v>239</v>
      </c>
      <c r="B82" s="62" t="s">
        <v>1362</v>
      </c>
      <c r="C82" s="63"/>
      <c r="D82" s="64"/>
      <c r="E82" s="65"/>
      <c r="F82" s="66"/>
      <c r="G82" s="63"/>
      <c r="H82" s="67"/>
      <c r="I82" s="68"/>
      <c r="J82" s="68"/>
      <c r="K82" s="34"/>
      <c r="L82" s="75">
        <v>82</v>
      </c>
      <c r="M82" s="75" t="b">
        <f xml:space="preserve"> IF(AND(Edges[Relationship Date (UTC)] &gt;= Misc!$O$2, Edges[Relationship Date (UTC)] &lt;= Misc!$P$2,Edges[Tweet Date (UTC)] &gt;= Misc!$O$3, Edges[Tweet Date (UTC)] &lt;= Misc!$P$3,TRUE), TRUE, FALSE)</f>
        <v>1</v>
      </c>
      <c r="N82" s="70"/>
      <c r="O82" s="87" t="s">
        <v>1908</v>
      </c>
      <c r="P82" s="90">
        <v>44081.371886574074</v>
      </c>
      <c r="Q82" s="87" t="s">
        <v>1925</v>
      </c>
      <c r="R82" s="87"/>
      <c r="S82" s="87"/>
      <c r="T82" s="87"/>
      <c r="U82" s="90">
        <v>44081.371886574074</v>
      </c>
      <c r="V82" s="92" t="s">
        <v>2973</v>
      </c>
      <c r="W82" s="87"/>
      <c r="X82" s="87"/>
      <c r="Y82" s="96" t="s">
        <v>4973</v>
      </c>
      <c r="Z82" s="87"/>
      <c r="AA82" s="48">
        <v>0</v>
      </c>
      <c r="AB82" s="49">
        <v>0</v>
      </c>
      <c r="AC82" s="48">
        <v>0</v>
      </c>
      <c r="AD82" s="49">
        <v>0</v>
      </c>
      <c r="AE82" s="48">
        <v>0</v>
      </c>
      <c r="AF82" s="49">
        <v>0</v>
      </c>
      <c r="AG82" s="48">
        <v>42</v>
      </c>
      <c r="AH82" s="49">
        <v>100</v>
      </c>
      <c r="AI82" s="48">
        <v>42</v>
      </c>
    </row>
    <row r="83" spans="1:35" x14ac:dyDescent="0.25">
      <c r="A83" s="62" t="s">
        <v>240</v>
      </c>
      <c r="B83" s="62" t="s">
        <v>1383</v>
      </c>
      <c r="C83" s="63"/>
      <c r="D83" s="64"/>
      <c r="E83" s="65"/>
      <c r="F83" s="66"/>
      <c r="G83" s="63"/>
      <c r="H83" s="67"/>
      <c r="I83" s="68"/>
      <c r="J83" s="68"/>
      <c r="K83" s="34"/>
      <c r="L83" s="75">
        <v>83</v>
      </c>
      <c r="M83" s="75" t="b">
        <f xml:space="preserve"> IF(AND(Edges[Relationship Date (UTC)] &gt;= Misc!$O$2, Edges[Relationship Date (UTC)] &lt;= Misc!$P$2,Edges[Tweet Date (UTC)] &gt;= Misc!$O$3, Edges[Tweet Date (UTC)] &lt;= Misc!$P$3,TRUE), TRUE, FALSE)</f>
        <v>1</v>
      </c>
      <c r="N83" s="70"/>
      <c r="O83" s="87" t="s">
        <v>1908</v>
      </c>
      <c r="P83" s="90">
        <v>44081.371701388889</v>
      </c>
      <c r="Q83" s="87" t="s">
        <v>1956</v>
      </c>
      <c r="R83" s="87"/>
      <c r="S83" s="87"/>
      <c r="T83" s="87"/>
      <c r="U83" s="90">
        <v>44081.371701388889</v>
      </c>
      <c r="V83" s="92" t="s">
        <v>2974</v>
      </c>
      <c r="W83" s="87"/>
      <c r="X83" s="87"/>
      <c r="Y83" s="96" t="s">
        <v>4974</v>
      </c>
      <c r="Z83" s="87"/>
      <c r="AA83" s="48">
        <v>0</v>
      </c>
      <c r="AB83" s="49">
        <v>0</v>
      </c>
      <c r="AC83" s="48">
        <v>1</v>
      </c>
      <c r="AD83" s="49">
        <v>4.7619047619047619</v>
      </c>
      <c r="AE83" s="48">
        <v>0</v>
      </c>
      <c r="AF83" s="49">
        <v>0</v>
      </c>
      <c r="AG83" s="48">
        <v>20</v>
      </c>
      <c r="AH83" s="49">
        <v>95.238095238095241</v>
      </c>
      <c r="AI83" s="48">
        <v>21</v>
      </c>
    </row>
    <row r="84" spans="1:35" x14ac:dyDescent="0.25">
      <c r="A84" s="62" t="s">
        <v>240</v>
      </c>
      <c r="B84" s="62" t="s">
        <v>1384</v>
      </c>
      <c r="C84" s="63"/>
      <c r="D84" s="64"/>
      <c r="E84" s="65"/>
      <c r="F84" s="66"/>
      <c r="G84" s="63"/>
      <c r="H84" s="67"/>
      <c r="I84" s="68"/>
      <c r="J84" s="68"/>
      <c r="K84" s="34"/>
      <c r="L84" s="75">
        <v>84</v>
      </c>
      <c r="M84" s="75" t="b">
        <f xml:space="preserve"> IF(AND(Edges[Relationship Date (UTC)] &gt;= Misc!$O$2, Edges[Relationship Date (UTC)] &lt;= Misc!$P$2,Edges[Tweet Date (UTC)] &gt;= Misc!$O$3, Edges[Tweet Date (UTC)] &lt;= Misc!$P$3,TRUE), TRUE, FALSE)</f>
        <v>1</v>
      </c>
      <c r="N84" s="70"/>
      <c r="O84" s="87" t="s">
        <v>1908</v>
      </c>
      <c r="P84" s="90">
        <v>44081.371898148151</v>
      </c>
      <c r="Q84" s="87" t="s">
        <v>1957</v>
      </c>
      <c r="R84" s="87"/>
      <c r="S84" s="87"/>
      <c r="T84" s="87" t="s">
        <v>2752</v>
      </c>
      <c r="U84" s="90">
        <v>44081.371898148151</v>
      </c>
      <c r="V84" s="92" t="s">
        <v>2975</v>
      </c>
      <c r="W84" s="87"/>
      <c r="X84" s="87"/>
      <c r="Y84" s="96" t="s">
        <v>4975</v>
      </c>
      <c r="Z84" s="87"/>
      <c r="AA84" s="48"/>
      <c r="AB84" s="49"/>
      <c r="AC84" s="48"/>
      <c r="AD84" s="49"/>
      <c r="AE84" s="48"/>
      <c r="AF84" s="49"/>
      <c r="AG84" s="48"/>
      <c r="AH84" s="49"/>
      <c r="AI84" s="48"/>
    </row>
    <row r="85" spans="1:35" x14ac:dyDescent="0.25">
      <c r="A85" s="62" t="s">
        <v>240</v>
      </c>
      <c r="B85" s="62" t="s">
        <v>1385</v>
      </c>
      <c r="C85" s="63"/>
      <c r="D85" s="64"/>
      <c r="E85" s="65"/>
      <c r="F85" s="66"/>
      <c r="G85" s="63"/>
      <c r="H85" s="67"/>
      <c r="I85" s="68"/>
      <c r="J85" s="68"/>
      <c r="K85" s="34"/>
      <c r="L85" s="75">
        <v>85</v>
      </c>
      <c r="M85" s="75" t="b">
        <f xml:space="preserve"> IF(AND(Edges[Relationship Date (UTC)] &gt;= Misc!$O$2, Edges[Relationship Date (UTC)] &lt;= Misc!$P$2,Edges[Tweet Date (UTC)] &gt;= Misc!$O$3, Edges[Tweet Date (UTC)] &lt;= Misc!$P$3,TRUE), TRUE, FALSE)</f>
        <v>1</v>
      </c>
      <c r="N85" s="70"/>
      <c r="O85" s="87" t="s">
        <v>1908</v>
      </c>
      <c r="P85" s="90">
        <v>44081.371898148151</v>
      </c>
      <c r="Q85" s="87" t="s">
        <v>1957</v>
      </c>
      <c r="R85" s="87"/>
      <c r="S85" s="87"/>
      <c r="T85" s="87" t="s">
        <v>2752</v>
      </c>
      <c r="U85" s="90">
        <v>44081.371898148151</v>
      </c>
      <c r="V85" s="92" t="s">
        <v>2975</v>
      </c>
      <c r="W85" s="87"/>
      <c r="X85" s="87"/>
      <c r="Y85" s="96" t="s">
        <v>4975</v>
      </c>
      <c r="Z85" s="87"/>
      <c r="AA85" s="48"/>
      <c r="AB85" s="49"/>
      <c r="AC85" s="48"/>
      <c r="AD85" s="49"/>
      <c r="AE85" s="48"/>
      <c r="AF85" s="49"/>
      <c r="AG85" s="48"/>
      <c r="AH85" s="49"/>
      <c r="AI85" s="48"/>
    </row>
    <row r="86" spans="1:35" x14ac:dyDescent="0.25">
      <c r="A86" s="62" t="s">
        <v>240</v>
      </c>
      <c r="B86" s="62" t="s">
        <v>1386</v>
      </c>
      <c r="C86" s="63"/>
      <c r="D86" s="64"/>
      <c r="E86" s="65"/>
      <c r="F86" s="66"/>
      <c r="G86" s="63"/>
      <c r="H86" s="67"/>
      <c r="I86" s="68"/>
      <c r="J86" s="68"/>
      <c r="K86" s="34"/>
      <c r="L86" s="75">
        <v>86</v>
      </c>
      <c r="M86" s="75" t="b">
        <f xml:space="preserve"> IF(AND(Edges[Relationship Date (UTC)] &gt;= Misc!$O$2, Edges[Relationship Date (UTC)] &lt;= Misc!$P$2,Edges[Tweet Date (UTC)] &gt;= Misc!$O$3, Edges[Tweet Date (UTC)] &lt;= Misc!$P$3,TRUE), TRUE, FALSE)</f>
        <v>1</v>
      </c>
      <c r="N86" s="70"/>
      <c r="O86" s="87" t="s">
        <v>1908</v>
      </c>
      <c r="P86" s="90">
        <v>44081.371898148151</v>
      </c>
      <c r="Q86" s="87" t="s">
        <v>1957</v>
      </c>
      <c r="R86" s="87"/>
      <c r="S86" s="87"/>
      <c r="T86" s="87" t="s">
        <v>2752</v>
      </c>
      <c r="U86" s="90">
        <v>44081.371898148151</v>
      </c>
      <c r="V86" s="92" t="s">
        <v>2975</v>
      </c>
      <c r="W86" s="87"/>
      <c r="X86" s="87"/>
      <c r="Y86" s="96" t="s">
        <v>4975</v>
      </c>
      <c r="Z86" s="87"/>
      <c r="AA86" s="48">
        <v>0</v>
      </c>
      <c r="AB86" s="49">
        <v>0</v>
      </c>
      <c r="AC86" s="48">
        <v>0</v>
      </c>
      <c r="AD86" s="49">
        <v>0</v>
      </c>
      <c r="AE86" s="48">
        <v>0</v>
      </c>
      <c r="AF86" s="49">
        <v>0</v>
      </c>
      <c r="AG86" s="48">
        <v>21</v>
      </c>
      <c r="AH86" s="49">
        <v>100</v>
      </c>
      <c r="AI86" s="48">
        <v>21</v>
      </c>
    </row>
    <row r="87" spans="1:35" x14ac:dyDescent="0.25">
      <c r="A87" s="62" t="s">
        <v>240</v>
      </c>
      <c r="B87" s="62" t="s">
        <v>1383</v>
      </c>
      <c r="C87" s="63"/>
      <c r="D87" s="64"/>
      <c r="E87" s="65"/>
      <c r="F87" s="66"/>
      <c r="G87" s="63"/>
      <c r="H87" s="67"/>
      <c r="I87" s="68"/>
      <c r="J87" s="68"/>
      <c r="K87" s="34"/>
      <c r="L87" s="75">
        <v>87</v>
      </c>
      <c r="M87" s="75" t="b">
        <f xml:space="preserve"> IF(AND(Edges[Relationship Date (UTC)] &gt;= Misc!$O$2, Edges[Relationship Date (UTC)] &lt;= Misc!$P$2,Edges[Tweet Date (UTC)] &gt;= Misc!$O$3, Edges[Tweet Date (UTC)] &lt;= Misc!$P$3,TRUE), TRUE, FALSE)</f>
        <v>1</v>
      </c>
      <c r="N87" s="70"/>
      <c r="O87" s="87" t="s">
        <v>1908</v>
      </c>
      <c r="P87" s="90">
        <v>44081.371898148151</v>
      </c>
      <c r="Q87" s="87" t="s">
        <v>1957</v>
      </c>
      <c r="R87" s="87"/>
      <c r="S87" s="87"/>
      <c r="T87" s="87" t="s">
        <v>2752</v>
      </c>
      <c r="U87" s="90">
        <v>44081.371898148151</v>
      </c>
      <c r="V87" s="92" t="s">
        <v>2975</v>
      </c>
      <c r="W87" s="87"/>
      <c r="X87" s="87"/>
      <c r="Y87" s="96" t="s">
        <v>4975</v>
      </c>
      <c r="Z87" s="87"/>
      <c r="AA87" s="48"/>
      <c r="AB87" s="49"/>
      <c r="AC87" s="48"/>
      <c r="AD87" s="49"/>
      <c r="AE87" s="48"/>
      <c r="AF87" s="49"/>
      <c r="AG87" s="48"/>
      <c r="AH87" s="49"/>
      <c r="AI87" s="48"/>
    </row>
    <row r="88" spans="1:35" x14ac:dyDescent="0.25">
      <c r="A88" s="62" t="s">
        <v>241</v>
      </c>
      <c r="B88" s="62" t="s">
        <v>1387</v>
      </c>
      <c r="C88" s="63"/>
      <c r="D88" s="64"/>
      <c r="E88" s="65"/>
      <c r="F88" s="66"/>
      <c r="G88" s="63"/>
      <c r="H88" s="67"/>
      <c r="I88" s="68"/>
      <c r="J88" s="68"/>
      <c r="K88" s="34"/>
      <c r="L88" s="75">
        <v>88</v>
      </c>
      <c r="M88" s="75" t="b">
        <f xml:space="preserve"> IF(AND(Edges[Relationship Date (UTC)] &gt;= Misc!$O$2, Edges[Relationship Date (UTC)] &lt;= Misc!$P$2,Edges[Tweet Date (UTC)] &gt;= Misc!$O$3, Edges[Tweet Date (UTC)] &lt;= Misc!$P$3,TRUE), TRUE, FALSE)</f>
        <v>1</v>
      </c>
      <c r="N88" s="70"/>
      <c r="O88" s="87" t="s">
        <v>1908</v>
      </c>
      <c r="P88" s="90">
        <v>44081.37190972222</v>
      </c>
      <c r="Q88" s="87" t="s">
        <v>1958</v>
      </c>
      <c r="R88" s="87"/>
      <c r="S88" s="87"/>
      <c r="T88" s="87" t="s">
        <v>2743</v>
      </c>
      <c r="U88" s="90">
        <v>44081.37190972222</v>
      </c>
      <c r="V88" s="92" t="s">
        <v>2976</v>
      </c>
      <c r="W88" s="87"/>
      <c r="X88" s="87"/>
      <c r="Y88" s="96" t="s">
        <v>4976</v>
      </c>
      <c r="Z88" s="87"/>
      <c r="AA88" s="48">
        <v>0</v>
      </c>
      <c r="AB88" s="49">
        <v>0</v>
      </c>
      <c r="AC88" s="48">
        <v>0</v>
      </c>
      <c r="AD88" s="49">
        <v>0</v>
      </c>
      <c r="AE88" s="48">
        <v>0</v>
      </c>
      <c r="AF88" s="49">
        <v>0</v>
      </c>
      <c r="AG88" s="48">
        <v>10</v>
      </c>
      <c r="AH88" s="49">
        <v>100</v>
      </c>
      <c r="AI88" s="48">
        <v>10</v>
      </c>
    </row>
    <row r="89" spans="1:35" x14ac:dyDescent="0.25">
      <c r="A89" s="62" t="s">
        <v>242</v>
      </c>
      <c r="B89" s="62" t="s">
        <v>1165</v>
      </c>
      <c r="C89" s="63"/>
      <c r="D89" s="64"/>
      <c r="E89" s="65"/>
      <c r="F89" s="66"/>
      <c r="G89" s="63"/>
      <c r="H89" s="67"/>
      <c r="I89" s="68"/>
      <c r="J89" s="68"/>
      <c r="K89" s="34"/>
      <c r="L89" s="75">
        <v>89</v>
      </c>
      <c r="M89" s="75" t="b">
        <f xml:space="preserve"> IF(AND(Edges[Relationship Date (UTC)] &gt;= Misc!$O$2, Edges[Relationship Date (UTC)] &lt;= Misc!$P$2,Edges[Tweet Date (UTC)] &gt;= Misc!$O$3, Edges[Tweet Date (UTC)] &lt;= Misc!$P$3,TRUE), TRUE, FALSE)</f>
        <v>1</v>
      </c>
      <c r="N89" s="70"/>
      <c r="O89" s="87" t="s">
        <v>1908</v>
      </c>
      <c r="P89" s="90">
        <v>44081.37190972222</v>
      </c>
      <c r="Q89" s="87" t="s">
        <v>1959</v>
      </c>
      <c r="R89" s="87"/>
      <c r="S89" s="87"/>
      <c r="T89" s="87" t="s">
        <v>2747</v>
      </c>
      <c r="U89" s="90">
        <v>44081.37190972222</v>
      </c>
      <c r="V89" s="92" t="s">
        <v>2977</v>
      </c>
      <c r="W89" s="87"/>
      <c r="X89" s="87"/>
      <c r="Y89" s="96" t="s">
        <v>4977</v>
      </c>
      <c r="Z89" s="87"/>
      <c r="AA89" s="48">
        <v>0</v>
      </c>
      <c r="AB89" s="49">
        <v>0</v>
      </c>
      <c r="AC89" s="48">
        <v>0</v>
      </c>
      <c r="AD89" s="49">
        <v>0</v>
      </c>
      <c r="AE89" s="48">
        <v>0</v>
      </c>
      <c r="AF89" s="49">
        <v>0</v>
      </c>
      <c r="AG89" s="48">
        <v>27</v>
      </c>
      <c r="AH89" s="49">
        <v>100</v>
      </c>
      <c r="AI89" s="48">
        <v>27</v>
      </c>
    </row>
    <row r="90" spans="1:35" x14ac:dyDescent="0.25">
      <c r="A90" s="62" t="s">
        <v>243</v>
      </c>
      <c r="B90" s="62" t="s">
        <v>1388</v>
      </c>
      <c r="C90" s="63"/>
      <c r="D90" s="64"/>
      <c r="E90" s="65"/>
      <c r="F90" s="66"/>
      <c r="G90" s="63"/>
      <c r="H90" s="67"/>
      <c r="I90" s="68"/>
      <c r="J90" s="68"/>
      <c r="K90" s="34"/>
      <c r="L90" s="75">
        <v>90</v>
      </c>
      <c r="M90" s="75" t="b">
        <f xml:space="preserve"> IF(AND(Edges[Relationship Date (UTC)] &gt;= Misc!$O$2, Edges[Relationship Date (UTC)] &lt;= Misc!$P$2,Edges[Tweet Date (UTC)] &gt;= Misc!$O$3, Edges[Tweet Date (UTC)] &lt;= Misc!$P$3,TRUE), TRUE, FALSE)</f>
        <v>1</v>
      </c>
      <c r="N90" s="70"/>
      <c r="O90" s="87" t="s">
        <v>1908</v>
      </c>
      <c r="P90" s="90">
        <v>44081.371932870374</v>
      </c>
      <c r="Q90" s="87" t="s">
        <v>1960</v>
      </c>
      <c r="R90" s="87"/>
      <c r="S90" s="87"/>
      <c r="T90" s="87" t="s">
        <v>2753</v>
      </c>
      <c r="U90" s="90">
        <v>44081.371932870374</v>
      </c>
      <c r="V90" s="92" t="s">
        <v>2978</v>
      </c>
      <c r="W90" s="87"/>
      <c r="X90" s="87"/>
      <c r="Y90" s="96" t="s">
        <v>4978</v>
      </c>
      <c r="Z90" s="87"/>
      <c r="AA90" s="48">
        <v>0</v>
      </c>
      <c r="AB90" s="49">
        <v>0</v>
      </c>
      <c r="AC90" s="48">
        <v>0</v>
      </c>
      <c r="AD90" s="49">
        <v>0</v>
      </c>
      <c r="AE90" s="48">
        <v>0</v>
      </c>
      <c r="AF90" s="49">
        <v>0</v>
      </c>
      <c r="AG90" s="48">
        <v>15</v>
      </c>
      <c r="AH90" s="49">
        <v>100</v>
      </c>
      <c r="AI90" s="48">
        <v>15</v>
      </c>
    </row>
    <row r="91" spans="1:35" x14ac:dyDescent="0.25">
      <c r="A91" s="62" t="s">
        <v>244</v>
      </c>
      <c r="B91" s="62" t="s">
        <v>1346</v>
      </c>
      <c r="C91" s="63"/>
      <c r="D91" s="64"/>
      <c r="E91" s="65"/>
      <c r="F91" s="66"/>
      <c r="G91" s="63"/>
      <c r="H91" s="67"/>
      <c r="I91" s="68"/>
      <c r="J91" s="68"/>
      <c r="K91" s="34"/>
      <c r="L91" s="75">
        <v>91</v>
      </c>
      <c r="M91" s="75" t="b">
        <f xml:space="preserve"> IF(AND(Edges[Relationship Date (UTC)] &gt;= Misc!$O$2, Edges[Relationship Date (UTC)] &lt;= Misc!$P$2,Edges[Tweet Date (UTC)] &gt;= Misc!$O$3, Edges[Tweet Date (UTC)] &lt;= Misc!$P$3,TRUE), TRUE, FALSE)</f>
        <v>1</v>
      </c>
      <c r="N91" s="70"/>
      <c r="O91" s="87" t="s">
        <v>1908</v>
      </c>
      <c r="P91" s="90">
        <v>44081.371967592589</v>
      </c>
      <c r="Q91" s="87" t="s">
        <v>1912</v>
      </c>
      <c r="R91" s="87"/>
      <c r="S91" s="87"/>
      <c r="T91" s="87" t="s">
        <v>2743</v>
      </c>
      <c r="U91" s="90">
        <v>44081.371967592589</v>
      </c>
      <c r="V91" s="92" t="s">
        <v>2979</v>
      </c>
      <c r="W91" s="87"/>
      <c r="X91" s="87"/>
      <c r="Y91" s="96" t="s">
        <v>4979</v>
      </c>
      <c r="Z91" s="87"/>
      <c r="AA91" s="48">
        <v>0</v>
      </c>
      <c r="AB91" s="49">
        <v>0</v>
      </c>
      <c r="AC91" s="48">
        <v>0</v>
      </c>
      <c r="AD91" s="49">
        <v>0</v>
      </c>
      <c r="AE91" s="48">
        <v>0</v>
      </c>
      <c r="AF91" s="49">
        <v>0</v>
      </c>
      <c r="AG91" s="48">
        <v>39</v>
      </c>
      <c r="AH91" s="49">
        <v>100</v>
      </c>
      <c r="AI91" s="48">
        <v>39</v>
      </c>
    </row>
    <row r="92" spans="1:35" x14ac:dyDescent="0.25">
      <c r="A92" s="62" t="s">
        <v>245</v>
      </c>
      <c r="B92" s="62" t="s">
        <v>1354</v>
      </c>
      <c r="C92" s="63"/>
      <c r="D92" s="64"/>
      <c r="E92" s="65"/>
      <c r="F92" s="66"/>
      <c r="G92" s="63"/>
      <c r="H92" s="67"/>
      <c r="I92" s="68"/>
      <c r="J92" s="68"/>
      <c r="K92" s="34"/>
      <c r="L92" s="75">
        <v>92</v>
      </c>
      <c r="M92" s="75" t="b">
        <f xml:space="preserve"> IF(AND(Edges[Relationship Date (UTC)] &gt;= Misc!$O$2, Edges[Relationship Date (UTC)] &lt;= Misc!$P$2,Edges[Tweet Date (UTC)] &gt;= Misc!$O$3, Edges[Tweet Date (UTC)] &lt;= Misc!$P$3,TRUE), TRUE, FALSE)</f>
        <v>1</v>
      </c>
      <c r="N92" s="70"/>
      <c r="O92" s="87" t="s">
        <v>1908</v>
      </c>
      <c r="P92" s="90">
        <v>44081.372013888889</v>
      </c>
      <c r="Q92" s="87" t="s">
        <v>1961</v>
      </c>
      <c r="R92" s="87"/>
      <c r="S92" s="87"/>
      <c r="T92" s="87" t="s">
        <v>2754</v>
      </c>
      <c r="U92" s="90">
        <v>44081.372013888889</v>
      </c>
      <c r="V92" s="92" t="s">
        <v>2980</v>
      </c>
      <c r="W92" s="87"/>
      <c r="X92" s="87"/>
      <c r="Y92" s="96" t="s">
        <v>4980</v>
      </c>
      <c r="Z92" s="87"/>
      <c r="AA92" s="48"/>
      <c r="AB92" s="49"/>
      <c r="AC92" s="48"/>
      <c r="AD92" s="49"/>
      <c r="AE92" s="48"/>
      <c r="AF92" s="49"/>
      <c r="AG92" s="48"/>
      <c r="AH92" s="49"/>
      <c r="AI92" s="48"/>
    </row>
    <row r="93" spans="1:35" x14ac:dyDescent="0.25">
      <c r="A93" s="62" t="s">
        <v>245</v>
      </c>
      <c r="B93" s="62" t="s">
        <v>1389</v>
      </c>
      <c r="C93" s="63"/>
      <c r="D93" s="64"/>
      <c r="E93" s="65"/>
      <c r="F93" s="66"/>
      <c r="G93" s="63"/>
      <c r="H93" s="67"/>
      <c r="I93" s="68"/>
      <c r="J93" s="68"/>
      <c r="K93" s="34"/>
      <c r="L93" s="75">
        <v>93</v>
      </c>
      <c r="M93" s="75" t="b">
        <f xml:space="preserve"> IF(AND(Edges[Relationship Date (UTC)] &gt;= Misc!$O$2, Edges[Relationship Date (UTC)] &lt;= Misc!$P$2,Edges[Tweet Date (UTC)] &gt;= Misc!$O$3, Edges[Tweet Date (UTC)] &lt;= Misc!$P$3,TRUE), TRUE, FALSE)</f>
        <v>1</v>
      </c>
      <c r="N93" s="70"/>
      <c r="O93" s="87" t="s">
        <v>1908</v>
      </c>
      <c r="P93" s="90">
        <v>44081.372013888889</v>
      </c>
      <c r="Q93" s="87" t="s">
        <v>1961</v>
      </c>
      <c r="R93" s="87"/>
      <c r="S93" s="87"/>
      <c r="T93" s="87" t="s">
        <v>2754</v>
      </c>
      <c r="U93" s="90">
        <v>44081.372013888889</v>
      </c>
      <c r="V93" s="92" t="s">
        <v>2980</v>
      </c>
      <c r="W93" s="87"/>
      <c r="X93" s="87"/>
      <c r="Y93" s="96" t="s">
        <v>4980</v>
      </c>
      <c r="Z93" s="87"/>
      <c r="AA93" s="48">
        <v>1</v>
      </c>
      <c r="AB93" s="49">
        <v>5</v>
      </c>
      <c r="AC93" s="48">
        <v>1</v>
      </c>
      <c r="AD93" s="49">
        <v>5</v>
      </c>
      <c r="AE93" s="48">
        <v>0</v>
      </c>
      <c r="AF93" s="49">
        <v>0</v>
      </c>
      <c r="AG93" s="48">
        <v>18</v>
      </c>
      <c r="AH93" s="49">
        <v>90</v>
      </c>
      <c r="AI93" s="48">
        <v>20</v>
      </c>
    </row>
    <row r="94" spans="1:35" x14ac:dyDescent="0.25">
      <c r="A94" s="62" t="s">
        <v>246</v>
      </c>
      <c r="B94" s="62" t="s">
        <v>1165</v>
      </c>
      <c r="C94" s="63"/>
      <c r="D94" s="64"/>
      <c r="E94" s="65"/>
      <c r="F94" s="66"/>
      <c r="G94" s="63"/>
      <c r="H94" s="67"/>
      <c r="I94" s="68"/>
      <c r="J94" s="68"/>
      <c r="K94" s="34"/>
      <c r="L94" s="75">
        <v>94</v>
      </c>
      <c r="M94" s="75" t="b">
        <f xml:space="preserve"> IF(AND(Edges[Relationship Date (UTC)] &gt;= Misc!$O$2, Edges[Relationship Date (UTC)] &lt;= Misc!$P$2,Edges[Tweet Date (UTC)] &gt;= Misc!$O$3, Edges[Tweet Date (UTC)] &lt;= Misc!$P$3,TRUE), TRUE, FALSE)</f>
        <v>1</v>
      </c>
      <c r="N94" s="70"/>
      <c r="O94" s="87" t="s">
        <v>1908</v>
      </c>
      <c r="P94" s="90">
        <v>44081.372037037036</v>
      </c>
      <c r="Q94" s="87" t="s">
        <v>1932</v>
      </c>
      <c r="R94" s="87"/>
      <c r="S94" s="87"/>
      <c r="T94" s="87" t="s">
        <v>2743</v>
      </c>
      <c r="U94" s="90">
        <v>44081.372037037036</v>
      </c>
      <c r="V94" s="92" t="s">
        <v>2981</v>
      </c>
      <c r="W94" s="87"/>
      <c r="X94" s="87"/>
      <c r="Y94" s="96" t="s">
        <v>4981</v>
      </c>
      <c r="Z94" s="87"/>
      <c r="AA94" s="48">
        <v>0</v>
      </c>
      <c r="AB94" s="49">
        <v>0</v>
      </c>
      <c r="AC94" s="48">
        <v>0</v>
      </c>
      <c r="AD94" s="49">
        <v>0</v>
      </c>
      <c r="AE94" s="48">
        <v>0</v>
      </c>
      <c r="AF94" s="49">
        <v>0</v>
      </c>
      <c r="AG94" s="48">
        <v>26</v>
      </c>
      <c r="AH94" s="49">
        <v>100</v>
      </c>
      <c r="AI94" s="48">
        <v>26</v>
      </c>
    </row>
    <row r="95" spans="1:35" x14ac:dyDescent="0.25">
      <c r="A95" s="62" t="s">
        <v>247</v>
      </c>
      <c r="B95" s="62" t="s">
        <v>1359</v>
      </c>
      <c r="C95" s="63"/>
      <c r="D95" s="64"/>
      <c r="E95" s="65"/>
      <c r="F95" s="66"/>
      <c r="G95" s="63"/>
      <c r="H95" s="67"/>
      <c r="I95" s="68"/>
      <c r="J95" s="68"/>
      <c r="K95" s="34"/>
      <c r="L95" s="75">
        <v>95</v>
      </c>
      <c r="M95" s="75" t="b">
        <f xml:space="preserve"> IF(AND(Edges[Relationship Date (UTC)] &gt;= Misc!$O$2, Edges[Relationship Date (UTC)] &lt;= Misc!$P$2,Edges[Tweet Date (UTC)] &gt;= Misc!$O$3, Edges[Tweet Date (UTC)] &lt;= Misc!$P$3,TRUE), TRUE, FALSE)</f>
        <v>1</v>
      </c>
      <c r="N95" s="70"/>
      <c r="O95" s="87" t="s">
        <v>1908</v>
      </c>
      <c r="P95" s="90">
        <v>44081.372071759259</v>
      </c>
      <c r="Q95" s="87" t="s">
        <v>1923</v>
      </c>
      <c r="R95" s="87"/>
      <c r="S95" s="87"/>
      <c r="T95" s="87" t="s">
        <v>2748</v>
      </c>
      <c r="U95" s="90">
        <v>44081.372071759259</v>
      </c>
      <c r="V95" s="92" t="s">
        <v>2982</v>
      </c>
      <c r="W95" s="87"/>
      <c r="X95" s="87"/>
      <c r="Y95" s="96" t="s">
        <v>4982</v>
      </c>
      <c r="Z95" s="87"/>
      <c r="AA95" s="48">
        <v>0</v>
      </c>
      <c r="AB95" s="49">
        <v>0</v>
      </c>
      <c r="AC95" s="48">
        <v>0</v>
      </c>
      <c r="AD95" s="49">
        <v>0</v>
      </c>
      <c r="AE95" s="48">
        <v>0</v>
      </c>
      <c r="AF95" s="49">
        <v>0</v>
      </c>
      <c r="AG95" s="48">
        <v>14</v>
      </c>
      <c r="AH95" s="49">
        <v>100</v>
      </c>
      <c r="AI95" s="48">
        <v>14</v>
      </c>
    </row>
    <row r="96" spans="1:35" x14ac:dyDescent="0.25">
      <c r="A96" s="62" t="s">
        <v>248</v>
      </c>
      <c r="B96" s="62" t="s">
        <v>1165</v>
      </c>
      <c r="C96" s="63"/>
      <c r="D96" s="64"/>
      <c r="E96" s="65"/>
      <c r="F96" s="66"/>
      <c r="G96" s="63"/>
      <c r="H96" s="67"/>
      <c r="I96" s="68"/>
      <c r="J96" s="68"/>
      <c r="K96" s="34"/>
      <c r="L96" s="75">
        <v>96</v>
      </c>
      <c r="M96" s="75" t="b">
        <f xml:space="preserve"> IF(AND(Edges[Relationship Date (UTC)] &gt;= Misc!$O$2, Edges[Relationship Date (UTC)] &lt;= Misc!$P$2,Edges[Tweet Date (UTC)] &gt;= Misc!$O$3, Edges[Tweet Date (UTC)] &lt;= Misc!$P$3,TRUE), TRUE, FALSE)</f>
        <v>1</v>
      </c>
      <c r="N96" s="70"/>
      <c r="O96" s="87" t="s">
        <v>1908</v>
      </c>
      <c r="P96" s="90">
        <v>44081.372175925928</v>
      </c>
      <c r="Q96" s="87" t="s">
        <v>1932</v>
      </c>
      <c r="R96" s="87"/>
      <c r="S96" s="87"/>
      <c r="T96" s="87" t="s">
        <v>2743</v>
      </c>
      <c r="U96" s="90">
        <v>44081.372175925928</v>
      </c>
      <c r="V96" s="92" t="s">
        <v>2983</v>
      </c>
      <c r="W96" s="87"/>
      <c r="X96" s="87"/>
      <c r="Y96" s="96" t="s">
        <v>4983</v>
      </c>
      <c r="Z96" s="87"/>
      <c r="AA96" s="48">
        <v>0</v>
      </c>
      <c r="AB96" s="49">
        <v>0</v>
      </c>
      <c r="AC96" s="48">
        <v>0</v>
      </c>
      <c r="AD96" s="49">
        <v>0</v>
      </c>
      <c r="AE96" s="48">
        <v>0</v>
      </c>
      <c r="AF96" s="49">
        <v>0</v>
      </c>
      <c r="AG96" s="48">
        <v>26</v>
      </c>
      <c r="AH96" s="49">
        <v>100</v>
      </c>
      <c r="AI96" s="48">
        <v>26</v>
      </c>
    </row>
    <row r="97" spans="1:35" x14ac:dyDescent="0.25">
      <c r="A97" s="62" t="s">
        <v>249</v>
      </c>
      <c r="B97" s="62" t="s">
        <v>1165</v>
      </c>
      <c r="C97" s="63"/>
      <c r="D97" s="64"/>
      <c r="E97" s="65"/>
      <c r="F97" s="66"/>
      <c r="G97" s="63"/>
      <c r="H97" s="67"/>
      <c r="I97" s="68"/>
      <c r="J97" s="68"/>
      <c r="K97" s="34"/>
      <c r="L97" s="75">
        <v>97</v>
      </c>
      <c r="M97" s="75" t="b">
        <f xml:space="preserve"> IF(AND(Edges[Relationship Date (UTC)] &gt;= Misc!$O$2, Edges[Relationship Date (UTC)] &lt;= Misc!$P$2,Edges[Tweet Date (UTC)] &gt;= Misc!$O$3, Edges[Tweet Date (UTC)] &lt;= Misc!$P$3,TRUE), TRUE, FALSE)</f>
        <v>1</v>
      </c>
      <c r="N97" s="70"/>
      <c r="O97" s="87" t="s">
        <v>1908</v>
      </c>
      <c r="P97" s="90">
        <v>44081.372199074074</v>
      </c>
      <c r="Q97" s="87" t="s">
        <v>1918</v>
      </c>
      <c r="R97" s="87"/>
      <c r="S97" s="87"/>
      <c r="T97" s="87"/>
      <c r="U97" s="90">
        <v>44081.372199074074</v>
      </c>
      <c r="V97" s="92" t="s">
        <v>2984</v>
      </c>
      <c r="W97" s="87"/>
      <c r="X97" s="87"/>
      <c r="Y97" s="96" t="s">
        <v>4984</v>
      </c>
      <c r="Z97" s="87"/>
      <c r="AA97" s="48">
        <v>0</v>
      </c>
      <c r="AB97" s="49">
        <v>0</v>
      </c>
      <c r="AC97" s="48">
        <v>0</v>
      </c>
      <c r="AD97" s="49">
        <v>0</v>
      </c>
      <c r="AE97" s="48">
        <v>0</v>
      </c>
      <c r="AF97" s="49">
        <v>0</v>
      </c>
      <c r="AG97" s="48">
        <v>44</v>
      </c>
      <c r="AH97" s="49">
        <v>100</v>
      </c>
      <c r="AI97" s="48">
        <v>44</v>
      </c>
    </row>
    <row r="98" spans="1:35" x14ac:dyDescent="0.25">
      <c r="A98" s="62" t="s">
        <v>250</v>
      </c>
      <c r="B98" s="62" t="s">
        <v>1349</v>
      </c>
      <c r="C98" s="63"/>
      <c r="D98" s="64"/>
      <c r="E98" s="65"/>
      <c r="F98" s="66"/>
      <c r="G98" s="63"/>
      <c r="H98" s="67"/>
      <c r="I98" s="68"/>
      <c r="J98" s="68"/>
      <c r="K98" s="34"/>
      <c r="L98" s="75">
        <v>98</v>
      </c>
      <c r="M98" s="75" t="b">
        <f xml:space="preserve"> IF(AND(Edges[Relationship Date (UTC)] &gt;= Misc!$O$2, Edges[Relationship Date (UTC)] &lt;= Misc!$P$2,Edges[Tweet Date (UTC)] &gt;= Misc!$O$3, Edges[Tweet Date (UTC)] &lt;= Misc!$P$3,TRUE), TRUE, FALSE)</f>
        <v>1</v>
      </c>
      <c r="N98" s="70"/>
      <c r="O98" s="87" t="s">
        <v>1908</v>
      </c>
      <c r="P98" s="90">
        <v>44081.372233796297</v>
      </c>
      <c r="Q98" s="87" t="s">
        <v>1915</v>
      </c>
      <c r="R98" s="87"/>
      <c r="S98" s="87"/>
      <c r="T98" s="87" t="s">
        <v>2743</v>
      </c>
      <c r="U98" s="90">
        <v>44081.372233796297</v>
      </c>
      <c r="V98" s="92" t="s">
        <v>2985</v>
      </c>
      <c r="W98" s="87"/>
      <c r="X98" s="87"/>
      <c r="Y98" s="96" t="s">
        <v>4985</v>
      </c>
      <c r="Z98" s="87"/>
      <c r="AA98" s="48">
        <v>0</v>
      </c>
      <c r="AB98" s="49">
        <v>0</v>
      </c>
      <c r="AC98" s="48">
        <v>0</v>
      </c>
      <c r="AD98" s="49">
        <v>0</v>
      </c>
      <c r="AE98" s="48">
        <v>0</v>
      </c>
      <c r="AF98" s="49">
        <v>0</v>
      </c>
      <c r="AG98" s="48">
        <v>32</v>
      </c>
      <c r="AH98" s="49">
        <v>100</v>
      </c>
      <c r="AI98" s="48">
        <v>32</v>
      </c>
    </row>
    <row r="99" spans="1:35" x14ac:dyDescent="0.25">
      <c r="A99" s="62" t="s">
        <v>251</v>
      </c>
      <c r="B99" s="62" t="s">
        <v>1165</v>
      </c>
      <c r="C99" s="63"/>
      <c r="D99" s="64"/>
      <c r="E99" s="65"/>
      <c r="F99" s="66"/>
      <c r="G99" s="63"/>
      <c r="H99" s="67"/>
      <c r="I99" s="68"/>
      <c r="J99" s="68"/>
      <c r="K99" s="34"/>
      <c r="L99" s="75">
        <v>99</v>
      </c>
      <c r="M99" s="75" t="b">
        <f xml:space="preserve"> IF(AND(Edges[Relationship Date (UTC)] &gt;= Misc!$O$2, Edges[Relationship Date (UTC)] &lt;= Misc!$P$2,Edges[Tweet Date (UTC)] &gt;= Misc!$O$3, Edges[Tweet Date (UTC)] &lt;= Misc!$P$3,TRUE), TRUE, FALSE)</f>
        <v>1</v>
      </c>
      <c r="N99" s="70"/>
      <c r="O99" s="87" t="s">
        <v>1908</v>
      </c>
      <c r="P99" s="90">
        <v>44081.372256944444</v>
      </c>
      <c r="Q99" s="87" t="s">
        <v>1921</v>
      </c>
      <c r="R99" s="87"/>
      <c r="S99" s="87"/>
      <c r="T99" s="87" t="s">
        <v>2747</v>
      </c>
      <c r="U99" s="90">
        <v>44081.372256944444</v>
      </c>
      <c r="V99" s="92" t="s">
        <v>2986</v>
      </c>
      <c r="W99" s="87"/>
      <c r="X99" s="87"/>
      <c r="Y99" s="96" t="s">
        <v>4986</v>
      </c>
      <c r="Z99" s="87"/>
      <c r="AA99" s="48">
        <v>0</v>
      </c>
      <c r="AB99" s="49">
        <v>0</v>
      </c>
      <c r="AC99" s="48">
        <v>0</v>
      </c>
      <c r="AD99" s="49">
        <v>0</v>
      </c>
      <c r="AE99" s="48">
        <v>0</v>
      </c>
      <c r="AF99" s="49">
        <v>0</v>
      </c>
      <c r="AG99" s="48">
        <v>26</v>
      </c>
      <c r="AH99" s="49">
        <v>100</v>
      </c>
      <c r="AI99" s="48">
        <v>26</v>
      </c>
    </row>
    <row r="100" spans="1:35" x14ac:dyDescent="0.25">
      <c r="A100" s="62" t="s">
        <v>252</v>
      </c>
      <c r="B100" s="62" t="s">
        <v>1390</v>
      </c>
      <c r="C100" s="63"/>
      <c r="D100" s="64"/>
      <c r="E100" s="65"/>
      <c r="F100" s="66"/>
      <c r="G100" s="63"/>
      <c r="H100" s="67"/>
      <c r="I100" s="68"/>
      <c r="J100" s="68"/>
      <c r="K100" s="34"/>
      <c r="L100" s="75">
        <v>100</v>
      </c>
      <c r="M100" s="75" t="b">
        <f xml:space="preserve"> IF(AND(Edges[Relationship Date (UTC)] &gt;= Misc!$O$2, Edges[Relationship Date (UTC)] &lt;= Misc!$P$2,Edges[Tweet Date (UTC)] &gt;= Misc!$O$3, Edges[Tweet Date (UTC)] &lt;= Misc!$P$3,TRUE), TRUE, FALSE)</f>
        <v>1</v>
      </c>
      <c r="N100" s="70"/>
      <c r="O100" s="87" t="s">
        <v>1908</v>
      </c>
      <c r="P100" s="90">
        <v>44081.371620370373</v>
      </c>
      <c r="Q100" s="87" t="s">
        <v>1962</v>
      </c>
      <c r="R100" s="87"/>
      <c r="S100" s="87"/>
      <c r="T100" s="87" t="s">
        <v>2755</v>
      </c>
      <c r="U100" s="90">
        <v>44081.371620370373</v>
      </c>
      <c r="V100" s="92" t="s">
        <v>2987</v>
      </c>
      <c r="W100" s="87"/>
      <c r="X100" s="87"/>
      <c r="Y100" s="96" t="s">
        <v>4987</v>
      </c>
      <c r="Z100" s="87"/>
      <c r="AA100" s="48"/>
      <c r="AB100" s="49"/>
      <c r="AC100" s="48"/>
      <c r="AD100" s="49"/>
      <c r="AE100" s="48"/>
      <c r="AF100" s="49"/>
      <c r="AG100" s="48"/>
      <c r="AH100" s="49"/>
      <c r="AI100" s="48"/>
    </row>
    <row r="101" spans="1:35" x14ac:dyDescent="0.25">
      <c r="A101" s="62" t="s">
        <v>252</v>
      </c>
      <c r="B101" s="62" t="s">
        <v>1391</v>
      </c>
      <c r="C101" s="63"/>
      <c r="D101" s="64"/>
      <c r="E101" s="65"/>
      <c r="F101" s="66"/>
      <c r="G101" s="63"/>
      <c r="H101" s="67"/>
      <c r="I101" s="68"/>
      <c r="J101" s="68"/>
      <c r="K101" s="34"/>
      <c r="L101" s="75">
        <v>101</v>
      </c>
      <c r="M101" s="75" t="b">
        <f xml:space="preserve"> IF(AND(Edges[Relationship Date (UTC)] &gt;= Misc!$O$2, Edges[Relationship Date (UTC)] &lt;= Misc!$P$2,Edges[Tweet Date (UTC)] &gt;= Misc!$O$3, Edges[Tweet Date (UTC)] &lt;= Misc!$P$3,TRUE), TRUE, FALSE)</f>
        <v>1</v>
      </c>
      <c r="N101" s="70"/>
      <c r="O101" s="87" t="s">
        <v>1908</v>
      </c>
      <c r="P101" s="90">
        <v>44081.37226851852</v>
      </c>
      <c r="Q101" s="87" t="s">
        <v>1963</v>
      </c>
      <c r="R101" s="87"/>
      <c r="S101" s="87"/>
      <c r="T101" s="87" t="s">
        <v>2756</v>
      </c>
      <c r="U101" s="90">
        <v>44081.37226851852</v>
      </c>
      <c r="V101" s="92" t="s">
        <v>2988</v>
      </c>
      <c r="W101" s="87"/>
      <c r="X101" s="87"/>
      <c r="Y101" s="96" t="s">
        <v>4988</v>
      </c>
      <c r="Z101" s="87"/>
      <c r="AA101" s="48">
        <v>1</v>
      </c>
      <c r="AB101" s="49">
        <v>6.666666666666667</v>
      </c>
      <c r="AC101" s="48">
        <v>0</v>
      </c>
      <c r="AD101" s="49">
        <v>0</v>
      </c>
      <c r="AE101" s="48">
        <v>0</v>
      </c>
      <c r="AF101" s="49">
        <v>0</v>
      </c>
      <c r="AG101" s="48">
        <v>14</v>
      </c>
      <c r="AH101" s="49">
        <v>93.333333333333329</v>
      </c>
      <c r="AI101" s="48">
        <v>15</v>
      </c>
    </row>
    <row r="102" spans="1:35" x14ac:dyDescent="0.25">
      <c r="A102" s="62" t="s">
        <v>252</v>
      </c>
      <c r="B102" s="62" t="s">
        <v>1392</v>
      </c>
      <c r="C102" s="63"/>
      <c r="D102" s="64"/>
      <c r="E102" s="65"/>
      <c r="F102" s="66"/>
      <c r="G102" s="63"/>
      <c r="H102" s="67"/>
      <c r="I102" s="68"/>
      <c r="J102" s="68"/>
      <c r="K102" s="34"/>
      <c r="L102" s="75">
        <v>102</v>
      </c>
      <c r="M102" s="75" t="b">
        <f xml:space="preserve"> IF(AND(Edges[Relationship Date (UTC)] &gt;= Misc!$O$2, Edges[Relationship Date (UTC)] &lt;= Misc!$P$2,Edges[Tweet Date (UTC)] &gt;= Misc!$O$3, Edges[Tweet Date (UTC)] &lt;= Misc!$P$3,TRUE), TRUE, FALSE)</f>
        <v>1</v>
      </c>
      <c r="N102" s="70"/>
      <c r="O102" s="87" t="s">
        <v>1908</v>
      </c>
      <c r="P102" s="90">
        <v>44081.371620370373</v>
      </c>
      <c r="Q102" s="87" t="s">
        <v>1962</v>
      </c>
      <c r="R102" s="87"/>
      <c r="S102" s="87"/>
      <c r="T102" s="87" t="s">
        <v>2755</v>
      </c>
      <c r="U102" s="90">
        <v>44081.371620370373</v>
      </c>
      <c r="V102" s="92" t="s">
        <v>2987</v>
      </c>
      <c r="W102" s="87"/>
      <c r="X102" s="87"/>
      <c r="Y102" s="96" t="s">
        <v>4987</v>
      </c>
      <c r="Z102" s="87"/>
      <c r="AA102" s="48">
        <v>0</v>
      </c>
      <c r="AB102" s="49">
        <v>0</v>
      </c>
      <c r="AC102" s="48">
        <v>0</v>
      </c>
      <c r="AD102" s="49">
        <v>0</v>
      </c>
      <c r="AE102" s="48">
        <v>0</v>
      </c>
      <c r="AF102" s="49">
        <v>0</v>
      </c>
      <c r="AG102" s="48">
        <v>11</v>
      </c>
      <c r="AH102" s="49">
        <v>100</v>
      </c>
      <c r="AI102" s="48">
        <v>11</v>
      </c>
    </row>
    <row r="103" spans="1:35" x14ac:dyDescent="0.25">
      <c r="A103" s="62" t="s">
        <v>252</v>
      </c>
      <c r="B103" s="62" t="s">
        <v>1386</v>
      </c>
      <c r="C103" s="63"/>
      <c r="D103" s="64"/>
      <c r="E103" s="65"/>
      <c r="F103" s="66"/>
      <c r="G103" s="63"/>
      <c r="H103" s="67"/>
      <c r="I103" s="68"/>
      <c r="J103" s="68"/>
      <c r="K103" s="34"/>
      <c r="L103" s="75">
        <v>103</v>
      </c>
      <c r="M103" s="75" t="b">
        <f xml:space="preserve"> IF(AND(Edges[Relationship Date (UTC)] &gt;= Misc!$O$2, Edges[Relationship Date (UTC)] &lt;= Misc!$P$2,Edges[Tweet Date (UTC)] &gt;= Misc!$O$3, Edges[Tweet Date (UTC)] &lt;= Misc!$P$3,TRUE), TRUE, FALSE)</f>
        <v>1</v>
      </c>
      <c r="N103" s="70"/>
      <c r="O103" s="87" t="s">
        <v>1908</v>
      </c>
      <c r="P103" s="90">
        <v>44081.371620370373</v>
      </c>
      <c r="Q103" s="87" t="s">
        <v>1962</v>
      </c>
      <c r="R103" s="87"/>
      <c r="S103" s="87"/>
      <c r="T103" s="87" t="s">
        <v>2755</v>
      </c>
      <c r="U103" s="90">
        <v>44081.371620370373</v>
      </c>
      <c r="V103" s="92" t="s">
        <v>2987</v>
      </c>
      <c r="W103" s="87"/>
      <c r="X103" s="87"/>
      <c r="Y103" s="96" t="s">
        <v>4987</v>
      </c>
      <c r="Z103" s="87"/>
      <c r="AA103" s="48"/>
      <c r="AB103" s="49"/>
      <c r="AC103" s="48"/>
      <c r="AD103" s="49"/>
      <c r="AE103" s="48"/>
      <c r="AF103" s="49"/>
      <c r="AG103" s="48"/>
      <c r="AH103" s="49"/>
      <c r="AI103" s="48"/>
    </row>
    <row r="104" spans="1:35" x14ac:dyDescent="0.25">
      <c r="A104" s="62" t="s">
        <v>252</v>
      </c>
      <c r="B104" s="62" t="s">
        <v>1385</v>
      </c>
      <c r="C104" s="63"/>
      <c r="D104" s="64"/>
      <c r="E104" s="65"/>
      <c r="F104" s="66"/>
      <c r="G104" s="63"/>
      <c r="H104" s="67"/>
      <c r="I104" s="68"/>
      <c r="J104" s="68"/>
      <c r="K104" s="34"/>
      <c r="L104" s="75">
        <v>104</v>
      </c>
      <c r="M104" s="75" t="b">
        <f xml:space="preserve"> IF(AND(Edges[Relationship Date (UTC)] &gt;= Misc!$O$2, Edges[Relationship Date (UTC)] &lt;= Misc!$P$2,Edges[Tweet Date (UTC)] &gt;= Misc!$O$3, Edges[Tweet Date (UTC)] &lt;= Misc!$P$3,TRUE), TRUE, FALSE)</f>
        <v>1</v>
      </c>
      <c r="N104" s="70"/>
      <c r="O104" s="87" t="s">
        <v>1908</v>
      </c>
      <c r="P104" s="90">
        <v>44081.371620370373</v>
      </c>
      <c r="Q104" s="87" t="s">
        <v>1962</v>
      </c>
      <c r="R104" s="87"/>
      <c r="S104" s="87"/>
      <c r="T104" s="87" t="s">
        <v>2755</v>
      </c>
      <c r="U104" s="90">
        <v>44081.371620370373</v>
      </c>
      <c r="V104" s="92" t="s">
        <v>2987</v>
      </c>
      <c r="W104" s="87"/>
      <c r="X104" s="87"/>
      <c r="Y104" s="96" t="s">
        <v>4987</v>
      </c>
      <c r="Z104" s="87"/>
      <c r="AA104" s="48"/>
      <c r="AB104" s="49"/>
      <c r="AC104" s="48"/>
      <c r="AD104" s="49"/>
      <c r="AE104" s="48"/>
      <c r="AF104" s="49"/>
      <c r="AG104" s="48"/>
      <c r="AH104" s="49"/>
      <c r="AI104" s="48"/>
    </row>
    <row r="105" spans="1:35" x14ac:dyDescent="0.25">
      <c r="A105" s="62" t="s">
        <v>253</v>
      </c>
      <c r="B105" s="62" t="s">
        <v>1359</v>
      </c>
      <c r="C105" s="63"/>
      <c r="D105" s="64"/>
      <c r="E105" s="65"/>
      <c r="F105" s="66"/>
      <c r="G105" s="63"/>
      <c r="H105" s="67"/>
      <c r="I105" s="68"/>
      <c r="J105" s="68"/>
      <c r="K105" s="34"/>
      <c r="L105" s="75">
        <v>105</v>
      </c>
      <c r="M105" s="75" t="b">
        <f xml:space="preserve"> IF(AND(Edges[Relationship Date (UTC)] &gt;= Misc!$O$2, Edges[Relationship Date (UTC)] &lt;= Misc!$P$2,Edges[Tweet Date (UTC)] &gt;= Misc!$O$3, Edges[Tweet Date (UTC)] &lt;= Misc!$P$3,TRUE), TRUE, FALSE)</f>
        <v>1</v>
      </c>
      <c r="N105" s="70"/>
      <c r="O105" s="87" t="s">
        <v>1908</v>
      </c>
      <c r="P105" s="90">
        <v>44081.372291666667</v>
      </c>
      <c r="Q105" s="87" t="s">
        <v>1923</v>
      </c>
      <c r="R105" s="87"/>
      <c r="S105" s="87"/>
      <c r="T105" s="87" t="s">
        <v>2748</v>
      </c>
      <c r="U105" s="90">
        <v>44081.372291666667</v>
      </c>
      <c r="V105" s="92" t="s">
        <v>2989</v>
      </c>
      <c r="W105" s="87"/>
      <c r="X105" s="87"/>
      <c r="Y105" s="96" t="s">
        <v>4989</v>
      </c>
      <c r="Z105" s="87"/>
      <c r="AA105" s="48">
        <v>0</v>
      </c>
      <c r="AB105" s="49">
        <v>0</v>
      </c>
      <c r="AC105" s="48">
        <v>0</v>
      </c>
      <c r="AD105" s="49">
        <v>0</v>
      </c>
      <c r="AE105" s="48">
        <v>0</v>
      </c>
      <c r="AF105" s="49">
        <v>0</v>
      </c>
      <c r="AG105" s="48">
        <v>14</v>
      </c>
      <c r="AH105" s="49">
        <v>100</v>
      </c>
      <c r="AI105" s="48">
        <v>14</v>
      </c>
    </row>
    <row r="106" spans="1:35" x14ac:dyDescent="0.25">
      <c r="A106" s="62" t="s">
        <v>254</v>
      </c>
      <c r="B106" s="62" t="s">
        <v>1387</v>
      </c>
      <c r="C106" s="63"/>
      <c r="D106" s="64"/>
      <c r="E106" s="65"/>
      <c r="F106" s="66"/>
      <c r="G106" s="63"/>
      <c r="H106" s="67"/>
      <c r="I106" s="68"/>
      <c r="J106" s="68"/>
      <c r="K106" s="34"/>
      <c r="L106" s="75">
        <v>106</v>
      </c>
      <c r="M106" s="75" t="b">
        <f xml:space="preserve"> IF(AND(Edges[Relationship Date (UTC)] &gt;= Misc!$O$2, Edges[Relationship Date (UTC)] &lt;= Misc!$P$2,Edges[Tweet Date (UTC)] &gt;= Misc!$O$3, Edges[Tweet Date (UTC)] &lt;= Misc!$P$3,TRUE), TRUE, FALSE)</f>
        <v>1</v>
      </c>
      <c r="N106" s="70"/>
      <c r="O106" s="87" t="s">
        <v>1908</v>
      </c>
      <c r="P106" s="90">
        <v>44081.37232638889</v>
      </c>
      <c r="Q106" s="87" t="s">
        <v>1964</v>
      </c>
      <c r="R106" s="87"/>
      <c r="S106" s="87"/>
      <c r="T106" s="87" t="s">
        <v>2743</v>
      </c>
      <c r="U106" s="90">
        <v>44081.37232638889</v>
      </c>
      <c r="V106" s="92" t="s">
        <v>2990</v>
      </c>
      <c r="W106" s="87"/>
      <c r="X106" s="87"/>
      <c r="Y106" s="96" t="s">
        <v>4990</v>
      </c>
      <c r="Z106" s="87"/>
      <c r="AA106" s="48">
        <v>0</v>
      </c>
      <c r="AB106" s="49">
        <v>0</v>
      </c>
      <c r="AC106" s="48">
        <v>0</v>
      </c>
      <c r="AD106" s="49">
        <v>0</v>
      </c>
      <c r="AE106" s="48">
        <v>0</v>
      </c>
      <c r="AF106" s="49">
        <v>0</v>
      </c>
      <c r="AG106" s="48">
        <v>7</v>
      </c>
      <c r="AH106" s="49">
        <v>100</v>
      </c>
      <c r="AI106" s="48">
        <v>7</v>
      </c>
    </row>
    <row r="107" spans="1:35" x14ac:dyDescent="0.25">
      <c r="A107" s="62" t="s">
        <v>255</v>
      </c>
      <c r="B107" s="62" t="s">
        <v>1393</v>
      </c>
      <c r="C107" s="63"/>
      <c r="D107" s="64"/>
      <c r="E107" s="65"/>
      <c r="F107" s="66"/>
      <c r="G107" s="63"/>
      <c r="H107" s="67"/>
      <c r="I107" s="68"/>
      <c r="J107" s="68"/>
      <c r="K107" s="34"/>
      <c r="L107" s="75">
        <v>107</v>
      </c>
      <c r="M107" s="75" t="b">
        <f xml:space="preserve"> IF(AND(Edges[Relationship Date (UTC)] &gt;= Misc!$O$2, Edges[Relationship Date (UTC)] &lt;= Misc!$P$2,Edges[Tweet Date (UTC)] &gt;= Misc!$O$3, Edges[Tweet Date (UTC)] &lt;= Misc!$P$3,TRUE), TRUE, FALSE)</f>
        <v>1</v>
      </c>
      <c r="N107" s="70"/>
      <c r="O107" s="87" t="s">
        <v>1908</v>
      </c>
      <c r="P107" s="90">
        <v>44081.372337962966</v>
      </c>
      <c r="Q107" s="87" t="s">
        <v>1965</v>
      </c>
      <c r="R107" s="87"/>
      <c r="S107" s="87"/>
      <c r="T107" s="87" t="s">
        <v>2743</v>
      </c>
      <c r="U107" s="90">
        <v>44081.372337962966</v>
      </c>
      <c r="V107" s="92" t="s">
        <v>2991</v>
      </c>
      <c r="W107" s="87"/>
      <c r="X107" s="87"/>
      <c r="Y107" s="96" t="s">
        <v>4991</v>
      </c>
      <c r="Z107" s="87"/>
      <c r="AA107" s="48">
        <v>0</v>
      </c>
      <c r="AB107" s="49">
        <v>0</v>
      </c>
      <c r="AC107" s="48">
        <v>0</v>
      </c>
      <c r="AD107" s="49">
        <v>0</v>
      </c>
      <c r="AE107" s="48">
        <v>0</v>
      </c>
      <c r="AF107" s="49">
        <v>0</v>
      </c>
      <c r="AG107" s="48">
        <v>33</v>
      </c>
      <c r="AH107" s="49">
        <v>100</v>
      </c>
      <c r="AI107" s="48">
        <v>33</v>
      </c>
    </row>
    <row r="108" spans="1:35" x14ac:dyDescent="0.25">
      <c r="A108" s="62" t="s">
        <v>256</v>
      </c>
      <c r="B108" s="62" t="s">
        <v>1359</v>
      </c>
      <c r="C108" s="63"/>
      <c r="D108" s="64"/>
      <c r="E108" s="65"/>
      <c r="F108" s="66"/>
      <c r="G108" s="63"/>
      <c r="H108" s="67"/>
      <c r="I108" s="68"/>
      <c r="J108" s="68"/>
      <c r="K108" s="34"/>
      <c r="L108" s="75">
        <v>108</v>
      </c>
      <c r="M108" s="75" t="b">
        <f xml:space="preserve"> IF(AND(Edges[Relationship Date (UTC)] &gt;= Misc!$O$2, Edges[Relationship Date (UTC)] &lt;= Misc!$P$2,Edges[Tweet Date (UTC)] &gt;= Misc!$O$3, Edges[Tweet Date (UTC)] &lt;= Misc!$P$3,TRUE), TRUE, FALSE)</f>
        <v>1</v>
      </c>
      <c r="N108" s="70"/>
      <c r="O108" s="87" t="s">
        <v>1908</v>
      </c>
      <c r="P108" s="90">
        <v>44081.372337962966</v>
      </c>
      <c r="Q108" s="87" t="s">
        <v>1923</v>
      </c>
      <c r="R108" s="87"/>
      <c r="S108" s="87"/>
      <c r="T108" s="87" t="s">
        <v>2748</v>
      </c>
      <c r="U108" s="90">
        <v>44081.372337962966</v>
      </c>
      <c r="V108" s="92" t="s">
        <v>2992</v>
      </c>
      <c r="W108" s="87"/>
      <c r="X108" s="87"/>
      <c r="Y108" s="96" t="s">
        <v>4992</v>
      </c>
      <c r="Z108" s="87"/>
      <c r="AA108" s="48">
        <v>0</v>
      </c>
      <c r="AB108" s="49">
        <v>0</v>
      </c>
      <c r="AC108" s="48">
        <v>0</v>
      </c>
      <c r="AD108" s="49">
        <v>0</v>
      </c>
      <c r="AE108" s="48">
        <v>0</v>
      </c>
      <c r="AF108" s="49">
        <v>0</v>
      </c>
      <c r="AG108" s="48">
        <v>14</v>
      </c>
      <c r="AH108" s="49">
        <v>100</v>
      </c>
      <c r="AI108" s="48">
        <v>14</v>
      </c>
    </row>
    <row r="109" spans="1:35" x14ac:dyDescent="0.25">
      <c r="A109" s="62" t="s">
        <v>257</v>
      </c>
      <c r="B109" s="62" t="s">
        <v>1394</v>
      </c>
      <c r="C109" s="63"/>
      <c r="D109" s="64"/>
      <c r="E109" s="65"/>
      <c r="F109" s="66"/>
      <c r="G109" s="63"/>
      <c r="H109" s="67"/>
      <c r="I109" s="68"/>
      <c r="J109" s="68"/>
      <c r="K109" s="34"/>
      <c r="L109" s="75">
        <v>109</v>
      </c>
      <c r="M109" s="75" t="b">
        <f xml:space="preserve"> IF(AND(Edges[Relationship Date (UTC)] &gt;= Misc!$O$2, Edges[Relationship Date (UTC)] &lt;= Misc!$P$2,Edges[Tweet Date (UTC)] &gt;= Misc!$O$3, Edges[Tweet Date (UTC)] &lt;= Misc!$P$3,TRUE), TRUE, FALSE)</f>
        <v>1</v>
      </c>
      <c r="N109" s="70"/>
      <c r="O109" s="87" t="s">
        <v>1908</v>
      </c>
      <c r="P109" s="90">
        <v>44081.372453703705</v>
      </c>
      <c r="Q109" s="87" t="s">
        <v>1966</v>
      </c>
      <c r="R109" s="87"/>
      <c r="S109" s="87"/>
      <c r="T109" s="87"/>
      <c r="U109" s="90">
        <v>44081.372453703705</v>
      </c>
      <c r="V109" s="92" t="s">
        <v>2993</v>
      </c>
      <c r="W109" s="87"/>
      <c r="X109" s="87"/>
      <c r="Y109" s="96" t="s">
        <v>4993</v>
      </c>
      <c r="Z109" s="87"/>
      <c r="AA109" s="48">
        <v>0</v>
      </c>
      <c r="AB109" s="49">
        <v>0</v>
      </c>
      <c r="AC109" s="48">
        <v>0</v>
      </c>
      <c r="AD109" s="49">
        <v>0</v>
      </c>
      <c r="AE109" s="48">
        <v>0</v>
      </c>
      <c r="AF109" s="49">
        <v>0</v>
      </c>
      <c r="AG109" s="48">
        <v>49</v>
      </c>
      <c r="AH109" s="49">
        <v>100</v>
      </c>
      <c r="AI109" s="48">
        <v>49</v>
      </c>
    </row>
    <row r="110" spans="1:35" x14ac:dyDescent="0.25">
      <c r="A110" s="62" t="s">
        <v>258</v>
      </c>
      <c r="B110" s="62" t="s">
        <v>1165</v>
      </c>
      <c r="C110" s="63"/>
      <c r="D110" s="64"/>
      <c r="E110" s="65"/>
      <c r="F110" s="66"/>
      <c r="G110" s="63"/>
      <c r="H110" s="67"/>
      <c r="I110" s="68"/>
      <c r="J110" s="68"/>
      <c r="K110" s="34"/>
      <c r="L110" s="75">
        <v>110</v>
      </c>
      <c r="M110" s="75" t="b">
        <f xml:space="preserve"> IF(AND(Edges[Relationship Date (UTC)] &gt;= Misc!$O$2, Edges[Relationship Date (UTC)] &lt;= Misc!$P$2,Edges[Tweet Date (UTC)] &gt;= Misc!$O$3, Edges[Tweet Date (UTC)] &lt;= Misc!$P$3,TRUE), TRUE, FALSE)</f>
        <v>1</v>
      </c>
      <c r="N110" s="70"/>
      <c r="O110" s="87" t="s">
        <v>1908</v>
      </c>
      <c r="P110" s="90">
        <v>44081.372476851851</v>
      </c>
      <c r="Q110" s="87" t="s">
        <v>1932</v>
      </c>
      <c r="R110" s="87"/>
      <c r="S110" s="87"/>
      <c r="T110" s="87" t="s">
        <v>2743</v>
      </c>
      <c r="U110" s="90">
        <v>44081.372476851851</v>
      </c>
      <c r="V110" s="92" t="s">
        <v>2994</v>
      </c>
      <c r="W110" s="87"/>
      <c r="X110" s="87"/>
      <c r="Y110" s="96" t="s">
        <v>4994</v>
      </c>
      <c r="Z110" s="87"/>
      <c r="AA110" s="48">
        <v>0</v>
      </c>
      <c r="AB110" s="49">
        <v>0</v>
      </c>
      <c r="AC110" s="48">
        <v>0</v>
      </c>
      <c r="AD110" s="49">
        <v>0</v>
      </c>
      <c r="AE110" s="48">
        <v>0</v>
      </c>
      <c r="AF110" s="49">
        <v>0</v>
      </c>
      <c r="AG110" s="48">
        <v>26</v>
      </c>
      <c r="AH110" s="49">
        <v>100</v>
      </c>
      <c r="AI110" s="48">
        <v>26</v>
      </c>
    </row>
    <row r="111" spans="1:35" x14ac:dyDescent="0.25">
      <c r="A111" s="62" t="s">
        <v>259</v>
      </c>
      <c r="B111" s="62" t="s">
        <v>1165</v>
      </c>
      <c r="C111" s="63"/>
      <c r="D111" s="64"/>
      <c r="E111" s="65"/>
      <c r="F111" s="66"/>
      <c r="G111" s="63"/>
      <c r="H111" s="67"/>
      <c r="I111" s="68"/>
      <c r="J111" s="68"/>
      <c r="K111" s="34"/>
      <c r="L111" s="75">
        <v>111</v>
      </c>
      <c r="M111" s="75" t="b">
        <f xml:space="preserve"> IF(AND(Edges[Relationship Date (UTC)] &gt;= Misc!$O$2, Edges[Relationship Date (UTC)] &lt;= Misc!$P$2,Edges[Tweet Date (UTC)] &gt;= Misc!$O$3, Edges[Tweet Date (UTC)] &lt;= Misc!$P$3,TRUE), TRUE, FALSE)</f>
        <v>1</v>
      </c>
      <c r="N111" s="70"/>
      <c r="O111" s="87" t="s">
        <v>1908</v>
      </c>
      <c r="P111" s="90">
        <v>44081.372581018521</v>
      </c>
      <c r="Q111" s="87" t="s">
        <v>1932</v>
      </c>
      <c r="R111" s="87"/>
      <c r="S111" s="87"/>
      <c r="T111" s="87" t="s">
        <v>2743</v>
      </c>
      <c r="U111" s="90">
        <v>44081.372581018521</v>
      </c>
      <c r="V111" s="92" t="s">
        <v>2995</v>
      </c>
      <c r="W111" s="87"/>
      <c r="X111" s="87"/>
      <c r="Y111" s="96" t="s">
        <v>4995</v>
      </c>
      <c r="Z111" s="87"/>
      <c r="AA111" s="48">
        <v>0</v>
      </c>
      <c r="AB111" s="49">
        <v>0</v>
      </c>
      <c r="AC111" s="48">
        <v>0</v>
      </c>
      <c r="AD111" s="49">
        <v>0</v>
      </c>
      <c r="AE111" s="48">
        <v>0</v>
      </c>
      <c r="AF111" s="49">
        <v>0</v>
      </c>
      <c r="AG111" s="48">
        <v>26</v>
      </c>
      <c r="AH111" s="49">
        <v>100</v>
      </c>
      <c r="AI111" s="48">
        <v>26</v>
      </c>
    </row>
    <row r="112" spans="1:35" x14ac:dyDescent="0.25">
      <c r="A112" s="62" t="s">
        <v>260</v>
      </c>
      <c r="B112" s="62" t="s">
        <v>1359</v>
      </c>
      <c r="C112" s="63"/>
      <c r="D112" s="64"/>
      <c r="E112" s="65"/>
      <c r="F112" s="66"/>
      <c r="G112" s="63"/>
      <c r="H112" s="67"/>
      <c r="I112" s="68"/>
      <c r="J112" s="68"/>
      <c r="K112" s="34"/>
      <c r="L112" s="75">
        <v>112</v>
      </c>
      <c r="M112" s="75" t="b">
        <f xml:space="preserve"> IF(AND(Edges[Relationship Date (UTC)] &gt;= Misc!$O$2, Edges[Relationship Date (UTC)] &lt;= Misc!$P$2,Edges[Tweet Date (UTC)] &gt;= Misc!$O$3, Edges[Tweet Date (UTC)] &lt;= Misc!$P$3,TRUE), TRUE, FALSE)</f>
        <v>1</v>
      </c>
      <c r="N112" s="70"/>
      <c r="O112" s="87" t="s">
        <v>1908</v>
      </c>
      <c r="P112" s="90">
        <v>44081.372604166667</v>
      </c>
      <c r="Q112" s="87" t="s">
        <v>1923</v>
      </c>
      <c r="R112" s="87"/>
      <c r="S112" s="87"/>
      <c r="T112" s="87" t="s">
        <v>2748</v>
      </c>
      <c r="U112" s="90">
        <v>44081.372604166667</v>
      </c>
      <c r="V112" s="92" t="s">
        <v>2996</v>
      </c>
      <c r="W112" s="87"/>
      <c r="X112" s="87"/>
      <c r="Y112" s="96" t="s">
        <v>4996</v>
      </c>
      <c r="Z112" s="87"/>
      <c r="AA112" s="48">
        <v>0</v>
      </c>
      <c r="AB112" s="49">
        <v>0</v>
      </c>
      <c r="AC112" s="48">
        <v>0</v>
      </c>
      <c r="AD112" s="49">
        <v>0</v>
      </c>
      <c r="AE112" s="48">
        <v>0</v>
      </c>
      <c r="AF112" s="49">
        <v>0</v>
      </c>
      <c r="AG112" s="48">
        <v>14</v>
      </c>
      <c r="AH112" s="49">
        <v>100</v>
      </c>
      <c r="AI112" s="48">
        <v>14</v>
      </c>
    </row>
    <row r="113" spans="1:35" x14ac:dyDescent="0.25">
      <c r="A113" s="62" t="s">
        <v>261</v>
      </c>
      <c r="B113" s="62" t="s">
        <v>261</v>
      </c>
      <c r="C113" s="63"/>
      <c r="D113" s="64"/>
      <c r="E113" s="65"/>
      <c r="F113" s="66"/>
      <c r="G113" s="63"/>
      <c r="H113" s="67"/>
      <c r="I113" s="68"/>
      <c r="J113" s="68"/>
      <c r="K113" s="34"/>
      <c r="L113" s="75">
        <v>113</v>
      </c>
      <c r="M113" s="75" t="b">
        <f xml:space="preserve"> IF(AND(Edges[Relationship Date (UTC)] &gt;= Misc!$O$2, Edges[Relationship Date (UTC)] &lt;= Misc!$P$2,Edges[Tweet Date (UTC)] &gt;= Misc!$O$3, Edges[Tweet Date (UTC)] &lt;= Misc!$P$3,TRUE), TRUE, FALSE)</f>
        <v>1</v>
      </c>
      <c r="N113" s="70"/>
      <c r="O113" s="87" t="s">
        <v>178</v>
      </c>
      <c r="P113" s="90">
        <v>44081.372627314813</v>
      </c>
      <c r="Q113" s="87" t="s">
        <v>1967</v>
      </c>
      <c r="R113" s="92" t="s">
        <v>2659</v>
      </c>
      <c r="S113" s="87" t="s">
        <v>2738</v>
      </c>
      <c r="T113" s="87"/>
      <c r="U113" s="90">
        <v>44081.372627314813</v>
      </c>
      <c r="V113" s="92" t="s">
        <v>2997</v>
      </c>
      <c r="W113" s="87"/>
      <c r="X113" s="87"/>
      <c r="Y113" s="96" t="s">
        <v>4997</v>
      </c>
      <c r="Z113" s="87"/>
      <c r="AA113" s="48">
        <v>0</v>
      </c>
      <c r="AB113" s="49">
        <v>0</v>
      </c>
      <c r="AC113" s="48">
        <v>0</v>
      </c>
      <c r="AD113" s="49">
        <v>0</v>
      </c>
      <c r="AE113" s="48">
        <v>0</v>
      </c>
      <c r="AF113" s="49">
        <v>0</v>
      </c>
      <c r="AG113" s="48">
        <v>41</v>
      </c>
      <c r="AH113" s="49">
        <v>100</v>
      </c>
      <c r="AI113" s="48">
        <v>41</v>
      </c>
    </row>
    <row r="114" spans="1:35" x14ac:dyDescent="0.25">
      <c r="A114" s="62" t="s">
        <v>262</v>
      </c>
      <c r="B114" s="62" t="s">
        <v>1395</v>
      </c>
      <c r="C114" s="63"/>
      <c r="D114" s="64"/>
      <c r="E114" s="65"/>
      <c r="F114" s="66"/>
      <c r="G114" s="63"/>
      <c r="H114" s="67"/>
      <c r="I114" s="68"/>
      <c r="J114" s="68"/>
      <c r="K114" s="34"/>
      <c r="L114" s="75">
        <v>114</v>
      </c>
      <c r="M114" s="75" t="b">
        <f xml:space="preserve"> IF(AND(Edges[Relationship Date (UTC)] &gt;= Misc!$O$2, Edges[Relationship Date (UTC)] &lt;= Misc!$P$2,Edges[Tweet Date (UTC)] &gt;= Misc!$O$3, Edges[Tweet Date (UTC)] &lt;= Misc!$P$3,TRUE), TRUE, FALSE)</f>
        <v>1</v>
      </c>
      <c r="N114" s="70"/>
      <c r="O114" s="87" t="s">
        <v>1908</v>
      </c>
      <c r="P114" s="90">
        <v>44081.372650462959</v>
      </c>
      <c r="Q114" s="87" t="s">
        <v>1968</v>
      </c>
      <c r="R114" s="87"/>
      <c r="S114" s="87"/>
      <c r="T114" s="87"/>
      <c r="U114" s="90">
        <v>44081.372650462959</v>
      </c>
      <c r="V114" s="92" t="s">
        <v>2998</v>
      </c>
      <c r="W114" s="87"/>
      <c r="X114" s="87"/>
      <c r="Y114" s="96" t="s">
        <v>4998</v>
      </c>
      <c r="Z114" s="87"/>
      <c r="AA114" s="48">
        <v>0</v>
      </c>
      <c r="AB114" s="49">
        <v>0</v>
      </c>
      <c r="AC114" s="48">
        <v>0</v>
      </c>
      <c r="AD114" s="49">
        <v>0</v>
      </c>
      <c r="AE114" s="48">
        <v>0</v>
      </c>
      <c r="AF114" s="49">
        <v>0</v>
      </c>
      <c r="AG114" s="48">
        <v>46</v>
      </c>
      <c r="AH114" s="49">
        <v>100</v>
      </c>
      <c r="AI114" s="48">
        <v>46</v>
      </c>
    </row>
    <row r="115" spans="1:35" x14ac:dyDescent="0.25">
      <c r="A115" s="62" t="s">
        <v>263</v>
      </c>
      <c r="B115" s="62" t="s">
        <v>1346</v>
      </c>
      <c r="C115" s="63"/>
      <c r="D115" s="64"/>
      <c r="E115" s="65"/>
      <c r="F115" s="66"/>
      <c r="G115" s="63"/>
      <c r="H115" s="67"/>
      <c r="I115" s="68"/>
      <c r="J115" s="68"/>
      <c r="K115" s="34"/>
      <c r="L115" s="75">
        <v>115</v>
      </c>
      <c r="M115" s="75" t="b">
        <f xml:space="preserve"> IF(AND(Edges[Relationship Date (UTC)] &gt;= Misc!$O$2, Edges[Relationship Date (UTC)] &lt;= Misc!$P$2,Edges[Tweet Date (UTC)] &gt;= Misc!$O$3, Edges[Tweet Date (UTC)] &lt;= Misc!$P$3,TRUE), TRUE, FALSE)</f>
        <v>1</v>
      </c>
      <c r="N115" s="70"/>
      <c r="O115" s="87" t="s">
        <v>1908</v>
      </c>
      <c r="P115" s="90">
        <v>44081.372650462959</v>
      </c>
      <c r="Q115" s="87" t="s">
        <v>1969</v>
      </c>
      <c r="R115" s="87"/>
      <c r="S115" s="87"/>
      <c r="T115" s="87" t="s">
        <v>2757</v>
      </c>
      <c r="U115" s="90">
        <v>44081.372650462959</v>
      </c>
      <c r="V115" s="92" t="s">
        <v>2999</v>
      </c>
      <c r="W115" s="87"/>
      <c r="X115" s="87"/>
      <c r="Y115" s="96" t="s">
        <v>4999</v>
      </c>
      <c r="Z115" s="87"/>
      <c r="AA115" s="48">
        <v>0</v>
      </c>
      <c r="AB115" s="49">
        <v>0</v>
      </c>
      <c r="AC115" s="48">
        <v>0</v>
      </c>
      <c r="AD115" s="49">
        <v>0</v>
      </c>
      <c r="AE115" s="48">
        <v>0</v>
      </c>
      <c r="AF115" s="49">
        <v>0</v>
      </c>
      <c r="AG115" s="48">
        <v>27</v>
      </c>
      <c r="AH115" s="49">
        <v>100</v>
      </c>
      <c r="AI115" s="48">
        <v>27</v>
      </c>
    </row>
    <row r="116" spans="1:35" x14ac:dyDescent="0.25">
      <c r="A116" s="62" t="s">
        <v>264</v>
      </c>
      <c r="B116" s="62" t="s">
        <v>1165</v>
      </c>
      <c r="C116" s="63"/>
      <c r="D116" s="64"/>
      <c r="E116" s="65"/>
      <c r="F116" s="66"/>
      <c r="G116" s="63"/>
      <c r="H116" s="67"/>
      <c r="I116" s="68"/>
      <c r="J116" s="68"/>
      <c r="K116" s="34"/>
      <c r="L116" s="75">
        <v>116</v>
      </c>
      <c r="M116" s="75" t="b">
        <f xml:space="preserve"> IF(AND(Edges[Relationship Date (UTC)] &gt;= Misc!$O$2, Edges[Relationship Date (UTC)] &lt;= Misc!$P$2,Edges[Tweet Date (UTC)] &gt;= Misc!$O$3, Edges[Tweet Date (UTC)] &lt;= Misc!$P$3,TRUE), TRUE, FALSE)</f>
        <v>1</v>
      </c>
      <c r="N116" s="70"/>
      <c r="O116" s="87" t="s">
        <v>1908</v>
      </c>
      <c r="P116" s="90">
        <v>44081.372604166667</v>
      </c>
      <c r="Q116" s="87" t="s">
        <v>1970</v>
      </c>
      <c r="R116" s="87"/>
      <c r="S116" s="87"/>
      <c r="T116" s="87"/>
      <c r="U116" s="90">
        <v>44081.372604166667</v>
      </c>
      <c r="V116" s="92" t="s">
        <v>3000</v>
      </c>
      <c r="W116" s="87"/>
      <c r="X116" s="87"/>
      <c r="Y116" s="96" t="s">
        <v>5000</v>
      </c>
      <c r="Z116" s="87"/>
      <c r="AA116" s="48">
        <v>0</v>
      </c>
      <c r="AB116" s="49">
        <v>0</v>
      </c>
      <c r="AC116" s="48">
        <v>0</v>
      </c>
      <c r="AD116" s="49">
        <v>0</v>
      </c>
      <c r="AE116" s="48">
        <v>0</v>
      </c>
      <c r="AF116" s="49">
        <v>0</v>
      </c>
      <c r="AG116" s="48">
        <v>46</v>
      </c>
      <c r="AH116" s="49">
        <v>100</v>
      </c>
      <c r="AI116" s="48">
        <v>46</v>
      </c>
    </row>
    <row r="117" spans="1:35" x14ac:dyDescent="0.25">
      <c r="A117" s="62" t="s">
        <v>264</v>
      </c>
      <c r="B117" s="62" t="s">
        <v>1349</v>
      </c>
      <c r="C117" s="63"/>
      <c r="D117" s="64"/>
      <c r="E117" s="65"/>
      <c r="F117" s="66"/>
      <c r="G117" s="63"/>
      <c r="H117" s="67"/>
      <c r="I117" s="68"/>
      <c r="J117" s="68"/>
      <c r="K117" s="34"/>
      <c r="L117" s="75">
        <v>117</v>
      </c>
      <c r="M117" s="75" t="b">
        <f xml:space="preserve"> IF(AND(Edges[Relationship Date (UTC)] &gt;= Misc!$O$2, Edges[Relationship Date (UTC)] &lt;= Misc!$P$2,Edges[Tweet Date (UTC)] &gt;= Misc!$O$3, Edges[Tweet Date (UTC)] &lt;= Misc!$P$3,TRUE), TRUE, FALSE)</f>
        <v>1</v>
      </c>
      <c r="N117" s="70"/>
      <c r="O117" s="87" t="s">
        <v>1908</v>
      </c>
      <c r="P117" s="90">
        <v>44081.372731481482</v>
      </c>
      <c r="Q117" s="87" t="s">
        <v>1971</v>
      </c>
      <c r="R117" s="87"/>
      <c r="S117" s="87"/>
      <c r="T117" s="87" t="s">
        <v>2743</v>
      </c>
      <c r="U117" s="90">
        <v>44081.372731481482</v>
      </c>
      <c r="V117" s="92" t="s">
        <v>3001</v>
      </c>
      <c r="W117" s="87"/>
      <c r="X117" s="87"/>
      <c r="Y117" s="96" t="s">
        <v>5001</v>
      </c>
      <c r="Z117" s="87"/>
      <c r="AA117" s="48">
        <v>0</v>
      </c>
      <c r="AB117" s="49">
        <v>0</v>
      </c>
      <c r="AC117" s="48">
        <v>0</v>
      </c>
      <c r="AD117" s="49">
        <v>0</v>
      </c>
      <c r="AE117" s="48">
        <v>0</v>
      </c>
      <c r="AF117" s="49">
        <v>0</v>
      </c>
      <c r="AG117" s="48">
        <v>19</v>
      </c>
      <c r="AH117" s="49">
        <v>100</v>
      </c>
      <c r="AI117" s="48">
        <v>19</v>
      </c>
    </row>
    <row r="118" spans="1:35" x14ac:dyDescent="0.25">
      <c r="A118" s="62" t="s">
        <v>264</v>
      </c>
      <c r="B118" s="62" t="s">
        <v>1165</v>
      </c>
      <c r="C118" s="63"/>
      <c r="D118" s="64"/>
      <c r="E118" s="65"/>
      <c r="F118" s="66"/>
      <c r="G118" s="63"/>
      <c r="H118" s="67"/>
      <c r="I118" s="68"/>
      <c r="J118" s="68"/>
      <c r="K118" s="34"/>
      <c r="L118" s="75">
        <v>118</v>
      </c>
      <c r="M118" s="75" t="b">
        <f xml:space="preserve"> IF(AND(Edges[Relationship Date (UTC)] &gt;= Misc!$O$2, Edges[Relationship Date (UTC)] &lt;= Misc!$P$2,Edges[Tweet Date (UTC)] &gt;= Misc!$O$3, Edges[Tweet Date (UTC)] &lt;= Misc!$P$3,TRUE), TRUE, FALSE)</f>
        <v>1</v>
      </c>
      <c r="N118" s="70"/>
      <c r="O118" s="87" t="s">
        <v>1908</v>
      </c>
      <c r="P118" s="90">
        <v>44081.372766203705</v>
      </c>
      <c r="Q118" s="87" t="s">
        <v>1972</v>
      </c>
      <c r="R118" s="87"/>
      <c r="S118" s="87"/>
      <c r="T118" s="87"/>
      <c r="U118" s="90">
        <v>44081.372766203705</v>
      </c>
      <c r="V118" s="92" t="s">
        <v>3002</v>
      </c>
      <c r="W118" s="87"/>
      <c r="X118" s="87"/>
      <c r="Y118" s="96" t="s">
        <v>5002</v>
      </c>
      <c r="Z118" s="87"/>
      <c r="AA118" s="48">
        <v>0</v>
      </c>
      <c r="AB118" s="49">
        <v>0</v>
      </c>
      <c r="AC118" s="48">
        <v>0</v>
      </c>
      <c r="AD118" s="49">
        <v>0</v>
      </c>
      <c r="AE118" s="48">
        <v>0</v>
      </c>
      <c r="AF118" s="49">
        <v>0</v>
      </c>
      <c r="AG118" s="48">
        <v>41</v>
      </c>
      <c r="AH118" s="49">
        <v>100</v>
      </c>
      <c r="AI118" s="48">
        <v>41</v>
      </c>
    </row>
    <row r="119" spans="1:35" x14ac:dyDescent="0.25">
      <c r="A119" s="62" t="s">
        <v>265</v>
      </c>
      <c r="B119" s="62" t="s">
        <v>1165</v>
      </c>
      <c r="C119" s="63"/>
      <c r="D119" s="64"/>
      <c r="E119" s="65"/>
      <c r="F119" s="66"/>
      <c r="G119" s="63"/>
      <c r="H119" s="67"/>
      <c r="I119" s="68"/>
      <c r="J119" s="68"/>
      <c r="K119" s="34"/>
      <c r="L119" s="75">
        <v>119</v>
      </c>
      <c r="M119" s="75" t="b">
        <f xml:space="preserve"> IF(AND(Edges[Relationship Date (UTC)] &gt;= Misc!$O$2, Edges[Relationship Date (UTC)] &lt;= Misc!$P$2,Edges[Tweet Date (UTC)] &gt;= Misc!$O$3, Edges[Tweet Date (UTC)] &lt;= Misc!$P$3,TRUE), TRUE, FALSE)</f>
        <v>1</v>
      </c>
      <c r="N119" s="70"/>
      <c r="O119" s="87" t="s">
        <v>1908</v>
      </c>
      <c r="P119" s="90">
        <v>44081.372395833336</v>
      </c>
      <c r="Q119" s="87" t="s">
        <v>1970</v>
      </c>
      <c r="R119" s="87"/>
      <c r="S119" s="87"/>
      <c r="T119" s="87"/>
      <c r="U119" s="90">
        <v>44081.372395833336</v>
      </c>
      <c r="V119" s="92" t="s">
        <v>3003</v>
      </c>
      <c r="W119" s="87"/>
      <c r="X119" s="87"/>
      <c r="Y119" s="96" t="s">
        <v>5003</v>
      </c>
      <c r="Z119" s="87"/>
      <c r="AA119" s="48">
        <v>0</v>
      </c>
      <c r="AB119" s="49">
        <v>0</v>
      </c>
      <c r="AC119" s="48">
        <v>0</v>
      </c>
      <c r="AD119" s="49">
        <v>0</v>
      </c>
      <c r="AE119" s="48">
        <v>0</v>
      </c>
      <c r="AF119" s="49">
        <v>0</v>
      </c>
      <c r="AG119" s="48">
        <v>46</v>
      </c>
      <c r="AH119" s="49">
        <v>100</v>
      </c>
      <c r="AI119" s="48">
        <v>46</v>
      </c>
    </row>
    <row r="120" spans="1:35" x14ac:dyDescent="0.25">
      <c r="A120" s="62" t="s">
        <v>265</v>
      </c>
      <c r="B120" s="62" t="s">
        <v>1165</v>
      </c>
      <c r="C120" s="63"/>
      <c r="D120" s="64"/>
      <c r="E120" s="65"/>
      <c r="F120" s="66"/>
      <c r="G120" s="63"/>
      <c r="H120" s="67"/>
      <c r="I120" s="68"/>
      <c r="J120" s="68"/>
      <c r="K120" s="34"/>
      <c r="L120" s="75">
        <v>120</v>
      </c>
      <c r="M120" s="75" t="b">
        <f xml:space="preserve"> IF(AND(Edges[Relationship Date (UTC)] &gt;= Misc!$O$2, Edges[Relationship Date (UTC)] &lt;= Misc!$P$2,Edges[Tweet Date (UTC)] &gt;= Misc!$O$3, Edges[Tweet Date (UTC)] &lt;= Misc!$P$3,TRUE), TRUE, FALSE)</f>
        <v>1</v>
      </c>
      <c r="N120" s="70"/>
      <c r="O120" s="87" t="s">
        <v>1908</v>
      </c>
      <c r="P120" s="90">
        <v>44081.37263888889</v>
      </c>
      <c r="Q120" s="87" t="s">
        <v>1918</v>
      </c>
      <c r="R120" s="87"/>
      <c r="S120" s="87"/>
      <c r="T120" s="87"/>
      <c r="U120" s="90">
        <v>44081.37263888889</v>
      </c>
      <c r="V120" s="92" t="s">
        <v>3004</v>
      </c>
      <c r="W120" s="87"/>
      <c r="X120" s="87"/>
      <c r="Y120" s="96" t="s">
        <v>5004</v>
      </c>
      <c r="Z120" s="87"/>
      <c r="AA120" s="48">
        <v>0</v>
      </c>
      <c r="AB120" s="49">
        <v>0</v>
      </c>
      <c r="AC120" s="48">
        <v>0</v>
      </c>
      <c r="AD120" s="49">
        <v>0</v>
      </c>
      <c r="AE120" s="48">
        <v>0</v>
      </c>
      <c r="AF120" s="49">
        <v>0</v>
      </c>
      <c r="AG120" s="48">
        <v>44</v>
      </c>
      <c r="AH120" s="49">
        <v>100</v>
      </c>
      <c r="AI120" s="48">
        <v>44</v>
      </c>
    </row>
    <row r="121" spans="1:35" x14ac:dyDescent="0.25">
      <c r="A121" s="62" t="s">
        <v>265</v>
      </c>
      <c r="B121" s="62" t="s">
        <v>1165</v>
      </c>
      <c r="C121" s="63"/>
      <c r="D121" s="64"/>
      <c r="E121" s="65"/>
      <c r="F121" s="66"/>
      <c r="G121" s="63"/>
      <c r="H121" s="67"/>
      <c r="I121" s="68"/>
      <c r="J121" s="68"/>
      <c r="K121" s="34"/>
      <c r="L121" s="75">
        <v>121</v>
      </c>
      <c r="M121" s="75" t="b">
        <f xml:space="preserve"> IF(AND(Edges[Relationship Date (UTC)] &gt;= Misc!$O$2, Edges[Relationship Date (UTC)] &lt;= Misc!$P$2,Edges[Tweet Date (UTC)] &gt;= Misc!$O$3, Edges[Tweet Date (UTC)] &lt;= Misc!$P$3,TRUE), TRUE, FALSE)</f>
        <v>1</v>
      </c>
      <c r="N121" s="70"/>
      <c r="O121" s="87" t="s">
        <v>1908</v>
      </c>
      <c r="P121" s="90">
        <v>44081.372766203705</v>
      </c>
      <c r="Q121" s="87" t="s">
        <v>1973</v>
      </c>
      <c r="R121" s="87"/>
      <c r="S121" s="87"/>
      <c r="T121" s="87"/>
      <c r="U121" s="90">
        <v>44081.372766203705</v>
      </c>
      <c r="V121" s="92" t="s">
        <v>3005</v>
      </c>
      <c r="W121" s="87"/>
      <c r="X121" s="87"/>
      <c r="Y121" s="96" t="s">
        <v>5005</v>
      </c>
      <c r="Z121" s="87"/>
      <c r="AA121" s="48">
        <v>0</v>
      </c>
      <c r="AB121" s="49">
        <v>0</v>
      </c>
      <c r="AC121" s="48">
        <v>0</v>
      </c>
      <c r="AD121" s="49">
        <v>0</v>
      </c>
      <c r="AE121" s="48">
        <v>0</v>
      </c>
      <c r="AF121" s="49">
        <v>0</v>
      </c>
      <c r="AG121" s="48">
        <v>46</v>
      </c>
      <c r="AH121" s="49">
        <v>100</v>
      </c>
      <c r="AI121" s="48">
        <v>46</v>
      </c>
    </row>
    <row r="122" spans="1:35" x14ac:dyDescent="0.25">
      <c r="A122" s="62" t="s">
        <v>266</v>
      </c>
      <c r="B122" s="62" t="s">
        <v>1396</v>
      </c>
      <c r="C122" s="63"/>
      <c r="D122" s="64"/>
      <c r="E122" s="65"/>
      <c r="F122" s="66"/>
      <c r="G122" s="63"/>
      <c r="H122" s="67"/>
      <c r="I122" s="68"/>
      <c r="J122" s="68"/>
      <c r="K122" s="34"/>
      <c r="L122" s="75">
        <v>122</v>
      </c>
      <c r="M122" s="75" t="b">
        <f xml:space="preserve"> IF(AND(Edges[Relationship Date (UTC)] &gt;= Misc!$O$2, Edges[Relationship Date (UTC)] &lt;= Misc!$P$2,Edges[Tweet Date (UTC)] &gt;= Misc!$O$3, Edges[Tweet Date (UTC)] &lt;= Misc!$P$3,TRUE), TRUE, FALSE)</f>
        <v>1</v>
      </c>
      <c r="N122" s="70"/>
      <c r="O122" s="87" t="s">
        <v>1908</v>
      </c>
      <c r="P122" s="90">
        <v>44081.372893518521</v>
      </c>
      <c r="Q122" s="87" t="s">
        <v>1974</v>
      </c>
      <c r="R122" s="87"/>
      <c r="S122" s="87"/>
      <c r="T122" s="87" t="s">
        <v>2743</v>
      </c>
      <c r="U122" s="90">
        <v>44081.372893518521</v>
      </c>
      <c r="V122" s="92" t="s">
        <v>3006</v>
      </c>
      <c r="W122" s="87"/>
      <c r="X122" s="87"/>
      <c r="Y122" s="96" t="s">
        <v>5006</v>
      </c>
      <c r="Z122" s="87"/>
      <c r="AA122" s="48">
        <v>0</v>
      </c>
      <c r="AB122" s="49">
        <v>0</v>
      </c>
      <c r="AC122" s="48">
        <v>0</v>
      </c>
      <c r="AD122" s="49">
        <v>0</v>
      </c>
      <c r="AE122" s="48">
        <v>0</v>
      </c>
      <c r="AF122" s="49">
        <v>0</v>
      </c>
      <c r="AG122" s="48">
        <v>36</v>
      </c>
      <c r="AH122" s="49">
        <v>100</v>
      </c>
      <c r="AI122" s="48">
        <v>36</v>
      </c>
    </row>
    <row r="123" spans="1:35" x14ac:dyDescent="0.25">
      <c r="A123" s="62" t="s">
        <v>267</v>
      </c>
      <c r="B123" s="62" t="s">
        <v>1397</v>
      </c>
      <c r="C123" s="63"/>
      <c r="D123" s="64"/>
      <c r="E123" s="65"/>
      <c r="F123" s="66"/>
      <c r="G123" s="63"/>
      <c r="H123" s="67"/>
      <c r="I123" s="68"/>
      <c r="J123" s="68"/>
      <c r="K123" s="34"/>
      <c r="L123" s="75">
        <v>123</v>
      </c>
      <c r="M123" s="75" t="b">
        <f xml:space="preserve"> IF(AND(Edges[Relationship Date (UTC)] &gt;= Misc!$O$2, Edges[Relationship Date (UTC)] &lt;= Misc!$P$2,Edges[Tweet Date (UTC)] &gt;= Misc!$O$3, Edges[Tweet Date (UTC)] &lt;= Misc!$P$3,TRUE), TRUE, FALSE)</f>
        <v>1</v>
      </c>
      <c r="N123" s="70"/>
      <c r="O123" s="87" t="s">
        <v>1908</v>
      </c>
      <c r="P123" s="90">
        <v>44081.37290509259</v>
      </c>
      <c r="Q123" s="87" t="s">
        <v>1975</v>
      </c>
      <c r="R123" s="87"/>
      <c r="S123" s="87"/>
      <c r="T123" s="87"/>
      <c r="U123" s="90">
        <v>44081.37290509259</v>
      </c>
      <c r="V123" s="92" t="s">
        <v>3007</v>
      </c>
      <c r="W123" s="87"/>
      <c r="X123" s="87"/>
      <c r="Y123" s="96" t="s">
        <v>5007</v>
      </c>
      <c r="Z123" s="87"/>
      <c r="AA123" s="48">
        <v>0</v>
      </c>
      <c r="AB123" s="49">
        <v>0</v>
      </c>
      <c r="AC123" s="48">
        <v>0</v>
      </c>
      <c r="AD123" s="49">
        <v>0</v>
      </c>
      <c r="AE123" s="48">
        <v>0</v>
      </c>
      <c r="AF123" s="49">
        <v>0</v>
      </c>
      <c r="AG123" s="48">
        <v>47</v>
      </c>
      <c r="AH123" s="49">
        <v>100</v>
      </c>
      <c r="AI123" s="48">
        <v>47</v>
      </c>
    </row>
    <row r="124" spans="1:35" x14ac:dyDescent="0.25">
      <c r="A124" s="62" t="s">
        <v>268</v>
      </c>
      <c r="B124" s="62" t="s">
        <v>1165</v>
      </c>
      <c r="C124" s="63"/>
      <c r="D124" s="64"/>
      <c r="E124" s="65"/>
      <c r="F124" s="66"/>
      <c r="G124" s="63"/>
      <c r="H124" s="67"/>
      <c r="I124" s="68"/>
      <c r="J124" s="68"/>
      <c r="K124" s="34"/>
      <c r="L124" s="75">
        <v>124</v>
      </c>
      <c r="M124" s="75" t="b">
        <f xml:space="preserve"> IF(AND(Edges[Relationship Date (UTC)] &gt;= Misc!$O$2, Edges[Relationship Date (UTC)] &lt;= Misc!$P$2,Edges[Tweet Date (UTC)] &gt;= Misc!$O$3, Edges[Tweet Date (UTC)] &lt;= Misc!$P$3,TRUE), TRUE, FALSE)</f>
        <v>1</v>
      </c>
      <c r="N124" s="70"/>
      <c r="O124" s="87" t="s">
        <v>1908</v>
      </c>
      <c r="P124" s="90">
        <v>44081.372916666667</v>
      </c>
      <c r="Q124" s="87" t="s">
        <v>1970</v>
      </c>
      <c r="R124" s="87"/>
      <c r="S124" s="87"/>
      <c r="T124" s="87"/>
      <c r="U124" s="90">
        <v>44081.372916666667</v>
      </c>
      <c r="V124" s="92" t="s">
        <v>3008</v>
      </c>
      <c r="W124" s="87"/>
      <c r="X124" s="87"/>
      <c r="Y124" s="96" t="s">
        <v>5008</v>
      </c>
      <c r="Z124" s="87"/>
      <c r="AA124" s="48">
        <v>0</v>
      </c>
      <c r="AB124" s="49">
        <v>0</v>
      </c>
      <c r="AC124" s="48">
        <v>0</v>
      </c>
      <c r="AD124" s="49">
        <v>0</v>
      </c>
      <c r="AE124" s="48">
        <v>0</v>
      </c>
      <c r="AF124" s="49">
        <v>0</v>
      </c>
      <c r="AG124" s="48">
        <v>46</v>
      </c>
      <c r="AH124" s="49">
        <v>100</v>
      </c>
      <c r="AI124" s="48">
        <v>46</v>
      </c>
    </row>
    <row r="125" spans="1:35" x14ac:dyDescent="0.25">
      <c r="A125" s="62" t="s">
        <v>269</v>
      </c>
      <c r="B125" s="62" t="s">
        <v>1165</v>
      </c>
      <c r="C125" s="63"/>
      <c r="D125" s="64"/>
      <c r="E125" s="65"/>
      <c r="F125" s="66"/>
      <c r="G125" s="63"/>
      <c r="H125" s="67"/>
      <c r="I125" s="68"/>
      <c r="J125" s="68"/>
      <c r="K125" s="34"/>
      <c r="L125" s="75">
        <v>125</v>
      </c>
      <c r="M125" s="75" t="b">
        <f xml:space="preserve"> IF(AND(Edges[Relationship Date (UTC)] &gt;= Misc!$O$2, Edges[Relationship Date (UTC)] &lt;= Misc!$P$2,Edges[Tweet Date (UTC)] &gt;= Misc!$O$3, Edges[Tweet Date (UTC)] &lt;= Misc!$P$3,TRUE), TRUE, FALSE)</f>
        <v>1</v>
      </c>
      <c r="N125" s="70"/>
      <c r="O125" s="87" t="s">
        <v>1908</v>
      </c>
      <c r="P125" s="90">
        <v>44081.37296296296</v>
      </c>
      <c r="Q125" s="87" t="s">
        <v>1976</v>
      </c>
      <c r="R125" s="87"/>
      <c r="S125" s="87"/>
      <c r="T125" s="87" t="s">
        <v>2747</v>
      </c>
      <c r="U125" s="90">
        <v>44081.37296296296</v>
      </c>
      <c r="V125" s="92" t="s">
        <v>3009</v>
      </c>
      <c r="W125" s="87"/>
      <c r="X125" s="87"/>
      <c r="Y125" s="96" t="s">
        <v>5009</v>
      </c>
      <c r="Z125" s="87"/>
      <c r="AA125" s="48"/>
      <c r="AB125" s="49"/>
      <c r="AC125" s="48"/>
      <c r="AD125" s="49"/>
      <c r="AE125" s="48"/>
      <c r="AF125" s="49"/>
      <c r="AG125" s="48"/>
      <c r="AH125" s="49"/>
      <c r="AI125" s="48"/>
    </row>
    <row r="126" spans="1:35" x14ac:dyDescent="0.25">
      <c r="A126" s="62" t="s">
        <v>269</v>
      </c>
      <c r="B126" s="62" t="s">
        <v>1398</v>
      </c>
      <c r="C126" s="63"/>
      <c r="D126" s="64"/>
      <c r="E126" s="65"/>
      <c r="F126" s="66"/>
      <c r="G126" s="63"/>
      <c r="H126" s="67"/>
      <c r="I126" s="68"/>
      <c r="J126" s="68"/>
      <c r="K126" s="34"/>
      <c r="L126" s="75">
        <v>126</v>
      </c>
      <c r="M126" s="75" t="b">
        <f xml:space="preserve"> IF(AND(Edges[Relationship Date (UTC)] &gt;= Misc!$O$2, Edges[Relationship Date (UTC)] &lt;= Misc!$P$2,Edges[Tweet Date (UTC)] &gt;= Misc!$O$3, Edges[Tweet Date (UTC)] &lt;= Misc!$P$3,TRUE), TRUE, FALSE)</f>
        <v>1</v>
      </c>
      <c r="N126" s="70"/>
      <c r="O126" s="87" t="s">
        <v>1908</v>
      </c>
      <c r="P126" s="90">
        <v>44081.37296296296</v>
      </c>
      <c r="Q126" s="87" t="s">
        <v>1976</v>
      </c>
      <c r="R126" s="87"/>
      <c r="S126" s="87"/>
      <c r="T126" s="87" t="s">
        <v>2747</v>
      </c>
      <c r="U126" s="90">
        <v>44081.37296296296</v>
      </c>
      <c r="V126" s="92" t="s">
        <v>3009</v>
      </c>
      <c r="W126" s="87"/>
      <c r="X126" s="87"/>
      <c r="Y126" s="96" t="s">
        <v>5009</v>
      </c>
      <c r="Z126" s="87"/>
      <c r="AA126" s="48">
        <v>0</v>
      </c>
      <c r="AB126" s="49">
        <v>0</v>
      </c>
      <c r="AC126" s="48">
        <v>0</v>
      </c>
      <c r="AD126" s="49">
        <v>0</v>
      </c>
      <c r="AE126" s="48">
        <v>0</v>
      </c>
      <c r="AF126" s="49">
        <v>0</v>
      </c>
      <c r="AG126" s="48">
        <v>27</v>
      </c>
      <c r="AH126" s="49">
        <v>100</v>
      </c>
      <c r="AI126" s="48">
        <v>27</v>
      </c>
    </row>
    <row r="127" spans="1:35" x14ac:dyDescent="0.25">
      <c r="A127" s="62" t="s">
        <v>270</v>
      </c>
      <c r="B127" s="62" t="s">
        <v>1165</v>
      </c>
      <c r="C127" s="63"/>
      <c r="D127" s="64"/>
      <c r="E127" s="65"/>
      <c r="F127" s="66"/>
      <c r="G127" s="63"/>
      <c r="H127" s="67"/>
      <c r="I127" s="68"/>
      <c r="J127" s="68"/>
      <c r="K127" s="34"/>
      <c r="L127" s="75">
        <v>127</v>
      </c>
      <c r="M127" s="75" t="b">
        <f xml:space="preserve"> IF(AND(Edges[Relationship Date (UTC)] &gt;= Misc!$O$2, Edges[Relationship Date (UTC)] &lt;= Misc!$P$2,Edges[Tweet Date (UTC)] &gt;= Misc!$O$3, Edges[Tweet Date (UTC)] &lt;= Misc!$P$3,TRUE), TRUE, FALSE)</f>
        <v>1</v>
      </c>
      <c r="N127" s="70"/>
      <c r="O127" s="87" t="s">
        <v>1908</v>
      </c>
      <c r="P127" s="90">
        <v>44081.372974537036</v>
      </c>
      <c r="Q127" s="87" t="s">
        <v>1959</v>
      </c>
      <c r="R127" s="87"/>
      <c r="S127" s="87"/>
      <c r="T127" s="87" t="s">
        <v>2747</v>
      </c>
      <c r="U127" s="90">
        <v>44081.372974537036</v>
      </c>
      <c r="V127" s="92" t="s">
        <v>3010</v>
      </c>
      <c r="W127" s="87"/>
      <c r="X127" s="87"/>
      <c r="Y127" s="96" t="s">
        <v>5010</v>
      </c>
      <c r="Z127" s="87"/>
      <c r="AA127" s="48">
        <v>0</v>
      </c>
      <c r="AB127" s="49">
        <v>0</v>
      </c>
      <c r="AC127" s="48">
        <v>0</v>
      </c>
      <c r="AD127" s="49">
        <v>0</v>
      </c>
      <c r="AE127" s="48">
        <v>0</v>
      </c>
      <c r="AF127" s="49">
        <v>0</v>
      </c>
      <c r="AG127" s="48">
        <v>27</v>
      </c>
      <c r="AH127" s="49">
        <v>100</v>
      </c>
      <c r="AI127" s="48">
        <v>27</v>
      </c>
    </row>
    <row r="128" spans="1:35" x14ac:dyDescent="0.25">
      <c r="A128" s="62" t="s">
        <v>271</v>
      </c>
      <c r="B128" s="62" t="s">
        <v>1165</v>
      </c>
      <c r="C128" s="63"/>
      <c r="D128" s="64"/>
      <c r="E128" s="65"/>
      <c r="F128" s="66"/>
      <c r="G128" s="63"/>
      <c r="H128" s="67"/>
      <c r="I128" s="68"/>
      <c r="J128" s="68"/>
      <c r="K128" s="34"/>
      <c r="L128" s="75">
        <v>128</v>
      </c>
      <c r="M128" s="75" t="b">
        <f xml:space="preserve"> IF(AND(Edges[Relationship Date (UTC)] &gt;= Misc!$O$2, Edges[Relationship Date (UTC)] &lt;= Misc!$P$2,Edges[Tweet Date (UTC)] &gt;= Misc!$O$3, Edges[Tweet Date (UTC)] &lt;= Misc!$P$3,TRUE), TRUE, FALSE)</f>
        <v>1</v>
      </c>
      <c r="N128" s="70"/>
      <c r="O128" s="87" t="s">
        <v>1908</v>
      </c>
      <c r="P128" s="90">
        <v>44081.372997685183</v>
      </c>
      <c r="Q128" s="87" t="s">
        <v>1921</v>
      </c>
      <c r="R128" s="87"/>
      <c r="S128" s="87"/>
      <c r="T128" s="87" t="s">
        <v>2747</v>
      </c>
      <c r="U128" s="90">
        <v>44081.372997685183</v>
      </c>
      <c r="V128" s="92" t="s">
        <v>3011</v>
      </c>
      <c r="W128" s="87"/>
      <c r="X128" s="87"/>
      <c r="Y128" s="96" t="s">
        <v>5011</v>
      </c>
      <c r="Z128" s="87"/>
      <c r="AA128" s="48">
        <v>0</v>
      </c>
      <c r="AB128" s="49">
        <v>0</v>
      </c>
      <c r="AC128" s="48">
        <v>0</v>
      </c>
      <c r="AD128" s="49">
        <v>0</v>
      </c>
      <c r="AE128" s="48">
        <v>0</v>
      </c>
      <c r="AF128" s="49">
        <v>0</v>
      </c>
      <c r="AG128" s="48">
        <v>26</v>
      </c>
      <c r="AH128" s="49">
        <v>100</v>
      </c>
      <c r="AI128" s="48">
        <v>26</v>
      </c>
    </row>
    <row r="129" spans="1:35" x14ac:dyDescent="0.25">
      <c r="A129" s="62" t="s">
        <v>272</v>
      </c>
      <c r="B129" s="62" t="s">
        <v>1387</v>
      </c>
      <c r="C129" s="63"/>
      <c r="D129" s="64"/>
      <c r="E129" s="65"/>
      <c r="F129" s="66"/>
      <c r="G129" s="63"/>
      <c r="H129" s="67"/>
      <c r="I129" s="68"/>
      <c r="J129" s="68"/>
      <c r="K129" s="34"/>
      <c r="L129" s="75">
        <v>129</v>
      </c>
      <c r="M129" s="75" t="b">
        <f xml:space="preserve"> IF(AND(Edges[Relationship Date (UTC)] &gt;= Misc!$O$2, Edges[Relationship Date (UTC)] &lt;= Misc!$P$2,Edges[Tweet Date (UTC)] &gt;= Misc!$O$3, Edges[Tweet Date (UTC)] &lt;= Misc!$P$3,TRUE), TRUE, FALSE)</f>
        <v>1</v>
      </c>
      <c r="N129" s="70"/>
      <c r="O129" s="87" t="s">
        <v>1908</v>
      </c>
      <c r="P129" s="90">
        <v>44081.37300925926</v>
      </c>
      <c r="Q129" s="87" t="s">
        <v>1977</v>
      </c>
      <c r="R129" s="87"/>
      <c r="S129" s="87"/>
      <c r="T129" s="87"/>
      <c r="U129" s="90">
        <v>44081.37300925926</v>
      </c>
      <c r="V129" s="92" t="s">
        <v>3012</v>
      </c>
      <c r="W129" s="87"/>
      <c r="X129" s="87"/>
      <c r="Y129" s="96" t="s">
        <v>5012</v>
      </c>
      <c r="Z129" s="87"/>
      <c r="AA129" s="48">
        <v>0</v>
      </c>
      <c r="AB129" s="49">
        <v>0</v>
      </c>
      <c r="AC129" s="48">
        <v>0</v>
      </c>
      <c r="AD129" s="49">
        <v>0</v>
      </c>
      <c r="AE129" s="48">
        <v>0</v>
      </c>
      <c r="AF129" s="49">
        <v>0</v>
      </c>
      <c r="AG129" s="48">
        <v>50</v>
      </c>
      <c r="AH129" s="49">
        <v>100</v>
      </c>
      <c r="AI129" s="48">
        <v>50</v>
      </c>
    </row>
    <row r="130" spans="1:35" x14ac:dyDescent="0.25">
      <c r="A130" s="62" t="s">
        <v>273</v>
      </c>
      <c r="B130" s="62" t="s">
        <v>1354</v>
      </c>
      <c r="C130" s="63"/>
      <c r="D130" s="64"/>
      <c r="E130" s="65"/>
      <c r="F130" s="66"/>
      <c r="G130" s="63"/>
      <c r="H130" s="67"/>
      <c r="I130" s="68"/>
      <c r="J130" s="68"/>
      <c r="K130" s="34"/>
      <c r="L130" s="75">
        <v>130</v>
      </c>
      <c r="M130" s="75" t="b">
        <f xml:space="preserve"> IF(AND(Edges[Relationship Date (UTC)] &gt;= Misc!$O$2, Edges[Relationship Date (UTC)] &lt;= Misc!$P$2,Edges[Tweet Date (UTC)] &gt;= Misc!$O$3, Edges[Tweet Date (UTC)] &lt;= Misc!$P$3,TRUE), TRUE, FALSE)</f>
        <v>1</v>
      </c>
      <c r="N130" s="70"/>
      <c r="O130" s="87" t="s">
        <v>1908</v>
      </c>
      <c r="P130" s="90">
        <v>44081.371550925927</v>
      </c>
      <c r="Q130" s="87" t="s">
        <v>1978</v>
      </c>
      <c r="R130" s="87"/>
      <c r="S130" s="87"/>
      <c r="T130" s="87" t="s">
        <v>2758</v>
      </c>
      <c r="U130" s="90">
        <v>44081.371550925927</v>
      </c>
      <c r="V130" s="92" t="s">
        <v>3013</v>
      </c>
      <c r="W130" s="87"/>
      <c r="X130" s="87"/>
      <c r="Y130" s="96" t="s">
        <v>5013</v>
      </c>
      <c r="Z130" s="87"/>
      <c r="AA130" s="48"/>
      <c r="AB130" s="49"/>
      <c r="AC130" s="48"/>
      <c r="AD130" s="49"/>
      <c r="AE130" s="48"/>
      <c r="AF130" s="49"/>
      <c r="AG130" s="48"/>
      <c r="AH130" s="49"/>
      <c r="AI130" s="48"/>
    </row>
    <row r="131" spans="1:35" x14ac:dyDescent="0.25">
      <c r="A131" s="62" t="s">
        <v>273</v>
      </c>
      <c r="B131" s="62" t="s">
        <v>1399</v>
      </c>
      <c r="C131" s="63"/>
      <c r="D131" s="64"/>
      <c r="E131" s="65"/>
      <c r="F131" s="66"/>
      <c r="G131" s="63"/>
      <c r="H131" s="67"/>
      <c r="I131" s="68"/>
      <c r="J131" s="68"/>
      <c r="K131" s="34"/>
      <c r="L131" s="75">
        <v>131</v>
      </c>
      <c r="M131" s="75" t="b">
        <f xml:space="preserve"> IF(AND(Edges[Relationship Date (UTC)] &gt;= Misc!$O$2, Edges[Relationship Date (UTC)] &lt;= Misc!$P$2,Edges[Tweet Date (UTC)] &gt;= Misc!$O$3, Edges[Tweet Date (UTC)] &lt;= Misc!$P$3,TRUE), TRUE, FALSE)</f>
        <v>1</v>
      </c>
      <c r="N131" s="70"/>
      <c r="O131" s="87" t="s">
        <v>1908</v>
      </c>
      <c r="P131" s="90">
        <v>44081.371550925927</v>
      </c>
      <c r="Q131" s="87" t="s">
        <v>1978</v>
      </c>
      <c r="R131" s="87"/>
      <c r="S131" s="87"/>
      <c r="T131" s="87" t="s">
        <v>2758</v>
      </c>
      <c r="U131" s="90">
        <v>44081.371550925927</v>
      </c>
      <c r="V131" s="92" t="s">
        <v>3013</v>
      </c>
      <c r="W131" s="87"/>
      <c r="X131" s="87"/>
      <c r="Y131" s="96" t="s">
        <v>5013</v>
      </c>
      <c r="Z131" s="87"/>
      <c r="AA131" s="48">
        <v>1</v>
      </c>
      <c r="AB131" s="49">
        <v>4.5454545454545459</v>
      </c>
      <c r="AC131" s="48">
        <v>1</v>
      </c>
      <c r="AD131" s="49">
        <v>4.5454545454545459</v>
      </c>
      <c r="AE131" s="48">
        <v>0</v>
      </c>
      <c r="AF131" s="49">
        <v>0</v>
      </c>
      <c r="AG131" s="48">
        <v>20</v>
      </c>
      <c r="AH131" s="49">
        <v>90.909090909090907</v>
      </c>
      <c r="AI131" s="48">
        <v>22</v>
      </c>
    </row>
    <row r="132" spans="1:35" x14ac:dyDescent="0.25">
      <c r="A132" s="62" t="s">
        <v>273</v>
      </c>
      <c r="B132" s="62" t="s">
        <v>1399</v>
      </c>
      <c r="C132" s="63"/>
      <c r="D132" s="64"/>
      <c r="E132" s="65"/>
      <c r="F132" s="66"/>
      <c r="G132" s="63"/>
      <c r="H132" s="67"/>
      <c r="I132" s="68"/>
      <c r="J132" s="68"/>
      <c r="K132" s="34"/>
      <c r="L132" s="75">
        <v>132</v>
      </c>
      <c r="M132" s="75" t="b">
        <f xml:space="preserve"> IF(AND(Edges[Relationship Date (UTC)] &gt;= Misc!$O$2, Edges[Relationship Date (UTC)] &lt;= Misc!$P$2,Edges[Tweet Date (UTC)] &gt;= Misc!$O$3, Edges[Tweet Date (UTC)] &lt;= Misc!$P$3,TRUE), TRUE, FALSE)</f>
        <v>1</v>
      </c>
      <c r="N132" s="70"/>
      <c r="O132" s="87" t="s">
        <v>1908</v>
      </c>
      <c r="P132" s="90">
        <v>44081.373078703706</v>
      </c>
      <c r="Q132" s="87" t="s">
        <v>1979</v>
      </c>
      <c r="R132" s="87"/>
      <c r="S132" s="87"/>
      <c r="T132" s="87" t="s">
        <v>2743</v>
      </c>
      <c r="U132" s="90">
        <v>44081.373078703706</v>
      </c>
      <c r="V132" s="92" t="s">
        <v>3014</v>
      </c>
      <c r="W132" s="87"/>
      <c r="X132" s="87"/>
      <c r="Y132" s="96" t="s">
        <v>5014</v>
      </c>
      <c r="Z132" s="87"/>
      <c r="AA132" s="48">
        <v>0</v>
      </c>
      <c r="AB132" s="49">
        <v>0</v>
      </c>
      <c r="AC132" s="48">
        <v>0</v>
      </c>
      <c r="AD132" s="49">
        <v>0</v>
      </c>
      <c r="AE132" s="48">
        <v>0</v>
      </c>
      <c r="AF132" s="49">
        <v>0</v>
      </c>
      <c r="AG132" s="48">
        <v>40</v>
      </c>
      <c r="AH132" s="49">
        <v>100</v>
      </c>
      <c r="AI132" s="48">
        <v>40</v>
      </c>
    </row>
    <row r="133" spans="1:35" x14ac:dyDescent="0.25">
      <c r="A133" s="62" t="s">
        <v>274</v>
      </c>
      <c r="B133" s="62" t="s">
        <v>1400</v>
      </c>
      <c r="C133" s="63"/>
      <c r="D133" s="64"/>
      <c r="E133" s="65"/>
      <c r="F133" s="66"/>
      <c r="G133" s="63"/>
      <c r="H133" s="67"/>
      <c r="I133" s="68"/>
      <c r="J133" s="68"/>
      <c r="K133" s="34"/>
      <c r="L133" s="75">
        <v>133</v>
      </c>
      <c r="M133" s="75" t="b">
        <f xml:space="preserve"> IF(AND(Edges[Relationship Date (UTC)] &gt;= Misc!$O$2, Edges[Relationship Date (UTC)] &lt;= Misc!$P$2,Edges[Tweet Date (UTC)] &gt;= Misc!$O$3, Edges[Tweet Date (UTC)] &lt;= Misc!$P$3,TRUE), TRUE, FALSE)</f>
        <v>1</v>
      </c>
      <c r="N133" s="70"/>
      <c r="O133" s="87" t="s">
        <v>1908</v>
      </c>
      <c r="P133" s="90">
        <v>44081.373090277775</v>
      </c>
      <c r="Q133" s="87" t="s">
        <v>1980</v>
      </c>
      <c r="R133" s="87"/>
      <c r="S133" s="87"/>
      <c r="T133" s="87" t="s">
        <v>2743</v>
      </c>
      <c r="U133" s="90">
        <v>44081.373090277775</v>
      </c>
      <c r="V133" s="92" t="s">
        <v>3015</v>
      </c>
      <c r="W133" s="87"/>
      <c r="X133" s="87"/>
      <c r="Y133" s="96" t="s">
        <v>5015</v>
      </c>
      <c r="Z133" s="87"/>
      <c r="AA133" s="48">
        <v>0</v>
      </c>
      <c r="AB133" s="49">
        <v>0</v>
      </c>
      <c r="AC133" s="48">
        <v>0</v>
      </c>
      <c r="AD133" s="49">
        <v>0</v>
      </c>
      <c r="AE133" s="48">
        <v>0</v>
      </c>
      <c r="AF133" s="49">
        <v>0</v>
      </c>
      <c r="AG133" s="48">
        <v>20</v>
      </c>
      <c r="AH133" s="49">
        <v>100</v>
      </c>
      <c r="AI133" s="48">
        <v>20</v>
      </c>
    </row>
    <row r="134" spans="1:35" x14ac:dyDescent="0.25">
      <c r="A134" s="62" t="s">
        <v>275</v>
      </c>
      <c r="B134" s="62" t="s">
        <v>1401</v>
      </c>
      <c r="C134" s="63"/>
      <c r="D134" s="64"/>
      <c r="E134" s="65"/>
      <c r="F134" s="66"/>
      <c r="G134" s="63"/>
      <c r="H134" s="67"/>
      <c r="I134" s="68"/>
      <c r="J134" s="68"/>
      <c r="K134" s="34"/>
      <c r="L134" s="75">
        <v>134</v>
      </c>
      <c r="M134" s="75" t="b">
        <f xml:space="preserve"> IF(AND(Edges[Relationship Date (UTC)] &gt;= Misc!$O$2, Edges[Relationship Date (UTC)] &lt;= Misc!$P$2,Edges[Tweet Date (UTC)] &gt;= Misc!$O$3, Edges[Tweet Date (UTC)] &lt;= Misc!$P$3,TRUE), TRUE, FALSE)</f>
        <v>1</v>
      </c>
      <c r="N134" s="70"/>
      <c r="O134" s="87" t="s">
        <v>1908</v>
      </c>
      <c r="P134" s="90">
        <v>44081.373148148145</v>
      </c>
      <c r="Q134" s="87" t="s">
        <v>1981</v>
      </c>
      <c r="R134" s="87"/>
      <c r="S134" s="87"/>
      <c r="T134" s="87" t="s">
        <v>2759</v>
      </c>
      <c r="U134" s="90">
        <v>44081.373148148145</v>
      </c>
      <c r="V134" s="92" t="s">
        <v>3016</v>
      </c>
      <c r="W134" s="87"/>
      <c r="X134" s="87"/>
      <c r="Y134" s="96" t="s">
        <v>5016</v>
      </c>
      <c r="Z134" s="87"/>
      <c r="AA134" s="48"/>
      <c r="AB134" s="49"/>
      <c r="AC134" s="48"/>
      <c r="AD134" s="49"/>
      <c r="AE134" s="48"/>
      <c r="AF134" s="49"/>
      <c r="AG134" s="48"/>
      <c r="AH134" s="49"/>
      <c r="AI134" s="48"/>
    </row>
    <row r="135" spans="1:35" x14ac:dyDescent="0.25">
      <c r="A135" s="62" t="s">
        <v>275</v>
      </c>
      <c r="B135" s="62" t="s">
        <v>1402</v>
      </c>
      <c r="C135" s="63"/>
      <c r="D135" s="64"/>
      <c r="E135" s="65"/>
      <c r="F135" s="66"/>
      <c r="G135" s="63"/>
      <c r="H135" s="67"/>
      <c r="I135" s="68"/>
      <c r="J135" s="68"/>
      <c r="K135" s="34"/>
      <c r="L135" s="75">
        <v>135</v>
      </c>
      <c r="M135" s="75" t="b">
        <f xml:space="preserve"> IF(AND(Edges[Relationship Date (UTC)] &gt;= Misc!$O$2, Edges[Relationship Date (UTC)] &lt;= Misc!$P$2,Edges[Tweet Date (UTC)] &gt;= Misc!$O$3, Edges[Tweet Date (UTC)] &lt;= Misc!$P$3,TRUE), TRUE, FALSE)</f>
        <v>1</v>
      </c>
      <c r="N135" s="70"/>
      <c r="O135" s="87" t="s">
        <v>1908</v>
      </c>
      <c r="P135" s="90">
        <v>44081.373148148145</v>
      </c>
      <c r="Q135" s="87" t="s">
        <v>1981</v>
      </c>
      <c r="R135" s="87"/>
      <c r="S135" s="87"/>
      <c r="T135" s="87" t="s">
        <v>2759</v>
      </c>
      <c r="U135" s="90">
        <v>44081.373148148145</v>
      </c>
      <c r="V135" s="92" t="s">
        <v>3016</v>
      </c>
      <c r="W135" s="87"/>
      <c r="X135" s="87"/>
      <c r="Y135" s="96" t="s">
        <v>5016</v>
      </c>
      <c r="Z135" s="87"/>
      <c r="AA135" s="48"/>
      <c r="AB135" s="49"/>
      <c r="AC135" s="48"/>
      <c r="AD135" s="49"/>
      <c r="AE135" s="48"/>
      <c r="AF135" s="49"/>
      <c r="AG135" s="48"/>
      <c r="AH135" s="49"/>
      <c r="AI135" s="48"/>
    </row>
    <row r="136" spans="1:35" x14ac:dyDescent="0.25">
      <c r="A136" s="62" t="s">
        <v>275</v>
      </c>
      <c r="B136" s="62" t="s">
        <v>1403</v>
      </c>
      <c r="C136" s="63"/>
      <c r="D136" s="64"/>
      <c r="E136" s="65"/>
      <c r="F136" s="66"/>
      <c r="G136" s="63"/>
      <c r="H136" s="67"/>
      <c r="I136" s="68"/>
      <c r="J136" s="68"/>
      <c r="K136" s="34"/>
      <c r="L136" s="75">
        <v>136</v>
      </c>
      <c r="M136" s="75" t="b">
        <f xml:space="preserve"> IF(AND(Edges[Relationship Date (UTC)] &gt;= Misc!$O$2, Edges[Relationship Date (UTC)] &lt;= Misc!$P$2,Edges[Tweet Date (UTC)] &gt;= Misc!$O$3, Edges[Tweet Date (UTC)] &lt;= Misc!$P$3,TRUE), TRUE, FALSE)</f>
        <v>1</v>
      </c>
      <c r="N136" s="70"/>
      <c r="O136" s="87" t="s">
        <v>1908</v>
      </c>
      <c r="P136" s="90">
        <v>44081.373148148145</v>
      </c>
      <c r="Q136" s="87" t="s">
        <v>1981</v>
      </c>
      <c r="R136" s="87"/>
      <c r="S136" s="87"/>
      <c r="T136" s="87" t="s">
        <v>2759</v>
      </c>
      <c r="U136" s="90">
        <v>44081.373148148145</v>
      </c>
      <c r="V136" s="92" t="s">
        <v>3016</v>
      </c>
      <c r="W136" s="87"/>
      <c r="X136" s="87"/>
      <c r="Y136" s="96" t="s">
        <v>5016</v>
      </c>
      <c r="Z136" s="87"/>
      <c r="AA136" s="48"/>
      <c r="AB136" s="49"/>
      <c r="AC136" s="48"/>
      <c r="AD136" s="49"/>
      <c r="AE136" s="48"/>
      <c r="AF136" s="49"/>
      <c r="AG136" s="48"/>
      <c r="AH136" s="49"/>
      <c r="AI136" s="48"/>
    </row>
    <row r="137" spans="1:35" x14ac:dyDescent="0.25">
      <c r="A137" s="62" t="s">
        <v>275</v>
      </c>
      <c r="B137" s="62" t="s">
        <v>1404</v>
      </c>
      <c r="C137" s="63"/>
      <c r="D137" s="64"/>
      <c r="E137" s="65"/>
      <c r="F137" s="66"/>
      <c r="G137" s="63"/>
      <c r="H137" s="67"/>
      <c r="I137" s="68"/>
      <c r="J137" s="68"/>
      <c r="K137" s="34"/>
      <c r="L137" s="75">
        <v>137</v>
      </c>
      <c r="M137" s="75" t="b">
        <f xml:space="preserve"> IF(AND(Edges[Relationship Date (UTC)] &gt;= Misc!$O$2, Edges[Relationship Date (UTC)] &lt;= Misc!$P$2,Edges[Tweet Date (UTC)] &gt;= Misc!$O$3, Edges[Tweet Date (UTC)] &lt;= Misc!$P$3,TRUE), TRUE, FALSE)</f>
        <v>1</v>
      </c>
      <c r="N137" s="70"/>
      <c r="O137" s="87" t="s">
        <v>1908</v>
      </c>
      <c r="P137" s="90">
        <v>44081.373148148145</v>
      </c>
      <c r="Q137" s="87" t="s">
        <v>1981</v>
      </c>
      <c r="R137" s="87"/>
      <c r="S137" s="87"/>
      <c r="T137" s="87" t="s">
        <v>2759</v>
      </c>
      <c r="U137" s="90">
        <v>44081.373148148145</v>
      </c>
      <c r="V137" s="92" t="s">
        <v>3016</v>
      </c>
      <c r="W137" s="87"/>
      <c r="X137" s="87"/>
      <c r="Y137" s="96" t="s">
        <v>5016</v>
      </c>
      <c r="Z137" s="87"/>
      <c r="AA137" s="48">
        <v>0</v>
      </c>
      <c r="AB137" s="49">
        <v>0</v>
      </c>
      <c r="AC137" s="48">
        <v>0</v>
      </c>
      <c r="AD137" s="49">
        <v>0</v>
      </c>
      <c r="AE137" s="48">
        <v>0</v>
      </c>
      <c r="AF137" s="49">
        <v>0</v>
      </c>
      <c r="AG137" s="48">
        <v>19</v>
      </c>
      <c r="AH137" s="49">
        <v>100</v>
      </c>
      <c r="AI137" s="48">
        <v>19</v>
      </c>
    </row>
    <row r="138" spans="1:35" x14ac:dyDescent="0.25">
      <c r="A138" s="62" t="s">
        <v>276</v>
      </c>
      <c r="B138" s="62" t="s">
        <v>1165</v>
      </c>
      <c r="C138" s="63"/>
      <c r="D138" s="64"/>
      <c r="E138" s="65"/>
      <c r="F138" s="66"/>
      <c r="G138" s="63"/>
      <c r="H138" s="67"/>
      <c r="I138" s="68"/>
      <c r="J138" s="68"/>
      <c r="K138" s="34"/>
      <c r="L138" s="75">
        <v>138</v>
      </c>
      <c r="M138" s="75" t="b">
        <f xml:space="preserve"> IF(AND(Edges[Relationship Date (UTC)] &gt;= Misc!$O$2, Edges[Relationship Date (UTC)] &lt;= Misc!$P$2,Edges[Tweet Date (UTC)] &gt;= Misc!$O$3, Edges[Tweet Date (UTC)] &lt;= Misc!$P$3,TRUE), TRUE, FALSE)</f>
        <v>1</v>
      </c>
      <c r="N138" s="70"/>
      <c r="O138" s="87" t="s">
        <v>1908</v>
      </c>
      <c r="P138" s="90">
        <v>44081.373159722221</v>
      </c>
      <c r="Q138" s="87" t="s">
        <v>1972</v>
      </c>
      <c r="R138" s="87"/>
      <c r="S138" s="87"/>
      <c r="T138" s="87"/>
      <c r="U138" s="90">
        <v>44081.373159722221</v>
      </c>
      <c r="V138" s="92" t="s">
        <v>3017</v>
      </c>
      <c r="W138" s="87"/>
      <c r="X138" s="87"/>
      <c r="Y138" s="96" t="s">
        <v>5017</v>
      </c>
      <c r="Z138" s="87"/>
      <c r="AA138" s="48">
        <v>0</v>
      </c>
      <c r="AB138" s="49">
        <v>0</v>
      </c>
      <c r="AC138" s="48">
        <v>0</v>
      </c>
      <c r="AD138" s="49">
        <v>0</v>
      </c>
      <c r="AE138" s="48">
        <v>0</v>
      </c>
      <c r="AF138" s="49">
        <v>0</v>
      </c>
      <c r="AG138" s="48">
        <v>41</v>
      </c>
      <c r="AH138" s="49">
        <v>100</v>
      </c>
      <c r="AI138" s="48">
        <v>41</v>
      </c>
    </row>
    <row r="139" spans="1:35" x14ac:dyDescent="0.25">
      <c r="A139" s="62" t="s">
        <v>277</v>
      </c>
      <c r="B139" s="62" t="s">
        <v>1405</v>
      </c>
      <c r="C139" s="63"/>
      <c r="D139" s="64"/>
      <c r="E139" s="65"/>
      <c r="F139" s="66"/>
      <c r="G139" s="63"/>
      <c r="H139" s="67"/>
      <c r="I139" s="68"/>
      <c r="J139" s="68"/>
      <c r="K139" s="34"/>
      <c r="L139" s="75">
        <v>139</v>
      </c>
      <c r="M139" s="75" t="b">
        <f xml:space="preserve"> IF(AND(Edges[Relationship Date (UTC)] &gt;= Misc!$O$2, Edges[Relationship Date (UTC)] &lt;= Misc!$P$2,Edges[Tweet Date (UTC)] &gt;= Misc!$O$3, Edges[Tweet Date (UTC)] &lt;= Misc!$P$3,TRUE), TRUE, FALSE)</f>
        <v>1</v>
      </c>
      <c r="N139" s="70"/>
      <c r="O139" s="87" t="s">
        <v>1908</v>
      </c>
      <c r="P139" s="90">
        <v>44081.373182870368</v>
      </c>
      <c r="Q139" s="87" t="s">
        <v>1982</v>
      </c>
      <c r="R139" s="87"/>
      <c r="S139" s="87"/>
      <c r="T139" s="87" t="s">
        <v>2760</v>
      </c>
      <c r="U139" s="90">
        <v>44081.373182870368</v>
      </c>
      <c r="V139" s="92" t="s">
        <v>3018</v>
      </c>
      <c r="W139" s="87"/>
      <c r="X139" s="87"/>
      <c r="Y139" s="96" t="s">
        <v>5018</v>
      </c>
      <c r="Z139" s="87"/>
      <c r="AA139" s="48">
        <v>0</v>
      </c>
      <c r="AB139" s="49">
        <v>0</v>
      </c>
      <c r="AC139" s="48">
        <v>0</v>
      </c>
      <c r="AD139" s="49">
        <v>0</v>
      </c>
      <c r="AE139" s="48">
        <v>0</v>
      </c>
      <c r="AF139" s="49">
        <v>0</v>
      </c>
      <c r="AG139" s="48">
        <v>34</v>
      </c>
      <c r="AH139" s="49">
        <v>100</v>
      </c>
      <c r="AI139" s="48">
        <v>34</v>
      </c>
    </row>
    <row r="140" spans="1:35" x14ac:dyDescent="0.25">
      <c r="A140" s="62" t="s">
        <v>278</v>
      </c>
      <c r="B140" s="62" t="s">
        <v>1387</v>
      </c>
      <c r="C140" s="63"/>
      <c r="D140" s="64"/>
      <c r="E140" s="65"/>
      <c r="F140" s="66"/>
      <c r="G140" s="63"/>
      <c r="H140" s="67"/>
      <c r="I140" s="68"/>
      <c r="J140" s="68"/>
      <c r="K140" s="34"/>
      <c r="L140" s="75">
        <v>140</v>
      </c>
      <c r="M140" s="75" t="b">
        <f xml:space="preserve"> IF(AND(Edges[Relationship Date (UTC)] &gt;= Misc!$O$2, Edges[Relationship Date (UTC)] &lt;= Misc!$P$2,Edges[Tweet Date (UTC)] &gt;= Misc!$O$3, Edges[Tweet Date (UTC)] &lt;= Misc!$P$3,TRUE), TRUE, FALSE)</f>
        <v>1</v>
      </c>
      <c r="N140" s="70"/>
      <c r="O140" s="87" t="s">
        <v>1908</v>
      </c>
      <c r="P140" s="90">
        <v>44081.373206018521</v>
      </c>
      <c r="Q140" s="87" t="s">
        <v>1983</v>
      </c>
      <c r="R140" s="87"/>
      <c r="S140" s="87"/>
      <c r="T140" s="87" t="s">
        <v>2743</v>
      </c>
      <c r="U140" s="90">
        <v>44081.373206018521</v>
      </c>
      <c r="V140" s="92" t="s">
        <v>3019</v>
      </c>
      <c r="W140" s="87"/>
      <c r="X140" s="87"/>
      <c r="Y140" s="96" t="s">
        <v>5019</v>
      </c>
      <c r="Z140" s="87"/>
      <c r="AA140" s="48">
        <v>0</v>
      </c>
      <c r="AB140" s="49">
        <v>0</v>
      </c>
      <c r="AC140" s="48">
        <v>0</v>
      </c>
      <c r="AD140" s="49">
        <v>0</v>
      </c>
      <c r="AE140" s="48">
        <v>0</v>
      </c>
      <c r="AF140" s="49">
        <v>0</v>
      </c>
      <c r="AG140" s="48">
        <v>22</v>
      </c>
      <c r="AH140" s="49">
        <v>100</v>
      </c>
      <c r="AI140" s="48">
        <v>22</v>
      </c>
    </row>
    <row r="141" spans="1:35" x14ac:dyDescent="0.25">
      <c r="A141" s="62" t="s">
        <v>279</v>
      </c>
      <c r="B141" s="62" t="s">
        <v>1165</v>
      </c>
      <c r="C141" s="63"/>
      <c r="D141" s="64"/>
      <c r="E141" s="65"/>
      <c r="F141" s="66"/>
      <c r="G141" s="63"/>
      <c r="H141" s="67"/>
      <c r="I141" s="68"/>
      <c r="J141" s="68"/>
      <c r="K141" s="34"/>
      <c r="L141" s="75">
        <v>141</v>
      </c>
      <c r="M141" s="75" t="b">
        <f xml:space="preserve"> IF(AND(Edges[Relationship Date (UTC)] &gt;= Misc!$O$2, Edges[Relationship Date (UTC)] &lt;= Misc!$P$2,Edges[Tweet Date (UTC)] &gt;= Misc!$O$3, Edges[Tweet Date (UTC)] &lt;= Misc!$P$3,TRUE), TRUE, FALSE)</f>
        <v>1</v>
      </c>
      <c r="N141" s="70"/>
      <c r="O141" s="87" t="s">
        <v>1908</v>
      </c>
      <c r="P141" s="90">
        <v>44081.373252314814</v>
      </c>
      <c r="Q141" s="87" t="s">
        <v>1921</v>
      </c>
      <c r="R141" s="87"/>
      <c r="S141" s="87"/>
      <c r="T141" s="87" t="s">
        <v>2747</v>
      </c>
      <c r="U141" s="90">
        <v>44081.373252314814</v>
      </c>
      <c r="V141" s="92" t="s">
        <v>3020</v>
      </c>
      <c r="W141" s="87"/>
      <c r="X141" s="87"/>
      <c r="Y141" s="96" t="s">
        <v>5020</v>
      </c>
      <c r="Z141" s="87"/>
      <c r="AA141" s="48">
        <v>0</v>
      </c>
      <c r="AB141" s="49">
        <v>0</v>
      </c>
      <c r="AC141" s="48">
        <v>0</v>
      </c>
      <c r="AD141" s="49">
        <v>0</v>
      </c>
      <c r="AE141" s="48">
        <v>0</v>
      </c>
      <c r="AF141" s="49">
        <v>0</v>
      </c>
      <c r="AG141" s="48">
        <v>26</v>
      </c>
      <c r="AH141" s="49">
        <v>100</v>
      </c>
      <c r="AI141" s="48">
        <v>26</v>
      </c>
    </row>
    <row r="142" spans="1:35" x14ac:dyDescent="0.25">
      <c r="A142" s="62" t="s">
        <v>280</v>
      </c>
      <c r="B142" s="62" t="s">
        <v>1406</v>
      </c>
      <c r="C142" s="63"/>
      <c r="D142" s="64"/>
      <c r="E142" s="65"/>
      <c r="F142" s="66"/>
      <c r="G142" s="63"/>
      <c r="H142" s="67"/>
      <c r="I142" s="68"/>
      <c r="J142" s="68"/>
      <c r="K142" s="34"/>
      <c r="L142" s="75">
        <v>142</v>
      </c>
      <c r="M142" s="75" t="b">
        <f xml:space="preserve"> IF(AND(Edges[Relationship Date (UTC)] &gt;= Misc!$O$2, Edges[Relationship Date (UTC)] &lt;= Misc!$P$2,Edges[Tweet Date (UTC)] &gt;= Misc!$O$3, Edges[Tweet Date (UTC)] &lt;= Misc!$P$3,TRUE), TRUE, FALSE)</f>
        <v>1</v>
      </c>
      <c r="N142" s="70"/>
      <c r="O142" s="87" t="s">
        <v>1908</v>
      </c>
      <c r="P142" s="90">
        <v>44081.371736111112</v>
      </c>
      <c r="Q142" s="87" t="s">
        <v>1984</v>
      </c>
      <c r="R142" s="87"/>
      <c r="S142" s="87"/>
      <c r="T142" s="87" t="s">
        <v>2761</v>
      </c>
      <c r="U142" s="90">
        <v>44081.371736111112</v>
      </c>
      <c r="V142" s="92" t="s">
        <v>3021</v>
      </c>
      <c r="W142" s="87"/>
      <c r="X142" s="87"/>
      <c r="Y142" s="96" t="s">
        <v>5021</v>
      </c>
      <c r="Z142" s="87"/>
      <c r="AA142" s="48">
        <v>0</v>
      </c>
      <c r="AB142" s="49">
        <v>0</v>
      </c>
      <c r="AC142" s="48">
        <v>0</v>
      </c>
      <c r="AD142" s="49">
        <v>0</v>
      </c>
      <c r="AE142" s="48">
        <v>0</v>
      </c>
      <c r="AF142" s="49">
        <v>0</v>
      </c>
      <c r="AG142" s="48">
        <v>45</v>
      </c>
      <c r="AH142" s="49">
        <v>100</v>
      </c>
      <c r="AI142" s="48">
        <v>45</v>
      </c>
    </row>
    <row r="143" spans="1:35" x14ac:dyDescent="0.25">
      <c r="A143" s="62" t="s">
        <v>280</v>
      </c>
      <c r="B143" s="62" t="s">
        <v>1165</v>
      </c>
      <c r="C143" s="63"/>
      <c r="D143" s="64"/>
      <c r="E143" s="65"/>
      <c r="F143" s="66"/>
      <c r="G143" s="63"/>
      <c r="H143" s="67"/>
      <c r="I143" s="68"/>
      <c r="J143" s="68"/>
      <c r="K143" s="34"/>
      <c r="L143" s="75">
        <v>143</v>
      </c>
      <c r="M143" s="75" t="b">
        <f xml:space="preserve"> IF(AND(Edges[Relationship Date (UTC)] &gt;= Misc!$O$2, Edges[Relationship Date (UTC)] &lt;= Misc!$P$2,Edges[Tweet Date (UTC)] &gt;= Misc!$O$3, Edges[Tweet Date (UTC)] &lt;= Misc!$P$3,TRUE), TRUE, FALSE)</f>
        <v>1</v>
      </c>
      <c r="N143" s="70"/>
      <c r="O143" s="87" t="s">
        <v>1908</v>
      </c>
      <c r="P143" s="90">
        <v>44081.373263888891</v>
      </c>
      <c r="Q143" s="87" t="s">
        <v>1921</v>
      </c>
      <c r="R143" s="87"/>
      <c r="S143" s="87"/>
      <c r="T143" s="87" t="s">
        <v>2747</v>
      </c>
      <c r="U143" s="90">
        <v>44081.373263888891</v>
      </c>
      <c r="V143" s="92" t="s">
        <v>3022</v>
      </c>
      <c r="W143" s="87"/>
      <c r="X143" s="87"/>
      <c r="Y143" s="96" t="s">
        <v>5022</v>
      </c>
      <c r="Z143" s="87"/>
      <c r="AA143" s="48">
        <v>0</v>
      </c>
      <c r="AB143" s="49">
        <v>0</v>
      </c>
      <c r="AC143" s="48">
        <v>0</v>
      </c>
      <c r="AD143" s="49">
        <v>0</v>
      </c>
      <c r="AE143" s="48">
        <v>0</v>
      </c>
      <c r="AF143" s="49">
        <v>0</v>
      </c>
      <c r="AG143" s="48">
        <v>26</v>
      </c>
      <c r="AH143" s="49">
        <v>100</v>
      </c>
      <c r="AI143" s="48">
        <v>26</v>
      </c>
    </row>
    <row r="144" spans="1:35" x14ac:dyDescent="0.25">
      <c r="A144" s="62" t="s">
        <v>281</v>
      </c>
      <c r="B144" s="62" t="s">
        <v>1352</v>
      </c>
      <c r="C144" s="63"/>
      <c r="D144" s="64"/>
      <c r="E144" s="65"/>
      <c r="F144" s="66"/>
      <c r="G144" s="63"/>
      <c r="H144" s="67"/>
      <c r="I144" s="68"/>
      <c r="J144" s="68"/>
      <c r="K144" s="34"/>
      <c r="L144" s="75">
        <v>144</v>
      </c>
      <c r="M144" s="75" t="b">
        <f xml:space="preserve"> IF(AND(Edges[Relationship Date (UTC)] &gt;= Misc!$O$2, Edges[Relationship Date (UTC)] &lt;= Misc!$P$2,Edges[Tweet Date (UTC)] &gt;= Misc!$O$3, Edges[Tweet Date (UTC)] &lt;= Misc!$P$3,TRUE), TRUE, FALSE)</f>
        <v>1</v>
      </c>
      <c r="N144" s="70"/>
      <c r="O144" s="87" t="s">
        <v>1908</v>
      </c>
      <c r="P144" s="90">
        <v>44081.37327546296</v>
      </c>
      <c r="Q144" s="87" t="s">
        <v>1952</v>
      </c>
      <c r="R144" s="87"/>
      <c r="S144" s="87"/>
      <c r="T144" s="87"/>
      <c r="U144" s="90">
        <v>44081.37327546296</v>
      </c>
      <c r="V144" s="92" t="s">
        <v>3023</v>
      </c>
      <c r="W144" s="87"/>
      <c r="X144" s="87"/>
      <c r="Y144" s="96" t="s">
        <v>5023</v>
      </c>
      <c r="Z144" s="87"/>
      <c r="AA144" s="48">
        <v>0</v>
      </c>
      <c r="AB144" s="49">
        <v>0</v>
      </c>
      <c r="AC144" s="48">
        <v>0</v>
      </c>
      <c r="AD144" s="49">
        <v>0</v>
      </c>
      <c r="AE144" s="48">
        <v>0</v>
      </c>
      <c r="AF144" s="49">
        <v>0</v>
      </c>
      <c r="AG144" s="48">
        <v>48</v>
      </c>
      <c r="AH144" s="49">
        <v>100</v>
      </c>
      <c r="AI144" s="48">
        <v>48</v>
      </c>
    </row>
    <row r="145" spans="1:35" x14ac:dyDescent="0.25">
      <c r="A145" s="62" t="s">
        <v>282</v>
      </c>
      <c r="B145" s="62" t="s">
        <v>1407</v>
      </c>
      <c r="C145" s="63"/>
      <c r="D145" s="64"/>
      <c r="E145" s="65"/>
      <c r="F145" s="66"/>
      <c r="G145" s="63"/>
      <c r="H145" s="67"/>
      <c r="I145" s="68"/>
      <c r="J145" s="68"/>
      <c r="K145" s="34"/>
      <c r="L145" s="75">
        <v>145</v>
      </c>
      <c r="M145" s="75" t="b">
        <f xml:space="preserve"> IF(AND(Edges[Relationship Date (UTC)] &gt;= Misc!$O$2, Edges[Relationship Date (UTC)] &lt;= Misc!$P$2,Edges[Tweet Date (UTC)] &gt;= Misc!$O$3, Edges[Tweet Date (UTC)] &lt;= Misc!$P$3,TRUE), TRUE, FALSE)</f>
        <v>1</v>
      </c>
      <c r="N145" s="70"/>
      <c r="O145" s="87" t="s">
        <v>1908</v>
      </c>
      <c r="P145" s="90">
        <v>44081.373391203706</v>
      </c>
      <c r="Q145" s="87" t="s">
        <v>1985</v>
      </c>
      <c r="R145" s="87"/>
      <c r="S145" s="87"/>
      <c r="T145" s="87"/>
      <c r="U145" s="90">
        <v>44081.373391203706</v>
      </c>
      <c r="V145" s="92" t="s">
        <v>3024</v>
      </c>
      <c r="W145" s="87"/>
      <c r="X145" s="87"/>
      <c r="Y145" s="96" t="s">
        <v>5024</v>
      </c>
      <c r="Z145" s="87"/>
      <c r="AA145" s="48">
        <v>0</v>
      </c>
      <c r="AB145" s="49">
        <v>0</v>
      </c>
      <c r="AC145" s="48">
        <v>0</v>
      </c>
      <c r="AD145" s="49">
        <v>0</v>
      </c>
      <c r="AE145" s="48">
        <v>0</v>
      </c>
      <c r="AF145" s="49">
        <v>0</v>
      </c>
      <c r="AG145" s="48">
        <v>48</v>
      </c>
      <c r="AH145" s="49">
        <v>100</v>
      </c>
      <c r="AI145" s="48">
        <v>48</v>
      </c>
    </row>
    <row r="146" spans="1:35" x14ac:dyDescent="0.25">
      <c r="A146" s="62" t="s">
        <v>283</v>
      </c>
      <c r="B146" s="62" t="s">
        <v>1354</v>
      </c>
      <c r="C146" s="63"/>
      <c r="D146" s="64"/>
      <c r="E146" s="65"/>
      <c r="F146" s="66"/>
      <c r="G146" s="63"/>
      <c r="H146" s="67"/>
      <c r="I146" s="68"/>
      <c r="J146" s="68"/>
      <c r="K146" s="34"/>
      <c r="L146" s="75">
        <v>146</v>
      </c>
      <c r="M146" s="75" t="b">
        <f xml:space="preserve"> IF(AND(Edges[Relationship Date (UTC)] &gt;= Misc!$O$2, Edges[Relationship Date (UTC)] &lt;= Misc!$P$2,Edges[Tweet Date (UTC)] &gt;= Misc!$O$3, Edges[Tweet Date (UTC)] &lt;= Misc!$P$3,TRUE), TRUE, FALSE)</f>
        <v>1</v>
      </c>
      <c r="N146" s="70"/>
      <c r="O146" s="87" t="s">
        <v>1908</v>
      </c>
      <c r="P146" s="90">
        <v>44081.373414351852</v>
      </c>
      <c r="Q146" s="87" t="s">
        <v>1986</v>
      </c>
      <c r="R146" s="87"/>
      <c r="S146" s="87"/>
      <c r="T146" s="87" t="s">
        <v>2754</v>
      </c>
      <c r="U146" s="90">
        <v>44081.373414351852</v>
      </c>
      <c r="V146" s="92" t="s">
        <v>3025</v>
      </c>
      <c r="W146" s="87"/>
      <c r="X146" s="87"/>
      <c r="Y146" s="96" t="s">
        <v>5025</v>
      </c>
      <c r="Z146" s="87"/>
      <c r="AA146" s="48"/>
      <c r="AB146" s="49"/>
      <c r="AC146" s="48"/>
      <c r="AD146" s="49"/>
      <c r="AE146" s="48"/>
      <c r="AF146" s="49"/>
      <c r="AG146" s="48"/>
      <c r="AH146" s="49"/>
      <c r="AI146" s="48"/>
    </row>
    <row r="147" spans="1:35" x14ac:dyDescent="0.25">
      <c r="A147" s="62" t="s">
        <v>283</v>
      </c>
      <c r="B147" s="62" t="s">
        <v>1408</v>
      </c>
      <c r="C147" s="63"/>
      <c r="D147" s="64"/>
      <c r="E147" s="65"/>
      <c r="F147" s="66"/>
      <c r="G147" s="63"/>
      <c r="H147" s="67"/>
      <c r="I147" s="68"/>
      <c r="J147" s="68"/>
      <c r="K147" s="34"/>
      <c r="L147" s="75">
        <v>147</v>
      </c>
      <c r="M147" s="75" t="b">
        <f xml:space="preserve"> IF(AND(Edges[Relationship Date (UTC)] &gt;= Misc!$O$2, Edges[Relationship Date (UTC)] &lt;= Misc!$P$2,Edges[Tweet Date (UTC)] &gt;= Misc!$O$3, Edges[Tweet Date (UTC)] &lt;= Misc!$P$3,TRUE), TRUE, FALSE)</f>
        <v>1</v>
      </c>
      <c r="N147" s="70"/>
      <c r="O147" s="87" t="s">
        <v>1908</v>
      </c>
      <c r="P147" s="90">
        <v>44081.373414351852</v>
      </c>
      <c r="Q147" s="87" t="s">
        <v>1986</v>
      </c>
      <c r="R147" s="87"/>
      <c r="S147" s="87"/>
      <c r="T147" s="87" t="s">
        <v>2754</v>
      </c>
      <c r="U147" s="90">
        <v>44081.373414351852</v>
      </c>
      <c r="V147" s="92" t="s">
        <v>3025</v>
      </c>
      <c r="W147" s="87"/>
      <c r="X147" s="87"/>
      <c r="Y147" s="96" t="s">
        <v>5025</v>
      </c>
      <c r="Z147" s="87"/>
      <c r="AA147" s="48">
        <v>1</v>
      </c>
      <c r="AB147" s="49">
        <v>5.2631578947368425</v>
      </c>
      <c r="AC147" s="48">
        <v>1</v>
      </c>
      <c r="AD147" s="49">
        <v>5.2631578947368425</v>
      </c>
      <c r="AE147" s="48">
        <v>0</v>
      </c>
      <c r="AF147" s="49">
        <v>0</v>
      </c>
      <c r="AG147" s="48">
        <v>17</v>
      </c>
      <c r="AH147" s="49">
        <v>89.473684210526315</v>
      </c>
      <c r="AI147" s="48">
        <v>19</v>
      </c>
    </row>
    <row r="148" spans="1:35" x14ac:dyDescent="0.25">
      <c r="A148" s="62" t="s">
        <v>284</v>
      </c>
      <c r="B148" s="62" t="s">
        <v>1409</v>
      </c>
      <c r="C148" s="63"/>
      <c r="D148" s="64"/>
      <c r="E148" s="65"/>
      <c r="F148" s="66"/>
      <c r="G148" s="63"/>
      <c r="H148" s="67"/>
      <c r="I148" s="68"/>
      <c r="J148" s="68"/>
      <c r="K148" s="34"/>
      <c r="L148" s="75">
        <v>148</v>
      </c>
      <c r="M148" s="75" t="b">
        <f xml:space="preserve"> IF(AND(Edges[Relationship Date (UTC)] &gt;= Misc!$O$2, Edges[Relationship Date (UTC)] &lt;= Misc!$P$2,Edges[Tweet Date (UTC)] &gt;= Misc!$O$3, Edges[Tweet Date (UTC)] &lt;= Misc!$P$3,TRUE), TRUE, FALSE)</f>
        <v>1</v>
      </c>
      <c r="N148" s="70"/>
      <c r="O148" s="87" t="s">
        <v>1908</v>
      </c>
      <c r="P148" s="90">
        <v>44081.373414351852</v>
      </c>
      <c r="Q148" s="87" t="s">
        <v>1987</v>
      </c>
      <c r="R148" s="87"/>
      <c r="S148" s="87"/>
      <c r="T148" s="87"/>
      <c r="U148" s="90">
        <v>44081.373414351852</v>
      </c>
      <c r="V148" s="92" t="s">
        <v>3026</v>
      </c>
      <c r="W148" s="87"/>
      <c r="X148" s="87"/>
      <c r="Y148" s="96" t="s">
        <v>5026</v>
      </c>
      <c r="Z148" s="87"/>
      <c r="AA148" s="48">
        <v>0</v>
      </c>
      <c r="AB148" s="49">
        <v>0</v>
      </c>
      <c r="AC148" s="48">
        <v>0</v>
      </c>
      <c r="AD148" s="49">
        <v>0</v>
      </c>
      <c r="AE148" s="48">
        <v>0</v>
      </c>
      <c r="AF148" s="49">
        <v>0</v>
      </c>
      <c r="AG148" s="48">
        <v>41</v>
      </c>
      <c r="AH148" s="49">
        <v>100</v>
      </c>
      <c r="AI148" s="48">
        <v>41</v>
      </c>
    </row>
    <row r="149" spans="1:35" x14ac:dyDescent="0.25">
      <c r="A149" s="62" t="s">
        <v>284</v>
      </c>
      <c r="B149" s="62" t="s">
        <v>1165</v>
      </c>
      <c r="C149" s="63"/>
      <c r="D149" s="64"/>
      <c r="E149" s="65"/>
      <c r="F149" s="66"/>
      <c r="G149" s="63"/>
      <c r="H149" s="67"/>
      <c r="I149" s="68"/>
      <c r="J149" s="68"/>
      <c r="K149" s="34"/>
      <c r="L149" s="75">
        <v>149</v>
      </c>
      <c r="M149" s="75" t="b">
        <f xml:space="preserve"> IF(AND(Edges[Relationship Date (UTC)] &gt;= Misc!$O$2, Edges[Relationship Date (UTC)] &lt;= Misc!$P$2,Edges[Tweet Date (UTC)] &gt;= Misc!$O$3, Edges[Tweet Date (UTC)] &lt;= Misc!$P$3,TRUE), TRUE, FALSE)</f>
        <v>1</v>
      </c>
      <c r="N149" s="70"/>
      <c r="O149" s="87" t="s">
        <v>1908</v>
      </c>
      <c r="P149" s="90">
        <v>44081.372939814813</v>
      </c>
      <c r="Q149" s="87" t="s">
        <v>1988</v>
      </c>
      <c r="R149" s="87"/>
      <c r="S149" s="87"/>
      <c r="T149" s="87"/>
      <c r="U149" s="90">
        <v>44081.372939814813</v>
      </c>
      <c r="V149" s="92" t="s">
        <v>3027</v>
      </c>
      <c r="W149" s="87"/>
      <c r="X149" s="87"/>
      <c r="Y149" s="96" t="s">
        <v>5027</v>
      </c>
      <c r="Z149" s="87"/>
      <c r="AA149" s="48">
        <v>0</v>
      </c>
      <c r="AB149" s="49">
        <v>0</v>
      </c>
      <c r="AC149" s="48">
        <v>0</v>
      </c>
      <c r="AD149" s="49">
        <v>0</v>
      </c>
      <c r="AE149" s="48">
        <v>0</v>
      </c>
      <c r="AF149" s="49">
        <v>0</v>
      </c>
      <c r="AG149" s="48">
        <v>44</v>
      </c>
      <c r="AH149" s="49">
        <v>100</v>
      </c>
      <c r="AI149" s="48">
        <v>44</v>
      </c>
    </row>
    <row r="150" spans="1:35" x14ac:dyDescent="0.25">
      <c r="A150" s="62" t="s">
        <v>284</v>
      </c>
      <c r="B150" s="62" t="s">
        <v>1387</v>
      </c>
      <c r="C150" s="63"/>
      <c r="D150" s="64"/>
      <c r="E150" s="65"/>
      <c r="F150" s="66"/>
      <c r="G150" s="63"/>
      <c r="H150" s="67"/>
      <c r="I150" s="68"/>
      <c r="J150" s="68"/>
      <c r="K150" s="34"/>
      <c r="L150" s="75">
        <v>150</v>
      </c>
      <c r="M150" s="75" t="b">
        <f xml:space="preserve"> IF(AND(Edges[Relationship Date (UTC)] &gt;= Misc!$O$2, Edges[Relationship Date (UTC)] &lt;= Misc!$P$2,Edges[Tweet Date (UTC)] &gt;= Misc!$O$3, Edges[Tweet Date (UTC)] &lt;= Misc!$P$3,TRUE), TRUE, FALSE)</f>
        <v>1</v>
      </c>
      <c r="N150" s="70"/>
      <c r="O150" s="87" t="s">
        <v>1908</v>
      </c>
      <c r="P150" s="90">
        <v>44081.373414351852</v>
      </c>
      <c r="Q150" s="87" t="s">
        <v>1987</v>
      </c>
      <c r="R150" s="87"/>
      <c r="S150" s="87"/>
      <c r="T150" s="87"/>
      <c r="U150" s="90">
        <v>44081.373414351852</v>
      </c>
      <c r="V150" s="92" t="s">
        <v>3026</v>
      </c>
      <c r="W150" s="87"/>
      <c r="X150" s="87"/>
      <c r="Y150" s="96" t="s">
        <v>5026</v>
      </c>
      <c r="Z150" s="87"/>
      <c r="AA150" s="48"/>
      <c r="AB150" s="49"/>
      <c r="AC150" s="48"/>
      <c r="AD150" s="49"/>
      <c r="AE150" s="48"/>
      <c r="AF150" s="49"/>
      <c r="AG150" s="48"/>
      <c r="AH150" s="49"/>
      <c r="AI150" s="48"/>
    </row>
    <row r="151" spans="1:35" x14ac:dyDescent="0.25">
      <c r="A151" s="62" t="s">
        <v>285</v>
      </c>
      <c r="B151" s="62" t="s">
        <v>1165</v>
      </c>
      <c r="C151" s="63"/>
      <c r="D151" s="64"/>
      <c r="E151" s="65"/>
      <c r="F151" s="66"/>
      <c r="G151" s="63"/>
      <c r="H151" s="67"/>
      <c r="I151" s="68"/>
      <c r="J151" s="68"/>
      <c r="K151" s="34"/>
      <c r="L151" s="75">
        <v>151</v>
      </c>
      <c r="M151" s="75" t="b">
        <f xml:space="preserve"> IF(AND(Edges[Relationship Date (UTC)] &gt;= Misc!$O$2, Edges[Relationship Date (UTC)] &lt;= Misc!$P$2,Edges[Tweet Date (UTC)] &gt;= Misc!$O$3, Edges[Tweet Date (UTC)] &lt;= Misc!$P$3,TRUE), TRUE, FALSE)</f>
        <v>1</v>
      </c>
      <c r="N151" s="70"/>
      <c r="O151" s="87" t="s">
        <v>1908</v>
      </c>
      <c r="P151" s="90">
        <v>44081.373449074075</v>
      </c>
      <c r="Q151" s="87" t="s">
        <v>1932</v>
      </c>
      <c r="R151" s="87"/>
      <c r="S151" s="87"/>
      <c r="T151" s="87" t="s">
        <v>2743</v>
      </c>
      <c r="U151" s="90">
        <v>44081.373449074075</v>
      </c>
      <c r="V151" s="92" t="s">
        <v>3028</v>
      </c>
      <c r="W151" s="87"/>
      <c r="X151" s="87"/>
      <c r="Y151" s="96" t="s">
        <v>5028</v>
      </c>
      <c r="Z151" s="87"/>
      <c r="AA151" s="48">
        <v>0</v>
      </c>
      <c r="AB151" s="49">
        <v>0</v>
      </c>
      <c r="AC151" s="48">
        <v>0</v>
      </c>
      <c r="AD151" s="49">
        <v>0</v>
      </c>
      <c r="AE151" s="48">
        <v>0</v>
      </c>
      <c r="AF151" s="49">
        <v>0</v>
      </c>
      <c r="AG151" s="48">
        <v>26</v>
      </c>
      <c r="AH151" s="49">
        <v>100</v>
      </c>
      <c r="AI151" s="48">
        <v>26</v>
      </c>
    </row>
    <row r="152" spans="1:35" x14ac:dyDescent="0.25">
      <c r="A152" s="62" t="s">
        <v>286</v>
      </c>
      <c r="B152" s="62" t="s">
        <v>1410</v>
      </c>
      <c r="C152" s="63"/>
      <c r="D152" s="64"/>
      <c r="E152" s="65"/>
      <c r="F152" s="66"/>
      <c r="G152" s="63"/>
      <c r="H152" s="67"/>
      <c r="I152" s="68"/>
      <c r="J152" s="68"/>
      <c r="K152" s="34"/>
      <c r="L152" s="75">
        <v>152</v>
      </c>
      <c r="M152" s="75" t="b">
        <f xml:space="preserve"> IF(AND(Edges[Relationship Date (UTC)] &gt;= Misc!$O$2, Edges[Relationship Date (UTC)] &lt;= Misc!$P$2,Edges[Tweet Date (UTC)] &gt;= Misc!$O$3, Edges[Tweet Date (UTC)] &lt;= Misc!$P$3,TRUE), TRUE, FALSE)</f>
        <v>1</v>
      </c>
      <c r="N152" s="70"/>
      <c r="O152" s="87" t="s">
        <v>1908</v>
      </c>
      <c r="P152" s="90">
        <v>44081.373483796298</v>
      </c>
      <c r="Q152" s="87" t="s">
        <v>1989</v>
      </c>
      <c r="R152" s="87"/>
      <c r="S152" s="87"/>
      <c r="T152" s="87" t="s">
        <v>2762</v>
      </c>
      <c r="U152" s="90">
        <v>44081.373483796298</v>
      </c>
      <c r="V152" s="92" t="s">
        <v>3029</v>
      </c>
      <c r="W152" s="87"/>
      <c r="X152" s="87"/>
      <c r="Y152" s="96" t="s">
        <v>5029</v>
      </c>
      <c r="Z152" s="87"/>
      <c r="AA152" s="48"/>
      <c r="AB152" s="49"/>
      <c r="AC152" s="48"/>
      <c r="AD152" s="49"/>
      <c r="AE152" s="48"/>
      <c r="AF152" s="49"/>
      <c r="AG152" s="48"/>
      <c r="AH152" s="49"/>
      <c r="AI152" s="48"/>
    </row>
    <row r="153" spans="1:35" x14ac:dyDescent="0.25">
      <c r="A153" s="62" t="s">
        <v>286</v>
      </c>
      <c r="B153" s="62" t="s">
        <v>1386</v>
      </c>
      <c r="C153" s="63"/>
      <c r="D153" s="64"/>
      <c r="E153" s="65"/>
      <c r="F153" s="66"/>
      <c r="G153" s="63"/>
      <c r="H153" s="67"/>
      <c r="I153" s="68"/>
      <c r="J153" s="68"/>
      <c r="K153" s="34"/>
      <c r="L153" s="75">
        <v>153</v>
      </c>
      <c r="M153" s="75" t="b">
        <f xml:space="preserve"> IF(AND(Edges[Relationship Date (UTC)] &gt;= Misc!$O$2, Edges[Relationship Date (UTC)] &lt;= Misc!$P$2,Edges[Tweet Date (UTC)] &gt;= Misc!$O$3, Edges[Tweet Date (UTC)] &lt;= Misc!$P$3,TRUE), TRUE, FALSE)</f>
        <v>1</v>
      </c>
      <c r="N153" s="70"/>
      <c r="O153" s="87" t="s">
        <v>1908</v>
      </c>
      <c r="P153" s="90">
        <v>44081.373483796298</v>
      </c>
      <c r="Q153" s="87" t="s">
        <v>1989</v>
      </c>
      <c r="R153" s="87"/>
      <c r="S153" s="87"/>
      <c r="T153" s="87" t="s">
        <v>2762</v>
      </c>
      <c r="U153" s="90">
        <v>44081.373483796298</v>
      </c>
      <c r="V153" s="92" t="s">
        <v>3029</v>
      </c>
      <c r="W153" s="87"/>
      <c r="X153" s="87"/>
      <c r="Y153" s="96" t="s">
        <v>5029</v>
      </c>
      <c r="Z153" s="87"/>
      <c r="AA153" s="48"/>
      <c r="AB153" s="49"/>
      <c r="AC153" s="48"/>
      <c r="AD153" s="49"/>
      <c r="AE153" s="48"/>
      <c r="AF153" s="49"/>
      <c r="AG153" s="48"/>
      <c r="AH153" s="49"/>
      <c r="AI153" s="48"/>
    </row>
    <row r="154" spans="1:35" x14ac:dyDescent="0.25">
      <c r="A154" s="62" t="s">
        <v>286</v>
      </c>
      <c r="B154" s="62" t="s">
        <v>1411</v>
      </c>
      <c r="C154" s="63"/>
      <c r="D154" s="64"/>
      <c r="E154" s="65"/>
      <c r="F154" s="66"/>
      <c r="G154" s="63"/>
      <c r="H154" s="67"/>
      <c r="I154" s="68"/>
      <c r="J154" s="68"/>
      <c r="K154" s="34"/>
      <c r="L154" s="75">
        <v>154</v>
      </c>
      <c r="M154" s="75" t="b">
        <f xml:space="preserve"> IF(AND(Edges[Relationship Date (UTC)] &gt;= Misc!$O$2, Edges[Relationship Date (UTC)] &lt;= Misc!$P$2,Edges[Tweet Date (UTC)] &gt;= Misc!$O$3, Edges[Tweet Date (UTC)] &lt;= Misc!$P$3,TRUE), TRUE, FALSE)</f>
        <v>1</v>
      </c>
      <c r="N154" s="70"/>
      <c r="O154" s="87" t="s">
        <v>1908</v>
      </c>
      <c r="P154" s="90">
        <v>44081.373483796298</v>
      </c>
      <c r="Q154" s="87" t="s">
        <v>1989</v>
      </c>
      <c r="R154" s="87"/>
      <c r="S154" s="87"/>
      <c r="T154" s="87" t="s">
        <v>2762</v>
      </c>
      <c r="U154" s="90">
        <v>44081.373483796298</v>
      </c>
      <c r="V154" s="92" t="s">
        <v>3029</v>
      </c>
      <c r="W154" s="87"/>
      <c r="X154" s="87"/>
      <c r="Y154" s="96" t="s">
        <v>5029</v>
      </c>
      <c r="Z154" s="87"/>
      <c r="AA154" s="48">
        <v>0</v>
      </c>
      <c r="AB154" s="49">
        <v>0</v>
      </c>
      <c r="AC154" s="48">
        <v>0</v>
      </c>
      <c r="AD154" s="49">
        <v>0</v>
      </c>
      <c r="AE154" s="48">
        <v>0</v>
      </c>
      <c r="AF154" s="49">
        <v>0</v>
      </c>
      <c r="AG154" s="48">
        <v>27</v>
      </c>
      <c r="AH154" s="49">
        <v>100</v>
      </c>
      <c r="AI154" s="48">
        <v>27</v>
      </c>
    </row>
    <row r="155" spans="1:35" x14ac:dyDescent="0.25">
      <c r="A155" s="62" t="s">
        <v>287</v>
      </c>
      <c r="B155" s="62" t="s">
        <v>1165</v>
      </c>
      <c r="C155" s="63"/>
      <c r="D155" s="64"/>
      <c r="E155" s="65"/>
      <c r="F155" s="66"/>
      <c r="G155" s="63"/>
      <c r="H155" s="67"/>
      <c r="I155" s="68"/>
      <c r="J155" s="68"/>
      <c r="K155" s="34"/>
      <c r="L155" s="75">
        <v>155</v>
      </c>
      <c r="M155" s="75" t="b">
        <f xml:space="preserve"> IF(AND(Edges[Relationship Date (UTC)] &gt;= Misc!$O$2, Edges[Relationship Date (UTC)] &lt;= Misc!$P$2,Edges[Tweet Date (UTC)] &gt;= Misc!$O$3, Edges[Tweet Date (UTC)] &lt;= Misc!$P$3,TRUE), TRUE, FALSE)</f>
        <v>1</v>
      </c>
      <c r="N155" s="70"/>
      <c r="O155" s="87" t="s">
        <v>1908</v>
      </c>
      <c r="P155" s="90">
        <v>44081.373576388891</v>
      </c>
      <c r="Q155" s="87" t="s">
        <v>1932</v>
      </c>
      <c r="R155" s="87"/>
      <c r="S155" s="87"/>
      <c r="T155" s="87" t="s">
        <v>2743</v>
      </c>
      <c r="U155" s="90">
        <v>44081.373576388891</v>
      </c>
      <c r="V155" s="92" t="s">
        <v>3030</v>
      </c>
      <c r="W155" s="87"/>
      <c r="X155" s="87"/>
      <c r="Y155" s="96" t="s">
        <v>5030</v>
      </c>
      <c r="Z155" s="87"/>
      <c r="AA155" s="48">
        <v>0</v>
      </c>
      <c r="AB155" s="49">
        <v>0</v>
      </c>
      <c r="AC155" s="48">
        <v>0</v>
      </c>
      <c r="AD155" s="49">
        <v>0</v>
      </c>
      <c r="AE155" s="48">
        <v>0</v>
      </c>
      <c r="AF155" s="49">
        <v>0</v>
      </c>
      <c r="AG155" s="48">
        <v>26</v>
      </c>
      <c r="AH155" s="49">
        <v>100</v>
      </c>
      <c r="AI155" s="48">
        <v>26</v>
      </c>
    </row>
    <row r="156" spans="1:35" x14ac:dyDescent="0.25">
      <c r="A156" s="62" t="s">
        <v>288</v>
      </c>
      <c r="B156" s="62" t="s">
        <v>1412</v>
      </c>
      <c r="C156" s="63"/>
      <c r="D156" s="64"/>
      <c r="E156" s="65"/>
      <c r="F156" s="66"/>
      <c r="G156" s="63"/>
      <c r="H156" s="67"/>
      <c r="I156" s="68"/>
      <c r="J156" s="68"/>
      <c r="K156" s="34"/>
      <c r="L156" s="75">
        <v>156</v>
      </c>
      <c r="M156" s="75" t="b">
        <f xml:space="preserve"> IF(AND(Edges[Relationship Date (UTC)] &gt;= Misc!$O$2, Edges[Relationship Date (UTC)] &lt;= Misc!$P$2,Edges[Tweet Date (UTC)] &gt;= Misc!$O$3, Edges[Tweet Date (UTC)] &lt;= Misc!$P$3,TRUE), TRUE, FALSE)</f>
        <v>1</v>
      </c>
      <c r="N156" s="70"/>
      <c r="O156" s="87" t="s">
        <v>1908</v>
      </c>
      <c r="P156" s="90">
        <v>44081.373599537037</v>
      </c>
      <c r="Q156" s="87" t="s">
        <v>1990</v>
      </c>
      <c r="R156" s="87"/>
      <c r="S156" s="87"/>
      <c r="T156" s="87" t="s">
        <v>2763</v>
      </c>
      <c r="U156" s="90">
        <v>44081.373599537037</v>
      </c>
      <c r="V156" s="92" t="s">
        <v>3031</v>
      </c>
      <c r="W156" s="87"/>
      <c r="X156" s="87"/>
      <c r="Y156" s="96" t="s">
        <v>5031</v>
      </c>
      <c r="Z156" s="87"/>
      <c r="AA156" s="48"/>
      <c r="AB156" s="49"/>
      <c r="AC156" s="48"/>
      <c r="AD156" s="49"/>
      <c r="AE156" s="48"/>
      <c r="AF156" s="49"/>
      <c r="AG156" s="48"/>
      <c r="AH156" s="49"/>
      <c r="AI156" s="48"/>
    </row>
    <row r="157" spans="1:35" x14ac:dyDescent="0.25">
      <c r="A157" s="62" t="s">
        <v>288</v>
      </c>
      <c r="B157" s="62" t="s">
        <v>1413</v>
      </c>
      <c r="C157" s="63"/>
      <c r="D157" s="64"/>
      <c r="E157" s="65"/>
      <c r="F157" s="66"/>
      <c r="G157" s="63"/>
      <c r="H157" s="67"/>
      <c r="I157" s="68"/>
      <c r="J157" s="68"/>
      <c r="K157" s="34"/>
      <c r="L157" s="75">
        <v>157</v>
      </c>
      <c r="M157" s="75" t="b">
        <f xml:space="preserve"> IF(AND(Edges[Relationship Date (UTC)] &gt;= Misc!$O$2, Edges[Relationship Date (UTC)] &lt;= Misc!$P$2,Edges[Tweet Date (UTC)] &gt;= Misc!$O$3, Edges[Tweet Date (UTC)] &lt;= Misc!$P$3,TRUE), TRUE, FALSE)</f>
        <v>1</v>
      </c>
      <c r="N157" s="70"/>
      <c r="O157" s="87" t="s">
        <v>1908</v>
      </c>
      <c r="P157" s="90">
        <v>44081.373599537037</v>
      </c>
      <c r="Q157" s="87" t="s">
        <v>1990</v>
      </c>
      <c r="R157" s="87"/>
      <c r="S157" s="87"/>
      <c r="T157" s="87" t="s">
        <v>2763</v>
      </c>
      <c r="U157" s="90">
        <v>44081.373599537037</v>
      </c>
      <c r="V157" s="92" t="s">
        <v>3031</v>
      </c>
      <c r="W157" s="87"/>
      <c r="X157" s="87"/>
      <c r="Y157" s="96" t="s">
        <v>5031</v>
      </c>
      <c r="Z157" s="87"/>
      <c r="AA157" s="48"/>
      <c r="AB157" s="49"/>
      <c r="AC157" s="48"/>
      <c r="AD157" s="49"/>
      <c r="AE157" s="48"/>
      <c r="AF157" s="49"/>
      <c r="AG157" s="48"/>
      <c r="AH157" s="49"/>
      <c r="AI157" s="48"/>
    </row>
    <row r="158" spans="1:35" x14ac:dyDescent="0.25">
      <c r="A158" s="62" t="s">
        <v>288</v>
      </c>
      <c r="B158" s="62" t="s">
        <v>1386</v>
      </c>
      <c r="C158" s="63"/>
      <c r="D158" s="64"/>
      <c r="E158" s="65"/>
      <c r="F158" s="66"/>
      <c r="G158" s="63"/>
      <c r="H158" s="67"/>
      <c r="I158" s="68"/>
      <c r="J158" s="68"/>
      <c r="K158" s="34"/>
      <c r="L158" s="75">
        <v>158</v>
      </c>
      <c r="M158" s="75" t="b">
        <f xml:space="preserve"> IF(AND(Edges[Relationship Date (UTC)] &gt;= Misc!$O$2, Edges[Relationship Date (UTC)] &lt;= Misc!$P$2,Edges[Tweet Date (UTC)] &gt;= Misc!$O$3, Edges[Tweet Date (UTC)] &lt;= Misc!$P$3,TRUE), TRUE, FALSE)</f>
        <v>1</v>
      </c>
      <c r="N158" s="70"/>
      <c r="O158" s="87" t="s">
        <v>1908</v>
      </c>
      <c r="P158" s="90">
        <v>44081.373599537037</v>
      </c>
      <c r="Q158" s="87" t="s">
        <v>1990</v>
      </c>
      <c r="R158" s="87"/>
      <c r="S158" s="87"/>
      <c r="T158" s="87" t="s">
        <v>2763</v>
      </c>
      <c r="U158" s="90">
        <v>44081.373599537037</v>
      </c>
      <c r="V158" s="92" t="s">
        <v>3031</v>
      </c>
      <c r="W158" s="87"/>
      <c r="X158" s="87"/>
      <c r="Y158" s="96" t="s">
        <v>5031</v>
      </c>
      <c r="Z158" s="87"/>
      <c r="AA158" s="48"/>
      <c r="AB158" s="49"/>
      <c r="AC158" s="48"/>
      <c r="AD158" s="49"/>
      <c r="AE158" s="48"/>
      <c r="AF158" s="49"/>
      <c r="AG158" s="48"/>
      <c r="AH158" s="49"/>
      <c r="AI158" s="48"/>
    </row>
    <row r="159" spans="1:35" x14ac:dyDescent="0.25">
      <c r="A159" s="62" t="s">
        <v>288</v>
      </c>
      <c r="B159" s="62" t="s">
        <v>923</v>
      </c>
      <c r="C159" s="63"/>
      <c r="D159" s="64"/>
      <c r="E159" s="65"/>
      <c r="F159" s="66"/>
      <c r="G159" s="63"/>
      <c r="H159" s="67"/>
      <c r="I159" s="68"/>
      <c r="J159" s="68"/>
      <c r="K159" s="34"/>
      <c r="L159" s="75">
        <v>159</v>
      </c>
      <c r="M159" s="75" t="b">
        <f xml:space="preserve"> IF(AND(Edges[Relationship Date (UTC)] &gt;= Misc!$O$2, Edges[Relationship Date (UTC)] &lt;= Misc!$P$2,Edges[Tweet Date (UTC)] &gt;= Misc!$O$3, Edges[Tweet Date (UTC)] &lt;= Misc!$P$3,TRUE), TRUE, FALSE)</f>
        <v>1</v>
      </c>
      <c r="N159" s="70"/>
      <c r="O159" s="87" t="s">
        <v>1908</v>
      </c>
      <c r="P159" s="90">
        <v>44081.373599537037</v>
      </c>
      <c r="Q159" s="87" t="s">
        <v>1990</v>
      </c>
      <c r="R159" s="87"/>
      <c r="S159" s="87"/>
      <c r="T159" s="87" t="s">
        <v>2763</v>
      </c>
      <c r="U159" s="90">
        <v>44081.373599537037</v>
      </c>
      <c r="V159" s="92" t="s">
        <v>3031</v>
      </c>
      <c r="W159" s="87"/>
      <c r="X159" s="87"/>
      <c r="Y159" s="96" t="s">
        <v>5031</v>
      </c>
      <c r="Z159" s="87"/>
      <c r="AA159" s="48">
        <v>0</v>
      </c>
      <c r="AB159" s="49">
        <v>0</v>
      </c>
      <c r="AC159" s="48">
        <v>0</v>
      </c>
      <c r="AD159" s="49">
        <v>0</v>
      </c>
      <c r="AE159" s="48">
        <v>0</v>
      </c>
      <c r="AF159" s="49">
        <v>0</v>
      </c>
      <c r="AG159" s="48">
        <v>8</v>
      </c>
      <c r="AH159" s="49">
        <v>100</v>
      </c>
      <c r="AI159" s="48">
        <v>8</v>
      </c>
    </row>
    <row r="160" spans="1:35" x14ac:dyDescent="0.25">
      <c r="A160" s="62" t="s">
        <v>289</v>
      </c>
      <c r="B160" s="62" t="s">
        <v>1414</v>
      </c>
      <c r="C160" s="63"/>
      <c r="D160" s="64"/>
      <c r="E160" s="65"/>
      <c r="F160" s="66"/>
      <c r="G160" s="63"/>
      <c r="H160" s="67"/>
      <c r="I160" s="68"/>
      <c r="J160" s="68"/>
      <c r="K160" s="34"/>
      <c r="L160" s="75">
        <v>160</v>
      </c>
      <c r="M160" s="75" t="b">
        <f xml:space="preserve"> IF(AND(Edges[Relationship Date (UTC)] &gt;= Misc!$O$2, Edges[Relationship Date (UTC)] &lt;= Misc!$P$2,Edges[Tweet Date (UTC)] &gt;= Misc!$O$3, Edges[Tweet Date (UTC)] &lt;= Misc!$P$3,TRUE), TRUE, FALSE)</f>
        <v>1</v>
      </c>
      <c r="N160" s="70"/>
      <c r="O160" s="87" t="s">
        <v>1908</v>
      </c>
      <c r="P160" s="90">
        <v>44081.373657407406</v>
      </c>
      <c r="Q160" s="87" t="s">
        <v>1991</v>
      </c>
      <c r="R160" s="87"/>
      <c r="S160" s="87"/>
      <c r="T160" s="87" t="s">
        <v>2743</v>
      </c>
      <c r="U160" s="90">
        <v>44081.373657407406</v>
      </c>
      <c r="V160" s="92" t="s">
        <v>3032</v>
      </c>
      <c r="W160" s="87"/>
      <c r="X160" s="87"/>
      <c r="Y160" s="96" t="s">
        <v>5032</v>
      </c>
      <c r="Z160" s="87"/>
      <c r="AA160" s="48">
        <v>0</v>
      </c>
      <c r="AB160" s="49">
        <v>0</v>
      </c>
      <c r="AC160" s="48">
        <v>0</v>
      </c>
      <c r="AD160" s="49">
        <v>0</v>
      </c>
      <c r="AE160" s="48">
        <v>0</v>
      </c>
      <c r="AF160" s="49">
        <v>0</v>
      </c>
      <c r="AG160" s="48">
        <v>40</v>
      </c>
      <c r="AH160" s="49">
        <v>100</v>
      </c>
      <c r="AI160" s="48">
        <v>40</v>
      </c>
    </row>
    <row r="161" spans="1:35" x14ac:dyDescent="0.25">
      <c r="A161" s="62" t="s">
        <v>290</v>
      </c>
      <c r="B161" s="62" t="s">
        <v>1165</v>
      </c>
      <c r="C161" s="63"/>
      <c r="D161" s="64"/>
      <c r="E161" s="65"/>
      <c r="F161" s="66"/>
      <c r="G161" s="63"/>
      <c r="H161" s="67"/>
      <c r="I161" s="68"/>
      <c r="J161" s="68"/>
      <c r="K161" s="34"/>
      <c r="L161" s="75">
        <v>161</v>
      </c>
      <c r="M161" s="75" t="b">
        <f xml:space="preserve"> IF(AND(Edges[Relationship Date (UTC)] &gt;= Misc!$O$2, Edges[Relationship Date (UTC)] &lt;= Misc!$P$2,Edges[Tweet Date (UTC)] &gt;= Misc!$O$3, Edges[Tweet Date (UTC)] &lt;= Misc!$P$3,TRUE), TRUE, FALSE)</f>
        <v>1</v>
      </c>
      <c r="N161" s="70"/>
      <c r="O161" s="87" t="s">
        <v>1908</v>
      </c>
      <c r="P161" s="90">
        <v>44081.373657407406</v>
      </c>
      <c r="Q161" s="87" t="s">
        <v>1921</v>
      </c>
      <c r="R161" s="87"/>
      <c r="S161" s="87"/>
      <c r="T161" s="87" t="s">
        <v>2747</v>
      </c>
      <c r="U161" s="90">
        <v>44081.373657407406</v>
      </c>
      <c r="V161" s="92" t="s">
        <v>3033</v>
      </c>
      <c r="W161" s="87"/>
      <c r="X161" s="87"/>
      <c r="Y161" s="96" t="s">
        <v>5033</v>
      </c>
      <c r="Z161" s="87"/>
      <c r="AA161" s="48">
        <v>0</v>
      </c>
      <c r="AB161" s="49">
        <v>0</v>
      </c>
      <c r="AC161" s="48">
        <v>0</v>
      </c>
      <c r="AD161" s="49">
        <v>0</v>
      </c>
      <c r="AE161" s="48">
        <v>0</v>
      </c>
      <c r="AF161" s="49">
        <v>0</v>
      </c>
      <c r="AG161" s="48">
        <v>26</v>
      </c>
      <c r="AH161" s="49">
        <v>100</v>
      </c>
      <c r="AI161" s="48">
        <v>26</v>
      </c>
    </row>
    <row r="162" spans="1:35" x14ac:dyDescent="0.25">
      <c r="A162" s="62" t="s">
        <v>291</v>
      </c>
      <c r="B162" s="62" t="s">
        <v>1361</v>
      </c>
      <c r="C162" s="63"/>
      <c r="D162" s="64"/>
      <c r="E162" s="65"/>
      <c r="F162" s="66"/>
      <c r="G162" s="63"/>
      <c r="H162" s="67"/>
      <c r="I162" s="68"/>
      <c r="J162" s="68"/>
      <c r="K162" s="34"/>
      <c r="L162" s="75">
        <v>162</v>
      </c>
      <c r="M162" s="75" t="b">
        <f xml:space="preserve"> IF(AND(Edges[Relationship Date (UTC)] &gt;= Misc!$O$2, Edges[Relationship Date (UTC)] &lt;= Misc!$P$2,Edges[Tweet Date (UTC)] &gt;= Misc!$O$3, Edges[Tweet Date (UTC)] &lt;= Misc!$P$3,TRUE), TRUE, FALSE)</f>
        <v>1</v>
      </c>
      <c r="N162" s="70"/>
      <c r="O162" s="87" t="s">
        <v>1908</v>
      </c>
      <c r="P162" s="90">
        <v>44081.373784722222</v>
      </c>
      <c r="Q162" s="87" t="s">
        <v>1925</v>
      </c>
      <c r="R162" s="87"/>
      <c r="S162" s="87"/>
      <c r="T162" s="87"/>
      <c r="U162" s="90">
        <v>44081.373784722222</v>
      </c>
      <c r="V162" s="92" t="s">
        <v>3034</v>
      </c>
      <c r="W162" s="87"/>
      <c r="X162" s="87"/>
      <c r="Y162" s="96" t="s">
        <v>5034</v>
      </c>
      <c r="Z162" s="87"/>
      <c r="AA162" s="48"/>
      <c r="AB162" s="49"/>
      <c r="AC162" s="48"/>
      <c r="AD162" s="49"/>
      <c r="AE162" s="48"/>
      <c r="AF162" s="49"/>
      <c r="AG162" s="48"/>
      <c r="AH162" s="49"/>
      <c r="AI162" s="48"/>
    </row>
    <row r="163" spans="1:35" x14ac:dyDescent="0.25">
      <c r="A163" s="62" t="s">
        <v>291</v>
      </c>
      <c r="B163" s="62" t="s">
        <v>1362</v>
      </c>
      <c r="C163" s="63"/>
      <c r="D163" s="64"/>
      <c r="E163" s="65"/>
      <c r="F163" s="66"/>
      <c r="G163" s="63"/>
      <c r="H163" s="67"/>
      <c r="I163" s="68"/>
      <c r="J163" s="68"/>
      <c r="K163" s="34"/>
      <c r="L163" s="75">
        <v>163</v>
      </c>
      <c r="M163" s="75" t="b">
        <f xml:space="preserve"> IF(AND(Edges[Relationship Date (UTC)] &gt;= Misc!$O$2, Edges[Relationship Date (UTC)] &lt;= Misc!$P$2,Edges[Tweet Date (UTC)] &gt;= Misc!$O$3, Edges[Tweet Date (UTC)] &lt;= Misc!$P$3,TRUE), TRUE, FALSE)</f>
        <v>1</v>
      </c>
      <c r="N163" s="70"/>
      <c r="O163" s="87" t="s">
        <v>1908</v>
      </c>
      <c r="P163" s="90">
        <v>44081.373784722222</v>
      </c>
      <c r="Q163" s="87" t="s">
        <v>1925</v>
      </c>
      <c r="R163" s="87"/>
      <c r="S163" s="87"/>
      <c r="T163" s="87"/>
      <c r="U163" s="90">
        <v>44081.373784722222</v>
      </c>
      <c r="V163" s="92" t="s">
        <v>3034</v>
      </c>
      <c r="W163" s="87"/>
      <c r="X163" s="87"/>
      <c r="Y163" s="96" t="s">
        <v>5034</v>
      </c>
      <c r="Z163" s="87"/>
      <c r="AA163" s="48">
        <v>0</v>
      </c>
      <c r="AB163" s="49">
        <v>0</v>
      </c>
      <c r="AC163" s="48">
        <v>0</v>
      </c>
      <c r="AD163" s="49">
        <v>0</v>
      </c>
      <c r="AE163" s="48">
        <v>0</v>
      </c>
      <c r="AF163" s="49">
        <v>0</v>
      </c>
      <c r="AG163" s="48">
        <v>42</v>
      </c>
      <c r="AH163" s="49">
        <v>100</v>
      </c>
      <c r="AI163" s="48">
        <v>42</v>
      </c>
    </row>
    <row r="164" spans="1:35" x14ac:dyDescent="0.25">
      <c r="A164" s="62" t="s">
        <v>292</v>
      </c>
      <c r="B164" s="62" t="s">
        <v>1165</v>
      </c>
      <c r="C164" s="63"/>
      <c r="D164" s="64"/>
      <c r="E164" s="65"/>
      <c r="F164" s="66"/>
      <c r="G164" s="63"/>
      <c r="H164" s="67"/>
      <c r="I164" s="68"/>
      <c r="J164" s="68"/>
      <c r="K164" s="34"/>
      <c r="L164" s="75">
        <v>164</v>
      </c>
      <c r="M164" s="75" t="b">
        <f xml:space="preserve"> IF(AND(Edges[Relationship Date (UTC)] &gt;= Misc!$O$2, Edges[Relationship Date (UTC)] &lt;= Misc!$P$2,Edges[Tweet Date (UTC)] &gt;= Misc!$O$3, Edges[Tweet Date (UTC)] &lt;= Misc!$P$3,TRUE), TRUE, FALSE)</f>
        <v>1</v>
      </c>
      <c r="N164" s="70"/>
      <c r="O164" s="87" t="s">
        <v>1908</v>
      </c>
      <c r="P164" s="90">
        <v>44081.373831018522</v>
      </c>
      <c r="Q164" s="87" t="s">
        <v>1992</v>
      </c>
      <c r="R164" s="87"/>
      <c r="S164" s="87"/>
      <c r="T164" s="87" t="s">
        <v>2764</v>
      </c>
      <c r="U164" s="90">
        <v>44081.373831018522</v>
      </c>
      <c r="V164" s="92" t="s">
        <v>3035</v>
      </c>
      <c r="W164" s="87"/>
      <c r="X164" s="87"/>
      <c r="Y164" s="96" t="s">
        <v>5035</v>
      </c>
      <c r="Z164" s="87"/>
      <c r="AA164" s="48">
        <v>0</v>
      </c>
      <c r="AB164" s="49">
        <v>0</v>
      </c>
      <c r="AC164" s="48">
        <v>0</v>
      </c>
      <c r="AD164" s="49">
        <v>0</v>
      </c>
      <c r="AE164" s="48">
        <v>0</v>
      </c>
      <c r="AF164" s="49">
        <v>0</v>
      </c>
      <c r="AG164" s="48">
        <v>25</v>
      </c>
      <c r="AH164" s="49">
        <v>100</v>
      </c>
      <c r="AI164" s="48">
        <v>25</v>
      </c>
    </row>
    <row r="165" spans="1:35" x14ac:dyDescent="0.25">
      <c r="A165" s="62" t="s">
        <v>293</v>
      </c>
      <c r="B165" s="62" t="s">
        <v>1165</v>
      </c>
      <c r="C165" s="63"/>
      <c r="D165" s="64"/>
      <c r="E165" s="65"/>
      <c r="F165" s="66"/>
      <c r="G165" s="63"/>
      <c r="H165" s="67"/>
      <c r="I165" s="68"/>
      <c r="J165" s="68"/>
      <c r="K165" s="34"/>
      <c r="L165" s="75">
        <v>165</v>
      </c>
      <c r="M165" s="75" t="b">
        <f xml:space="preserve"> IF(AND(Edges[Relationship Date (UTC)] &gt;= Misc!$O$2, Edges[Relationship Date (UTC)] &lt;= Misc!$P$2,Edges[Tweet Date (UTC)] &gt;= Misc!$O$3, Edges[Tweet Date (UTC)] &lt;= Misc!$P$3,TRUE), TRUE, FALSE)</f>
        <v>1</v>
      </c>
      <c r="N165" s="70"/>
      <c r="O165" s="87" t="s">
        <v>1908</v>
      </c>
      <c r="P165" s="90">
        <v>44081.373923611114</v>
      </c>
      <c r="Q165" s="87" t="s">
        <v>1932</v>
      </c>
      <c r="R165" s="87"/>
      <c r="S165" s="87"/>
      <c r="T165" s="87" t="s">
        <v>2743</v>
      </c>
      <c r="U165" s="90">
        <v>44081.373923611114</v>
      </c>
      <c r="V165" s="92" t="s">
        <v>3036</v>
      </c>
      <c r="W165" s="87"/>
      <c r="X165" s="87"/>
      <c r="Y165" s="96" t="s">
        <v>5036</v>
      </c>
      <c r="Z165" s="87"/>
      <c r="AA165" s="48">
        <v>0</v>
      </c>
      <c r="AB165" s="49">
        <v>0</v>
      </c>
      <c r="AC165" s="48">
        <v>0</v>
      </c>
      <c r="AD165" s="49">
        <v>0</v>
      </c>
      <c r="AE165" s="48">
        <v>0</v>
      </c>
      <c r="AF165" s="49">
        <v>0</v>
      </c>
      <c r="AG165" s="48">
        <v>26</v>
      </c>
      <c r="AH165" s="49">
        <v>100</v>
      </c>
      <c r="AI165" s="48">
        <v>26</v>
      </c>
    </row>
    <row r="166" spans="1:35" x14ac:dyDescent="0.25">
      <c r="A166" s="62" t="s">
        <v>294</v>
      </c>
      <c r="B166" s="62" t="s">
        <v>1415</v>
      </c>
      <c r="C166" s="63"/>
      <c r="D166" s="64"/>
      <c r="E166" s="65"/>
      <c r="F166" s="66"/>
      <c r="G166" s="63"/>
      <c r="H166" s="67"/>
      <c r="I166" s="68"/>
      <c r="J166" s="68"/>
      <c r="K166" s="34"/>
      <c r="L166" s="75">
        <v>166</v>
      </c>
      <c r="M166" s="75" t="b">
        <f xml:space="preserve"> IF(AND(Edges[Relationship Date (UTC)] &gt;= Misc!$O$2, Edges[Relationship Date (UTC)] &lt;= Misc!$P$2,Edges[Tweet Date (UTC)] &gt;= Misc!$O$3, Edges[Tweet Date (UTC)] &lt;= Misc!$P$3,TRUE), TRUE, FALSE)</f>
        <v>1</v>
      </c>
      <c r="N166" s="70"/>
      <c r="O166" s="87" t="s">
        <v>1908</v>
      </c>
      <c r="P166" s="90">
        <v>44081.37395833333</v>
      </c>
      <c r="Q166" s="87" t="s">
        <v>1993</v>
      </c>
      <c r="R166" s="87"/>
      <c r="S166" s="87"/>
      <c r="T166" s="87" t="s">
        <v>2743</v>
      </c>
      <c r="U166" s="90">
        <v>44081.37395833333</v>
      </c>
      <c r="V166" s="92" t="s">
        <v>3037</v>
      </c>
      <c r="W166" s="87"/>
      <c r="X166" s="87"/>
      <c r="Y166" s="96" t="s">
        <v>5037</v>
      </c>
      <c r="Z166" s="87"/>
      <c r="AA166" s="48">
        <v>0</v>
      </c>
      <c r="AB166" s="49">
        <v>0</v>
      </c>
      <c r="AC166" s="48">
        <v>0</v>
      </c>
      <c r="AD166" s="49">
        <v>0</v>
      </c>
      <c r="AE166" s="48">
        <v>0</v>
      </c>
      <c r="AF166" s="49">
        <v>0</v>
      </c>
      <c r="AG166" s="48">
        <v>22</v>
      </c>
      <c r="AH166" s="49">
        <v>100</v>
      </c>
      <c r="AI166" s="48">
        <v>22</v>
      </c>
    </row>
    <row r="167" spans="1:35" x14ac:dyDescent="0.25">
      <c r="A167" s="62" t="s">
        <v>295</v>
      </c>
      <c r="B167" s="62" t="s">
        <v>1165</v>
      </c>
      <c r="C167" s="63"/>
      <c r="D167" s="64"/>
      <c r="E167" s="65"/>
      <c r="F167" s="66"/>
      <c r="G167" s="63"/>
      <c r="H167" s="67"/>
      <c r="I167" s="68"/>
      <c r="J167" s="68"/>
      <c r="K167" s="34"/>
      <c r="L167" s="75">
        <v>167</v>
      </c>
      <c r="M167" s="75" t="b">
        <f xml:space="preserve"> IF(AND(Edges[Relationship Date (UTC)] &gt;= Misc!$O$2, Edges[Relationship Date (UTC)] &lt;= Misc!$P$2,Edges[Tweet Date (UTC)] &gt;= Misc!$O$3, Edges[Tweet Date (UTC)] &lt;= Misc!$P$3,TRUE), TRUE, FALSE)</f>
        <v>1</v>
      </c>
      <c r="N167" s="70"/>
      <c r="O167" s="87" t="s">
        <v>1908</v>
      </c>
      <c r="P167" s="90">
        <v>44081.373993055553</v>
      </c>
      <c r="Q167" s="87" t="s">
        <v>1918</v>
      </c>
      <c r="R167" s="87"/>
      <c r="S167" s="87"/>
      <c r="T167" s="87"/>
      <c r="U167" s="90">
        <v>44081.373993055553</v>
      </c>
      <c r="V167" s="92" t="s">
        <v>3038</v>
      </c>
      <c r="W167" s="87"/>
      <c r="X167" s="87"/>
      <c r="Y167" s="96" t="s">
        <v>5038</v>
      </c>
      <c r="Z167" s="87"/>
      <c r="AA167" s="48">
        <v>0</v>
      </c>
      <c r="AB167" s="49">
        <v>0</v>
      </c>
      <c r="AC167" s="48">
        <v>0</v>
      </c>
      <c r="AD167" s="49">
        <v>0</v>
      </c>
      <c r="AE167" s="48">
        <v>0</v>
      </c>
      <c r="AF167" s="49">
        <v>0</v>
      </c>
      <c r="AG167" s="48">
        <v>44</v>
      </c>
      <c r="AH167" s="49">
        <v>100</v>
      </c>
      <c r="AI167" s="48">
        <v>44</v>
      </c>
    </row>
    <row r="168" spans="1:35" x14ac:dyDescent="0.25">
      <c r="A168" s="62" t="s">
        <v>296</v>
      </c>
      <c r="B168" s="62" t="s">
        <v>1416</v>
      </c>
      <c r="C168" s="63"/>
      <c r="D168" s="64"/>
      <c r="E168" s="65"/>
      <c r="F168" s="66"/>
      <c r="G168" s="63"/>
      <c r="H168" s="67"/>
      <c r="I168" s="68"/>
      <c r="J168" s="68"/>
      <c r="K168" s="34"/>
      <c r="L168" s="75">
        <v>168</v>
      </c>
      <c r="M168" s="75" t="b">
        <f xml:space="preserve"> IF(AND(Edges[Relationship Date (UTC)] &gt;= Misc!$O$2, Edges[Relationship Date (UTC)] &lt;= Misc!$P$2,Edges[Tweet Date (UTC)] &gt;= Misc!$O$3, Edges[Tweet Date (UTC)] &lt;= Misc!$P$3,TRUE), TRUE, FALSE)</f>
        <v>1</v>
      </c>
      <c r="N168" s="70"/>
      <c r="O168" s="87" t="s">
        <v>1908</v>
      </c>
      <c r="P168" s="90">
        <v>44081.374062499999</v>
      </c>
      <c r="Q168" s="87" t="s">
        <v>1994</v>
      </c>
      <c r="R168" s="87"/>
      <c r="S168" s="87"/>
      <c r="T168" s="87"/>
      <c r="U168" s="90">
        <v>44081.374062499999</v>
      </c>
      <c r="V168" s="92" t="s">
        <v>3039</v>
      </c>
      <c r="W168" s="87"/>
      <c r="X168" s="87"/>
      <c r="Y168" s="96" t="s">
        <v>5039</v>
      </c>
      <c r="Z168" s="87"/>
      <c r="AA168" s="48">
        <v>0</v>
      </c>
      <c r="AB168" s="49">
        <v>0</v>
      </c>
      <c r="AC168" s="48">
        <v>0</v>
      </c>
      <c r="AD168" s="49">
        <v>0</v>
      </c>
      <c r="AE168" s="48">
        <v>0</v>
      </c>
      <c r="AF168" s="49">
        <v>0</v>
      </c>
      <c r="AG168" s="48">
        <v>47</v>
      </c>
      <c r="AH168" s="49">
        <v>100</v>
      </c>
      <c r="AI168" s="48">
        <v>47</v>
      </c>
    </row>
    <row r="169" spans="1:35" x14ac:dyDescent="0.25">
      <c r="A169" s="62" t="s">
        <v>297</v>
      </c>
      <c r="B169" s="62" t="s">
        <v>1165</v>
      </c>
      <c r="C169" s="63"/>
      <c r="D169" s="64"/>
      <c r="E169" s="65"/>
      <c r="F169" s="66"/>
      <c r="G169" s="63"/>
      <c r="H169" s="67"/>
      <c r="I169" s="68"/>
      <c r="J169" s="68"/>
      <c r="K169" s="34"/>
      <c r="L169" s="75">
        <v>169</v>
      </c>
      <c r="M169" s="75" t="b">
        <f xml:space="preserve"> IF(AND(Edges[Relationship Date (UTC)] &gt;= Misc!$O$2, Edges[Relationship Date (UTC)] &lt;= Misc!$P$2,Edges[Tweet Date (UTC)] &gt;= Misc!$O$3, Edges[Tweet Date (UTC)] &lt;= Misc!$P$3,TRUE), TRUE, FALSE)</f>
        <v>1</v>
      </c>
      <c r="N169" s="70"/>
      <c r="O169" s="87" t="s">
        <v>1908</v>
      </c>
      <c r="P169" s="90">
        <v>44081.374097222222</v>
      </c>
      <c r="Q169" s="87" t="s">
        <v>1911</v>
      </c>
      <c r="R169" s="87"/>
      <c r="S169" s="87"/>
      <c r="T169" s="87" t="s">
        <v>2743</v>
      </c>
      <c r="U169" s="90">
        <v>44081.374097222222</v>
      </c>
      <c r="V169" s="92" t="s">
        <v>3040</v>
      </c>
      <c r="W169" s="87"/>
      <c r="X169" s="87"/>
      <c r="Y169" s="96" t="s">
        <v>5040</v>
      </c>
      <c r="Z169" s="87"/>
      <c r="AA169" s="48">
        <v>0</v>
      </c>
      <c r="AB169" s="49">
        <v>0</v>
      </c>
      <c r="AC169" s="48">
        <v>0</v>
      </c>
      <c r="AD169" s="49">
        <v>0</v>
      </c>
      <c r="AE169" s="48">
        <v>0</v>
      </c>
      <c r="AF169" s="49">
        <v>0</v>
      </c>
      <c r="AG169" s="48">
        <v>29</v>
      </c>
      <c r="AH169" s="49">
        <v>100</v>
      </c>
      <c r="AI169" s="48">
        <v>29</v>
      </c>
    </row>
    <row r="170" spans="1:35" x14ac:dyDescent="0.25">
      <c r="A170" s="62" t="s">
        <v>298</v>
      </c>
      <c r="B170" s="62" t="s">
        <v>1352</v>
      </c>
      <c r="C170" s="63"/>
      <c r="D170" s="64"/>
      <c r="E170" s="65"/>
      <c r="F170" s="66"/>
      <c r="G170" s="63"/>
      <c r="H170" s="67"/>
      <c r="I170" s="68"/>
      <c r="J170" s="68"/>
      <c r="K170" s="34"/>
      <c r="L170" s="75">
        <v>170</v>
      </c>
      <c r="M170" s="75" t="b">
        <f xml:space="preserve"> IF(AND(Edges[Relationship Date (UTC)] &gt;= Misc!$O$2, Edges[Relationship Date (UTC)] &lt;= Misc!$P$2,Edges[Tweet Date (UTC)] &gt;= Misc!$O$3, Edges[Tweet Date (UTC)] &lt;= Misc!$P$3,TRUE), TRUE, FALSE)</f>
        <v>1</v>
      </c>
      <c r="N170" s="70"/>
      <c r="O170" s="87" t="s">
        <v>1908</v>
      </c>
      <c r="P170" s="90">
        <v>44081.373877314814</v>
      </c>
      <c r="Q170" s="87" t="s">
        <v>1952</v>
      </c>
      <c r="R170" s="87"/>
      <c r="S170" s="87"/>
      <c r="T170" s="87"/>
      <c r="U170" s="90">
        <v>44081.373877314814</v>
      </c>
      <c r="V170" s="92" t="s">
        <v>3041</v>
      </c>
      <c r="W170" s="87"/>
      <c r="X170" s="87"/>
      <c r="Y170" s="96" t="s">
        <v>5041</v>
      </c>
      <c r="Z170" s="87"/>
      <c r="AA170" s="48">
        <v>0</v>
      </c>
      <c r="AB170" s="49">
        <v>0</v>
      </c>
      <c r="AC170" s="48">
        <v>0</v>
      </c>
      <c r="AD170" s="49">
        <v>0</v>
      </c>
      <c r="AE170" s="48">
        <v>0</v>
      </c>
      <c r="AF170" s="49">
        <v>0</v>
      </c>
      <c r="AG170" s="48">
        <v>48</v>
      </c>
      <c r="AH170" s="49">
        <v>100</v>
      </c>
      <c r="AI170" s="48">
        <v>48</v>
      </c>
    </row>
    <row r="171" spans="1:35" x14ac:dyDescent="0.25">
      <c r="A171" s="62" t="s">
        <v>298</v>
      </c>
      <c r="B171" s="62" t="s">
        <v>1417</v>
      </c>
      <c r="C171" s="63"/>
      <c r="D171" s="64"/>
      <c r="E171" s="65"/>
      <c r="F171" s="66"/>
      <c r="G171" s="63"/>
      <c r="H171" s="67"/>
      <c r="I171" s="68"/>
      <c r="J171" s="68"/>
      <c r="K171" s="34"/>
      <c r="L171" s="75">
        <v>171</v>
      </c>
      <c r="M171" s="75" t="b">
        <f xml:space="preserve"> IF(AND(Edges[Relationship Date (UTC)] &gt;= Misc!$O$2, Edges[Relationship Date (UTC)] &lt;= Misc!$P$2,Edges[Tweet Date (UTC)] &gt;= Misc!$O$3, Edges[Tweet Date (UTC)] &lt;= Misc!$P$3,TRUE), TRUE, FALSE)</f>
        <v>1</v>
      </c>
      <c r="N171" s="70"/>
      <c r="O171" s="87" t="s">
        <v>1908</v>
      </c>
      <c r="P171" s="90">
        <v>44081.374120370368</v>
      </c>
      <c r="Q171" s="87" t="s">
        <v>1995</v>
      </c>
      <c r="R171" s="87"/>
      <c r="S171" s="87"/>
      <c r="T171" s="87"/>
      <c r="U171" s="90">
        <v>44081.374120370368</v>
      </c>
      <c r="V171" s="92" t="s">
        <v>3042</v>
      </c>
      <c r="W171" s="87"/>
      <c r="X171" s="87"/>
      <c r="Y171" s="96" t="s">
        <v>5042</v>
      </c>
      <c r="Z171" s="87"/>
      <c r="AA171" s="48">
        <v>0</v>
      </c>
      <c r="AB171" s="49">
        <v>0</v>
      </c>
      <c r="AC171" s="48">
        <v>0</v>
      </c>
      <c r="AD171" s="49">
        <v>0</v>
      </c>
      <c r="AE171" s="48">
        <v>0</v>
      </c>
      <c r="AF171" s="49">
        <v>0</v>
      </c>
      <c r="AG171" s="48">
        <v>48</v>
      </c>
      <c r="AH171" s="49">
        <v>100</v>
      </c>
      <c r="AI171" s="48">
        <v>48</v>
      </c>
    </row>
    <row r="172" spans="1:35" x14ac:dyDescent="0.25">
      <c r="A172" s="62" t="s">
        <v>299</v>
      </c>
      <c r="B172" s="62" t="s">
        <v>1418</v>
      </c>
      <c r="C172" s="63"/>
      <c r="D172" s="64"/>
      <c r="E172" s="65"/>
      <c r="F172" s="66"/>
      <c r="G172" s="63"/>
      <c r="H172" s="67"/>
      <c r="I172" s="68"/>
      <c r="J172" s="68"/>
      <c r="K172" s="34"/>
      <c r="L172" s="75">
        <v>172</v>
      </c>
      <c r="M172" s="75" t="b">
        <f xml:space="preserve"> IF(AND(Edges[Relationship Date (UTC)] &gt;= Misc!$O$2, Edges[Relationship Date (UTC)] &lt;= Misc!$P$2,Edges[Tweet Date (UTC)] &gt;= Misc!$O$3, Edges[Tweet Date (UTC)] &lt;= Misc!$P$3,TRUE), TRUE, FALSE)</f>
        <v>1</v>
      </c>
      <c r="N172" s="70"/>
      <c r="O172" s="87" t="s">
        <v>1908</v>
      </c>
      <c r="P172" s="90">
        <v>44081.374131944445</v>
      </c>
      <c r="Q172" s="87" t="s">
        <v>1996</v>
      </c>
      <c r="R172" s="87"/>
      <c r="S172" s="87"/>
      <c r="T172" s="87"/>
      <c r="U172" s="90">
        <v>44081.374131944445</v>
      </c>
      <c r="V172" s="92" t="s">
        <v>3043</v>
      </c>
      <c r="W172" s="87"/>
      <c r="X172" s="87"/>
      <c r="Y172" s="96" t="s">
        <v>5043</v>
      </c>
      <c r="Z172" s="87"/>
      <c r="AA172" s="48">
        <v>0</v>
      </c>
      <c r="AB172" s="49">
        <v>0</v>
      </c>
      <c r="AC172" s="48">
        <v>1</v>
      </c>
      <c r="AD172" s="49">
        <v>5</v>
      </c>
      <c r="AE172" s="48">
        <v>0</v>
      </c>
      <c r="AF172" s="49">
        <v>0</v>
      </c>
      <c r="AG172" s="48">
        <v>19</v>
      </c>
      <c r="AH172" s="49">
        <v>95</v>
      </c>
      <c r="AI172" s="48">
        <v>20</v>
      </c>
    </row>
    <row r="173" spans="1:35" x14ac:dyDescent="0.25">
      <c r="A173" s="62" t="s">
        <v>300</v>
      </c>
      <c r="B173" s="62" t="s">
        <v>1419</v>
      </c>
      <c r="C173" s="63"/>
      <c r="D173" s="64"/>
      <c r="E173" s="65"/>
      <c r="F173" s="66"/>
      <c r="G173" s="63"/>
      <c r="H173" s="67"/>
      <c r="I173" s="68"/>
      <c r="J173" s="68"/>
      <c r="K173" s="34"/>
      <c r="L173" s="75">
        <v>173</v>
      </c>
      <c r="M173" s="75" t="b">
        <f xml:space="preserve"> IF(AND(Edges[Relationship Date (UTC)] &gt;= Misc!$O$2, Edges[Relationship Date (UTC)] &lt;= Misc!$P$2,Edges[Tweet Date (UTC)] &gt;= Misc!$O$3, Edges[Tweet Date (UTC)] &lt;= Misc!$P$3,TRUE), TRUE, FALSE)</f>
        <v>1</v>
      </c>
      <c r="N173" s="70"/>
      <c r="O173" s="87" t="s">
        <v>1908</v>
      </c>
      <c r="P173" s="90">
        <v>44081.374201388891</v>
      </c>
      <c r="Q173" s="87" t="s">
        <v>1997</v>
      </c>
      <c r="R173" s="87"/>
      <c r="S173" s="87"/>
      <c r="T173" s="87"/>
      <c r="U173" s="90">
        <v>44081.374201388891</v>
      </c>
      <c r="V173" s="92" t="s">
        <v>3044</v>
      </c>
      <c r="W173" s="87"/>
      <c r="X173" s="87"/>
      <c r="Y173" s="96" t="s">
        <v>5044</v>
      </c>
      <c r="Z173" s="87"/>
      <c r="AA173" s="48">
        <v>0</v>
      </c>
      <c r="AB173" s="49">
        <v>0</v>
      </c>
      <c r="AC173" s="48">
        <v>0</v>
      </c>
      <c r="AD173" s="49">
        <v>0</v>
      </c>
      <c r="AE173" s="48">
        <v>0</v>
      </c>
      <c r="AF173" s="49">
        <v>0</v>
      </c>
      <c r="AG173" s="48">
        <v>33</v>
      </c>
      <c r="AH173" s="49">
        <v>100</v>
      </c>
      <c r="AI173" s="48">
        <v>33</v>
      </c>
    </row>
    <row r="174" spans="1:35" x14ac:dyDescent="0.25">
      <c r="A174" s="62" t="s">
        <v>300</v>
      </c>
      <c r="B174" s="62" t="s">
        <v>1165</v>
      </c>
      <c r="C174" s="63"/>
      <c r="D174" s="64"/>
      <c r="E174" s="65"/>
      <c r="F174" s="66"/>
      <c r="G174" s="63"/>
      <c r="H174" s="67"/>
      <c r="I174" s="68"/>
      <c r="J174" s="68"/>
      <c r="K174" s="34"/>
      <c r="L174" s="75">
        <v>174</v>
      </c>
      <c r="M174" s="75" t="b">
        <f xml:space="preserve"> IF(AND(Edges[Relationship Date (UTC)] &gt;= Misc!$O$2, Edges[Relationship Date (UTC)] &lt;= Misc!$P$2,Edges[Tweet Date (UTC)] &gt;= Misc!$O$3, Edges[Tweet Date (UTC)] &lt;= Misc!$P$3,TRUE), TRUE, FALSE)</f>
        <v>1</v>
      </c>
      <c r="N174" s="70"/>
      <c r="O174" s="87" t="s">
        <v>1908</v>
      </c>
      <c r="P174" s="90">
        <v>44081.373715277776</v>
      </c>
      <c r="Q174" s="87" t="s">
        <v>1998</v>
      </c>
      <c r="R174" s="87"/>
      <c r="S174" s="87"/>
      <c r="T174" s="87" t="s">
        <v>2765</v>
      </c>
      <c r="U174" s="90">
        <v>44081.373715277776</v>
      </c>
      <c r="V174" s="92" t="s">
        <v>3045</v>
      </c>
      <c r="W174" s="87"/>
      <c r="X174" s="87"/>
      <c r="Y174" s="96" t="s">
        <v>5045</v>
      </c>
      <c r="Z174" s="87"/>
      <c r="AA174" s="48"/>
      <c r="AB174" s="49"/>
      <c r="AC174" s="48"/>
      <c r="AD174" s="49"/>
      <c r="AE174" s="48"/>
      <c r="AF174" s="49"/>
      <c r="AG174" s="48"/>
      <c r="AH174" s="49"/>
      <c r="AI174" s="48"/>
    </row>
    <row r="175" spans="1:35" x14ac:dyDescent="0.25">
      <c r="A175" s="62" t="s">
        <v>300</v>
      </c>
      <c r="B175" s="62" t="s">
        <v>1029</v>
      </c>
      <c r="C175" s="63"/>
      <c r="D175" s="64"/>
      <c r="E175" s="65"/>
      <c r="F175" s="66"/>
      <c r="G175" s="63"/>
      <c r="H175" s="67"/>
      <c r="I175" s="68"/>
      <c r="J175" s="68"/>
      <c r="K175" s="34"/>
      <c r="L175" s="75">
        <v>175</v>
      </c>
      <c r="M175" s="75" t="b">
        <f xml:space="preserve"> IF(AND(Edges[Relationship Date (UTC)] &gt;= Misc!$O$2, Edges[Relationship Date (UTC)] &lt;= Misc!$P$2,Edges[Tweet Date (UTC)] &gt;= Misc!$O$3, Edges[Tweet Date (UTC)] &lt;= Misc!$P$3,TRUE), TRUE, FALSE)</f>
        <v>1</v>
      </c>
      <c r="N175" s="70"/>
      <c r="O175" s="87" t="s">
        <v>1908</v>
      </c>
      <c r="P175" s="90">
        <v>44081.373715277776</v>
      </c>
      <c r="Q175" s="87" t="s">
        <v>1998</v>
      </c>
      <c r="R175" s="87"/>
      <c r="S175" s="87"/>
      <c r="T175" s="87" t="s">
        <v>2765</v>
      </c>
      <c r="U175" s="90">
        <v>44081.373715277776</v>
      </c>
      <c r="V175" s="92" t="s">
        <v>3045</v>
      </c>
      <c r="W175" s="87"/>
      <c r="X175" s="87"/>
      <c r="Y175" s="96" t="s">
        <v>5045</v>
      </c>
      <c r="Z175" s="87"/>
      <c r="AA175" s="48">
        <v>0</v>
      </c>
      <c r="AB175" s="49">
        <v>0</v>
      </c>
      <c r="AC175" s="48">
        <v>0</v>
      </c>
      <c r="AD175" s="49">
        <v>0</v>
      </c>
      <c r="AE175" s="48">
        <v>0</v>
      </c>
      <c r="AF175" s="49">
        <v>0</v>
      </c>
      <c r="AG175" s="48">
        <v>24</v>
      </c>
      <c r="AH175" s="49">
        <v>100</v>
      </c>
      <c r="AI175" s="48">
        <v>24</v>
      </c>
    </row>
    <row r="176" spans="1:35" x14ac:dyDescent="0.25">
      <c r="A176" s="62" t="s">
        <v>300</v>
      </c>
      <c r="B176" s="62" t="s">
        <v>1411</v>
      </c>
      <c r="C176" s="63"/>
      <c r="D176" s="64"/>
      <c r="E176" s="65"/>
      <c r="F176" s="66"/>
      <c r="G176" s="63"/>
      <c r="H176" s="67"/>
      <c r="I176" s="68"/>
      <c r="J176" s="68"/>
      <c r="K176" s="34"/>
      <c r="L176" s="75">
        <v>176</v>
      </c>
      <c r="M176" s="75" t="b">
        <f xml:space="preserve"> IF(AND(Edges[Relationship Date (UTC)] &gt;= Misc!$O$2, Edges[Relationship Date (UTC)] &lt;= Misc!$P$2,Edges[Tweet Date (UTC)] &gt;= Misc!$O$3, Edges[Tweet Date (UTC)] &lt;= Misc!$P$3,TRUE), TRUE, FALSE)</f>
        <v>1</v>
      </c>
      <c r="N176" s="70"/>
      <c r="O176" s="87" t="s">
        <v>1908</v>
      </c>
      <c r="P176" s="90">
        <v>44081.374201388891</v>
      </c>
      <c r="Q176" s="87" t="s">
        <v>1997</v>
      </c>
      <c r="R176" s="87"/>
      <c r="S176" s="87"/>
      <c r="T176" s="87"/>
      <c r="U176" s="90">
        <v>44081.374201388891</v>
      </c>
      <c r="V176" s="92" t="s">
        <v>3044</v>
      </c>
      <c r="W176" s="87"/>
      <c r="X176" s="87"/>
      <c r="Y176" s="96" t="s">
        <v>5044</v>
      </c>
      <c r="Z176" s="87"/>
      <c r="AA176" s="48"/>
      <c r="AB176" s="49"/>
      <c r="AC176" s="48"/>
      <c r="AD176" s="49"/>
      <c r="AE176" s="48"/>
      <c r="AF176" s="49"/>
      <c r="AG176" s="48"/>
      <c r="AH176" s="49"/>
      <c r="AI176" s="48"/>
    </row>
    <row r="177" spans="1:35" x14ac:dyDescent="0.25">
      <c r="A177" s="62" t="s">
        <v>300</v>
      </c>
      <c r="B177" s="62" t="s">
        <v>1386</v>
      </c>
      <c r="C177" s="63"/>
      <c r="D177" s="64"/>
      <c r="E177" s="65"/>
      <c r="F177" s="66"/>
      <c r="G177" s="63"/>
      <c r="H177" s="67"/>
      <c r="I177" s="68"/>
      <c r="J177" s="68"/>
      <c r="K177" s="34"/>
      <c r="L177" s="75">
        <v>177</v>
      </c>
      <c r="M177" s="75" t="b">
        <f xml:space="preserve"> IF(AND(Edges[Relationship Date (UTC)] &gt;= Misc!$O$2, Edges[Relationship Date (UTC)] &lt;= Misc!$P$2,Edges[Tweet Date (UTC)] &gt;= Misc!$O$3, Edges[Tweet Date (UTC)] &lt;= Misc!$P$3,TRUE), TRUE, FALSE)</f>
        <v>1</v>
      </c>
      <c r="N177" s="70"/>
      <c r="O177" s="87" t="s">
        <v>1908</v>
      </c>
      <c r="P177" s="90">
        <v>44081.374201388891</v>
      </c>
      <c r="Q177" s="87" t="s">
        <v>1997</v>
      </c>
      <c r="R177" s="87"/>
      <c r="S177" s="87"/>
      <c r="T177" s="87"/>
      <c r="U177" s="90">
        <v>44081.374201388891</v>
      </c>
      <c r="V177" s="92" t="s">
        <v>3044</v>
      </c>
      <c r="W177" s="87"/>
      <c r="X177" s="87"/>
      <c r="Y177" s="96" t="s">
        <v>5044</v>
      </c>
      <c r="Z177" s="87"/>
      <c r="AA177" s="48"/>
      <c r="AB177" s="49"/>
      <c r="AC177" s="48"/>
      <c r="AD177" s="49"/>
      <c r="AE177" s="48"/>
      <c r="AF177" s="49"/>
      <c r="AG177" s="48"/>
      <c r="AH177" s="49"/>
      <c r="AI177" s="48"/>
    </row>
    <row r="178" spans="1:35" x14ac:dyDescent="0.25">
      <c r="A178" s="62" t="s">
        <v>301</v>
      </c>
      <c r="B178" s="62" t="s">
        <v>1165</v>
      </c>
      <c r="C178" s="63"/>
      <c r="D178" s="64"/>
      <c r="E178" s="65"/>
      <c r="F178" s="66"/>
      <c r="G178" s="63"/>
      <c r="H178" s="67"/>
      <c r="I178" s="68"/>
      <c r="J178" s="68"/>
      <c r="K178" s="34"/>
      <c r="L178" s="75">
        <v>178</v>
      </c>
      <c r="M178" s="75" t="b">
        <f xml:space="preserve"> IF(AND(Edges[Relationship Date (UTC)] &gt;= Misc!$O$2, Edges[Relationship Date (UTC)] &lt;= Misc!$P$2,Edges[Tweet Date (UTC)] &gt;= Misc!$O$3, Edges[Tweet Date (UTC)] &lt;= Misc!$P$3,TRUE), TRUE, FALSE)</f>
        <v>1</v>
      </c>
      <c r="N178" s="70"/>
      <c r="O178" s="87" t="s">
        <v>1908</v>
      </c>
      <c r="P178" s="90">
        <v>44081.373900462961</v>
      </c>
      <c r="Q178" s="87" t="s">
        <v>1918</v>
      </c>
      <c r="R178" s="87"/>
      <c r="S178" s="87"/>
      <c r="T178" s="87"/>
      <c r="U178" s="90">
        <v>44081.373900462961</v>
      </c>
      <c r="V178" s="92" t="s">
        <v>3046</v>
      </c>
      <c r="W178" s="87"/>
      <c r="X178" s="87"/>
      <c r="Y178" s="96" t="s">
        <v>5046</v>
      </c>
      <c r="Z178" s="87"/>
      <c r="AA178" s="48">
        <v>0</v>
      </c>
      <c r="AB178" s="49">
        <v>0</v>
      </c>
      <c r="AC178" s="48">
        <v>0</v>
      </c>
      <c r="AD178" s="49">
        <v>0</v>
      </c>
      <c r="AE178" s="48">
        <v>0</v>
      </c>
      <c r="AF178" s="49">
        <v>0</v>
      </c>
      <c r="AG178" s="48">
        <v>44</v>
      </c>
      <c r="AH178" s="49">
        <v>100</v>
      </c>
      <c r="AI178" s="48">
        <v>44</v>
      </c>
    </row>
    <row r="179" spans="1:35" x14ac:dyDescent="0.25">
      <c r="A179" s="62" t="s">
        <v>301</v>
      </c>
      <c r="B179" s="62" t="s">
        <v>1165</v>
      </c>
      <c r="C179" s="63"/>
      <c r="D179" s="64"/>
      <c r="E179" s="65"/>
      <c r="F179" s="66"/>
      <c r="G179" s="63"/>
      <c r="H179" s="67"/>
      <c r="I179" s="68"/>
      <c r="J179" s="68"/>
      <c r="K179" s="34"/>
      <c r="L179" s="75">
        <v>179</v>
      </c>
      <c r="M179" s="75" t="b">
        <f xml:space="preserve"> IF(AND(Edges[Relationship Date (UTC)] &gt;= Misc!$O$2, Edges[Relationship Date (UTC)] &lt;= Misc!$P$2,Edges[Tweet Date (UTC)] &gt;= Misc!$O$3, Edges[Tweet Date (UTC)] &lt;= Misc!$P$3,TRUE), TRUE, FALSE)</f>
        <v>1</v>
      </c>
      <c r="N179" s="70"/>
      <c r="O179" s="87" t="s">
        <v>1908</v>
      </c>
      <c r="P179" s="90">
        <v>44081.374201388891</v>
      </c>
      <c r="Q179" s="87" t="s">
        <v>1932</v>
      </c>
      <c r="R179" s="87"/>
      <c r="S179" s="87"/>
      <c r="T179" s="87" t="s">
        <v>2743</v>
      </c>
      <c r="U179" s="90">
        <v>44081.374201388891</v>
      </c>
      <c r="V179" s="92" t="s">
        <v>3047</v>
      </c>
      <c r="W179" s="87"/>
      <c r="X179" s="87"/>
      <c r="Y179" s="96" t="s">
        <v>5047</v>
      </c>
      <c r="Z179" s="87"/>
      <c r="AA179" s="48">
        <v>0</v>
      </c>
      <c r="AB179" s="49">
        <v>0</v>
      </c>
      <c r="AC179" s="48">
        <v>0</v>
      </c>
      <c r="AD179" s="49">
        <v>0</v>
      </c>
      <c r="AE179" s="48">
        <v>0</v>
      </c>
      <c r="AF179" s="49">
        <v>0</v>
      </c>
      <c r="AG179" s="48">
        <v>26</v>
      </c>
      <c r="AH179" s="49">
        <v>100</v>
      </c>
      <c r="AI179" s="48">
        <v>26</v>
      </c>
    </row>
    <row r="180" spans="1:35" x14ac:dyDescent="0.25">
      <c r="A180" s="62" t="s">
        <v>302</v>
      </c>
      <c r="B180" s="62" t="s">
        <v>1361</v>
      </c>
      <c r="C180" s="63"/>
      <c r="D180" s="64"/>
      <c r="E180" s="65"/>
      <c r="F180" s="66"/>
      <c r="G180" s="63"/>
      <c r="H180" s="67"/>
      <c r="I180" s="68"/>
      <c r="J180" s="68"/>
      <c r="K180" s="34"/>
      <c r="L180" s="75">
        <v>180</v>
      </c>
      <c r="M180" s="75" t="b">
        <f xml:space="preserve"> IF(AND(Edges[Relationship Date (UTC)] &gt;= Misc!$O$2, Edges[Relationship Date (UTC)] &lt;= Misc!$P$2,Edges[Tweet Date (UTC)] &gt;= Misc!$O$3, Edges[Tweet Date (UTC)] &lt;= Misc!$P$3,TRUE), TRUE, FALSE)</f>
        <v>1</v>
      </c>
      <c r="N180" s="70"/>
      <c r="O180" s="87" t="s">
        <v>1908</v>
      </c>
      <c r="P180" s="90">
        <v>44081.374201388891</v>
      </c>
      <c r="Q180" s="87" t="s">
        <v>1925</v>
      </c>
      <c r="R180" s="87"/>
      <c r="S180" s="87"/>
      <c r="T180" s="87"/>
      <c r="U180" s="90">
        <v>44081.374201388891</v>
      </c>
      <c r="V180" s="92" t="s">
        <v>3048</v>
      </c>
      <c r="W180" s="87"/>
      <c r="X180" s="87"/>
      <c r="Y180" s="96" t="s">
        <v>5048</v>
      </c>
      <c r="Z180" s="87"/>
      <c r="AA180" s="48"/>
      <c r="AB180" s="49"/>
      <c r="AC180" s="48"/>
      <c r="AD180" s="49"/>
      <c r="AE180" s="48"/>
      <c r="AF180" s="49"/>
      <c r="AG180" s="48"/>
      <c r="AH180" s="49"/>
      <c r="AI180" s="48"/>
    </row>
    <row r="181" spans="1:35" x14ac:dyDescent="0.25">
      <c r="A181" s="62" t="s">
        <v>302</v>
      </c>
      <c r="B181" s="62" t="s">
        <v>1362</v>
      </c>
      <c r="C181" s="63"/>
      <c r="D181" s="64"/>
      <c r="E181" s="65"/>
      <c r="F181" s="66"/>
      <c r="G181" s="63"/>
      <c r="H181" s="67"/>
      <c r="I181" s="68"/>
      <c r="J181" s="68"/>
      <c r="K181" s="34"/>
      <c r="L181" s="75">
        <v>181</v>
      </c>
      <c r="M181" s="75" t="b">
        <f xml:space="preserve"> IF(AND(Edges[Relationship Date (UTC)] &gt;= Misc!$O$2, Edges[Relationship Date (UTC)] &lt;= Misc!$P$2,Edges[Tweet Date (UTC)] &gt;= Misc!$O$3, Edges[Tweet Date (UTC)] &lt;= Misc!$P$3,TRUE), TRUE, FALSE)</f>
        <v>1</v>
      </c>
      <c r="N181" s="70"/>
      <c r="O181" s="87" t="s">
        <v>1908</v>
      </c>
      <c r="P181" s="90">
        <v>44081.374201388891</v>
      </c>
      <c r="Q181" s="87" t="s">
        <v>1925</v>
      </c>
      <c r="R181" s="87"/>
      <c r="S181" s="87"/>
      <c r="T181" s="87"/>
      <c r="U181" s="90">
        <v>44081.374201388891</v>
      </c>
      <c r="V181" s="92" t="s">
        <v>3048</v>
      </c>
      <c r="W181" s="87"/>
      <c r="X181" s="87"/>
      <c r="Y181" s="96" t="s">
        <v>5048</v>
      </c>
      <c r="Z181" s="87"/>
      <c r="AA181" s="48">
        <v>0</v>
      </c>
      <c r="AB181" s="49">
        <v>0</v>
      </c>
      <c r="AC181" s="48">
        <v>0</v>
      </c>
      <c r="AD181" s="49">
        <v>0</v>
      </c>
      <c r="AE181" s="48">
        <v>0</v>
      </c>
      <c r="AF181" s="49">
        <v>0</v>
      </c>
      <c r="AG181" s="48">
        <v>42</v>
      </c>
      <c r="AH181" s="49">
        <v>100</v>
      </c>
      <c r="AI181" s="48">
        <v>42</v>
      </c>
    </row>
    <row r="182" spans="1:35" x14ac:dyDescent="0.25">
      <c r="A182" s="62" t="s">
        <v>303</v>
      </c>
      <c r="B182" s="62" t="s">
        <v>1420</v>
      </c>
      <c r="C182" s="63"/>
      <c r="D182" s="64"/>
      <c r="E182" s="65"/>
      <c r="F182" s="66"/>
      <c r="G182" s="63"/>
      <c r="H182" s="67"/>
      <c r="I182" s="68"/>
      <c r="J182" s="68"/>
      <c r="K182" s="34"/>
      <c r="L182" s="75">
        <v>182</v>
      </c>
      <c r="M182" s="75" t="b">
        <f xml:space="preserve"> IF(AND(Edges[Relationship Date (UTC)] &gt;= Misc!$O$2, Edges[Relationship Date (UTC)] &lt;= Misc!$P$2,Edges[Tweet Date (UTC)] &gt;= Misc!$O$3, Edges[Tweet Date (UTC)] &lt;= Misc!$P$3,TRUE), TRUE, FALSE)</f>
        <v>1</v>
      </c>
      <c r="N182" s="70"/>
      <c r="O182" s="87" t="s">
        <v>1908</v>
      </c>
      <c r="P182" s="90">
        <v>44081.372303240743</v>
      </c>
      <c r="Q182" s="87" t="s">
        <v>1999</v>
      </c>
      <c r="R182" s="92" t="s">
        <v>2660</v>
      </c>
      <c r="S182" s="87" t="s">
        <v>2738</v>
      </c>
      <c r="T182" s="87" t="s">
        <v>2766</v>
      </c>
      <c r="U182" s="90">
        <v>44081.372303240743</v>
      </c>
      <c r="V182" s="92" t="s">
        <v>3049</v>
      </c>
      <c r="W182" s="87"/>
      <c r="X182" s="87"/>
      <c r="Y182" s="96" t="s">
        <v>5049</v>
      </c>
      <c r="Z182" s="96" t="s">
        <v>6913</v>
      </c>
      <c r="AA182" s="132"/>
      <c r="AB182" s="133"/>
      <c r="AC182" s="132"/>
      <c r="AD182" s="133"/>
      <c r="AE182" s="132"/>
      <c r="AF182" s="133"/>
      <c r="AG182" s="132"/>
      <c r="AH182" s="133"/>
      <c r="AI182" s="132"/>
    </row>
    <row r="183" spans="1:35" x14ac:dyDescent="0.25">
      <c r="A183" s="62" t="s">
        <v>303</v>
      </c>
      <c r="B183" s="62" t="s">
        <v>1421</v>
      </c>
      <c r="C183" s="63"/>
      <c r="D183" s="64"/>
      <c r="E183" s="65"/>
      <c r="F183" s="66"/>
      <c r="G183" s="63"/>
      <c r="H183" s="67"/>
      <c r="I183" s="68"/>
      <c r="J183" s="68"/>
      <c r="K183" s="34"/>
      <c r="L183" s="75">
        <v>183</v>
      </c>
      <c r="M183" s="75" t="b">
        <f xml:space="preserve"> IF(AND(Edges[Relationship Date (UTC)] &gt;= Misc!$O$2, Edges[Relationship Date (UTC)] &lt;= Misc!$P$2,Edges[Tweet Date (UTC)] &gt;= Misc!$O$3, Edges[Tweet Date (UTC)] &lt;= Misc!$P$3,TRUE), TRUE, FALSE)</f>
        <v>1</v>
      </c>
      <c r="N183" s="70"/>
      <c r="O183" s="87" t="s">
        <v>1909</v>
      </c>
      <c r="P183" s="90">
        <v>44081.372303240743</v>
      </c>
      <c r="Q183" s="87" t="s">
        <v>1999</v>
      </c>
      <c r="R183" s="92" t="s">
        <v>2660</v>
      </c>
      <c r="S183" s="87" t="s">
        <v>2738</v>
      </c>
      <c r="T183" s="87" t="s">
        <v>2766</v>
      </c>
      <c r="U183" s="90">
        <v>44081.372303240743</v>
      </c>
      <c r="V183" s="92" t="s">
        <v>3049</v>
      </c>
      <c r="W183" s="87"/>
      <c r="X183" s="87"/>
      <c r="Y183" s="96" t="s">
        <v>5049</v>
      </c>
      <c r="Z183" s="96" t="s">
        <v>6913</v>
      </c>
      <c r="AA183" s="132">
        <v>0</v>
      </c>
      <c r="AB183" s="133">
        <v>0</v>
      </c>
      <c r="AC183" s="132">
        <v>0</v>
      </c>
      <c r="AD183" s="133">
        <v>0</v>
      </c>
      <c r="AE183" s="132">
        <v>0</v>
      </c>
      <c r="AF183" s="133">
        <v>0</v>
      </c>
      <c r="AG183" s="132">
        <v>6</v>
      </c>
      <c r="AH183" s="133">
        <v>100</v>
      </c>
      <c r="AI183" s="132">
        <v>6</v>
      </c>
    </row>
    <row r="184" spans="1:35" x14ac:dyDescent="0.25">
      <c r="A184" s="62" t="s">
        <v>303</v>
      </c>
      <c r="B184" s="62" t="s">
        <v>1422</v>
      </c>
      <c r="C184" s="63"/>
      <c r="D184" s="64"/>
      <c r="E184" s="65"/>
      <c r="F184" s="66"/>
      <c r="G184" s="63"/>
      <c r="H184" s="67"/>
      <c r="I184" s="68"/>
      <c r="J184" s="68"/>
      <c r="K184" s="34"/>
      <c r="L184" s="75">
        <v>184</v>
      </c>
      <c r="M184" s="75" t="b">
        <f xml:space="preserve"> IF(AND(Edges[Relationship Date (UTC)] &gt;= Misc!$O$2, Edges[Relationship Date (UTC)] &lt;= Misc!$P$2,Edges[Tweet Date (UTC)] &gt;= Misc!$O$3, Edges[Tweet Date (UTC)] &lt;= Misc!$P$3,TRUE), TRUE, FALSE)</f>
        <v>1</v>
      </c>
      <c r="N184" s="70"/>
      <c r="O184" s="87" t="s">
        <v>1908</v>
      </c>
      <c r="P184" s="90">
        <v>44081.374293981484</v>
      </c>
      <c r="Q184" s="87" t="s">
        <v>2000</v>
      </c>
      <c r="R184" s="92" t="s">
        <v>2661</v>
      </c>
      <c r="S184" s="87" t="s">
        <v>2738</v>
      </c>
      <c r="T184" s="87" t="s">
        <v>2766</v>
      </c>
      <c r="U184" s="90">
        <v>44081.374293981484</v>
      </c>
      <c r="V184" s="92" t="s">
        <v>3050</v>
      </c>
      <c r="W184" s="87"/>
      <c r="X184" s="87"/>
      <c r="Y184" s="96" t="s">
        <v>5050</v>
      </c>
      <c r="Z184" s="96" t="s">
        <v>6914</v>
      </c>
      <c r="AA184" s="132"/>
      <c r="AB184" s="133"/>
      <c r="AC184" s="132"/>
      <c r="AD184" s="133"/>
      <c r="AE184" s="132"/>
      <c r="AF184" s="133"/>
      <c r="AG184" s="132"/>
      <c r="AH184" s="133"/>
      <c r="AI184" s="132"/>
    </row>
    <row r="185" spans="1:35" x14ac:dyDescent="0.25">
      <c r="A185" s="62" t="s">
        <v>303</v>
      </c>
      <c r="B185" s="62" t="s">
        <v>1423</v>
      </c>
      <c r="C185" s="63"/>
      <c r="D185" s="64"/>
      <c r="E185" s="65"/>
      <c r="F185" s="66"/>
      <c r="G185" s="63"/>
      <c r="H185" s="67"/>
      <c r="I185" s="68"/>
      <c r="J185" s="68"/>
      <c r="K185" s="34"/>
      <c r="L185" s="75">
        <v>185</v>
      </c>
      <c r="M185" s="75" t="b">
        <f xml:space="preserve"> IF(AND(Edges[Relationship Date (UTC)] &gt;= Misc!$O$2, Edges[Relationship Date (UTC)] &lt;= Misc!$P$2,Edges[Tweet Date (UTC)] &gt;= Misc!$O$3, Edges[Tweet Date (UTC)] &lt;= Misc!$P$3,TRUE), TRUE, FALSE)</f>
        <v>1</v>
      </c>
      <c r="N185" s="70"/>
      <c r="O185" s="87" t="s">
        <v>1909</v>
      </c>
      <c r="P185" s="90">
        <v>44081.37300925926</v>
      </c>
      <c r="Q185" s="87" t="s">
        <v>2001</v>
      </c>
      <c r="R185" s="92" t="s">
        <v>2662</v>
      </c>
      <c r="S185" s="87" t="s">
        <v>2738</v>
      </c>
      <c r="T185" s="87" t="s">
        <v>2767</v>
      </c>
      <c r="U185" s="90">
        <v>44081.37300925926</v>
      </c>
      <c r="V185" s="92" t="s">
        <v>3051</v>
      </c>
      <c r="W185" s="87"/>
      <c r="X185" s="87"/>
      <c r="Y185" s="96" t="s">
        <v>5051</v>
      </c>
      <c r="Z185" s="96" t="s">
        <v>6915</v>
      </c>
      <c r="AA185" s="132">
        <v>0</v>
      </c>
      <c r="AB185" s="133">
        <v>0</v>
      </c>
      <c r="AC185" s="132">
        <v>0</v>
      </c>
      <c r="AD185" s="133">
        <v>0</v>
      </c>
      <c r="AE185" s="132">
        <v>0</v>
      </c>
      <c r="AF185" s="133">
        <v>0</v>
      </c>
      <c r="AG185" s="132">
        <v>8</v>
      </c>
      <c r="AH185" s="133">
        <v>100</v>
      </c>
      <c r="AI185" s="132">
        <v>8</v>
      </c>
    </row>
    <row r="186" spans="1:35" x14ac:dyDescent="0.25">
      <c r="A186" s="62" t="s">
        <v>303</v>
      </c>
      <c r="B186" s="62" t="s">
        <v>1423</v>
      </c>
      <c r="C186" s="63"/>
      <c r="D186" s="64"/>
      <c r="E186" s="65"/>
      <c r="F186" s="66"/>
      <c r="G186" s="63"/>
      <c r="H186" s="67"/>
      <c r="I186" s="68"/>
      <c r="J186" s="68"/>
      <c r="K186" s="34"/>
      <c r="L186" s="75">
        <v>186</v>
      </c>
      <c r="M186" s="75" t="b">
        <f xml:space="preserve"> IF(AND(Edges[Relationship Date (UTC)] &gt;= Misc!$O$2, Edges[Relationship Date (UTC)] &lt;= Misc!$P$2,Edges[Tweet Date (UTC)] &gt;= Misc!$O$3, Edges[Tweet Date (UTC)] &lt;= Misc!$P$3,TRUE), TRUE, FALSE)</f>
        <v>1</v>
      </c>
      <c r="N186" s="70"/>
      <c r="O186" s="87" t="s">
        <v>1909</v>
      </c>
      <c r="P186" s="90">
        <v>44081.374293981484</v>
      </c>
      <c r="Q186" s="87" t="s">
        <v>2000</v>
      </c>
      <c r="R186" s="92" t="s">
        <v>2661</v>
      </c>
      <c r="S186" s="87" t="s">
        <v>2738</v>
      </c>
      <c r="T186" s="87" t="s">
        <v>2766</v>
      </c>
      <c r="U186" s="90">
        <v>44081.374293981484</v>
      </c>
      <c r="V186" s="92" t="s">
        <v>3050</v>
      </c>
      <c r="W186" s="87"/>
      <c r="X186" s="87"/>
      <c r="Y186" s="96" t="s">
        <v>5050</v>
      </c>
      <c r="Z186" s="96" t="s">
        <v>6914</v>
      </c>
      <c r="AA186" s="132">
        <v>0</v>
      </c>
      <c r="AB186" s="133">
        <v>0</v>
      </c>
      <c r="AC186" s="132">
        <v>0</v>
      </c>
      <c r="AD186" s="133">
        <v>0</v>
      </c>
      <c r="AE186" s="132">
        <v>0</v>
      </c>
      <c r="AF186" s="133">
        <v>0</v>
      </c>
      <c r="AG186" s="132">
        <v>6</v>
      </c>
      <c r="AH186" s="133">
        <v>100</v>
      </c>
      <c r="AI186" s="132">
        <v>6</v>
      </c>
    </row>
    <row r="187" spans="1:35" x14ac:dyDescent="0.25">
      <c r="A187" s="62" t="s">
        <v>304</v>
      </c>
      <c r="B187" s="62" t="s">
        <v>1165</v>
      </c>
      <c r="C187" s="63"/>
      <c r="D187" s="64"/>
      <c r="E187" s="65"/>
      <c r="F187" s="66"/>
      <c r="G187" s="63"/>
      <c r="H187" s="67"/>
      <c r="I187" s="68"/>
      <c r="J187" s="68"/>
      <c r="K187" s="34"/>
      <c r="L187" s="75">
        <v>187</v>
      </c>
      <c r="M187" s="75" t="b">
        <f xml:space="preserve"> IF(AND(Edges[Relationship Date (UTC)] &gt;= Misc!$O$2, Edges[Relationship Date (UTC)] &lt;= Misc!$P$2,Edges[Tweet Date (UTC)] &gt;= Misc!$O$3, Edges[Tweet Date (UTC)] &lt;= Misc!$P$3,TRUE), TRUE, FALSE)</f>
        <v>1</v>
      </c>
      <c r="N187" s="70"/>
      <c r="O187" s="87" t="s">
        <v>1908</v>
      </c>
      <c r="P187" s="90">
        <v>44081.374328703707</v>
      </c>
      <c r="Q187" s="87" t="s">
        <v>1911</v>
      </c>
      <c r="R187" s="87"/>
      <c r="S187" s="87"/>
      <c r="T187" s="87" t="s">
        <v>2743</v>
      </c>
      <c r="U187" s="90">
        <v>44081.374328703707</v>
      </c>
      <c r="V187" s="92" t="s">
        <v>3052</v>
      </c>
      <c r="W187" s="87"/>
      <c r="X187" s="87"/>
      <c r="Y187" s="96" t="s">
        <v>5052</v>
      </c>
      <c r="Z187" s="87"/>
      <c r="AA187" s="48">
        <v>0</v>
      </c>
      <c r="AB187" s="49">
        <v>0</v>
      </c>
      <c r="AC187" s="48">
        <v>0</v>
      </c>
      <c r="AD187" s="49">
        <v>0</v>
      </c>
      <c r="AE187" s="48">
        <v>0</v>
      </c>
      <c r="AF187" s="49">
        <v>0</v>
      </c>
      <c r="AG187" s="48">
        <v>29</v>
      </c>
      <c r="AH187" s="49">
        <v>100</v>
      </c>
      <c r="AI187" s="48">
        <v>29</v>
      </c>
    </row>
    <row r="188" spans="1:35" x14ac:dyDescent="0.25">
      <c r="A188" s="62" t="s">
        <v>305</v>
      </c>
      <c r="B188" s="62" t="s">
        <v>1165</v>
      </c>
      <c r="C188" s="63"/>
      <c r="D188" s="64"/>
      <c r="E188" s="65"/>
      <c r="F188" s="66"/>
      <c r="G188" s="63"/>
      <c r="H188" s="67"/>
      <c r="I188" s="68"/>
      <c r="J188" s="68"/>
      <c r="K188" s="34"/>
      <c r="L188" s="75">
        <v>188</v>
      </c>
      <c r="M188" s="75" t="b">
        <f xml:space="preserve"> IF(AND(Edges[Relationship Date (UTC)] &gt;= Misc!$O$2, Edges[Relationship Date (UTC)] &lt;= Misc!$P$2,Edges[Tweet Date (UTC)] &gt;= Misc!$O$3, Edges[Tweet Date (UTC)] &lt;= Misc!$P$3,TRUE), TRUE, FALSE)</f>
        <v>1</v>
      </c>
      <c r="N188" s="70"/>
      <c r="O188" s="87" t="s">
        <v>1908</v>
      </c>
      <c r="P188" s="90">
        <v>44081.374363425923</v>
      </c>
      <c r="Q188" s="87" t="s">
        <v>2002</v>
      </c>
      <c r="R188" s="87"/>
      <c r="S188" s="87"/>
      <c r="T188" s="87"/>
      <c r="U188" s="90">
        <v>44081.374363425923</v>
      </c>
      <c r="V188" s="92" t="s">
        <v>3053</v>
      </c>
      <c r="W188" s="87"/>
      <c r="X188" s="87"/>
      <c r="Y188" s="96" t="s">
        <v>5053</v>
      </c>
      <c r="Z188" s="87"/>
      <c r="AA188" s="48">
        <v>0</v>
      </c>
      <c r="AB188" s="49">
        <v>0</v>
      </c>
      <c r="AC188" s="48">
        <v>0</v>
      </c>
      <c r="AD188" s="49">
        <v>0</v>
      </c>
      <c r="AE188" s="48">
        <v>0</v>
      </c>
      <c r="AF188" s="49">
        <v>0</v>
      </c>
      <c r="AG188" s="48">
        <v>46</v>
      </c>
      <c r="AH188" s="49">
        <v>100</v>
      </c>
      <c r="AI188" s="48">
        <v>46</v>
      </c>
    </row>
    <row r="189" spans="1:35" x14ac:dyDescent="0.25">
      <c r="A189" s="62" t="s">
        <v>306</v>
      </c>
      <c r="B189" s="62" t="s">
        <v>1424</v>
      </c>
      <c r="C189" s="63"/>
      <c r="D189" s="64"/>
      <c r="E189" s="65"/>
      <c r="F189" s="66"/>
      <c r="G189" s="63"/>
      <c r="H189" s="67"/>
      <c r="I189" s="68"/>
      <c r="J189" s="68"/>
      <c r="K189" s="34"/>
      <c r="L189" s="75">
        <v>189</v>
      </c>
      <c r="M189" s="75" t="b">
        <f xml:space="preserve"> IF(AND(Edges[Relationship Date (UTC)] &gt;= Misc!$O$2, Edges[Relationship Date (UTC)] &lt;= Misc!$P$2,Edges[Tweet Date (UTC)] &gt;= Misc!$O$3, Edges[Tweet Date (UTC)] &lt;= Misc!$P$3,TRUE), TRUE, FALSE)</f>
        <v>1</v>
      </c>
      <c r="N189" s="70"/>
      <c r="O189" s="87" t="s">
        <v>1908</v>
      </c>
      <c r="P189" s="90">
        <v>44081.374432870369</v>
      </c>
      <c r="Q189" s="87" t="s">
        <v>2003</v>
      </c>
      <c r="R189" s="87"/>
      <c r="S189" s="87"/>
      <c r="T189" s="87" t="s">
        <v>2743</v>
      </c>
      <c r="U189" s="90">
        <v>44081.374432870369</v>
      </c>
      <c r="V189" s="92" t="s">
        <v>3054</v>
      </c>
      <c r="W189" s="87"/>
      <c r="X189" s="87"/>
      <c r="Y189" s="96" t="s">
        <v>5054</v>
      </c>
      <c r="Z189" s="87"/>
      <c r="AA189" s="48">
        <v>0</v>
      </c>
      <c r="AB189" s="49">
        <v>0</v>
      </c>
      <c r="AC189" s="48">
        <v>0</v>
      </c>
      <c r="AD189" s="49">
        <v>0</v>
      </c>
      <c r="AE189" s="48">
        <v>0</v>
      </c>
      <c r="AF189" s="49">
        <v>0</v>
      </c>
      <c r="AG189" s="48">
        <v>37</v>
      </c>
      <c r="AH189" s="49">
        <v>100</v>
      </c>
      <c r="AI189" s="48">
        <v>37</v>
      </c>
    </row>
    <row r="190" spans="1:35" x14ac:dyDescent="0.25">
      <c r="A190" s="62" t="s">
        <v>307</v>
      </c>
      <c r="B190" s="62" t="s">
        <v>1165</v>
      </c>
      <c r="C190" s="63"/>
      <c r="D190" s="64"/>
      <c r="E190" s="65"/>
      <c r="F190" s="66"/>
      <c r="G190" s="63"/>
      <c r="H190" s="67"/>
      <c r="I190" s="68"/>
      <c r="J190" s="68"/>
      <c r="K190" s="34"/>
      <c r="L190" s="75">
        <v>190</v>
      </c>
      <c r="M190" s="75" t="b">
        <f xml:space="preserve"> IF(AND(Edges[Relationship Date (UTC)] &gt;= Misc!$O$2, Edges[Relationship Date (UTC)] &lt;= Misc!$P$2,Edges[Tweet Date (UTC)] &gt;= Misc!$O$3, Edges[Tweet Date (UTC)] &lt;= Misc!$P$3,TRUE), TRUE, FALSE)</f>
        <v>1</v>
      </c>
      <c r="N190" s="70"/>
      <c r="O190" s="87" t="s">
        <v>1908</v>
      </c>
      <c r="P190" s="90">
        <v>44081.374363425923</v>
      </c>
      <c r="Q190" s="87" t="s">
        <v>1930</v>
      </c>
      <c r="R190" s="87"/>
      <c r="S190" s="87"/>
      <c r="T190" s="87" t="s">
        <v>2747</v>
      </c>
      <c r="U190" s="90">
        <v>44081.374363425923</v>
      </c>
      <c r="V190" s="92" t="s">
        <v>3055</v>
      </c>
      <c r="W190" s="87"/>
      <c r="X190" s="87"/>
      <c r="Y190" s="96" t="s">
        <v>5055</v>
      </c>
      <c r="Z190" s="87"/>
      <c r="AA190" s="48">
        <v>0</v>
      </c>
      <c r="AB190" s="49">
        <v>0</v>
      </c>
      <c r="AC190" s="48">
        <v>0</v>
      </c>
      <c r="AD190" s="49">
        <v>0</v>
      </c>
      <c r="AE190" s="48">
        <v>0</v>
      </c>
      <c r="AF190" s="49">
        <v>0</v>
      </c>
      <c r="AG190" s="48">
        <v>30</v>
      </c>
      <c r="AH190" s="49">
        <v>100</v>
      </c>
      <c r="AI190" s="48">
        <v>30</v>
      </c>
    </row>
    <row r="191" spans="1:35" x14ac:dyDescent="0.25">
      <c r="A191" s="62" t="s">
        <v>307</v>
      </c>
      <c r="B191" s="62" t="s">
        <v>1364</v>
      </c>
      <c r="C191" s="63"/>
      <c r="D191" s="64"/>
      <c r="E191" s="65"/>
      <c r="F191" s="66"/>
      <c r="G191" s="63"/>
      <c r="H191" s="67"/>
      <c r="I191" s="68"/>
      <c r="J191" s="68"/>
      <c r="K191" s="34"/>
      <c r="L191" s="75">
        <v>191</v>
      </c>
      <c r="M191" s="75" t="b">
        <f xml:space="preserve"> IF(AND(Edges[Relationship Date (UTC)] &gt;= Misc!$O$2, Edges[Relationship Date (UTC)] &lt;= Misc!$P$2,Edges[Tweet Date (UTC)] &gt;= Misc!$O$3, Edges[Tweet Date (UTC)] &lt;= Misc!$P$3,TRUE), TRUE, FALSE)</f>
        <v>1</v>
      </c>
      <c r="N191" s="70"/>
      <c r="O191" s="87" t="s">
        <v>1908</v>
      </c>
      <c r="P191" s="90">
        <v>44081.374444444446</v>
      </c>
      <c r="Q191" s="87" t="s">
        <v>1929</v>
      </c>
      <c r="R191" s="87"/>
      <c r="S191" s="87"/>
      <c r="T191" s="87"/>
      <c r="U191" s="90">
        <v>44081.374444444446</v>
      </c>
      <c r="V191" s="92" t="s">
        <v>3056</v>
      </c>
      <c r="W191" s="87"/>
      <c r="X191" s="87"/>
      <c r="Y191" s="96" t="s">
        <v>5056</v>
      </c>
      <c r="Z191" s="87"/>
      <c r="AA191" s="48">
        <v>0</v>
      </c>
      <c r="AB191" s="49">
        <v>0</v>
      </c>
      <c r="AC191" s="48">
        <v>0</v>
      </c>
      <c r="AD191" s="49">
        <v>0</v>
      </c>
      <c r="AE191" s="48">
        <v>0</v>
      </c>
      <c r="AF191" s="49">
        <v>0</v>
      </c>
      <c r="AG191" s="48">
        <v>52</v>
      </c>
      <c r="AH191" s="49">
        <v>100</v>
      </c>
      <c r="AI191" s="48">
        <v>52</v>
      </c>
    </row>
    <row r="192" spans="1:35" x14ac:dyDescent="0.25">
      <c r="A192" s="62" t="s">
        <v>308</v>
      </c>
      <c r="B192" s="62" t="s">
        <v>1165</v>
      </c>
      <c r="C192" s="63"/>
      <c r="D192" s="64"/>
      <c r="E192" s="65"/>
      <c r="F192" s="66"/>
      <c r="G192" s="63"/>
      <c r="H192" s="67"/>
      <c r="I192" s="68"/>
      <c r="J192" s="68"/>
      <c r="K192" s="34"/>
      <c r="L192" s="75">
        <v>192</v>
      </c>
      <c r="M192" s="75" t="b">
        <f xml:space="preserve"> IF(AND(Edges[Relationship Date (UTC)] &gt;= Misc!$O$2, Edges[Relationship Date (UTC)] &lt;= Misc!$P$2,Edges[Tweet Date (UTC)] &gt;= Misc!$O$3, Edges[Tweet Date (UTC)] &lt;= Misc!$P$3,TRUE), TRUE, FALSE)</f>
        <v>1</v>
      </c>
      <c r="N192" s="70"/>
      <c r="O192" s="87" t="s">
        <v>1908</v>
      </c>
      <c r="P192" s="90">
        <v>44081.371087962965</v>
      </c>
      <c r="Q192" s="87" t="s">
        <v>1970</v>
      </c>
      <c r="R192" s="87"/>
      <c r="S192" s="87"/>
      <c r="T192" s="87"/>
      <c r="U192" s="90">
        <v>44081.371087962965</v>
      </c>
      <c r="V192" s="92" t="s">
        <v>3057</v>
      </c>
      <c r="W192" s="87"/>
      <c r="X192" s="87"/>
      <c r="Y192" s="96" t="s">
        <v>5057</v>
      </c>
      <c r="Z192" s="87"/>
      <c r="AA192" s="48">
        <v>0</v>
      </c>
      <c r="AB192" s="49">
        <v>0</v>
      </c>
      <c r="AC192" s="48">
        <v>0</v>
      </c>
      <c r="AD192" s="49">
        <v>0</v>
      </c>
      <c r="AE192" s="48">
        <v>0</v>
      </c>
      <c r="AF192" s="49">
        <v>0</v>
      </c>
      <c r="AG192" s="48">
        <v>46</v>
      </c>
      <c r="AH192" s="49">
        <v>100</v>
      </c>
      <c r="AI192" s="48">
        <v>46</v>
      </c>
    </row>
    <row r="193" spans="1:35" x14ac:dyDescent="0.25">
      <c r="A193" s="62" t="s">
        <v>308</v>
      </c>
      <c r="B193" s="62" t="s">
        <v>1165</v>
      </c>
      <c r="C193" s="63"/>
      <c r="D193" s="64"/>
      <c r="E193" s="65"/>
      <c r="F193" s="66"/>
      <c r="G193" s="63"/>
      <c r="H193" s="67"/>
      <c r="I193" s="68"/>
      <c r="J193" s="68"/>
      <c r="K193" s="34"/>
      <c r="L193" s="75">
        <v>193</v>
      </c>
      <c r="M193" s="75" t="b">
        <f xml:space="preserve"> IF(AND(Edges[Relationship Date (UTC)] &gt;= Misc!$O$2, Edges[Relationship Date (UTC)] &lt;= Misc!$P$2,Edges[Tweet Date (UTC)] &gt;= Misc!$O$3, Edges[Tweet Date (UTC)] &lt;= Misc!$P$3,TRUE), TRUE, FALSE)</f>
        <v>1</v>
      </c>
      <c r="N193" s="70"/>
      <c r="O193" s="87" t="s">
        <v>1908</v>
      </c>
      <c r="P193" s="90">
        <v>44081.374479166669</v>
      </c>
      <c r="Q193" s="87" t="s">
        <v>2004</v>
      </c>
      <c r="R193" s="87"/>
      <c r="S193" s="87"/>
      <c r="T193" s="87"/>
      <c r="U193" s="90">
        <v>44081.374479166669</v>
      </c>
      <c r="V193" s="92" t="s">
        <v>3058</v>
      </c>
      <c r="W193" s="87"/>
      <c r="X193" s="87"/>
      <c r="Y193" s="96" t="s">
        <v>5058</v>
      </c>
      <c r="Z193" s="87"/>
      <c r="AA193" s="48">
        <v>0</v>
      </c>
      <c r="AB193" s="49">
        <v>0</v>
      </c>
      <c r="AC193" s="48">
        <v>0</v>
      </c>
      <c r="AD193" s="49">
        <v>0</v>
      </c>
      <c r="AE193" s="48">
        <v>0</v>
      </c>
      <c r="AF193" s="49">
        <v>0</v>
      </c>
      <c r="AG193" s="48">
        <v>44</v>
      </c>
      <c r="AH193" s="49">
        <v>100</v>
      </c>
      <c r="AI193" s="48">
        <v>44</v>
      </c>
    </row>
    <row r="194" spans="1:35" x14ac:dyDescent="0.25">
      <c r="A194" s="62" t="s">
        <v>309</v>
      </c>
      <c r="B194" s="62" t="s">
        <v>1165</v>
      </c>
      <c r="C194" s="63"/>
      <c r="D194" s="64"/>
      <c r="E194" s="65"/>
      <c r="F194" s="66"/>
      <c r="G194" s="63"/>
      <c r="H194" s="67"/>
      <c r="I194" s="68"/>
      <c r="J194" s="68"/>
      <c r="K194" s="34"/>
      <c r="L194" s="75">
        <v>194</v>
      </c>
      <c r="M194" s="75" t="b">
        <f xml:space="preserve"> IF(AND(Edges[Relationship Date (UTC)] &gt;= Misc!$O$2, Edges[Relationship Date (UTC)] &lt;= Misc!$P$2,Edges[Tweet Date (UTC)] &gt;= Misc!$O$3, Edges[Tweet Date (UTC)] &lt;= Misc!$P$3,TRUE), TRUE, FALSE)</f>
        <v>1</v>
      </c>
      <c r="N194" s="70"/>
      <c r="O194" s="87" t="s">
        <v>1908</v>
      </c>
      <c r="P194" s="90">
        <v>44081.374594907407</v>
      </c>
      <c r="Q194" s="87" t="s">
        <v>1921</v>
      </c>
      <c r="R194" s="87"/>
      <c r="S194" s="87"/>
      <c r="T194" s="87" t="s">
        <v>2747</v>
      </c>
      <c r="U194" s="90">
        <v>44081.374594907407</v>
      </c>
      <c r="V194" s="92" t="s">
        <v>3059</v>
      </c>
      <c r="W194" s="87"/>
      <c r="X194" s="87"/>
      <c r="Y194" s="96" t="s">
        <v>5059</v>
      </c>
      <c r="Z194" s="87"/>
      <c r="AA194" s="48">
        <v>0</v>
      </c>
      <c r="AB194" s="49">
        <v>0</v>
      </c>
      <c r="AC194" s="48">
        <v>0</v>
      </c>
      <c r="AD194" s="49">
        <v>0</v>
      </c>
      <c r="AE194" s="48">
        <v>0</v>
      </c>
      <c r="AF194" s="49">
        <v>0</v>
      </c>
      <c r="AG194" s="48">
        <v>26</v>
      </c>
      <c r="AH194" s="49">
        <v>100</v>
      </c>
      <c r="AI194" s="48">
        <v>26</v>
      </c>
    </row>
    <row r="195" spans="1:35" x14ac:dyDescent="0.25">
      <c r="A195" s="62" t="s">
        <v>310</v>
      </c>
      <c r="B195" s="62" t="s">
        <v>1383</v>
      </c>
      <c r="C195" s="63"/>
      <c r="D195" s="64"/>
      <c r="E195" s="65"/>
      <c r="F195" s="66"/>
      <c r="G195" s="63"/>
      <c r="H195" s="67"/>
      <c r="I195" s="68"/>
      <c r="J195" s="68"/>
      <c r="K195" s="34"/>
      <c r="L195" s="75">
        <v>195</v>
      </c>
      <c r="M195" s="75" t="b">
        <f xml:space="preserve"> IF(AND(Edges[Relationship Date (UTC)] &gt;= Misc!$O$2, Edges[Relationship Date (UTC)] &lt;= Misc!$P$2,Edges[Tweet Date (UTC)] &gt;= Misc!$O$3, Edges[Tweet Date (UTC)] &lt;= Misc!$P$3,TRUE), TRUE, FALSE)</f>
        <v>1</v>
      </c>
      <c r="N195" s="70"/>
      <c r="O195" s="87" t="s">
        <v>1908</v>
      </c>
      <c r="P195" s="90">
        <v>44081.37462962963</v>
      </c>
      <c r="Q195" s="87" t="s">
        <v>2005</v>
      </c>
      <c r="R195" s="87"/>
      <c r="S195" s="87"/>
      <c r="T195" s="87" t="s">
        <v>2768</v>
      </c>
      <c r="U195" s="90">
        <v>44081.37462962963</v>
      </c>
      <c r="V195" s="92" t="s">
        <v>3060</v>
      </c>
      <c r="W195" s="87"/>
      <c r="X195" s="87"/>
      <c r="Y195" s="96" t="s">
        <v>5060</v>
      </c>
      <c r="Z195" s="87"/>
      <c r="AA195" s="48">
        <v>0</v>
      </c>
      <c r="AB195" s="49">
        <v>0</v>
      </c>
      <c r="AC195" s="48">
        <v>0</v>
      </c>
      <c r="AD195" s="49">
        <v>0</v>
      </c>
      <c r="AE195" s="48">
        <v>0</v>
      </c>
      <c r="AF195" s="49">
        <v>0</v>
      </c>
      <c r="AG195" s="48">
        <v>41</v>
      </c>
      <c r="AH195" s="49">
        <v>100</v>
      </c>
      <c r="AI195" s="48">
        <v>41</v>
      </c>
    </row>
    <row r="196" spans="1:35" x14ac:dyDescent="0.25">
      <c r="A196" s="62" t="s">
        <v>311</v>
      </c>
      <c r="B196" s="62" t="s">
        <v>1414</v>
      </c>
      <c r="C196" s="63"/>
      <c r="D196" s="64"/>
      <c r="E196" s="65"/>
      <c r="F196" s="66"/>
      <c r="G196" s="63"/>
      <c r="H196" s="67"/>
      <c r="I196" s="68"/>
      <c r="J196" s="68"/>
      <c r="K196" s="34"/>
      <c r="L196" s="75">
        <v>196</v>
      </c>
      <c r="M196" s="75" t="b">
        <f xml:space="preserve"> IF(AND(Edges[Relationship Date (UTC)] &gt;= Misc!$O$2, Edges[Relationship Date (UTC)] &lt;= Misc!$P$2,Edges[Tweet Date (UTC)] &gt;= Misc!$O$3, Edges[Tweet Date (UTC)] &lt;= Misc!$P$3,TRUE), TRUE, FALSE)</f>
        <v>1</v>
      </c>
      <c r="N196" s="70"/>
      <c r="O196" s="87" t="s">
        <v>1908</v>
      </c>
      <c r="P196" s="90">
        <v>44081.371898148151</v>
      </c>
      <c r="Q196" s="87" t="s">
        <v>1991</v>
      </c>
      <c r="R196" s="87"/>
      <c r="S196" s="87"/>
      <c r="T196" s="87" t="s">
        <v>2743</v>
      </c>
      <c r="U196" s="90">
        <v>44081.371898148151</v>
      </c>
      <c r="V196" s="92" t="s">
        <v>3061</v>
      </c>
      <c r="W196" s="87"/>
      <c r="X196" s="87"/>
      <c r="Y196" s="96" t="s">
        <v>5061</v>
      </c>
      <c r="Z196" s="87"/>
      <c r="AA196" s="48">
        <v>0</v>
      </c>
      <c r="AB196" s="49">
        <v>0</v>
      </c>
      <c r="AC196" s="48">
        <v>0</v>
      </c>
      <c r="AD196" s="49">
        <v>0</v>
      </c>
      <c r="AE196" s="48">
        <v>0</v>
      </c>
      <c r="AF196" s="49">
        <v>0</v>
      </c>
      <c r="AG196" s="48">
        <v>40</v>
      </c>
      <c r="AH196" s="49">
        <v>100</v>
      </c>
      <c r="AI196" s="48">
        <v>40</v>
      </c>
    </row>
    <row r="197" spans="1:35" x14ac:dyDescent="0.25">
      <c r="A197" s="62" t="s">
        <v>311</v>
      </c>
      <c r="B197" s="62" t="s">
        <v>1425</v>
      </c>
      <c r="C197" s="63"/>
      <c r="D197" s="64"/>
      <c r="E197" s="65"/>
      <c r="F197" s="66"/>
      <c r="G197" s="63"/>
      <c r="H197" s="67"/>
      <c r="I197" s="68"/>
      <c r="J197" s="68"/>
      <c r="K197" s="34"/>
      <c r="L197" s="75">
        <v>197</v>
      </c>
      <c r="M197" s="75" t="b">
        <f xml:space="preserve"> IF(AND(Edges[Relationship Date (UTC)] &gt;= Misc!$O$2, Edges[Relationship Date (UTC)] &lt;= Misc!$P$2,Edges[Tweet Date (UTC)] &gt;= Misc!$O$3, Edges[Tweet Date (UTC)] &lt;= Misc!$P$3,TRUE), TRUE, FALSE)</f>
        <v>1</v>
      </c>
      <c r="N197" s="70"/>
      <c r="O197" s="87" t="s">
        <v>1908</v>
      </c>
      <c r="P197" s="90">
        <v>44081.373506944445</v>
      </c>
      <c r="Q197" s="87" t="s">
        <v>2006</v>
      </c>
      <c r="R197" s="87"/>
      <c r="S197" s="87"/>
      <c r="T197" s="87"/>
      <c r="U197" s="90">
        <v>44081.373506944445</v>
      </c>
      <c r="V197" s="92" t="s">
        <v>3062</v>
      </c>
      <c r="W197" s="87"/>
      <c r="X197" s="87"/>
      <c r="Y197" s="96" t="s">
        <v>5062</v>
      </c>
      <c r="Z197" s="87"/>
      <c r="AA197" s="48">
        <v>0</v>
      </c>
      <c r="AB197" s="49">
        <v>0</v>
      </c>
      <c r="AC197" s="48">
        <v>0</v>
      </c>
      <c r="AD197" s="49">
        <v>0</v>
      </c>
      <c r="AE197" s="48">
        <v>0</v>
      </c>
      <c r="AF197" s="49">
        <v>0</v>
      </c>
      <c r="AG197" s="48">
        <v>45</v>
      </c>
      <c r="AH197" s="49">
        <v>100</v>
      </c>
      <c r="AI197" s="48">
        <v>45</v>
      </c>
    </row>
    <row r="198" spans="1:35" x14ac:dyDescent="0.25">
      <c r="A198" s="62" t="s">
        <v>311</v>
      </c>
      <c r="B198" s="62" t="s">
        <v>1425</v>
      </c>
      <c r="C198" s="63"/>
      <c r="D198" s="64"/>
      <c r="E198" s="65"/>
      <c r="F198" s="66"/>
      <c r="G198" s="63"/>
      <c r="H198" s="67"/>
      <c r="I198" s="68"/>
      <c r="J198" s="68"/>
      <c r="K198" s="34"/>
      <c r="L198" s="75">
        <v>198</v>
      </c>
      <c r="M198" s="75" t="b">
        <f xml:space="preserve"> IF(AND(Edges[Relationship Date (UTC)] &gt;= Misc!$O$2, Edges[Relationship Date (UTC)] &lt;= Misc!$P$2,Edges[Tweet Date (UTC)] &gt;= Misc!$O$3, Edges[Tweet Date (UTC)] &lt;= Misc!$P$3,TRUE), TRUE, FALSE)</f>
        <v>1</v>
      </c>
      <c r="N198" s="70"/>
      <c r="O198" s="87" t="s">
        <v>1908</v>
      </c>
      <c r="P198" s="90">
        <v>44081.374641203707</v>
      </c>
      <c r="Q198" s="87" t="s">
        <v>2007</v>
      </c>
      <c r="R198" s="87"/>
      <c r="S198" s="87"/>
      <c r="T198" s="87" t="s">
        <v>2769</v>
      </c>
      <c r="U198" s="90">
        <v>44081.374641203707</v>
      </c>
      <c r="V198" s="92" t="s">
        <v>3063</v>
      </c>
      <c r="W198" s="87"/>
      <c r="X198" s="87"/>
      <c r="Y198" s="96" t="s">
        <v>5063</v>
      </c>
      <c r="Z198" s="87"/>
      <c r="AA198" s="48">
        <v>0</v>
      </c>
      <c r="AB198" s="49">
        <v>0</v>
      </c>
      <c r="AC198" s="48">
        <v>0</v>
      </c>
      <c r="AD198" s="49">
        <v>0</v>
      </c>
      <c r="AE198" s="48">
        <v>0</v>
      </c>
      <c r="AF198" s="49">
        <v>0</v>
      </c>
      <c r="AG198" s="48">
        <v>35</v>
      </c>
      <c r="AH198" s="49">
        <v>100</v>
      </c>
      <c r="AI198" s="48">
        <v>35</v>
      </c>
    </row>
    <row r="199" spans="1:35" x14ac:dyDescent="0.25">
      <c r="A199" s="62" t="s">
        <v>312</v>
      </c>
      <c r="B199" s="62" t="s">
        <v>1426</v>
      </c>
      <c r="C199" s="63"/>
      <c r="D199" s="64"/>
      <c r="E199" s="65"/>
      <c r="F199" s="66"/>
      <c r="G199" s="63"/>
      <c r="H199" s="67"/>
      <c r="I199" s="68"/>
      <c r="J199" s="68"/>
      <c r="K199" s="34"/>
      <c r="L199" s="75">
        <v>199</v>
      </c>
      <c r="M199" s="75" t="b">
        <f xml:space="preserve"> IF(AND(Edges[Relationship Date (UTC)] &gt;= Misc!$O$2, Edges[Relationship Date (UTC)] &lt;= Misc!$P$2,Edges[Tweet Date (UTC)] &gt;= Misc!$O$3, Edges[Tweet Date (UTC)] &lt;= Misc!$P$3,TRUE), TRUE, FALSE)</f>
        <v>1</v>
      </c>
      <c r="N199" s="70"/>
      <c r="O199" s="87" t="s">
        <v>1908</v>
      </c>
      <c r="P199" s="90">
        <v>44081.374710648146</v>
      </c>
      <c r="Q199" s="87" t="s">
        <v>2008</v>
      </c>
      <c r="R199" s="92" t="s">
        <v>2663</v>
      </c>
      <c r="S199" s="87" t="s">
        <v>2739</v>
      </c>
      <c r="T199" s="87" t="s">
        <v>2770</v>
      </c>
      <c r="U199" s="90">
        <v>44081.374710648146</v>
      </c>
      <c r="V199" s="92" t="s">
        <v>3064</v>
      </c>
      <c r="W199" s="87"/>
      <c r="X199" s="87"/>
      <c r="Y199" s="96" t="s">
        <v>5064</v>
      </c>
      <c r="Z199" s="87"/>
      <c r="AA199" s="48">
        <v>0</v>
      </c>
      <c r="AB199" s="49">
        <v>0</v>
      </c>
      <c r="AC199" s="48">
        <v>1</v>
      </c>
      <c r="AD199" s="49">
        <v>10</v>
      </c>
      <c r="AE199" s="48">
        <v>0</v>
      </c>
      <c r="AF199" s="49">
        <v>0</v>
      </c>
      <c r="AG199" s="48">
        <v>9</v>
      </c>
      <c r="AH199" s="49">
        <v>90</v>
      </c>
      <c r="AI199" s="48">
        <v>10</v>
      </c>
    </row>
    <row r="200" spans="1:35" x14ac:dyDescent="0.25">
      <c r="A200" s="62" t="s">
        <v>313</v>
      </c>
      <c r="B200" s="62" t="s">
        <v>1427</v>
      </c>
      <c r="C200" s="63"/>
      <c r="D200" s="64"/>
      <c r="E200" s="65"/>
      <c r="F200" s="66"/>
      <c r="G200" s="63"/>
      <c r="H200" s="67"/>
      <c r="I200" s="68"/>
      <c r="J200" s="68"/>
      <c r="K200" s="34"/>
      <c r="L200" s="75">
        <v>200</v>
      </c>
      <c r="M200" s="75" t="b">
        <f xml:space="preserve"> IF(AND(Edges[Relationship Date (UTC)] &gt;= Misc!$O$2, Edges[Relationship Date (UTC)] &lt;= Misc!$P$2,Edges[Tweet Date (UTC)] &gt;= Misc!$O$3, Edges[Tweet Date (UTC)] &lt;= Misc!$P$3,TRUE), TRUE, FALSE)</f>
        <v>1</v>
      </c>
      <c r="N200" s="70"/>
      <c r="O200" s="87" t="s">
        <v>1908</v>
      </c>
      <c r="P200" s="90">
        <v>44081.3747337963</v>
      </c>
      <c r="Q200" s="87" t="s">
        <v>2009</v>
      </c>
      <c r="R200" s="87"/>
      <c r="S200" s="87"/>
      <c r="T200" s="87" t="s">
        <v>2743</v>
      </c>
      <c r="U200" s="90">
        <v>44081.3747337963</v>
      </c>
      <c r="V200" s="92" t="s">
        <v>3065</v>
      </c>
      <c r="W200" s="87"/>
      <c r="X200" s="87"/>
      <c r="Y200" s="96" t="s">
        <v>5065</v>
      </c>
      <c r="Z200" s="87"/>
      <c r="AA200" s="48">
        <v>0</v>
      </c>
      <c r="AB200" s="49">
        <v>0</v>
      </c>
      <c r="AC200" s="48">
        <v>2</v>
      </c>
      <c r="AD200" s="49">
        <v>8.695652173913043</v>
      </c>
      <c r="AE200" s="48">
        <v>0</v>
      </c>
      <c r="AF200" s="49">
        <v>0</v>
      </c>
      <c r="AG200" s="48">
        <v>21</v>
      </c>
      <c r="AH200" s="49">
        <v>91.304347826086953</v>
      </c>
      <c r="AI200" s="48">
        <v>23</v>
      </c>
    </row>
    <row r="201" spans="1:35" x14ac:dyDescent="0.25">
      <c r="A201" s="62" t="s">
        <v>314</v>
      </c>
      <c r="B201" s="62" t="s">
        <v>1428</v>
      </c>
      <c r="C201" s="63"/>
      <c r="D201" s="64"/>
      <c r="E201" s="65"/>
      <c r="F201" s="66"/>
      <c r="G201" s="63"/>
      <c r="H201" s="67"/>
      <c r="I201" s="68"/>
      <c r="J201" s="68"/>
      <c r="K201" s="34"/>
      <c r="L201" s="75">
        <v>201</v>
      </c>
      <c r="M201" s="75" t="b">
        <f xml:space="preserve"> IF(AND(Edges[Relationship Date (UTC)] &gt;= Misc!$O$2, Edges[Relationship Date (UTC)] &lt;= Misc!$P$2,Edges[Tweet Date (UTC)] &gt;= Misc!$O$3, Edges[Tweet Date (UTC)] &lt;= Misc!$P$3,TRUE), TRUE, FALSE)</f>
        <v>1</v>
      </c>
      <c r="N201" s="70"/>
      <c r="O201" s="87" t="s">
        <v>1908</v>
      </c>
      <c r="P201" s="90">
        <v>44081.3747337963</v>
      </c>
      <c r="Q201" s="87" t="s">
        <v>2010</v>
      </c>
      <c r="R201" s="87"/>
      <c r="S201" s="87"/>
      <c r="T201" s="87" t="s">
        <v>2771</v>
      </c>
      <c r="U201" s="90">
        <v>44081.3747337963</v>
      </c>
      <c r="V201" s="92" t="s">
        <v>3066</v>
      </c>
      <c r="W201" s="87"/>
      <c r="X201" s="87"/>
      <c r="Y201" s="96" t="s">
        <v>5066</v>
      </c>
      <c r="Z201" s="87"/>
      <c r="AA201" s="48">
        <v>0</v>
      </c>
      <c r="AB201" s="49">
        <v>0</v>
      </c>
      <c r="AC201" s="48">
        <v>0</v>
      </c>
      <c r="AD201" s="49">
        <v>0</v>
      </c>
      <c r="AE201" s="48">
        <v>0</v>
      </c>
      <c r="AF201" s="49">
        <v>0</v>
      </c>
      <c r="AG201" s="48">
        <v>20</v>
      </c>
      <c r="AH201" s="49">
        <v>100</v>
      </c>
      <c r="AI201" s="48">
        <v>20</v>
      </c>
    </row>
    <row r="202" spans="1:35" x14ac:dyDescent="0.25">
      <c r="A202" s="62" t="s">
        <v>315</v>
      </c>
      <c r="B202" s="62" t="s">
        <v>1424</v>
      </c>
      <c r="C202" s="63"/>
      <c r="D202" s="64"/>
      <c r="E202" s="65"/>
      <c r="F202" s="66"/>
      <c r="G202" s="63"/>
      <c r="H202" s="67"/>
      <c r="I202" s="68"/>
      <c r="J202" s="68"/>
      <c r="K202" s="34"/>
      <c r="L202" s="75">
        <v>202</v>
      </c>
      <c r="M202" s="75" t="b">
        <f xml:space="preserve"> IF(AND(Edges[Relationship Date (UTC)] &gt;= Misc!$O$2, Edges[Relationship Date (UTC)] &lt;= Misc!$P$2,Edges[Tweet Date (UTC)] &gt;= Misc!$O$3, Edges[Tweet Date (UTC)] &lt;= Misc!$P$3,TRUE), TRUE, FALSE)</f>
        <v>1</v>
      </c>
      <c r="N202" s="70"/>
      <c r="O202" s="87" t="s">
        <v>1908</v>
      </c>
      <c r="P202" s="90">
        <v>44081.374768518515</v>
      </c>
      <c r="Q202" s="87" t="s">
        <v>2003</v>
      </c>
      <c r="R202" s="87"/>
      <c r="S202" s="87"/>
      <c r="T202" s="87" t="s">
        <v>2743</v>
      </c>
      <c r="U202" s="90">
        <v>44081.374768518515</v>
      </c>
      <c r="V202" s="92" t="s">
        <v>3067</v>
      </c>
      <c r="W202" s="87"/>
      <c r="X202" s="87"/>
      <c r="Y202" s="96" t="s">
        <v>5067</v>
      </c>
      <c r="Z202" s="87"/>
      <c r="AA202" s="48">
        <v>0</v>
      </c>
      <c r="AB202" s="49">
        <v>0</v>
      </c>
      <c r="AC202" s="48">
        <v>0</v>
      </c>
      <c r="AD202" s="49">
        <v>0</v>
      </c>
      <c r="AE202" s="48">
        <v>0</v>
      </c>
      <c r="AF202" s="49">
        <v>0</v>
      </c>
      <c r="AG202" s="48">
        <v>37</v>
      </c>
      <c r="AH202" s="49">
        <v>100</v>
      </c>
      <c r="AI202" s="48">
        <v>37</v>
      </c>
    </row>
    <row r="203" spans="1:35" x14ac:dyDescent="0.25">
      <c r="A203" s="62" t="s">
        <v>316</v>
      </c>
      <c r="B203" s="62" t="s">
        <v>1429</v>
      </c>
      <c r="C203" s="63"/>
      <c r="D203" s="64"/>
      <c r="E203" s="65"/>
      <c r="F203" s="66"/>
      <c r="G203" s="63"/>
      <c r="H203" s="67"/>
      <c r="I203" s="68"/>
      <c r="J203" s="68"/>
      <c r="K203" s="34"/>
      <c r="L203" s="75">
        <v>203</v>
      </c>
      <c r="M203" s="75" t="b">
        <f xml:space="preserve"> IF(AND(Edges[Relationship Date (UTC)] &gt;= Misc!$O$2, Edges[Relationship Date (UTC)] &lt;= Misc!$P$2,Edges[Tweet Date (UTC)] &gt;= Misc!$O$3, Edges[Tweet Date (UTC)] &lt;= Misc!$P$3,TRUE), TRUE, FALSE)</f>
        <v>1</v>
      </c>
      <c r="N203" s="70"/>
      <c r="O203" s="87" t="s">
        <v>1908</v>
      </c>
      <c r="P203" s="90">
        <v>44081.374780092592</v>
      </c>
      <c r="Q203" s="87" t="s">
        <v>2011</v>
      </c>
      <c r="R203" s="87"/>
      <c r="S203" s="87"/>
      <c r="T203" s="87" t="s">
        <v>2747</v>
      </c>
      <c r="U203" s="90">
        <v>44081.374780092592</v>
      </c>
      <c r="V203" s="92" t="s">
        <v>3068</v>
      </c>
      <c r="W203" s="87"/>
      <c r="X203" s="87"/>
      <c r="Y203" s="96" t="s">
        <v>5068</v>
      </c>
      <c r="Z203" s="87"/>
      <c r="AA203" s="48">
        <v>0</v>
      </c>
      <c r="AB203" s="49">
        <v>0</v>
      </c>
      <c r="AC203" s="48">
        <v>0</v>
      </c>
      <c r="AD203" s="49">
        <v>0</v>
      </c>
      <c r="AE203" s="48">
        <v>0</v>
      </c>
      <c r="AF203" s="49">
        <v>0</v>
      </c>
      <c r="AG203" s="48">
        <v>18</v>
      </c>
      <c r="AH203" s="49">
        <v>100</v>
      </c>
      <c r="AI203" s="48">
        <v>18</v>
      </c>
    </row>
    <row r="204" spans="1:35" x14ac:dyDescent="0.25">
      <c r="A204" s="62" t="s">
        <v>317</v>
      </c>
      <c r="B204" s="62" t="s">
        <v>1430</v>
      </c>
      <c r="C204" s="63"/>
      <c r="D204" s="64"/>
      <c r="E204" s="65"/>
      <c r="F204" s="66"/>
      <c r="G204" s="63"/>
      <c r="H204" s="67"/>
      <c r="I204" s="68"/>
      <c r="J204" s="68"/>
      <c r="K204" s="34"/>
      <c r="L204" s="75">
        <v>204</v>
      </c>
      <c r="M204" s="75" t="b">
        <f xml:space="preserve"> IF(AND(Edges[Relationship Date (UTC)] &gt;= Misc!$O$2, Edges[Relationship Date (UTC)] &lt;= Misc!$P$2,Edges[Tweet Date (UTC)] &gt;= Misc!$O$3, Edges[Tweet Date (UTC)] &lt;= Misc!$P$3,TRUE), TRUE, FALSE)</f>
        <v>1</v>
      </c>
      <c r="N204" s="70"/>
      <c r="O204" s="87" t="s">
        <v>1908</v>
      </c>
      <c r="P204" s="90">
        <v>44081.374641203707</v>
      </c>
      <c r="Q204" s="87" t="s">
        <v>2012</v>
      </c>
      <c r="R204" s="87"/>
      <c r="S204" s="87"/>
      <c r="T204" s="87" t="s">
        <v>2743</v>
      </c>
      <c r="U204" s="90">
        <v>44081.374641203707</v>
      </c>
      <c r="V204" s="92" t="s">
        <v>3069</v>
      </c>
      <c r="W204" s="87"/>
      <c r="X204" s="87"/>
      <c r="Y204" s="96" t="s">
        <v>5069</v>
      </c>
      <c r="Z204" s="87"/>
      <c r="AA204" s="48"/>
      <c r="AB204" s="49"/>
      <c r="AC204" s="48"/>
      <c r="AD204" s="49"/>
      <c r="AE204" s="48"/>
      <c r="AF204" s="49"/>
      <c r="AG204" s="48"/>
      <c r="AH204" s="49"/>
      <c r="AI204" s="48"/>
    </row>
    <row r="205" spans="1:35" x14ac:dyDescent="0.25">
      <c r="A205" s="62" t="s">
        <v>317</v>
      </c>
      <c r="B205" s="62" t="s">
        <v>1359</v>
      </c>
      <c r="C205" s="63"/>
      <c r="D205" s="64"/>
      <c r="E205" s="65"/>
      <c r="F205" s="66"/>
      <c r="G205" s="63"/>
      <c r="H205" s="67"/>
      <c r="I205" s="68"/>
      <c r="J205" s="68"/>
      <c r="K205" s="34"/>
      <c r="L205" s="75">
        <v>205</v>
      </c>
      <c r="M205" s="75" t="b">
        <f xml:space="preserve"> IF(AND(Edges[Relationship Date (UTC)] &gt;= Misc!$O$2, Edges[Relationship Date (UTC)] &lt;= Misc!$P$2,Edges[Tweet Date (UTC)] &gt;= Misc!$O$3, Edges[Tweet Date (UTC)] &lt;= Misc!$P$3,TRUE), TRUE, FALSE)</f>
        <v>1</v>
      </c>
      <c r="N205" s="70"/>
      <c r="O205" s="87" t="s">
        <v>1908</v>
      </c>
      <c r="P205" s="90">
        <v>44081.374201388891</v>
      </c>
      <c r="Q205" s="87" t="s">
        <v>1923</v>
      </c>
      <c r="R205" s="87"/>
      <c r="S205" s="87"/>
      <c r="T205" s="87" t="s">
        <v>2748</v>
      </c>
      <c r="U205" s="90">
        <v>44081.374201388891</v>
      </c>
      <c r="V205" s="92" t="s">
        <v>3070</v>
      </c>
      <c r="W205" s="87"/>
      <c r="X205" s="87"/>
      <c r="Y205" s="96" t="s">
        <v>5070</v>
      </c>
      <c r="Z205" s="87"/>
      <c r="AA205" s="48">
        <v>0</v>
      </c>
      <c r="AB205" s="49">
        <v>0</v>
      </c>
      <c r="AC205" s="48">
        <v>0</v>
      </c>
      <c r="AD205" s="49">
        <v>0</v>
      </c>
      <c r="AE205" s="48">
        <v>0</v>
      </c>
      <c r="AF205" s="49">
        <v>0</v>
      </c>
      <c r="AG205" s="48">
        <v>14</v>
      </c>
      <c r="AH205" s="49">
        <v>100</v>
      </c>
      <c r="AI205" s="48">
        <v>14</v>
      </c>
    </row>
    <row r="206" spans="1:35" x14ac:dyDescent="0.25">
      <c r="A206" s="62" t="s">
        <v>317</v>
      </c>
      <c r="B206" s="62" t="s">
        <v>1354</v>
      </c>
      <c r="C206" s="63"/>
      <c r="D206" s="64"/>
      <c r="E206" s="65"/>
      <c r="F206" s="66"/>
      <c r="G206" s="63"/>
      <c r="H206" s="67"/>
      <c r="I206" s="68"/>
      <c r="J206" s="68"/>
      <c r="K206" s="34"/>
      <c r="L206" s="75">
        <v>206</v>
      </c>
      <c r="M206" s="75" t="b">
        <f xml:space="preserve"> IF(AND(Edges[Relationship Date (UTC)] &gt;= Misc!$O$2, Edges[Relationship Date (UTC)] &lt;= Misc!$P$2,Edges[Tweet Date (UTC)] &gt;= Misc!$O$3, Edges[Tweet Date (UTC)] &lt;= Misc!$P$3,TRUE), TRUE, FALSE)</f>
        <v>1</v>
      </c>
      <c r="N206" s="70"/>
      <c r="O206" s="87" t="s">
        <v>1908</v>
      </c>
      <c r="P206" s="90">
        <v>44081.374537037038</v>
      </c>
      <c r="Q206" s="87" t="s">
        <v>1986</v>
      </c>
      <c r="R206" s="87"/>
      <c r="S206" s="87"/>
      <c r="T206" s="87" t="s">
        <v>2754</v>
      </c>
      <c r="U206" s="90">
        <v>44081.374537037038</v>
      </c>
      <c r="V206" s="92" t="s">
        <v>3071</v>
      </c>
      <c r="W206" s="87"/>
      <c r="X206" s="87"/>
      <c r="Y206" s="96" t="s">
        <v>5071</v>
      </c>
      <c r="Z206" s="87"/>
      <c r="AA206" s="48"/>
      <c r="AB206" s="49"/>
      <c r="AC206" s="48"/>
      <c r="AD206" s="49"/>
      <c r="AE206" s="48"/>
      <c r="AF206" s="49"/>
      <c r="AG206" s="48"/>
      <c r="AH206" s="49"/>
      <c r="AI206" s="48"/>
    </row>
    <row r="207" spans="1:35" x14ac:dyDescent="0.25">
      <c r="A207" s="62" t="s">
        <v>317</v>
      </c>
      <c r="B207" s="62" t="s">
        <v>1408</v>
      </c>
      <c r="C207" s="63"/>
      <c r="D207" s="64"/>
      <c r="E207" s="65"/>
      <c r="F207" s="66"/>
      <c r="G207" s="63"/>
      <c r="H207" s="67"/>
      <c r="I207" s="68"/>
      <c r="J207" s="68"/>
      <c r="K207" s="34"/>
      <c r="L207" s="75">
        <v>207</v>
      </c>
      <c r="M207" s="75" t="b">
        <f xml:space="preserve"> IF(AND(Edges[Relationship Date (UTC)] &gt;= Misc!$O$2, Edges[Relationship Date (UTC)] &lt;= Misc!$P$2,Edges[Tweet Date (UTC)] &gt;= Misc!$O$3, Edges[Tweet Date (UTC)] &lt;= Misc!$P$3,TRUE), TRUE, FALSE)</f>
        <v>1</v>
      </c>
      <c r="N207" s="70"/>
      <c r="O207" s="87" t="s">
        <v>1908</v>
      </c>
      <c r="P207" s="90">
        <v>44081.374537037038</v>
      </c>
      <c r="Q207" s="87" t="s">
        <v>1986</v>
      </c>
      <c r="R207" s="87"/>
      <c r="S207" s="87"/>
      <c r="T207" s="87" t="s">
        <v>2754</v>
      </c>
      <c r="U207" s="90">
        <v>44081.374537037038</v>
      </c>
      <c r="V207" s="92" t="s">
        <v>3071</v>
      </c>
      <c r="W207" s="87"/>
      <c r="X207" s="87"/>
      <c r="Y207" s="96" t="s">
        <v>5071</v>
      </c>
      <c r="Z207" s="87"/>
      <c r="AA207" s="48">
        <v>1</v>
      </c>
      <c r="AB207" s="49">
        <v>5.2631578947368425</v>
      </c>
      <c r="AC207" s="48">
        <v>1</v>
      </c>
      <c r="AD207" s="49">
        <v>5.2631578947368425</v>
      </c>
      <c r="AE207" s="48">
        <v>0</v>
      </c>
      <c r="AF207" s="49">
        <v>0</v>
      </c>
      <c r="AG207" s="48">
        <v>17</v>
      </c>
      <c r="AH207" s="49">
        <v>89.473684210526315</v>
      </c>
      <c r="AI207" s="48">
        <v>19</v>
      </c>
    </row>
    <row r="208" spans="1:35" x14ac:dyDescent="0.25">
      <c r="A208" s="62" t="s">
        <v>317</v>
      </c>
      <c r="B208" s="62" t="s">
        <v>1431</v>
      </c>
      <c r="C208" s="63"/>
      <c r="D208" s="64"/>
      <c r="E208" s="65"/>
      <c r="F208" s="66"/>
      <c r="G208" s="63"/>
      <c r="H208" s="67"/>
      <c r="I208" s="68"/>
      <c r="J208" s="68"/>
      <c r="K208" s="34"/>
      <c r="L208" s="75">
        <v>208</v>
      </c>
      <c r="M208" s="75" t="b">
        <f xml:space="preserve"> IF(AND(Edges[Relationship Date (UTC)] &gt;= Misc!$O$2, Edges[Relationship Date (UTC)] &lt;= Misc!$P$2,Edges[Tweet Date (UTC)] &gt;= Misc!$O$3, Edges[Tweet Date (UTC)] &lt;= Misc!$P$3,TRUE), TRUE, FALSE)</f>
        <v>1</v>
      </c>
      <c r="N208" s="70"/>
      <c r="O208" s="87" t="s">
        <v>1908</v>
      </c>
      <c r="P208" s="90">
        <v>44081.374641203707</v>
      </c>
      <c r="Q208" s="87" t="s">
        <v>2012</v>
      </c>
      <c r="R208" s="87"/>
      <c r="S208" s="87"/>
      <c r="T208" s="87" t="s">
        <v>2743</v>
      </c>
      <c r="U208" s="90">
        <v>44081.374641203707</v>
      </c>
      <c r="V208" s="92" t="s">
        <v>3069</v>
      </c>
      <c r="W208" s="87"/>
      <c r="X208" s="87"/>
      <c r="Y208" s="96" t="s">
        <v>5069</v>
      </c>
      <c r="Z208" s="87"/>
      <c r="AA208" s="48"/>
      <c r="AB208" s="49"/>
      <c r="AC208" s="48"/>
      <c r="AD208" s="49"/>
      <c r="AE208" s="48"/>
      <c r="AF208" s="49"/>
      <c r="AG208" s="48"/>
      <c r="AH208" s="49"/>
      <c r="AI208" s="48"/>
    </row>
    <row r="209" spans="1:35" x14ac:dyDescent="0.25">
      <c r="A209" s="62" t="s">
        <v>317</v>
      </c>
      <c r="B209" s="62" t="s">
        <v>1432</v>
      </c>
      <c r="C209" s="63"/>
      <c r="D209" s="64"/>
      <c r="E209" s="65"/>
      <c r="F209" s="66"/>
      <c r="G209" s="63"/>
      <c r="H209" s="67"/>
      <c r="I209" s="68"/>
      <c r="J209" s="68"/>
      <c r="K209" s="34"/>
      <c r="L209" s="75">
        <v>209</v>
      </c>
      <c r="M209" s="75" t="b">
        <f xml:space="preserve"> IF(AND(Edges[Relationship Date (UTC)] &gt;= Misc!$O$2, Edges[Relationship Date (UTC)] &lt;= Misc!$P$2,Edges[Tweet Date (UTC)] &gt;= Misc!$O$3, Edges[Tweet Date (UTC)] &lt;= Misc!$P$3,TRUE), TRUE, FALSE)</f>
        <v>1</v>
      </c>
      <c r="N209" s="70"/>
      <c r="O209" s="87" t="s">
        <v>1908</v>
      </c>
      <c r="P209" s="90">
        <v>44081.374641203707</v>
      </c>
      <c r="Q209" s="87" t="s">
        <v>2012</v>
      </c>
      <c r="R209" s="87"/>
      <c r="S209" s="87"/>
      <c r="T209" s="87" t="s">
        <v>2743</v>
      </c>
      <c r="U209" s="90">
        <v>44081.374641203707</v>
      </c>
      <c r="V209" s="92" t="s">
        <v>3069</v>
      </c>
      <c r="W209" s="87"/>
      <c r="X209" s="87"/>
      <c r="Y209" s="96" t="s">
        <v>5069</v>
      </c>
      <c r="Z209" s="87"/>
      <c r="AA209" s="48"/>
      <c r="AB209" s="49"/>
      <c r="AC209" s="48"/>
      <c r="AD209" s="49"/>
      <c r="AE209" s="48"/>
      <c r="AF209" s="49"/>
      <c r="AG209" s="48"/>
      <c r="AH209" s="49"/>
      <c r="AI209" s="48"/>
    </row>
    <row r="210" spans="1:35" x14ac:dyDescent="0.25">
      <c r="A210" s="62" t="s">
        <v>317</v>
      </c>
      <c r="B210" s="62" t="s">
        <v>1386</v>
      </c>
      <c r="C210" s="63"/>
      <c r="D210" s="64"/>
      <c r="E210" s="65"/>
      <c r="F210" s="66"/>
      <c r="G210" s="63"/>
      <c r="H210" s="67"/>
      <c r="I210" s="68"/>
      <c r="J210" s="68"/>
      <c r="K210" s="34"/>
      <c r="L210" s="75">
        <v>210</v>
      </c>
      <c r="M210" s="75" t="b">
        <f xml:space="preserve"> IF(AND(Edges[Relationship Date (UTC)] &gt;= Misc!$O$2, Edges[Relationship Date (UTC)] &lt;= Misc!$P$2,Edges[Tweet Date (UTC)] &gt;= Misc!$O$3, Edges[Tweet Date (UTC)] &lt;= Misc!$P$3,TRUE), TRUE, FALSE)</f>
        <v>1</v>
      </c>
      <c r="N210" s="70"/>
      <c r="O210" s="87" t="s">
        <v>1908</v>
      </c>
      <c r="P210" s="90">
        <v>44081.374641203707</v>
      </c>
      <c r="Q210" s="87" t="s">
        <v>2012</v>
      </c>
      <c r="R210" s="87"/>
      <c r="S210" s="87"/>
      <c r="T210" s="87" t="s">
        <v>2743</v>
      </c>
      <c r="U210" s="90">
        <v>44081.374641203707</v>
      </c>
      <c r="V210" s="92" t="s">
        <v>3069</v>
      </c>
      <c r="W210" s="87"/>
      <c r="X210" s="87"/>
      <c r="Y210" s="96" t="s">
        <v>5069</v>
      </c>
      <c r="Z210" s="87"/>
      <c r="AA210" s="48"/>
      <c r="AB210" s="49"/>
      <c r="AC210" s="48"/>
      <c r="AD210" s="49"/>
      <c r="AE210" s="48"/>
      <c r="AF210" s="49"/>
      <c r="AG210" s="48"/>
      <c r="AH210" s="49"/>
      <c r="AI210" s="48"/>
    </row>
    <row r="211" spans="1:35" x14ac:dyDescent="0.25">
      <c r="A211" s="62" t="s">
        <v>317</v>
      </c>
      <c r="B211" s="62" t="s">
        <v>1411</v>
      </c>
      <c r="C211" s="63"/>
      <c r="D211" s="64"/>
      <c r="E211" s="65"/>
      <c r="F211" s="66"/>
      <c r="G211" s="63"/>
      <c r="H211" s="67"/>
      <c r="I211" s="68"/>
      <c r="J211" s="68"/>
      <c r="K211" s="34"/>
      <c r="L211" s="75">
        <v>211</v>
      </c>
      <c r="M211" s="75" t="b">
        <f xml:space="preserve"> IF(AND(Edges[Relationship Date (UTC)] &gt;= Misc!$O$2, Edges[Relationship Date (UTC)] &lt;= Misc!$P$2,Edges[Tweet Date (UTC)] &gt;= Misc!$O$3, Edges[Tweet Date (UTC)] &lt;= Misc!$P$3,TRUE), TRUE, FALSE)</f>
        <v>1</v>
      </c>
      <c r="N211" s="70"/>
      <c r="O211" s="87" t="s">
        <v>1908</v>
      </c>
      <c r="P211" s="90">
        <v>44081.374641203707</v>
      </c>
      <c r="Q211" s="87" t="s">
        <v>2012</v>
      </c>
      <c r="R211" s="87"/>
      <c r="S211" s="87"/>
      <c r="T211" s="87" t="s">
        <v>2743</v>
      </c>
      <c r="U211" s="90">
        <v>44081.374641203707</v>
      </c>
      <c r="V211" s="92" t="s">
        <v>3069</v>
      </c>
      <c r="W211" s="87"/>
      <c r="X211" s="87"/>
      <c r="Y211" s="96" t="s">
        <v>5069</v>
      </c>
      <c r="Z211" s="87"/>
      <c r="AA211" s="48"/>
      <c r="AB211" s="49"/>
      <c r="AC211" s="48"/>
      <c r="AD211" s="49"/>
      <c r="AE211" s="48"/>
      <c r="AF211" s="49"/>
      <c r="AG211" s="48"/>
      <c r="AH211" s="49"/>
      <c r="AI211" s="48"/>
    </row>
    <row r="212" spans="1:35" x14ac:dyDescent="0.25">
      <c r="A212" s="62" t="s">
        <v>317</v>
      </c>
      <c r="B212" s="62" t="s">
        <v>1433</v>
      </c>
      <c r="C212" s="63"/>
      <c r="D212" s="64"/>
      <c r="E212" s="65"/>
      <c r="F212" s="66"/>
      <c r="G212" s="63"/>
      <c r="H212" s="67"/>
      <c r="I212" s="68"/>
      <c r="J212" s="68"/>
      <c r="K212" s="34"/>
      <c r="L212" s="75">
        <v>212</v>
      </c>
      <c r="M212" s="75" t="b">
        <f xml:space="preserve"> IF(AND(Edges[Relationship Date (UTC)] &gt;= Misc!$O$2, Edges[Relationship Date (UTC)] &lt;= Misc!$P$2,Edges[Tweet Date (UTC)] &gt;= Misc!$O$3, Edges[Tweet Date (UTC)] &lt;= Misc!$P$3,TRUE), TRUE, FALSE)</f>
        <v>1</v>
      </c>
      <c r="N212" s="70"/>
      <c r="O212" s="87" t="s">
        <v>1908</v>
      </c>
      <c r="P212" s="90">
        <v>44081.374641203707</v>
      </c>
      <c r="Q212" s="87" t="s">
        <v>2012</v>
      </c>
      <c r="R212" s="87"/>
      <c r="S212" s="87"/>
      <c r="T212" s="87" t="s">
        <v>2743</v>
      </c>
      <c r="U212" s="90">
        <v>44081.374641203707</v>
      </c>
      <c r="V212" s="92" t="s">
        <v>3069</v>
      </c>
      <c r="W212" s="87"/>
      <c r="X212" s="87"/>
      <c r="Y212" s="96" t="s">
        <v>5069</v>
      </c>
      <c r="Z212" s="87"/>
      <c r="AA212" s="48">
        <v>0</v>
      </c>
      <c r="AB212" s="49">
        <v>0</v>
      </c>
      <c r="AC212" s="48">
        <v>0</v>
      </c>
      <c r="AD212" s="49">
        <v>0</v>
      </c>
      <c r="AE212" s="48">
        <v>0</v>
      </c>
      <c r="AF212" s="49">
        <v>0</v>
      </c>
      <c r="AG212" s="48">
        <v>15</v>
      </c>
      <c r="AH212" s="49">
        <v>100</v>
      </c>
      <c r="AI212" s="48">
        <v>15</v>
      </c>
    </row>
    <row r="213" spans="1:35" x14ac:dyDescent="0.25">
      <c r="A213" s="62" t="s">
        <v>317</v>
      </c>
      <c r="B213" s="62" t="s">
        <v>1336</v>
      </c>
      <c r="C213" s="63"/>
      <c r="D213" s="64"/>
      <c r="E213" s="65"/>
      <c r="F213" s="66"/>
      <c r="G213" s="63"/>
      <c r="H213" s="67"/>
      <c r="I213" s="68"/>
      <c r="J213" s="68"/>
      <c r="K213" s="34"/>
      <c r="L213" s="75">
        <v>213</v>
      </c>
      <c r="M213" s="75" t="b">
        <f xml:space="preserve"> IF(AND(Edges[Relationship Date (UTC)] &gt;= Misc!$O$2, Edges[Relationship Date (UTC)] &lt;= Misc!$P$2,Edges[Tweet Date (UTC)] &gt;= Misc!$O$3, Edges[Tweet Date (UTC)] &lt;= Misc!$P$3,TRUE), TRUE, FALSE)</f>
        <v>1</v>
      </c>
      <c r="N213" s="70"/>
      <c r="O213" s="87" t="s">
        <v>1908</v>
      </c>
      <c r="P213" s="90">
        <v>44081.374780092592</v>
      </c>
      <c r="Q213" s="87" t="s">
        <v>2013</v>
      </c>
      <c r="R213" s="87"/>
      <c r="S213" s="87"/>
      <c r="T213" s="87" t="s">
        <v>2772</v>
      </c>
      <c r="U213" s="90">
        <v>44081.374780092592</v>
      </c>
      <c r="V213" s="92" t="s">
        <v>3072</v>
      </c>
      <c r="W213" s="87"/>
      <c r="X213" s="87"/>
      <c r="Y213" s="96" t="s">
        <v>5072</v>
      </c>
      <c r="Z213" s="87"/>
      <c r="AA213" s="48">
        <v>0</v>
      </c>
      <c r="AB213" s="49">
        <v>0</v>
      </c>
      <c r="AC213" s="48">
        <v>0</v>
      </c>
      <c r="AD213" s="49">
        <v>0</v>
      </c>
      <c r="AE213" s="48">
        <v>0</v>
      </c>
      <c r="AF213" s="49">
        <v>0</v>
      </c>
      <c r="AG213" s="48">
        <v>20</v>
      </c>
      <c r="AH213" s="49">
        <v>100</v>
      </c>
      <c r="AI213" s="48">
        <v>20</v>
      </c>
    </row>
    <row r="214" spans="1:35" x14ac:dyDescent="0.25">
      <c r="A214" s="62" t="s">
        <v>318</v>
      </c>
      <c r="B214" s="62" t="s">
        <v>1165</v>
      </c>
      <c r="C214" s="63"/>
      <c r="D214" s="64"/>
      <c r="E214" s="65"/>
      <c r="F214" s="66"/>
      <c r="G214" s="63"/>
      <c r="H214" s="67"/>
      <c r="I214" s="68"/>
      <c r="J214" s="68"/>
      <c r="K214" s="34"/>
      <c r="L214" s="75">
        <v>214</v>
      </c>
      <c r="M214" s="75" t="b">
        <f xml:space="preserve"> IF(AND(Edges[Relationship Date (UTC)] &gt;= Misc!$O$2, Edges[Relationship Date (UTC)] &lt;= Misc!$P$2,Edges[Tweet Date (UTC)] &gt;= Misc!$O$3, Edges[Tweet Date (UTC)] &lt;= Misc!$P$3,TRUE), TRUE, FALSE)</f>
        <v>1</v>
      </c>
      <c r="N214" s="70"/>
      <c r="O214" s="87" t="s">
        <v>1908</v>
      </c>
      <c r="P214" s="90">
        <v>44081.372430555559</v>
      </c>
      <c r="Q214" s="87" t="s">
        <v>2014</v>
      </c>
      <c r="R214" s="87"/>
      <c r="S214" s="87"/>
      <c r="T214" s="87" t="s">
        <v>2743</v>
      </c>
      <c r="U214" s="90">
        <v>44081.372430555559</v>
      </c>
      <c r="V214" s="92" t="s">
        <v>3073</v>
      </c>
      <c r="W214" s="87"/>
      <c r="X214" s="87"/>
      <c r="Y214" s="96" t="s">
        <v>5073</v>
      </c>
      <c r="Z214" s="87"/>
      <c r="AA214" s="48">
        <v>0</v>
      </c>
      <c r="AB214" s="49">
        <v>0</v>
      </c>
      <c r="AC214" s="48">
        <v>0</v>
      </c>
      <c r="AD214" s="49">
        <v>0</v>
      </c>
      <c r="AE214" s="48">
        <v>0</v>
      </c>
      <c r="AF214" s="49">
        <v>0</v>
      </c>
      <c r="AG214" s="48">
        <v>33</v>
      </c>
      <c r="AH214" s="49">
        <v>100</v>
      </c>
      <c r="AI214" s="48">
        <v>33</v>
      </c>
    </row>
    <row r="215" spans="1:35" x14ac:dyDescent="0.25">
      <c r="A215" s="62" t="s">
        <v>318</v>
      </c>
      <c r="B215" s="62" t="s">
        <v>1165</v>
      </c>
      <c r="C215" s="63"/>
      <c r="D215" s="64"/>
      <c r="E215" s="65"/>
      <c r="F215" s="66"/>
      <c r="G215" s="63"/>
      <c r="H215" s="67"/>
      <c r="I215" s="68"/>
      <c r="J215" s="68"/>
      <c r="K215" s="34"/>
      <c r="L215" s="75">
        <v>215</v>
      </c>
      <c r="M215" s="75" t="b">
        <f xml:space="preserve"> IF(AND(Edges[Relationship Date (UTC)] &gt;= Misc!$O$2, Edges[Relationship Date (UTC)] &lt;= Misc!$P$2,Edges[Tweet Date (UTC)] &gt;= Misc!$O$3, Edges[Tweet Date (UTC)] &lt;= Misc!$P$3,TRUE), TRUE, FALSE)</f>
        <v>1</v>
      </c>
      <c r="N215" s="70"/>
      <c r="O215" s="87" t="s">
        <v>1908</v>
      </c>
      <c r="P215" s="90">
        <v>44081.374837962961</v>
      </c>
      <c r="Q215" s="87" t="s">
        <v>1911</v>
      </c>
      <c r="R215" s="87"/>
      <c r="S215" s="87"/>
      <c r="T215" s="87" t="s">
        <v>2743</v>
      </c>
      <c r="U215" s="90">
        <v>44081.374837962961</v>
      </c>
      <c r="V215" s="92" t="s">
        <v>3074</v>
      </c>
      <c r="W215" s="87"/>
      <c r="X215" s="87"/>
      <c r="Y215" s="96" t="s">
        <v>5074</v>
      </c>
      <c r="Z215" s="87"/>
      <c r="AA215" s="48">
        <v>0</v>
      </c>
      <c r="AB215" s="49">
        <v>0</v>
      </c>
      <c r="AC215" s="48">
        <v>0</v>
      </c>
      <c r="AD215" s="49">
        <v>0</v>
      </c>
      <c r="AE215" s="48">
        <v>0</v>
      </c>
      <c r="AF215" s="49">
        <v>0</v>
      </c>
      <c r="AG215" s="48">
        <v>29</v>
      </c>
      <c r="AH215" s="49">
        <v>100</v>
      </c>
      <c r="AI215" s="48">
        <v>29</v>
      </c>
    </row>
    <row r="216" spans="1:35" x14ac:dyDescent="0.25">
      <c r="A216" s="62" t="s">
        <v>319</v>
      </c>
      <c r="B216" s="62" t="s">
        <v>1434</v>
      </c>
      <c r="C216" s="63"/>
      <c r="D216" s="64"/>
      <c r="E216" s="65"/>
      <c r="F216" s="66"/>
      <c r="G216" s="63"/>
      <c r="H216" s="67"/>
      <c r="I216" s="68"/>
      <c r="J216" s="68"/>
      <c r="K216" s="34"/>
      <c r="L216" s="75">
        <v>216</v>
      </c>
      <c r="M216" s="75" t="b">
        <f xml:space="preserve"> IF(AND(Edges[Relationship Date (UTC)] &gt;= Misc!$O$2, Edges[Relationship Date (UTC)] &lt;= Misc!$P$2,Edges[Tweet Date (UTC)] &gt;= Misc!$O$3, Edges[Tweet Date (UTC)] &lt;= Misc!$P$3,TRUE), TRUE, FALSE)</f>
        <v>1</v>
      </c>
      <c r="N216" s="70"/>
      <c r="O216" s="87" t="s">
        <v>1908</v>
      </c>
      <c r="P216" s="90">
        <v>44081.374872685185</v>
      </c>
      <c r="Q216" s="87" t="s">
        <v>2015</v>
      </c>
      <c r="R216" s="87"/>
      <c r="S216" s="87"/>
      <c r="T216" s="87" t="s">
        <v>2743</v>
      </c>
      <c r="U216" s="90">
        <v>44081.374872685185</v>
      </c>
      <c r="V216" s="92" t="s">
        <v>3075</v>
      </c>
      <c r="W216" s="87"/>
      <c r="X216" s="87"/>
      <c r="Y216" s="96" t="s">
        <v>5075</v>
      </c>
      <c r="Z216" s="87"/>
      <c r="AA216" s="48">
        <v>0</v>
      </c>
      <c r="AB216" s="49">
        <v>0</v>
      </c>
      <c r="AC216" s="48">
        <v>0</v>
      </c>
      <c r="AD216" s="49">
        <v>0</v>
      </c>
      <c r="AE216" s="48">
        <v>0</v>
      </c>
      <c r="AF216" s="49">
        <v>0</v>
      </c>
      <c r="AG216" s="48">
        <v>17</v>
      </c>
      <c r="AH216" s="49">
        <v>100</v>
      </c>
      <c r="AI216" s="48">
        <v>17</v>
      </c>
    </row>
    <row r="217" spans="1:35" x14ac:dyDescent="0.25">
      <c r="A217" s="62" t="s">
        <v>320</v>
      </c>
      <c r="B217" s="62" t="s">
        <v>1165</v>
      </c>
      <c r="C217" s="63"/>
      <c r="D217" s="64"/>
      <c r="E217" s="65"/>
      <c r="F217" s="66"/>
      <c r="G217" s="63"/>
      <c r="H217" s="67"/>
      <c r="I217" s="68"/>
      <c r="J217" s="68"/>
      <c r="K217" s="34"/>
      <c r="L217" s="75">
        <v>217</v>
      </c>
      <c r="M217" s="75" t="b">
        <f xml:space="preserve"> IF(AND(Edges[Relationship Date (UTC)] &gt;= Misc!$O$2, Edges[Relationship Date (UTC)] &lt;= Misc!$P$2,Edges[Tweet Date (UTC)] &gt;= Misc!$O$3, Edges[Tweet Date (UTC)] &lt;= Misc!$P$3,TRUE), TRUE, FALSE)</f>
        <v>1</v>
      </c>
      <c r="N217" s="70"/>
      <c r="O217" s="87" t="s">
        <v>1908</v>
      </c>
      <c r="P217" s="90">
        <v>44081.374918981484</v>
      </c>
      <c r="Q217" s="87" t="s">
        <v>1911</v>
      </c>
      <c r="R217" s="87"/>
      <c r="S217" s="87"/>
      <c r="T217" s="87" t="s">
        <v>2743</v>
      </c>
      <c r="U217" s="90">
        <v>44081.374918981484</v>
      </c>
      <c r="V217" s="92" t="s">
        <v>3076</v>
      </c>
      <c r="W217" s="87"/>
      <c r="X217" s="87"/>
      <c r="Y217" s="96" t="s">
        <v>5076</v>
      </c>
      <c r="Z217" s="87"/>
      <c r="AA217" s="48">
        <v>0</v>
      </c>
      <c r="AB217" s="49">
        <v>0</v>
      </c>
      <c r="AC217" s="48">
        <v>0</v>
      </c>
      <c r="AD217" s="49">
        <v>0</v>
      </c>
      <c r="AE217" s="48">
        <v>0</v>
      </c>
      <c r="AF217" s="49">
        <v>0</v>
      </c>
      <c r="AG217" s="48">
        <v>29</v>
      </c>
      <c r="AH217" s="49">
        <v>100</v>
      </c>
      <c r="AI217" s="48">
        <v>29</v>
      </c>
    </row>
    <row r="218" spans="1:35" x14ac:dyDescent="0.25">
      <c r="A218" s="62" t="s">
        <v>321</v>
      </c>
      <c r="B218" s="62" t="s">
        <v>1435</v>
      </c>
      <c r="C218" s="63"/>
      <c r="D218" s="64"/>
      <c r="E218" s="65"/>
      <c r="F218" s="66"/>
      <c r="G218" s="63"/>
      <c r="H218" s="67"/>
      <c r="I218" s="68"/>
      <c r="J218" s="68"/>
      <c r="K218" s="34"/>
      <c r="L218" s="75">
        <v>218</v>
      </c>
      <c r="M218" s="75" t="b">
        <f xml:space="preserve"> IF(AND(Edges[Relationship Date (UTC)] &gt;= Misc!$O$2, Edges[Relationship Date (UTC)] &lt;= Misc!$P$2,Edges[Tweet Date (UTC)] &gt;= Misc!$O$3, Edges[Tweet Date (UTC)] &lt;= Misc!$P$3,TRUE), TRUE, FALSE)</f>
        <v>1</v>
      </c>
      <c r="N218" s="70"/>
      <c r="O218" s="87" t="s">
        <v>1908</v>
      </c>
      <c r="P218" s="90">
        <v>44081.37394675926</v>
      </c>
      <c r="Q218" s="87" t="s">
        <v>2016</v>
      </c>
      <c r="R218" s="87"/>
      <c r="S218" s="87"/>
      <c r="T218" s="87" t="s">
        <v>2773</v>
      </c>
      <c r="U218" s="90">
        <v>44081.37394675926</v>
      </c>
      <c r="V218" s="92" t="s">
        <v>3077</v>
      </c>
      <c r="W218" s="87"/>
      <c r="X218" s="87"/>
      <c r="Y218" s="96" t="s">
        <v>5077</v>
      </c>
      <c r="Z218" s="87"/>
      <c r="AA218" s="48">
        <v>0</v>
      </c>
      <c r="AB218" s="49">
        <v>0</v>
      </c>
      <c r="AC218" s="48">
        <v>0</v>
      </c>
      <c r="AD218" s="49">
        <v>0</v>
      </c>
      <c r="AE218" s="48">
        <v>0</v>
      </c>
      <c r="AF218" s="49">
        <v>0</v>
      </c>
      <c r="AG218" s="48">
        <v>9</v>
      </c>
      <c r="AH218" s="49">
        <v>100</v>
      </c>
      <c r="AI218" s="48">
        <v>9</v>
      </c>
    </row>
    <row r="219" spans="1:35" x14ac:dyDescent="0.25">
      <c r="A219" s="62" t="s">
        <v>321</v>
      </c>
      <c r="B219" s="62" t="s">
        <v>1435</v>
      </c>
      <c r="C219" s="63"/>
      <c r="D219" s="64"/>
      <c r="E219" s="65"/>
      <c r="F219" s="66"/>
      <c r="G219" s="63"/>
      <c r="H219" s="67"/>
      <c r="I219" s="68"/>
      <c r="J219" s="68"/>
      <c r="K219" s="34"/>
      <c r="L219" s="75">
        <v>219</v>
      </c>
      <c r="M219" s="75" t="b">
        <f xml:space="preserve"> IF(AND(Edges[Relationship Date (UTC)] &gt;= Misc!$O$2, Edges[Relationship Date (UTC)] &lt;= Misc!$P$2,Edges[Tweet Date (UTC)] &gt;= Misc!$O$3, Edges[Tweet Date (UTC)] &lt;= Misc!$P$3,TRUE), TRUE, FALSE)</f>
        <v>1</v>
      </c>
      <c r="N219" s="70"/>
      <c r="O219" s="87" t="s">
        <v>1908</v>
      </c>
      <c r="P219" s="90">
        <v>44081.374328703707</v>
      </c>
      <c r="Q219" s="87" t="s">
        <v>2017</v>
      </c>
      <c r="R219" s="87"/>
      <c r="S219" s="87"/>
      <c r="T219" s="87" t="s">
        <v>2774</v>
      </c>
      <c r="U219" s="90">
        <v>44081.374328703707</v>
      </c>
      <c r="V219" s="92" t="s">
        <v>3078</v>
      </c>
      <c r="W219" s="87"/>
      <c r="X219" s="87"/>
      <c r="Y219" s="96" t="s">
        <v>5078</v>
      </c>
      <c r="Z219" s="87"/>
      <c r="AA219" s="48">
        <v>0</v>
      </c>
      <c r="AB219" s="49">
        <v>0</v>
      </c>
      <c r="AC219" s="48">
        <v>0</v>
      </c>
      <c r="AD219" s="49">
        <v>0</v>
      </c>
      <c r="AE219" s="48">
        <v>0</v>
      </c>
      <c r="AF219" s="49">
        <v>0</v>
      </c>
      <c r="AG219" s="48">
        <v>15</v>
      </c>
      <c r="AH219" s="49">
        <v>100</v>
      </c>
      <c r="AI219" s="48">
        <v>15</v>
      </c>
    </row>
    <row r="220" spans="1:35" x14ac:dyDescent="0.25">
      <c r="A220" s="62" t="s">
        <v>321</v>
      </c>
      <c r="B220" s="62" t="s">
        <v>1436</v>
      </c>
      <c r="C220" s="63"/>
      <c r="D220" s="64"/>
      <c r="E220" s="65"/>
      <c r="F220" s="66"/>
      <c r="G220" s="63"/>
      <c r="H220" s="67"/>
      <c r="I220" s="68"/>
      <c r="J220" s="68"/>
      <c r="K220" s="34"/>
      <c r="L220" s="75">
        <v>220</v>
      </c>
      <c r="M220" s="75" t="b">
        <f xml:space="preserve"> IF(AND(Edges[Relationship Date (UTC)] &gt;= Misc!$O$2, Edges[Relationship Date (UTC)] &lt;= Misc!$P$2,Edges[Tweet Date (UTC)] &gt;= Misc!$O$3, Edges[Tweet Date (UTC)] &lt;= Misc!$P$3,TRUE), TRUE, FALSE)</f>
        <v>1</v>
      </c>
      <c r="N220" s="70"/>
      <c r="O220" s="87" t="s">
        <v>1908</v>
      </c>
      <c r="P220" s="90">
        <v>44081.374409722222</v>
      </c>
      <c r="Q220" s="87" t="s">
        <v>2018</v>
      </c>
      <c r="R220" s="87"/>
      <c r="S220" s="87"/>
      <c r="T220" s="87" t="s">
        <v>2743</v>
      </c>
      <c r="U220" s="90">
        <v>44081.374409722222</v>
      </c>
      <c r="V220" s="92" t="s">
        <v>3079</v>
      </c>
      <c r="W220" s="87"/>
      <c r="X220" s="87"/>
      <c r="Y220" s="96" t="s">
        <v>5079</v>
      </c>
      <c r="Z220" s="87"/>
      <c r="AA220" s="48">
        <v>1</v>
      </c>
      <c r="AB220" s="49">
        <v>12.5</v>
      </c>
      <c r="AC220" s="48">
        <v>0</v>
      </c>
      <c r="AD220" s="49">
        <v>0</v>
      </c>
      <c r="AE220" s="48">
        <v>0</v>
      </c>
      <c r="AF220" s="49">
        <v>0</v>
      </c>
      <c r="AG220" s="48">
        <v>7</v>
      </c>
      <c r="AH220" s="49">
        <v>87.5</v>
      </c>
      <c r="AI220" s="48">
        <v>8</v>
      </c>
    </row>
    <row r="221" spans="1:35" x14ac:dyDescent="0.25">
      <c r="A221" s="62" t="s">
        <v>321</v>
      </c>
      <c r="B221" s="62" t="s">
        <v>1387</v>
      </c>
      <c r="C221" s="63"/>
      <c r="D221" s="64"/>
      <c r="E221" s="65"/>
      <c r="F221" s="66"/>
      <c r="G221" s="63"/>
      <c r="H221" s="67"/>
      <c r="I221" s="68"/>
      <c r="J221" s="68"/>
      <c r="K221" s="34"/>
      <c r="L221" s="75">
        <v>221</v>
      </c>
      <c r="M221" s="75" t="b">
        <f xml:space="preserve"> IF(AND(Edges[Relationship Date (UTC)] &gt;= Misc!$O$2, Edges[Relationship Date (UTC)] &lt;= Misc!$P$2,Edges[Tweet Date (UTC)] &gt;= Misc!$O$3, Edges[Tweet Date (UTC)] &lt;= Misc!$P$3,TRUE), TRUE, FALSE)</f>
        <v>1</v>
      </c>
      <c r="N221" s="70"/>
      <c r="O221" s="87" t="s">
        <v>1908</v>
      </c>
      <c r="P221" s="90">
        <v>44081.374409722222</v>
      </c>
      <c r="Q221" s="87" t="s">
        <v>2018</v>
      </c>
      <c r="R221" s="87"/>
      <c r="S221" s="87"/>
      <c r="T221" s="87" t="s">
        <v>2743</v>
      </c>
      <c r="U221" s="90">
        <v>44081.374409722222</v>
      </c>
      <c r="V221" s="92" t="s">
        <v>3079</v>
      </c>
      <c r="W221" s="87"/>
      <c r="X221" s="87"/>
      <c r="Y221" s="96" t="s">
        <v>5079</v>
      </c>
      <c r="Z221" s="87"/>
      <c r="AA221" s="48"/>
      <c r="AB221" s="49"/>
      <c r="AC221" s="48"/>
      <c r="AD221" s="49"/>
      <c r="AE221" s="48"/>
      <c r="AF221" s="49"/>
      <c r="AG221" s="48"/>
      <c r="AH221" s="49"/>
      <c r="AI221" s="48"/>
    </row>
    <row r="222" spans="1:35" x14ac:dyDescent="0.25">
      <c r="A222" s="62" t="s">
        <v>321</v>
      </c>
      <c r="B222" s="62" t="s">
        <v>1435</v>
      </c>
      <c r="C222" s="63"/>
      <c r="D222" s="64"/>
      <c r="E222" s="65"/>
      <c r="F222" s="66"/>
      <c r="G222" s="63"/>
      <c r="H222" s="67"/>
      <c r="I222" s="68"/>
      <c r="J222" s="68"/>
      <c r="K222" s="34"/>
      <c r="L222" s="75">
        <v>222</v>
      </c>
      <c r="M222" s="75" t="b">
        <f xml:space="preserve"> IF(AND(Edges[Relationship Date (UTC)] &gt;= Misc!$O$2, Edges[Relationship Date (UTC)] &lt;= Misc!$P$2,Edges[Tweet Date (UTC)] &gt;= Misc!$O$3, Edges[Tweet Date (UTC)] &lt;= Misc!$P$3,TRUE), TRUE, FALSE)</f>
        <v>1</v>
      </c>
      <c r="N222" s="70"/>
      <c r="O222" s="87" t="s">
        <v>1908</v>
      </c>
      <c r="P222" s="90">
        <v>44081.374409722222</v>
      </c>
      <c r="Q222" s="87" t="s">
        <v>2018</v>
      </c>
      <c r="R222" s="87"/>
      <c r="S222" s="87"/>
      <c r="T222" s="87" t="s">
        <v>2743</v>
      </c>
      <c r="U222" s="90">
        <v>44081.374409722222</v>
      </c>
      <c r="V222" s="92" t="s">
        <v>3079</v>
      </c>
      <c r="W222" s="87"/>
      <c r="X222" s="87"/>
      <c r="Y222" s="96" t="s">
        <v>5079</v>
      </c>
      <c r="Z222" s="87"/>
      <c r="AA222" s="48"/>
      <c r="AB222" s="49"/>
      <c r="AC222" s="48"/>
      <c r="AD222" s="49"/>
      <c r="AE222" s="48"/>
      <c r="AF222" s="49"/>
      <c r="AG222" s="48"/>
      <c r="AH222" s="49"/>
      <c r="AI222" s="48"/>
    </row>
    <row r="223" spans="1:35" x14ac:dyDescent="0.25">
      <c r="A223" s="62" t="s">
        <v>321</v>
      </c>
      <c r="B223" s="62" t="s">
        <v>1354</v>
      </c>
      <c r="C223" s="63"/>
      <c r="D223" s="64"/>
      <c r="E223" s="65"/>
      <c r="F223" s="66"/>
      <c r="G223" s="63"/>
      <c r="H223" s="67"/>
      <c r="I223" s="68"/>
      <c r="J223" s="68"/>
      <c r="K223" s="34"/>
      <c r="L223" s="75">
        <v>223</v>
      </c>
      <c r="M223" s="75" t="b">
        <f xml:space="preserve"> IF(AND(Edges[Relationship Date (UTC)] &gt;= Misc!$O$2, Edges[Relationship Date (UTC)] &lt;= Misc!$P$2,Edges[Tweet Date (UTC)] &gt;= Misc!$O$3, Edges[Tweet Date (UTC)] &lt;= Misc!$P$3,TRUE), TRUE, FALSE)</f>
        <v>1</v>
      </c>
      <c r="N223" s="70"/>
      <c r="O223" s="87" t="s">
        <v>1908</v>
      </c>
      <c r="P223" s="90">
        <v>44081.374942129631</v>
      </c>
      <c r="Q223" s="87" t="s">
        <v>2019</v>
      </c>
      <c r="R223" s="87"/>
      <c r="S223" s="87"/>
      <c r="T223" s="87" t="s">
        <v>2754</v>
      </c>
      <c r="U223" s="90">
        <v>44081.374942129631</v>
      </c>
      <c r="V223" s="92" t="s">
        <v>3080</v>
      </c>
      <c r="W223" s="87"/>
      <c r="X223" s="87"/>
      <c r="Y223" s="96" t="s">
        <v>5080</v>
      </c>
      <c r="Z223" s="87"/>
      <c r="AA223" s="48"/>
      <c r="AB223" s="49"/>
      <c r="AC223" s="48"/>
      <c r="AD223" s="49"/>
      <c r="AE223" s="48"/>
      <c r="AF223" s="49"/>
      <c r="AG223" s="48"/>
      <c r="AH223" s="49"/>
      <c r="AI223" s="48"/>
    </row>
    <row r="224" spans="1:35" x14ac:dyDescent="0.25">
      <c r="A224" s="62" t="s">
        <v>321</v>
      </c>
      <c r="B224" s="62" t="s">
        <v>1435</v>
      </c>
      <c r="C224" s="63"/>
      <c r="D224" s="64"/>
      <c r="E224" s="65"/>
      <c r="F224" s="66"/>
      <c r="G224" s="63"/>
      <c r="H224" s="67"/>
      <c r="I224" s="68"/>
      <c r="J224" s="68"/>
      <c r="K224" s="34"/>
      <c r="L224" s="75">
        <v>224</v>
      </c>
      <c r="M224" s="75" t="b">
        <f xml:space="preserve"> IF(AND(Edges[Relationship Date (UTC)] &gt;= Misc!$O$2, Edges[Relationship Date (UTC)] &lt;= Misc!$P$2,Edges[Tweet Date (UTC)] &gt;= Misc!$O$3, Edges[Tweet Date (UTC)] &lt;= Misc!$P$3,TRUE), TRUE, FALSE)</f>
        <v>1</v>
      </c>
      <c r="N224" s="70"/>
      <c r="O224" s="87" t="s">
        <v>1908</v>
      </c>
      <c r="P224" s="90">
        <v>44081.374942129631</v>
      </c>
      <c r="Q224" s="87" t="s">
        <v>2019</v>
      </c>
      <c r="R224" s="87"/>
      <c r="S224" s="87"/>
      <c r="T224" s="87" t="s">
        <v>2754</v>
      </c>
      <c r="U224" s="90">
        <v>44081.374942129631</v>
      </c>
      <c r="V224" s="92" t="s">
        <v>3080</v>
      </c>
      <c r="W224" s="87"/>
      <c r="X224" s="87"/>
      <c r="Y224" s="96" t="s">
        <v>5080</v>
      </c>
      <c r="Z224" s="87"/>
      <c r="AA224" s="48">
        <v>1</v>
      </c>
      <c r="AB224" s="49">
        <v>5</v>
      </c>
      <c r="AC224" s="48">
        <v>1</v>
      </c>
      <c r="AD224" s="49">
        <v>5</v>
      </c>
      <c r="AE224" s="48">
        <v>0</v>
      </c>
      <c r="AF224" s="49">
        <v>0</v>
      </c>
      <c r="AG224" s="48">
        <v>18</v>
      </c>
      <c r="AH224" s="49">
        <v>90</v>
      </c>
      <c r="AI224" s="48">
        <v>20</v>
      </c>
    </row>
    <row r="225" spans="1:35" x14ac:dyDescent="0.25">
      <c r="A225" s="62" t="s">
        <v>322</v>
      </c>
      <c r="B225" s="62" t="s">
        <v>1348</v>
      </c>
      <c r="C225" s="63"/>
      <c r="D225" s="64"/>
      <c r="E225" s="65"/>
      <c r="F225" s="66"/>
      <c r="G225" s="63"/>
      <c r="H225" s="67"/>
      <c r="I225" s="68"/>
      <c r="J225" s="68"/>
      <c r="K225" s="34"/>
      <c r="L225" s="75">
        <v>225</v>
      </c>
      <c r="M225" s="75" t="b">
        <f xml:space="preserve"> IF(AND(Edges[Relationship Date (UTC)] &gt;= Misc!$O$2, Edges[Relationship Date (UTC)] &lt;= Misc!$P$2,Edges[Tweet Date (UTC)] &gt;= Misc!$O$3, Edges[Tweet Date (UTC)] &lt;= Misc!$P$3,TRUE), TRUE, FALSE)</f>
        <v>1</v>
      </c>
      <c r="N225" s="70"/>
      <c r="O225" s="87" t="s">
        <v>1908</v>
      </c>
      <c r="P225" s="90">
        <v>44081.374942129631</v>
      </c>
      <c r="Q225" s="87" t="s">
        <v>1914</v>
      </c>
      <c r="R225" s="87"/>
      <c r="S225" s="87"/>
      <c r="T225" s="87" t="s">
        <v>2743</v>
      </c>
      <c r="U225" s="90">
        <v>44081.374942129631</v>
      </c>
      <c r="V225" s="92" t="s">
        <v>3081</v>
      </c>
      <c r="W225" s="87"/>
      <c r="X225" s="87"/>
      <c r="Y225" s="96" t="s">
        <v>5081</v>
      </c>
      <c r="Z225" s="87"/>
      <c r="AA225" s="48">
        <v>0</v>
      </c>
      <c r="AB225" s="49">
        <v>0</v>
      </c>
      <c r="AC225" s="48">
        <v>0</v>
      </c>
      <c r="AD225" s="49">
        <v>0</v>
      </c>
      <c r="AE225" s="48">
        <v>0</v>
      </c>
      <c r="AF225" s="49">
        <v>0</v>
      </c>
      <c r="AG225" s="48">
        <v>35</v>
      </c>
      <c r="AH225" s="49">
        <v>100</v>
      </c>
      <c r="AI225" s="48">
        <v>35</v>
      </c>
    </row>
    <row r="226" spans="1:35" x14ac:dyDescent="0.25">
      <c r="A226" s="62" t="s">
        <v>323</v>
      </c>
      <c r="B226" s="62" t="s">
        <v>1434</v>
      </c>
      <c r="C226" s="63"/>
      <c r="D226" s="64"/>
      <c r="E226" s="65"/>
      <c r="F226" s="66"/>
      <c r="G226" s="63"/>
      <c r="H226" s="67"/>
      <c r="I226" s="68"/>
      <c r="J226" s="68"/>
      <c r="K226" s="34"/>
      <c r="L226" s="75">
        <v>226</v>
      </c>
      <c r="M226" s="75" t="b">
        <f xml:space="preserve"> IF(AND(Edges[Relationship Date (UTC)] &gt;= Misc!$O$2, Edges[Relationship Date (UTC)] &lt;= Misc!$P$2,Edges[Tweet Date (UTC)] &gt;= Misc!$O$3, Edges[Tweet Date (UTC)] &lt;= Misc!$P$3,TRUE), TRUE, FALSE)</f>
        <v>1</v>
      </c>
      <c r="N226" s="70"/>
      <c r="O226" s="87" t="s">
        <v>1908</v>
      </c>
      <c r="P226" s="90">
        <v>44081.374942129631</v>
      </c>
      <c r="Q226" s="87" t="s">
        <v>2015</v>
      </c>
      <c r="R226" s="87"/>
      <c r="S226" s="87"/>
      <c r="T226" s="87" t="s">
        <v>2743</v>
      </c>
      <c r="U226" s="90">
        <v>44081.374942129631</v>
      </c>
      <c r="V226" s="92" t="s">
        <v>3082</v>
      </c>
      <c r="W226" s="87"/>
      <c r="X226" s="87"/>
      <c r="Y226" s="96" t="s">
        <v>5082</v>
      </c>
      <c r="Z226" s="87"/>
      <c r="AA226" s="48">
        <v>0</v>
      </c>
      <c r="AB226" s="49">
        <v>0</v>
      </c>
      <c r="AC226" s="48">
        <v>0</v>
      </c>
      <c r="AD226" s="49">
        <v>0</v>
      </c>
      <c r="AE226" s="48">
        <v>0</v>
      </c>
      <c r="AF226" s="49">
        <v>0</v>
      </c>
      <c r="AG226" s="48">
        <v>17</v>
      </c>
      <c r="AH226" s="49">
        <v>100</v>
      </c>
      <c r="AI226" s="48">
        <v>17</v>
      </c>
    </row>
    <row r="227" spans="1:35" x14ac:dyDescent="0.25">
      <c r="A227" s="62" t="s">
        <v>324</v>
      </c>
      <c r="B227" s="62" t="s">
        <v>1165</v>
      </c>
      <c r="C227" s="63"/>
      <c r="D227" s="64"/>
      <c r="E227" s="65"/>
      <c r="F227" s="66"/>
      <c r="G227" s="63"/>
      <c r="H227" s="67"/>
      <c r="I227" s="68"/>
      <c r="J227" s="68"/>
      <c r="K227" s="34"/>
      <c r="L227" s="75">
        <v>227</v>
      </c>
      <c r="M227" s="75" t="b">
        <f xml:space="preserve"> IF(AND(Edges[Relationship Date (UTC)] &gt;= Misc!$O$2, Edges[Relationship Date (UTC)] &lt;= Misc!$P$2,Edges[Tweet Date (UTC)] &gt;= Misc!$O$3, Edges[Tweet Date (UTC)] &lt;= Misc!$P$3,TRUE), TRUE, FALSE)</f>
        <v>1</v>
      </c>
      <c r="N227" s="70"/>
      <c r="O227" s="87" t="s">
        <v>1908</v>
      </c>
      <c r="P227" s="90">
        <v>44081.3749537037</v>
      </c>
      <c r="Q227" s="87" t="s">
        <v>1911</v>
      </c>
      <c r="R227" s="87"/>
      <c r="S227" s="87"/>
      <c r="T227" s="87" t="s">
        <v>2743</v>
      </c>
      <c r="U227" s="90">
        <v>44081.3749537037</v>
      </c>
      <c r="V227" s="92" t="s">
        <v>3083</v>
      </c>
      <c r="W227" s="87"/>
      <c r="X227" s="87"/>
      <c r="Y227" s="96" t="s">
        <v>5083</v>
      </c>
      <c r="Z227" s="87"/>
      <c r="AA227" s="48">
        <v>0</v>
      </c>
      <c r="AB227" s="49">
        <v>0</v>
      </c>
      <c r="AC227" s="48">
        <v>0</v>
      </c>
      <c r="AD227" s="49">
        <v>0</v>
      </c>
      <c r="AE227" s="48">
        <v>0</v>
      </c>
      <c r="AF227" s="49">
        <v>0</v>
      </c>
      <c r="AG227" s="48">
        <v>29</v>
      </c>
      <c r="AH227" s="49">
        <v>100</v>
      </c>
      <c r="AI227" s="48">
        <v>29</v>
      </c>
    </row>
    <row r="228" spans="1:35" x14ac:dyDescent="0.25">
      <c r="A228" s="62" t="s">
        <v>325</v>
      </c>
      <c r="B228" s="62" t="s">
        <v>1435</v>
      </c>
      <c r="C228" s="63"/>
      <c r="D228" s="64"/>
      <c r="E228" s="65"/>
      <c r="F228" s="66"/>
      <c r="G228" s="63"/>
      <c r="H228" s="67"/>
      <c r="I228" s="68"/>
      <c r="J228" s="68"/>
      <c r="K228" s="34"/>
      <c r="L228" s="75">
        <v>228</v>
      </c>
      <c r="M228" s="75" t="b">
        <f xml:space="preserve"> IF(AND(Edges[Relationship Date (UTC)] &gt;= Misc!$O$2, Edges[Relationship Date (UTC)] &lt;= Misc!$P$2,Edges[Tweet Date (UTC)] &gt;= Misc!$O$3, Edges[Tweet Date (UTC)] &lt;= Misc!$P$3,TRUE), TRUE, FALSE)</f>
        <v>1</v>
      </c>
      <c r="N228" s="70"/>
      <c r="O228" s="87" t="s">
        <v>1908</v>
      </c>
      <c r="P228" s="90">
        <v>44081.370879629627</v>
      </c>
      <c r="Q228" s="87" t="s">
        <v>2020</v>
      </c>
      <c r="R228" s="87"/>
      <c r="S228" s="87"/>
      <c r="T228" s="87"/>
      <c r="U228" s="90">
        <v>44081.370879629627</v>
      </c>
      <c r="V228" s="92" t="s">
        <v>3084</v>
      </c>
      <c r="W228" s="87"/>
      <c r="X228" s="87"/>
      <c r="Y228" s="96" t="s">
        <v>5084</v>
      </c>
      <c r="Z228" s="87"/>
      <c r="AA228" s="48">
        <v>0</v>
      </c>
      <c r="AB228" s="49">
        <v>0</v>
      </c>
      <c r="AC228" s="48">
        <v>1</v>
      </c>
      <c r="AD228" s="49">
        <v>4.3478260869565215</v>
      </c>
      <c r="AE228" s="48">
        <v>0</v>
      </c>
      <c r="AF228" s="49">
        <v>0</v>
      </c>
      <c r="AG228" s="48">
        <v>22</v>
      </c>
      <c r="AH228" s="49">
        <v>95.652173913043484</v>
      </c>
      <c r="AI228" s="48">
        <v>23</v>
      </c>
    </row>
    <row r="229" spans="1:35" x14ac:dyDescent="0.25">
      <c r="A229" s="62" t="s">
        <v>325</v>
      </c>
      <c r="B229" s="62" t="s">
        <v>1435</v>
      </c>
      <c r="C229" s="63"/>
      <c r="D229" s="64"/>
      <c r="E229" s="65"/>
      <c r="F229" s="66"/>
      <c r="G229" s="63"/>
      <c r="H229" s="67"/>
      <c r="I229" s="68"/>
      <c r="J229" s="68"/>
      <c r="K229" s="34"/>
      <c r="L229" s="75">
        <v>229</v>
      </c>
      <c r="M229" s="75" t="b">
        <f xml:space="preserve"> IF(AND(Edges[Relationship Date (UTC)] &gt;= Misc!$O$2, Edges[Relationship Date (UTC)] &lt;= Misc!$P$2,Edges[Tweet Date (UTC)] &gt;= Misc!$O$3, Edges[Tweet Date (UTC)] &lt;= Misc!$P$3,TRUE), TRUE, FALSE)</f>
        <v>1</v>
      </c>
      <c r="N229" s="70"/>
      <c r="O229" s="87" t="s">
        <v>1908</v>
      </c>
      <c r="P229" s="90">
        <v>44081.371134259258</v>
      </c>
      <c r="Q229" s="87" t="s">
        <v>2021</v>
      </c>
      <c r="R229" s="87"/>
      <c r="S229" s="87"/>
      <c r="T229" s="87" t="s">
        <v>2775</v>
      </c>
      <c r="U229" s="90">
        <v>44081.371134259258</v>
      </c>
      <c r="V229" s="92" t="s">
        <v>3085</v>
      </c>
      <c r="W229" s="87"/>
      <c r="X229" s="87"/>
      <c r="Y229" s="96" t="s">
        <v>5085</v>
      </c>
      <c r="Z229" s="87"/>
      <c r="AA229" s="48">
        <v>0</v>
      </c>
      <c r="AB229" s="49">
        <v>0</v>
      </c>
      <c r="AC229" s="48">
        <v>0</v>
      </c>
      <c r="AD229" s="49">
        <v>0</v>
      </c>
      <c r="AE229" s="48">
        <v>0</v>
      </c>
      <c r="AF229" s="49">
        <v>0</v>
      </c>
      <c r="AG229" s="48">
        <v>8</v>
      </c>
      <c r="AH229" s="49">
        <v>100</v>
      </c>
      <c r="AI229" s="48">
        <v>8</v>
      </c>
    </row>
    <row r="230" spans="1:35" x14ac:dyDescent="0.25">
      <c r="A230" s="62" t="s">
        <v>325</v>
      </c>
      <c r="B230" s="62" t="s">
        <v>1435</v>
      </c>
      <c r="C230" s="63"/>
      <c r="D230" s="64"/>
      <c r="E230" s="65"/>
      <c r="F230" s="66"/>
      <c r="G230" s="63"/>
      <c r="H230" s="67"/>
      <c r="I230" s="68"/>
      <c r="J230" s="68"/>
      <c r="K230" s="34"/>
      <c r="L230" s="75">
        <v>230</v>
      </c>
      <c r="M230" s="75" t="b">
        <f xml:space="preserve"> IF(AND(Edges[Relationship Date (UTC)] &gt;= Misc!$O$2, Edges[Relationship Date (UTC)] &lt;= Misc!$P$2,Edges[Tweet Date (UTC)] &gt;= Misc!$O$3, Edges[Tweet Date (UTC)] &lt;= Misc!$P$3,TRUE), TRUE, FALSE)</f>
        <v>1</v>
      </c>
      <c r="N230" s="70"/>
      <c r="O230" s="87" t="s">
        <v>1908</v>
      </c>
      <c r="P230" s="90">
        <v>44081.374699074076</v>
      </c>
      <c r="Q230" s="87" t="s">
        <v>2022</v>
      </c>
      <c r="R230" s="87"/>
      <c r="S230" s="87"/>
      <c r="T230" s="87" t="s">
        <v>2743</v>
      </c>
      <c r="U230" s="90">
        <v>44081.374699074076</v>
      </c>
      <c r="V230" s="92" t="s">
        <v>3086</v>
      </c>
      <c r="W230" s="87"/>
      <c r="X230" s="87"/>
      <c r="Y230" s="96" t="s">
        <v>5086</v>
      </c>
      <c r="Z230" s="87"/>
      <c r="AA230" s="48">
        <v>0</v>
      </c>
      <c r="AB230" s="49">
        <v>0</v>
      </c>
      <c r="AC230" s="48">
        <v>0</v>
      </c>
      <c r="AD230" s="49">
        <v>0</v>
      </c>
      <c r="AE230" s="48">
        <v>0</v>
      </c>
      <c r="AF230" s="49">
        <v>0</v>
      </c>
      <c r="AG230" s="48">
        <v>13</v>
      </c>
      <c r="AH230" s="49">
        <v>100</v>
      </c>
      <c r="AI230" s="48">
        <v>13</v>
      </c>
    </row>
    <row r="231" spans="1:35" x14ac:dyDescent="0.25">
      <c r="A231" s="62" t="s">
        <v>325</v>
      </c>
      <c r="B231" s="62" t="s">
        <v>1435</v>
      </c>
      <c r="C231" s="63"/>
      <c r="D231" s="64"/>
      <c r="E231" s="65"/>
      <c r="F231" s="66"/>
      <c r="G231" s="63"/>
      <c r="H231" s="67"/>
      <c r="I231" s="68"/>
      <c r="J231" s="68"/>
      <c r="K231" s="34"/>
      <c r="L231" s="75">
        <v>231</v>
      </c>
      <c r="M231" s="75" t="b">
        <f xml:space="preserve"> IF(AND(Edges[Relationship Date (UTC)] &gt;= Misc!$O$2, Edges[Relationship Date (UTC)] &lt;= Misc!$P$2,Edges[Tweet Date (UTC)] &gt;= Misc!$O$3, Edges[Tweet Date (UTC)] &lt;= Misc!$P$3,TRUE), TRUE, FALSE)</f>
        <v>1</v>
      </c>
      <c r="N231" s="70"/>
      <c r="O231" s="87" t="s">
        <v>1908</v>
      </c>
      <c r="P231" s="90">
        <v>44081.374918981484</v>
      </c>
      <c r="Q231" s="87" t="s">
        <v>2023</v>
      </c>
      <c r="R231" s="87"/>
      <c r="S231" s="87"/>
      <c r="T231" s="87" t="s">
        <v>2743</v>
      </c>
      <c r="U231" s="90">
        <v>44081.374918981484</v>
      </c>
      <c r="V231" s="92" t="s">
        <v>3087</v>
      </c>
      <c r="W231" s="87"/>
      <c r="X231" s="87"/>
      <c r="Y231" s="96" t="s">
        <v>5087</v>
      </c>
      <c r="Z231" s="87"/>
      <c r="AA231" s="48">
        <v>0</v>
      </c>
      <c r="AB231" s="49">
        <v>0</v>
      </c>
      <c r="AC231" s="48">
        <v>1</v>
      </c>
      <c r="AD231" s="49">
        <v>4.7619047619047619</v>
      </c>
      <c r="AE231" s="48">
        <v>0</v>
      </c>
      <c r="AF231" s="49">
        <v>0</v>
      </c>
      <c r="AG231" s="48">
        <v>20</v>
      </c>
      <c r="AH231" s="49">
        <v>95.238095238095241</v>
      </c>
      <c r="AI231" s="48">
        <v>21</v>
      </c>
    </row>
    <row r="232" spans="1:35" x14ac:dyDescent="0.25">
      <c r="A232" s="62" t="s">
        <v>325</v>
      </c>
      <c r="B232" s="62" t="s">
        <v>1435</v>
      </c>
      <c r="C232" s="63"/>
      <c r="D232" s="64"/>
      <c r="E232" s="65"/>
      <c r="F232" s="66"/>
      <c r="G232" s="63"/>
      <c r="H232" s="67"/>
      <c r="I232" s="68"/>
      <c r="J232" s="68"/>
      <c r="K232" s="34"/>
      <c r="L232" s="75">
        <v>232</v>
      </c>
      <c r="M232" s="75" t="b">
        <f xml:space="preserve"> IF(AND(Edges[Relationship Date (UTC)] &gt;= Misc!$O$2, Edges[Relationship Date (UTC)] &lt;= Misc!$P$2,Edges[Tweet Date (UTC)] &gt;= Misc!$O$3, Edges[Tweet Date (UTC)] &lt;= Misc!$P$3,TRUE), TRUE, FALSE)</f>
        <v>1</v>
      </c>
      <c r="N232" s="70"/>
      <c r="O232" s="87" t="s">
        <v>1908</v>
      </c>
      <c r="P232" s="90">
        <v>44081.374976851854</v>
      </c>
      <c r="Q232" s="87" t="s">
        <v>2024</v>
      </c>
      <c r="R232" s="87"/>
      <c r="S232" s="87"/>
      <c r="T232" s="87" t="s">
        <v>2775</v>
      </c>
      <c r="U232" s="90">
        <v>44081.374976851854</v>
      </c>
      <c r="V232" s="92" t="s">
        <v>3088</v>
      </c>
      <c r="W232" s="87"/>
      <c r="X232" s="87"/>
      <c r="Y232" s="96" t="s">
        <v>5088</v>
      </c>
      <c r="Z232" s="87"/>
      <c r="AA232" s="48">
        <v>0</v>
      </c>
      <c r="AB232" s="49">
        <v>0</v>
      </c>
      <c r="AC232" s="48">
        <v>0</v>
      </c>
      <c r="AD232" s="49">
        <v>0</v>
      </c>
      <c r="AE232" s="48">
        <v>0</v>
      </c>
      <c r="AF232" s="49">
        <v>0</v>
      </c>
      <c r="AG232" s="48">
        <v>9</v>
      </c>
      <c r="AH232" s="49">
        <v>100</v>
      </c>
      <c r="AI232" s="48">
        <v>9</v>
      </c>
    </row>
    <row r="233" spans="1:35" x14ac:dyDescent="0.25">
      <c r="A233" s="62" t="s">
        <v>326</v>
      </c>
      <c r="B233" s="62" t="s">
        <v>1414</v>
      </c>
      <c r="C233" s="63"/>
      <c r="D233" s="64"/>
      <c r="E233" s="65"/>
      <c r="F233" s="66"/>
      <c r="G233" s="63"/>
      <c r="H233" s="67"/>
      <c r="I233" s="68"/>
      <c r="J233" s="68"/>
      <c r="K233" s="34"/>
      <c r="L233" s="75">
        <v>233</v>
      </c>
      <c r="M233" s="75" t="b">
        <f xml:space="preserve"> IF(AND(Edges[Relationship Date (UTC)] &gt;= Misc!$O$2, Edges[Relationship Date (UTC)] &lt;= Misc!$P$2,Edges[Tweet Date (UTC)] &gt;= Misc!$O$3, Edges[Tweet Date (UTC)] &lt;= Misc!$P$3,TRUE), TRUE, FALSE)</f>
        <v>1</v>
      </c>
      <c r="N233" s="70"/>
      <c r="O233" s="87" t="s">
        <v>1908</v>
      </c>
      <c r="P233" s="90">
        <v>44081.374988425923</v>
      </c>
      <c r="Q233" s="87" t="s">
        <v>1991</v>
      </c>
      <c r="R233" s="87"/>
      <c r="S233" s="87"/>
      <c r="T233" s="87" t="s">
        <v>2743</v>
      </c>
      <c r="U233" s="90">
        <v>44081.374988425923</v>
      </c>
      <c r="V233" s="92" t="s">
        <v>3089</v>
      </c>
      <c r="W233" s="87"/>
      <c r="X233" s="87"/>
      <c r="Y233" s="96" t="s">
        <v>5089</v>
      </c>
      <c r="Z233" s="87"/>
      <c r="AA233" s="48">
        <v>0</v>
      </c>
      <c r="AB233" s="49">
        <v>0</v>
      </c>
      <c r="AC233" s="48">
        <v>0</v>
      </c>
      <c r="AD233" s="49">
        <v>0</v>
      </c>
      <c r="AE233" s="48">
        <v>0</v>
      </c>
      <c r="AF233" s="49">
        <v>0</v>
      </c>
      <c r="AG233" s="48">
        <v>40</v>
      </c>
      <c r="AH233" s="49">
        <v>100</v>
      </c>
      <c r="AI233" s="48">
        <v>40</v>
      </c>
    </row>
    <row r="234" spans="1:35" x14ac:dyDescent="0.25">
      <c r="A234" s="62" t="s">
        <v>327</v>
      </c>
      <c r="B234" s="62" t="s">
        <v>1437</v>
      </c>
      <c r="C234" s="63"/>
      <c r="D234" s="64"/>
      <c r="E234" s="65"/>
      <c r="F234" s="66"/>
      <c r="G234" s="63"/>
      <c r="H234" s="67"/>
      <c r="I234" s="68"/>
      <c r="J234" s="68"/>
      <c r="K234" s="34"/>
      <c r="L234" s="75">
        <v>234</v>
      </c>
      <c r="M234" s="75" t="b">
        <f xml:space="preserve"> IF(AND(Edges[Relationship Date (UTC)] &gt;= Misc!$O$2, Edges[Relationship Date (UTC)] &lt;= Misc!$P$2,Edges[Tweet Date (UTC)] &gt;= Misc!$O$3, Edges[Tweet Date (UTC)] &lt;= Misc!$P$3,TRUE), TRUE, FALSE)</f>
        <v>1</v>
      </c>
      <c r="N234" s="70"/>
      <c r="O234" s="87" t="s">
        <v>1908</v>
      </c>
      <c r="P234" s="90">
        <v>44081.375034722223</v>
      </c>
      <c r="Q234" s="87" t="s">
        <v>2025</v>
      </c>
      <c r="R234" s="87"/>
      <c r="S234" s="87"/>
      <c r="T234" s="87"/>
      <c r="U234" s="90">
        <v>44081.375034722223</v>
      </c>
      <c r="V234" s="92" t="s">
        <v>3090</v>
      </c>
      <c r="W234" s="87"/>
      <c r="X234" s="87"/>
      <c r="Y234" s="96" t="s">
        <v>5090</v>
      </c>
      <c r="Z234" s="87"/>
      <c r="AA234" s="48">
        <v>0</v>
      </c>
      <c r="AB234" s="49">
        <v>0</v>
      </c>
      <c r="AC234" s="48">
        <v>0</v>
      </c>
      <c r="AD234" s="49">
        <v>0</v>
      </c>
      <c r="AE234" s="48">
        <v>0</v>
      </c>
      <c r="AF234" s="49">
        <v>0</v>
      </c>
      <c r="AG234" s="48">
        <v>52</v>
      </c>
      <c r="AH234" s="49">
        <v>100</v>
      </c>
      <c r="AI234" s="48">
        <v>52</v>
      </c>
    </row>
    <row r="235" spans="1:35" x14ac:dyDescent="0.25">
      <c r="A235" s="62" t="s">
        <v>328</v>
      </c>
      <c r="B235" s="62" t="s">
        <v>1438</v>
      </c>
      <c r="C235" s="63"/>
      <c r="D235" s="64"/>
      <c r="E235" s="65"/>
      <c r="F235" s="66"/>
      <c r="G235" s="63"/>
      <c r="H235" s="67"/>
      <c r="I235" s="68"/>
      <c r="J235" s="68"/>
      <c r="K235" s="34"/>
      <c r="L235" s="75">
        <v>235</v>
      </c>
      <c r="M235" s="75" t="b">
        <f xml:space="preserve"> IF(AND(Edges[Relationship Date (UTC)] &gt;= Misc!$O$2, Edges[Relationship Date (UTC)] &lt;= Misc!$P$2,Edges[Tweet Date (UTC)] &gt;= Misc!$O$3, Edges[Tweet Date (UTC)] &lt;= Misc!$P$3,TRUE), TRUE, FALSE)</f>
        <v>1</v>
      </c>
      <c r="N235" s="70"/>
      <c r="O235" s="87" t="s">
        <v>1908</v>
      </c>
      <c r="P235" s="90">
        <v>44081.375104166669</v>
      </c>
      <c r="Q235" s="87" t="s">
        <v>2026</v>
      </c>
      <c r="R235" s="87"/>
      <c r="S235" s="87"/>
      <c r="T235" s="87" t="s">
        <v>2776</v>
      </c>
      <c r="U235" s="90">
        <v>44081.375104166669</v>
      </c>
      <c r="V235" s="92" t="s">
        <v>3091</v>
      </c>
      <c r="W235" s="87"/>
      <c r="X235" s="87"/>
      <c r="Y235" s="96" t="s">
        <v>5091</v>
      </c>
      <c r="Z235" s="87"/>
      <c r="AA235" s="48"/>
      <c r="AB235" s="49"/>
      <c r="AC235" s="48"/>
      <c r="AD235" s="49"/>
      <c r="AE235" s="48"/>
      <c r="AF235" s="49"/>
      <c r="AG235" s="48"/>
      <c r="AH235" s="49"/>
      <c r="AI235" s="48"/>
    </row>
    <row r="236" spans="1:35" x14ac:dyDescent="0.25">
      <c r="A236" s="62" t="s">
        <v>328</v>
      </c>
      <c r="B236" s="62" t="s">
        <v>1387</v>
      </c>
      <c r="C236" s="63"/>
      <c r="D236" s="64"/>
      <c r="E236" s="65"/>
      <c r="F236" s="66"/>
      <c r="G236" s="63"/>
      <c r="H236" s="67"/>
      <c r="I236" s="68"/>
      <c r="J236" s="68"/>
      <c r="K236" s="34"/>
      <c r="L236" s="75">
        <v>236</v>
      </c>
      <c r="M236" s="75" t="b">
        <f xml:space="preserve"> IF(AND(Edges[Relationship Date (UTC)] &gt;= Misc!$O$2, Edges[Relationship Date (UTC)] &lt;= Misc!$P$2,Edges[Tweet Date (UTC)] &gt;= Misc!$O$3, Edges[Tweet Date (UTC)] &lt;= Misc!$P$3,TRUE), TRUE, FALSE)</f>
        <v>1</v>
      </c>
      <c r="N236" s="70"/>
      <c r="O236" s="87" t="s">
        <v>1908</v>
      </c>
      <c r="P236" s="90">
        <v>44081.375104166669</v>
      </c>
      <c r="Q236" s="87" t="s">
        <v>2026</v>
      </c>
      <c r="R236" s="87"/>
      <c r="S236" s="87"/>
      <c r="T236" s="87" t="s">
        <v>2776</v>
      </c>
      <c r="U236" s="90">
        <v>44081.375104166669</v>
      </c>
      <c r="V236" s="92" t="s">
        <v>3091</v>
      </c>
      <c r="W236" s="87"/>
      <c r="X236" s="87"/>
      <c r="Y236" s="96" t="s">
        <v>5091</v>
      </c>
      <c r="Z236" s="87"/>
      <c r="AA236" s="48"/>
      <c r="AB236" s="49"/>
      <c r="AC236" s="48"/>
      <c r="AD236" s="49"/>
      <c r="AE236" s="48"/>
      <c r="AF236" s="49"/>
      <c r="AG236" s="48"/>
      <c r="AH236" s="49"/>
      <c r="AI236" s="48"/>
    </row>
    <row r="237" spans="1:35" x14ac:dyDescent="0.25">
      <c r="A237" s="62" t="s">
        <v>328</v>
      </c>
      <c r="B237" s="62" t="s">
        <v>1439</v>
      </c>
      <c r="C237" s="63"/>
      <c r="D237" s="64"/>
      <c r="E237" s="65"/>
      <c r="F237" s="66"/>
      <c r="G237" s="63"/>
      <c r="H237" s="67"/>
      <c r="I237" s="68"/>
      <c r="J237" s="68"/>
      <c r="K237" s="34"/>
      <c r="L237" s="75">
        <v>237</v>
      </c>
      <c r="M237" s="75" t="b">
        <f xml:space="preserve"> IF(AND(Edges[Relationship Date (UTC)] &gt;= Misc!$O$2, Edges[Relationship Date (UTC)] &lt;= Misc!$P$2,Edges[Tweet Date (UTC)] &gt;= Misc!$O$3, Edges[Tweet Date (UTC)] &lt;= Misc!$P$3,TRUE), TRUE, FALSE)</f>
        <v>1</v>
      </c>
      <c r="N237" s="70"/>
      <c r="O237" s="87" t="s">
        <v>1908</v>
      </c>
      <c r="P237" s="90">
        <v>44081.375104166669</v>
      </c>
      <c r="Q237" s="87" t="s">
        <v>2026</v>
      </c>
      <c r="R237" s="87"/>
      <c r="S237" s="87"/>
      <c r="T237" s="87" t="s">
        <v>2776</v>
      </c>
      <c r="U237" s="90">
        <v>44081.375104166669</v>
      </c>
      <c r="V237" s="92" t="s">
        <v>3091</v>
      </c>
      <c r="W237" s="87"/>
      <c r="X237" s="87"/>
      <c r="Y237" s="96" t="s">
        <v>5091</v>
      </c>
      <c r="Z237" s="87"/>
      <c r="AA237" s="48">
        <v>0</v>
      </c>
      <c r="AB237" s="49">
        <v>0</v>
      </c>
      <c r="AC237" s="48">
        <v>0</v>
      </c>
      <c r="AD237" s="49">
        <v>0</v>
      </c>
      <c r="AE237" s="48">
        <v>0</v>
      </c>
      <c r="AF237" s="49">
        <v>0</v>
      </c>
      <c r="AG237" s="48">
        <v>10</v>
      </c>
      <c r="AH237" s="49">
        <v>100</v>
      </c>
      <c r="AI237" s="48">
        <v>10</v>
      </c>
    </row>
    <row r="238" spans="1:35" x14ac:dyDescent="0.25">
      <c r="A238" s="62" t="s">
        <v>328</v>
      </c>
      <c r="B238" s="62" t="s">
        <v>1353</v>
      </c>
      <c r="C238" s="63"/>
      <c r="D238" s="64"/>
      <c r="E238" s="65"/>
      <c r="F238" s="66"/>
      <c r="G238" s="63"/>
      <c r="H238" s="67"/>
      <c r="I238" s="68"/>
      <c r="J238" s="68"/>
      <c r="K238" s="34"/>
      <c r="L238" s="75">
        <v>238</v>
      </c>
      <c r="M238" s="75" t="b">
        <f xml:space="preserve"> IF(AND(Edges[Relationship Date (UTC)] &gt;= Misc!$O$2, Edges[Relationship Date (UTC)] &lt;= Misc!$P$2,Edges[Tweet Date (UTC)] &gt;= Misc!$O$3, Edges[Tweet Date (UTC)] &lt;= Misc!$P$3,TRUE), TRUE, FALSE)</f>
        <v>1</v>
      </c>
      <c r="N238" s="70"/>
      <c r="O238" s="87" t="s">
        <v>1908</v>
      </c>
      <c r="P238" s="90">
        <v>44081.375104166669</v>
      </c>
      <c r="Q238" s="87" t="s">
        <v>2026</v>
      </c>
      <c r="R238" s="87"/>
      <c r="S238" s="87"/>
      <c r="T238" s="87" t="s">
        <v>2776</v>
      </c>
      <c r="U238" s="90">
        <v>44081.375104166669</v>
      </c>
      <c r="V238" s="92" t="s">
        <v>3091</v>
      </c>
      <c r="W238" s="87"/>
      <c r="X238" s="87"/>
      <c r="Y238" s="96" t="s">
        <v>5091</v>
      </c>
      <c r="Z238" s="87"/>
      <c r="AA238" s="48"/>
      <c r="AB238" s="49"/>
      <c r="AC238" s="48"/>
      <c r="AD238" s="49"/>
      <c r="AE238" s="48"/>
      <c r="AF238" s="49"/>
      <c r="AG238" s="48"/>
      <c r="AH238" s="49"/>
      <c r="AI238" s="48"/>
    </row>
    <row r="239" spans="1:35" x14ac:dyDescent="0.25">
      <c r="A239" s="62" t="s">
        <v>328</v>
      </c>
      <c r="B239" s="62" t="s">
        <v>1354</v>
      </c>
      <c r="C239" s="63"/>
      <c r="D239" s="64"/>
      <c r="E239" s="65"/>
      <c r="F239" s="66"/>
      <c r="G239" s="63"/>
      <c r="H239" s="67"/>
      <c r="I239" s="68"/>
      <c r="J239" s="68"/>
      <c r="K239" s="34"/>
      <c r="L239" s="75">
        <v>239</v>
      </c>
      <c r="M239" s="75" t="b">
        <f xml:space="preserve"> IF(AND(Edges[Relationship Date (UTC)] &gt;= Misc!$O$2, Edges[Relationship Date (UTC)] &lt;= Misc!$P$2,Edges[Tweet Date (UTC)] &gt;= Misc!$O$3, Edges[Tweet Date (UTC)] &lt;= Misc!$P$3,TRUE), TRUE, FALSE)</f>
        <v>1</v>
      </c>
      <c r="N239" s="70"/>
      <c r="O239" s="87" t="s">
        <v>1908</v>
      </c>
      <c r="P239" s="90">
        <v>44081.375104166669</v>
      </c>
      <c r="Q239" s="87" t="s">
        <v>2026</v>
      </c>
      <c r="R239" s="87"/>
      <c r="S239" s="87"/>
      <c r="T239" s="87" t="s">
        <v>2776</v>
      </c>
      <c r="U239" s="90">
        <v>44081.375104166669</v>
      </c>
      <c r="V239" s="92" t="s">
        <v>3091</v>
      </c>
      <c r="W239" s="87"/>
      <c r="X239" s="87"/>
      <c r="Y239" s="96" t="s">
        <v>5091</v>
      </c>
      <c r="Z239" s="87"/>
      <c r="AA239" s="48"/>
      <c r="AB239" s="49"/>
      <c r="AC239" s="48"/>
      <c r="AD239" s="49"/>
      <c r="AE239" s="48"/>
      <c r="AF239" s="49"/>
      <c r="AG239" s="48"/>
      <c r="AH239" s="49"/>
      <c r="AI239" s="48"/>
    </row>
    <row r="240" spans="1:35" x14ac:dyDescent="0.25">
      <c r="A240" s="62" t="s">
        <v>329</v>
      </c>
      <c r="B240" s="62" t="s">
        <v>1352</v>
      </c>
      <c r="C240" s="63"/>
      <c r="D240" s="64"/>
      <c r="E240" s="65"/>
      <c r="F240" s="66"/>
      <c r="G240" s="63"/>
      <c r="H240" s="67"/>
      <c r="I240" s="68"/>
      <c r="J240" s="68"/>
      <c r="K240" s="34"/>
      <c r="L240" s="75">
        <v>240</v>
      </c>
      <c r="M240" s="75" t="b">
        <f xml:space="preserve"> IF(AND(Edges[Relationship Date (UTC)] &gt;= Misc!$O$2, Edges[Relationship Date (UTC)] &lt;= Misc!$P$2,Edges[Tweet Date (UTC)] &gt;= Misc!$O$3, Edges[Tweet Date (UTC)] &lt;= Misc!$P$3,TRUE), TRUE, FALSE)</f>
        <v>1</v>
      </c>
      <c r="N240" s="70"/>
      <c r="O240" s="87" t="s">
        <v>1908</v>
      </c>
      <c r="P240" s="90">
        <v>44081.375173611108</v>
      </c>
      <c r="Q240" s="87" t="s">
        <v>1927</v>
      </c>
      <c r="R240" s="87"/>
      <c r="S240" s="87"/>
      <c r="T240" s="87"/>
      <c r="U240" s="90">
        <v>44081.375173611108</v>
      </c>
      <c r="V240" s="92" t="s">
        <v>3092</v>
      </c>
      <c r="W240" s="87"/>
      <c r="X240" s="87"/>
      <c r="Y240" s="96" t="s">
        <v>5092</v>
      </c>
      <c r="Z240" s="87"/>
      <c r="AA240" s="48">
        <v>0</v>
      </c>
      <c r="AB240" s="49">
        <v>0</v>
      </c>
      <c r="AC240" s="48">
        <v>0</v>
      </c>
      <c r="AD240" s="49">
        <v>0</v>
      </c>
      <c r="AE240" s="48">
        <v>0</v>
      </c>
      <c r="AF240" s="49">
        <v>0</v>
      </c>
      <c r="AG240" s="48">
        <v>47</v>
      </c>
      <c r="AH240" s="49">
        <v>100</v>
      </c>
      <c r="AI240" s="48">
        <v>47</v>
      </c>
    </row>
    <row r="241" spans="1:35" x14ac:dyDescent="0.25">
      <c r="A241" s="62" t="s">
        <v>330</v>
      </c>
      <c r="B241" s="62" t="s">
        <v>1440</v>
      </c>
      <c r="C241" s="63"/>
      <c r="D241" s="64"/>
      <c r="E241" s="65"/>
      <c r="F241" s="66"/>
      <c r="G241" s="63"/>
      <c r="H241" s="67"/>
      <c r="I241" s="68"/>
      <c r="J241" s="68"/>
      <c r="K241" s="34"/>
      <c r="L241" s="75">
        <v>241</v>
      </c>
      <c r="M241" s="75" t="b">
        <f xml:space="preserve"> IF(AND(Edges[Relationship Date (UTC)] &gt;= Misc!$O$2, Edges[Relationship Date (UTC)] &lt;= Misc!$P$2,Edges[Tweet Date (UTC)] &gt;= Misc!$O$3, Edges[Tweet Date (UTC)] &lt;= Misc!$P$3,TRUE), TRUE, FALSE)</f>
        <v>1</v>
      </c>
      <c r="N241" s="70"/>
      <c r="O241" s="87" t="s">
        <v>1908</v>
      </c>
      <c r="P241" s="90">
        <v>44081.375173611108</v>
      </c>
      <c r="Q241" s="87" t="s">
        <v>2027</v>
      </c>
      <c r="R241" s="87"/>
      <c r="S241" s="87"/>
      <c r="T241" s="87" t="s">
        <v>2743</v>
      </c>
      <c r="U241" s="90">
        <v>44081.375173611108</v>
      </c>
      <c r="V241" s="92" t="s">
        <v>3093</v>
      </c>
      <c r="W241" s="87"/>
      <c r="X241" s="87"/>
      <c r="Y241" s="96" t="s">
        <v>5093</v>
      </c>
      <c r="Z241" s="87"/>
      <c r="AA241" s="48">
        <v>0</v>
      </c>
      <c r="AB241" s="49">
        <v>0</v>
      </c>
      <c r="AC241" s="48">
        <v>0</v>
      </c>
      <c r="AD241" s="49">
        <v>0</v>
      </c>
      <c r="AE241" s="48">
        <v>0</v>
      </c>
      <c r="AF241" s="49">
        <v>0</v>
      </c>
      <c r="AG241" s="48">
        <v>10</v>
      </c>
      <c r="AH241" s="49">
        <v>100</v>
      </c>
      <c r="AI241" s="48">
        <v>10</v>
      </c>
    </row>
    <row r="242" spans="1:35" x14ac:dyDescent="0.25">
      <c r="A242" s="62" t="s">
        <v>331</v>
      </c>
      <c r="B242" s="62" t="s">
        <v>1441</v>
      </c>
      <c r="C242" s="63"/>
      <c r="D242" s="64"/>
      <c r="E242" s="65"/>
      <c r="F242" s="66"/>
      <c r="G242" s="63"/>
      <c r="H242" s="67"/>
      <c r="I242" s="68"/>
      <c r="J242" s="68"/>
      <c r="K242" s="34"/>
      <c r="L242" s="75">
        <v>242</v>
      </c>
      <c r="M242" s="75" t="b">
        <f xml:space="preserve"> IF(AND(Edges[Relationship Date (UTC)] &gt;= Misc!$O$2, Edges[Relationship Date (UTC)] &lt;= Misc!$P$2,Edges[Tweet Date (UTC)] &gt;= Misc!$O$3, Edges[Tweet Date (UTC)] &lt;= Misc!$P$3,TRUE), TRUE, FALSE)</f>
        <v>1</v>
      </c>
      <c r="N242" s="70"/>
      <c r="O242" s="87" t="s">
        <v>1908</v>
      </c>
      <c r="P242" s="90">
        <v>44081.375196759262</v>
      </c>
      <c r="Q242" s="87" t="s">
        <v>2028</v>
      </c>
      <c r="R242" s="87"/>
      <c r="S242" s="87"/>
      <c r="T242" s="87"/>
      <c r="U242" s="90">
        <v>44081.375196759262</v>
      </c>
      <c r="V242" s="92" t="s">
        <v>3094</v>
      </c>
      <c r="W242" s="87"/>
      <c r="X242" s="87"/>
      <c r="Y242" s="96" t="s">
        <v>5094</v>
      </c>
      <c r="Z242" s="87"/>
      <c r="AA242" s="48">
        <v>0</v>
      </c>
      <c r="AB242" s="49">
        <v>0</v>
      </c>
      <c r="AC242" s="48">
        <v>0</v>
      </c>
      <c r="AD242" s="49">
        <v>0</v>
      </c>
      <c r="AE242" s="48">
        <v>0</v>
      </c>
      <c r="AF242" s="49">
        <v>0</v>
      </c>
      <c r="AG242" s="48">
        <v>40</v>
      </c>
      <c r="AH242" s="49">
        <v>100</v>
      </c>
      <c r="AI242" s="48">
        <v>40</v>
      </c>
    </row>
    <row r="243" spans="1:35" x14ac:dyDescent="0.25">
      <c r="A243" s="62" t="s">
        <v>332</v>
      </c>
      <c r="B243" s="62" t="s">
        <v>1428</v>
      </c>
      <c r="C243" s="63"/>
      <c r="D243" s="64"/>
      <c r="E243" s="65"/>
      <c r="F243" s="66"/>
      <c r="G243" s="63"/>
      <c r="H243" s="67"/>
      <c r="I243" s="68"/>
      <c r="J243" s="68"/>
      <c r="K243" s="34"/>
      <c r="L243" s="75">
        <v>243</v>
      </c>
      <c r="M243" s="75" t="b">
        <f xml:space="preserve"> IF(AND(Edges[Relationship Date (UTC)] &gt;= Misc!$O$2, Edges[Relationship Date (UTC)] &lt;= Misc!$P$2,Edges[Tweet Date (UTC)] &gt;= Misc!$O$3, Edges[Tweet Date (UTC)] &lt;= Misc!$P$3,TRUE), TRUE, FALSE)</f>
        <v>1</v>
      </c>
      <c r="N243" s="70"/>
      <c r="O243" s="87" t="s">
        <v>1908</v>
      </c>
      <c r="P243" s="90">
        <v>44081.375208333331</v>
      </c>
      <c r="Q243" s="87" t="s">
        <v>2010</v>
      </c>
      <c r="R243" s="87"/>
      <c r="S243" s="87"/>
      <c r="T243" s="87" t="s">
        <v>2771</v>
      </c>
      <c r="U243" s="90">
        <v>44081.375208333331</v>
      </c>
      <c r="V243" s="92" t="s">
        <v>3095</v>
      </c>
      <c r="W243" s="87"/>
      <c r="X243" s="87"/>
      <c r="Y243" s="96" t="s">
        <v>5095</v>
      </c>
      <c r="Z243" s="87"/>
      <c r="AA243" s="48">
        <v>0</v>
      </c>
      <c r="AB243" s="49">
        <v>0</v>
      </c>
      <c r="AC243" s="48">
        <v>0</v>
      </c>
      <c r="AD243" s="49">
        <v>0</v>
      </c>
      <c r="AE243" s="48">
        <v>0</v>
      </c>
      <c r="AF243" s="49">
        <v>0</v>
      </c>
      <c r="AG243" s="48">
        <v>20</v>
      </c>
      <c r="AH243" s="49">
        <v>100</v>
      </c>
      <c r="AI243" s="48">
        <v>20</v>
      </c>
    </row>
    <row r="244" spans="1:35" x14ac:dyDescent="0.25">
      <c r="A244" s="62" t="s">
        <v>333</v>
      </c>
      <c r="B244" s="62" t="s">
        <v>1372</v>
      </c>
      <c r="C244" s="63"/>
      <c r="D244" s="64"/>
      <c r="E244" s="65"/>
      <c r="F244" s="66"/>
      <c r="G244" s="63"/>
      <c r="H244" s="67"/>
      <c r="I244" s="68"/>
      <c r="J244" s="68"/>
      <c r="K244" s="34"/>
      <c r="L244" s="75">
        <v>244</v>
      </c>
      <c r="M244" s="75" t="b">
        <f xml:space="preserve"> IF(AND(Edges[Relationship Date (UTC)] &gt;= Misc!$O$2, Edges[Relationship Date (UTC)] &lt;= Misc!$P$2,Edges[Tweet Date (UTC)] &gt;= Misc!$O$3, Edges[Tweet Date (UTC)] &lt;= Misc!$P$3,TRUE), TRUE, FALSE)</f>
        <v>1</v>
      </c>
      <c r="N244" s="70"/>
      <c r="O244" s="87" t="s">
        <v>1908</v>
      </c>
      <c r="P244" s="90">
        <v>44081.3752662037</v>
      </c>
      <c r="Q244" s="87" t="s">
        <v>1946</v>
      </c>
      <c r="R244" s="87"/>
      <c r="S244" s="87"/>
      <c r="T244" s="87" t="s">
        <v>2750</v>
      </c>
      <c r="U244" s="90">
        <v>44081.3752662037</v>
      </c>
      <c r="V244" s="92" t="s">
        <v>3096</v>
      </c>
      <c r="W244" s="87"/>
      <c r="X244" s="87"/>
      <c r="Y244" s="96" t="s">
        <v>5096</v>
      </c>
      <c r="Z244" s="87"/>
      <c r="AA244" s="48"/>
      <c r="AB244" s="49"/>
      <c r="AC244" s="48"/>
      <c r="AD244" s="49"/>
      <c r="AE244" s="48"/>
      <c r="AF244" s="49"/>
      <c r="AG244" s="48"/>
      <c r="AH244" s="49"/>
      <c r="AI244" s="48"/>
    </row>
    <row r="245" spans="1:35" x14ac:dyDescent="0.25">
      <c r="A245" s="62" t="s">
        <v>333</v>
      </c>
      <c r="B245" s="62" t="s">
        <v>1373</v>
      </c>
      <c r="C245" s="63"/>
      <c r="D245" s="64"/>
      <c r="E245" s="65"/>
      <c r="F245" s="66"/>
      <c r="G245" s="63"/>
      <c r="H245" s="67"/>
      <c r="I245" s="68"/>
      <c r="J245" s="68"/>
      <c r="K245" s="34"/>
      <c r="L245" s="75">
        <v>245</v>
      </c>
      <c r="M245" s="75" t="b">
        <f xml:space="preserve"> IF(AND(Edges[Relationship Date (UTC)] &gt;= Misc!$O$2, Edges[Relationship Date (UTC)] &lt;= Misc!$P$2,Edges[Tweet Date (UTC)] &gt;= Misc!$O$3, Edges[Tweet Date (UTC)] &lt;= Misc!$P$3,TRUE), TRUE, FALSE)</f>
        <v>1</v>
      </c>
      <c r="N245" s="70"/>
      <c r="O245" s="87" t="s">
        <v>1908</v>
      </c>
      <c r="P245" s="90">
        <v>44081.3752662037</v>
      </c>
      <c r="Q245" s="87" t="s">
        <v>1946</v>
      </c>
      <c r="R245" s="87"/>
      <c r="S245" s="87"/>
      <c r="T245" s="87" t="s">
        <v>2750</v>
      </c>
      <c r="U245" s="90">
        <v>44081.3752662037</v>
      </c>
      <c r="V245" s="92" t="s">
        <v>3096</v>
      </c>
      <c r="W245" s="87"/>
      <c r="X245" s="87"/>
      <c r="Y245" s="96" t="s">
        <v>5096</v>
      </c>
      <c r="Z245" s="87"/>
      <c r="AA245" s="48"/>
      <c r="AB245" s="49"/>
      <c r="AC245" s="48"/>
      <c r="AD245" s="49"/>
      <c r="AE245" s="48"/>
      <c r="AF245" s="49"/>
      <c r="AG245" s="48"/>
      <c r="AH245" s="49"/>
      <c r="AI245" s="48"/>
    </row>
    <row r="246" spans="1:35" x14ac:dyDescent="0.25">
      <c r="A246" s="62" t="s">
        <v>333</v>
      </c>
      <c r="B246" s="62" t="s">
        <v>1354</v>
      </c>
      <c r="C246" s="63"/>
      <c r="D246" s="64"/>
      <c r="E246" s="65"/>
      <c r="F246" s="66"/>
      <c r="G246" s="63"/>
      <c r="H246" s="67"/>
      <c r="I246" s="68"/>
      <c r="J246" s="68"/>
      <c r="K246" s="34"/>
      <c r="L246" s="75">
        <v>246</v>
      </c>
      <c r="M246" s="75" t="b">
        <f xml:space="preserve"> IF(AND(Edges[Relationship Date (UTC)] &gt;= Misc!$O$2, Edges[Relationship Date (UTC)] &lt;= Misc!$P$2,Edges[Tweet Date (UTC)] &gt;= Misc!$O$3, Edges[Tweet Date (UTC)] &lt;= Misc!$P$3,TRUE), TRUE, FALSE)</f>
        <v>1</v>
      </c>
      <c r="N246" s="70"/>
      <c r="O246" s="87" t="s">
        <v>1908</v>
      </c>
      <c r="P246" s="90">
        <v>44081.3752662037</v>
      </c>
      <c r="Q246" s="87" t="s">
        <v>1946</v>
      </c>
      <c r="R246" s="87"/>
      <c r="S246" s="87"/>
      <c r="T246" s="87" t="s">
        <v>2750</v>
      </c>
      <c r="U246" s="90">
        <v>44081.3752662037</v>
      </c>
      <c r="V246" s="92" t="s">
        <v>3096</v>
      </c>
      <c r="W246" s="87"/>
      <c r="X246" s="87"/>
      <c r="Y246" s="96" t="s">
        <v>5096</v>
      </c>
      <c r="Z246" s="87"/>
      <c r="AA246" s="48"/>
      <c r="AB246" s="49"/>
      <c r="AC246" s="48"/>
      <c r="AD246" s="49"/>
      <c r="AE246" s="48"/>
      <c r="AF246" s="49"/>
      <c r="AG246" s="48"/>
      <c r="AH246" s="49"/>
      <c r="AI246" s="48"/>
    </row>
    <row r="247" spans="1:35" x14ac:dyDescent="0.25">
      <c r="A247" s="62" t="s">
        <v>333</v>
      </c>
      <c r="B247" s="62" t="s">
        <v>1355</v>
      </c>
      <c r="C247" s="63"/>
      <c r="D247" s="64"/>
      <c r="E247" s="65"/>
      <c r="F247" s="66"/>
      <c r="G247" s="63"/>
      <c r="H247" s="67"/>
      <c r="I247" s="68"/>
      <c r="J247" s="68"/>
      <c r="K247" s="34"/>
      <c r="L247" s="75">
        <v>247</v>
      </c>
      <c r="M247" s="75" t="b">
        <f xml:space="preserve"> IF(AND(Edges[Relationship Date (UTC)] &gt;= Misc!$O$2, Edges[Relationship Date (UTC)] &lt;= Misc!$P$2,Edges[Tweet Date (UTC)] &gt;= Misc!$O$3, Edges[Tweet Date (UTC)] &lt;= Misc!$P$3,TRUE), TRUE, FALSE)</f>
        <v>1</v>
      </c>
      <c r="N247" s="70"/>
      <c r="O247" s="87" t="s">
        <v>1908</v>
      </c>
      <c r="P247" s="90">
        <v>44081.3752662037</v>
      </c>
      <c r="Q247" s="87" t="s">
        <v>1946</v>
      </c>
      <c r="R247" s="87"/>
      <c r="S247" s="87"/>
      <c r="T247" s="87" t="s">
        <v>2750</v>
      </c>
      <c r="U247" s="90">
        <v>44081.3752662037</v>
      </c>
      <c r="V247" s="92" t="s">
        <v>3096</v>
      </c>
      <c r="W247" s="87"/>
      <c r="X247" s="87"/>
      <c r="Y247" s="96" t="s">
        <v>5096</v>
      </c>
      <c r="Z247" s="87"/>
      <c r="AA247" s="48"/>
      <c r="AB247" s="49"/>
      <c r="AC247" s="48"/>
      <c r="AD247" s="49"/>
      <c r="AE247" s="48"/>
      <c r="AF247" s="49"/>
      <c r="AG247" s="48"/>
      <c r="AH247" s="49"/>
      <c r="AI247" s="48"/>
    </row>
    <row r="248" spans="1:35" x14ac:dyDescent="0.25">
      <c r="A248" s="62" t="s">
        <v>333</v>
      </c>
      <c r="B248" s="62" t="s">
        <v>1374</v>
      </c>
      <c r="C248" s="63"/>
      <c r="D248" s="64"/>
      <c r="E248" s="65"/>
      <c r="F248" s="66"/>
      <c r="G248" s="63"/>
      <c r="H248" s="67"/>
      <c r="I248" s="68"/>
      <c r="J248" s="68"/>
      <c r="K248" s="34"/>
      <c r="L248" s="75">
        <v>248</v>
      </c>
      <c r="M248" s="75" t="b">
        <f xml:space="preserve"> IF(AND(Edges[Relationship Date (UTC)] &gt;= Misc!$O$2, Edges[Relationship Date (UTC)] &lt;= Misc!$P$2,Edges[Tweet Date (UTC)] &gt;= Misc!$O$3, Edges[Tweet Date (UTC)] &lt;= Misc!$P$3,TRUE), TRUE, FALSE)</f>
        <v>1</v>
      </c>
      <c r="N248" s="70"/>
      <c r="O248" s="87" t="s">
        <v>1908</v>
      </c>
      <c r="P248" s="90">
        <v>44081.3752662037</v>
      </c>
      <c r="Q248" s="87" t="s">
        <v>1946</v>
      </c>
      <c r="R248" s="87"/>
      <c r="S248" s="87"/>
      <c r="T248" s="87" t="s">
        <v>2750</v>
      </c>
      <c r="U248" s="90">
        <v>44081.3752662037</v>
      </c>
      <c r="V248" s="92" t="s">
        <v>3096</v>
      </c>
      <c r="W248" s="87"/>
      <c r="X248" s="87"/>
      <c r="Y248" s="96" t="s">
        <v>5096</v>
      </c>
      <c r="Z248" s="87"/>
      <c r="AA248" s="48">
        <v>0</v>
      </c>
      <c r="AB248" s="49">
        <v>0</v>
      </c>
      <c r="AC248" s="48">
        <v>0</v>
      </c>
      <c r="AD248" s="49">
        <v>0</v>
      </c>
      <c r="AE248" s="48">
        <v>0</v>
      </c>
      <c r="AF248" s="49">
        <v>0</v>
      </c>
      <c r="AG248" s="48">
        <v>18</v>
      </c>
      <c r="AH248" s="49">
        <v>100</v>
      </c>
      <c r="AI248" s="48">
        <v>18</v>
      </c>
    </row>
    <row r="249" spans="1:35" x14ac:dyDescent="0.25">
      <c r="A249" s="62" t="s">
        <v>334</v>
      </c>
      <c r="B249" s="62" t="s">
        <v>1411</v>
      </c>
      <c r="C249" s="63"/>
      <c r="D249" s="64"/>
      <c r="E249" s="65"/>
      <c r="F249" s="66"/>
      <c r="G249" s="63"/>
      <c r="H249" s="67"/>
      <c r="I249" s="68"/>
      <c r="J249" s="68"/>
      <c r="K249" s="34"/>
      <c r="L249" s="75">
        <v>249</v>
      </c>
      <c r="M249" s="75" t="b">
        <f xml:space="preserve"> IF(AND(Edges[Relationship Date (UTC)] &gt;= Misc!$O$2, Edges[Relationship Date (UTC)] &lt;= Misc!$P$2,Edges[Tweet Date (UTC)] &gt;= Misc!$O$3, Edges[Tweet Date (UTC)] &lt;= Misc!$P$3,TRUE), TRUE, FALSE)</f>
        <v>1</v>
      </c>
      <c r="N249" s="70"/>
      <c r="O249" s="87" t="s">
        <v>1908</v>
      </c>
      <c r="P249" s="90">
        <v>44081.3752662037</v>
      </c>
      <c r="Q249" s="87" t="s">
        <v>2029</v>
      </c>
      <c r="R249" s="87"/>
      <c r="S249" s="87"/>
      <c r="T249" s="87" t="s">
        <v>2743</v>
      </c>
      <c r="U249" s="90">
        <v>44081.3752662037</v>
      </c>
      <c r="V249" s="92" t="s">
        <v>3097</v>
      </c>
      <c r="W249" s="87"/>
      <c r="X249" s="87"/>
      <c r="Y249" s="96" t="s">
        <v>5097</v>
      </c>
      <c r="Z249" s="87"/>
      <c r="AA249" s="48"/>
      <c r="AB249" s="49"/>
      <c r="AC249" s="48"/>
      <c r="AD249" s="49"/>
      <c r="AE249" s="48"/>
      <c r="AF249" s="49"/>
      <c r="AG249" s="48"/>
      <c r="AH249" s="49"/>
      <c r="AI249" s="48"/>
    </row>
    <row r="250" spans="1:35" x14ac:dyDescent="0.25">
      <c r="A250" s="62" t="s">
        <v>334</v>
      </c>
      <c r="B250" s="62" t="s">
        <v>1442</v>
      </c>
      <c r="C250" s="63"/>
      <c r="D250" s="64"/>
      <c r="E250" s="65"/>
      <c r="F250" s="66"/>
      <c r="G250" s="63"/>
      <c r="H250" s="67"/>
      <c r="I250" s="68"/>
      <c r="J250" s="68"/>
      <c r="K250" s="34"/>
      <c r="L250" s="75">
        <v>250</v>
      </c>
      <c r="M250" s="75" t="b">
        <f xml:space="preserve"> IF(AND(Edges[Relationship Date (UTC)] &gt;= Misc!$O$2, Edges[Relationship Date (UTC)] &lt;= Misc!$P$2,Edges[Tweet Date (UTC)] &gt;= Misc!$O$3, Edges[Tweet Date (UTC)] &lt;= Misc!$P$3,TRUE), TRUE, FALSE)</f>
        <v>1</v>
      </c>
      <c r="N250" s="70"/>
      <c r="O250" s="87" t="s">
        <v>1908</v>
      </c>
      <c r="P250" s="90">
        <v>44081.3752662037</v>
      </c>
      <c r="Q250" s="87" t="s">
        <v>2029</v>
      </c>
      <c r="R250" s="87"/>
      <c r="S250" s="87"/>
      <c r="T250" s="87" t="s">
        <v>2743</v>
      </c>
      <c r="U250" s="90">
        <v>44081.3752662037</v>
      </c>
      <c r="V250" s="92" t="s">
        <v>3097</v>
      </c>
      <c r="W250" s="87"/>
      <c r="X250" s="87"/>
      <c r="Y250" s="96" t="s">
        <v>5097</v>
      </c>
      <c r="Z250" s="87"/>
      <c r="AA250" s="48">
        <v>0</v>
      </c>
      <c r="AB250" s="49">
        <v>0</v>
      </c>
      <c r="AC250" s="48">
        <v>0</v>
      </c>
      <c r="AD250" s="49">
        <v>0</v>
      </c>
      <c r="AE250" s="48">
        <v>0</v>
      </c>
      <c r="AF250" s="49">
        <v>0</v>
      </c>
      <c r="AG250" s="48">
        <v>25</v>
      </c>
      <c r="AH250" s="49">
        <v>100</v>
      </c>
      <c r="AI250" s="48">
        <v>25</v>
      </c>
    </row>
    <row r="251" spans="1:35" x14ac:dyDescent="0.25">
      <c r="A251" s="62" t="s">
        <v>335</v>
      </c>
      <c r="B251" s="62" t="s">
        <v>1443</v>
      </c>
      <c r="C251" s="63"/>
      <c r="D251" s="64"/>
      <c r="E251" s="65"/>
      <c r="F251" s="66"/>
      <c r="G251" s="63"/>
      <c r="H251" s="67"/>
      <c r="I251" s="68"/>
      <c r="J251" s="68"/>
      <c r="K251" s="34"/>
      <c r="L251" s="75">
        <v>251</v>
      </c>
      <c r="M251" s="75" t="b">
        <f xml:space="preserve"> IF(AND(Edges[Relationship Date (UTC)] &gt;= Misc!$O$2, Edges[Relationship Date (UTC)] &lt;= Misc!$P$2,Edges[Tweet Date (UTC)] &gt;= Misc!$O$3, Edges[Tweet Date (UTC)] &lt;= Misc!$P$3,TRUE), TRUE, FALSE)</f>
        <v>1</v>
      </c>
      <c r="N251" s="70"/>
      <c r="O251" s="87" t="s">
        <v>1908</v>
      </c>
      <c r="P251" s="90">
        <v>44081.3752662037</v>
      </c>
      <c r="Q251" s="87" t="s">
        <v>2030</v>
      </c>
      <c r="R251" s="87"/>
      <c r="S251" s="87"/>
      <c r="T251" s="87" t="s">
        <v>2777</v>
      </c>
      <c r="U251" s="90">
        <v>44081.3752662037</v>
      </c>
      <c r="V251" s="92" t="s">
        <v>3098</v>
      </c>
      <c r="W251" s="87"/>
      <c r="X251" s="87"/>
      <c r="Y251" s="96" t="s">
        <v>5098</v>
      </c>
      <c r="Z251" s="87"/>
      <c r="AA251" s="48">
        <v>0</v>
      </c>
      <c r="AB251" s="49">
        <v>0</v>
      </c>
      <c r="AC251" s="48">
        <v>0</v>
      </c>
      <c r="AD251" s="49">
        <v>0</v>
      </c>
      <c r="AE251" s="48">
        <v>0</v>
      </c>
      <c r="AF251" s="49">
        <v>0</v>
      </c>
      <c r="AG251" s="48">
        <v>47</v>
      </c>
      <c r="AH251" s="49">
        <v>100</v>
      </c>
      <c r="AI251" s="48">
        <v>47</v>
      </c>
    </row>
    <row r="252" spans="1:35" x14ac:dyDescent="0.25">
      <c r="A252" s="62" t="s">
        <v>336</v>
      </c>
      <c r="B252" s="62" t="s">
        <v>1444</v>
      </c>
      <c r="C252" s="63"/>
      <c r="D252" s="64"/>
      <c r="E252" s="65"/>
      <c r="F252" s="66"/>
      <c r="G252" s="63"/>
      <c r="H252" s="67"/>
      <c r="I252" s="68"/>
      <c r="J252" s="68"/>
      <c r="K252" s="34"/>
      <c r="L252" s="75">
        <v>252</v>
      </c>
      <c r="M252" s="75" t="b">
        <f xml:space="preserve"> IF(AND(Edges[Relationship Date (UTC)] &gt;= Misc!$O$2, Edges[Relationship Date (UTC)] &lt;= Misc!$P$2,Edges[Tweet Date (UTC)] &gt;= Misc!$O$3, Edges[Tweet Date (UTC)] &lt;= Misc!$P$3,TRUE), TRUE, FALSE)</f>
        <v>1</v>
      </c>
      <c r="N252" s="70"/>
      <c r="O252" s="87" t="s">
        <v>1908</v>
      </c>
      <c r="P252" s="90">
        <v>44081.375300925924</v>
      </c>
      <c r="Q252" s="87" t="s">
        <v>2031</v>
      </c>
      <c r="R252" s="87"/>
      <c r="S252" s="87"/>
      <c r="T252" s="87" t="s">
        <v>2743</v>
      </c>
      <c r="U252" s="90">
        <v>44081.375300925924</v>
      </c>
      <c r="V252" s="92" t="s">
        <v>3099</v>
      </c>
      <c r="W252" s="87"/>
      <c r="X252" s="87"/>
      <c r="Y252" s="96" t="s">
        <v>5099</v>
      </c>
      <c r="Z252" s="87"/>
      <c r="AA252" s="48">
        <v>0</v>
      </c>
      <c r="AB252" s="49">
        <v>0</v>
      </c>
      <c r="AC252" s="48">
        <v>0</v>
      </c>
      <c r="AD252" s="49">
        <v>0</v>
      </c>
      <c r="AE252" s="48">
        <v>0</v>
      </c>
      <c r="AF252" s="49">
        <v>0</v>
      </c>
      <c r="AG252" s="48">
        <v>37</v>
      </c>
      <c r="AH252" s="49">
        <v>100</v>
      </c>
      <c r="AI252" s="48">
        <v>37</v>
      </c>
    </row>
    <row r="253" spans="1:35" x14ac:dyDescent="0.25">
      <c r="A253" s="62" t="s">
        <v>336</v>
      </c>
      <c r="B253" s="62" t="s">
        <v>1165</v>
      </c>
      <c r="C253" s="63"/>
      <c r="D253" s="64"/>
      <c r="E253" s="65"/>
      <c r="F253" s="66"/>
      <c r="G253" s="63"/>
      <c r="H253" s="67"/>
      <c r="I253" s="68"/>
      <c r="J253" s="68"/>
      <c r="K253" s="34"/>
      <c r="L253" s="75">
        <v>253</v>
      </c>
      <c r="M253" s="75" t="b">
        <f xml:space="preserve"> IF(AND(Edges[Relationship Date (UTC)] &gt;= Misc!$O$2, Edges[Relationship Date (UTC)] &lt;= Misc!$P$2,Edges[Tweet Date (UTC)] &gt;= Misc!$O$3, Edges[Tweet Date (UTC)] &lt;= Misc!$P$3,TRUE), TRUE, FALSE)</f>
        <v>1</v>
      </c>
      <c r="N253" s="70"/>
      <c r="O253" s="87" t="s">
        <v>1908</v>
      </c>
      <c r="P253" s="90">
        <v>44081.375300925924</v>
      </c>
      <c r="Q253" s="87" t="s">
        <v>2031</v>
      </c>
      <c r="R253" s="87"/>
      <c r="S253" s="87"/>
      <c r="T253" s="87" t="s">
        <v>2743</v>
      </c>
      <c r="U253" s="90">
        <v>44081.375300925924</v>
      </c>
      <c r="V253" s="92" t="s">
        <v>3099</v>
      </c>
      <c r="W253" s="87"/>
      <c r="X253" s="87"/>
      <c r="Y253" s="96" t="s">
        <v>5099</v>
      </c>
      <c r="Z253" s="87"/>
      <c r="AA253" s="48"/>
      <c r="AB253" s="49"/>
      <c r="AC253" s="48"/>
      <c r="AD253" s="49"/>
      <c r="AE253" s="48"/>
      <c r="AF253" s="49"/>
      <c r="AG253" s="48"/>
      <c r="AH253" s="49"/>
      <c r="AI253" s="48"/>
    </row>
    <row r="254" spans="1:35" x14ac:dyDescent="0.25">
      <c r="A254" s="62" t="s">
        <v>337</v>
      </c>
      <c r="B254" s="62" t="s">
        <v>1349</v>
      </c>
      <c r="C254" s="63"/>
      <c r="D254" s="64"/>
      <c r="E254" s="65"/>
      <c r="F254" s="66"/>
      <c r="G254" s="63"/>
      <c r="H254" s="67"/>
      <c r="I254" s="68"/>
      <c r="J254" s="68"/>
      <c r="K254" s="34"/>
      <c r="L254" s="75">
        <v>254</v>
      </c>
      <c r="M254" s="75" t="b">
        <f xml:space="preserve"> IF(AND(Edges[Relationship Date (UTC)] &gt;= Misc!$O$2, Edges[Relationship Date (UTC)] &lt;= Misc!$P$2,Edges[Tweet Date (UTC)] &gt;= Misc!$O$3, Edges[Tweet Date (UTC)] &lt;= Misc!$P$3,TRUE), TRUE, FALSE)</f>
        <v>1</v>
      </c>
      <c r="N254" s="70"/>
      <c r="O254" s="87" t="s">
        <v>1908</v>
      </c>
      <c r="P254" s="90">
        <v>44081.375300925924</v>
      </c>
      <c r="Q254" s="87" t="s">
        <v>1915</v>
      </c>
      <c r="R254" s="87"/>
      <c r="S254" s="87"/>
      <c r="T254" s="87" t="s">
        <v>2743</v>
      </c>
      <c r="U254" s="90">
        <v>44081.375300925924</v>
      </c>
      <c r="V254" s="92" t="s">
        <v>3100</v>
      </c>
      <c r="W254" s="87"/>
      <c r="X254" s="87"/>
      <c r="Y254" s="96" t="s">
        <v>5100</v>
      </c>
      <c r="Z254" s="87"/>
      <c r="AA254" s="48">
        <v>0</v>
      </c>
      <c r="AB254" s="49">
        <v>0</v>
      </c>
      <c r="AC254" s="48">
        <v>0</v>
      </c>
      <c r="AD254" s="49">
        <v>0</v>
      </c>
      <c r="AE254" s="48">
        <v>0</v>
      </c>
      <c r="AF254" s="49">
        <v>0</v>
      </c>
      <c r="AG254" s="48">
        <v>32</v>
      </c>
      <c r="AH254" s="49">
        <v>100</v>
      </c>
      <c r="AI254" s="48">
        <v>32</v>
      </c>
    </row>
    <row r="255" spans="1:35" x14ac:dyDescent="0.25">
      <c r="A255" s="62" t="s">
        <v>338</v>
      </c>
      <c r="B255" s="62" t="s">
        <v>1445</v>
      </c>
      <c r="C255" s="63"/>
      <c r="D255" s="64"/>
      <c r="E255" s="65"/>
      <c r="F255" s="66"/>
      <c r="G255" s="63"/>
      <c r="H255" s="67"/>
      <c r="I255" s="68"/>
      <c r="J255" s="68"/>
      <c r="K255" s="34"/>
      <c r="L255" s="75">
        <v>255</v>
      </c>
      <c r="M255" s="75" t="b">
        <f xml:space="preserve"> IF(AND(Edges[Relationship Date (UTC)] &gt;= Misc!$O$2, Edges[Relationship Date (UTC)] &lt;= Misc!$P$2,Edges[Tweet Date (UTC)] &gt;= Misc!$O$3, Edges[Tweet Date (UTC)] &lt;= Misc!$P$3,TRUE), TRUE, FALSE)</f>
        <v>1</v>
      </c>
      <c r="N255" s="70"/>
      <c r="O255" s="87" t="s">
        <v>1908</v>
      </c>
      <c r="P255" s="90">
        <v>44081.3753125</v>
      </c>
      <c r="Q255" s="87" t="s">
        <v>2032</v>
      </c>
      <c r="R255" s="87"/>
      <c r="S255" s="87"/>
      <c r="T255" s="87" t="s">
        <v>2778</v>
      </c>
      <c r="U255" s="90">
        <v>44081.3753125</v>
      </c>
      <c r="V255" s="92" t="s">
        <v>3101</v>
      </c>
      <c r="W255" s="87"/>
      <c r="X255" s="87"/>
      <c r="Y255" s="96" t="s">
        <v>5101</v>
      </c>
      <c r="Z255" s="87"/>
      <c r="AA255" s="48"/>
      <c r="AB255" s="49"/>
      <c r="AC255" s="48"/>
      <c r="AD255" s="49"/>
      <c r="AE255" s="48"/>
      <c r="AF255" s="49"/>
      <c r="AG255" s="48"/>
      <c r="AH255" s="49"/>
      <c r="AI255" s="48"/>
    </row>
    <row r="256" spans="1:35" x14ac:dyDescent="0.25">
      <c r="A256" s="62" t="s">
        <v>338</v>
      </c>
      <c r="B256" s="62" t="s">
        <v>1446</v>
      </c>
      <c r="C256" s="63"/>
      <c r="D256" s="64"/>
      <c r="E256" s="65"/>
      <c r="F256" s="66"/>
      <c r="G256" s="63"/>
      <c r="H256" s="67"/>
      <c r="I256" s="68"/>
      <c r="J256" s="68"/>
      <c r="K256" s="34"/>
      <c r="L256" s="75">
        <v>256</v>
      </c>
      <c r="M256" s="75" t="b">
        <f xml:space="preserve"> IF(AND(Edges[Relationship Date (UTC)] &gt;= Misc!$O$2, Edges[Relationship Date (UTC)] &lt;= Misc!$P$2,Edges[Tweet Date (UTC)] &gt;= Misc!$O$3, Edges[Tweet Date (UTC)] &lt;= Misc!$P$3,TRUE), TRUE, FALSE)</f>
        <v>1</v>
      </c>
      <c r="N256" s="70"/>
      <c r="O256" s="87" t="s">
        <v>1908</v>
      </c>
      <c r="P256" s="90">
        <v>44081.3753125</v>
      </c>
      <c r="Q256" s="87" t="s">
        <v>2032</v>
      </c>
      <c r="R256" s="87"/>
      <c r="S256" s="87"/>
      <c r="T256" s="87" t="s">
        <v>2778</v>
      </c>
      <c r="U256" s="90">
        <v>44081.3753125</v>
      </c>
      <c r="V256" s="92" t="s">
        <v>3101</v>
      </c>
      <c r="W256" s="87"/>
      <c r="X256" s="87"/>
      <c r="Y256" s="96" t="s">
        <v>5101</v>
      </c>
      <c r="Z256" s="87"/>
      <c r="AA256" s="48">
        <v>0</v>
      </c>
      <c r="AB256" s="49">
        <v>0</v>
      </c>
      <c r="AC256" s="48">
        <v>0</v>
      </c>
      <c r="AD256" s="49">
        <v>0</v>
      </c>
      <c r="AE256" s="48">
        <v>0</v>
      </c>
      <c r="AF256" s="49">
        <v>0</v>
      </c>
      <c r="AG256" s="48">
        <v>22</v>
      </c>
      <c r="AH256" s="49">
        <v>100</v>
      </c>
      <c r="AI256" s="48">
        <v>22</v>
      </c>
    </row>
    <row r="257" spans="1:35" x14ac:dyDescent="0.25">
      <c r="A257" s="62" t="s">
        <v>339</v>
      </c>
      <c r="B257" s="62" t="s">
        <v>1447</v>
      </c>
      <c r="C257" s="63"/>
      <c r="D257" s="64"/>
      <c r="E257" s="65"/>
      <c r="F257" s="66"/>
      <c r="G257" s="63"/>
      <c r="H257" s="67"/>
      <c r="I257" s="68"/>
      <c r="J257" s="68"/>
      <c r="K257" s="34"/>
      <c r="L257" s="75">
        <v>257</v>
      </c>
      <c r="M257" s="75" t="b">
        <f xml:space="preserve"> IF(AND(Edges[Relationship Date (UTC)] &gt;= Misc!$O$2, Edges[Relationship Date (UTC)] &lt;= Misc!$P$2,Edges[Tweet Date (UTC)] &gt;= Misc!$O$3, Edges[Tweet Date (UTC)] &lt;= Misc!$P$3,TRUE), TRUE, FALSE)</f>
        <v>1</v>
      </c>
      <c r="N257" s="70"/>
      <c r="O257" s="87" t="s">
        <v>1908</v>
      </c>
      <c r="P257" s="90">
        <v>44081.37290509259</v>
      </c>
      <c r="Q257" s="87" t="s">
        <v>2033</v>
      </c>
      <c r="R257" s="87"/>
      <c r="S257" s="87"/>
      <c r="T257" s="87"/>
      <c r="U257" s="90">
        <v>44081.37290509259</v>
      </c>
      <c r="V257" s="92" t="s">
        <v>3102</v>
      </c>
      <c r="W257" s="87"/>
      <c r="X257" s="87"/>
      <c r="Y257" s="96" t="s">
        <v>5102</v>
      </c>
      <c r="Z257" s="87"/>
      <c r="AA257" s="48">
        <v>0</v>
      </c>
      <c r="AB257" s="49">
        <v>0</v>
      </c>
      <c r="AC257" s="48">
        <v>0</v>
      </c>
      <c r="AD257" s="49">
        <v>0</v>
      </c>
      <c r="AE257" s="48">
        <v>0</v>
      </c>
      <c r="AF257" s="49">
        <v>0</v>
      </c>
      <c r="AG257" s="48">
        <v>35</v>
      </c>
      <c r="AH257" s="49">
        <v>100</v>
      </c>
      <c r="AI257" s="48">
        <v>35</v>
      </c>
    </row>
    <row r="258" spans="1:35" x14ac:dyDescent="0.25">
      <c r="A258" s="62" t="s">
        <v>339</v>
      </c>
      <c r="B258" s="62" t="s">
        <v>1448</v>
      </c>
      <c r="C258" s="63"/>
      <c r="D258" s="64"/>
      <c r="E258" s="65"/>
      <c r="F258" s="66"/>
      <c r="G258" s="63"/>
      <c r="H258" s="67"/>
      <c r="I258" s="68"/>
      <c r="J258" s="68"/>
      <c r="K258" s="34"/>
      <c r="L258" s="75">
        <v>258</v>
      </c>
      <c r="M258" s="75" t="b">
        <f xml:space="preserve"> IF(AND(Edges[Relationship Date (UTC)] &gt;= Misc!$O$2, Edges[Relationship Date (UTC)] &lt;= Misc!$P$2,Edges[Tweet Date (UTC)] &gt;= Misc!$O$3, Edges[Tweet Date (UTC)] &lt;= Misc!$P$3,TRUE), TRUE, FALSE)</f>
        <v>1</v>
      </c>
      <c r="N258" s="70"/>
      <c r="O258" s="87" t="s">
        <v>1908</v>
      </c>
      <c r="P258" s="90">
        <v>44081.373460648145</v>
      </c>
      <c r="Q258" s="87" t="s">
        <v>2034</v>
      </c>
      <c r="R258" s="87"/>
      <c r="S258" s="87"/>
      <c r="T258" s="87"/>
      <c r="U258" s="90">
        <v>44081.373460648145</v>
      </c>
      <c r="V258" s="92" t="s">
        <v>3103</v>
      </c>
      <c r="W258" s="87"/>
      <c r="X258" s="87"/>
      <c r="Y258" s="96" t="s">
        <v>5103</v>
      </c>
      <c r="Z258" s="87"/>
      <c r="AA258" s="48">
        <v>0</v>
      </c>
      <c r="AB258" s="49">
        <v>0</v>
      </c>
      <c r="AC258" s="48">
        <v>0</v>
      </c>
      <c r="AD258" s="49">
        <v>0</v>
      </c>
      <c r="AE258" s="48">
        <v>0</v>
      </c>
      <c r="AF258" s="49">
        <v>0</v>
      </c>
      <c r="AG258" s="48">
        <v>47</v>
      </c>
      <c r="AH258" s="49">
        <v>100</v>
      </c>
      <c r="AI258" s="48">
        <v>47</v>
      </c>
    </row>
    <row r="259" spans="1:35" x14ac:dyDescent="0.25">
      <c r="A259" s="62" t="s">
        <v>339</v>
      </c>
      <c r="B259" s="62" t="s">
        <v>1449</v>
      </c>
      <c r="C259" s="63"/>
      <c r="D259" s="64"/>
      <c r="E259" s="65"/>
      <c r="F259" s="66"/>
      <c r="G259" s="63"/>
      <c r="H259" s="67"/>
      <c r="I259" s="68"/>
      <c r="J259" s="68"/>
      <c r="K259" s="34"/>
      <c r="L259" s="75">
        <v>259</v>
      </c>
      <c r="M259" s="75" t="b">
        <f xml:space="preserve"> IF(AND(Edges[Relationship Date (UTC)] &gt;= Misc!$O$2, Edges[Relationship Date (UTC)] &lt;= Misc!$P$2,Edges[Tweet Date (UTC)] &gt;= Misc!$O$3, Edges[Tweet Date (UTC)] &lt;= Misc!$P$3,TRUE), TRUE, FALSE)</f>
        <v>1</v>
      </c>
      <c r="N259" s="70"/>
      <c r="O259" s="87" t="s">
        <v>1908</v>
      </c>
      <c r="P259" s="90">
        <v>44081.375335648147</v>
      </c>
      <c r="Q259" s="87" t="s">
        <v>2035</v>
      </c>
      <c r="R259" s="87"/>
      <c r="S259" s="87"/>
      <c r="T259" s="87"/>
      <c r="U259" s="90">
        <v>44081.375335648147</v>
      </c>
      <c r="V259" s="92" t="s">
        <v>3104</v>
      </c>
      <c r="W259" s="87"/>
      <c r="X259" s="87"/>
      <c r="Y259" s="96" t="s">
        <v>5104</v>
      </c>
      <c r="Z259" s="87"/>
      <c r="AA259" s="48"/>
      <c r="AB259" s="49"/>
      <c r="AC259" s="48"/>
      <c r="AD259" s="49"/>
      <c r="AE259" s="48"/>
      <c r="AF259" s="49"/>
      <c r="AG259" s="48"/>
      <c r="AH259" s="49"/>
      <c r="AI259" s="48"/>
    </row>
    <row r="260" spans="1:35" x14ac:dyDescent="0.25">
      <c r="A260" s="62" t="s">
        <v>339</v>
      </c>
      <c r="B260" s="62" t="s">
        <v>1165</v>
      </c>
      <c r="C260" s="63"/>
      <c r="D260" s="64"/>
      <c r="E260" s="65"/>
      <c r="F260" s="66"/>
      <c r="G260" s="63"/>
      <c r="H260" s="67"/>
      <c r="I260" s="68"/>
      <c r="J260" s="68"/>
      <c r="K260" s="34"/>
      <c r="L260" s="75">
        <v>260</v>
      </c>
      <c r="M260" s="75" t="b">
        <f xml:space="preserve"> IF(AND(Edges[Relationship Date (UTC)] &gt;= Misc!$O$2, Edges[Relationship Date (UTC)] &lt;= Misc!$P$2,Edges[Tweet Date (UTC)] &gt;= Misc!$O$3, Edges[Tweet Date (UTC)] &lt;= Misc!$P$3,TRUE), TRUE, FALSE)</f>
        <v>1</v>
      </c>
      <c r="N260" s="70"/>
      <c r="O260" s="87" t="s">
        <v>1908</v>
      </c>
      <c r="P260" s="90">
        <v>44081.37290509259</v>
      </c>
      <c r="Q260" s="87" t="s">
        <v>2033</v>
      </c>
      <c r="R260" s="87"/>
      <c r="S260" s="87"/>
      <c r="T260" s="87"/>
      <c r="U260" s="90">
        <v>44081.37290509259</v>
      </c>
      <c r="V260" s="92" t="s">
        <v>3102</v>
      </c>
      <c r="W260" s="87"/>
      <c r="X260" s="87"/>
      <c r="Y260" s="96" t="s">
        <v>5102</v>
      </c>
      <c r="Z260" s="87"/>
      <c r="AA260" s="48"/>
      <c r="AB260" s="49"/>
      <c r="AC260" s="48"/>
      <c r="AD260" s="49"/>
      <c r="AE260" s="48"/>
      <c r="AF260" s="49"/>
      <c r="AG260" s="48"/>
      <c r="AH260" s="49"/>
      <c r="AI260" s="48"/>
    </row>
    <row r="261" spans="1:35" x14ac:dyDescent="0.25">
      <c r="A261" s="62" t="s">
        <v>339</v>
      </c>
      <c r="B261" s="62" t="s">
        <v>1387</v>
      </c>
      <c r="C261" s="63"/>
      <c r="D261" s="64"/>
      <c r="E261" s="65"/>
      <c r="F261" s="66"/>
      <c r="G261" s="63"/>
      <c r="H261" s="67"/>
      <c r="I261" s="68"/>
      <c r="J261" s="68"/>
      <c r="K261" s="34"/>
      <c r="L261" s="75">
        <v>261</v>
      </c>
      <c r="M261" s="75" t="b">
        <f xml:space="preserve"> IF(AND(Edges[Relationship Date (UTC)] &gt;= Misc!$O$2, Edges[Relationship Date (UTC)] &lt;= Misc!$P$2,Edges[Tweet Date (UTC)] &gt;= Misc!$O$3, Edges[Tweet Date (UTC)] &lt;= Misc!$P$3,TRUE), TRUE, FALSE)</f>
        <v>1</v>
      </c>
      <c r="N261" s="70"/>
      <c r="O261" s="87" t="s">
        <v>1908</v>
      </c>
      <c r="P261" s="90">
        <v>44081.37290509259</v>
      </c>
      <c r="Q261" s="87" t="s">
        <v>2033</v>
      </c>
      <c r="R261" s="87"/>
      <c r="S261" s="87"/>
      <c r="T261" s="87"/>
      <c r="U261" s="90">
        <v>44081.37290509259</v>
      </c>
      <c r="V261" s="92" t="s">
        <v>3102</v>
      </c>
      <c r="W261" s="87"/>
      <c r="X261" s="87"/>
      <c r="Y261" s="96" t="s">
        <v>5102</v>
      </c>
      <c r="Z261" s="87"/>
      <c r="AA261" s="48"/>
      <c r="AB261" s="49"/>
      <c r="AC261" s="48"/>
      <c r="AD261" s="49"/>
      <c r="AE261" s="48"/>
      <c r="AF261" s="49"/>
      <c r="AG261" s="48"/>
      <c r="AH261" s="49"/>
      <c r="AI261" s="48"/>
    </row>
    <row r="262" spans="1:35" x14ac:dyDescent="0.25">
      <c r="A262" s="62" t="s">
        <v>339</v>
      </c>
      <c r="B262" s="62" t="s">
        <v>1165</v>
      </c>
      <c r="C262" s="63"/>
      <c r="D262" s="64"/>
      <c r="E262" s="65"/>
      <c r="F262" s="66"/>
      <c r="G262" s="63"/>
      <c r="H262" s="67"/>
      <c r="I262" s="68"/>
      <c r="J262" s="68"/>
      <c r="K262" s="34"/>
      <c r="L262" s="75">
        <v>262</v>
      </c>
      <c r="M262" s="75" t="b">
        <f xml:space="preserve"> IF(AND(Edges[Relationship Date (UTC)] &gt;= Misc!$O$2, Edges[Relationship Date (UTC)] &lt;= Misc!$P$2,Edges[Tweet Date (UTC)] &gt;= Misc!$O$3, Edges[Tweet Date (UTC)] &lt;= Misc!$P$3,TRUE), TRUE, FALSE)</f>
        <v>1</v>
      </c>
      <c r="N262" s="70"/>
      <c r="O262" s="87" t="s">
        <v>1908</v>
      </c>
      <c r="P262" s="90">
        <v>44081.373043981483</v>
      </c>
      <c r="Q262" s="87" t="s">
        <v>2036</v>
      </c>
      <c r="R262" s="87"/>
      <c r="S262" s="87"/>
      <c r="T262" s="87"/>
      <c r="U262" s="90">
        <v>44081.373043981483</v>
      </c>
      <c r="V262" s="92" t="s">
        <v>3105</v>
      </c>
      <c r="W262" s="87"/>
      <c r="X262" s="87"/>
      <c r="Y262" s="96" t="s">
        <v>5105</v>
      </c>
      <c r="Z262" s="87"/>
      <c r="AA262" s="48">
        <v>0</v>
      </c>
      <c r="AB262" s="49">
        <v>0</v>
      </c>
      <c r="AC262" s="48">
        <v>0</v>
      </c>
      <c r="AD262" s="49">
        <v>0</v>
      </c>
      <c r="AE262" s="48">
        <v>0</v>
      </c>
      <c r="AF262" s="49">
        <v>0</v>
      </c>
      <c r="AG262" s="48">
        <v>41</v>
      </c>
      <c r="AH262" s="49">
        <v>100</v>
      </c>
      <c r="AI262" s="48">
        <v>41</v>
      </c>
    </row>
    <row r="263" spans="1:35" x14ac:dyDescent="0.25">
      <c r="A263" s="62" t="s">
        <v>339</v>
      </c>
      <c r="B263" s="62" t="s">
        <v>1165</v>
      </c>
      <c r="C263" s="63"/>
      <c r="D263" s="64"/>
      <c r="E263" s="65"/>
      <c r="F263" s="66"/>
      <c r="G263" s="63"/>
      <c r="H263" s="67"/>
      <c r="I263" s="68"/>
      <c r="J263" s="68"/>
      <c r="K263" s="34"/>
      <c r="L263" s="75">
        <v>263</v>
      </c>
      <c r="M263" s="75" t="b">
        <f xml:space="preserve"> IF(AND(Edges[Relationship Date (UTC)] &gt;= Misc!$O$2, Edges[Relationship Date (UTC)] &lt;= Misc!$P$2,Edges[Tweet Date (UTC)] &gt;= Misc!$O$3, Edges[Tweet Date (UTC)] &lt;= Misc!$P$3,TRUE), TRUE, FALSE)</f>
        <v>1</v>
      </c>
      <c r="N263" s="70"/>
      <c r="O263" s="87" t="s">
        <v>1908</v>
      </c>
      <c r="P263" s="90">
        <v>44081.37327546296</v>
      </c>
      <c r="Q263" s="87" t="s">
        <v>2037</v>
      </c>
      <c r="R263" s="87"/>
      <c r="S263" s="87"/>
      <c r="T263" s="87" t="s">
        <v>2743</v>
      </c>
      <c r="U263" s="90">
        <v>44081.37327546296</v>
      </c>
      <c r="V263" s="92" t="s">
        <v>3106</v>
      </c>
      <c r="W263" s="87"/>
      <c r="X263" s="87"/>
      <c r="Y263" s="96" t="s">
        <v>5106</v>
      </c>
      <c r="Z263" s="87"/>
      <c r="AA263" s="48"/>
      <c r="AB263" s="49"/>
      <c r="AC263" s="48"/>
      <c r="AD263" s="49"/>
      <c r="AE263" s="48"/>
      <c r="AF263" s="49"/>
      <c r="AG263" s="48"/>
      <c r="AH263" s="49"/>
      <c r="AI263" s="48"/>
    </row>
    <row r="264" spans="1:35" x14ac:dyDescent="0.25">
      <c r="A264" s="62" t="s">
        <v>339</v>
      </c>
      <c r="B264" s="62" t="s">
        <v>1164</v>
      </c>
      <c r="C264" s="63"/>
      <c r="D264" s="64"/>
      <c r="E264" s="65"/>
      <c r="F264" s="66"/>
      <c r="G264" s="63"/>
      <c r="H264" s="67"/>
      <c r="I264" s="68"/>
      <c r="J264" s="68"/>
      <c r="K264" s="34"/>
      <c r="L264" s="75">
        <v>264</v>
      </c>
      <c r="M264" s="75" t="b">
        <f xml:space="preserve"> IF(AND(Edges[Relationship Date (UTC)] &gt;= Misc!$O$2, Edges[Relationship Date (UTC)] &lt;= Misc!$P$2,Edges[Tweet Date (UTC)] &gt;= Misc!$O$3, Edges[Tweet Date (UTC)] &lt;= Misc!$P$3,TRUE), TRUE, FALSE)</f>
        <v>1</v>
      </c>
      <c r="N264" s="70"/>
      <c r="O264" s="87" t="s">
        <v>1908</v>
      </c>
      <c r="P264" s="90">
        <v>44081.37327546296</v>
      </c>
      <c r="Q264" s="87" t="s">
        <v>2037</v>
      </c>
      <c r="R264" s="87"/>
      <c r="S264" s="87"/>
      <c r="T264" s="87" t="s">
        <v>2743</v>
      </c>
      <c r="U264" s="90">
        <v>44081.37327546296</v>
      </c>
      <c r="V264" s="92" t="s">
        <v>3106</v>
      </c>
      <c r="W264" s="87"/>
      <c r="X264" s="87"/>
      <c r="Y264" s="96" t="s">
        <v>5106</v>
      </c>
      <c r="Z264" s="87"/>
      <c r="AA264" s="48">
        <v>0</v>
      </c>
      <c r="AB264" s="49">
        <v>0</v>
      </c>
      <c r="AC264" s="48">
        <v>0</v>
      </c>
      <c r="AD264" s="49">
        <v>0</v>
      </c>
      <c r="AE264" s="48">
        <v>0</v>
      </c>
      <c r="AF264" s="49">
        <v>0</v>
      </c>
      <c r="AG264" s="48">
        <v>32</v>
      </c>
      <c r="AH264" s="49">
        <v>100</v>
      </c>
      <c r="AI264" s="48">
        <v>32</v>
      </c>
    </row>
    <row r="265" spans="1:35" x14ac:dyDescent="0.25">
      <c r="A265" s="62" t="s">
        <v>339</v>
      </c>
      <c r="B265" s="62" t="s">
        <v>1165</v>
      </c>
      <c r="C265" s="63"/>
      <c r="D265" s="64"/>
      <c r="E265" s="65"/>
      <c r="F265" s="66"/>
      <c r="G265" s="63"/>
      <c r="H265" s="67"/>
      <c r="I265" s="68"/>
      <c r="J265" s="68"/>
      <c r="K265" s="34"/>
      <c r="L265" s="75">
        <v>265</v>
      </c>
      <c r="M265" s="75" t="b">
        <f xml:space="preserve"> IF(AND(Edges[Relationship Date (UTC)] &gt;= Misc!$O$2, Edges[Relationship Date (UTC)] &lt;= Misc!$P$2,Edges[Tweet Date (UTC)] &gt;= Misc!$O$3, Edges[Tweet Date (UTC)] &lt;= Misc!$P$3,TRUE), TRUE, FALSE)</f>
        <v>1</v>
      </c>
      <c r="N265" s="70"/>
      <c r="O265" s="87" t="s">
        <v>1908</v>
      </c>
      <c r="P265" s="90">
        <v>44081.373715277776</v>
      </c>
      <c r="Q265" s="87" t="s">
        <v>2038</v>
      </c>
      <c r="R265" s="87"/>
      <c r="S265" s="87"/>
      <c r="T265" s="87"/>
      <c r="U265" s="90">
        <v>44081.373715277776</v>
      </c>
      <c r="V265" s="92" t="s">
        <v>3107</v>
      </c>
      <c r="W265" s="87"/>
      <c r="X265" s="87"/>
      <c r="Y265" s="96" t="s">
        <v>5107</v>
      </c>
      <c r="Z265" s="87"/>
      <c r="AA265" s="48"/>
      <c r="AB265" s="49"/>
      <c r="AC265" s="48"/>
      <c r="AD265" s="49"/>
      <c r="AE265" s="48"/>
      <c r="AF265" s="49"/>
      <c r="AG265" s="48"/>
      <c r="AH265" s="49"/>
      <c r="AI265" s="48"/>
    </row>
    <row r="266" spans="1:35" x14ac:dyDescent="0.25">
      <c r="A266" s="62" t="s">
        <v>339</v>
      </c>
      <c r="B266" s="62" t="s">
        <v>1387</v>
      </c>
      <c r="C266" s="63"/>
      <c r="D266" s="64"/>
      <c r="E266" s="65"/>
      <c r="F266" s="66"/>
      <c r="G266" s="63"/>
      <c r="H266" s="67"/>
      <c r="I266" s="68"/>
      <c r="J266" s="68"/>
      <c r="K266" s="34"/>
      <c r="L266" s="75">
        <v>266</v>
      </c>
      <c r="M266" s="75" t="b">
        <f xml:space="preserve"> IF(AND(Edges[Relationship Date (UTC)] &gt;= Misc!$O$2, Edges[Relationship Date (UTC)] &lt;= Misc!$P$2,Edges[Tweet Date (UTC)] &gt;= Misc!$O$3, Edges[Tweet Date (UTC)] &lt;= Misc!$P$3,TRUE), TRUE, FALSE)</f>
        <v>1</v>
      </c>
      <c r="N266" s="70"/>
      <c r="O266" s="87" t="s">
        <v>1908</v>
      </c>
      <c r="P266" s="90">
        <v>44081.373715277776</v>
      </c>
      <c r="Q266" s="87" t="s">
        <v>2038</v>
      </c>
      <c r="R266" s="87"/>
      <c r="S266" s="87"/>
      <c r="T266" s="87"/>
      <c r="U266" s="90">
        <v>44081.373715277776</v>
      </c>
      <c r="V266" s="92" t="s">
        <v>3107</v>
      </c>
      <c r="W266" s="87"/>
      <c r="X266" s="87"/>
      <c r="Y266" s="96" t="s">
        <v>5107</v>
      </c>
      <c r="Z266" s="87"/>
      <c r="AA266" s="48"/>
      <c r="AB266" s="49"/>
      <c r="AC266" s="48"/>
      <c r="AD266" s="49"/>
      <c r="AE266" s="48"/>
      <c r="AF266" s="49"/>
      <c r="AG266" s="48"/>
      <c r="AH266" s="49"/>
      <c r="AI266" s="48"/>
    </row>
    <row r="267" spans="1:35" x14ac:dyDescent="0.25">
      <c r="A267" s="62" t="s">
        <v>339</v>
      </c>
      <c r="B267" s="62" t="s">
        <v>1450</v>
      </c>
      <c r="C267" s="63"/>
      <c r="D267" s="64"/>
      <c r="E267" s="65"/>
      <c r="F267" s="66"/>
      <c r="G267" s="63"/>
      <c r="H267" s="67"/>
      <c r="I267" s="68"/>
      <c r="J267" s="68"/>
      <c r="K267" s="34"/>
      <c r="L267" s="75">
        <v>267</v>
      </c>
      <c r="M267" s="75" t="b">
        <f xml:space="preserve"> IF(AND(Edges[Relationship Date (UTC)] &gt;= Misc!$O$2, Edges[Relationship Date (UTC)] &lt;= Misc!$P$2,Edges[Tweet Date (UTC)] &gt;= Misc!$O$3, Edges[Tweet Date (UTC)] &lt;= Misc!$P$3,TRUE), TRUE, FALSE)</f>
        <v>1</v>
      </c>
      <c r="N267" s="70"/>
      <c r="O267" s="87" t="s">
        <v>1908</v>
      </c>
      <c r="P267" s="90">
        <v>44081.373715277776</v>
      </c>
      <c r="Q267" s="87" t="s">
        <v>2038</v>
      </c>
      <c r="R267" s="87"/>
      <c r="S267" s="87"/>
      <c r="T267" s="87"/>
      <c r="U267" s="90">
        <v>44081.373715277776</v>
      </c>
      <c r="V267" s="92" t="s">
        <v>3107</v>
      </c>
      <c r="W267" s="87"/>
      <c r="X267" s="87"/>
      <c r="Y267" s="96" t="s">
        <v>5107</v>
      </c>
      <c r="Z267" s="87"/>
      <c r="AA267" s="48">
        <v>0</v>
      </c>
      <c r="AB267" s="49">
        <v>0</v>
      </c>
      <c r="AC267" s="48">
        <v>0</v>
      </c>
      <c r="AD267" s="49">
        <v>0</v>
      </c>
      <c r="AE267" s="48">
        <v>0</v>
      </c>
      <c r="AF267" s="49">
        <v>0</v>
      </c>
      <c r="AG267" s="48">
        <v>35</v>
      </c>
      <c r="AH267" s="49">
        <v>100</v>
      </c>
      <c r="AI267" s="48">
        <v>35</v>
      </c>
    </row>
    <row r="268" spans="1:35" x14ac:dyDescent="0.25">
      <c r="A268" s="62" t="s">
        <v>339</v>
      </c>
      <c r="B268" s="62" t="s">
        <v>1364</v>
      </c>
      <c r="C268" s="63"/>
      <c r="D268" s="64"/>
      <c r="E268" s="65"/>
      <c r="F268" s="66"/>
      <c r="G268" s="63"/>
      <c r="H268" s="67"/>
      <c r="I268" s="68"/>
      <c r="J268" s="68"/>
      <c r="K268" s="34"/>
      <c r="L268" s="75">
        <v>268</v>
      </c>
      <c r="M268" s="75" t="b">
        <f xml:space="preserve"> IF(AND(Edges[Relationship Date (UTC)] &gt;= Misc!$O$2, Edges[Relationship Date (UTC)] &lt;= Misc!$P$2,Edges[Tweet Date (UTC)] &gt;= Misc!$O$3, Edges[Tweet Date (UTC)] &lt;= Misc!$P$3,TRUE), TRUE, FALSE)</f>
        <v>1</v>
      </c>
      <c r="N268" s="70"/>
      <c r="O268" s="87" t="s">
        <v>1908</v>
      </c>
      <c r="P268" s="90">
        <v>44081.37395833333</v>
      </c>
      <c r="Q268" s="87" t="s">
        <v>1929</v>
      </c>
      <c r="R268" s="87"/>
      <c r="S268" s="87"/>
      <c r="T268" s="87"/>
      <c r="U268" s="90">
        <v>44081.37395833333</v>
      </c>
      <c r="V268" s="92" t="s">
        <v>3108</v>
      </c>
      <c r="W268" s="87"/>
      <c r="X268" s="87"/>
      <c r="Y268" s="96" t="s">
        <v>5108</v>
      </c>
      <c r="Z268" s="87"/>
      <c r="AA268" s="48">
        <v>0</v>
      </c>
      <c r="AB268" s="49">
        <v>0</v>
      </c>
      <c r="AC268" s="48">
        <v>0</v>
      </c>
      <c r="AD268" s="49">
        <v>0</v>
      </c>
      <c r="AE268" s="48">
        <v>0</v>
      </c>
      <c r="AF268" s="49">
        <v>0</v>
      </c>
      <c r="AG268" s="48">
        <v>52</v>
      </c>
      <c r="AH268" s="49">
        <v>100</v>
      </c>
      <c r="AI268" s="48">
        <v>52</v>
      </c>
    </row>
    <row r="269" spans="1:35" x14ac:dyDescent="0.25">
      <c r="A269" s="62" t="s">
        <v>339</v>
      </c>
      <c r="B269" s="62" t="s">
        <v>1451</v>
      </c>
      <c r="C269" s="63"/>
      <c r="D269" s="64"/>
      <c r="E269" s="65"/>
      <c r="F269" s="66"/>
      <c r="G269" s="63"/>
      <c r="H269" s="67"/>
      <c r="I269" s="68"/>
      <c r="J269" s="68"/>
      <c r="K269" s="34"/>
      <c r="L269" s="75">
        <v>269</v>
      </c>
      <c r="M269" s="75" t="b">
        <f xml:space="preserve"> IF(AND(Edges[Relationship Date (UTC)] &gt;= Misc!$O$2, Edges[Relationship Date (UTC)] &lt;= Misc!$P$2,Edges[Tweet Date (UTC)] &gt;= Misc!$O$3, Edges[Tweet Date (UTC)] &lt;= Misc!$P$3,TRUE), TRUE, FALSE)</f>
        <v>1</v>
      </c>
      <c r="N269" s="70"/>
      <c r="O269" s="87" t="s">
        <v>1908</v>
      </c>
      <c r="P269" s="90">
        <v>44081.374606481484</v>
      </c>
      <c r="Q269" s="87" t="s">
        <v>2039</v>
      </c>
      <c r="R269" s="87"/>
      <c r="S269" s="87"/>
      <c r="T269" s="87"/>
      <c r="U269" s="90">
        <v>44081.374606481484</v>
      </c>
      <c r="V269" s="92" t="s">
        <v>3109</v>
      </c>
      <c r="W269" s="87"/>
      <c r="X269" s="87"/>
      <c r="Y269" s="96" t="s">
        <v>5109</v>
      </c>
      <c r="Z269" s="87"/>
      <c r="AA269" s="48">
        <v>0</v>
      </c>
      <c r="AB269" s="49">
        <v>0</v>
      </c>
      <c r="AC269" s="48">
        <v>0</v>
      </c>
      <c r="AD269" s="49">
        <v>0</v>
      </c>
      <c r="AE269" s="48">
        <v>0</v>
      </c>
      <c r="AF269" s="49">
        <v>0</v>
      </c>
      <c r="AG269" s="48">
        <v>39</v>
      </c>
      <c r="AH269" s="49">
        <v>100</v>
      </c>
      <c r="AI269" s="48">
        <v>39</v>
      </c>
    </row>
    <row r="270" spans="1:35" x14ac:dyDescent="0.25">
      <c r="A270" s="62" t="s">
        <v>339</v>
      </c>
      <c r="B270" s="62" t="s">
        <v>1254</v>
      </c>
      <c r="C270" s="63"/>
      <c r="D270" s="64"/>
      <c r="E270" s="65"/>
      <c r="F270" s="66"/>
      <c r="G270" s="63"/>
      <c r="H270" s="67"/>
      <c r="I270" s="68"/>
      <c r="J270" s="68"/>
      <c r="K270" s="34"/>
      <c r="L270" s="75">
        <v>270</v>
      </c>
      <c r="M270" s="75" t="b">
        <f xml:space="preserve"> IF(AND(Edges[Relationship Date (UTC)] &gt;= Misc!$O$2, Edges[Relationship Date (UTC)] &lt;= Misc!$P$2,Edges[Tweet Date (UTC)] &gt;= Misc!$O$3, Edges[Tweet Date (UTC)] &lt;= Misc!$P$3,TRUE), TRUE, FALSE)</f>
        <v>1</v>
      </c>
      <c r="N270" s="70"/>
      <c r="O270" s="87" t="s">
        <v>1908</v>
      </c>
      <c r="P270" s="90">
        <v>44081.375034722223</v>
      </c>
      <c r="Q270" s="87" t="s">
        <v>2040</v>
      </c>
      <c r="R270" s="87"/>
      <c r="S270" s="87"/>
      <c r="T270" s="87"/>
      <c r="U270" s="90">
        <v>44081.375034722223</v>
      </c>
      <c r="V270" s="92" t="s">
        <v>3110</v>
      </c>
      <c r="W270" s="87"/>
      <c r="X270" s="87"/>
      <c r="Y270" s="96" t="s">
        <v>5110</v>
      </c>
      <c r="Z270" s="87"/>
      <c r="AA270" s="48">
        <v>0</v>
      </c>
      <c r="AB270" s="49">
        <v>0</v>
      </c>
      <c r="AC270" s="48">
        <v>0</v>
      </c>
      <c r="AD270" s="49">
        <v>0</v>
      </c>
      <c r="AE270" s="48">
        <v>0</v>
      </c>
      <c r="AF270" s="49">
        <v>0</v>
      </c>
      <c r="AG270" s="48">
        <v>42</v>
      </c>
      <c r="AH270" s="49">
        <v>100</v>
      </c>
      <c r="AI270" s="48">
        <v>42</v>
      </c>
    </row>
    <row r="271" spans="1:35" x14ac:dyDescent="0.25">
      <c r="A271" s="62" t="s">
        <v>339</v>
      </c>
      <c r="B271" s="62" t="s">
        <v>700</v>
      </c>
      <c r="C271" s="63"/>
      <c r="D271" s="64"/>
      <c r="E271" s="65"/>
      <c r="F271" s="66"/>
      <c r="G271" s="63"/>
      <c r="H271" s="67"/>
      <c r="I271" s="68"/>
      <c r="J271" s="68"/>
      <c r="K271" s="34"/>
      <c r="L271" s="75">
        <v>271</v>
      </c>
      <c r="M271" s="75" t="b">
        <f xml:space="preserve"> IF(AND(Edges[Relationship Date (UTC)] &gt;= Misc!$O$2, Edges[Relationship Date (UTC)] &lt;= Misc!$P$2,Edges[Tweet Date (UTC)] &gt;= Misc!$O$3, Edges[Tweet Date (UTC)] &lt;= Misc!$P$3,TRUE), TRUE, FALSE)</f>
        <v>1</v>
      </c>
      <c r="N271" s="70"/>
      <c r="O271" s="87" t="s">
        <v>1908</v>
      </c>
      <c r="P271" s="90">
        <v>44081.375335648147</v>
      </c>
      <c r="Q271" s="87" t="s">
        <v>2035</v>
      </c>
      <c r="R271" s="87"/>
      <c r="S271" s="87"/>
      <c r="T271" s="87"/>
      <c r="U271" s="90">
        <v>44081.375335648147</v>
      </c>
      <c r="V271" s="92" t="s">
        <v>3104</v>
      </c>
      <c r="W271" s="87"/>
      <c r="X271" s="87"/>
      <c r="Y271" s="96" t="s">
        <v>5104</v>
      </c>
      <c r="Z271" s="87"/>
      <c r="AA271" s="48">
        <v>0</v>
      </c>
      <c r="AB271" s="49">
        <v>0</v>
      </c>
      <c r="AC271" s="48">
        <v>0</v>
      </c>
      <c r="AD271" s="49">
        <v>0</v>
      </c>
      <c r="AE271" s="48">
        <v>0</v>
      </c>
      <c r="AF271" s="49">
        <v>0</v>
      </c>
      <c r="AG271" s="48">
        <v>39</v>
      </c>
      <c r="AH271" s="49">
        <v>100</v>
      </c>
      <c r="AI271" s="48">
        <v>39</v>
      </c>
    </row>
    <row r="272" spans="1:35" x14ac:dyDescent="0.25">
      <c r="A272" s="62" t="s">
        <v>340</v>
      </c>
      <c r="B272" s="62" t="s">
        <v>1380</v>
      </c>
      <c r="C272" s="63"/>
      <c r="D272" s="64"/>
      <c r="E272" s="65"/>
      <c r="F272" s="66"/>
      <c r="G272" s="63"/>
      <c r="H272" s="67"/>
      <c r="I272" s="68"/>
      <c r="J272" s="68"/>
      <c r="K272" s="34"/>
      <c r="L272" s="75">
        <v>272</v>
      </c>
      <c r="M272" s="75" t="b">
        <f xml:space="preserve"> IF(AND(Edges[Relationship Date (UTC)] &gt;= Misc!$O$2, Edges[Relationship Date (UTC)] &lt;= Misc!$P$2,Edges[Tweet Date (UTC)] &gt;= Misc!$O$3, Edges[Tweet Date (UTC)] &lt;= Misc!$P$3,TRUE), TRUE, FALSE)</f>
        <v>1</v>
      </c>
      <c r="N272" s="70"/>
      <c r="O272" s="87" t="s">
        <v>1908</v>
      </c>
      <c r="P272" s="90">
        <v>44081.373541666668</v>
      </c>
      <c r="Q272" s="87" t="s">
        <v>2041</v>
      </c>
      <c r="R272" s="87"/>
      <c r="S272" s="87"/>
      <c r="T272" s="87" t="s">
        <v>2779</v>
      </c>
      <c r="U272" s="90">
        <v>44081.373541666668</v>
      </c>
      <c r="V272" s="92" t="s">
        <v>3111</v>
      </c>
      <c r="W272" s="87"/>
      <c r="X272" s="87"/>
      <c r="Y272" s="96" t="s">
        <v>5111</v>
      </c>
      <c r="Z272" s="87"/>
      <c r="AA272" s="48">
        <v>0</v>
      </c>
      <c r="AB272" s="49">
        <v>0</v>
      </c>
      <c r="AC272" s="48">
        <v>0</v>
      </c>
      <c r="AD272" s="49">
        <v>0</v>
      </c>
      <c r="AE272" s="48">
        <v>0</v>
      </c>
      <c r="AF272" s="49">
        <v>0</v>
      </c>
      <c r="AG272" s="48">
        <v>18</v>
      </c>
      <c r="AH272" s="49">
        <v>100</v>
      </c>
      <c r="AI272" s="48">
        <v>18</v>
      </c>
    </row>
    <row r="273" spans="1:35" x14ac:dyDescent="0.25">
      <c r="A273" s="62" t="s">
        <v>340</v>
      </c>
      <c r="B273" s="62" t="s">
        <v>1452</v>
      </c>
      <c r="C273" s="63"/>
      <c r="D273" s="64"/>
      <c r="E273" s="65"/>
      <c r="F273" s="66"/>
      <c r="G273" s="63"/>
      <c r="H273" s="67"/>
      <c r="I273" s="68"/>
      <c r="J273" s="68"/>
      <c r="K273" s="34"/>
      <c r="L273" s="75">
        <v>273</v>
      </c>
      <c r="M273" s="75" t="b">
        <f xml:space="preserve"> IF(AND(Edges[Relationship Date (UTC)] &gt;= Misc!$O$2, Edges[Relationship Date (UTC)] &lt;= Misc!$P$2,Edges[Tweet Date (UTC)] &gt;= Misc!$O$3, Edges[Tweet Date (UTC)] &lt;= Misc!$P$3,TRUE), TRUE, FALSE)</f>
        <v>1</v>
      </c>
      <c r="N273" s="70"/>
      <c r="O273" s="87" t="s">
        <v>1908</v>
      </c>
      <c r="P273" s="90">
        <v>44081.375358796293</v>
      </c>
      <c r="Q273" s="87" t="s">
        <v>2042</v>
      </c>
      <c r="R273" s="87"/>
      <c r="S273" s="87"/>
      <c r="T273" s="87" t="s">
        <v>2751</v>
      </c>
      <c r="U273" s="90">
        <v>44081.375358796293</v>
      </c>
      <c r="V273" s="92" t="s">
        <v>3112</v>
      </c>
      <c r="W273" s="87"/>
      <c r="X273" s="87"/>
      <c r="Y273" s="96" t="s">
        <v>5112</v>
      </c>
      <c r="Z273" s="87"/>
      <c r="AA273" s="48">
        <v>0</v>
      </c>
      <c r="AB273" s="49">
        <v>0</v>
      </c>
      <c r="AC273" s="48">
        <v>0</v>
      </c>
      <c r="AD273" s="49">
        <v>0</v>
      </c>
      <c r="AE273" s="48">
        <v>0</v>
      </c>
      <c r="AF273" s="49">
        <v>0</v>
      </c>
      <c r="AG273" s="48">
        <v>18</v>
      </c>
      <c r="AH273" s="49">
        <v>100</v>
      </c>
      <c r="AI273" s="48">
        <v>18</v>
      </c>
    </row>
    <row r="274" spans="1:35" x14ac:dyDescent="0.25">
      <c r="A274" s="62" t="s">
        <v>340</v>
      </c>
      <c r="B274" s="62" t="s">
        <v>1380</v>
      </c>
      <c r="C274" s="63"/>
      <c r="D274" s="64"/>
      <c r="E274" s="65"/>
      <c r="F274" s="66"/>
      <c r="G274" s="63"/>
      <c r="H274" s="67"/>
      <c r="I274" s="68"/>
      <c r="J274" s="68"/>
      <c r="K274" s="34"/>
      <c r="L274" s="75">
        <v>274</v>
      </c>
      <c r="M274" s="75" t="b">
        <f xml:space="preserve"> IF(AND(Edges[Relationship Date (UTC)] &gt;= Misc!$O$2, Edges[Relationship Date (UTC)] &lt;= Misc!$P$2,Edges[Tweet Date (UTC)] &gt;= Misc!$O$3, Edges[Tweet Date (UTC)] &lt;= Misc!$P$3,TRUE), TRUE, FALSE)</f>
        <v>1</v>
      </c>
      <c r="N274" s="70"/>
      <c r="O274" s="87" t="s">
        <v>1908</v>
      </c>
      <c r="P274" s="90">
        <v>44081.375358796293</v>
      </c>
      <c r="Q274" s="87" t="s">
        <v>2042</v>
      </c>
      <c r="R274" s="87"/>
      <c r="S274" s="87"/>
      <c r="T274" s="87" t="s">
        <v>2751</v>
      </c>
      <c r="U274" s="90">
        <v>44081.375358796293</v>
      </c>
      <c r="V274" s="92" t="s">
        <v>3112</v>
      </c>
      <c r="W274" s="87"/>
      <c r="X274" s="87"/>
      <c r="Y274" s="96" t="s">
        <v>5112</v>
      </c>
      <c r="Z274" s="87"/>
      <c r="AA274" s="48"/>
      <c r="AB274" s="49"/>
      <c r="AC274" s="48"/>
      <c r="AD274" s="49"/>
      <c r="AE274" s="48"/>
      <c r="AF274" s="49"/>
      <c r="AG274" s="48"/>
      <c r="AH274" s="49"/>
      <c r="AI274" s="48"/>
    </row>
    <row r="275" spans="1:35" x14ac:dyDescent="0.25">
      <c r="A275" s="62" t="s">
        <v>341</v>
      </c>
      <c r="B275" s="62" t="s">
        <v>1453</v>
      </c>
      <c r="C275" s="63"/>
      <c r="D275" s="64"/>
      <c r="E275" s="65"/>
      <c r="F275" s="66"/>
      <c r="G275" s="63"/>
      <c r="H275" s="67"/>
      <c r="I275" s="68"/>
      <c r="J275" s="68"/>
      <c r="K275" s="34"/>
      <c r="L275" s="75">
        <v>275</v>
      </c>
      <c r="M275" s="75" t="b">
        <f xml:space="preserve"> IF(AND(Edges[Relationship Date (UTC)] &gt;= Misc!$O$2, Edges[Relationship Date (UTC)] &lt;= Misc!$P$2,Edges[Tweet Date (UTC)] &gt;= Misc!$O$3, Edges[Tweet Date (UTC)] &lt;= Misc!$P$3,TRUE), TRUE, FALSE)</f>
        <v>1</v>
      </c>
      <c r="N275" s="70"/>
      <c r="O275" s="87" t="s">
        <v>1908</v>
      </c>
      <c r="P275" s="90">
        <v>44081.37537037037</v>
      </c>
      <c r="Q275" s="87" t="s">
        <v>2043</v>
      </c>
      <c r="R275" s="87"/>
      <c r="S275" s="87"/>
      <c r="T275" s="87" t="s">
        <v>2780</v>
      </c>
      <c r="U275" s="90">
        <v>44081.37537037037</v>
      </c>
      <c r="V275" s="92" t="s">
        <v>3113</v>
      </c>
      <c r="W275" s="87"/>
      <c r="X275" s="87"/>
      <c r="Y275" s="96" t="s">
        <v>5113</v>
      </c>
      <c r="Z275" s="87"/>
      <c r="AA275" s="48">
        <v>2</v>
      </c>
      <c r="AB275" s="49">
        <v>5.882352941176471</v>
      </c>
      <c r="AC275" s="48">
        <v>0</v>
      </c>
      <c r="AD275" s="49">
        <v>0</v>
      </c>
      <c r="AE275" s="48">
        <v>0</v>
      </c>
      <c r="AF275" s="49">
        <v>0</v>
      </c>
      <c r="AG275" s="48">
        <v>32</v>
      </c>
      <c r="AH275" s="49">
        <v>94.117647058823536</v>
      </c>
      <c r="AI275" s="48">
        <v>34</v>
      </c>
    </row>
    <row r="276" spans="1:35" x14ac:dyDescent="0.25">
      <c r="A276" s="62" t="s">
        <v>342</v>
      </c>
      <c r="B276" s="62" t="s">
        <v>1165</v>
      </c>
      <c r="C276" s="63"/>
      <c r="D276" s="64"/>
      <c r="E276" s="65"/>
      <c r="F276" s="66"/>
      <c r="G276" s="63"/>
      <c r="H276" s="67"/>
      <c r="I276" s="68"/>
      <c r="J276" s="68"/>
      <c r="K276" s="34"/>
      <c r="L276" s="75">
        <v>276</v>
      </c>
      <c r="M276" s="75" t="b">
        <f xml:space="preserve"> IF(AND(Edges[Relationship Date (UTC)] &gt;= Misc!$O$2, Edges[Relationship Date (UTC)] &lt;= Misc!$P$2,Edges[Tweet Date (UTC)] &gt;= Misc!$O$3, Edges[Tweet Date (UTC)] &lt;= Misc!$P$3,TRUE), TRUE, FALSE)</f>
        <v>1</v>
      </c>
      <c r="N276" s="70"/>
      <c r="O276" s="87" t="s">
        <v>1908</v>
      </c>
      <c r="P276" s="90">
        <v>44081.37537037037</v>
      </c>
      <c r="Q276" s="87" t="s">
        <v>1921</v>
      </c>
      <c r="R276" s="87"/>
      <c r="S276" s="87"/>
      <c r="T276" s="87" t="s">
        <v>2747</v>
      </c>
      <c r="U276" s="90">
        <v>44081.37537037037</v>
      </c>
      <c r="V276" s="92" t="s">
        <v>3114</v>
      </c>
      <c r="W276" s="87"/>
      <c r="X276" s="87"/>
      <c r="Y276" s="96" t="s">
        <v>5114</v>
      </c>
      <c r="Z276" s="87"/>
      <c r="AA276" s="48">
        <v>0</v>
      </c>
      <c r="AB276" s="49">
        <v>0</v>
      </c>
      <c r="AC276" s="48">
        <v>0</v>
      </c>
      <c r="AD276" s="49">
        <v>0</v>
      </c>
      <c r="AE276" s="48">
        <v>0</v>
      </c>
      <c r="AF276" s="49">
        <v>0</v>
      </c>
      <c r="AG276" s="48">
        <v>26</v>
      </c>
      <c r="AH276" s="49">
        <v>100</v>
      </c>
      <c r="AI276" s="48">
        <v>26</v>
      </c>
    </row>
    <row r="277" spans="1:35" x14ac:dyDescent="0.25">
      <c r="A277" s="62" t="s">
        <v>343</v>
      </c>
      <c r="B277" s="62" t="s">
        <v>1415</v>
      </c>
      <c r="C277" s="63"/>
      <c r="D277" s="64"/>
      <c r="E277" s="65"/>
      <c r="F277" s="66"/>
      <c r="G277" s="63"/>
      <c r="H277" s="67"/>
      <c r="I277" s="68"/>
      <c r="J277" s="68"/>
      <c r="K277" s="34"/>
      <c r="L277" s="75">
        <v>277</v>
      </c>
      <c r="M277" s="75" t="b">
        <f xml:space="preserve"> IF(AND(Edges[Relationship Date (UTC)] &gt;= Misc!$O$2, Edges[Relationship Date (UTC)] &lt;= Misc!$P$2,Edges[Tweet Date (UTC)] &gt;= Misc!$O$3, Edges[Tweet Date (UTC)] &lt;= Misc!$P$3,TRUE), TRUE, FALSE)</f>
        <v>1</v>
      </c>
      <c r="N277" s="70"/>
      <c r="O277" s="87" t="s">
        <v>1908</v>
      </c>
      <c r="P277" s="90">
        <v>44081.375393518516</v>
      </c>
      <c r="Q277" s="87" t="s">
        <v>1993</v>
      </c>
      <c r="R277" s="87"/>
      <c r="S277" s="87"/>
      <c r="T277" s="87" t="s">
        <v>2743</v>
      </c>
      <c r="U277" s="90">
        <v>44081.375393518516</v>
      </c>
      <c r="V277" s="92" t="s">
        <v>3115</v>
      </c>
      <c r="W277" s="87"/>
      <c r="X277" s="87"/>
      <c r="Y277" s="96" t="s">
        <v>5115</v>
      </c>
      <c r="Z277" s="87"/>
      <c r="AA277" s="48">
        <v>0</v>
      </c>
      <c r="AB277" s="49">
        <v>0</v>
      </c>
      <c r="AC277" s="48">
        <v>0</v>
      </c>
      <c r="AD277" s="49">
        <v>0</v>
      </c>
      <c r="AE277" s="48">
        <v>0</v>
      </c>
      <c r="AF277" s="49">
        <v>0</v>
      </c>
      <c r="AG277" s="48">
        <v>22</v>
      </c>
      <c r="AH277" s="49">
        <v>100</v>
      </c>
      <c r="AI277" s="48">
        <v>22</v>
      </c>
    </row>
    <row r="278" spans="1:35" x14ac:dyDescent="0.25">
      <c r="A278" s="62" t="s">
        <v>344</v>
      </c>
      <c r="B278" s="62" t="s">
        <v>1454</v>
      </c>
      <c r="C278" s="63"/>
      <c r="D278" s="64"/>
      <c r="E278" s="65"/>
      <c r="F278" s="66"/>
      <c r="G278" s="63"/>
      <c r="H278" s="67"/>
      <c r="I278" s="68"/>
      <c r="J278" s="68"/>
      <c r="K278" s="34"/>
      <c r="L278" s="75">
        <v>278</v>
      </c>
      <c r="M278" s="75" t="b">
        <f xml:space="preserve"> IF(AND(Edges[Relationship Date (UTC)] &gt;= Misc!$O$2, Edges[Relationship Date (UTC)] &lt;= Misc!$P$2,Edges[Tweet Date (UTC)] &gt;= Misc!$O$3, Edges[Tweet Date (UTC)] &lt;= Misc!$P$3,TRUE), TRUE, FALSE)</f>
        <v>1</v>
      </c>
      <c r="N278" s="70"/>
      <c r="O278" s="87" t="s">
        <v>1908</v>
      </c>
      <c r="P278" s="90">
        <v>44081.375393518516</v>
      </c>
      <c r="Q278" s="87" t="s">
        <v>2044</v>
      </c>
      <c r="R278" s="87"/>
      <c r="S278" s="87"/>
      <c r="T278" s="87"/>
      <c r="U278" s="90">
        <v>44081.375393518516</v>
      </c>
      <c r="V278" s="92" t="s">
        <v>3116</v>
      </c>
      <c r="W278" s="87"/>
      <c r="X278" s="87"/>
      <c r="Y278" s="96" t="s">
        <v>5116</v>
      </c>
      <c r="Z278" s="87"/>
      <c r="AA278" s="48"/>
      <c r="AB278" s="49"/>
      <c r="AC278" s="48"/>
      <c r="AD278" s="49"/>
      <c r="AE278" s="48"/>
      <c r="AF278" s="49"/>
      <c r="AG278" s="48"/>
      <c r="AH278" s="49"/>
      <c r="AI278" s="48"/>
    </row>
    <row r="279" spans="1:35" x14ac:dyDescent="0.25">
      <c r="A279" s="62" t="s">
        <v>344</v>
      </c>
      <c r="B279" s="62" t="s">
        <v>1455</v>
      </c>
      <c r="C279" s="63"/>
      <c r="D279" s="64"/>
      <c r="E279" s="65"/>
      <c r="F279" s="66"/>
      <c r="G279" s="63"/>
      <c r="H279" s="67"/>
      <c r="I279" s="68"/>
      <c r="J279" s="68"/>
      <c r="K279" s="34"/>
      <c r="L279" s="75">
        <v>279</v>
      </c>
      <c r="M279" s="75" t="b">
        <f xml:space="preserve"> IF(AND(Edges[Relationship Date (UTC)] &gt;= Misc!$O$2, Edges[Relationship Date (UTC)] &lt;= Misc!$P$2,Edges[Tweet Date (UTC)] &gt;= Misc!$O$3, Edges[Tweet Date (UTC)] &lt;= Misc!$P$3,TRUE), TRUE, FALSE)</f>
        <v>1</v>
      </c>
      <c r="N279" s="70"/>
      <c r="O279" s="87" t="s">
        <v>1908</v>
      </c>
      <c r="P279" s="90">
        <v>44081.375393518516</v>
      </c>
      <c r="Q279" s="87" t="s">
        <v>2044</v>
      </c>
      <c r="R279" s="87"/>
      <c r="S279" s="87"/>
      <c r="T279" s="87"/>
      <c r="U279" s="90">
        <v>44081.375393518516</v>
      </c>
      <c r="V279" s="92" t="s">
        <v>3116</v>
      </c>
      <c r="W279" s="87"/>
      <c r="X279" s="87"/>
      <c r="Y279" s="96" t="s">
        <v>5116</v>
      </c>
      <c r="Z279" s="87"/>
      <c r="AA279" s="48"/>
      <c r="AB279" s="49"/>
      <c r="AC279" s="48"/>
      <c r="AD279" s="49"/>
      <c r="AE279" s="48"/>
      <c r="AF279" s="49"/>
      <c r="AG279" s="48"/>
      <c r="AH279" s="49"/>
      <c r="AI279" s="48"/>
    </row>
    <row r="280" spans="1:35" x14ac:dyDescent="0.25">
      <c r="A280" s="62" t="s">
        <v>344</v>
      </c>
      <c r="B280" s="62" t="s">
        <v>1456</v>
      </c>
      <c r="C280" s="63"/>
      <c r="D280" s="64"/>
      <c r="E280" s="65"/>
      <c r="F280" s="66"/>
      <c r="G280" s="63"/>
      <c r="H280" s="67"/>
      <c r="I280" s="68"/>
      <c r="J280" s="68"/>
      <c r="K280" s="34"/>
      <c r="L280" s="75">
        <v>280</v>
      </c>
      <c r="M280" s="75" t="b">
        <f xml:space="preserve"> IF(AND(Edges[Relationship Date (UTC)] &gt;= Misc!$O$2, Edges[Relationship Date (UTC)] &lt;= Misc!$P$2,Edges[Tweet Date (UTC)] &gt;= Misc!$O$3, Edges[Tweet Date (UTC)] &lt;= Misc!$P$3,TRUE), TRUE, FALSE)</f>
        <v>1</v>
      </c>
      <c r="N280" s="70"/>
      <c r="O280" s="87" t="s">
        <v>1908</v>
      </c>
      <c r="P280" s="90">
        <v>44081.375393518516</v>
      </c>
      <c r="Q280" s="87" t="s">
        <v>2044</v>
      </c>
      <c r="R280" s="87"/>
      <c r="S280" s="87"/>
      <c r="T280" s="87"/>
      <c r="U280" s="90">
        <v>44081.375393518516</v>
      </c>
      <c r="V280" s="92" t="s">
        <v>3116</v>
      </c>
      <c r="W280" s="87"/>
      <c r="X280" s="87"/>
      <c r="Y280" s="96" t="s">
        <v>5116</v>
      </c>
      <c r="Z280" s="87"/>
      <c r="AA280" s="48">
        <v>0</v>
      </c>
      <c r="AB280" s="49">
        <v>0</v>
      </c>
      <c r="AC280" s="48">
        <v>0</v>
      </c>
      <c r="AD280" s="49">
        <v>0</v>
      </c>
      <c r="AE280" s="48">
        <v>0</v>
      </c>
      <c r="AF280" s="49">
        <v>0</v>
      </c>
      <c r="AG280" s="48">
        <v>30</v>
      </c>
      <c r="AH280" s="49">
        <v>100</v>
      </c>
      <c r="AI280" s="48">
        <v>30</v>
      </c>
    </row>
    <row r="281" spans="1:35" x14ac:dyDescent="0.25">
      <c r="A281" s="62" t="s">
        <v>345</v>
      </c>
      <c r="B281" s="62" t="s">
        <v>1359</v>
      </c>
      <c r="C281" s="63"/>
      <c r="D281" s="64"/>
      <c r="E281" s="65"/>
      <c r="F281" s="66"/>
      <c r="G281" s="63"/>
      <c r="H281" s="67"/>
      <c r="I281" s="68"/>
      <c r="J281" s="68"/>
      <c r="K281" s="34"/>
      <c r="L281" s="75">
        <v>281</v>
      </c>
      <c r="M281" s="75" t="b">
        <f xml:space="preserve"> IF(AND(Edges[Relationship Date (UTC)] &gt;= Misc!$O$2, Edges[Relationship Date (UTC)] &lt;= Misc!$P$2,Edges[Tweet Date (UTC)] &gt;= Misc!$O$3, Edges[Tweet Date (UTC)] &lt;= Misc!$P$3,TRUE), TRUE, FALSE)</f>
        <v>1</v>
      </c>
      <c r="N281" s="70"/>
      <c r="O281" s="87" t="s">
        <v>1908</v>
      </c>
      <c r="P281" s="90">
        <v>44081.375451388885</v>
      </c>
      <c r="Q281" s="87" t="s">
        <v>1923</v>
      </c>
      <c r="R281" s="87"/>
      <c r="S281" s="87"/>
      <c r="T281" s="87" t="s">
        <v>2748</v>
      </c>
      <c r="U281" s="90">
        <v>44081.375451388885</v>
      </c>
      <c r="V281" s="92" t="s">
        <v>3117</v>
      </c>
      <c r="W281" s="87"/>
      <c r="X281" s="87"/>
      <c r="Y281" s="96" t="s">
        <v>5117</v>
      </c>
      <c r="Z281" s="87"/>
      <c r="AA281" s="48">
        <v>0</v>
      </c>
      <c r="AB281" s="49">
        <v>0</v>
      </c>
      <c r="AC281" s="48">
        <v>0</v>
      </c>
      <c r="AD281" s="49">
        <v>0</v>
      </c>
      <c r="AE281" s="48">
        <v>0</v>
      </c>
      <c r="AF281" s="49">
        <v>0</v>
      </c>
      <c r="AG281" s="48">
        <v>14</v>
      </c>
      <c r="AH281" s="49">
        <v>100</v>
      </c>
      <c r="AI281" s="48">
        <v>14</v>
      </c>
    </row>
    <row r="282" spans="1:35" x14ac:dyDescent="0.25">
      <c r="A282" s="62" t="s">
        <v>346</v>
      </c>
      <c r="B282" s="62" t="s">
        <v>1457</v>
      </c>
      <c r="C282" s="63"/>
      <c r="D282" s="64"/>
      <c r="E282" s="65"/>
      <c r="F282" s="66"/>
      <c r="G282" s="63"/>
      <c r="H282" s="67"/>
      <c r="I282" s="68"/>
      <c r="J282" s="68"/>
      <c r="K282" s="34"/>
      <c r="L282" s="75">
        <v>282</v>
      </c>
      <c r="M282" s="75" t="b">
        <f xml:space="preserve"> IF(AND(Edges[Relationship Date (UTC)] &gt;= Misc!$O$2, Edges[Relationship Date (UTC)] &lt;= Misc!$P$2,Edges[Tweet Date (UTC)] &gt;= Misc!$O$3, Edges[Tweet Date (UTC)] &lt;= Misc!$P$3,TRUE), TRUE, FALSE)</f>
        <v>1</v>
      </c>
      <c r="N282" s="70"/>
      <c r="O282" s="87" t="s">
        <v>1908</v>
      </c>
      <c r="P282" s="90">
        <v>44081.373449074075</v>
      </c>
      <c r="Q282" s="87" t="s">
        <v>2045</v>
      </c>
      <c r="R282" s="87"/>
      <c r="S282" s="87"/>
      <c r="T282" s="87"/>
      <c r="U282" s="90">
        <v>44081.373449074075</v>
      </c>
      <c r="V282" s="92" t="s">
        <v>3118</v>
      </c>
      <c r="W282" s="87"/>
      <c r="X282" s="87"/>
      <c r="Y282" s="96" t="s">
        <v>5118</v>
      </c>
      <c r="Z282" s="87"/>
      <c r="AA282" s="48">
        <v>0</v>
      </c>
      <c r="AB282" s="49">
        <v>0</v>
      </c>
      <c r="AC282" s="48">
        <v>0</v>
      </c>
      <c r="AD282" s="49">
        <v>0</v>
      </c>
      <c r="AE282" s="48">
        <v>0</v>
      </c>
      <c r="AF282" s="49">
        <v>0</v>
      </c>
      <c r="AG282" s="48">
        <v>48</v>
      </c>
      <c r="AH282" s="49">
        <v>100</v>
      </c>
      <c r="AI282" s="48">
        <v>48</v>
      </c>
    </row>
    <row r="283" spans="1:35" x14ac:dyDescent="0.25">
      <c r="A283" s="62" t="s">
        <v>346</v>
      </c>
      <c r="B283" s="62" t="s">
        <v>1346</v>
      </c>
      <c r="C283" s="63"/>
      <c r="D283" s="64"/>
      <c r="E283" s="65"/>
      <c r="F283" s="66"/>
      <c r="G283" s="63"/>
      <c r="H283" s="67"/>
      <c r="I283" s="68"/>
      <c r="J283" s="68"/>
      <c r="K283" s="34"/>
      <c r="L283" s="75">
        <v>283</v>
      </c>
      <c r="M283" s="75" t="b">
        <f xml:space="preserve"> IF(AND(Edges[Relationship Date (UTC)] &gt;= Misc!$O$2, Edges[Relationship Date (UTC)] &lt;= Misc!$P$2,Edges[Tweet Date (UTC)] &gt;= Misc!$O$3, Edges[Tweet Date (UTC)] &lt;= Misc!$P$3,TRUE), TRUE, FALSE)</f>
        <v>1</v>
      </c>
      <c r="N283" s="70"/>
      <c r="O283" s="87" t="s">
        <v>1908</v>
      </c>
      <c r="P283" s="90">
        <v>44081.375486111108</v>
      </c>
      <c r="Q283" s="87" t="s">
        <v>1912</v>
      </c>
      <c r="R283" s="87"/>
      <c r="S283" s="87"/>
      <c r="T283" s="87" t="s">
        <v>2743</v>
      </c>
      <c r="U283" s="90">
        <v>44081.375486111108</v>
      </c>
      <c r="V283" s="92" t="s">
        <v>3119</v>
      </c>
      <c r="W283" s="87"/>
      <c r="X283" s="87"/>
      <c r="Y283" s="96" t="s">
        <v>5119</v>
      </c>
      <c r="Z283" s="87"/>
      <c r="AA283" s="48">
        <v>0</v>
      </c>
      <c r="AB283" s="49">
        <v>0</v>
      </c>
      <c r="AC283" s="48">
        <v>0</v>
      </c>
      <c r="AD283" s="49">
        <v>0</v>
      </c>
      <c r="AE283" s="48">
        <v>0</v>
      </c>
      <c r="AF283" s="49">
        <v>0</v>
      </c>
      <c r="AG283" s="48">
        <v>39</v>
      </c>
      <c r="AH283" s="49">
        <v>100</v>
      </c>
      <c r="AI283" s="48">
        <v>39</v>
      </c>
    </row>
    <row r="284" spans="1:35" x14ac:dyDescent="0.25">
      <c r="A284" s="62" t="s">
        <v>347</v>
      </c>
      <c r="B284" s="62" t="s">
        <v>1458</v>
      </c>
      <c r="C284" s="63"/>
      <c r="D284" s="64"/>
      <c r="E284" s="65"/>
      <c r="F284" s="66"/>
      <c r="G284" s="63"/>
      <c r="H284" s="67"/>
      <c r="I284" s="68"/>
      <c r="J284" s="68"/>
      <c r="K284" s="34"/>
      <c r="L284" s="75">
        <v>284</v>
      </c>
      <c r="M284" s="75" t="b">
        <f xml:space="preserve"> IF(AND(Edges[Relationship Date (UTC)] &gt;= Misc!$O$2, Edges[Relationship Date (UTC)] &lt;= Misc!$P$2,Edges[Tweet Date (UTC)] &gt;= Misc!$O$3, Edges[Tweet Date (UTC)] &lt;= Misc!$P$3,TRUE), TRUE, FALSE)</f>
        <v>1</v>
      </c>
      <c r="N284" s="70"/>
      <c r="O284" s="87" t="s">
        <v>1908</v>
      </c>
      <c r="P284" s="90">
        <v>44081.375567129631</v>
      </c>
      <c r="Q284" s="87" t="s">
        <v>2046</v>
      </c>
      <c r="R284" s="87"/>
      <c r="S284" s="87"/>
      <c r="T284" s="87" t="s">
        <v>2750</v>
      </c>
      <c r="U284" s="90">
        <v>44081.375567129631</v>
      </c>
      <c r="V284" s="92" t="s">
        <v>3120</v>
      </c>
      <c r="W284" s="87"/>
      <c r="X284" s="87"/>
      <c r="Y284" s="96" t="s">
        <v>5120</v>
      </c>
      <c r="Z284" s="87"/>
      <c r="AA284" s="48"/>
      <c r="AB284" s="49"/>
      <c r="AC284" s="48"/>
      <c r="AD284" s="49"/>
      <c r="AE284" s="48"/>
      <c r="AF284" s="49"/>
      <c r="AG284" s="48"/>
      <c r="AH284" s="49"/>
      <c r="AI284" s="48"/>
    </row>
    <row r="285" spans="1:35" x14ac:dyDescent="0.25">
      <c r="A285" s="62" t="s">
        <v>347</v>
      </c>
      <c r="B285" s="62" t="s">
        <v>1459</v>
      </c>
      <c r="C285" s="63"/>
      <c r="D285" s="64"/>
      <c r="E285" s="65"/>
      <c r="F285" s="66"/>
      <c r="G285" s="63"/>
      <c r="H285" s="67"/>
      <c r="I285" s="68"/>
      <c r="J285" s="68"/>
      <c r="K285" s="34"/>
      <c r="L285" s="75">
        <v>285</v>
      </c>
      <c r="M285" s="75" t="b">
        <f xml:space="preserve"> IF(AND(Edges[Relationship Date (UTC)] &gt;= Misc!$O$2, Edges[Relationship Date (UTC)] &lt;= Misc!$P$2,Edges[Tweet Date (UTC)] &gt;= Misc!$O$3, Edges[Tweet Date (UTC)] &lt;= Misc!$P$3,TRUE), TRUE, FALSE)</f>
        <v>1</v>
      </c>
      <c r="N285" s="70"/>
      <c r="O285" s="87" t="s">
        <v>1908</v>
      </c>
      <c r="P285" s="90">
        <v>44081.375567129631</v>
      </c>
      <c r="Q285" s="87" t="s">
        <v>2046</v>
      </c>
      <c r="R285" s="87"/>
      <c r="S285" s="87"/>
      <c r="T285" s="87" t="s">
        <v>2750</v>
      </c>
      <c r="U285" s="90">
        <v>44081.375567129631</v>
      </c>
      <c r="V285" s="92" t="s">
        <v>3120</v>
      </c>
      <c r="W285" s="87"/>
      <c r="X285" s="87"/>
      <c r="Y285" s="96" t="s">
        <v>5120</v>
      </c>
      <c r="Z285" s="87"/>
      <c r="AA285" s="48"/>
      <c r="AB285" s="49"/>
      <c r="AC285" s="48"/>
      <c r="AD285" s="49"/>
      <c r="AE285" s="48"/>
      <c r="AF285" s="49"/>
      <c r="AG285" s="48"/>
      <c r="AH285" s="49"/>
      <c r="AI285" s="48"/>
    </row>
    <row r="286" spans="1:35" x14ac:dyDescent="0.25">
      <c r="A286" s="62" t="s">
        <v>347</v>
      </c>
      <c r="B286" s="62" t="s">
        <v>1460</v>
      </c>
      <c r="C286" s="63"/>
      <c r="D286" s="64"/>
      <c r="E286" s="65"/>
      <c r="F286" s="66"/>
      <c r="G286" s="63"/>
      <c r="H286" s="67"/>
      <c r="I286" s="68"/>
      <c r="J286" s="68"/>
      <c r="K286" s="34"/>
      <c r="L286" s="75">
        <v>286</v>
      </c>
      <c r="M286" s="75" t="b">
        <f xml:space="preserve"> IF(AND(Edges[Relationship Date (UTC)] &gt;= Misc!$O$2, Edges[Relationship Date (UTC)] &lt;= Misc!$P$2,Edges[Tweet Date (UTC)] &gt;= Misc!$O$3, Edges[Tweet Date (UTC)] &lt;= Misc!$P$3,TRUE), TRUE, FALSE)</f>
        <v>1</v>
      </c>
      <c r="N286" s="70"/>
      <c r="O286" s="87" t="s">
        <v>1908</v>
      </c>
      <c r="P286" s="90">
        <v>44081.375567129631</v>
      </c>
      <c r="Q286" s="87" t="s">
        <v>2046</v>
      </c>
      <c r="R286" s="87"/>
      <c r="S286" s="87"/>
      <c r="T286" s="87" t="s">
        <v>2750</v>
      </c>
      <c r="U286" s="90">
        <v>44081.375567129631</v>
      </c>
      <c r="V286" s="92" t="s">
        <v>3120</v>
      </c>
      <c r="W286" s="87"/>
      <c r="X286" s="87"/>
      <c r="Y286" s="96" t="s">
        <v>5120</v>
      </c>
      <c r="Z286" s="87"/>
      <c r="AA286" s="48"/>
      <c r="AB286" s="49"/>
      <c r="AC286" s="48"/>
      <c r="AD286" s="49"/>
      <c r="AE286" s="48"/>
      <c r="AF286" s="49"/>
      <c r="AG286" s="48"/>
      <c r="AH286" s="49"/>
      <c r="AI286" s="48"/>
    </row>
    <row r="287" spans="1:35" x14ac:dyDescent="0.25">
      <c r="A287" s="62" t="s">
        <v>347</v>
      </c>
      <c r="B287" s="62" t="s">
        <v>1461</v>
      </c>
      <c r="C287" s="63"/>
      <c r="D287" s="64"/>
      <c r="E287" s="65"/>
      <c r="F287" s="66"/>
      <c r="G287" s="63"/>
      <c r="H287" s="67"/>
      <c r="I287" s="68"/>
      <c r="J287" s="68"/>
      <c r="K287" s="34"/>
      <c r="L287" s="75">
        <v>287</v>
      </c>
      <c r="M287" s="75" t="b">
        <f xml:space="preserve"> IF(AND(Edges[Relationship Date (UTC)] &gt;= Misc!$O$2, Edges[Relationship Date (UTC)] &lt;= Misc!$P$2,Edges[Tweet Date (UTC)] &gt;= Misc!$O$3, Edges[Tweet Date (UTC)] &lt;= Misc!$P$3,TRUE), TRUE, FALSE)</f>
        <v>1</v>
      </c>
      <c r="N287" s="70"/>
      <c r="O287" s="87" t="s">
        <v>1908</v>
      </c>
      <c r="P287" s="90">
        <v>44081.375567129631</v>
      </c>
      <c r="Q287" s="87" t="s">
        <v>2046</v>
      </c>
      <c r="R287" s="87"/>
      <c r="S287" s="87"/>
      <c r="T287" s="87" t="s">
        <v>2750</v>
      </c>
      <c r="U287" s="90">
        <v>44081.375567129631</v>
      </c>
      <c r="V287" s="92" t="s">
        <v>3120</v>
      </c>
      <c r="W287" s="87"/>
      <c r="X287" s="87"/>
      <c r="Y287" s="96" t="s">
        <v>5120</v>
      </c>
      <c r="Z287" s="87"/>
      <c r="AA287" s="48"/>
      <c r="AB287" s="49"/>
      <c r="AC287" s="48"/>
      <c r="AD287" s="49"/>
      <c r="AE287" s="48"/>
      <c r="AF287" s="49"/>
      <c r="AG287" s="48"/>
      <c r="AH287" s="49"/>
      <c r="AI287" s="48"/>
    </row>
    <row r="288" spans="1:35" x14ac:dyDescent="0.25">
      <c r="A288" s="62" t="s">
        <v>347</v>
      </c>
      <c r="B288" s="62" t="s">
        <v>1462</v>
      </c>
      <c r="C288" s="63"/>
      <c r="D288" s="64"/>
      <c r="E288" s="65"/>
      <c r="F288" s="66"/>
      <c r="G288" s="63"/>
      <c r="H288" s="67"/>
      <c r="I288" s="68"/>
      <c r="J288" s="68"/>
      <c r="K288" s="34"/>
      <c r="L288" s="75">
        <v>288</v>
      </c>
      <c r="M288" s="75" t="b">
        <f xml:space="preserve"> IF(AND(Edges[Relationship Date (UTC)] &gt;= Misc!$O$2, Edges[Relationship Date (UTC)] &lt;= Misc!$P$2,Edges[Tweet Date (UTC)] &gt;= Misc!$O$3, Edges[Tweet Date (UTC)] &lt;= Misc!$P$3,TRUE), TRUE, FALSE)</f>
        <v>1</v>
      </c>
      <c r="N288" s="70"/>
      <c r="O288" s="87" t="s">
        <v>1908</v>
      </c>
      <c r="P288" s="90">
        <v>44081.375567129631</v>
      </c>
      <c r="Q288" s="87" t="s">
        <v>2046</v>
      </c>
      <c r="R288" s="87"/>
      <c r="S288" s="87"/>
      <c r="T288" s="87" t="s">
        <v>2750</v>
      </c>
      <c r="U288" s="90">
        <v>44081.375567129631</v>
      </c>
      <c r="V288" s="92" t="s">
        <v>3120</v>
      </c>
      <c r="W288" s="87"/>
      <c r="X288" s="87"/>
      <c r="Y288" s="96" t="s">
        <v>5120</v>
      </c>
      <c r="Z288" s="87"/>
      <c r="AA288" s="48"/>
      <c r="AB288" s="49"/>
      <c r="AC288" s="48"/>
      <c r="AD288" s="49"/>
      <c r="AE288" s="48"/>
      <c r="AF288" s="49"/>
      <c r="AG288" s="48"/>
      <c r="AH288" s="49"/>
      <c r="AI288" s="48"/>
    </row>
    <row r="289" spans="1:35" x14ac:dyDescent="0.25">
      <c r="A289" s="62" t="s">
        <v>347</v>
      </c>
      <c r="B289" s="62" t="s">
        <v>1354</v>
      </c>
      <c r="C289" s="63"/>
      <c r="D289" s="64"/>
      <c r="E289" s="65"/>
      <c r="F289" s="66"/>
      <c r="G289" s="63"/>
      <c r="H289" s="67"/>
      <c r="I289" s="68"/>
      <c r="J289" s="68"/>
      <c r="K289" s="34"/>
      <c r="L289" s="75">
        <v>289</v>
      </c>
      <c r="M289" s="75" t="b">
        <f xml:space="preserve"> IF(AND(Edges[Relationship Date (UTC)] &gt;= Misc!$O$2, Edges[Relationship Date (UTC)] &lt;= Misc!$P$2,Edges[Tweet Date (UTC)] &gt;= Misc!$O$3, Edges[Tweet Date (UTC)] &lt;= Misc!$P$3,TRUE), TRUE, FALSE)</f>
        <v>1</v>
      </c>
      <c r="N289" s="70"/>
      <c r="O289" s="87" t="s">
        <v>1908</v>
      </c>
      <c r="P289" s="90">
        <v>44081.375567129631</v>
      </c>
      <c r="Q289" s="87" t="s">
        <v>2046</v>
      </c>
      <c r="R289" s="87"/>
      <c r="S289" s="87"/>
      <c r="T289" s="87" t="s">
        <v>2750</v>
      </c>
      <c r="U289" s="90">
        <v>44081.375567129631</v>
      </c>
      <c r="V289" s="92" t="s">
        <v>3120</v>
      </c>
      <c r="W289" s="87"/>
      <c r="X289" s="87"/>
      <c r="Y289" s="96" t="s">
        <v>5120</v>
      </c>
      <c r="Z289" s="87"/>
      <c r="AA289" s="48"/>
      <c r="AB289" s="49"/>
      <c r="AC289" s="48"/>
      <c r="AD289" s="49"/>
      <c r="AE289" s="48"/>
      <c r="AF289" s="49"/>
      <c r="AG289" s="48"/>
      <c r="AH289" s="49"/>
      <c r="AI289" s="48"/>
    </row>
    <row r="290" spans="1:35" x14ac:dyDescent="0.25">
      <c r="A290" s="62" t="s">
        <v>347</v>
      </c>
      <c r="B290" s="62" t="s">
        <v>1355</v>
      </c>
      <c r="C290" s="63"/>
      <c r="D290" s="64"/>
      <c r="E290" s="65"/>
      <c r="F290" s="66"/>
      <c r="G290" s="63"/>
      <c r="H290" s="67"/>
      <c r="I290" s="68"/>
      <c r="J290" s="68"/>
      <c r="K290" s="34"/>
      <c r="L290" s="75">
        <v>290</v>
      </c>
      <c r="M290" s="75" t="b">
        <f xml:space="preserve"> IF(AND(Edges[Relationship Date (UTC)] &gt;= Misc!$O$2, Edges[Relationship Date (UTC)] &lt;= Misc!$P$2,Edges[Tweet Date (UTC)] &gt;= Misc!$O$3, Edges[Tweet Date (UTC)] &lt;= Misc!$P$3,TRUE), TRUE, FALSE)</f>
        <v>1</v>
      </c>
      <c r="N290" s="70"/>
      <c r="O290" s="87" t="s">
        <v>1908</v>
      </c>
      <c r="P290" s="90">
        <v>44081.375567129631</v>
      </c>
      <c r="Q290" s="87" t="s">
        <v>2046</v>
      </c>
      <c r="R290" s="87"/>
      <c r="S290" s="87"/>
      <c r="T290" s="87" t="s">
        <v>2750</v>
      </c>
      <c r="U290" s="90">
        <v>44081.375567129631</v>
      </c>
      <c r="V290" s="92" t="s">
        <v>3120</v>
      </c>
      <c r="W290" s="87"/>
      <c r="X290" s="87"/>
      <c r="Y290" s="96" t="s">
        <v>5120</v>
      </c>
      <c r="Z290" s="87"/>
      <c r="AA290" s="48"/>
      <c r="AB290" s="49"/>
      <c r="AC290" s="48"/>
      <c r="AD290" s="49"/>
      <c r="AE290" s="48"/>
      <c r="AF290" s="49"/>
      <c r="AG290" s="48"/>
      <c r="AH290" s="49"/>
      <c r="AI290" s="48"/>
    </row>
    <row r="291" spans="1:35" x14ac:dyDescent="0.25">
      <c r="A291" s="62" t="s">
        <v>347</v>
      </c>
      <c r="B291" s="62" t="s">
        <v>1463</v>
      </c>
      <c r="C291" s="63"/>
      <c r="D291" s="64"/>
      <c r="E291" s="65"/>
      <c r="F291" s="66"/>
      <c r="G291" s="63"/>
      <c r="H291" s="67"/>
      <c r="I291" s="68"/>
      <c r="J291" s="68"/>
      <c r="K291" s="34"/>
      <c r="L291" s="75">
        <v>291</v>
      </c>
      <c r="M291" s="75" t="b">
        <f xml:space="preserve"> IF(AND(Edges[Relationship Date (UTC)] &gt;= Misc!$O$2, Edges[Relationship Date (UTC)] &lt;= Misc!$P$2,Edges[Tweet Date (UTC)] &gt;= Misc!$O$3, Edges[Tweet Date (UTC)] &lt;= Misc!$P$3,TRUE), TRUE, FALSE)</f>
        <v>1</v>
      </c>
      <c r="N291" s="70"/>
      <c r="O291" s="87" t="s">
        <v>1908</v>
      </c>
      <c r="P291" s="90">
        <v>44081.375567129631</v>
      </c>
      <c r="Q291" s="87" t="s">
        <v>2046</v>
      </c>
      <c r="R291" s="87"/>
      <c r="S291" s="87"/>
      <c r="T291" s="87" t="s">
        <v>2750</v>
      </c>
      <c r="U291" s="90">
        <v>44081.375567129631</v>
      </c>
      <c r="V291" s="92" t="s">
        <v>3120</v>
      </c>
      <c r="W291" s="87"/>
      <c r="X291" s="87"/>
      <c r="Y291" s="96" t="s">
        <v>5120</v>
      </c>
      <c r="Z291" s="87"/>
      <c r="AA291" s="48">
        <v>0</v>
      </c>
      <c r="AB291" s="49">
        <v>0</v>
      </c>
      <c r="AC291" s="48">
        <v>0</v>
      </c>
      <c r="AD291" s="49">
        <v>0</v>
      </c>
      <c r="AE291" s="48">
        <v>0</v>
      </c>
      <c r="AF291" s="49">
        <v>0</v>
      </c>
      <c r="AG291" s="48">
        <v>12</v>
      </c>
      <c r="AH291" s="49">
        <v>100</v>
      </c>
      <c r="AI291" s="48">
        <v>12</v>
      </c>
    </row>
    <row r="292" spans="1:35" x14ac:dyDescent="0.25">
      <c r="A292" s="62" t="s">
        <v>348</v>
      </c>
      <c r="B292" s="62" t="s">
        <v>1464</v>
      </c>
      <c r="C292" s="63"/>
      <c r="D292" s="64"/>
      <c r="E292" s="65"/>
      <c r="F292" s="66"/>
      <c r="G292" s="63"/>
      <c r="H292" s="67"/>
      <c r="I292" s="68"/>
      <c r="J292" s="68"/>
      <c r="K292" s="34"/>
      <c r="L292" s="75">
        <v>292</v>
      </c>
      <c r="M292" s="75" t="b">
        <f xml:space="preserve"> IF(AND(Edges[Relationship Date (UTC)] &gt;= Misc!$O$2, Edges[Relationship Date (UTC)] &lt;= Misc!$P$2,Edges[Tweet Date (UTC)] &gt;= Misc!$O$3, Edges[Tweet Date (UTC)] &lt;= Misc!$P$3,TRUE), TRUE, FALSE)</f>
        <v>1</v>
      </c>
      <c r="N292" s="70"/>
      <c r="O292" s="87" t="s">
        <v>1908</v>
      </c>
      <c r="P292" s="90">
        <v>44081.375416666669</v>
      </c>
      <c r="Q292" s="87" t="s">
        <v>2047</v>
      </c>
      <c r="R292" s="87"/>
      <c r="S292" s="87"/>
      <c r="T292" s="87"/>
      <c r="U292" s="90">
        <v>44081.375416666669</v>
      </c>
      <c r="V292" s="92" t="s">
        <v>3121</v>
      </c>
      <c r="W292" s="87"/>
      <c r="X292" s="87"/>
      <c r="Y292" s="96" t="s">
        <v>5121</v>
      </c>
      <c r="Z292" s="87"/>
      <c r="AA292" s="48"/>
      <c r="AB292" s="49"/>
      <c r="AC292" s="48"/>
      <c r="AD292" s="49"/>
      <c r="AE292" s="48"/>
      <c r="AF292" s="49"/>
      <c r="AG292" s="48"/>
      <c r="AH292" s="49"/>
      <c r="AI292" s="48"/>
    </row>
    <row r="293" spans="1:35" x14ac:dyDescent="0.25">
      <c r="A293" s="62" t="s">
        <v>348</v>
      </c>
      <c r="B293" s="62" t="s">
        <v>1465</v>
      </c>
      <c r="C293" s="63"/>
      <c r="D293" s="64"/>
      <c r="E293" s="65"/>
      <c r="F293" s="66"/>
      <c r="G293" s="63"/>
      <c r="H293" s="67"/>
      <c r="I293" s="68"/>
      <c r="J293" s="68"/>
      <c r="K293" s="34"/>
      <c r="L293" s="75">
        <v>293</v>
      </c>
      <c r="M293" s="75" t="b">
        <f xml:space="preserve"> IF(AND(Edges[Relationship Date (UTC)] &gt;= Misc!$O$2, Edges[Relationship Date (UTC)] &lt;= Misc!$P$2,Edges[Tweet Date (UTC)] &gt;= Misc!$O$3, Edges[Tweet Date (UTC)] &lt;= Misc!$P$3,TRUE), TRUE, FALSE)</f>
        <v>1</v>
      </c>
      <c r="N293" s="70"/>
      <c r="O293" s="87" t="s">
        <v>1908</v>
      </c>
      <c r="P293" s="90">
        <v>44081.375416666669</v>
      </c>
      <c r="Q293" s="87" t="s">
        <v>2047</v>
      </c>
      <c r="R293" s="87"/>
      <c r="S293" s="87"/>
      <c r="T293" s="87"/>
      <c r="U293" s="90">
        <v>44081.375416666669</v>
      </c>
      <c r="V293" s="92" t="s">
        <v>3121</v>
      </c>
      <c r="W293" s="87"/>
      <c r="X293" s="87"/>
      <c r="Y293" s="96" t="s">
        <v>5121</v>
      </c>
      <c r="Z293" s="87"/>
      <c r="AA293" s="48"/>
      <c r="AB293" s="49"/>
      <c r="AC293" s="48"/>
      <c r="AD293" s="49"/>
      <c r="AE293" s="48"/>
      <c r="AF293" s="49"/>
      <c r="AG293" s="48"/>
      <c r="AH293" s="49"/>
      <c r="AI293" s="48"/>
    </row>
    <row r="294" spans="1:35" x14ac:dyDescent="0.25">
      <c r="A294" s="62" t="s">
        <v>348</v>
      </c>
      <c r="B294" s="62" t="s">
        <v>1466</v>
      </c>
      <c r="C294" s="63"/>
      <c r="D294" s="64"/>
      <c r="E294" s="65"/>
      <c r="F294" s="66"/>
      <c r="G294" s="63"/>
      <c r="H294" s="67"/>
      <c r="I294" s="68"/>
      <c r="J294" s="68"/>
      <c r="K294" s="34"/>
      <c r="L294" s="75">
        <v>294</v>
      </c>
      <c r="M294" s="75" t="b">
        <f xml:space="preserve"> IF(AND(Edges[Relationship Date (UTC)] &gt;= Misc!$O$2, Edges[Relationship Date (UTC)] &lt;= Misc!$P$2,Edges[Tweet Date (UTC)] &gt;= Misc!$O$3, Edges[Tweet Date (UTC)] &lt;= Misc!$P$3,TRUE), TRUE, FALSE)</f>
        <v>1</v>
      </c>
      <c r="N294" s="70"/>
      <c r="O294" s="87" t="s">
        <v>1908</v>
      </c>
      <c r="P294" s="90">
        <v>44081.375416666669</v>
      </c>
      <c r="Q294" s="87" t="s">
        <v>2047</v>
      </c>
      <c r="R294" s="87"/>
      <c r="S294" s="87"/>
      <c r="T294" s="87"/>
      <c r="U294" s="90">
        <v>44081.375416666669</v>
      </c>
      <c r="V294" s="92" t="s">
        <v>3121</v>
      </c>
      <c r="W294" s="87"/>
      <c r="X294" s="87"/>
      <c r="Y294" s="96" t="s">
        <v>5121</v>
      </c>
      <c r="Z294" s="87"/>
      <c r="AA294" s="48"/>
      <c r="AB294" s="49"/>
      <c r="AC294" s="48"/>
      <c r="AD294" s="49"/>
      <c r="AE294" s="48"/>
      <c r="AF294" s="49"/>
      <c r="AG294" s="48"/>
      <c r="AH294" s="49"/>
      <c r="AI294" s="48"/>
    </row>
    <row r="295" spans="1:35" x14ac:dyDescent="0.25">
      <c r="A295" s="62" t="s">
        <v>348</v>
      </c>
      <c r="B295" s="62" t="s">
        <v>1467</v>
      </c>
      <c r="C295" s="63"/>
      <c r="D295" s="64"/>
      <c r="E295" s="65"/>
      <c r="F295" s="66"/>
      <c r="G295" s="63"/>
      <c r="H295" s="67"/>
      <c r="I295" s="68"/>
      <c r="J295" s="68"/>
      <c r="K295" s="34"/>
      <c r="L295" s="75">
        <v>295</v>
      </c>
      <c r="M295" s="75" t="b">
        <f xml:space="preserve"> IF(AND(Edges[Relationship Date (UTC)] &gt;= Misc!$O$2, Edges[Relationship Date (UTC)] &lt;= Misc!$P$2,Edges[Tweet Date (UTC)] &gt;= Misc!$O$3, Edges[Tweet Date (UTC)] &lt;= Misc!$P$3,TRUE), TRUE, FALSE)</f>
        <v>1</v>
      </c>
      <c r="N295" s="70"/>
      <c r="O295" s="87" t="s">
        <v>1908</v>
      </c>
      <c r="P295" s="90">
        <v>44081.375416666669</v>
      </c>
      <c r="Q295" s="87" t="s">
        <v>2047</v>
      </c>
      <c r="R295" s="87"/>
      <c r="S295" s="87"/>
      <c r="T295" s="87"/>
      <c r="U295" s="90">
        <v>44081.375416666669</v>
      </c>
      <c r="V295" s="92" t="s">
        <v>3121</v>
      </c>
      <c r="W295" s="87"/>
      <c r="X295" s="87"/>
      <c r="Y295" s="96" t="s">
        <v>5121</v>
      </c>
      <c r="Z295" s="87"/>
      <c r="AA295" s="48"/>
      <c r="AB295" s="49"/>
      <c r="AC295" s="48"/>
      <c r="AD295" s="49"/>
      <c r="AE295" s="48"/>
      <c r="AF295" s="49"/>
      <c r="AG295" s="48"/>
      <c r="AH295" s="49"/>
      <c r="AI295" s="48"/>
    </row>
    <row r="296" spans="1:35" x14ac:dyDescent="0.25">
      <c r="A296" s="62" t="s">
        <v>348</v>
      </c>
      <c r="B296" s="62" t="s">
        <v>1468</v>
      </c>
      <c r="C296" s="63"/>
      <c r="D296" s="64"/>
      <c r="E296" s="65"/>
      <c r="F296" s="66"/>
      <c r="G296" s="63"/>
      <c r="H296" s="67"/>
      <c r="I296" s="68"/>
      <c r="J296" s="68"/>
      <c r="K296" s="34"/>
      <c r="L296" s="75">
        <v>296</v>
      </c>
      <c r="M296" s="75" t="b">
        <f xml:space="preserve"> IF(AND(Edges[Relationship Date (UTC)] &gt;= Misc!$O$2, Edges[Relationship Date (UTC)] &lt;= Misc!$P$2,Edges[Tweet Date (UTC)] &gt;= Misc!$O$3, Edges[Tweet Date (UTC)] &lt;= Misc!$P$3,TRUE), TRUE, FALSE)</f>
        <v>1</v>
      </c>
      <c r="N296" s="70"/>
      <c r="O296" s="87" t="s">
        <v>1908</v>
      </c>
      <c r="P296" s="90">
        <v>44081.375416666669</v>
      </c>
      <c r="Q296" s="87" t="s">
        <v>2047</v>
      </c>
      <c r="R296" s="87"/>
      <c r="S296" s="87"/>
      <c r="T296" s="87"/>
      <c r="U296" s="90">
        <v>44081.375416666669</v>
      </c>
      <c r="V296" s="92" t="s">
        <v>3121</v>
      </c>
      <c r="W296" s="87"/>
      <c r="X296" s="87"/>
      <c r="Y296" s="96" t="s">
        <v>5121</v>
      </c>
      <c r="Z296" s="87"/>
      <c r="AA296" s="48"/>
      <c r="AB296" s="49"/>
      <c r="AC296" s="48"/>
      <c r="AD296" s="49"/>
      <c r="AE296" s="48"/>
      <c r="AF296" s="49"/>
      <c r="AG296" s="48"/>
      <c r="AH296" s="49"/>
      <c r="AI296" s="48"/>
    </row>
    <row r="297" spans="1:35" x14ac:dyDescent="0.25">
      <c r="A297" s="62" t="s">
        <v>348</v>
      </c>
      <c r="B297" s="62" t="s">
        <v>1469</v>
      </c>
      <c r="C297" s="63"/>
      <c r="D297" s="64"/>
      <c r="E297" s="65"/>
      <c r="F297" s="66"/>
      <c r="G297" s="63"/>
      <c r="H297" s="67"/>
      <c r="I297" s="68"/>
      <c r="J297" s="68"/>
      <c r="K297" s="34"/>
      <c r="L297" s="75">
        <v>297</v>
      </c>
      <c r="M297" s="75" t="b">
        <f xml:space="preserve"> IF(AND(Edges[Relationship Date (UTC)] &gt;= Misc!$O$2, Edges[Relationship Date (UTC)] &lt;= Misc!$P$2,Edges[Tweet Date (UTC)] &gt;= Misc!$O$3, Edges[Tweet Date (UTC)] &lt;= Misc!$P$3,TRUE), TRUE, FALSE)</f>
        <v>1</v>
      </c>
      <c r="N297" s="70"/>
      <c r="O297" s="87" t="s">
        <v>1908</v>
      </c>
      <c r="P297" s="90">
        <v>44081.375416666669</v>
      </c>
      <c r="Q297" s="87" t="s">
        <v>2047</v>
      </c>
      <c r="R297" s="87"/>
      <c r="S297" s="87"/>
      <c r="T297" s="87"/>
      <c r="U297" s="90">
        <v>44081.375416666669</v>
      </c>
      <c r="V297" s="92" t="s">
        <v>3121</v>
      </c>
      <c r="W297" s="87"/>
      <c r="X297" s="87"/>
      <c r="Y297" s="96" t="s">
        <v>5121</v>
      </c>
      <c r="Z297" s="87"/>
      <c r="AA297" s="48">
        <v>0</v>
      </c>
      <c r="AB297" s="49">
        <v>0</v>
      </c>
      <c r="AC297" s="48">
        <v>0</v>
      </c>
      <c r="AD297" s="49">
        <v>0</v>
      </c>
      <c r="AE297" s="48">
        <v>0</v>
      </c>
      <c r="AF297" s="49">
        <v>0</v>
      </c>
      <c r="AG297" s="48">
        <v>10</v>
      </c>
      <c r="AH297" s="49">
        <v>100</v>
      </c>
      <c r="AI297" s="48">
        <v>10</v>
      </c>
    </row>
    <row r="298" spans="1:35" x14ac:dyDescent="0.25">
      <c r="A298" s="62" t="s">
        <v>348</v>
      </c>
      <c r="B298" s="62" t="s">
        <v>303</v>
      </c>
      <c r="C298" s="63"/>
      <c r="D298" s="64"/>
      <c r="E298" s="65"/>
      <c r="F298" s="66"/>
      <c r="G298" s="63"/>
      <c r="H298" s="67"/>
      <c r="I298" s="68"/>
      <c r="J298" s="68"/>
      <c r="K298" s="34"/>
      <c r="L298" s="75">
        <v>298</v>
      </c>
      <c r="M298" s="75" t="b">
        <f xml:space="preserve"> IF(AND(Edges[Relationship Date (UTC)] &gt;= Misc!$O$2, Edges[Relationship Date (UTC)] &lt;= Misc!$P$2,Edges[Tweet Date (UTC)] &gt;= Misc!$O$3, Edges[Tweet Date (UTC)] &lt;= Misc!$P$3,TRUE), TRUE, FALSE)</f>
        <v>1</v>
      </c>
      <c r="N298" s="70"/>
      <c r="O298" s="87" t="s">
        <v>1908</v>
      </c>
      <c r="P298" s="90">
        <v>44081.375416666669</v>
      </c>
      <c r="Q298" s="87" t="s">
        <v>2047</v>
      </c>
      <c r="R298" s="87"/>
      <c r="S298" s="87"/>
      <c r="T298" s="87"/>
      <c r="U298" s="90">
        <v>44081.375416666669</v>
      </c>
      <c r="V298" s="92" t="s">
        <v>3121</v>
      </c>
      <c r="W298" s="87"/>
      <c r="X298" s="87"/>
      <c r="Y298" s="96" t="s">
        <v>5121</v>
      </c>
      <c r="Z298" s="87"/>
      <c r="AA298" s="48"/>
      <c r="AB298" s="49"/>
      <c r="AC298" s="48"/>
      <c r="AD298" s="49"/>
      <c r="AE298" s="48"/>
      <c r="AF298" s="49"/>
      <c r="AG298" s="48"/>
      <c r="AH298" s="49"/>
      <c r="AI298" s="48"/>
    </row>
    <row r="299" spans="1:35" x14ac:dyDescent="0.25">
      <c r="A299" s="62" t="s">
        <v>348</v>
      </c>
      <c r="B299" s="62" t="s">
        <v>303</v>
      </c>
      <c r="C299" s="63"/>
      <c r="D299" s="64"/>
      <c r="E299" s="65"/>
      <c r="F299" s="66"/>
      <c r="G299" s="63"/>
      <c r="H299" s="67"/>
      <c r="I299" s="68"/>
      <c r="J299" s="68"/>
      <c r="K299" s="34"/>
      <c r="L299" s="75">
        <v>299</v>
      </c>
      <c r="M299" s="75" t="b">
        <f xml:space="preserve"> IF(AND(Edges[Relationship Date (UTC)] &gt;= Misc!$O$2, Edges[Relationship Date (UTC)] &lt;= Misc!$P$2,Edges[Tweet Date (UTC)] &gt;= Misc!$O$3, Edges[Tweet Date (UTC)] &lt;= Misc!$P$3,TRUE), TRUE, FALSE)</f>
        <v>1</v>
      </c>
      <c r="N299" s="70"/>
      <c r="O299" s="87" t="s">
        <v>1909</v>
      </c>
      <c r="P299" s="90">
        <v>44081.375567129631</v>
      </c>
      <c r="Q299" s="87" t="s">
        <v>2048</v>
      </c>
      <c r="R299" s="92" t="s">
        <v>2664</v>
      </c>
      <c r="S299" s="87" t="s">
        <v>2738</v>
      </c>
      <c r="T299" s="87" t="s">
        <v>2767</v>
      </c>
      <c r="U299" s="90">
        <v>44081.375567129631</v>
      </c>
      <c r="V299" s="92" t="s">
        <v>3122</v>
      </c>
      <c r="W299" s="87"/>
      <c r="X299" s="87"/>
      <c r="Y299" s="96" t="s">
        <v>5122</v>
      </c>
      <c r="Z299" s="96" t="s">
        <v>6916</v>
      </c>
      <c r="AA299" s="132">
        <v>0</v>
      </c>
      <c r="AB299" s="133">
        <v>0</v>
      </c>
      <c r="AC299" s="132">
        <v>0</v>
      </c>
      <c r="AD299" s="133">
        <v>0</v>
      </c>
      <c r="AE299" s="132">
        <v>0</v>
      </c>
      <c r="AF299" s="133">
        <v>0</v>
      </c>
      <c r="AG299" s="132">
        <v>8</v>
      </c>
      <c r="AH299" s="133">
        <v>100</v>
      </c>
      <c r="AI299" s="132">
        <v>8</v>
      </c>
    </row>
    <row r="300" spans="1:35" x14ac:dyDescent="0.25">
      <c r="A300" s="62" t="s">
        <v>348</v>
      </c>
      <c r="B300" s="62" t="s">
        <v>303</v>
      </c>
      <c r="C300" s="63"/>
      <c r="D300" s="64"/>
      <c r="E300" s="65"/>
      <c r="F300" s="66"/>
      <c r="G300" s="63"/>
      <c r="H300" s="67"/>
      <c r="I300" s="68"/>
      <c r="J300" s="68"/>
      <c r="K300" s="34"/>
      <c r="L300" s="75">
        <v>300</v>
      </c>
      <c r="M300" s="75" t="b">
        <f xml:space="preserve"> IF(AND(Edges[Relationship Date (UTC)] &gt;= Misc!$O$2, Edges[Relationship Date (UTC)] &lt;= Misc!$P$2,Edges[Tweet Date (UTC)] &gt;= Misc!$O$3, Edges[Tweet Date (UTC)] &lt;= Misc!$P$3,TRUE), TRUE, FALSE)</f>
        <v>1</v>
      </c>
      <c r="N300" s="70"/>
      <c r="O300" s="87" t="s">
        <v>1908</v>
      </c>
      <c r="P300" s="90">
        <v>44081.375590277778</v>
      </c>
      <c r="Q300" s="87" t="s">
        <v>2049</v>
      </c>
      <c r="R300" s="87"/>
      <c r="S300" s="87"/>
      <c r="T300" s="87" t="s">
        <v>2781</v>
      </c>
      <c r="U300" s="90">
        <v>44081.375590277778</v>
      </c>
      <c r="V300" s="92" t="s">
        <v>3123</v>
      </c>
      <c r="W300" s="87"/>
      <c r="X300" s="87"/>
      <c r="Y300" s="96" t="s">
        <v>5123</v>
      </c>
      <c r="Z300" s="87"/>
      <c r="AA300" s="48">
        <v>0</v>
      </c>
      <c r="AB300" s="49">
        <v>0</v>
      </c>
      <c r="AC300" s="48">
        <v>0</v>
      </c>
      <c r="AD300" s="49">
        <v>0</v>
      </c>
      <c r="AE300" s="48">
        <v>0</v>
      </c>
      <c r="AF300" s="49">
        <v>0</v>
      </c>
      <c r="AG300" s="48">
        <v>16</v>
      </c>
      <c r="AH300" s="49">
        <v>100</v>
      </c>
      <c r="AI300" s="48">
        <v>16</v>
      </c>
    </row>
    <row r="301" spans="1:35" x14ac:dyDescent="0.25">
      <c r="A301" s="62" t="s">
        <v>348</v>
      </c>
      <c r="B301" s="62" t="s">
        <v>1404</v>
      </c>
      <c r="C301" s="63"/>
      <c r="D301" s="64"/>
      <c r="E301" s="65"/>
      <c r="F301" s="66"/>
      <c r="G301" s="63"/>
      <c r="H301" s="67"/>
      <c r="I301" s="68"/>
      <c r="J301" s="68"/>
      <c r="K301" s="34"/>
      <c r="L301" s="75">
        <v>301</v>
      </c>
      <c r="M301" s="75" t="b">
        <f xml:space="preserve"> IF(AND(Edges[Relationship Date (UTC)] &gt;= Misc!$O$2, Edges[Relationship Date (UTC)] &lt;= Misc!$P$2,Edges[Tweet Date (UTC)] &gt;= Misc!$O$3, Edges[Tweet Date (UTC)] &lt;= Misc!$P$3,TRUE), TRUE, FALSE)</f>
        <v>1</v>
      </c>
      <c r="N301" s="70"/>
      <c r="O301" s="87" t="s">
        <v>1908</v>
      </c>
      <c r="P301" s="90">
        <v>44081.375416666669</v>
      </c>
      <c r="Q301" s="87" t="s">
        <v>2047</v>
      </c>
      <c r="R301" s="87"/>
      <c r="S301" s="87"/>
      <c r="T301" s="87"/>
      <c r="U301" s="90">
        <v>44081.375416666669</v>
      </c>
      <c r="V301" s="92" t="s">
        <v>3121</v>
      </c>
      <c r="W301" s="87"/>
      <c r="X301" s="87"/>
      <c r="Y301" s="96" t="s">
        <v>5121</v>
      </c>
      <c r="Z301" s="87"/>
      <c r="AA301" s="48"/>
      <c r="AB301" s="49"/>
      <c r="AC301" s="48"/>
      <c r="AD301" s="49"/>
      <c r="AE301" s="48"/>
      <c r="AF301" s="49"/>
      <c r="AG301" s="48"/>
      <c r="AH301" s="49"/>
      <c r="AI301" s="48"/>
    </row>
    <row r="302" spans="1:35" x14ac:dyDescent="0.25">
      <c r="A302" s="62" t="s">
        <v>349</v>
      </c>
      <c r="B302" s="62" t="s">
        <v>1470</v>
      </c>
      <c r="C302" s="63"/>
      <c r="D302" s="64"/>
      <c r="E302" s="65"/>
      <c r="F302" s="66"/>
      <c r="G302" s="63"/>
      <c r="H302" s="67"/>
      <c r="I302" s="68"/>
      <c r="J302" s="68"/>
      <c r="K302" s="34"/>
      <c r="L302" s="75">
        <v>302</v>
      </c>
      <c r="M302" s="75" t="b">
        <f xml:space="preserve"> IF(AND(Edges[Relationship Date (UTC)] &gt;= Misc!$O$2, Edges[Relationship Date (UTC)] &lt;= Misc!$P$2,Edges[Tweet Date (UTC)] &gt;= Misc!$O$3, Edges[Tweet Date (UTC)] &lt;= Misc!$P$3,TRUE), TRUE, FALSE)</f>
        <v>1</v>
      </c>
      <c r="N302" s="70"/>
      <c r="O302" s="87" t="s">
        <v>1908</v>
      </c>
      <c r="P302" s="90">
        <v>44081.375613425924</v>
      </c>
      <c r="Q302" s="87" t="s">
        <v>2050</v>
      </c>
      <c r="R302" s="87"/>
      <c r="S302" s="87"/>
      <c r="T302" s="87" t="s">
        <v>2768</v>
      </c>
      <c r="U302" s="90">
        <v>44081.375613425924</v>
      </c>
      <c r="V302" s="92" t="s">
        <v>3124</v>
      </c>
      <c r="W302" s="87"/>
      <c r="X302" s="87"/>
      <c r="Y302" s="96" t="s">
        <v>5124</v>
      </c>
      <c r="Z302" s="87"/>
      <c r="AA302" s="48">
        <v>0</v>
      </c>
      <c r="AB302" s="49">
        <v>0</v>
      </c>
      <c r="AC302" s="48">
        <v>0</v>
      </c>
      <c r="AD302" s="49">
        <v>0</v>
      </c>
      <c r="AE302" s="48">
        <v>0</v>
      </c>
      <c r="AF302" s="49">
        <v>0</v>
      </c>
      <c r="AG302" s="48">
        <v>32</v>
      </c>
      <c r="AH302" s="49">
        <v>100</v>
      </c>
      <c r="AI302" s="48">
        <v>32</v>
      </c>
    </row>
    <row r="303" spans="1:35" x14ac:dyDescent="0.25">
      <c r="A303" s="62" t="s">
        <v>350</v>
      </c>
      <c r="B303" s="62" t="s">
        <v>1352</v>
      </c>
      <c r="C303" s="63"/>
      <c r="D303" s="64"/>
      <c r="E303" s="65"/>
      <c r="F303" s="66"/>
      <c r="G303" s="63"/>
      <c r="H303" s="67"/>
      <c r="I303" s="68"/>
      <c r="J303" s="68"/>
      <c r="K303" s="34"/>
      <c r="L303" s="75">
        <v>303</v>
      </c>
      <c r="M303" s="75" t="b">
        <f xml:space="preserve"> IF(AND(Edges[Relationship Date (UTC)] &gt;= Misc!$O$2, Edges[Relationship Date (UTC)] &lt;= Misc!$P$2,Edges[Tweet Date (UTC)] &gt;= Misc!$O$3, Edges[Tweet Date (UTC)] &lt;= Misc!$P$3,TRUE), TRUE, FALSE)</f>
        <v>1</v>
      </c>
      <c r="N303" s="70"/>
      <c r="O303" s="87" t="s">
        <v>1908</v>
      </c>
      <c r="P303" s="90">
        <v>44081.370451388888</v>
      </c>
      <c r="Q303" s="87" t="s">
        <v>2051</v>
      </c>
      <c r="R303" s="87"/>
      <c r="S303" s="87"/>
      <c r="T303" s="87" t="s">
        <v>2782</v>
      </c>
      <c r="U303" s="90">
        <v>44081.370451388888</v>
      </c>
      <c r="V303" s="92" t="s">
        <v>3125</v>
      </c>
      <c r="W303" s="87"/>
      <c r="X303" s="87"/>
      <c r="Y303" s="96" t="s">
        <v>5125</v>
      </c>
      <c r="Z303" s="87"/>
      <c r="AA303" s="48"/>
      <c r="AB303" s="49"/>
      <c r="AC303" s="48"/>
      <c r="AD303" s="49"/>
      <c r="AE303" s="48"/>
      <c r="AF303" s="49"/>
      <c r="AG303" s="48"/>
      <c r="AH303" s="49"/>
      <c r="AI303" s="48"/>
    </row>
    <row r="304" spans="1:35" x14ac:dyDescent="0.25">
      <c r="A304" s="62" t="s">
        <v>350</v>
      </c>
      <c r="B304" s="62" t="s">
        <v>1471</v>
      </c>
      <c r="C304" s="63"/>
      <c r="D304" s="64"/>
      <c r="E304" s="65"/>
      <c r="F304" s="66"/>
      <c r="G304" s="63"/>
      <c r="H304" s="67"/>
      <c r="I304" s="68"/>
      <c r="J304" s="68"/>
      <c r="K304" s="34"/>
      <c r="L304" s="75">
        <v>304</v>
      </c>
      <c r="M304" s="75" t="b">
        <f xml:space="preserve"> IF(AND(Edges[Relationship Date (UTC)] &gt;= Misc!$O$2, Edges[Relationship Date (UTC)] &lt;= Misc!$P$2,Edges[Tweet Date (UTC)] &gt;= Misc!$O$3, Edges[Tweet Date (UTC)] &lt;= Misc!$P$3,TRUE), TRUE, FALSE)</f>
        <v>1</v>
      </c>
      <c r="N304" s="70"/>
      <c r="O304" s="87" t="s">
        <v>1908</v>
      </c>
      <c r="P304" s="90">
        <v>44081.370451388888</v>
      </c>
      <c r="Q304" s="87" t="s">
        <v>2051</v>
      </c>
      <c r="R304" s="87"/>
      <c r="S304" s="87"/>
      <c r="T304" s="87" t="s">
        <v>2782</v>
      </c>
      <c r="U304" s="90">
        <v>44081.370451388888</v>
      </c>
      <c r="V304" s="92" t="s">
        <v>3125</v>
      </c>
      <c r="W304" s="87"/>
      <c r="X304" s="87"/>
      <c r="Y304" s="96" t="s">
        <v>5125</v>
      </c>
      <c r="Z304" s="87"/>
      <c r="AA304" s="48">
        <v>0</v>
      </c>
      <c r="AB304" s="49">
        <v>0</v>
      </c>
      <c r="AC304" s="48">
        <v>0</v>
      </c>
      <c r="AD304" s="49">
        <v>0</v>
      </c>
      <c r="AE304" s="48">
        <v>0</v>
      </c>
      <c r="AF304" s="49">
        <v>0</v>
      </c>
      <c r="AG304" s="48">
        <v>27</v>
      </c>
      <c r="AH304" s="49">
        <v>100</v>
      </c>
      <c r="AI304" s="48">
        <v>27</v>
      </c>
    </row>
    <row r="305" spans="1:35" x14ac:dyDescent="0.25">
      <c r="A305" s="62" t="s">
        <v>350</v>
      </c>
      <c r="B305" s="62" t="s">
        <v>1472</v>
      </c>
      <c r="C305" s="63"/>
      <c r="D305" s="64"/>
      <c r="E305" s="65"/>
      <c r="F305" s="66"/>
      <c r="G305" s="63"/>
      <c r="H305" s="67"/>
      <c r="I305" s="68"/>
      <c r="J305" s="68"/>
      <c r="K305" s="34"/>
      <c r="L305" s="75">
        <v>305</v>
      </c>
      <c r="M305" s="75" t="b">
        <f xml:space="preserve"> IF(AND(Edges[Relationship Date (UTC)] &gt;= Misc!$O$2, Edges[Relationship Date (UTC)] &lt;= Misc!$P$2,Edges[Tweet Date (UTC)] &gt;= Misc!$O$3, Edges[Tweet Date (UTC)] &lt;= Misc!$P$3,TRUE), TRUE, FALSE)</f>
        <v>1</v>
      </c>
      <c r="N305" s="70"/>
      <c r="O305" s="87" t="s">
        <v>1908</v>
      </c>
      <c r="P305" s="90">
        <v>44081.372696759259</v>
      </c>
      <c r="Q305" s="87" t="s">
        <v>2052</v>
      </c>
      <c r="R305" s="87"/>
      <c r="S305" s="87"/>
      <c r="T305" s="87" t="s">
        <v>2782</v>
      </c>
      <c r="U305" s="90">
        <v>44081.372696759259</v>
      </c>
      <c r="V305" s="92" t="s">
        <v>3126</v>
      </c>
      <c r="W305" s="87"/>
      <c r="X305" s="87"/>
      <c r="Y305" s="96" t="s">
        <v>5126</v>
      </c>
      <c r="Z305" s="87"/>
      <c r="AA305" s="48">
        <v>0</v>
      </c>
      <c r="AB305" s="49">
        <v>0</v>
      </c>
      <c r="AC305" s="48">
        <v>0</v>
      </c>
      <c r="AD305" s="49">
        <v>0</v>
      </c>
      <c r="AE305" s="48">
        <v>0</v>
      </c>
      <c r="AF305" s="49">
        <v>0</v>
      </c>
      <c r="AG305" s="48">
        <v>27</v>
      </c>
      <c r="AH305" s="49">
        <v>100</v>
      </c>
      <c r="AI305" s="48">
        <v>27</v>
      </c>
    </row>
    <row r="306" spans="1:35" x14ac:dyDescent="0.25">
      <c r="A306" s="62" t="s">
        <v>350</v>
      </c>
      <c r="B306" s="62" t="s">
        <v>1471</v>
      </c>
      <c r="C306" s="63"/>
      <c r="D306" s="64"/>
      <c r="E306" s="65"/>
      <c r="F306" s="66"/>
      <c r="G306" s="63"/>
      <c r="H306" s="67"/>
      <c r="I306" s="68"/>
      <c r="J306" s="68"/>
      <c r="K306" s="34"/>
      <c r="L306" s="75">
        <v>306</v>
      </c>
      <c r="M306" s="75" t="b">
        <f xml:space="preserve"> IF(AND(Edges[Relationship Date (UTC)] &gt;= Misc!$O$2, Edges[Relationship Date (UTC)] &lt;= Misc!$P$2,Edges[Tweet Date (UTC)] &gt;= Misc!$O$3, Edges[Tweet Date (UTC)] &lt;= Misc!$P$3,TRUE), TRUE, FALSE)</f>
        <v>1</v>
      </c>
      <c r="N306" s="70"/>
      <c r="O306" s="87" t="s">
        <v>1908</v>
      </c>
      <c r="P306" s="90">
        <v>44081.372696759259</v>
      </c>
      <c r="Q306" s="87" t="s">
        <v>2052</v>
      </c>
      <c r="R306" s="87"/>
      <c r="S306" s="87"/>
      <c r="T306" s="87" t="s">
        <v>2782</v>
      </c>
      <c r="U306" s="90">
        <v>44081.372696759259</v>
      </c>
      <c r="V306" s="92" t="s">
        <v>3126</v>
      </c>
      <c r="W306" s="87"/>
      <c r="X306" s="87"/>
      <c r="Y306" s="96" t="s">
        <v>5126</v>
      </c>
      <c r="Z306" s="87"/>
      <c r="AA306" s="48"/>
      <c r="AB306" s="49"/>
      <c r="AC306" s="48"/>
      <c r="AD306" s="49"/>
      <c r="AE306" s="48"/>
      <c r="AF306" s="49"/>
      <c r="AG306" s="48"/>
      <c r="AH306" s="49"/>
      <c r="AI306" s="48"/>
    </row>
    <row r="307" spans="1:35" x14ac:dyDescent="0.25">
      <c r="A307" s="62" t="s">
        <v>350</v>
      </c>
      <c r="B307" s="62" t="s">
        <v>1387</v>
      </c>
      <c r="C307" s="63"/>
      <c r="D307" s="64"/>
      <c r="E307" s="65"/>
      <c r="F307" s="66"/>
      <c r="G307" s="63"/>
      <c r="H307" s="67"/>
      <c r="I307" s="68"/>
      <c r="J307" s="68"/>
      <c r="K307" s="34"/>
      <c r="L307" s="75">
        <v>307</v>
      </c>
      <c r="M307" s="75" t="b">
        <f xml:space="preserve"> IF(AND(Edges[Relationship Date (UTC)] &gt;= Misc!$O$2, Edges[Relationship Date (UTC)] &lt;= Misc!$P$2,Edges[Tweet Date (UTC)] &gt;= Misc!$O$3, Edges[Tweet Date (UTC)] &lt;= Misc!$P$3,TRUE), TRUE, FALSE)</f>
        <v>1</v>
      </c>
      <c r="N307" s="70"/>
      <c r="O307" s="87" t="s">
        <v>1908</v>
      </c>
      <c r="P307" s="90">
        <v>44081.372824074075</v>
      </c>
      <c r="Q307" s="87" t="s">
        <v>2053</v>
      </c>
      <c r="R307" s="87"/>
      <c r="S307" s="87"/>
      <c r="T307" s="87" t="s">
        <v>2782</v>
      </c>
      <c r="U307" s="90">
        <v>44081.372824074075</v>
      </c>
      <c r="V307" s="92" t="s">
        <v>3127</v>
      </c>
      <c r="W307" s="87"/>
      <c r="X307" s="87"/>
      <c r="Y307" s="96" t="s">
        <v>5127</v>
      </c>
      <c r="Z307" s="87"/>
      <c r="AA307" s="48"/>
      <c r="AB307" s="49"/>
      <c r="AC307" s="48"/>
      <c r="AD307" s="49"/>
      <c r="AE307" s="48"/>
      <c r="AF307" s="49"/>
      <c r="AG307" s="48"/>
      <c r="AH307" s="49"/>
      <c r="AI307" s="48"/>
    </row>
    <row r="308" spans="1:35" x14ac:dyDescent="0.25">
      <c r="A308" s="62" t="s">
        <v>350</v>
      </c>
      <c r="B308" s="62" t="s">
        <v>1471</v>
      </c>
      <c r="C308" s="63"/>
      <c r="D308" s="64"/>
      <c r="E308" s="65"/>
      <c r="F308" s="66"/>
      <c r="G308" s="63"/>
      <c r="H308" s="67"/>
      <c r="I308" s="68"/>
      <c r="J308" s="68"/>
      <c r="K308" s="34"/>
      <c r="L308" s="75">
        <v>308</v>
      </c>
      <c r="M308" s="75" t="b">
        <f xml:space="preserve"> IF(AND(Edges[Relationship Date (UTC)] &gt;= Misc!$O$2, Edges[Relationship Date (UTC)] &lt;= Misc!$P$2,Edges[Tweet Date (UTC)] &gt;= Misc!$O$3, Edges[Tweet Date (UTC)] &lt;= Misc!$P$3,TRUE), TRUE, FALSE)</f>
        <v>1</v>
      </c>
      <c r="N308" s="70"/>
      <c r="O308" s="87" t="s">
        <v>1908</v>
      </c>
      <c r="P308" s="90">
        <v>44081.372824074075</v>
      </c>
      <c r="Q308" s="87" t="s">
        <v>2053</v>
      </c>
      <c r="R308" s="87"/>
      <c r="S308" s="87"/>
      <c r="T308" s="87" t="s">
        <v>2782</v>
      </c>
      <c r="U308" s="90">
        <v>44081.372824074075</v>
      </c>
      <c r="V308" s="92" t="s">
        <v>3127</v>
      </c>
      <c r="W308" s="87"/>
      <c r="X308" s="87"/>
      <c r="Y308" s="96" t="s">
        <v>5127</v>
      </c>
      <c r="Z308" s="87"/>
      <c r="AA308" s="48">
        <v>0</v>
      </c>
      <c r="AB308" s="49">
        <v>0</v>
      </c>
      <c r="AC308" s="48">
        <v>0</v>
      </c>
      <c r="AD308" s="49">
        <v>0</v>
      </c>
      <c r="AE308" s="48">
        <v>0</v>
      </c>
      <c r="AF308" s="49">
        <v>0</v>
      </c>
      <c r="AG308" s="48">
        <v>25</v>
      </c>
      <c r="AH308" s="49">
        <v>100</v>
      </c>
      <c r="AI308" s="48">
        <v>25</v>
      </c>
    </row>
    <row r="309" spans="1:35" x14ac:dyDescent="0.25">
      <c r="A309" s="62" t="s">
        <v>350</v>
      </c>
      <c r="B309" s="62" t="s">
        <v>1473</v>
      </c>
      <c r="C309" s="63"/>
      <c r="D309" s="64"/>
      <c r="E309" s="65"/>
      <c r="F309" s="66"/>
      <c r="G309" s="63"/>
      <c r="H309" s="67"/>
      <c r="I309" s="68"/>
      <c r="J309" s="68"/>
      <c r="K309" s="34"/>
      <c r="L309" s="75">
        <v>309</v>
      </c>
      <c r="M309" s="75" t="b">
        <f xml:space="preserve"> IF(AND(Edges[Relationship Date (UTC)] &gt;= Misc!$O$2, Edges[Relationship Date (UTC)] &lt;= Misc!$P$2,Edges[Tweet Date (UTC)] &gt;= Misc!$O$3, Edges[Tweet Date (UTC)] &lt;= Misc!$P$3,TRUE), TRUE, FALSE)</f>
        <v>1</v>
      </c>
      <c r="N309" s="70"/>
      <c r="O309" s="87" t="s">
        <v>1908</v>
      </c>
      <c r="P309" s="90">
        <v>44081.373182870368</v>
      </c>
      <c r="Q309" s="87" t="s">
        <v>2054</v>
      </c>
      <c r="R309" s="87"/>
      <c r="S309" s="87"/>
      <c r="T309" s="87" t="s">
        <v>2782</v>
      </c>
      <c r="U309" s="90">
        <v>44081.373182870368</v>
      </c>
      <c r="V309" s="92" t="s">
        <v>3128</v>
      </c>
      <c r="W309" s="87"/>
      <c r="X309" s="87"/>
      <c r="Y309" s="96" t="s">
        <v>5128</v>
      </c>
      <c r="Z309" s="87"/>
      <c r="AA309" s="48"/>
      <c r="AB309" s="49"/>
      <c r="AC309" s="48"/>
      <c r="AD309" s="49"/>
      <c r="AE309" s="48"/>
      <c r="AF309" s="49"/>
      <c r="AG309" s="48"/>
      <c r="AH309" s="49"/>
      <c r="AI309" s="48"/>
    </row>
    <row r="310" spans="1:35" x14ac:dyDescent="0.25">
      <c r="A310" s="62" t="s">
        <v>350</v>
      </c>
      <c r="B310" s="62" t="s">
        <v>1474</v>
      </c>
      <c r="C310" s="63"/>
      <c r="D310" s="64"/>
      <c r="E310" s="65"/>
      <c r="F310" s="66"/>
      <c r="G310" s="63"/>
      <c r="H310" s="67"/>
      <c r="I310" s="68"/>
      <c r="J310" s="68"/>
      <c r="K310" s="34"/>
      <c r="L310" s="75">
        <v>310</v>
      </c>
      <c r="M310" s="75" t="b">
        <f xml:space="preserve"> IF(AND(Edges[Relationship Date (UTC)] &gt;= Misc!$O$2, Edges[Relationship Date (UTC)] &lt;= Misc!$P$2,Edges[Tweet Date (UTC)] &gt;= Misc!$O$3, Edges[Tweet Date (UTC)] &lt;= Misc!$P$3,TRUE), TRUE, FALSE)</f>
        <v>1</v>
      </c>
      <c r="N310" s="70"/>
      <c r="O310" s="87" t="s">
        <v>1908</v>
      </c>
      <c r="P310" s="90">
        <v>44081.373182870368</v>
      </c>
      <c r="Q310" s="87" t="s">
        <v>2054</v>
      </c>
      <c r="R310" s="87"/>
      <c r="S310" s="87"/>
      <c r="T310" s="87" t="s">
        <v>2782</v>
      </c>
      <c r="U310" s="90">
        <v>44081.373182870368</v>
      </c>
      <c r="V310" s="92" t="s">
        <v>3128</v>
      </c>
      <c r="W310" s="87"/>
      <c r="X310" s="87"/>
      <c r="Y310" s="96" t="s">
        <v>5128</v>
      </c>
      <c r="Z310" s="87"/>
      <c r="AA310" s="48">
        <v>0</v>
      </c>
      <c r="AB310" s="49">
        <v>0</v>
      </c>
      <c r="AC310" s="48">
        <v>0</v>
      </c>
      <c r="AD310" s="49">
        <v>0</v>
      </c>
      <c r="AE310" s="48">
        <v>0</v>
      </c>
      <c r="AF310" s="49">
        <v>0</v>
      </c>
      <c r="AG310" s="48">
        <v>24</v>
      </c>
      <c r="AH310" s="49">
        <v>100</v>
      </c>
      <c r="AI310" s="48">
        <v>24</v>
      </c>
    </row>
    <row r="311" spans="1:35" x14ac:dyDescent="0.25">
      <c r="A311" s="62" t="s">
        <v>350</v>
      </c>
      <c r="B311" s="62" t="s">
        <v>1471</v>
      </c>
      <c r="C311" s="63"/>
      <c r="D311" s="64"/>
      <c r="E311" s="65"/>
      <c r="F311" s="66"/>
      <c r="G311" s="63"/>
      <c r="H311" s="67"/>
      <c r="I311" s="68"/>
      <c r="J311" s="68"/>
      <c r="K311" s="34"/>
      <c r="L311" s="75">
        <v>311</v>
      </c>
      <c r="M311" s="75" t="b">
        <f xml:space="preserve"> IF(AND(Edges[Relationship Date (UTC)] &gt;= Misc!$O$2, Edges[Relationship Date (UTC)] &lt;= Misc!$P$2,Edges[Tweet Date (UTC)] &gt;= Misc!$O$3, Edges[Tweet Date (UTC)] &lt;= Misc!$P$3,TRUE), TRUE, FALSE)</f>
        <v>1</v>
      </c>
      <c r="N311" s="70"/>
      <c r="O311" s="87" t="s">
        <v>1908</v>
      </c>
      <c r="P311" s="90">
        <v>44081.373182870368</v>
      </c>
      <c r="Q311" s="87" t="s">
        <v>2054</v>
      </c>
      <c r="R311" s="87"/>
      <c r="S311" s="87"/>
      <c r="T311" s="87" t="s">
        <v>2782</v>
      </c>
      <c r="U311" s="90">
        <v>44081.373182870368</v>
      </c>
      <c r="V311" s="92" t="s">
        <v>3128</v>
      </c>
      <c r="W311" s="87"/>
      <c r="X311" s="87"/>
      <c r="Y311" s="96" t="s">
        <v>5128</v>
      </c>
      <c r="Z311" s="87"/>
      <c r="AA311" s="48"/>
      <c r="AB311" s="49"/>
      <c r="AC311" s="48"/>
      <c r="AD311" s="49"/>
      <c r="AE311" s="48"/>
      <c r="AF311" s="49"/>
      <c r="AG311" s="48"/>
      <c r="AH311" s="49"/>
      <c r="AI311" s="48"/>
    </row>
    <row r="312" spans="1:35" x14ac:dyDescent="0.25">
      <c r="A312" s="62" t="s">
        <v>350</v>
      </c>
      <c r="B312" s="62" t="s">
        <v>1475</v>
      </c>
      <c r="C312" s="63"/>
      <c r="D312" s="64"/>
      <c r="E312" s="65"/>
      <c r="F312" s="66"/>
      <c r="G312" s="63"/>
      <c r="H312" s="67"/>
      <c r="I312" s="68"/>
      <c r="J312" s="68"/>
      <c r="K312" s="34"/>
      <c r="L312" s="75">
        <v>312</v>
      </c>
      <c r="M312" s="75" t="b">
        <f xml:space="preserve"> IF(AND(Edges[Relationship Date (UTC)] &gt;= Misc!$O$2, Edges[Relationship Date (UTC)] &lt;= Misc!$P$2,Edges[Tweet Date (UTC)] &gt;= Misc!$O$3, Edges[Tweet Date (UTC)] &lt;= Misc!$P$3,TRUE), TRUE, FALSE)</f>
        <v>1</v>
      </c>
      <c r="N312" s="70"/>
      <c r="O312" s="87" t="s">
        <v>1908</v>
      </c>
      <c r="P312" s="90">
        <v>44081.373518518521</v>
      </c>
      <c r="Q312" s="87" t="s">
        <v>2055</v>
      </c>
      <c r="R312" s="87"/>
      <c r="S312" s="87"/>
      <c r="T312" s="87" t="s">
        <v>2782</v>
      </c>
      <c r="U312" s="90">
        <v>44081.373518518521</v>
      </c>
      <c r="V312" s="92" t="s">
        <v>3129</v>
      </c>
      <c r="W312" s="87"/>
      <c r="X312" s="87"/>
      <c r="Y312" s="96" t="s">
        <v>5129</v>
      </c>
      <c r="Z312" s="87"/>
      <c r="AA312" s="48"/>
      <c r="AB312" s="49"/>
      <c r="AC312" s="48"/>
      <c r="AD312" s="49"/>
      <c r="AE312" s="48"/>
      <c r="AF312" s="49"/>
      <c r="AG312" s="48"/>
      <c r="AH312" s="49"/>
      <c r="AI312" s="48"/>
    </row>
    <row r="313" spans="1:35" x14ac:dyDescent="0.25">
      <c r="A313" s="62" t="s">
        <v>350</v>
      </c>
      <c r="B313" s="62" t="s">
        <v>1476</v>
      </c>
      <c r="C313" s="63"/>
      <c r="D313" s="64"/>
      <c r="E313" s="65"/>
      <c r="F313" s="66"/>
      <c r="G313" s="63"/>
      <c r="H313" s="67"/>
      <c r="I313" s="68"/>
      <c r="J313" s="68"/>
      <c r="K313" s="34"/>
      <c r="L313" s="75">
        <v>313</v>
      </c>
      <c r="M313" s="75" t="b">
        <f xml:space="preserve"> IF(AND(Edges[Relationship Date (UTC)] &gt;= Misc!$O$2, Edges[Relationship Date (UTC)] &lt;= Misc!$P$2,Edges[Tweet Date (UTC)] &gt;= Misc!$O$3, Edges[Tweet Date (UTC)] &lt;= Misc!$P$3,TRUE), TRUE, FALSE)</f>
        <v>1</v>
      </c>
      <c r="N313" s="70"/>
      <c r="O313" s="87" t="s">
        <v>1908</v>
      </c>
      <c r="P313" s="90">
        <v>44081.373518518521</v>
      </c>
      <c r="Q313" s="87" t="s">
        <v>2055</v>
      </c>
      <c r="R313" s="87"/>
      <c r="S313" s="87"/>
      <c r="T313" s="87" t="s">
        <v>2782</v>
      </c>
      <c r="U313" s="90">
        <v>44081.373518518521</v>
      </c>
      <c r="V313" s="92" t="s">
        <v>3129</v>
      </c>
      <c r="W313" s="87"/>
      <c r="X313" s="87"/>
      <c r="Y313" s="96" t="s">
        <v>5129</v>
      </c>
      <c r="Z313" s="87"/>
      <c r="AA313" s="48"/>
      <c r="AB313" s="49"/>
      <c r="AC313" s="48"/>
      <c r="AD313" s="49"/>
      <c r="AE313" s="48"/>
      <c r="AF313" s="49"/>
      <c r="AG313" s="48"/>
      <c r="AH313" s="49"/>
      <c r="AI313" s="48"/>
    </row>
    <row r="314" spans="1:35" x14ac:dyDescent="0.25">
      <c r="A314" s="62" t="s">
        <v>350</v>
      </c>
      <c r="B314" s="62" t="s">
        <v>1477</v>
      </c>
      <c r="C314" s="63"/>
      <c r="D314" s="64"/>
      <c r="E314" s="65"/>
      <c r="F314" s="66"/>
      <c r="G314" s="63"/>
      <c r="H314" s="67"/>
      <c r="I314" s="68"/>
      <c r="J314" s="68"/>
      <c r="K314" s="34"/>
      <c r="L314" s="75">
        <v>314</v>
      </c>
      <c r="M314" s="75" t="b">
        <f xml:space="preserve"> IF(AND(Edges[Relationship Date (UTC)] &gt;= Misc!$O$2, Edges[Relationship Date (UTC)] &lt;= Misc!$P$2,Edges[Tweet Date (UTC)] &gt;= Misc!$O$3, Edges[Tweet Date (UTC)] &lt;= Misc!$P$3,TRUE), TRUE, FALSE)</f>
        <v>1</v>
      </c>
      <c r="N314" s="70"/>
      <c r="O314" s="87" t="s">
        <v>1908</v>
      </c>
      <c r="P314" s="90">
        <v>44081.373518518521</v>
      </c>
      <c r="Q314" s="87" t="s">
        <v>2055</v>
      </c>
      <c r="R314" s="87"/>
      <c r="S314" s="87"/>
      <c r="T314" s="87" t="s">
        <v>2782</v>
      </c>
      <c r="U314" s="90">
        <v>44081.373518518521</v>
      </c>
      <c r="V314" s="92" t="s">
        <v>3129</v>
      </c>
      <c r="W314" s="87"/>
      <c r="X314" s="87"/>
      <c r="Y314" s="96" t="s">
        <v>5129</v>
      </c>
      <c r="Z314" s="87"/>
      <c r="AA314" s="48">
        <v>0</v>
      </c>
      <c r="AB314" s="49">
        <v>0</v>
      </c>
      <c r="AC314" s="48">
        <v>0</v>
      </c>
      <c r="AD314" s="49">
        <v>0</v>
      </c>
      <c r="AE314" s="48">
        <v>0</v>
      </c>
      <c r="AF314" s="49">
        <v>0</v>
      </c>
      <c r="AG314" s="48">
        <v>19</v>
      </c>
      <c r="AH314" s="49">
        <v>100</v>
      </c>
      <c r="AI314" s="48">
        <v>19</v>
      </c>
    </row>
    <row r="315" spans="1:35" x14ac:dyDescent="0.25">
      <c r="A315" s="62" t="s">
        <v>350</v>
      </c>
      <c r="B315" s="62" t="s">
        <v>1471</v>
      </c>
      <c r="C315" s="63"/>
      <c r="D315" s="64"/>
      <c r="E315" s="65"/>
      <c r="F315" s="66"/>
      <c r="G315" s="63"/>
      <c r="H315" s="67"/>
      <c r="I315" s="68"/>
      <c r="J315" s="68"/>
      <c r="K315" s="34"/>
      <c r="L315" s="75">
        <v>315</v>
      </c>
      <c r="M315" s="75" t="b">
        <f xml:space="preserve"> IF(AND(Edges[Relationship Date (UTC)] &gt;= Misc!$O$2, Edges[Relationship Date (UTC)] &lt;= Misc!$P$2,Edges[Tweet Date (UTC)] &gt;= Misc!$O$3, Edges[Tweet Date (UTC)] &lt;= Misc!$P$3,TRUE), TRUE, FALSE)</f>
        <v>1</v>
      </c>
      <c r="N315" s="70"/>
      <c r="O315" s="87" t="s">
        <v>1908</v>
      </c>
      <c r="P315" s="90">
        <v>44081.373518518521</v>
      </c>
      <c r="Q315" s="87" t="s">
        <v>2055</v>
      </c>
      <c r="R315" s="87"/>
      <c r="S315" s="87"/>
      <c r="T315" s="87" t="s">
        <v>2782</v>
      </c>
      <c r="U315" s="90">
        <v>44081.373518518521</v>
      </c>
      <c r="V315" s="92" t="s">
        <v>3129</v>
      </c>
      <c r="W315" s="87"/>
      <c r="X315" s="87"/>
      <c r="Y315" s="96" t="s">
        <v>5129</v>
      </c>
      <c r="Z315" s="87"/>
      <c r="AA315" s="48"/>
      <c r="AB315" s="49"/>
      <c r="AC315" s="48"/>
      <c r="AD315" s="49"/>
      <c r="AE315" s="48"/>
      <c r="AF315" s="49"/>
      <c r="AG315" s="48"/>
      <c r="AH315" s="49"/>
      <c r="AI315" s="48"/>
    </row>
    <row r="316" spans="1:35" x14ac:dyDescent="0.25">
      <c r="A316" s="62" t="s">
        <v>350</v>
      </c>
      <c r="B316" s="62" t="s">
        <v>1472</v>
      </c>
      <c r="C316" s="63"/>
      <c r="D316" s="64"/>
      <c r="E316" s="65"/>
      <c r="F316" s="66"/>
      <c r="G316" s="63"/>
      <c r="H316" s="67"/>
      <c r="I316" s="68"/>
      <c r="J316" s="68"/>
      <c r="K316" s="34"/>
      <c r="L316" s="75">
        <v>316</v>
      </c>
      <c r="M316" s="75" t="b">
        <f xml:space="preserve"> IF(AND(Edges[Relationship Date (UTC)] &gt;= Misc!$O$2, Edges[Relationship Date (UTC)] &lt;= Misc!$P$2,Edges[Tweet Date (UTC)] &gt;= Misc!$O$3, Edges[Tweet Date (UTC)] &lt;= Misc!$P$3,TRUE), TRUE, FALSE)</f>
        <v>1</v>
      </c>
      <c r="N316" s="70"/>
      <c r="O316" s="87" t="s">
        <v>1908</v>
      </c>
      <c r="P316" s="90">
        <v>44081.373854166668</v>
      </c>
      <c r="Q316" s="87" t="s">
        <v>2052</v>
      </c>
      <c r="R316" s="87"/>
      <c r="S316" s="87"/>
      <c r="T316" s="87" t="s">
        <v>2782</v>
      </c>
      <c r="U316" s="90">
        <v>44081.373854166668</v>
      </c>
      <c r="V316" s="92" t="s">
        <v>3130</v>
      </c>
      <c r="W316" s="87"/>
      <c r="X316" s="87"/>
      <c r="Y316" s="96" t="s">
        <v>5130</v>
      </c>
      <c r="Z316" s="87"/>
      <c r="AA316" s="48">
        <v>0</v>
      </c>
      <c r="AB316" s="49">
        <v>0</v>
      </c>
      <c r="AC316" s="48">
        <v>0</v>
      </c>
      <c r="AD316" s="49">
        <v>0</v>
      </c>
      <c r="AE316" s="48">
        <v>0</v>
      </c>
      <c r="AF316" s="49">
        <v>0</v>
      </c>
      <c r="AG316" s="48">
        <v>27</v>
      </c>
      <c r="AH316" s="49">
        <v>100</v>
      </c>
      <c r="AI316" s="48">
        <v>27</v>
      </c>
    </row>
    <row r="317" spans="1:35" x14ac:dyDescent="0.25">
      <c r="A317" s="62" t="s">
        <v>350</v>
      </c>
      <c r="B317" s="62" t="s">
        <v>1471</v>
      </c>
      <c r="C317" s="63"/>
      <c r="D317" s="64"/>
      <c r="E317" s="65"/>
      <c r="F317" s="66"/>
      <c r="G317" s="63"/>
      <c r="H317" s="67"/>
      <c r="I317" s="68"/>
      <c r="J317" s="68"/>
      <c r="K317" s="34"/>
      <c r="L317" s="75">
        <v>317</v>
      </c>
      <c r="M317" s="75" t="b">
        <f xml:space="preserve"> IF(AND(Edges[Relationship Date (UTC)] &gt;= Misc!$O$2, Edges[Relationship Date (UTC)] &lt;= Misc!$P$2,Edges[Tweet Date (UTC)] &gt;= Misc!$O$3, Edges[Tweet Date (UTC)] &lt;= Misc!$P$3,TRUE), TRUE, FALSE)</f>
        <v>1</v>
      </c>
      <c r="N317" s="70"/>
      <c r="O317" s="87" t="s">
        <v>1908</v>
      </c>
      <c r="P317" s="90">
        <v>44081.373854166668</v>
      </c>
      <c r="Q317" s="87" t="s">
        <v>2052</v>
      </c>
      <c r="R317" s="87"/>
      <c r="S317" s="87"/>
      <c r="T317" s="87" t="s">
        <v>2782</v>
      </c>
      <c r="U317" s="90">
        <v>44081.373854166668</v>
      </c>
      <c r="V317" s="92" t="s">
        <v>3130</v>
      </c>
      <c r="W317" s="87"/>
      <c r="X317" s="87"/>
      <c r="Y317" s="96" t="s">
        <v>5130</v>
      </c>
      <c r="Z317" s="87"/>
      <c r="AA317" s="48"/>
      <c r="AB317" s="49"/>
      <c r="AC317" s="48"/>
      <c r="AD317" s="49"/>
      <c r="AE317" s="48"/>
      <c r="AF317" s="49"/>
      <c r="AG317" s="48"/>
      <c r="AH317" s="49"/>
      <c r="AI317" s="48"/>
    </row>
    <row r="318" spans="1:35" x14ac:dyDescent="0.25">
      <c r="A318" s="62" t="s">
        <v>350</v>
      </c>
      <c r="B318" s="62" t="s">
        <v>1478</v>
      </c>
      <c r="C318" s="63"/>
      <c r="D318" s="64"/>
      <c r="E318" s="65"/>
      <c r="F318" s="66"/>
      <c r="G318" s="63"/>
      <c r="H318" s="67"/>
      <c r="I318" s="68"/>
      <c r="J318" s="68"/>
      <c r="K318" s="34"/>
      <c r="L318" s="75">
        <v>318</v>
      </c>
      <c r="M318" s="75" t="b">
        <f xml:space="preserve"> IF(AND(Edges[Relationship Date (UTC)] &gt;= Misc!$O$2, Edges[Relationship Date (UTC)] &lt;= Misc!$P$2,Edges[Tweet Date (UTC)] &gt;= Misc!$O$3, Edges[Tweet Date (UTC)] &lt;= Misc!$P$3,TRUE), TRUE, FALSE)</f>
        <v>1</v>
      </c>
      <c r="N318" s="70"/>
      <c r="O318" s="87" t="s">
        <v>1908</v>
      </c>
      <c r="P318" s="90">
        <v>44081.374826388892</v>
      </c>
      <c r="Q318" s="87" t="s">
        <v>2056</v>
      </c>
      <c r="R318" s="87"/>
      <c r="S318" s="87"/>
      <c r="T318" s="87" t="s">
        <v>2782</v>
      </c>
      <c r="U318" s="90">
        <v>44081.374826388892</v>
      </c>
      <c r="V318" s="92" t="s">
        <v>3131</v>
      </c>
      <c r="W318" s="87"/>
      <c r="X318" s="87"/>
      <c r="Y318" s="96" t="s">
        <v>5131</v>
      </c>
      <c r="Z318" s="87"/>
      <c r="AA318" s="48">
        <v>0</v>
      </c>
      <c r="AB318" s="49">
        <v>0</v>
      </c>
      <c r="AC318" s="48">
        <v>0</v>
      </c>
      <c r="AD318" s="49">
        <v>0</v>
      </c>
      <c r="AE318" s="48">
        <v>0</v>
      </c>
      <c r="AF318" s="49">
        <v>0</v>
      </c>
      <c r="AG318" s="48">
        <v>27</v>
      </c>
      <c r="AH318" s="49">
        <v>100</v>
      </c>
      <c r="AI318" s="48">
        <v>27</v>
      </c>
    </row>
    <row r="319" spans="1:35" x14ac:dyDescent="0.25">
      <c r="A319" s="62" t="s">
        <v>350</v>
      </c>
      <c r="B319" s="62" t="s">
        <v>1471</v>
      </c>
      <c r="C319" s="63"/>
      <c r="D319" s="64"/>
      <c r="E319" s="65"/>
      <c r="F319" s="66"/>
      <c r="G319" s="63"/>
      <c r="H319" s="67"/>
      <c r="I319" s="68"/>
      <c r="J319" s="68"/>
      <c r="K319" s="34"/>
      <c r="L319" s="75">
        <v>319</v>
      </c>
      <c r="M319" s="75" t="b">
        <f xml:space="preserve"> IF(AND(Edges[Relationship Date (UTC)] &gt;= Misc!$O$2, Edges[Relationship Date (UTC)] &lt;= Misc!$P$2,Edges[Tweet Date (UTC)] &gt;= Misc!$O$3, Edges[Tweet Date (UTC)] &lt;= Misc!$P$3,TRUE), TRUE, FALSE)</f>
        <v>1</v>
      </c>
      <c r="N319" s="70"/>
      <c r="O319" s="87" t="s">
        <v>1908</v>
      </c>
      <c r="P319" s="90">
        <v>44081.374826388892</v>
      </c>
      <c r="Q319" s="87" t="s">
        <v>2056</v>
      </c>
      <c r="R319" s="87"/>
      <c r="S319" s="87"/>
      <c r="T319" s="87" t="s">
        <v>2782</v>
      </c>
      <c r="U319" s="90">
        <v>44081.374826388892</v>
      </c>
      <c r="V319" s="92" t="s">
        <v>3131</v>
      </c>
      <c r="W319" s="87"/>
      <c r="X319" s="87"/>
      <c r="Y319" s="96" t="s">
        <v>5131</v>
      </c>
      <c r="Z319" s="87"/>
      <c r="AA319" s="48"/>
      <c r="AB319" s="49"/>
      <c r="AC319" s="48"/>
      <c r="AD319" s="49"/>
      <c r="AE319" s="48"/>
      <c r="AF319" s="49"/>
      <c r="AG319" s="48"/>
      <c r="AH319" s="49"/>
      <c r="AI319" s="48"/>
    </row>
    <row r="320" spans="1:35" x14ac:dyDescent="0.25">
      <c r="A320" s="62" t="s">
        <v>350</v>
      </c>
      <c r="B320" s="62" t="s">
        <v>1479</v>
      </c>
      <c r="C320" s="63"/>
      <c r="D320" s="64"/>
      <c r="E320" s="65"/>
      <c r="F320" s="66"/>
      <c r="G320" s="63"/>
      <c r="H320" s="67"/>
      <c r="I320" s="68"/>
      <c r="J320" s="68"/>
      <c r="K320" s="34"/>
      <c r="L320" s="75">
        <v>320</v>
      </c>
      <c r="M320" s="75" t="b">
        <f xml:space="preserve"> IF(AND(Edges[Relationship Date (UTC)] &gt;= Misc!$O$2, Edges[Relationship Date (UTC)] &lt;= Misc!$P$2,Edges[Tweet Date (UTC)] &gt;= Misc!$O$3, Edges[Tweet Date (UTC)] &lt;= Misc!$P$3,TRUE), TRUE, FALSE)</f>
        <v>1</v>
      </c>
      <c r="N320" s="70"/>
      <c r="O320" s="87" t="s">
        <v>1908</v>
      </c>
      <c r="P320" s="90">
        <v>44081.37568287037</v>
      </c>
      <c r="Q320" s="87" t="s">
        <v>2057</v>
      </c>
      <c r="R320" s="87"/>
      <c r="S320" s="87"/>
      <c r="T320" s="87" t="s">
        <v>2743</v>
      </c>
      <c r="U320" s="90">
        <v>44081.37568287037</v>
      </c>
      <c r="V320" s="92" t="s">
        <v>3132</v>
      </c>
      <c r="W320" s="87"/>
      <c r="X320" s="87"/>
      <c r="Y320" s="96" t="s">
        <v>5132</v>
      </c>
      <c r="Z320" s="87"/>
      <c r="AA320" s="48"/>
      <c r="AB320" s="49"/>
      <c r="AC320" s="48"/>
      <c r="AD320" s="49"/>
      <c r="AE320" s="48"/>
      <c r="AF320" s="49"/>
      <c r="AG320" s="48"/>
      <c r="AH320" s="49"/>
      <c r="AI320" s="48"/>
    </row>
    <row r="321" spans="1:35" x14ac:dyDescent="0.25">
      <c r="A321" s="62" t="s">
        <v>350</v>
      </c>
      <c r="B321" s="62" t="s">
        <v>1480</v>
      </c>
      <c r="C321" s="63"/>
      <c r="D321" s="64"/>
      <c r="E321" s="65"/>
      <c r="F321" s="66"/>
      <c r="G321" s="63"/>
      <c r="H321" s="67"/>
      <c r="I321" s="68"/>
      <c r="J321" s="68"/>
      <c r="K321" s="34"/>
      <c r="L321" s="75">
        <v>321</v>
      </c>
      <c r="M321" s="75" t="b">
        <f xml:space="preserve"> IF(AND(Edges[Relationship Date (UTC)] &gt;= Misc!$O$2, Edges[Relationship Date (UTC)] &lt;= Misc!$P$2,Edges[Tweet Date (UTC)] &gt;= Misc!$O$3, Edges[Tweet Date (UTC)] &lt;= Misc!$P$3,TRUE), TRUE, FALSE)</f>
        <v>1</v>
      </c>
      <c r="N321" s="70"/>
      <c r="O321" s="87" t="s">
        <v>1908</v>
      </c>
      <c r="P321" s="90">
        <v>44081.37568287037</v>
      </c>
      <c r="Q321" s="87" t="s">
        <v>2057</v>
      </c>
      <c r="R321" s="87"/>
      <c r="S321" s="87"/>
      <c r="T321" s="87" t="s">
        <v>2743</v>
      </c>
      <c r="U321" s="90">
        <v>44081.37568287037</v>
      </c>
      <c r="V321" s="92" t="s">
        <v>3132</v>
      </c>
      <c r="W321" s="87"/>
      <c r="X321" s="87"/>
      <c r="Y321" s="96" t="s">
        <v>5132</v>
      </c>
      <c r="Z321" s="87"/>
      <c r="AA321" s="48"/>
      <c r="AB321" s="49"/>
      <c r="AC321" s="48"/>
      <c r="AD321" s="49"/>
      <c r="AE321" s="48"/>
      <c r="AF321" s="49"/>
      <c r="AG321" s="48"/>
      <c r="AH321" s="49"/>
      <c r="AI321" s="48"/>
    </row>
    <row r="322" spans="1:35" x14ac:dyDescent="0.25">
      <c r="A322" s="62" t="s">
        <v>350</v>
      </c>
      <c r="B322" s="62" t="s">
        <v>1481</v>
      </c>
      <c r="C322" s="63"/>
      <c r="D322" s="64"/>
      <c r="E322" s="65"/>
      <c r="F322" s="66"/>
      <c r="G322" s="63"/>
      <c r="H322" s="67"/>
      <c r="I322" s="68"/>
      <c r="J322" s="68"/>
      <c r="K322" s="34"/>
      <c r="L322" s="75">
        <v>322</v>
      </c>
      <c r="M322" s="75" t="b">
        <f xml:space="preserve"> IF(AND(Edges[Relationship Date (UTC)] &gt;= Misc!$O$2, Edges[Relationship Date (UTC)] &lt;= Misc!$P$2,Edges[Tweet Date (UTC)] &gt;= Misc!$O$3, Edges[Tweet Date (UTC)] &lt;= Misc!$P$3,TRUE), TRUE, FALSE)</f>
        <v>1</v>
      </c>
      <c r="N322" s="70"/>
      <c r="O322" s="87" t="s">
        <v>1908</v>
      </c>
      <c r="P322" s="90">
        <v>44081.37568287037</v>
      </c>
      <c r="Q322" s="87" t="s">
        <v>2057</v>
      </c>
      <c r="R322" s="87"/>
      <c r="S322" s="87"/>
      <c r="T322" s="87" t="s">
        <v>2743</v>
      </c>
      <c r="U322" s="90">
        <v>44081.37568287037</v>
      </c>
      <c r="V322" s="92" t="s">
        <v>3132</v>
      </c>
      <c r="W322" s="87"/>
      <c r="X322" s="87"/>
      <c r="Y322" s="96" t="s">
        <v>5132</v>
      </c>
      <c r="Z322" s="87"/>
      <c r="AA322" s="48"/>
      <c r="AB322" s="49"/>
      <c r="AC322" s="48"/>
      <c r="AD322" s="49"/>
      <c r="AE322" s="48"/>
      <c r="AF322" s="49"/>
      <c r="AG322" s="48"/>
      <c r="AH322" s="49"/>
      <c r="AI322" s="48"/>
    </row>
    <row r="323" spans="1:35" x14ac:dyDescent="0.25">
      <c r="A323" s="62" t="s">
        <v>350</v>
      </c>
      <c r="B323" s="62" t="s">
        <v>1456</v>
      </c>
      <c r="C323" s="63"/>
      <c r="D323" s="64"/>
      <c r="E323" s="65"/>
      <c r="F323" s="66"/>
      <c r="G323" s="63"/>
      <c r="H323" s="67"/>
      <c r="I323" s="68"/>
      <c r="J323" s="68"/>
      <c r="K323" s="34"/>
      <c r="L323" s="75">
        <v>323</v>
      </c>
      <c r="M323" s="75" t="b">
        <f xml:space="preserve"> IF(AND(Edges[Relationship Date (UTC)] &gt;= Misc!$O$2, Edges[Relationship Date (UTC)] &lt;= Misc!$P$2,Edges[Tweet Date (UTC)] &gt;= Misc!$O$3, Edges[Tweet Date (UTC)] &lt;= Misc!$P$3,TRUE), TRUE, FALSE)</f>
        <v>1</v>
      </c>
      <c r="N323" s="70"/>
      <c r="O323" s="87" t="s">
        <v>1908</v>
      </c>
      <c r="P323" s="90">
        <v>44081.37568287037</v>
      </c>
      <c r="Q323" s="87" t="s">
        <v>2057</v>
      </c>
      <c r="R323" s="87"/>
      <c r="S323" s="87"/>
      <c r="T323" s="87" t="s">
        <v>2743</v>
      </c>
      <c r="U323" s="90">
        <v>44081.37568287037</v>
      </c>
      <c r="V323" s="92" t="s">
        <v>3132</v>
      </c>
      <c r="W323" s="87"/>
      <c r="X323" s="87"/>
      <c r="Y323" s="96" t="s">
        <v>5132</v>
      </c>
      <c r="Z323" s="87"/>
      <c r="AA323" s="48"/>
      <c r="AB323" s="49"/>
      <c r="AC323" s="48"/>
      <c r="AD323" s="49"/>
      <c r="AE323" s="48"/>
      <c r="AF323" s="49"/>
      <c r="AG323" s="48"/>
      <c r="AH323" s="49"/>
      <c r="AI323" s="48"/>
    </row>
    <row r="324" spans="1:35" x14ac:dyDescent="0.25">
      <c r="A324" s="62" t="s">
        <v>350</v>
      </c>
      <c r="B324" s="62" t="s">
        <v>1482</v>
      </c>
      <c r="C324" s="63"/>
      <c r="D324" s="64"/>
      <c r="E324" s="65"/>
      <c r="F324" s="66"/>
      <c r="G324" s="63"/>
      <c r="H324" s="67"/>
      <c r="I324" s="68"/>
      <c r="J324" s="68"/>
      <c r="K324" s="34"/>
      <c r="L324" s="75">
        <v>324</v>
      </c>
      <c r="M324" s="75" t="b">
        <f xml:space="preserve"> IF(AND(Edges[Relationship Date (UTC)] &gt;= Misc!$O$2, Edges[Relationship Date (UTC)] &lt;= Misc!$P$2,Edges[Tweet Date (UTC)] &gt;= Misc!$O$3, Edges[Tweet Date (UTC)] &lt;= Misc!$P$3,TRUE), TRUE, FALSE)</f>
        <v>1</v>
      </c>
      <c r="N324" s="70"/>
      <c r="O324" s="87" t="s">
        <v>1908</v>
      </c>
      <c r="P324" s="90">
        <v>44081.37568287037</v>
      </c>
      <c r="Q324" s="87" t="s">
        <v>2057</v>
      </c>
      <c r="R324" s="87"/>
      <c r="S324" s="87"/>
      <c r="T324" s="87" t="s">
        <v>2743</v>
      </c>
      <c r="U324" s="90">
        <v>44081.37568287037</v>
      </c>
      <c r="V324" s="92" t="s">
        <v>3132</v>
      </c>
      <c r="W324" s="87"/>
      <c r="X324" s="87"/>
      <c r="Y324" s="96" t="s">
        <v>5132</v>
      </c>
      <c r="Z324" s="87"/>
      <c r="AA324" s="48"/>
      <c r="AB324" s="49"/>
      <c r="AC324" s="48"/>
      <c r="AD324" s="49"/>
      <c r="AE324" s="48"/>
      <c r="AF324" s="49"/>
      <c r="AG324" s="48"/>
      <c r="AH324" s="49"/>
      <c r="AI324" s="48"/>
    </row>
    <row r="325" spans="1:35" x14ac:dyDescent="0.25">
      <c r="A325" s="62" t="s">
        <v>350</v>
      </c>
      <c r="B325" s="62" t="s">
        <v>1483</v>
      </c>
      <c r="C325" s="63"/>
      <c r="D325" s="64"/>
      <c r="E325" s="65"/>
      <c r="F325" s="66"/>
      <c r="G325" s="63"/>
      <c r="H325" s="67"/>
      <c r="I325" s="68"/>
      <c r="J325" s="68"/>
      <c r="K325" s="34"/>
      <c r="L325" s="75">
        <v>325</v>
      </c>
      <c r="M325" s="75" t="b">
        <f xml:space="preserve"> IF(AND(Edges[Relationship Date (UTC)] &gt;= Misc!$O$2, Edges[Relationship Date (UTC)] &lt;= Misc!$P$2,Edges[Tweet Date (UTC)] &gt;= Misc!$O$3, Edges[Tweet Date (UTC)] &lt;= Misc!$P$3,TRUE), TRUE, FALSE)</f>
        <v>1</v>
      </c>
      <c r="N325" s="70"/>
      <c r="O325" s="87" t="s">
        <v>1908</v>
      </c>
      <c r="P325" s="90">
        <v>44081.37568287037</v>
      </c>
      <c r="Q325" s="87" t="s">
        <v>2057</v>
      </c>
      <c r="R325" s="87"/>
      <c r="S325" s="87"/>
      <c r="T325" s="87" t="s">
        <v>2743</v>
      </c>
      <c r="U325" s="90">
        <v>44081.37568287037</v>
      </c>
      <c r="V325" s="92" t="s">
        <v>3132</v>
      </c>
      <c r="W325" s="87"/>
      <c r="X325" s="87"/>
      <c r="Y325" s="96" t="s">
        <v>5132</v>
      </c>
      <c r="Z325" s="87"/>
      <c r="AA325" s="48">
        <v>0</v>
      </c>
      <c r="AB325" s="49">
        <v>0</v>
      </c>
      <c r="AC325" s="48">
        <v>0</v>
      </c>
      <c r="AD325" s="49">
        <v>0</v>
      </c>
      <c r="AE325" s="48">
        <v>0</v>
      </c>
      <c r="AF325" s="49">
        <v>0</v>
      </c>
      <c r="AG325" s="48">
        <v>10</v>
      </c>
      <c r="AH325" s="49">
        <v>100</v>
      </c>
      <c r="AI325" s="48">
        <v>10</v>
      </c>
    </row>
    <row r="326" spans="1:35" x14ac:dyDescent="0.25">
      <c r="A326" s="62" t="s">
        <v>350</v>
      </c>
      <c r="B326" s="62" t="s">
        <v>1471</v>
      </c>
      <c r="C326" s="63"/>
      <c r="D326" s="64"/>
      <c r="E326" s="65"/>
      <c r="F326" s="66"/>
      <c r="G326" s="63"/>
      <c r="H326" s="67"/>
      <c r="I326" s="68"/>
      <c r="J326" s="68"/>
      <c r="K326" s="34"/>
      <c r="L326" s="75">
        <v>326</v>
      </c>
      <c r="M326" s="75" t="b">
        <f xml:space="preserve"> IF(AND(Edges[Relationship Date (UTC)] &gt;= Misc!$O$2, Edges[Relationship Date (UTC)] &lt;= Misc!$P$2,Edges[Tweet Date (UTC)] &gt;= Misc!$O$3, Edges[Tweet Date (UTC)] &lt;= Misc!$P$3,TRUE), TRUE, FALSE)</f>
        <v>1</v>
      </c>
      <c r="N326" s="70"/>
      <c r="O326" s="87" t="s">
        <v>1908</v>
      </c>
      <c r="P326" s="90">
        <v>44081.37568287037</v>
      </c>
      <c r="Q326" s="87" t="s">
        <v>2057</v>
      </c>
      <c r="R326" s="87"/>
      <c r="S326" s="87"/>
      <c r="T326" s="87" t="s">
        <v>2743</v>
      </c>
      <c r="U326" s="90">
        <v>44081.37568287037</v>
      </c>
      <c r="V326" s="92" t="s">
        <v>3132</v>
      </c>
      <c r="W326" s="87"/>
      <c r="X326" s="87"/>
      <c r="Y326" s="96" t="s">
        <v>5132</v>
      </c>
      <c r="Z326" s="87"/>
      <c r="AA326" s="48"/>
      <c r="AB326" s="49"/>
      <c r="AC326" s="48"/>
      <c r="AD326" s="49"/>
      <c r="AE326" s="48"/>
      <c r="AF326" s="49"/>
      <c r="AG326" s="48"/>
      <c r="AH326" s="49"/>
      <c r="AI326" s="48"/>
    </row>
    <row r="327" spans="1:35" x14ac:dyDescent="0.25">
      <c r="A327" s="62" t="s">
        <v>351</v>
      </c>
      <c r="B327" s="62" t="s">
        <v>1458</v>
      </c>
      <c r="C327" s="63"/>
      <c r="D327" s="64"/>
      <c r="E327" s="65"/>
      <c r="F327" s="66"/>
      <c r="G327" s="63"/>
      <c r="H327" s="67"/>
      <c r="I327" s="68"/>
      <c r="J327" s="68"/>
      <c r="K327" s="34"/>
      <c r="L327" s="75">
        <v>327</v>
      </c>
      <c r="M327" s="75" t="b">
        <f xml:space="preserve"> IF(AND(Edges[Relationship Date (UTC)] &gt;= Misc!$O$2, Edges[Relationship Date (UTC)] &lt;= Misc!$P$2,Edges[Tweet Date (UTC)] &gt;= Misc!$O$3, Edges[Tweet Date (UTC)] &lt;= Misc!$P$3,TRUE), TRUE, FALSE)</f>
        <v>1</v>
      </c>
      <c r="N327" s="70"/>
      <c r="O327" s="87" t="s">
        <v>1908</v>
      </c>
      <c r="P327" s="90">
        <v>44081.375694444447</v>
      </c>
      <c r="Q327" s="87" t="s">
        <v>2058</v>
      </c>
      <c r="R327" s="87"/>
      <c r="S327" s="87"/>
      <c r="T327" s="87" t="s">
        <v>2750</v>
      </c>
      <c r="U327" s="90">
        <v>44081.375694444447</v>
      </c>
      <c r="V327" s="92" t="s">
        <v>3133</v>
      </c>
      <c r="W327" s="87"/>
      <c r="X327" s="87"/>
      <c r="Y327" s="96" t="s">
        <v>5133</v>
      </c>
      <c r="Z327" s="87"/>
      <c r="AA327" s="48"/>
      <c r="AB327" s="49"/>
      <c r="AC327" s="48"/>
      <c r="AD327" s="49"/>
      <c r="AE327" s="48"/>
      <c r="AF327" s="49"/>
      <c r="AG327" s="48"/>
      <c r="AH327" s="49"/>
      <c r="AI327" s="48"/>
    </row>
    <row r="328" spans="1:35" x14ac:dyDescent="0.25">
      <c r="A328" s="62" t="s">
        <v>351</v>
      </c>
      <c r="B328" s="62" t="s">
        <v>1459</v>
      </c>
      <c r="C328" s="63"/>
      <c r="D328" s="64"/>
      <c r="E328" s="65"/>
      <c r="F328" s="66"/>
      <c r="G328" s="63"/>
      <c r="H328" s="67"/>
      <c r="I328" s="68"/>
      <c r="J328" s="68"/>
      <c r="K328" s="34"/>
      <c r="L328" s="75">
        <v>328</v>
      </c>
      <c r="M328" s="75" t="b">
        <f xml:space="preserve"> IF(AND(Edges[Relationship Date (UTC)] &gt;= Misc!$O$2, Edges[Relationship Date (UTC)] &lt;= Misc!$P$2,Edges[Tweet Date (UTC)] &gt;= Misc!$O$3, Edges[Tweet Date (UTC)] &lt;= Misc!$P$3,TRUE), TRUE, FALSE)</f>
        <v>1</v>
      </c>
      <c r="N328" s="70"/>
      <c r="O328" s="87" t="s">
        <v>1908</v>
      </c>
      <c r="P328" s="90">
        <v>44081.375694444447</v>
      </c>
      <c r="Q328" s="87" t="s">
        <v>2058</v>
      </c>
      <c r="R328" s="87"/>
      <c r="S328" s="87"/>
      <c r="T328" s="87" t="s">
        <v>2750</v>
      </c>
      <c r="U328" s="90">
        <v>44081.375694444447</v>
      </c>
      <c r="V328" s="92" t="s">
        <v>3133</v>
      </c>
      <c r="W328" s="87"/>
      <c r="X328" s="87"/>
      <c r="Y328" s="96" t="s">
        <v>5133</v>
      </c>
      <c r="Z328" s="87"/>
      <c r="AA328" s="48"/>
      <c r="AB328" s="49"/>
      <c r="AC328" s="48"/>
      <c r="AD328" s="49"/>
      <c r="AE328" s="48"/>
      <c r="AF328" s="49"/>
      <c r="AG328" s="48"/>
      <c r="AH328" s="49"/>
      <c r="AI328" s="48"/>
    </row>
    <row r="329" spans="1:35" x14ac:dyDescent="0.25">
      <c r="A329" s="62" t="s">
        <v>351</v>
      </c>
      <c r="B329" s="62" t="s">
        <v>1460</v>
      </c>
      <c r="C329" s="63"/>
      <c r="D329" s="64"/>
      <c r="E329" s="65"/>
      <c r="F329" s="66"/>
      <c r="G329" s="63"/>
      <c r="H329" s="67"/>
      <c r="I329" s="68"/>
      <c r="J329" s="68"/>
      <c r="K329" s="34"/>
      <c r="L329" s="75">
        <v>329</v>
      </c>
      <c r="M329" s="75" t="b">
        <f xml:space="preserve"> IF(AND(Edges[Relationship Date (UTC)] &gt;= Misc!$O$2, Edges[Relationship Date (UTC)] &lt;= Misc!$P$2,Edges[Tweet Date (UTC)] &gt;= Misc!$O$3, Edges[Tweet Date (UTC)] &lt;= Misc!$P$3,TRUE), TRUE, FALSE)</f>
        <v>1</v>
      </c>
      <c r="N329" s="70"/>
      <c r="O329" s="87" t="s">
        <v>1908</v>
      </c>
      <c r="P329" s="90">
        <v>44081.375694444447</v>
      </c>
      <c r="Q329" s="87" t="s">
        <v>2058</v>
      </c>
      <c r="R329" s="87"/>
      <c r="S329" s="87"/>
      <c r="T329" s="87" t="s">
        <v>2750</v>
      </c>
      <c r="U329" s="90">
        <v>44081.375694444447</v>
      </c>
      <c r="V329" s="92" t="s">
        <v>3133</v>
      </c>
      <c r="W329" s="87"/>
      <c r="X329" s="87"/>
      <c r="Y329" s="96" t="s">
        <v>5133</v>
      </c>
      <c r="Z329" s="87"/>
      <c r="AA329" s="48"/>
      <c r="AB329" s="49"/>
      <c r="AC329" s="48"/>
      <c r="AD329" s="49"/>
      <c r="AE329" s="48"/>
      <c r="AF329" s="49"/>
      <c r="AG329" s="48"/>
      <c r="AH329" s="49"/>
      <c r="AI329" s="48"/>
    </row>
    <row r="330" spans="1:35" x14ac:dyDescent="0.25">
      <c r="A330" s="62" t="s">
        <v>351</v>
      </c>
      <c r="B330" s="62" t="s">
        <v>1461</v>
      </c>
      <c r="C330" s="63"/>
      <c r="D330" s="64"/>
      <c r="E330" s="65"/>
      <c r="F330" s="66"/>
      <c r="G330" s="63"/>
      <c r="H330" s="67"/>
      <c r="I330" s="68"/>
      <c r="J330" s="68"/>
      <c r="K330" s="34"/>
      <c r="L330" s="75">
        <v>330</v>
      </c>
      <c r="M330" s="75" t="b">
        <f xml:space="preserve"> IF(AND(Edges[Relationship Date (UTC)] &gt;= Misc!$O$2, Edges[Relationship Date (UTC)] &lt;= Misc!$P$2,Edges[Tweet Date (UTC)] &gt;= Misc!$O$3, Edges[Tweet Date (UTC)] &lt;= Misc!$P$3,TRUE), TRUE, FALSE)</f>
        <v>1</v>
      </c>
      <c r="N330" s="70"/>
      <c r="O330" s="87" t="s">
        <v>1908</v>
      </c>
      <c r="P330" s="90">
        <v>44081.375694444447</v>
      </c>
      <c r="Q330" s="87" t="s">
        <v>2058</v>
      </c>
      <c r="R330" s="87"/>
      <c r="S330" s="87"/>
      <c r="T330" s="87" t="s">
        <v>2750</v>
      </c>
      <c r="U330" s="90">
        <v>44081.375694444447</v>
      </c>
      <c r="V330" s="92" t="s">
        <v>3133</v>
      </c>
      <c r="W330" s="87"/>
      <c r="X330" s="87"/>
      <c r="Y330" s="96" t="s">
        <v>5133</v>
      </c>
      <c r="Z330" s="87"/>
      <c r="AA330" s="48"/>
      <c r="AB330" s="49"/>
      <c r="AC330" s="48"/>
      <c r="AD330" s="49"/>
      <c r="AE330" s="48"/>
      <c r="AF330" s="49"/>
      <c r="AG330" s="48"/>
      <c r="AH330" s="49"/>
      <c r="AI330" s="48"/>
    </row>
    <row r="331" spans="1:35" x14ac:dyDescent="0.25">
      <c r="A331" s="62" t="s">
        <v>351</v>
      </c>
      <c r="B331" s="62" t="s">
        <v>1462</v>
      </c>
      <c r="C331" s="63"/>
      <c r="D331" s="64"/>
      <c r="E331" s="65"/>
      <c r="F331" s="66"/>
      <c r="G331" s="63"/>
      <c r="H331" s="67"/>
      <c r="I331" s="68"/>
      <c r="J331" s="68"/>
      <c r="K331" s="34"/>
      <c r="L331" s="75">
        <v>331</v>
      </c>
      <c r="M331" s="75" t="b">
        <f xml:space="preserve"> IF(AND(Edges[Relationship Date (UTC)] &gt;= Misc!$O$2, Edges[Relationship Date (UTC)] &lt;= Misc!$P$2,Edges[Tweet Date (UTC)] &gt;= Misc!$O$3, Edges[Tweet Date (UTC)] &lt;= Misc!$P$3,TRUE), TRUE, FALSE)</f>
        <v>1</v>
      </c>
      <c r="N331" s="70"/>
      <c r="O331" s="87" t="s">
        <v>1908</v>
      </c>
      <c r="P331" s="90">
        <v>44081.375694444447</v>
      </c>
      <c r="Q331" s="87" t="s">
        <v>2058</v>
      </c>
      <c r="R331" s="87"/>
      <c r="S331" s="87"/>
      <c r="T331" s="87" t="s">
        <v>2750</v>
      </c>
      <c r="U331" s="90">
        <v>44081.375694444447</v>
      </c>
      <c r="V331" s="92" t="s">
        <v>3133</v>
      </c>
      <c r="W331" s="87"/>
      <c r="X331" s="87"/>
      <c r="Y331" s="96" t="s">
        <v>5133</v>
      </c>
      <c r="Z331" s="87"/>
      <c r="AA331" s="48"/>
      <c r="AB331" s="49"/>
      <c r="AC331" s="48"/>
      <c r="AD331" s="49"/>
      <c r="AE331" s="48"/>
      <c r="AF331" s="49"/>
      <c r="AG331" s="48"/>
      <c r="AH331" s="49"/>
      <c r="AI331" s="48"/>
    </row>
    <row r="332" spans="1:35" x14ac:dyDescent="0.25">
      <c r="A332" s="62" t="s">
        <v>351</v>
      </c>
      <c r="B332" s="62" t="s">
        <v>1354</v>
      </c>
      <c r="C332" s="63"/>
      <c r="D332" s="64"/>
      <c r="E332" s="65"/>
      <c r="F332" s="66"/>
      <c r="G332" s="63"/>
      <c r="H332" s="67"/>
      <c r="I332" s="68"/>
      <c r="J332" s="68"/>
      <c r="K332" s="34"/>
      <c r="L332" s="75">
        <v>332</v>
      </c>
      <c r="M332" s="75" t="b">
        <f xml:space="preserve"> IF(AND(Edges[Relationship Date (UTC)] &gt;= Misc!$O$2, Edges[Relationship Date (UTC)] &lt;= Misc!$P$2,Edges[Tweet Date (UTC)] &gt;= Misc!$O$3, Edges[Tweet Date (UTC)] &lt;= Misc!$P$3,TRUE), TRUE, FALSE)</f>
        <v>1</v>
      </c>
      <c r="N332" s="70"/>
      <c r="O332" s="87" t="s">
        <v>1908</v>
      </c>
      <c r="P332" s="90">
        <v>44081.375694444447</v>
      </c>
      <c r="Q332" s="87" t="s">
        <v>2058</v>
      </c>
      <c r="R332" s="87"/>
      <c r="S332" s="87"/>
      <c r="T332" s="87" t="s">
        <v>2750</v>
      </c>
      <c r="U332" s="90">
        <v>44081.375694444447</v>
      </c>
      <c r="V332" s="92" t="s">
        <v>3133</v>
      </c>
      <c r="W332" s="87"/>
      <c r="X332" s="87"/>
      <c r="Y332" s="96" t="s">
        <v>5133</v>
      </c>
      <c r="Z332" s="87"/>
      <c r="AA332" s="48"/>
      <c r="AB332" s="49"/>
      <c r="AC332" s="48"/>
      <c r="AD332" s="49"/>
      <c r="AE332" s="48"/>
      <c r="AF332" s="49"/>
      <c r="AG332" s="48"/>
      <c r="AH332" s="49"/>
      <c r="AI332" s="48"/>
    </row>
    <row r="333" spans="1:35" x14ac:dyDescent="0.25">
      <c r="A333" s="62" t="s">
        <v>351</v>
      </c>
      <c r="B333" s="62" t="s">
        <v>1355</v>
      </c>
      <c r="C333" s="63"/>
      <c r="D333" s="64"/>
      <c r="E333" s="65"/>
      <c r="F333" s="66"/>
      <c r="G333" s="63"/>
      <c r="H333" s="67"/>
      <c r="I333" s="68"/>
      <c r="J333" s="68"/>
      <c r="K333" s="34"/>
      <c r="L333" s="75">
        <v>333</v>
      </c>
      <c r="M333" s="75" t="b">
        <f xml:space="preserve"> IF(AND(Edges[Relationship Date (UTC)] &gt;= Misc!$O$2, Edges[Relationship Date (UTC)] &lt;= Misc!$P$2,Edges[Tweet Date (UTC)] &gt;= Misc!$O$3, Edges[Tweet Date (UTC)] &lt;= Misc!$P$3,TRUE), TRUE, FALSE)</f>
        <v>1</v>
      </c>
      <c r="N333" s="70"/>
      <c r="O333" s="87" t="s">
        <v>1908</v>
      </c>
      <c r="P333" s="90">
        <v>44081.375694444447</v>
      </c>
      <c r="Q333" s="87" t="s">
        <v>2058</v>
      </c>
      <c r="R333" s="87"/>
      <c r="S333" s="87"/>
      <c r="T333" s="87" t="s">
        <v>2750</v>
      </c>
      <c r="U333" s="90">
        <v>44081.375694444447</v>
      </c>
      <c r="V333" s="92" t="s">
        <v>3133</v>
      </c>
      <c r="W333" s="87"/>
      <c r="X333" s="87"/>
      <c r="Y333" s="96" t="s">
        <v>5133</v>
      </c>
      <c r="Z333" s="87"/>
      <c r="AA333" s="48"/>
      <c r="AB333" s="49"/>
      <c r="AC333" s="48"/>
      <c r="AD333" s="49"/>
      <c r="AE333" s="48"/>
      <c r="AF333" s="49"/>
      <c r="AG333" s="48"/>
      <c r="AH333" s="49"/>
      <c r="AI333" s="48"/>
    </row>
    <row r="334" spans="1:35" x14ac:dyDescent="0.25">
      <c r="A334" s="62" t="s">
        <v>351</v>
      </c>
      <c r="B334" s="62" t="s">
        <v>1484</v>
      </c>
      <c r="C334" s="63"/>
      <c r="D334" s="64"/>
      <c r="E334" s="65"/>
      <c r="F334" s="66"/>
      <c r="G334" s="63"/>
      <c r="H334" s="67"/>
      <c r="I334" s="68"/>
      <c r="J334" s="68"/>
      <c r="K334" s="34"/>
      <c r="L334" s="75">
        <v>334</v>
      </c>
      <c r="M334" s="75" t="b">
        <f xml:space="preserve"> IF(AND(Edges[Relationship Date (UTC)] &gt;= Misc!$O$2, Edges[Relationship Date (UTC)] &lt;= Misc!$P$2,Edges[Tweet Date (UTC)] &gt;= Misc!$O$3, Edges[Tweet Date (UTC)] &lt;= Misc!$P$3,TRUE), TRUE, FALSE)</f>
        <v>1</v>
      </c>
      <c r="N334" s="70"/>
      <c r="O334" s="87" t="s">
        <v>1908</v>
      </c>
      <c r="P334" s="90">
        <v>44081.375694444447</v>
      </c>
      <c r="Q334" s="87" t="s">
        <v>2058</v>
      </c>
      <c r="R334" s="87"/>
      <c r="S334" s="87"/>
      <c r="T334" s="87" t="s">
        <v>2750</v>
      </c>
      <c r="U334" s="90">
        <v>44081.375694444447</v>
      </c>
      <c r="V334" s="92" t="s">
        <v>3133</v>
      </c>
      <c r="W334" s="87"/>
      <c r="X334" s="87"/>
      <c r="Y334" s="96" t="s">
        <v>5133</v>
      </c>
      <c r="Z334" s="87"/>
      <c r="AA334" s="48">
        <v>0</v>
      </c>
      <c r="AB334" s="49">
        <v>0</v>
      </c>
      <c r="AC334" s="48">
        <v>0</v>
      </c>
      <c r="AD334" s="49">
        <v>0</v>
      </c>
      <c r="AE334" s="48">
        <v>0</v>
      </c>
      <c r="AF334" s="49">
        <v>0</v>
      </c>
      <c r="AG334" s="48">
        <v>11</v>
      </c>
      <c r="AH334" s="49">
        <v>100</v>
      </c>
      <c r="AI334" s="48">
        <v>11</v>
      </c>
    </row>
    <row r="335" spans="1:35" x14ac:dyDescent="0.25">
      <c r="A335" s="62" t="s">
        <v>352</v>
      </c>
      <c r="B335" s="62" t="s">
        <v>1443</v>
      </c>
      <c r="C335" s="63"/>
      <c r="D335" s="64"/>
      <c r="E335" s="65"/>
      <c r="F335" s="66"/>
      <c r="G335" s="63"/>
      <c r="H335" s="67"/>
      <c r="I335" s="68"/>
      <c r="J335" s="68"/>
      <c r="K335" s="34"/>
      <c r="L335" s="75">
        <v>335</v>
      </c>
      <c r="M335" s="75" t="b">
        <f xml:space="preserve"> IF(AND(Edges[Relationship Date (UTC)] &gt;= Misc!$O$2, Edges[Relationship Date (UTC)] &lt;= Misc!$P$2,Edges[Tweet Date (UTC)] &gt;= Misc!$O$3, Edges[Tweet Date (UTC)] &lt;= Misc!$P$3,TRUE), TRUE, FALSE)</f>
        <v>1</v>
      </c>
      <c r="N335" s="70"/>
      <c r="O335" s="87" t="s">
        <v>1908</v>
      </c>
      <c r="P335" s="90">
        <v>44081.375694444447</v>
      </c>
      <c r="Q335" s="87" t="s">
        <v>2030</v>
      </c>
      <c r="R335" s="87"/>
      <c r="S335" s="87"/>
      <c r="T335" s="87" t="s">
        <v>2777</v>
      </c>
      <c r="U335" s="90">
        <v>44081.375694444447</v>
      </c>
      <c r="V335" s="92" t="s">
        <v>3134</v>
      </c>
      <c r="W335" s="87"/>
      <c r="X335" s="87"/>
      <c r="Y335" s="96" t="s">
        <v>5134</v>
      </c>
      <c r="Z335" s="87"/>
      <c r="AA335" s="48">
        <v>0</v>
      </c>
      <c r="AB335" s="49">
        <v>0</v>
      </c>
      <c r="AC335" s="48">
        <v>0</v>
      </c>
      <c r="AD335" s="49">
        <v>0</v>
      </c>
      <c r="AE335" s="48">
        <v>0</v>
      </c>
      <c r="AF335" s="49">
        <v>0</v>
      </c>
      <c r="AG335" s="48">
        <v>47</v>
      </c>
      <c r="AH335" s="49">
        <v>100</v>
      </c>
      <c r="AI335" s="48">
        <v>47</v>
      </c>
    </row>
    <row r="336" spans="1:35" x14ac:dyDescent="0.25">
      <c r="A336" s="62" t="s">
        <v>353</v>
      </c>
      <c r="B336" s="62" t="s">
        <v>1485</v>
      </c>
      <c r="C336" s="63"/>
      <c r="D336" s="64"/>
      <c r="E336" s="65"/>
      <c r="F336" s="66"/>
      <c r="G336" s="63"/>
      <c r="H336" s="67"/>
      <c r="I336" s="68"/>
      <c r="J336" s="68"/>
      <c r="K336" s="34"/>
      <c r="L336" s="75">
        <v>336</v>
      </c>
      <c r="M336" s="75" t="b">
        <f xml:space="preserve"> IF(AND(Edges[Relationship Date (UTC)] &gt;= Misc!$O$2, Edges[Relationship Date (UTC)] &lt;= Misc!$P$2,Edges[Tweet Date (UTC)] &gt;= Misc!$O$3, Edges[Tweet Date (UTC)] &lt;= Misc!$P$3,TRUE), TRUE, FALSE)</f>
        <v>1</v>
      </c>
      <c r="N336" s="70"/>
      <c r="O336" s="87" t="s">
        <v>1908</v>
      </c>
      <c r="P336" s="90">
        <v>44081.375706018516</v>
      </c>
      <c r="Q336" s="87" t="s">
        <v>2059</v>
      </c>
      <c r="R336" s="87"/>
      <c r="S336" s="87"/>
      <c r="T336" s="87" t="s">
        <v>2747</v>
      </c>
      <c r="U336" s="90">
        <v>44081.375706018516</v>
      </c>
      <c r="V336" s="92" t="s">
        <v>3135</v>
      </c>
      <c r="W336" s="87"/>
      <c r="X336" s="87"/>
      <c r="Y336" s="96" t="s">
        <v>5135</v>
      </c>
      <c r="Z336" s="87"/>
      <c r="AA336" s="48">
        <v>0</v>
      </c>
      <c r="AB336" s="49">
        <v>0</v>
      </c>
      <c r="AC336" s="48">
        <v>0</v>
      </c>
      <c r="AD336" s="49">
        <v>0</v>
      </c>
      <c r="AE336" s="48">
        <v>0</v>
      </c>
      <c r="AF336" s="49">
        <v>0</v>
      </c>
      <c r="AG336" s="48">
        <v>15</v>
      </c>
      <c r="AH336" s="49">
        <v>100</v>
      </c>
      <c r="AI336" s="48">
        <v>15</v>
      </c>
    </row>
    <row r="337" spans="1:35" x14ac:dyDescent="0.25">
      <c r="A337" s="62" t="s">
        <v>353</v>
      </c>
      <c r="B337" s="62" t="s">
        <v>1346</v>
      </c>
      <c r="C337" s="63"/>
      <c r="D337" s="64"/>
      <c r="E337" s="65"/>
      <c r="F337" s="66"/>
      <c r="G337" s="63"/>
      <c r="H337" s="67"/>
      <c r="I337" s="68"/>
      <c r="J337" s="68"/>
      <c r="K337" s="34"/>
      <c r="L337" s="75">
        <v>337</v>
      </c>
      <c r="M337" s="75" t="b">
        <f xml:space="preserve"> IF(AND(Edges[Relationship Date (UTC)] &gt;= Misc!$O$2, Edges[Relationship Date (UTC)] &lt;= Misc!$P$2,Edges[Tweet Date (UTC)] &gt;= Misc!$O$3, Edges[Tweet Date (UTC)] &lt;= Misc!$P$3,TRUE), TRUE, FALSE)</f>
        <v>1</v>
      </c>
      <c r="N337" s="70"/>
      <c r="O337" s="87" t="s">
        <v>1908</v>
      </c>
      <c r="P337" s="90">
        <v>44081.37332175926</v>
      </c>
      <c r="Q337" s="87" t="s">
        <v>1912</v>
      </c>
      <c r="R337" s="87"/>
      <c r="S337" s="87"/>
      <c r="T337" s="87" t="s">
        <v>2743</v>
      </c>
      <c r="U337" s="90">
        <v>44081.37332175926</v>
      </c>
      <c r="V337" s="92" t="s">
        <v>3136</v>
      </c>
      <c r="W337" s="87"/>
      <c r="X337" s="87"/>
      <c r="Y337" s="96" t="s">
        <v>5136</v>
      </c>
      <c r="Z337" s="87"/>
      <c r="AA337" s="48">
        <v>0</v>
      </c>
      <c r="AB337" s="49">
        <v>0</v>
      </c>
      <c r="AC337" s="48">
        <v>0</v>
      </c>
      <c r="AD337" s="49">
        <v>0</v>
      </c>
      <c r="AE337" s="48">
        <v>0</v>
      </c>
      <c r="AF337" s="49">
        <v>0</v>
      </c>
      <c r="AG337" s="48">
        <v>39</v>
      </c>
      <c r="AH337" s="49">
        <v>100</v>
      </c>
      <c r="AI337" s="48">
        <v>39</v>
      </c>
    </row>
    <row r="338" spans="1:35" x14ac:dyDescent="0.25">
      <c r="A338" s="62" t="s">
        <v>353</v>
      </c>
      <c r="B338" s="62" t="s">
        <v>1431</v>
      </c>
      <c r="C338" s="63"/>
      <c r="D338" s="64"/>
      <c r="E338" s="65"/>
      <c r="F338" s="66"/>
      <c r="G338" s="63"/>
      <c r="H338" s="67"/>
      <c r="I338" s="68"/>
      <c r="J338" s="68"/>
      <c r="K338" s="34"/>
      <c r="L338" s="75">
        <v>338</v>
      </c>
      <c r="M338" s="75" t="b">
        <f xml:space="preserve"> IF(AND(Edges[Relationship Date (UTC)] &gt;= Misc!$O$2, Edges[Relationship Date (UTC)] &lt;= Misc!$P$2,Edges[Tweet Date (UTC)] &gt;= Misc!$O$3, Edges[Tweet Date (UTC)] &lt;= Misc!$P$3,TRUE), TRUE, FALSE)</f>
        <v>1</v>
      </c>
      <c r="N338" s="70"/>
      <c r="O338" s="87" t="s">
        <v>1908</v>
      </c>
      <c r="P338" s="90">
        <v>44081.375706018516</v>
      </c>
      <c r="Q338" s="87" t="s">
        <v>2059</v>
      </c>
      <c r="R338" s="87"/>
      <c r="S338" s="87"/>
      <c r="T338" s="87" t="s">
        <v>2747</v>
      </c>
      <c r="U338" s="90">
        <v>44081.375706018516</v>
      </c>
      <c r="V338" s="92" t="s">
        <v>3135</v>
      </c>
      <c r="W338" s="87"/>
      <c r="X338" s="87"/>
      <c r="Y338" s="96" t="s">
        <v>5135</v>
      </c>
      <c r="Z338" s="87"/>
      <c r="AA338" s="48"/>
      <c r="AB338" s="49"/>
      <c r="AC338" s="48"/>
      <c r="AD338" s="49"/>
      <c r="AE338" s="48"/>
      <c r="AF338" s="49"/>
      <c r="AG338" s="48"/>
      <c r="AH338" s="49"/>
      <c r="AI338" s="48"/>
    </row>
    <row r="339" spans="1:35" x14ac:dyDescent="0.25">
      <c r="A339" s="62" t="s">
        <v>353</v>
      </c>
      <c r="B339" s="62" t="s">
        <v>1432</v>
      </c>
      <c r="C339" s="63"/>
      <c r="D339" s="64"/>
      <c r="E339" s="65"/>
      <c r="F339" s="66"/>
      <c r="G339" s="63"/>
      <c r="H339" s="67"/>
      <c r="I339" s="68"/>
      <c r="J339" s="68"/>
      <c r="K339" s="34"/>
      <c r="L339" s="75">
        <v>339</v>
      </c>
      <c r="M339" s="75" t="b">
        <f xml:space="preserve"> IF(AND(Edges[Relationship Date (UTC)] &gt;= Misc!$O$2, Edges[Relationship Date (UTC)] &lt;= Misc!$P$2,Edges[Tweet Date (UTC)] &gt;= Misc!$O$3, Edges[Tweet Date (UTC)] &lt;= Misc!$P$3,TRUE), TRUE, FALSE)</f>
        <v>1</v>
      </c>
      <c r="N339" s="70"/>
      <c r="O339" s="87" t="s">
        <v>1908</v>
      </c>
      <c r="P339" s="90">
        <v>44081.375706018516</v>
      </c>
      <c r="Q339" s="87" t="s">
        <v>2059</v>
      </c>
      <c r="R339" s="87"/>
      <c r="S339" s="87"/>
      <c r="T339" s="87" t="s">
        <v>2747</v>
      </c>
      <c r="U339" s="90">
        <v>44081.375706018516</v>
      </c>
      <c r="V339" s="92" t="s">
        <v>3135</v>
      </c>
      <c r="W339" s="87"/>
      <c r="X339" s="87"/>
      <c r="Y339" s="96" t="s">
        <v>5135</v>
      </c>
      <c r="Z339" s="87"/>
      <c r="AA339" s="48"/>
      <c r="AB339" s="49"/>
      <c r="AC339" s="48"/>
      <c r="AD339" s="49"/>
      <c r="AE339" s="48"/>
      <c r="AF339" s="49"/>
      <c r="AG339" s="48"/>
      <c r="AH339" s="49"/>
      <c r="AI339" s="48"/>
    </row>
    <row r="340" spans="1:35" x14ac:dyDescent="0.25">
      <c r="A340" s="62" t="s">
        <v>353</v>
      </c>
      <c r="B340" s="62" t="s">
        <v>1386</v>
      </c>
      <c r="C340" s="63"/>
      <c r="D340" s="64"/>
      <c r="E340" s="65"/>
      <c r="F340" s="66"/>
      <c r="G340" s="63"/>
      <c r="H340" s="67"/>
      <c r="I340" s="68"/>
      <c r="J340" s="68"/>
      <c r="K340" s="34"/>
      <c r="L340" s="75">
        <v>340</v>
      </c>
      <c r="M340" s="75" t="b">
        <f xml:space="preserve"> IF(AND(Edges[Relationship Date (UTC)] &gt;= Misc!$O$2, Edges[Relationship Date (UTC)] &lt;= Misc!$P$2,Edges[Tweet Date (UTC)] &gt;= Misc!$O$3, Edges[Tweet Date (UTC)] &lt;= Misc!$P$3,TRUE), TRUE, FALSE)</f>
        <v>1</v>
      </c>
      <c r="N340" s="70"/>
      <c r="O340" s="87" t="s">
        <v>1908</v>
      </c>
      <c r="P340" s="90">
        <v>44081.375706018516</v>
      </c>
      <c r="Q340" s="87" t="s">
        <v>2059</v>
      </c>
      <c r="R340" s="87"/>
      <c r="S340" s="87"/>
      <c r="T340" s="87" t="s">
        <v>2747</v>
      </c>
      <c r="U340" s="90">
        <v>44081.375706018516</v>
      </c>
      <c r="V340" s="92" t="s">
        <v>3135</v>
      </c>
      <c r="W340" s="87"/>
      <c r="X340" s="87"/>
      <c r="Y340" s="96" t="s">
        <v>5135</v>
      </c>
      <c r="Z340" s="87"/>
      <c r="AA340" s="48"/>
      <c r="AB340" s="49"/>
      <c r="AC340" s="48"/>
      <c r="AD340" s="49"/>
      <c r="AE340" s="48"/>
      <c r="AF340" s="49"/>
      <c r="AG340" s="48"/>
      <c r="AH340" s="49"/>
      <c r="AI340" s="48"/>
    </row>
    <row r="341" spans="1:35" x14ac:dyDescent="0.25">
      <c r="A341" s="62" t="s">
        <v>353</v>
      </c>
      <c r="B341" s="62" t="s">
        <v>1411</v>
      </c>
      <c r="C341" s="63"/>
      <c r="D341" s="64"/>
      <c r="E341" s="65"/>
      <c r="F341" s="66"/>
      <c r="G341" s="63"/>
      <c r="H341" s="67"/>
      <c r="I341" s="68"/>
      <c r="J341" s="68"/>
      <c r="K341" s="34"/>
      <c r="L341" s="75">
        <v>341</v>
      </c>
      <c r="M341" s="75" t="b">
        <f xml:space="preserve"> IF(AND(Edges[Relationship Date (UTC)] &gt;= Misc!$O$2, Edges[Relationship Date (UTC)] &lt;= Misc!$P$2,Edges[Tweet Date (UTC)] &gt;= Misc!$O$3, Edges[Tweet Date (UTC)] &lt;= Misc!$P$3,TRUE), TRUE, FALSE)</f>
        <v>1</v>
      </c>
      <c r="N341" s="70"/>
      <c r="O341" s="87" t="s">
        <v>1908</v>
      </c>
      <c r="P341" s="90">
        <v>44081.375706018516</v>
      </c>
      <c r="Q341" s="87" t="s">
        <v>2059</v>
      </c>
      <c r="R341" s="87"/>
      <c r="S341" s="87"/>
      <c r="T341" s="87" t="s">
        <v>2747</v>
      </c>
      <c r="U341" s="90">
        <v>44081.375706018516</v>
      </c>
      <c r="V341" s="92" t="s">
        <v>3135</v>
      </c>
      <c r="W341" s="87"/>
      <c r="X341" s="87"/>
      <c r="Y341" s="96" t="s">
        <v>5135</v>
      </c>
      <c r="Z341" s="87"/>
      <c r="AA341" s="48"/>
      <c r="AB341" s="49"/>
      <c r="AC341" s="48"/>
      <c r="AD341" s="49"/>
      <c r="AE341" s="48"/>
      <c r="AF341" s="49"/>
      <c r="AG341" s="48"/>
      <c r="AH341" s="49"/>
      <c r="AI341" s="48"/>
    </row>
    <row r="342" spans="1:35" x14ac:dyDescent="0.25">
      <c r="A342" s="62" t="s">
        <v>353</v>
      </c>
      <c r="B342" s="62" t="s">
        <v>1433</v>
      </c>
      <c r="C342" s="63"/>
      <c r="D342" s="64"/>
      <c r="E342" s="65"/>
      <c r="F342" s="66"/>
      <c r="G342" s="63"/>
      <c r="H342" s="67"/>
      <c r="I342" s="68"/>
      <c r="J342" s="68"/>
      <c r="K342" s="34"/>
      <c r="L342" s="75">
        <v>342</v>
      </c>
      <c r="M342" s="75" t="b">
        <f xml:space="preserve"> IF(AND(Edges[Relationship Date (UTC)] &gt;= Misc!$O$2, Edges[Relationship Date (UTC)] &lt;= Misc!$P$2,Edges[Tweet Date (UTC)] &gt;= Misc!$O$3, Edges[Tweet Date (UTC)] &lt;= Misc!$P$3,TRUE), TRUE, FALSE)</f>
        <v>1</v>
      </c>
      <c r="N342" s="70"/>
      <c r="O342" s="87" t="s">
        <v>1908</v>
      </c>
      <c r="P342" s="90">
        <v>44081.375706018516</v>
      </c>
      <c r="Q342" s="87" t="s">
        <v>2059</v>
      </c>
      <c r="R342" s="87"/>
      <c r="S342" s="87"/>
      <c r="T342" s="87" t="s">
        <v>2747</v>
      </c>
      <c r="U342" s="90">
        <v>44081.375706018516</v>
      </c>
      <c r="V342" s="92" t="s">
        <v>3135</v>
      </c>
      <c r="W342" s="87"/>
      <c r="X342" s="87"/>
      <c r="Y342" s="96" t="s">
        <v>5135</v>
      </c>
      <c r="Z342" s="87"/>
      <c r="AA342" s="48"/>
      <c r="AB342" s="49"/>
      <c r="AC342" s="48"/>
      <c r="AD342" s="49"/>
      <c r="AE342" s="48"/>
      <c r="AF342" s="49"/>
      <c r="AG342" s="48"/>
      <c r="AH342" s="49"/>
      <c r="AI342" s="48"/>
    </row>
    <row r="343" spans="1:35" x14ac:dyDescent="0.25">
      <c r="A343" s="62" t="s">
        <v>354</v>
      </c>
      <c r="B343" s="62" t="s">
        <v>1165</v>
      </c>
      <c r="C343" s="63"/>
      <c r="D343" s="64"/>
      <c r="E343" s="65"/>
      <c r="F343" s="66"/>
      <c r="G343" s="63"/>
      <c r="H343" s="67"/>
      <c r="I343" s="68"/>
      <c r="J343" s="68"/>
      <c r="K343" s="34"/>
      <c r="L343" s="75">
        <v>343</v>
      </c>
      <c r="M343" s="75" t="b">
        <f xml:space="preserve"> IF(AND(Edges[Relationship Date (UTC)] &gt;= Misc!$O$2, Edges[Relationship Date (UTC)] &lt;= Misc!$P$2,Edges[Tweet Date (UTC)] &gt;= Misc!$O$3, Edges[Tweet Date (UTC)] &lt;= Misc!$P$3,TRUE), TRUE, FALSE)</f>
        <v>1</v>
      </c>
      <c r="N343" s="70"/>
      <c r="O343" s="87" t="s">
        <v>1908</v>
      </c>
      <c r="P343" s="90">
        <v>44081.37096064815</v>
      </c>
      <c r="Q343" s="87" t="s">
        <v>2060</v>
      </c>
      <c r="R343" s="87"/>
      <c r="S343" s="87"/>
      <c r="T343" s="87"/>
      <c r="U343" s="90">
        <v>44081.37096064815</v>
      </c>
      <c r="V343" s="92" t="s">
        <v>3137</v>
      </c>
      <c r="W343" s="87"/>
      <c r="X343" s="87"/>
      <c r="Y343" s="96" t="s">
        <v>5137</v>
      </c>
      <c r="Z343" s="87"/>
      <c r="AA343" s="48">
        <v>0</v>
      </c>
      <c r="AB343" s="49">
        <v>0</v>
      </c>
      <c r="AC343" s="48">
        <v>0</v>
      </c>
      <c r="AD343" s="49">
        <v>0</v>
      </c>
      <c r="AE343" s="48">
        <v>0</v>
      </c>
      <c r="AF343" s="49">
        <v>0</v>
      </c>
      <c r="AG343" s="48">
        <v>44</v>
      </c>
      <c r="AH343" s="49">
        <v>100</v>
      </c>
      <c r="AI343" s="48">
        <v>44</v>
      </c>
    </row>
    <row r="344" spans="1:35" x14ac:dyDescent="0.25">
      <c r="A344" s="62" t="s">
        <v>354</v>
      </c>
      <c r="B344" s="62" t="s">
        <v>1165</v>
      </c>
      <c r="C344" s="63"/>
      <c r="D344" s="64"/>
      <c r="E344" s="65"/>
      <c r="F344" s="66"/>
      <c r="G344" s="63"/>
      <c r="H344" s="67"/>
      <c r="I344" s="68"/>
      <c r="J344" s="68"/>
      <c r="K344" s="34"/>
      <c r="L344" s="75">
        <v>344</v>
      </c>
      <c r="M344" s="75" t="b">
        <f xml:space="preserve"> IF(AND(Edges[Relationship Date (UTC)] &gt;= Misc!$O$2, Edges[Relationship Date (UTC)] &lt;= Misc!$P$2,Edges[Tweet Date (UTC)] &gt;= Misc!$O$3, Edges[Tweet Date (UTC)] &lt;= Misc!$P$3,TRUE), TRUE, FALSE)</f>
        <v>1</v>
      </c>
      <c r="N344" s="70"/>
      <c r="O344" s="87" t="s">
        <v>1908</v>
      </c>
      <c r="P344" s="90">
        <v>44081.375185185185</v>
      </c>
      <c r="Q344" s="87" t="s">
        <v>1911</v>
      </c>
      <c r="R344" s="87"/>
      <c r="S344" s="87"/>
      <c r="T344" s="87" t="s">
        <v>2743</v>
      </c>
      <c r="U344" s="90">
        <v>44081.375185185185</v>
      </c>
      <c r="V344" s="92" t="s">
        <v>3138</v>
      </c>
      <c r="W344" s="87"/>
      <c r="X344" s="87"/>
      <c r="Y344" s="96" t="s">
        <v>5138</v>
      </c>
      <c r="Z344" s="87"/>
      <c r="AA344" s="48">
        <v>0</v>
      </c>
      <c r="AB344" s="49">
        <v>0</v>
      </c>
      <c r="AC344" s="48">
        <v>0</v>
      </c>
      <c r="AD344" s="49">
        <v>0</v>
      </c>
      <c r="AE344" s="48">
        <v>0</v>
      </c>
      <c r="AF344" s="49">
        <v>0</v>
      </c>
      <c r="AG344" s="48">
        <v>29</v>
      </c>
      <c r="AH344" s="49">
        <v>100</v>
      </c>
      <c r="AI344" s="48">
        <v>29</v>
      </c>
    </row>
    <row r="345" spans="1:35" x14ac:dyDescent="0.25">
      <c r="A345" s="62" t="s">
        <v>354</v>
      </c>
      <c r="B345" s="62" t="s">
        <v>1269</v>
      </c>
      <c r="C345" s="63"/>
      <c r="D345" s="64"/>
      <c r="E345" s="65"/>
      <c r="F345" s="66"/>
      <c r="G345" s="63"/>
      <c r="H345" s="67"/>
      <c r="I345" s="68"/>
      <c r="J345" s="68"/>
      <c r="K345" s="34"/>
      <c r="L345" s="75">
        <v>345</v>
      </c>
      <c r="M345" s="75" t="b">
        <f xml:space="preserve"> IF(AND(Edges[Relationship Date (UTC)] &gt;= Misc!$O$2, Edges[Relationship Date (UTC)] &lt;= Misc!$P$2,Edges[Tweet Date (UTC)] &gt;= Misc!$O$3, Edges[Tweet Date (UTC)] &lt;= Misc!$P$3,TRUE), TRUE, FALSE)</f>
        <v>1</v>
      </c>
      <c r="N345" s="70"/>
      <c r="O345" s="87" t="s">
        <v>1908</v>
      </c>
      <c r="P345" s="90">
        <v>44081.375740740739</v>
      </c>
      <c r="Q345" s="87" t="s">
        <v>2061</v>
      </c>
      <c r="R345" s="87"/>
      <c r="S345" s="87"/>
      <c r="T345" s="87" t="s">
        <v>2743</v>
      </c>
      <c r="U345" s="90">
        <v>44081.375740740739</v>
      </c>
      <c r="V345" s="92" t="s">
        <v>3139</v>
      </c>
      <c r="W345" s="87"/>
      <c r="X345" s="87"/>
      <c r="Y345" s="96" t="s">
        <v>5139</v>
      </c>
      <c r="Z345" s="87"/>
      <c r="AA345" s="48">
        <v>0</v>
      </c>
      <c r="AB345" s="49">
        <v>0</v>
      </c>
      <c r="AC345" s="48">
        <v>0</v>
      </c>
      <c r="AD345" s="49">
        <v>0</v>
      </c>
      <c r="AE345" s="48">
        <v>0</v>
      </c>
      <c r="AF345" s="49">
        <v>0</v>
      </c>
      <c r="AG345" s="48">
        <v>22</v>
      </c>
      <c r="AH345" s="49">
        <v>100</v>
      </c>
      <c r="AI345" s="48">
        <v>22</v>
      </c>
    </row>
    <row r="346" spans="1:35" x14ac:dyDescent="0.25">
      <c r="A346" s="62" t="s">
        <v>355</v>
      </c>
      <c r="B346" s="62" t="s">
        <v>1165</v>
      </c>
      <c r="C346" s="63"/>
      <c r="D346" s="64"/>
      <c r="E346" s="65"/>
      <c r="F346" s="66"/>
      <c r="G346" s="63"/>
      <c r="H346" s="67"/>
      <c r="I346" s="68"/>
      <c r="J346" s="68"/>
      <c r="K346" s="34"/>
      <c r="L346" s="75">
        <v>346</v>
      </c>
      <c r="M346" s="75" t="b">
        <f xml:space="preserve"> IF(AND(Edges[Relationship Date (UTC)] &gt;= Misc!$O$2, Edges[Relationship Date (UTC)] &lt;= Misc!$P$2,Edges[Tweet Date (UTC)] &gt;= Misc!$O$3, Edges[Tweet Date (UTC)] &lt;= Misc!$P$3,TRUE), TRUE, FALSE)</f>
        <v>1</v>
      </c>
      <c r="N346" s="70"/>
      <c r="O346" s="87" t="s">
        <v>1908</v>
      </c>
      <c r="P346" s="90">
        <v>44081.374108796299</v>
      </c>
      <c r="Q346" s="87" t="s">
        <v>1932</v>
      </c>
      <c r="R346" s="87"/>
      <c r="S346" s="87"/>
      <c r="T346" s="87" t="s">
        <v>2743</v>
      </c>
      <c r="U346" s="90">
        <v>44081.374108796299</v>
      </c>
      <c r="V346" s="92" t="s">
        <v>3140</v>
      </c>
      <c r="W346" s="87"/>
      <c r="X346" s="87"/>
      <c r="Y346" s="96" t="s">
        <v>5140</v>
      </c>
      <c r="Z346" s="87"/>
      <c r="AA346" s="48">
        <v>0</v>
      </c>
      <c r="AB346" s="49">
        <v>0</v>
      </c>
      <c r="AC346" s="48">
        <v>0</v>
      </c>
      <c r="AD346" s="49">
        <v>0</v>
      </c>
      <c r="AE346" s="48">
        <v>0</v>
      </c>
      <c r="AF346" s="49">
        <v>0</v>
      </c>
      <c r="AG346" s="48">
        <v>26</v>
      </c>
      <c r="AH346" s="49">
        <v>100</v>
      </c>
      <c r="AI346" s="48">
        <v>26</v>
      </c>
    </row>
    <row r="347" spans="1:35" x14ac:dyDescent="0.25">
      <c r="A347" s="62" t="s">
        <v>355</v>
      </c>
      <c r="B347" s="62" t="s">
        <v>1254</v>
      </c>
      <c r="C347" s="63"/>
      <c r="D347" s="64"/>
      <c r="E347" s="65"/>
      <c r="F347" s="66"/>
      <c r="G347" s="63"/>
      <c r="H347" s="67"/>
      <c r="I347" s="68"/>
      <c r="J347" s="68"/>
      <c r="K347" s="34"/>
      <c r="L347" s="75">
        <v>347</v>
      </c>
      <c r="M347" s="75" t="b">
        <f xml:space="preserve"> IF(AND(Edges[Relationship Date (UTC)] &gt;= Misc!$O$2, Edges[Relationship Date (UTC)] &lt;= Misc!$P$2,Edges[Tweet Date (UTC)] &gt;= Misc!$O$3, Edges[Tweet Date (UTC)] &lt;= Misc!$P$3,TRUE), TRUE, FALSE)</f>
        <v>1</v>
      </c>
      <c r="N347" s="70"/>
      <c r="O347" s="87" t="s">
        <v>1908</v>
      </c>
      <c r="P347" s="90">
        <v>44081.375543981485</v>
      </c>
      <c r="Q347" s="87" t="s">
        <v>2040</v>
      </c>
      <c r="R347" s="87"/>
      <c r="S347" s="87"/>
      <c r="T347" s="87"/>
      <c r="U347" s="90">
        <v>44081.375543981485</v>
      </c>
      <c r="V347" s="92" t="s">
        <v>3141</v>
      </c>
      <c r="W347" s="87"/>
      <c r="X347" s="87"/>
      <c r="Y347" s="96" t="s">
        <v>5141</v>
      </c>
      <c r="Z347" s="87"/>
      <c r="AA347" s="48">
        <v>0</v>
      </c>
      <c r="AB347" s="49">
        <v>0</v>
      </c>
      <c r="AC347" s="48">
        <v>0</v>
      </c>
      <c r="AD347" s="49">
        <v>0</v>
      </c>
      <c r="AE347" s="48">
        <v>0</v>
      </c>
      <c r="AF347" s="49">
        <v>0</v>
      </c>
      <c r="AG347" s="48">
        <v>42</v>
      </c>
      <c r="AH347" s="49">
        <v>100</v>
      </c>
      <c r="AI347" s="48">
        <v>42</v>
      </c>
    </row>
    <row r="348" spans="1:35" x14ac:dyDescent="0.25">
      <c r="A348" s="62" t="s">
        <v>355</v>
      </c>
      <c r="B348" s="62" t="s">
        <v>1165</v>
      </c>
      <c r="C348" s="63"/>
      <c r="D348" s="64"/>
      <c r="E348" s="65"/>
      <c r="F348" s="66"/>
      <c r="G348" s="63"/>
      <c r="H348" s="67"/>
      <c r="I348" s="68"/>
      <c r="J348" s="68"/>
      <c r="K348" s="34"/>
      <c r="L348" s="75">
        <v>348</v>
      </c>
      <c r="M348" s="75" t="b">
        <f xml:space="preserve"> IF(AND(Edges[Relationship Date (UTC)] &gt;= Misc!$O$2, Edges[Relationship Date (UTC)] &lt;= Misc!$P$2,Edges[Tweet Date (UTC)] &gt;= Misc!$O$3, Edges[Tweet Date (UTC)] &lt;= Misc!$P$3,TRUE), TRUE, FALSE)</f>
        <v>1</v>
      </c>
      <c r="N348" s="70"/>
      <c r="O348" s="87" t="s">
        <v>1908</v>
      </c>
      <c r="P348" s="90">
        <v>44081.375763888886</v>
      </c>
      <c r="Q348" s="87" t="s">
        <v>1918</v>
      </c>
      <c r="R348" s="87"/>
      <c r="S348" s="87"/>
      <c r="T348" s="87"/>
      <c r="U348" s="90">
        <v>44081.375763888886</v>
      </c>
      <c r="V348" s="92" t="s">
        <v>3142</v>
      </c>
      <c r="W348" s="87"/>
      <c r="X348" s="87"/>
      <c r="Y348" s="96" t="s">
        <v>5142</v>
      </c>
      <c r="Z348" s="87"/>
      <c r="AA348" s="48">
        <v>0</v>
      </c>
      <c r="AB348" s="49">
        <v>0</v>
      </c>
      <c r="AC348" s="48">
        <v>0</v>
      </c>
      <c r="AD348" s="49">
        <v>0</v>
      </c>
      <c r="AE348" s="48">
        <v>0</v>
      </c>
      <c r="AF348" s="49">
        <v>0</v>
      </c>
      <c r="AG348" s="48">
        <v>44</v>
      </c>
      <c r="AH348" s="49">
        <v>100</v>
      </c>
      <c r="AI348" s="48">
        <v>44</v>
      </c>
    </row>
    <row r="349" spans="1:35" x14ac:dyDescent="0.25">
      <c r="A349" s="62" t="s">
        <v>356</v>
      </c>
      <c r="B349" s="62" t="s">
        <v>1486</v>
      </c>
      <c r="C349" s="63"/>
      <c r="D349" s="64"/>
      <c r="E349" s="65"/>
      <c r="F349" s="66"/>
      <c r="G349" s="63"/>
      <c r="H349" s="67"/>
      <c r="I349" s="68"/>
      <c r="J349" s="68"/>
      <c r="K349" s="34"/>
      <c r="L349" s="75">
        <v>349</v>
      </c>
      <c r="M349" s="75" t="b">
        <f xml:space="preserve"> IF(AND(Edges[Relationship Date (UTC)] &gt;= Misc!$O$2, Edges[Relationship Date (UTC)] &lt;= Misc!$P$2,Edges[Tweet Date (UTC)] &gt;= Misc!$O$3, Edges[Tweet Date (UTC)] &lt;= Misc!$P$3,TRUE), TRUE, FALSE)</f>
        <v>1</v>
      </c>
      <c r="N349" s="70"/>
      <c r="O349" s="87" t="s">
        <v>1908</v>
      </c>
      <c r="P349" s="90">
        <v>44081.375833333332</v>
      </c>
      <c r="Q349" s="87" t="s">
        <v>2062</v>
      </c>
      <c r="R349" s="87"/>
      <c r="S349" s="87"/>
      <c r="T349" s="87"/>
      <c r="U349" s="90">
        <v>44081.375833333332</v>
      </c>
      <c r="V349" s="92" t="s">
        <v>3143</v>
      </c>
      <c r="W349" s="87"/>
      <c r="X349" s="87"/>
      <c r="Y349" s="96" t="s">
        <v>5143</v>
      </c>
      <c r="Z349" s="87"/>
      <c r="AA349" s="48">
        <v>0</v>
      </c>
      <c r="AB349" s="49">
        <v>0</v>
      </c>
      <c r="AC349" s="48">
        <v>0</v>
      </c>
      <c r="AD349" s="49">
        <v>0</v>
      </c>
      <c r="AE349" s="48">
        <v>0</v>
      </c>
      <c r="AF349" s="49">
        <v>0</v>
      </c>
      <c r="AG349" s="48">
        <v>44</v>
      </c>
      <c r="AH349" s="49">
        <v>100</v>
      </c>
      <c r="AI349" s="48">
        <v>44</v>
      </c>
    </row>
    <row r="350" spans="1:35" x14ac:dyDescent="0.25">
      <c r="A350" s="62" t="s">
        <v>357</v>
      </c>
      <c r="B350" s="62" t="s">
        <v>1487</v>
      </c>
      <c r="C350" s="63"/>
      <c r="D350" s="64"/>
      <c r="E350" s="65"/>
      <c r="F350" s="66"/>
      <c r="G350" s="63"/>
      <c r="H350" s="67"/>
      <c r="I350" s="68"/>
      <c r="J350" s="68"/>
      <c r="K350" s="34"/>
      <c r="L350" s="75">
        <v>350</v>
      </c>
      <c r="M350" s="75" t="b">
        <f xml:space="preserve"> IF(AND(Edges[Relationship Date (UTC)] &gt;= Misc!$O$2, Edges[Relationship Date (UTC)] &lt;= Misc!$P$2,Edges[Tweet Date (UTC)] &gt;= Misc!$O$3, Edges[Tweet Date (UTC)] &lt;= Misc!$P$3,TRUE), TRUE, FALSE)</f>
        <v>1</v>
      </c>
      <c r="N350" s="70"/>
      <c r="O350" s="87" t="s">
        <v>1908</v>
      </c>
      <c r="P350" s="90">
        <v>44081.375891203701</v>
      </c>
      <c r="Q350" s="87" t="s">
        <v>2063</v>
      </c>
      <c r="R350" s="87"/>
      <c r="S350" s="87"/>
      <c r="T350" s="87" t="s">
        <v>2783</v>
      </c>
      <c r="U350" s="90">
        <v>44081.375891203701</v>
      </c>
      <c r="V350" s="92" t="s">
        <v>3144</v>
      </c>
      <c r="W350" s="87"/>
      <c r="X350" s="87"/>
      <c r="Y350" s="96" t="s">
        <v>5144</v>
      </c>
      <c r="Z350" s="87"/>
      <c r="AA350" s="48">
        <v>0</v>
      </c>
      <c r="AB350" s="49">
        <v>0</v>
      </c>
      <c r="AC350" s="48">
        <v>0</v>
      </c>
      <c r="AD350" s="49">
        <v>0</v>
      </c>
      <c r="AE350" s="48">
        <v>0</v>
      </c>
      <c r="AF350" s="49">
        <v>0</v>
      </c>
      <c r="AG350" s="48">
        <v>13</v>
      </c>
      <c r="AH350" s="49">
        <v>100</v>
      </c>
      <c r="AI350" s="48">
        <v>13</v>
      </c>
    </row>
    <row r="351" spans="1:35" x14ac:dyDescent="0.25">
      <c r="A351" s="62" t="s">
        <v>358</v>
      </c>
      <c r="B351" s="62" t="s">
        <v>1346</v>
      </c>
      <c r="C351" s="63"/>
      <c r="D351" s="64"/>
      <c r="E351" s="65"/>
      <c r="F351" s="66"/>
      <c r="G351" s="63"/>
      <c r="H351" s="67"/>
      <c r="I351" s="68"/>
      <c r="J351" s="68"/>
      <c r="K351" s="34"/>
      <c r="L351" s="75">
        <v>351</v>
      </c>
      <c r="M351" s="75" t="b">
        <f xml:space="preserve"> IF(AND(Edges[Relationship Date (UTC)] &gt;= Misc!$O$2, Edges[Relationship Date (UTC)] &lt;= Misc!$P$2,Edges[Tweet Date (UTC)] &gt;= Misc!$O$3, Edges[Tweet Date (UTC)] &lt;= Misc!$P$3,TRUE), TRUE, FALSE)</f>
        <v>1</v>
      </c>
      <c r="N351" s="70"/>
      <c r="O351" s="87" t="s">
        <v>1908</v>
      </c>
      <c r="P351" s="90">
        <v>44081.375891203701</v>
      </c>
      <c r="Q351" s="87" t="s">
        <v>1912</v>
      </c>
      <c r="R351" s="87"/>
      <c r="S351" s="87"/>
      <c r="T351" s="87" t="s">
        <v>2743</v>
      </c>
      <c r="U351" s="90">
        <v>44081.375891203701</v>
      </c>
      <c r="V351" s="92" t="s">
        <v>3145</v>
      </c>
      <c r="W351" s="87"/>
      <c r="X351" s="87"/>
      <c r="Y351" s="96" t="s">
        <v>5145</v>
      </c>
      <c r="Z351" s="87"/>
      <c r="AA351" s="48">
        <v>0</v>
      </c>
      <c r="AB351" s="49">
        <v>0</v>
      </c>
      <c r="AC351" s="48">
        <v>0</v>
      </c>
      <c r="AD351" s="49">
        <v>0</v>
      </c>
      <c r="AE351" s="48">
        <v>0</v>
      </c>
      <c r="AF351" s="49">
        <v>0</v>
      </c>
      <c r="AG351" s="48">
        <v>39</v>
      </c>
      <c r="AH351" s="49">
        <v>100</v>
      </c>
      <c r="AI351" s="48">
        <v>39</v>
      </c>
    </row>
    <row r="352" spans="1:35" x14ac:dyDescent="0.25">
      <c r="A352" s="62" t="s">
        <v>359</v>
      </c>
      <c r="B352" s="62" t="s">
        <v>1375</v>
      </c>
      <c r="C352" s="63"/>
      <c r="D352" s="64"/>
      <c r="E352" s="65"/>
      <c r="F352" s="66"/>
      <c r="G352" s="63"/>
      <c r="H352" s="67"/>
      <c r="I352" s="68"/>
      <c r="J352" s="68"/>
      <c r="K352" s="34"/>
      <c r="L352" s="75">
        <v>352</v>
      </c>
      <c r="M352" s="75" t="b">
        <f xml:space="preserve"> IF(AND(Edges[Relationship Date (UTC)] &gt;= Misc!$O$2, Edges[Relationship Date (UTC)] &lt;= Misc!$P$2,Edges[Tweet Date (UTC)] &gt;= Misc!$O$3, Edges[Tweet Date (UTC)] &lt;= Misc!$P$3,TRUE), TRUE, FALSE)</f>
        <v>1</v>
      </c>
      <c r="N352" s="70"/>
      <c r="O352" s="87" t="s">
        <v>1908</v>
      </c>
      <c r="P352" s="90">
        <v>44081.375706018516</v>
      </c>
      <c r="Q352" s="87" t="s">
        <v>1949</v>
      </c>
      <c r="R352" s="87"/>
      <c r="S352" s="87"/>
      <c r="T352" s="87" t="s">
        <v>2748</v>
      </c>
      <c r="U352" s="90">
        <v>44081.375706018516</v>
      </c>
      <c r="V352" s="92" t="s">
        <v>3146</v>
      </c>
      <c r="W352" s="87"/>
      <c r="X352" s="87"/>
      <c r="Y352" s="96" t="s">
        <v>5146</v>
      </c>
      <c r="Z352" s="87"/>
      <c r="AA352" s="48">
        <v>0</v>
      </c>
      <c r="AB352" s="49">
        <v>0</v>
      </c>
      <c r="AC352" s="48">
        <v>0</v>
      </c>
      <c r="AD352" s="49">
        <v>0</v>
      </c>
      <c r="AE352" s="48">
        <v>0</v>
      </c>
      <c r="AF352" s="49">
        <v>0</v>
      </c>
      <c r="AG352" s="48">
        <v>14</v>
      </c>
      <c r="AH352" s="49">
        <v>100</v>
      </c>
      <c r="AI352" s="48">
        <v>14</v>
      </c>
    </row>
    <row r="353" spans="1:35" x14ac:dyDescent="0.25">
      <c r="A353" s="62" t="s">
        <v>359</v>
      </c>
      <c r="B353" s="62" t="s">
        <v>1376</v>
      </c>
      <c r="C353" s="63"/>
      <c r="D353" s="64"/>
      <c r="E353" s="65"/>
      <c r="F353" s="66"/>
      <c r="G353" s="63"/>
      <c r="H353" s="67"/>
      <c r="I353" s="68"/>
      <c r="J353" s="68"/>
      <c r="K353" s="34"/>
      <c r="L353" s="75">
        <v>353</v>
      </c>
      <c r="M353" s="75" t="b">
        <f xml:space="preserve"> IF(AND(Edges[Relationship Date (UTC)] &gt;= Misc!$O$2, Edges[Relationship Date (UTC)] &lt;= Misc!$P$2,Edges[Tweet Date (UTC)] &gt;= Misc!$O$3, Edges[Tweet Date (UTC)] &lt;= Misc!$P$3,TRUE), TRUE, FALSE)</f>
        <v>1</v>
      </c>
      <c r="N353" s="70"/>
      <c r="O353" s="87" t="s">
        <v>1908</v>
      </c>
      <c r="P353" s="90">
        <v>44081.375775462962</v>
      </c>
      <c r="Q353" s="87" t="s">
        <v>1948</v>
      </c>
      <c r="R353" s="87"/>
      <c r="S353" s="87"/>
      <c r="T353" s="87" t="s">
        <v>2748</v>
      </c>
      <c r="U353" s="90">
        <v>44081.375775462962</v>
      </c>
      <c r="V353" s="92" t="s">
        <v>3147</v>
      </c>
      <c r="W353" s="87"/>
      <c r="X353" s="87"/>
      <c r="Y353" s="96" t="s">
        <v>5147</v>
      </c>
      <c r="Z353" s="87"/>
      <c r="AA353" s="48">
        <v>0</v>
      </c>
      <c r="AB353" s="49">
        <v>0</v>
      </c>
      <c r="AC353" s="48">
        <v>0</v>
      </c>
      <c r="AD353" s="49">
        <v>0</v>
      </c>
      <c r="AE353" s="48">
        <v>0</v>
      </c>
      <c r="AF353" s="49">
        <v>0</v>
      </c>
      <c r="AG353" s="48">
        <v>14</v>
      </c>
      <c r="AH353" s="49">
        <v>100</v>
      </c>
      <c r="AI353" s="48">
        <v>14</v>
      </c>
    </row>
    <row r="354" spans="1:35" x14ac:dyDescent="0.25">
      <c r="A354" s="62" t="s">
        <v>359</v>
      </c>
      <c r="B354" s="62" t="s">
        <v>1375</v>
      </c>
      <c r="C354" s="63"/>
      <c r="D354" s="64"/>
      <c r="E354" s="65"/>
      <c r="F354" s="66"/>
      <c r="G354" s="63"/>
      <c r="H354" s="67"/>
      <c r="I354" s="68"/>
      <c r="J354" s="68"/>
      <c r="K354" s="34"/>
      <c r="L354" s="75">
        <v>354</v>
      </c>
      <c r="M354" s="75" t="b">
        <f xml:space="preserve"> IF(AND(Edges[Relationship Date (UTC)] &gt;= Misc!$O$2, Edges[Relationship Date (UTC)] &lt;= Misc!$P$2,Edges[Tweet Date (UTC)] &gt;= Misc!$O$3, Edges[Tweet Date (UTC)] &lt;= Misc!$P$3,TRUE), TRUE, FALSE)</f>
        <v>1</v>
      </c>
      <c r="N354" s="70"/>
      <c r="O354" s="87" t="s">
        <v>1908</v>
      </c>
      <c r="P354" s="90">
        <v>44081.37599537037</v>
      </c>
      <c r="Q354" s="87" t="s">
        <v>1947</v>
      </c>
      <c r="R354" s="87"/>
      <c r="S354" s="87"/>
      <c r="T354" s="87"/>
      <c r="U354" s="90">
        <v>44081.37599537037</v>
      </c>
      <c r="V354" s="92" t="s">
        <v>3148</v>
      </c>
      <c r="W354" s="87"/>
      <c r="X354" s="87"/>
      <c r="Y354" s="96" t="s">
        <v>5148</v>
      </c>
      <c r="Z354" s="87"/>
      <c r="AA354" s="48">
        <v>0</v>
      </c>
      <c r="AB354" s="49">
        <v>0</v>
      </c>
      <c r="AC354" s="48">
        <v>1</v>
      </c>
      <c r="AD354" s="49">
        <v>4.5454545454545459</v>
      </c>
      <c r="AE354" s="48">
        <v>0</v>
      </c>
      <c r="AF354" s="49">
        <v>0</v>
      </c>
      <c r="AG354" s="48">
        <v>21</v>
      </c>
      <c r="AH354" s="49">
        <v>95.454545454545453</v>
      </c>
      <c r="AI354" s="48">
        <v>22</v>
      </c>
    </row>
    <row r="355" spans="1:35" x14ac:dyDescent="0.25">
      <c r="A355" s="62" t="s">
        <v>360</v>
      </c>
      <c r="B355" s="62" t="s">
        <v>1346</v>
      </c>
      <c r="C355" s="63"/>
      <c r="D355" s="64"/>
      <c r="E355" s="65"/>
      <c r="F355" s="66"/>
      <c r="G355" s="63"/>
      <c r="H355" s="67"/>
      <c r="I355" s="68"/>
      <c r="J355" s="68"/>
      <c r="K355" s="34"/>
      <c r="L355" s="75">
        <v>355</v>
      </c>
      <c r="M355" s="75" t="b">
        <f xml:space="preserve"> IF(AND(Edges[Relationship Date (UTC)] &gt;= Misc!$O$2, Edges[Relationship Date (UTC)] &lt;= Misc!$P$2,Edges[Tweet Date (UTC)] &gt;= Misc!$O$3, Edges[Tweet Date (UTC)] &lt;= Misc!$P$3,TRUE), TRUE, FALSE)</f>
        <v>1</v>
      </c>
      <c r="N355" s="70"/>
      <c r="O355" s="87" t="s">
        <v>1908</v>
      </c>
      <c r="P355" s="90">
        <v>44081.376064814816</v>
      </c>
      <c r="Q355" s="87" t="s">
        <v>1912</v>
      </c>
      <c r="R355" s="87"/>
      <c r="S355" s="87"/>
      <c r="T355" s="87" t="s">
        <v>2743</v>
      </c>
      <c r="U355" s="90">
        <v>44081.376064814816</v>
      </c>
      <c r="V355" s="92" t="s">
        <v>3149</v>
      </c>
      <c r="W355" s="87"/>
      <c r="X355" s="87"/>
      <c r="Y355" s="96" t="s">
        <v>5149</v>
      </c>
      <c r="Z355" s="87"/>
      <c r="AA355" s="48">
        <v>0</v>
      </c>
      <c r="AB355" s="49">
        <v>0</v>
      </c>
      <c r="AC355" s="48">
        <v>0</v>
      </c>
      <c r="AD355" s="49">
        <v>0</v>
      </c>
      <c r="AE355" s="48">
        <v>0</v>
      </c>
      <c r="AF355" s="49">
        <v>0</v>
      </c>
      <c r="AG355" s="48">
        <v>39</v>
      </c>
      <c r="AH355" s="49">
        <v>100</v>
      </c>
      <c r="AI355" s="48">
        <v>39</v>
      </c>
    </row>
    <row r="356" spans="1:35" x14ac:dyDescent="0.25">
      <c r="A356" s="62" t="s">
        <v>361</v>
      </c>
      <c r="B356" s="62" t="s">
        <v>1488</v>
      </c>
      <c r="C356" s="63"/>
      <c r="D356" s="64"/>
      <c r="E356" s="65"/>
      <c r="F356" s="66"/>
      <c r="G356" s="63"/>
      <c r="H356" s="67"/>
      <c r="I356" s="68"/>
      <c r="J356" s="68"/>
      <c r="K356" s="34"/>
      <c r="L356" s="75">
        <v>356</v>
      </c>
      <c r="M356" s="75" t="b">
        <f xml:space="preserve"> IF(AND(Edges[Relationship Date (UTC)] &gt;= Misc!$O$2, Edges[Relationship Date (UTC)] &lt;= Misc!$P$2,Edges[Tweet Date (UTC)] &gt;= Misc!$O$3, Edges[Tweet Date (UTC)] &lt;= Misc!$P$3,TRUE), TRUE, FALSE)</f>
        <v>1</v>
      </c>
      <c r="N356" s="70"/>
      <c r="O356" s="87" t="s">
        <v>1908</v>
      </c>
      <c r="P356" s="90">
        <v>44081.376099537039</v>
      </c>
      <c r="Q356" s="87" t="s">
        <v>2064</v>
      </c>
      <c r="R356" s="87"/>
      <c r="S356" s="87"/>
      <c r="T356" s="87"/>
      <c r="U356" s="90">
        <v>44081.376099537039</v>
      </c>
      <c r="V356" s="92" t="s">
        <v>3150</v>
      </c>
      <c r="W356" s="87"/>
      <c r="X356" s="87"/>
      <c r="Y356" s="96" t="s">
        <v>5150</v>
      </c>
      <c r="Z356" s="87"/>
      <c r="AA356" s="48">
        <v>0</v>
      </c>
      <c r="AB356" s="49">
        <v>0</v>
      </c>
      <c r="AC356" s="48">
        <v>1</v>
      </c>
      <c r="AD356" s="49">
        <v>4.3478260869565215</v>
      </c>
      <c r="AE356" s="48">
        <v>0</v>
      </c>
      <c r="AF356" s="49">
        <v>0</v>
      </c>
      <c r="AG356" s="48">
        <v>22</v>
      </c>
      <c r="AH356" s="49">
        <v>95.652173913043484</v>
      </c>
      <c r="AI356" s="48">
        <v>23</v>
      </c>
    </row>
    <row r="357" spans="1:35" x14ac:dyDescent="0.25">
      <c r="A357" s="62" t="s">
        <v>362</v>
      </c>
      <c r="B357" s="62" t="s">
        <v>1489</v>
      </c>
      <c r="C357" s="63"/>
      <c r="D357" s="64"/>
      <c r="E357" s="65"/>
      <c r="F357" s="66"/>
      <c r="G357" s="63"/>
      <c r="H357" s="67"/>
      <c r="I357" s="68"/>
      <c r="J357" s="68"/>
      <c r="K357" s="34"/>
      <c r="L357" s="75">
        <v>357</v>
      </c>
      <c r="M357" s="75" t="b">
        <f xml:space="preserve"> IF(AND(Edges[Relationship Date (UTC)] &gt;= Misc!$O$2, Edges[Relationship Date (UTC)] &lt;= Misc!$P$2,Edges[Tweet Date (UTC)] &gt;= Misc!$O$3, Edges[Tweet Date (UTC)] &lt;= Misc!$P$3,TRUE), TRUE, FALSE)</f>
        <v>1</v>
      </c>
      <c r="N357" s="70"/>
      <c r="O357" s="87" t="s">
        <v>1908</v>
      </c>
      <c r="P357" s="90">
        <v>44081.376168981478</v>
      </c>
      <c r="Q357" s="87" t="s">
        <v>2065</v>
      </c>
      <c r="R357" s="87"/>
      <c r="S357" s="87"/>
      <c r="T357" s="87" t="s">
        <v>2743</v>
      </c>
      <c r="U357" s="90">
        <v>44081.376168981478</v>
      </c>
      <c r="V357" s="92" t="s">
        <v>3151</v>
      </c>
      <c r="W357" s="87"/>
      <c r="X357" s="87"/>
      <c r="Y357" s="96" t="s">
        <v>5151</v>
      </c>
      <c r="Z357" s="87"/>
      <c r="AA357" s="48">
        <v>0</v>
      </c>
      <c r="AB357" s="49">
        <v>0</v>
      </c>
      <c r="AC357" s="48">
        <v>0</v>
      </c>
      <c r="AD357" s="49">
        <v>0</v>
      </c>
      <c r="AE357" s="48">
        <v>0</v>
      </c>
      <c r="AF357" s="49">
        <v>0</v>
      </c>
      <c r="AG357" s="48">
        <v>15</v>
      </c>
      <c r="AH357" s="49">
        <v>100</v>
      </c>
      <c r="AI357" s="48">
        <v>15</v>
      </c>
    </row>
    <row r="358" spans="1:35" x14ac:dyDescent="0.25">
      <c r="A358" s="62" t="s">
        <v>363</v>
      </c>
      <c r="B358" s="62" t="s">
        <v>1490</v>
      </c>
      <c r="C358" s="63"/>
      <c r="D358" s="64"/>
      <c r="E358" s="65"/>
      <c r="F358" s="66"/>
      <c r="G358" s="63"/>
      <c r="H358" s="67"/>
      <c r="I358" s="68"/>
      <c r="J358" s="68"/>
      <c r="K358" s="34"/>
      <c r="L358" s="75">
        <v>358</v>
      </c>
      <c r="M358" s="75" t="b">
        <f xml:space="preserve"> IF(AND(Edges[Relationship Date (UTC)] &gt;= Misc!$O$2, Edges[Relationship Date (UTC)] &lt;= Misc!$P$2,Edges[Tweet Date (UTC)] &gt;= Misc!$O$3, Edges[Tweet Date (UTC)] &lt;= Misc!$P$3,TRUE), TRUE, FALSE)</f>
        <v>1</v>
      </c>
      <c r="N358" s="70"/>
      <c r="O358" s="87" t="s">
        <v>1908</v>
      </c>
      <c r="P358" s="90">
        <v>44081.370671296296</v>
      </c>
      <c r="Q358" s="87" t="s">
        <v>2066</v>
      </c>
      <c r="R358" s="87"/>
      <c r="S358" s="87"/>
      <c r="T358" s="87" t="s">
        <v>2784</v>
      </c>
      <c r="U358" s="90">
        <v>44081.370671296296</v>
      </c>
      <c r="V358" s="92" t="s">
        <v>3152</v>
      </c>
      <c r="W358" s="87"/>
      <c r="X358" s="87"/>
      <c r="Y358" s="96" t="s">
        <v>5152</v>
      </c>
      <c r="Z358" s="87"/>
      <c r="AA358" s="48">
        <v>0</v>
      </c>
      <c r="AB358" s="49">
        <v>0</v>
      </c>
      <c r="AC358" s="48">
        <v>1</v>
      </c>
      <c r="AD358" s="49">
        <v>4</v>
      </c>
      <c r="AE358" s="48">
        <v>0</v>
      </c>
      <c r="AF358" s="49">
        <v>0</v>
      </c>
      <c r="AG358" s="48">
        <v>24</v>
      </c>
      <c r="AH358" s="49">
        <v>96</v>
      </c>
      <c r="AI358" s="48">
        <v>25</v>
      </c>
    </row>
    <row r="359" spans="1:35" x14ac:dyDescent="0.25">
      <c r="A359" s="62" t="s">
        <v>363</v>
      </c>
      <c r="B359" s="62" t="s">
        <v>1452</v>
      </c>
      <c r="C359" s="63"/>
      <c r="D359" s="64"/>
      <c r="E359" s="65"/>
      <c r="F359" s="66"/>
      <c r="G359" s="63"/>
      <c r="H359" s="67"/>
      <c r="I359" s="68"/>
      <c r="J359" s="68"/>
      <c r="K359" s="34"/>
      <c r="L359" s="75">
        <v>359</v>
      </c>
      <c r="M359" s="75" t="b">
        <f xml:space="preserve"> IF(AND(Edges[Relationship Date (UTC)] &gt;= Misc!$O$2, Edges[Relationship Date (UTC)] &lt;= Misc!$P$2,Edges[Tweet Date (UTC)] &gt;= Misc!$O$3, Edges[Tweet Date (UTC)] &lt;= Misc!$P$3,TRUE), TRUE, FALSE)</f>
        <v>1</v>
      </c>
      <c r="N359" s="70"/>
      <c r="O359" s="87" t="s">
        <v>1908</v>
      </c>
      <c r="P359" s="90">
        <v>44081.373912037037</v>
      </c>
      <c r="Q359" s="87" t="s">
        <v>2042</v>
      </c>
      <c r="R359" s="87"/>
      <c r="S359" s="87"/>
      <c r="T359" s="87" t="s">
        <v>2751</v>
      </c>
      <c r="U359" s="90">
        <v>44081.373912037037</v>
      </c>
      <c r="V359" s="92" t="s">
        <v>3153</v>
      </c>
      <c r="W359" s="87"/>
      <c r="X359" s="87"/>
      <c r="Y359" s="96" t="s">
        <v>5153</v>
      </c>
      <c r="Z359" s="87"/>
      <c r="AA359" s="48"/>
      <c r="AB359" s="49"/>
      <c r="AC359" s="48"/>
      <c r="AD359" s="49"/>
      <c r="AE359" s="48"/>
      <c r="AF359" s="49"/>
      <c r="AG359" s="48"/>
      <c r="AH359" s="49"/>
      <c r="AI359" s="48"/>
    </row>
    <row r="360" spans="1:35" x14ac:dyDescent="0.25">
      <c r="A360" s="62" t="s">
        <v>363</v>
      </c>
      <c r="B360" s="62" t="s">
        <v>1491</v>
      </c>
      <c r="C360" s="63"/>
      <c r="D360" s="64"/>
      <c r="E360" s="65"/>
      <c r="F360" s="66"/>
      <c r="G360" s="63"/>
      <c r="H360" s="67"/>
      <c r="I360" s="68"/>
      <c r="J360" s="68"/>
      <c r="K360" s="34"/>
      <c r="L360" s="75">
        <v>360</v>
      </c>
      <c r="M360" s="75" t="b">
        <f xml:space="preserve"> IF(AND(Edges[Relationship Date (UTC)] &gt;= Misc!$O$2, Edges[Relationship Date (UTC)] &lt;= Misc!$P$2,Edges[Tweet Date (UTC)] &gt;= Misc!$O$3, Edges[Tweet Date (UTC)] &lt;= Misc!$P$3,TRUE), TRUE, FALSE)</f>
        <v>1</v>
      </c>
      <c r="N360" s="70"/>
      <c r="O360" s="87" t="s">
        <v>1908</v>
      </c>
      <c r="P360" s="90">
        <v>44081.375416666669</v>
      </c>
      <c r="Q360" s="87" t="s">
        <v>2067</v>
      </c>
      <c r="R360" s="87"/>
      <c r="S360" s="87"/>
      <c r="T360" s="87" t="s">
        <v>2785</v>
      </c>
      <c r="U360" s="90">
        <v>44081.375416666669</v>
      </c>
      <c r="V360" s="92" t="s">
        <v>3154</v>
      </c>
      <c r="W360" s="87"/>
      <c r="X360" s="87"/>
      <c r="Y360" s="96" t="s">
        <v>5154</v>
      </c>
      <c r="Z360" s="87"/>
      <c r="AA360" s="48"/>
      <c r="AB360" s="49"/>
      <c r="AC360" s="48"/>
      <c r="AD360" s="49"/>
      <c r="AE360" s="48"/>
      <c r="AF360" s="49"/>
      <c r="AG360" s="48"/>
      <c r="AH360" s="49"/>
      <c r="AI360" s="48"/>
    </row>
    <row r="361" spans="1:35" x14ac:dyDescent="0.25">
      <c r="A361" s="62" t="s">
        <v>363</v>
      </c>
      <c r="B361" s="62" t="s">
        <v>1492</v>
      </c>
      <c r="C361" s="63"/>
      <c r="D361" s="64"/>
      <c r="E361" s="65"/>
      <c r="F361" s="66"/>
      <c r="G361" s="63"/>
      <c r="H361" s="67"/>
      <c r="I361" s="68"/>
      <c r="J361" s="68"/>
      <c r="K361" s="34"/>
      <c r="L361" s="75">
        <v>361</v>
      </c>
      <c r="M361" s="75" t="b">
        <f xml:space="preserve"> IF(AND(Edges[Relationship Date (UTC)] &gt;= Misc!$O$2, Edges[Relationship Date (UTC)] &lt;= Misc!$P$2,Edges[Tweet Date (UTC)] &gt;= Misc!$O$3, Edges[Tweet Date (UTC)] &lt;= Misc!$P$3,TRUE), TRUE, FALSE)</f>
        <v>1</v>
      </c>
      <c r="N361" s="70"/>
      <c r="O361" s="87" t="s">
        <v>1908</v>
      </c>
      <c r="P361" s="90">
        <v>44081.375416666669</v>
      </c>
      <c r="Q361" s="87" t="s">
        <v>2067</v>
      </c>
      <c r="R361" s="87"/>
      <c r="S361" s="87"/>
      <c r="T361" s="87" t="s">
        <v>2785</v>
      </c>
      <c r="U361" s="90">
        <v>44081.375416666669</v>
      </c>
      <c r="V361" s="92" t="s">
        <v>3154</v>
      </c>
      <c r="W361" s="87"/>
      <c r="X361" s="87"/>
      <c r="Y361" s="96" t="s">
        <v>5154</v>
      </c>
      <c r="Z361" s="87"/>
      <c r="AA361" s="48">
        <v>0</v>
      </c>
      <c r="AB361" s="49">
        <v>0</v>
      </c>
      <c r="AC361" s="48">
        <v>0</v>
      </c>
      <c r="AD361" s="49">
        <v>0</v>
      </c>
      <c r="AE361" s="48">
        <v>0</v>
      </c>
      <c r="AF361" s="49">
        <v>0</v>
      </c>
      <c r="AG361" s="48">
        <v>12</v>
      </c>
      <c r="AH361" s="49">
        <v>100</v>
      </c>
      <c r="AI361" s="48">
        <v>12</v>
      </c>
    </row>
    <row r="362" spans="1:35" x14ac:dyDescent="0.25">
      <c r="A362" s="62" t="s">
        <v>363</v>
      </c>
      <c r="B362" s="62" t="s">
        <v>1492</v>
      </c>
      <c r="C362" s="63"/>
      <c r="D362" s="64"/>
      <c r="E362" s="65"/>
      <c r="F362" s="66"/>
      <c r="G362" s="63"/>
      <c r="H362" s="67"/>
      <c r="I362" s="68"/>
      <c r="J362" s="68"/>
      <c r="K362" s="34"/>
      <c r="L362" s="75">
        <v>362</v>
      </c>
      <c r="M362" s="75" t="b">
        <f xml:space="preserve"> IF(AND(Edges[Relationship Date (UTC)] &gt;= Misc!$O$2, Edges[Relationship Date (UTC)] &lt;= Misc!$P$2,Edges[Tweet Date (UTC)] &gt;= Misc!$O$3, Edges[Tweet Date (UTC)] &lt;= Misc!$P$3,TRUE), TRUE, FALSE)</f>
        <v>1</v>
      </c>
      <c r="N362" s="70"/>
      <c r="O362" s="87" t="s">
        <v>1908</v>
      </c>
      <c r="P362" s="90">
        <v>44081.376192129632</v>
      </c>
      <c r="Q362" s="87" t="s">
        <v>2068</v>
      </c>
      <c r="R362" s="87"/>
      <c r="S362" s="87"/>
      <c r="T362" s="87" t="s">
        <v>2785</v>
      </c>
      <c r="U362" s="90">
        <v>44081.376192129632</v>
      </c>
      <c r="V362" s="92" t="s">
        <v>3155</v>
      </c>
      <c r="W362" s="87"/>
      <c r="X362" s="87"/>
      <c r="Y362" s="96" t="s">
        <v>5155</v>
      </c>
      <c r="Z362" s="87"/>
      <c r="AA362" s="48">
        <v>0</v>
      </c>
      <c r="AB362" s="49">
        <v>0</v>
      </c>
      <c r="AC362" s="48">
        <v>0</v>
      </c>
      <c r="AD362" s="49">
        <v>0</v>
      </c>
      <c r="AE362" s="48">
        <v>0</v>
      </c>
      <c r="AF362" s="49">
        <v>0</v>
      </c>
      <c r="AG362" s="48">
        <v>12</v>
      </c>
      <c r="AH362" s="49">
        <v>100</v>
      </c>
      <c r="AI362" s="48">
        <v>12</v>
      </c>
    </row>
    <row r="363" spans="1:35" x14ac:dyDescent="0.25">
      <c r="A363" s="62" t="s">
        <v>363</v>
      </c>
      <c r="B363" s="62" t="s">
        <v>376</v>
      </c>
      <c r="C363" s="63"/>
      <c r="D363" s="64"/>
      <c r="E363" s="65"/>
      <c r="F363" s="66"/>
      <c r="G363" s="63"/>
      <c r="H363" s="67"/>
      <c r="I363" s="68"/>
      <c r="J363" s="68"/>
      <c r="K363" s="34"/>
      <c r="L363" s="75">
        <v>363</v>
      </c>
      <c r="M363" s="75" t="b">
        <f xml:space="preserve"> IF(AND(Edges[Relationship Date (UTC)] &gt;= Misc!$O$2, Edges[Relationship Date (UTC)] &lt;= Misc!$P$2,Edges[Tweet Date (UTC)] &gt;= Misc!$O$3, Edges[Tweet Date (UTC)] &lt;= Misc!$P$3,TRUE), TRUE, FALSE)</f>
        <v>1</v>
      </c>
      <c r="N363" s="70"/>
      <c r="O363" s="87" t="s">
        <v>1908</v>
      </c>
      <c r="P363" s="90">
        <v>44081.370740740742</v>
      </c>
      <c r="Q363" s="87" t="s">
        <v>2069</v>
      </c>
      <c r="R363" s="87"/>
      <c r="S363" s="87"/>
      <c r="T363" s="87" t="s">
        <v>2786</v>
      </c>
      <c r="U363" s="90">
        <v>44081.370740740742</v>
      </c>
      <c r="V363" s="92" t="s">
        <v>3156</v>
      </c>
      <c r="W363" s="87"/>
      <c r="X363" s="87"/>
      <c r="Y363" s="96" t="s">
        <v>5156</v>
      </c>
      <c r="Z363" s="87"/>
      <c r="AA363" s="48">
        <v>0</v>
      </c>
      <c r="AB363" s="49">
        <v>0</v>
      </c>
      <c r="AC363" s="48">
        <v>0</v>
      </c>
      <c r="AD363" s="49">
        <v>0</v>
      </c>
      <c r="AE363" s="48">
        <v>0</v>
      </c>
      <c r="AF363" s="49">
        <v>0</v>
      </c>
      <c r="AG363" s="48">
        <v>11</v>
      </c>
      <c r="AH363" s="49">
        <v>100</v>
      </c>
      <c r="AI363" s="48">
        <v>11</v>
      </c>
    </row>
    <row r="364" spans="1:35" x14ac:dyDescent="0.25">
      <c r="A364" s="62" t="s">
        <v>363</v>
      </c>
      <c r="B364" s="62" t="s">
        <v>1493</v>
      </c>
      <c r="C364" s="63"/>
      <c r="D364" s="64"/>
      <c r="E364" s="65"/>
      <c r="F364" s="66"/>
      <c r="G364" s="63"/>
      <c r="H364" s="67"/>
      <c r="I364" s="68"/>
      <c r="J364" s="68"/>
      <c r="K364" s="34"/>
      <c r="L364" s="75">
        <v>364</v>
      </c>
      <c r="M364" s="75" t="b">
        <f xml:space="preserve"> IF(AND(Edges[Relationship Date (UTC)] &gt;= Misc!$O$2, Edges[Relationship Date (UTC)] &lt;= Misc!$P$2,Edges[Tweet Date (UTC)] &gt;= Misc!$O$3, Edges[Tweet Date (UTC)] &lt;= Misc!$P$3,TRUE), TRUE, FALSE)</f>
        <v>1</v>
      </c>
      <c r="N364" s="70"/>
      <c r="O364" s="87" t="s">
        <v>1908</v>
      </c>
      <c r="P364" s="90">
        <v>44081.373287037037</v>
      </c>
      <c r="Q364" s="87" t="s">
        <v>2070</v>
      </c>
      <c r="R364" s="87"/>
      <c r="S364" s="87"/>
      <c r="T364" s="87" t="s">
        <v>2787</v>
      </c>
      <c r="U364" s="90">
        <v>44081.373287037037</v>
      </c>
      <c r="V364" s="92" t="s">
        <v>3157</v>
      </c>
      <c r="W364" s="87"/>
      <c r="X364" s="87"/>
      <c r="Y364" s="96" t="s">
        <v>5157</v>
      </c>
      <c r="Z364" s="87"/>
      <c r="AA364" s="48">
        <v>0</v>
      </c>
      <c r="AB364" s="49">
        <v>0</v>
      </c>
      <c r="AC364" s="48">
        <v>0</v>
      </c>
      <c r="AD364" s="49">
        <v>0</v>
      </c>
      <c r="AE364" s="48">
        <v>0</v>
      </c>
      <c r="AF364" s="49">
        <v>0</v>
      </c>
      <c r="AG364" s="48">
        <v>10</v>
      </c>
      <c r="AH364" s="49">
        <v>100</v>
      </c>
      <c r="AI364" s="48">
        <v>10</v>
      </c>
    </row>
    <row r="365" spans="1:35" x14ac:dyDescent="0.25">
      <c r="A365" s="62" t="s">
        <v>363</v>
      </c>
      <c r="B365" s="62" t="s">
        <v>1380</v>
      </c>
      <c r="C365" s="63"/>
      <c r="D365" s="64"/>
      <c r="E365" s="65"/>
      <c r="F365" s="66"/>
      <c r="G365" s="63"/>
      <c r="H365" s="67"/>
      <c r="I365" s="68"/>
      <c r="J365" s="68"/>
      <c r="K365" s="34"/>
      <c r="L365" s="75">
        <v>365</v>
      </c>
      <c r="M365" s="75" t="b">
        <f xml:space="preserve"> IF(AND(Edges[Relationship Date (UTC)] &gt;= Misc!$O$2, Edges[Relationship Date (UTC)] &lt;= Misc!$P$2,Edges[Tweet Date (UTC)] &gt;= Misc!$O$3, Edges[Tweet Date (UTC)] &lt;= Misc!$P$3,TRUE), TRUE, FALSE)</f>
        <v>1</v>
      </c>
      <c r="N365" s="70"/>
      <c r="O365" s="87" t="s">
        <v>1908</v>
      </c>
      <c r="P365" s="90">
        <v>44081.373912037037</v>
      </c>
      <c r="Q365" s="87" t="s">
        <v>2042</v>
      </c>
      <c r="R365" s="87"/>
      <c r="S365" s="87"/>
      <c r="T365" s="87" t="s">
        <v>2751</v>
      </c>
      <c r="U365" s="90">
        <v>44081.373912037037</v>
      </c>
      <c r="V365" s="92" t="s">
        <v>3153</v>
      </c>
      <c r="W365" s="87"/>
      <c r="X365" s="87"/>
      <c r="Y365" s="96" t="s">
        <v>5153</v>
      </c>
      <c r="Z365" s="87"/>
      <c r="AA365" s="48">
        <v>0</v>
      </c>
      <c r="AB365" s="49">
        <v>0</v>
      </c>
      <c r="AC365" s="48">
        <v>0</v>
      </c>
      <c r="AD365" s="49">
        <v>0</v>
      </c>
      <c r="AE365" s="48">
        <v>0</v>
      </c>
      <c r="AF365" s="49">
        <v>0</v>
      </c>
      <c r="AG365" s="48">
        <v>18</v>
      </c>
      <c r="AH365" s="49">
        <v>100</v>
      </c>
      <c r="AI365" s="48">
        <v>18</v>
      </c>
    </row>
    <row r="366" spans="1:35" x14ac:dyDescent="0.25">
      <c r="A366" s="62" t="s">
        <v>363</v>
      </c>
      <c r="B366" s="62" t="s">
        <v>1378</v>
      </c>
      <c r="C366" s="63"/>
      <c r="D366" s="64"/>
      <c r="E366" s="65"/>
      <c r="F366" s="66"/>
      <c r="G366" s="63"/>
      <c r="H366" s="67"/>
      <c r="I366" s="68"/>
      <c r="J366" s="68"/>
      <c r="K366" s="34"/>
      <c r="L366" s="75">
        <v>366</v>
      </c>
      <c r="M366" s="75" t="b">
        <f xml:space="preserve"> IF(AND(Edges[Relationship Date (UTC)] &gt;= Misc!$O$2, Edges[Relationship Date (UTC)] &lt;= Misc!$P$2,Edges[Tweet Date (UTC)] &gt;= Misc!$O$3, Edges[Tweet Date (UTC)] &lt;= Misc!$P$3,TRUE), TRUE, FALSE)</f>
        <v>1</v>
      </c>
      <c r="N366" s="70"/>
      <c r="O366" s="87" t="s">
        <v>1908</v>
      </c>
      <c r="P366" s="90">
        <v>44081.374560185184</v>
      </c>
      <c r="Q366" s="87" t="s">
        <v>1951</v>
      </c>
      <c r="R366" s="87"/>
      <c r="S366" s="87"/>
      <c r="T366" s="87" t="s">
        <v>2751</v>
      </c>
      <c r="U366" s="90">
        <v>44081.374560185184</v>
      </c>
      <c r="V366" s="92" t="s">
        <v>3158</v>
      </c>
      <c r="W366" s="87"/>
      <c r="X366" s="87"/>
      <c r="Y366" s="96" t="s">
        <v>5158</v>
      </c>
      <c r="Z366" s="87"/>
      <c r="AA366" s="48"/>
      <c r="AB366" s="49"/>
      <c r="AC366" s="48"/>
      <c r="AD366" s="49"/>
      <c r="AE366" s="48"/>
      <c r="AF366" s="49"/>
      <c r="AG366" s="48"/>
      <c r="AH366" s="49"/>
      <c r="AI366" s="48"/>
    </row>
    <row r="367" spans="1:35" x14ac:dyDescent="0.25">
      <c r="A367" s="62" t="s">
        <v>363</v>
      </c>
      <c r="B367" s="62" t="s">
        <v>1379</v>
      </c>
      <c r="C367" s="63"/>
      <c r="D367" s="64"/>
      <c r="E367" s="65"/>
      <c r="F367" s="66"/>
      <c r="G367" s="63"/>
      <c r="H367" s="67"/>
      <c r="I367" s="68"/>
      <c r="J367" s="68"/>
      <c r="K367" s="34"/>
      <c r="L367" s="75">
        <v>367</v>
      </c>
      <c r="M367" s="75" t="b">
        <f xml:space="preserve"> IF(AND(Edges[Relationship Date (UTC)] &gt;= Misc!$O$2, Edges[Relationship Date (UTC)] &lt;= Misc!$P$2,Edges[Tweet Date (UTC)] &gt;= Misc!$O$3, Edges[Tweet Date (UTC)] &lt;= Misc!$P$3,TRUE), TRUE, FALSE)</f>
        <v>1</v>
      </c>
      <c r="N367" s="70"/>
      <c r="O367" s="87" t="s">
        <v>1908</v>
      </c>
      <c r="P367" s="90">
        <v>44081.374560185184</v>
      </c>
      <c r="Q367" s="87" t="s">
        <v>1951</v>
      </c>
      <c r="R367" s="87"/>
      <c r="S367" s="87"/>
      <c r="T367" s="87" t="s">
        <v>2751</v>
      </c>
      <c r="U367" s="90">
        <v>44081.374560185184</v>
      </c>
      <c r="V367" s="92" t="s">
        <v>3158</v>
      </c>
      <c r="W367" s="87"/>
      <c r="X367" s="87"/>
      <c r="Y367" s="96" t="s">
        <v>5158</v>
      </c>
      <c r="Z367" s="87"/>
      <c r="AA367" s="48"/>
      <c r="AB367" s="49"/>
      <c r="AC367" s="48"/>
      <c r="AD367" s="49"/>
      <c r="AE367" s="48"/>
      <c r="AF367" s="49"/>
      <c r="AG367" s="48"/>
      <c r="AH367" s="49"/>
      <c r="AI367" s="48"/>
    </row>
    <row r="368" spans="1:35" x14ac:dyDescent="0.25">
      <c r="A368" s="62" t="s">
        <v>363</v>
      </c>
      <c r="B368" s="62" t="s">
        <v>1380</v>
      </c>
      <c r="C368" s="63"/>
      <c r="D368" s="64"/>
      <c r="E368" s="65"/>
      <c r="F368" s="66"/>
      <c r="G368" s="63"/>
      <c r="H368" s="67"/>
      <c r="I368" s="68"/>
      <c r="J368" s="68"/>
      <c r="K368" s="34"/>
      <c r="L368" s="75">
        <v>368</v>
      </c>
      <c r="M368" s="75" t="b">
        <f xml:space="preserve"> IF(AND(Edges[Relationship Date (UTC)] &gt;= Misc!$O$2, Edges[Relationship Date (UTC)] &lt;= Misc!$P$2,Edges[Tweet Date (UTC)] &gt;= Misc!$O$3, Edges[Tweet Date (UTC)] &lt;= Misc!$P$3,TRUE), TRUE, FALSE)</f>
        <v>1</v>
      </c>
      <c r="N368" s="70"/>
      <c r="O368" s="87" t="s">
        <v>1908</v>
      </c>
      <c r="P368" s="90">
        <v>44081.374560185184</v>
      </c>
      <c r="Q368" s="87" t="s">
        <v>1951</v>
      </c>
      <c r="R368" s="87"/>
      <c r="S368" s="87"/>
      <c r="T368" s="87" t="s">
        <v>2751</v>
      </c>
      <c r="U368" s="90">
        <v>44081.374560185184</v>
      </c>
      <c r="V368" s="92" t="s">
        <v>3158</v>
      </c>
      <c r="W368" s="87"/>
      <c r="X368" s="87"/>
      <c r="Y368" s="96" t="s">
        <v>5158</v>
      </c>
      <c r="Z368" s="87"/>
      <c r="AA368" s="48">
        <v>0</v>
      </c>
      <c r="AB368" s="49">
        <v>0</v>
      </c>
      <c r="AC368" s="48">
        <v>0</v>
      </c>
      <c r="AD368" s="49">
        <v>0</v>
      </c>
      <c r="AE368" s="48">
        <v>0</v>
      </c>
      <c r="AF368" s="49">
        <v>0</v>
      </c>
      <c r="AG368" s="48">
        <v>19</v>
      </c>
      <c r="AH368" s="49">
        <v>100</v>
      </c>
      <c r="AI368" s="48">
        <v>19</v>
      </c>
    </row>
    <row r="369" spans="1:35" x14ac:dyDescent="0.25">
      <c r="A369" s="62" t="s">
        <v>363</v>
      </c>
      <c r="B369" s="62" t="s">
        <v>1494</v>
      </c>
      <c r="C369" s="63"/>
      <c r="D369" s="64"/>
      <c r="E369" s="65"/>
      <c r="F369" s="66"/>
      <c r="G369" s="63"/>
      <c r="H369" s="67"/>
      <c r="I369" s="68"/>
      <c r="J369" s="68"/>
      <c r="K369" s="34"/>
      <c r="L369" s="75">
        <v>369</v>
      </c>
      <c r="M369" s="75" t="b">
        <f xml:space="preserve"> IF(AND(Edges[Relationship Date (UTC)] &gt;= Misc!$O$2, Edges[Relationship Date (UTC)] &lt;= Misc!$P$2,Edges[Tweet Date (UTC)] &gt;= Misc!$O$3, Edges[Tweet Date (UTC)] &lt;= Misc!$P$3,TRUE), TRUE, FALSE)</f>
        <v>1</v>
      </c>
      <c r="N369" s="70"/>
      <c r="O369" s="87" t="s">
        <v>1908</v>
      </c>
      <c r="P369" s="90">
        <v>44081.375254629631</v>
      </c>
      <c r="Q369" s="87" t="s">
        <v>2071</v>
      </c>
      <c r="R369" s="87"/>
      <c r="S369" s="87"/>
      <c r="T369" s="87" t="s">
        <v>2788</v>
      </c>
      <c r="U369" s="90">
        <v>44081.375254629631</v>
      </c>
      <c r="V369" s="92" t="s">
        <v>3159</v>
      </c>
      <c r="W369" s="87"/>
      <c r="X369" s="87"/>
      <c r="Y369" s="96" t="s">
        <v>5159</v>
      </c>
      <c r="Z369" s="87"/>
      <c r="AA369" s="48">
        <v>0</v>
      </c>
      <c r="AB369" s="49">
        <v>0</v>
      </c>
      <c r="AC369" s="48">
        <v>0</v>
      </c>
      <c r="AD369" s="49">
        <v>0</v>
      </c>
      <c r="AE369" s="48">
        <v>0</v>
      </c>
      <c r="AF369" s="49">
        <v>0</v>
      </c>
      <c r="AG369" s="48">
        <v>14</v>
      </c>
      <c r="AH369" s="49">
        <v>100</v>
      </c>
      <c r="AI369" s="48">
        <v>14</v>
      </c>
    </row>
    <row r="370" spans="1:35" x14ac:dyDescent="0.25">
      <c r="A370" s="62" t="s">
        <v>363</v>
      </c>
      <c r="B370" s="62" t="s">
        <v>1495</v>
      </c>
      <c r="C370" s="63"/>
      <c r="D370" s="64"/>
      <c r="E370" s="65"/>
      <c r="F370" s="66"/>
      <c r="G370" s="63"/>
      <c r="H370" s="67"/>
      <c r="I370" s="68"/>
      <c r="J370" s="68"/>
      <c r="K370" s="34"/>
      <c r="L370" s="75">
        <v>370</v>
      </c>
      <c r="M370" s="75" t="b">
        <f xml:space="preserve"> IF(AND(Edges[Relationship Date (UTC)] &gt;= Misc!$O$2, Edges[Relationship Date (UTC)] &lt;= Misc!$P$2,Edges[Tweet Date (UTC)] &gt;= Misc!$O$3, Edges[Tweet Date (UTC)] &lt;= Misc!$P$3,TRUE), TRUE, FALSE)</f>
        <v>1</v>
      </c>
      <c r="N370" s="70"/>
      <c r="O370" s="87" t="s">
        <v>1908</v>
      </c>
      <c r="P370" s="90">
        <v>44081.375787037039</v>
      </c>
      <c r="Q370" s="87" t="s">
        <v>2072</v>
      </c>
      <c r="R370" s="87"/>
      <c r="S370" s="87"/>
      <c r="T370" s="87" t="s">
        <v>2789</v>
      </c>
      <c r="U370" s="90">
        <v>44081.375787037039</v>
      </c>
      <c r="V370" s="92" t="s">
        <v>3160</v>
      </c>
      <c r="W370" s="87"/>
      <c r="X370" s="87"/>
      <c r="Y370" s="96" t="s">
        <v>5160</v>
      </c>
      <c r="Z370" s="87"/>
      <c r="AA370" s="48">
        <v>0</v>
      </c>
      <c r="AB370" s="49">
        <v>0</v>
      </c>
      <c r="AC370" s="48">
        <v>0</v>
      </c>
      <c r="AD370" s="49">
        <v>0</v>
      </c>
      <c r="AE370" s="48">
        <v>0</v>
      </c>
      <c r="AF370" s="49">
        <v>0</v>
      </c>
      <c r="AG370" s="48">
        <v>9</v>
      </c>
      <c r="AH370" s="49">
        <v>100</v>
      </c>
      <c r="AI370" s="48">
        <v>9</v>
      </c>
    </row>
    <row r="371" spans="1:35" x14ac:dyDescent="0.25">
      <c r="A371" s="62" t="s">
        <v>363</v>
      </c>
      <c r="B371" s="62" t="s">
        <v>1165</v>
      </c>
      <c r="C371" s="63"/>
      <c r="D371" s="64"/>
      <c r="E371" s="65"/>
      <c r="F371" s="66"/>
      <c r="G371" s="63"/>
      <c r="H371" s="67"/>
      <c r="I371" s="68"/>
      <c r="J371" s="68"/>
      <c r="K371" s="34"/>
      <c r="L371" s="75">
        <v>371</v>
      </c>
      <c r="M371" s="75" t="b">
        <f xml:space="preserve"> IF(AND(Edges[Relationship Date (UTC)] &gt;= Misc!$O$2, Edges[Relationship Date (UTC)] &lt;= Misc!$P$2,Edges[Tweet Date (UTC)] &gt;= Misc!$O$3, Edges[Tweet Date (UTC)] &lt;= Misc!$P$3,TRUE), TRUE, FALSE)</f>
        <v>1</v>
      </c>
      <c r="N371" s="70"/>
      <c r="O371" s="87" t="s">
        <v>1908</v>
      </c>
      <c r="P371" s="90">
        <v>44081.376192129632</v>
      </c>
      <c r="Q371" s="87" t="s">
        <v>2068</v>
      </c>
      <c r="R371" s="87"/>
      <c r="S371" s="87"/>
      <c r="T371" s="87" t="s">
        <v>2785</v>
      </c>
      <c r="U371" s="90">
        <v>44081.376192129632</v>
      </c>
      <c r="V371" s="92" t="s">
        <v>3155</v>
      </c>
      <c r="W371" s="87"/>
      <c r="X371" s="87"/>
      <c r="Y371" s="96" t="s">
        <v>5155</v>
      </c>
      <c r="Z371" s="87"/>
      <c r="AA371" s="48"/>
      <c r="AB371" s="49"/>
      <c r="AC371" s="48"/>
      <c r="AD371" s="49"/>
      <c r="AE371" s="48"/>
      <c r="AF371" s="49"/>
      <c r="AG371" s="48"/>
      <c r="AH371" s="49"/>
      <c r="AI371" s="48"/>
    </row>
    <row r="372" spans="1:35" x14ac:dyDescent="0.25">
      <c r="A372" s="62" t="s">
        <v>364</v>
      </c>
      <c r="B372" s="62" t="s">
        <v>1165</v>
      </c>
      <c r="C372" s="63"/>
      <c r="D372" s="64"/>
      <c r="E372" s="65"/>
      <c r="F372" s="66"/>
      <c r="G372" s="63"/>
      <c r="H372" s="67"/>
      <c r="I372" s="68"/>
      <c r="J372" s="68"/>
      <c r="K372" s="34"/>
      <c r="L372" s="75">
        <v>372</v>
      </c>
      <c r="M372" s="75" t="b">
        <f xml:space="preserve"> IF(AND(Edges[Relationship Date (UTC)] &gt;= Misc!$O$2, Edges[Relationship Date (UTC)] &lt;= Misc!$P$2,Edges[Tweet Date (UTC)] &gt;= Misc!$O$3, Edges[Tweet Date (UTC)] &lt;= Misc!$P$3,TRUE), TRUE, FALSE)</f>
        <v>1</v>
      </c>
      <c r="N372" s="70"/>
      <c r="O372" s="87" t="s">
        <v>1908</v>
      </c>
      <c r="P372" s="90">
        <v>44081.375486111108</v>
      </c>
      <c r="Q372" s="87" t="s">
        <v>1921</v>
      </c>
      <c r="R372" s="87"/>
      <c r="S372" s="87"/>
      <c r="T372" s="87" t="s">
        <v>2747</v>
      </c>
      <c r="U372" s="90">
        <v>44081.375486111108</v>
      </c>
      <c r="V372" s="92" t="s">
        <v>3161</v>
      </c>
      <c r="W372" s="87"/>
      <c r="X372" s="87"/>
      <c r="Y372" s="96" t="s">
        <v>5161</v>
      </c>
      <c r="Z372" s="87"/>
      <c r="AA372" s="48">
        <v>0</v>
      </c>
      <c r="AB372" s="49">
        <v>0</v>
      </c>
      <c r="AC372" s="48">
        <v>0</v>
      </c>
      <c r="AD372" s="49">
        <v>0</v>
      </c>
      <c r="AE372" s="48">
        <v>0</v>
      </c>
      <c r="AF372" s="49">
        <v>0</v>
      </c>
      <c r="AG372" s="48">
        <v>26</v>
      </c>
      <c r="AH372" s="49">
        <v>100</v>
      </c>
      <c r="AI372" s="48">
        <v>26</v>
      </c>
    </row>
    <row r="373" spans="1:35" x14ac:dyDescent="0.25">
      <c r="A373" s="62" t="s">
        <v>364</v>
      </c>
      <c r="B373" s="62" t="s">
        <v>1352</v>
      </c>
      <c r="C373" s="63"/>
      <c r="D373" s="64"/>
      <c r="E373" s="65"/>
      <c r="F373" s="66"/>
      <c r="G373" s="63"/>
      <c r="H373" s="67"/>
      <c r="I373" s="68"/>
      <c r="J373" s="68"/>
      <c r="K373" s="34"/>
      <c r="L373" s="75">
        <v>373</v>
      </c>
      <c r="M373" s="75" t="b">
        <f xml:space="preserve"> IF(AND(Edges[Relationship Date (UTC)] &gt;= Misc!$O$2, Edges[Relationship Date (UTC)] &lt;= Misc!$P$2,Edges[Tweet Date (UTC)] &gt;= Misc!$O$3, Edges[Tweet Date (UTC)] &lt;= Misc!$P$3,TRUE), TRUE, FALSE)</f>
        <v>1</v>
      </c>
      <c r="N373" s="70"/>
      <c r="O373" s="87" t="s">
        <v>1908</v>
      </c>
      <c r="P373" s="90">
        <v>44081.375567129631</v>
      </c>
      <c r="Q373" s="87" t="s">
        <v>1934</v>
      </c>
      <c r="R373" s="87"/>
      <c r="S373" s="87"/>
      <c r="T373" s="87"/>
      <c r="U373" s="90">
        <v>44081.375567129631</v>
      </c>
      <c r="V373" s="92" t="s">
        <v>3162</v>
      </c>
      <c r="W373" s="87"/>
      <c r="X373" s="87"/>
      <c r="Y373" s="96" t="s">
        <v>5162</v>
      </c>
      <c r="Z373" s="87"/>
      <c r="AA373" s="48">
        <v>0</v>
      </c>
      <c r="AB373" s="49">
        <v>0</v>
      </c>
      <c r="AC373" s="48">
        <v>0</v>
      </c>
      <c r="AD373" s="49">
        <v>0</v>
      </c>
      <c r="AE373" s="48">
        <v>0</v>
      </c>
      <c r="AF373" s="49">
        <v>0</v>
      </c>
      <c r="AG373" s="48">
        <v>48</v>
      </c>
      <c r="AH373" s="49">
        <v>100</v>
      </c>
      <c r="AI373" s="48">
        <v>48</v>
      </c>
    </row>
    <row r="374" spans="1:35" x14ac:dyDescent="0.25">
      <c r="A374" s="62" t="s">
        <v>364</v>
      </c>
      <c r="B374" s="62" t="s">
        <v>1352</v>
      </c>
      <c r="C374" s="63"/>
      <c r="D374" s="64"/>
      <c r="E374" s="65"/>
      <c r="F374" s="66"/>
      <c r="G374" s="63"/>
      <c r="H374" s="67"/>
      <c r="I374" s="68"/>
      <c r="J374" s="68"/>
      <c r="K374" s="34"/>
      <c r="L374" s="75">
        <v>374</v>
      </c>
      <c r="M374" s="75" t="b">
        <f xml:space="preserve"> IF(AND(Edges[Relationship Date (UTC)] &gt;= Misc!$O$2, Edges[Relationship Date (UTC)] &lt;= Misc!$P$2,Edges[Tweet Date (UTC)] &gt;= Misc!$O$3, Edges[Tweet Date (UTC)] &lt;= Misc!$P$3,TRUE), TRUE, FALSE)</f>
        <v>1</v>
      </c>
      <c r="N374" s="70"/>
      <c r="O374" s="87" t="s">
        <v>1908</v>
      </c>
      <c r="P374" s="90">
        <v>44081.375717592593</v>
      </c>
      <c r="Q374" s="87" t="s">
        <v>1927</v>
      </c>
      <c r="R374" s="87"/>
      <c r="S374" s="87"/>
      <c r="T374" s="87"/>
      <c r="U374" s="90">
        <v>44081.375717592593</v>
      </c>
      <c r="V374" s="92" t="s">
        <v>3163</v>
      </c>
      <c r="W374" s="87"/>
      <c r="X374" s="87"/>
      <c r="Y374" s="96" t="s">
        <v>5163</v>
      </c>
      <c r="Z374" s="87"/>
      <c r="AA374" s="48">
        <v>0</v>
      </c>
      <c r="AB374" s="49">
        <v>0</v>
      </c>
      <c r="AC374" s="48">
        <v>0</v>
      </c>
      <c r="AD374" s="49">
        <v>0</v>
      </c>
      <c r="AE374" s="48">
        <v>0</v>
      </c>
      <c r="AF374" s="49">
        <v>0</v>
      </c>
      <c r="AG374" s="48">
        <v>47</v>
      </c>
      <c r="AH374" s="49">
        <v>100</v>
      </c>
      <c r="AI374" s="48">
        <v>47</v>
      </c>
    </row>
    <row r="375" spans="1:35" x14ac:dyDescent="0.25">
      <c r="A375" s="62" t="s">
        <v>364</v>
      </c>
      <c r="B375" s="62" t="s">
        <v>1458</v>
      </c>
      <c r="C375" s="63"/>
      <c r="D375" s="64"/>
      <c r="E375" s="65"/>
      <c r="F375" s="66"/>
      <c r="G375" s="63"/>
      <c r="H375" s="67"/>
      <c r="I375" s="68"/>
      <c r="J375" s="68"/>
      <c r="K375" s="34"/>
      <c r="L375" s="75">
        <v>375</v>
      </c>
      <c r="M375" s="75" t="b">
        <f xml:space="preserve"> IF(AND(Edges[Relationship Date (UTC)] &gt;= Misc!$O$2, Edges[Relationship Date (UTC)] &lt;= Misc!$P$2,Edges[Tweet Date (UTC)] &gt;= Misc!$O$3, Edges[Tweet Date (UTC)] &lt;= Misc!$P$3,TRUE), TRUE, FALSE)</f>
        <v>1</v>
      </c>
      <c r="N375" s="70"/>
      <c r="O375" s="87" t="s">
        <v>1908</v>
      </c>
      <c r="P375" s="90">
        <v>44081.376168981478</v>
      </c>
      <c r="Q375" s="87" t="s">
        <v>2073</v>
      </c>
      <c r="R375" s="87"/>
      <c r="S375" s="87"/>
      <c r="T375" s="87" t="s">
        <v>2750</v>
      </c>
      <c r="U375" s="90">
        <v>44081.376168981478</v>
      </c>
      <c r="V375" s="92" t="s">
        <v>3164</v>
      </c>
      <c r="W375" s="87"/>
      <c r="X375" s="87"/>
      <c r="Y375" s="96" t="s">
        <v>5164</v>
      </c>
      <c r="Z375" s="87"/>
      <c r="AA375" s="48"/>
      <c r="AB375" s="49"/>
      <c r="AC375" s="48"/>
      <c r="AD375" s="49"/>
      <c r="AE375" s="48"/>
      <c r="AF375" s="49"/>
      <c r="AG375" s="48"/>
      <c r="AH375" s="49"/>
      <c r="AI375" s="48"/>
    </row>
    <row r="376" spans="1:35" x14ac:dyDescent="0.25">
      <c r="A376" s="62" t="s">
        <v>364</v>
      </c>
      <c r="B376" s="62" t="s">
        <v>1459</v>
      </c>
      <c r="C376" s="63"/>
      <c r="D376" s="64"/>
      <c r="E376" s="65"/>
      <c r="F376" s="66"/>
      <c r="G376" s="63"/>
      <c r="H376" s="67"/>
      <c r="I376" s="68"/>
      <c r="J376" s="68"/>
      <c r="K376" s="34"/>
      <c r="L376" s="75">
        <v>376</v>
      </c>
      <c r="M376" s="75" t="b">
        <f xml:space="preserve"> IF(AND(Edges[Relationship Date (UTC)] &gt;= Misc!$O$2, Edges[Relationship Date (UTC)] &lt;= Misc!$P$2,Edges[Tweet Date (UTC)] &gt;= Misc!$O$3, Edges[Tweet Date (UTC)] &lt;= Misc!$P$3,TRUE), TRUE, FALSE)</f>
        <v>1</v>
      </c>
      <c r="N376" s="70"/>
      <c r="O376" s="87" t="s">
        <v>1908</v>
      </c>
      <c r="P376" s="90">
        <v>44081.376168981478</v>
      </c>
      <c r="Q376" s="87" t="s">
        <v>2073</v>
      </c>
      <c r="R376" s="87"/>
      <c r="S376" s="87"/>
      <c r="T376" s="87" t="s">
        <v>2750</v>
      </c>
      <c r="U376" s="90">
        <v>44081.376168981478</v>
      </c>
      <c r="V376" s="92" t="s">
        <v>3164</v>
      </c>
      <c r="W376" s="87"/>
      <c r="X376" s="87"/>
      <c r="Y376" s="96" t="s">
        <v>5164</v>
      </c>
      <c r="Z376" s="87"/>
      <c r="AA376" s="48"/>
      <c r="AB376" s="49"/>
      <c r="AC376" s="48"/>
      <c r="AD376" s="49"/>
      <c r="AE376" s="48"/>
      <c r="AF376" s="49"/>
      <c r="AG376" s="48"/>
      <c r="AH376" s="49"/>
      <c r="AI376" s="48"/>
    </row>
    <row r="377" spans="1:35" x14ac:dyDescent="0.25">
      <c r="A377" s="62" t="s">
        <v>364</v>
      </c>
      <c r="B377" s="62" t="s">
        <v>1460</v>
      </c>
      <c r="C377" s="63"/>
      <c r="D377" s="64"/>
      <c r="E377" s="65"/>
      <c r="F377" s="66"/>
      <c r="G377" s="63"/>
      <c r="H377" s="67"/>
      <c r="I377" s="68"/>
      <c r="J377" s="68"/>
      <c r="K377" s="34"/>
      <c r="L377" s="75">
        <v>377</v>
      </c>
      <c r="M377" s="75" t="b">
        <f xml:space="preserve"> IF(AND(Edges[Relationship Date (UTC)] &gt;= Misc!$O$2, Edges[Relationship Date (UTC)] &lt;= Misc!$P$2,Edges[Tweet Date (UTC)] &gt;= Misc!$O$3, Edges[Tweet Date (UTC)] &lt;= Misc!$P$3,TRUE), TRUE, FALSE)</f>
        <v>1</v>
      </c>
      <c r="N377" s="70"/>
      <c r="O377" s="87" t="s">
        <v>1908</v>
      </c>
      <c r="P377" s="90">
        <v>44081.376168981478</v>
      </c>
      <c r="Q377" s="87" t="s">
        <v>2073</v>
      </c>
      <c r="R377" s="87"/>
      <c r="S377" s="87"/>
      <c r="T377" s="87" t="s">
        <v>2750</v>
      </c>
      <c r="U377" s="90">
        <v>44081.376168981478</v>
      </c>
      <c r="V377" s="92" t="s">
        <v>3164</v>
      </c>
      <c r="W377" s="87"/>
      <c r="X377" s="87"/>
      <c r="Y377" s="96" t="s">
        <v>5164</v>
      </c>
      <c r="Z377" s="87"/>
      <c r="AA377" s="48"/>
      <c r="AB377" s="49"/>
      <c r="AC377" s="48"/>
      <c r="AD377" s="49"/>
      <c r="AE377" s="48"/>
      <c r="AF377" s="49"/>
      <c r="AG377" s="48"/>
      <c r="AH377" s="49"/>
      <c r="AI377" s="48"/>
    </row>
    <row r="378" spans="1:35" x14ac:dyDescent="0.25">
      <c r="A378" s="62" t="s">
        <v>364</v>
      </c>
      <c r="B378" s="62" t="s">
        <v>1461</v>
      </c>
      <c r="C378" s="63"/>
      <c r="D378" s="64"/>
      <c r="E378" s="65"/>
      <c r="F378" s="66"/>
      <c r="G378" s="63"/>
      <c r="H378" s="67"/>
      <c r="I378" s="68"/>
      <c r="J378" s="68"/>
      <c r="K378" s="34"/>
      <c r="L378" s="75">
        <v>378</v>
      </c>
      <c r="M378" s="75" t="b">
        <f xml:space="preserve"> IF(AND(Edges[Relationship Date (UTC)] &gt;= Misc!$O$2, Edges[Relationship Date (UTC)] &lt;= Misc!$P$2,Edges[Tweet Date (UTC)] &gt;= Misc!$O$3, Edges[Tweet Date (UTC)] &lt;= Misc!$P$3,TRUE), TRUE, FALSE)</f>
        <v>1</v>
      </c>
      <c r="N378" s="70"/>
      <c r="O378" s="87" t="s">
        <v>1908</v>
      </c>
      <c r="P378" s="90">
        <v>44081.376168981478</v>
      </c>
      <c r="Q378" s="87" t="s">
        <v>2073</v>
      </c>
      <c r="R378" s="87"/>
      <c r="S378" s="87"/>
      <c r="T378" s="87" t="s">
        <v>2750</v>
      </c>
      <c r="U378" s="90">
        <v>44081.376168981478</v>
      </c>
      <c r="V378" s="92" t="s">
        <v>3164</v>
      </c>
      <c r="W378" s="87"/>
      <c r="X378" s="87"/>
      <c r="Y378" s="96" t="s">
        <v>5164</v>
      </c>
      <c r="Z378" s="87"/>
      <c r="AA378" s="48"/>
      <c r="AB378" s="49"/>
      <c r="AC378" s="48"/>
      <c r="AD378" s="49"/>
      <c r="AE378" s="48"/>
      <c r="AF378" s="49"/>
      <c r="AG378" s="48"/>
      <c r="AH378" s="49"/>
      <c r="AI378" s="48"/>
    </row>
    <row r="379" spans="1:35" x14ac:dyDescent="0.25">
      <c r="A379" s="62" t="s">
        <v>364</v>
      </c>
      <c r="B379" s="62" t="s">
        <v>1462</v>
      </c>
      <c r="C379" s="63"/>
      <c r="D379" s="64"/>
      <c r="E379" s="65"/>
      <c r="F379" s="66"/>
      <c r="G379" s="63"/>
      <c r="H379" s="67"/>
      <c r="I379" s="68"/>
      <c r="J379" s="68"/>
      <c r="K379" s="34"/>
      <c r="L379" s="75">
        <v>379</v>
      </c>
      <c r="M379" s="75" t="b">
        <f xml:space="preserve"> IF(AND(Edges[Relationship Date (UTC)] &gt;= Misc!$O$2, Edges[Relationship Date (UTC)] &lt;= Misc!$P$2,Edges[Tweet Date (UTC)] &gt;= Misc!$O$3, Edges[Tweet Date (UTC)] &lt;= Misc!$P$3,TRUE), TRUE, FALSE)</f>
        <v>1</v>
      </c>
      <c r="N379" s="70"/>
      <c r="O379" s="87" t="s">
        <v>1908</v>
      </c>
      <c r="P379" s="90">
        <v>44081.376168981478</v>
      </c>
      <c r="Q379" s="87" t="s">
        <v>2073</v>
      </c>
      <c r="R379" s="87"/>
      <c r="S379" s="87"/>
      <c r="T379" s="87" t="s">
        <v>2750</v>
      </c>
      <c r="U379" s="90">
        <v>44081.376168981478</v>
      </c>
      <c r="V379" s="92" t="s">
        <v>3164</v>
      </c>
      <c r="W379" s="87"/>
      <c r="X379" s="87"/>
      <c r="Y379" s="96" t="s">
        <v>5164</v>
      </c>
      <c r="Z379" s="87"/>
      <c r="AA379" s="48"/>
      <c r="AB379" s="49"/>
      <c r="AC379" s="48"/>
      <c r="AD379" s="49"/>
      <c r="AE379" s="48"/>
      <c r="AF379" s="49"/>
      <c r="AG379" s="48"/>
      <c r="AH379" s="49"/>
      <c r="AI379" s="48"/>
    </row>
    <row r="380" spans="1:35" x14ac:dyDescent="0.25">
      <c r="A380" s="62" t="s">
        <v>364</v>
      </c>
      <c r="B380" s="62" t="s">
        <v>1354</v>
      </c>
      <c r="C380" s="63"/>
      <c r="D380" s="64"/>
      <c r="E380" s="65"/>
      <c r="F380" s="66"/>
      <c r="G380" s="63"/>
      <c r="H380" s="67"/>
      <c r="I380" s="68"/>
      <c r="J380" s="68"/>
      <c r="K380" s="34"/>
      <c r="L380" s="75">
        <v>380</v>
      </c>
      <c r="M380" s="75" t="b">
        <f xml:space="preserve"> IF(AND(Edges[Relationship Date (UTC)] &gt;= Misc!$O$2, Edges[Relationship Date (UTC)] &lt;= Misc!$P$2,Edges[Tweet Date (UTC)] &gt;= Misc!$O$3, Edges[Tweet Date (UTC)] &lt;= Misc!$P$3,TRUE), TRUE, FALSE)</f>
        <v>1</v>
      </c>
      <c r="N380" s="70"/>
      <c r="O380" s="87" t="s">
        <v>1908</v>
      </c>
      <c r="P380" s="90">
        <v>44081.376168981478</v>
      </c>
      <c r="Q380" s="87" t="s">
        <v>2073</v>
      </c>
      <c r="R380" s="87"/>
      <c r="S380" s="87"/>
      <c r="T380" s="87" t="s">
        <v>2750</v>
      </c>
      <c r="U380" s="90">
        <v>44081.376168981478</v>
      </c>
      <c r="V380" s="92" t="s">
        <v>3164</v>
      </c>
      <c r="W380" s="87"/>
      <c r="X380" s="87"/>
      <c r="Y380" s="96" t="s">
        <v>5164</v>
      </c>
      <c r="Z380" s="87"/>
      <c r="AA380" s="48"/>
      <c r="AB380" s="49"/>
      <c r="AC380" s="48"/>
      <c r="AD380" s="49"/>
      <c r="AE380" s="48"/>
      <c r="AF380" s="49"/>
      <c r="AG380" s="48"/>
      <c r="AH380" s="49"/>
      <c r="AI380" s="48"/>
    </row>
    <row r="381" spans="1:35" x14ac:dyDescent="0.25">
      <c r="A381" s="62" t="s">
        <v>364</v>
      </c>
      <c r="B381" s="62" t="s">
        <v>1355</v>
      </c>
      <c r="C381" s="63"/>
      <c r="D381" s="64"/>
      <c r="E381" s="65"/>
      <c r="F381" s="66"/>
      <c r="G381" s="63"/>
      <c r="H381" s="67"/>
      <c r="I381" s="68"/>
      <c r="J381" s="68"/>
      <c r="K381" s="34"/>
      <c r="L381" s="75">
        <v>381</v>
      </c>
      <c r="M381" s="75" t="b">
        <f xml:space="preserve"> IF(AND(Edges[Relationship Date (UTC)] &gt;= Misc!$O$2, Edges[Relationship Date (UTC)] &lt;= Misc!$P$2,Edges[Tweet Date (UTC)] &gt;= Misc!$O$3, Edges[Tweet Date (UTC)] &lt;= Misc!$P$3,TRUE), TRUE, FALSE)</f>
        <v>1</v>
      </c>
      <c r="N381" s="70"/>
      <c r="O381" s="87" t="s">
        <v>1908</v>
      </c>
      <c r="P381" s="90">
        <v>44081.376168981478</v>
      </c>
      <c r="Q381" s="87" t="s">
        <v>2073</v>
      </c>
      <c r="R381" s="87"/>
      <c r="S381" s="87"/>
      <c r="T381" s="87" t="s">
        <v>2750</v>
      </c>
      <c r="U381" s="90">
        <v>44081.376168981478</v>
      </c>
      <c r="V381" s="92" t="s">
        <v>3164</v>
      </c>
      <c r="W381" s="87"/>
      <c r="X381" s="87"/>
      <c r="Y381" s="96" t="s">
        <v>5164</v>
      </c>
      <c r="Z381" s="87"/>
      <c r="AA381" s="48"/>
      <c r="AB381" s="49"/>
      <c r="AC381" s="48"/>
      <c r="AD381" s="49"/>
      <c r="AE381" s="48"/>
      <c r="AF381" s="49"/>
      <c r="AG381" s="48"/>
      <c r="AH381" s="49"/>
      <c r="AI381" s="48"/>
    </row>
    <row r="382" spans="1:35" x14ac:dyDescent="0.25">
      <c r="A382" s="62" t="s">
        <v>364</v>
      </c>
      <c r="B382" s="62" t="s">
        <v>1496</v>
      </c>
      <c r="C382" s="63"/>
      <c r="D382" s="64"/>
      <c r="E382" s="65"/>
      <c r="F382" s="66"/>
      <c r="G382" s="63"/>
      <c r="H382" s="67"/>
      <c r="I382" s="68"/>
      <c r="J382" s="68"/>
      <c r="K382" s="34"/>
      <c r="L382" s="75">
        <v>382</v>
      </c>
      <c r="M382" s="75" t="b">
        <f xml:space="preserve"> IF(AND(Edges[Relationship Date (UTC)] &gt;= Misc!$O$2, Edges[Relationship Date (UTC)] &lt;= Misc!$P$2,Edges[Tweet Date (UTC)] &gt;= Misc!$O$3, Edges[Tweet Date (UTC)] &lt;= Misc!$P$3,TRUE), TRUE, FALSE)</f>
        <v>1</v>
      </c>
      <c r="N382" s="70"/>
      <c r="O382" s="87" t="s">
        <v>1908</v>
      </c>
      <c r="P382" s="90">
        <v>44081.376168981478</v>
      </c>
      <c r="Q382" s="87" t="s">
        <v>2073</v>
      </c>
      <c r="R382" s="87"/>
      <c r="S382" s="87"/>
      <c r="T382" s="87" t="s">
        <v>2750</v>
      </c>
      <c r="U382" s="90">
        <v>44081.376168981478</v>
      </c>
      <c r="V382" s="92" t="s">
        <v>3164</v>
      </c>
      <c r="W382" s="87"/>
      <c r="X382" s="87"/>
      <c r="Y382" s="96" t="s">
        <v>5164</v>
      </c>
      <c r="Z382" s="87"/>
      <c r="AA382" s="48">
        <v>0</v>
      </c>
      <c r="AB382" s="49">
        <v>0</v>
      </c>
      <c r="AC382" s="48">
        <v>0</v>
      </c>
      <c r="AD382" s="49">
        <v>0</v>
      </c>
      <c r="AE382" s="48">
        <v>0</v>
      </c>
      <c r="AF382" s="49">
        <v>0</v>
      </c>
      <c r="AG382" s="48">
        <v>12</v>
      </c>
      <c r="AH382" s="49">
        <v>100</v>
      </c>
      <c r="AI382" s="48">
        <v>12</v>
      </c>
    </row>
    <row r="383" spans="1:35" x14ac:dyDescent="0.25">
      <c r="A383" s="62" t="s">
        <v>364</v>
      </c>
      <c r="B383" s="62" t="s">
        <v>1387</v>
      </c>
      <c r="C383" s="63"/>
      <c r="D383" s="64"/>
      <c r="E383" s="65"/>
      <c r="F383" s="66"/>
      <c r="G383" s="63"/>
      <c r="H383" s="67"/>
      <c r="I383" s="68"/>
      <c r="J383" s="68"/>
      <c r="K383" s="34"/>
      <c r="L383" s="75">
        <v>383</v>
      </c>
      <c r="M383" s="75" t="b">
        <f xml:space="preserve"> IF(AND(Edges[Relationship Date (UTC)] &gt;= Misc!$O$2, Edges[Relationship Date (UTC)] &lt;= Misc!$P$2,Edges[Tweet Date (UTC)] &gt;= Misc!$O$3, Edges[Tweet Date (UTC)] &lt;= Misc!$P$3,TRUE), TRUE, FALSE)</f>
        <v>1</v>
      </c>
      <c r="N383" s="70"/>
      <c r="O383" s="87" t="s">
        <v>1908</v>
      </c>
      <c r="P383" s="90">
        <v>44081.376261574071</v>
      </c>
      <c r="Q383" s="87" t="s">
        <v>1983</v>
      </c>
      <c r="R383" s="87"/>
      <c r="S383" s="87"/>
      <c r="T383" s="87" t="s">
        <v>2743</v>
      </c>
      <c r="U383" s="90">
        <v>44081.376261574071</v>
      </c>
      <c r="V383" s="92" t="s">
        <v>3165</v>
      </c>
      <c r="W383" s="87"/>
      <c r="X383" s="87"/>
      <c r="Y383" s="96" t="s">
        <v>5165</v>
      </c>
      <c r="Z383" s="87"/>
      <c r="AA383" s="48">
        <v>0</v>
      </c>
      <c r="AB383" s="49">
        <v>0</v>
      </c>
      <c r="AC383" s="48">
        <v>0</v>
      </c>
      <c r="AD383" s="49">
        <v>0</v>
      </c>
      <c r="AE383" s="48">
        <v>0</v>
      </c>
      <c r="AF383" s="49">
        <v>0</v>
      </c>
      <c r="AG383" s="48">
        <v>22</v>
      </c>
      <c r="AH383" s="49">
        <v>100</v>
      </c>
      <c r="AI383" s="48">
        <v>22</v>
      </c>
    </row>
    <row r="384" spans="1:35" x14ac:dyDescent="0.25">
      <c r="A384" s="62" t="s">
        <v>365</v>
      </c>
      <c r="B384" s="62" t="s">
        <v>1352</v>
      </c>
      <c r="C384" s="63"/>
      <c r="D384" s="64"/>
      <c r="E384" s="65"/>
      <c r="F384" s="66"/>
      <c r="G384" s="63"/>
      <c r="H384" s="67"/>
      <c r="I384" s="68"/>
      <c r="J384" s="68"/>
      <c r="K384" s="34"/>
      <c r="L384" s="75">
        <v>384</v>
      </c>
      <c r="M384" s="75" t="b">
        <f xml:space="preserve"> IF(AND(Edges[Relationship Date (UTC)] &gt;= Misc!$O$2, Edges[Relationship Date (UTC)] &lt;= Misc!$P$2,Edges[Tweet Date (UTC)] &gt;= Misc!$O$3, Edges[Tweet Date (UTC)] &lt;= Misc!$P$3,TRUE), TRUE, FALSE)</f>
        <v>1</v>
      </c>
      <c r="N384" s="70"/>
      <c r="O384" s="87" t="s">
        <v>1908</v>
      </c>
      <c r="P384" s="90">
        <v>44081.376273148147</v>
      </c>
      <c r="Q384" s="87" t="s">
        <v>1934</v>
      </c>
      <c r="R384" s="87"/>
      <c r="S384" s="87"/>
      <c r="T384" s="87"/>
      <c r="U384" s="90">
        <v>44081.376273148147</v>
      </c>
      <c r="V384" s="92" t="s">
        <v>3166</v>
      </c>
      <c r="W384" s="87"/>
      <c r="X384" s="87"/>
      <c r="Y384" s="96" t="s">
        <v>5166</v>
      </c>
      <c r="Z384" s="87"/>
      <c r="AA384" s="48">
        <v>0</v>
      </c>
      <c r="AB384" s="49">
        <v>0</v>
      </c>
      <c r="AC384" s="48">
        <v>0</v>
      </c>
      <c r="AD384" s="49">
        <v>0</v>
      </c>
      <c r="AE384" s="48">
        <v>0</v>
      </c>
      <c r="AF384" s="49">
        <v>0</v>
      </c>
      <c r="AG384" s="48">
        <v>48</v>
      </c>
      <c r="AH384" s="49">
        <v>100</v>
      </c>
      <c r="AI384" s="48">
        <v>48</v>
      </c>
    </row>
    <row r="385" spans="1:35" x14ac:dyDescent="0.25">
      <c r="A385" s="62" t="s">
        <v>366</v>
      </c>
      <c r="B385" s="62" t="s">
        <v>1497</v>
      </c>
      <c r="C385" s="63"/>
      <c r="D385" s="64"/>
      <c r="E385" s="65"/>
      <c r="F385" s="66"/>
      <c r="G385" s="63"/>
      <c r="H385" s="67"/>
      <c r="I385" s="68"/>
      <c r="J385" s="68"/>
      <c r="K385" s="34"/>
      <c r="L385" s="75">
        <v>385</v>
      </c>
      <c r="M385" s="75" t="b">
        <f xml:space="preserve"> IF(AND(Edges[Relationship Date (UTC)] &gt;= Misc!$O$2, Edges[Relationship Date (UTC)] &lt;= Misc!$P$2,Edges[Tweet Date (UTC)] &gt;= Misc!$O$3, Edges[Tweet Date (UTC)] &lt;= Misc!$P$3,TRUE), TRUE, FALSE)</f>
        <v>1</v>
      </c>
      <c r="N385" s="70"/>
      <c r="O385" s="87" t="s">
        <v>1908</v>
      </c>
      <c r="P385" s="90">
        <v>44081.376273148147</v>
      </c>
      <c r="Q385" s="87" t="s">
        <v>2074</v>
      </c>
      <c r="R385" s="87"/>
      <c r="S385" s="87"/>
      <c r="T385" s="87"/>
      <c r="U385" s="90">
        <v>44081.376273148147</v>
      </c>
      <c r="V385" s="92" t="s">
        <v>3167</v>
      </c>
      <c r="W385" s="87"/>
      <c r="X385" s="87"/>
      <c r="Y385" s="96" t="s">
        <v>5167</v>
      </c>
      <c r="Z385" s="87"/>
      <c r="AA385" s="48"/>
      <c r="AB385" s="49"/>
      <c r="AC385" s="48"/>
      <c r="AD385" s="49"/>
      <c r="AE385" s="48"/>
      <c r="AF385" s="49"/>
      <c r="AG385" s="48"/>
      <c r="AH385" s="49"/>
      <c r="AI385" s="48"/>
    </row>
    <row r="386" spans="1:35" x14ac:dyDescent="0.25">
      <c r="A386" s="62" t="s">
        <v>366</v>
      </c>
      <c r="B386" s="62" t="s">
        <v>1498</v>
      </c>
      <c r="C386" s="63"/>
      <c r="D386" s="64"/>
      <c r="E386" s="65"/>
      <c r="F386" s="66"/>
      <c r="G386" s="63"/>
      <c r="H386" s="67"/>
      <c r="I386" s="68"/>
      <c r="J386" s="68"/>
      <c r="K386" s="34"/>
      <c r="L386" s="75">
        <v>386</v>
      </c>
      <c r="M386" s="75" t="b">
        <f xml:space="preserve"> IF(AND(Edges[Relationship Date (UTC)] &gt;= Misc!$O$2, Edges[Relationship Date (UTC)] &lt;= Misc!$P$2,Edges[Tweet Date (UTC)] &gt;= Misc!$O$3, Edges[Tweet Date (UTC)] &lt;= Misc!$P$3,TRUE), TRUE, FALSE)</f>
        <v>1</v>
      </c>
      <c r="N386" s="70"/>
      <c r="O386" s="87" t="s">
        <v>1908</v>
      </c>
      <c r="P386" s="90">
        <v>44081.376273148147</v>
      </c>
      <c r="Q386" s="87" t="s">
        <v>2074</v>
      </c>
      <c r="R386" s="87"/>
      <c r="S386" s="87"/>
      <c r="T386" s="87"/>
      <c r="U386" s="90">
        <v>44081.376273148147</v>
      </c>
      <c r="V386" s="92" t="s">
        <v>3167</v>
      </c>
      <c r="W386" s="87"/>
      <c r="X386" s="87"/>
      <c r="Y386" s="96" t="s">
        <v>5167</v>
      </c>
      <c r="Z386" s="87"/>
      <c r="AA386" s="48"/>
      <c r="AB386" s="49"/>
      <c r="AC386" s="48"/>
      <c r="AD386" s="49"/>
      <c r="AE386" s="48"/>
      <c r="AF386" s="49"/>
      <c r="AG386" s="48"/>
      <c r="AH386" s="49"/>
      <c r="AI386" s="48"/>
    </row>
    <row r="387" spans="1:35" x14ac:dyDescent="0.25">
      <c r="A387" s="62" t="s">
        <v>366</v>
      </c>
      <c r="B387" s="62" t="s">
        <v>1499</v>
      </c>
      <c r="C387" s="63"/>
      <c r="D387" s="64"/>
      <c r="E387" s="65"/>
      <c r="F387" s="66"/>
      <c r="G387" s="63"/>
      <c r="H387" s="67"/>
      <c r="I387" s="68"/>
      <c r="J387" s="68"/>
      <c r="K387" s="34"/>
      <c r="L387" s="75">
        <v>387</v>
      </c>
      <c r="M387" s="75" t="b">
        <f xml:space="preserve"> IF(AND(Edges[Relationship Date (UTC)] &gt;= Misc!$O$2, Edges[Relationship Date (UTC)] &lt;= Misc!$P$2,Edges[Tweet Date (UTC)] &gt;= Misc!$O$3, Edges[Tweet Date (UTC)] &lt;= Misc!$P$3,TRUE), TRUE, FALSE)</f>
        <v>1</v>
      </c>
      <c r="N387" s="70"/>
      <c r="O387" s="87" t="s">
        <v>1908</v>
      </c>
      <c r="P387" s="90">
        <v>44081.376273148147</v>
      </c>
      <c r="Q387" s="87" t="s">
        <v>2074</v>
      </c>
      <c r="R387" s="87"/>
      <c r="S387" s="87"/>
      <c r="T387" s="87"/>
      <c r="U387" s="90">
        <v>44081.376273148147</v>
      </c>
      <c r="V387" s="92" t="s">
        <v>3167</v>
      </c>
      <c r="W387" s="87"/>
      <c r="X387" s="87"/>
      <c r="Y387" s="96" t="s">
        <v>5167</v>
      </c>
      <c r="Z387" s="87"/>
      <c r="AA387" s="48"/>
      <c r="AB387" s="49"/>
      <c r="AC387" s="48"/>
      <c r="AD387" s="49"/>
      <c r="AE387" s="48"/>
      <c r="AF387" s="49"/>
      <c r="AG387" s="48"/>
      <c r="AH387" s="49"/>
      <c r="AI387" s="48"/>
    </row>
    <row r="388" spans="1:35" x14ac:dyDescent="0.25">
      <c r="A388" s="62" t="s">
        <v>366</v>
      </c>
      <c r="B388" s="62" t="s">
        <v>1500</v>
      </c>
      <c r="C388" s="63"/>
      <c r="D388" s="64"/>
      <c r="E388" s="65"/>
      <c r="F388" s="66"/>
      <c r="G388" s="63"/>
      <c r="H388" s="67"/>
      <c r="I388" s="68"/>
      <c r="J388" s="68"/>
      <c r="K388" s="34"/>
      <c r="L388" s="75">
        <v>388</v>
      </c>
      <c r="M388" s="75" t="b">
        <f xml:space="preserve"> IF(AND(Edges[Relationship Date (UTC)] &gt;= Misc!$O$2, Edges[Relationship Date (UTC)] &lt;= Misc!$P$2,Edges[Tweet Date (UTC)] &gt;= Misc!$O$3, Edges[Tweet Date (UTC)] &lt;= Misc!$P$3,TRUE), TRUE, FALSE)</f>
        <v>1</v>
      </c>
      <c r="N388" s="70"/>
      <c r="O388" s="87" t="s">
        <v>1908</v>
      </c>
      <c r="P388" s="90">
        <v>44081.376273148147</v>
      </c>
      <c r="Q388" s="87" t="s">
        <v>2074</v>
      </c>
      <c r="R388" s="87"/>
      <c r="S388" s="87"/>
      <c r="T388" s="87"/>
      <c r="U388" s="90">
        <v>44081.376273148147</v>
      </c>
      <c r="V388" s="92" t="s">
        <v>3167</v>
      </c>
      <c r="W388" s="87"/>
      <c r="X388" s="87"/>
      <c r="Y388" s="96" t="s">
        <v>5167</v>
      </c>
      <c r="Z388" s="87"/>
      <c r="AA388" s="48"/>
      <c r="AB388" s="49"/>
      <c r="AC388" s="48"/>
      <c r="AD388" s="49"/>
      <c r="AE388" s="48"/>
      <c r="AF388" s="49"/>
      <c r="AG388" s="48"/>
      <c r="AH388" s="49"/>
      <c r="AI388" s="48"/>
    </row>
    <row r="389" spans="1:35" x14ac:dyDescent="0.25">
      <c r="A389" s="62" t="s">
        <v>366</v>
      </c>
      <c r="B389" s="62" t="s">
        <v>1501</v>
      </c>
      <c r="C389" s="63"/>
      <c r="D389" s="64"/>
      <c r="E389" s="65"/>
      <c r="F389" s="66"/>
      <c r="G389" s="63"/>
      <c r="H389" s="67"/>
      <c r="I389" s="68"/>
      <c r="J389" s="68"/>
      <c r="K389" s="34"/>
      <c r="L389" s="75">
        <v>389</v>
      </c>
      <c r="M389" s="75" t="b">
        <f xml:space="preserve"> IF(AND(Edges[Relationship Date (UTC)] &gt;= Misc!$O$2, Edges[Relationship Date (UTC)] &lt;= Misc!$P$2,Edges[Tweet Date (UTC)] &gt;= Misc!$O$3, Edges[Tweet Date (UTC)] &lt;= Misc!$P$3,TRUE), TRUE, FALSE)</f>
        <v>1</v>
      </c>
      <c r="N389" s="70"/>
      <c r="O389" s="87" t="s">
        <v>1908</v>
      </c>
      <c r="P389" s="90">
        <v>44081.376273148147</v>
      </c>
      <c r="Q389" s="87" t="s">
        <v>2074</v>
      </c>
      <c r="R389" s="87"/>
      <c r="S389" s="87"/>
      <c r="T389" s="87"/>
      <c r="U389" s="90">
        <v>44081.376273148147</v>
      </c>
      <c r="V389" s="92" t="s">
        <v>3167</v>
      </c>
      <c r="W389" s="87"/>
      <c r="X389" s="87"/>
      <c r="Y389" s="96" t="s">
        <v>5167</v>
      </c>
      <c r="Z389" s="87"/>
      <c r="AA389" s="48"/>
      <c r="AB389" s="49"/>
      <c r="AC389" s="48"/>
      <c r="AD389" s="49"/>
      <c r="AE389" s="48"/>
      <c r="AF389" s="49"/>
      <c r="AG389" s="48"/>
      <c r="AH389" s="49"/>
      <c r="AI389" s="48"/>
    </row>
    <row r="390" spans="1:35" x14ac:dyDescent="0.25">
      <c r="A390" s="62" t="s">
        <v>366</v>
      </c>
      <c r="B390" s="62" t="s">
        <v>1502</v>
      </c>
      <c r="C390" s="63"/>
      <c r="D390" s="64"/>
      <c r="E390" s="65"/>
      <c r="F390" s="66"/>
      <c r="G390" s="63"/>
      <c r="H390" s="67"/>
      <c r="I390" s="68"/>
      <c r="J390" s="68"/>
      <c r="K390" s="34"/>
      <c r="L390" s="75">
        <v>390</v>
      </c>
      <c r="M390" s="75" t="b">
        <f xml:space="preserve"> IF(AND(Edges[Relationship Date (UTC)] &gt;= Misc!$O$2, Edges[Relationship Date (UTC)] &lt;= Misc!$P$2,Edges[Tweet Date (UTC)] &gt;= Misc!$O$3, Edges[Tweet Date (UTC)] &lt;= Misc!$P$3,TRUE), TRUE, FALSE)</f>
        <v>1</v>
      </c>
      <c r="N390" s="70"/>
      <c r="O390" s="87" t="s">
        <v>1908</v>
      </c>
      <c r="P390" s="90">
        <v>44081.376296296294</v>
      </c>
      <c r="Q390" s="87" t="s">
        <v>2075</v>
      </c>
      <c r="R390" s="87"/>
      <c r="S390" s="87"/>
      <c r="T390" s="87"/>
      <c r="U390" s="90">
        <v>44081.376296296294</v>
      </c>
      <c r="V390" s="92" t="s">
        <v>3168</v>
      </c>
      <c r="W390" s="87"/>
      <c r="X390" s="87"/>
      <c r="Y390" s="96" t="s">
        <v>5168</v>
      </c>
      <c r="Z390" s="87"/>
      <c r="AA390" s="48">
        <v>4</v>
      </c>
      <c r="AB390" s="49">
        <v>20</v>
      </c>
      <c r="AC390" s="48">
        <v>2</v>
      </c>
      <c r="AD390" s="49">
        <v>10</v>
      </c>
      <c r="AE390" s="48">
        <v>0</v>
      </c>
      <c r="AF390" s="49">
        <v>0</v>
      </c>
      <c r="AG390" s="48">
        <v>14</v>
      </c>
      <c r="AH390" s="49">
        <v>70</v>
      </c>
      <c r="AI390" s="48">
        <v>20</v>
      </c>
    </row>
    <row r="391" spans="1:35" x14ac:dyDescent="0.25">
      <c r="A391" s="62" t="s">
        <v>366</v>
      </c>
      <c r="B391" s="62" t="s">
        <v>1503</v>
      </c>
      <c r="C391" s="63"/>
      <c r="D391" s="64"/>
      <c r="E391" s="65"/>
      <c r="F391" s="66"/>
      <c r="G391" s="63"/>
      <c r="H391" s="67"/>
      <c r="I391" s="68"/>
      <c r="J391" s="68"/>
      <c r="K391" s="34"/>
      <c r="L391" s="75">
        <v>391</v>
      </c>
      <c r="M391" s="75" t="b">
        <f xml:space="preserve"> IF(AND(Edges[Relationship Date (UTC)] &gt;= Misc!$O$2, Edges[Relationship Date (UTC)] &lt;= Misc!$P$2,Edges[Tweet Date (UTC)] &gt;= Misc!$O$3, Edges[Tweet Date (UTC)] &lt;= Misc!$P$3,TRUE), TRUE, FALSE)</f>
        <v>1</v>
      </c>
      <c r="N391" s="70"/>
      <c r="O391" s="87" t="s">
        <v>1908</v>
      </c>
      <c r="P391" s="90">
        <v>44081.376273148147</v>
      </c>
      <c r="Q391" s="87" t="s">
        <v>2074</v>
      </c>
      <c r="R391" s="87"/>
      <c r="S391" s="87"/>
      <c r="T391" s="87"/>
      <c r="U391" s="90">
        <v>44081.376273148147</v>
      </c>
      <c r="V391" s="92" t="s">
        <v>3167</v>
      </c>
      <c r="W391" s="87"/>
      <c r="X391" s="87"/>
      <c r="Y391" s="96" t="s">
        <v>5167</v>
      </c>
      <c r="Z391" s="87"/>
      <c r="AA391" s="48"/>
      <c r="AB391" s="49"/>
      <c r="AC391" s="48"/>
      <c r="AD391" s="49"/>
      <c r="AE391" s="48"/>
      <c r="AF391" s="49"/>
      <c r="AG391" s="48"/>
      <c r="AH391" s="49"/>
      <c r="AI391" s="48"/>
    </row>
    <row r="392" spans="1:35" x14ac:dyDescent="0.25">
      <c r="A392" s="62" t="s">
        <v>366</v>
      </c>
      <c r="B392" s="62" t="s">
        <v>1504</v>
      </c>
      <c r="C392" s="63"/>
      <c r="D392" s="64"/>
      <c r="E392" s="65"/>
      <c r="F392" s="66"/>
      <c r="G392" s="63"/>
      <c r="H392" s="67"/>
      <c r="I392" s="68"/>
      <c r="J392" s="68"/>
      <c r="K392" s="34"/>
      <c r="L392" s="75">
        <v>392</v>
      </c>
      <c r="M392" s="75" t="b">
        <f xml:space="preserve"> IF(AND(Edges[Relationship Date (UTC)] &gt;= Misc!$O$2, Edges[Relationship Date (UTC)] &lt;= Misc!$P$2,Edges[Tweet Date (UTC)] &gt;= Misc!$O$3, Edges[Tweet Date (UTC)] &lt;= Misc!$P$3,TRUE), TRUE, FALSE)</f>
        <v>1</v>
      </c>
      <c r="N392" s="70"/>
      <c r="O392" s="87" t="s">
        <v>1908</v>
      </c>
      <c r="P392" s="90">
        <v>44081.376273148147</v>
      </c>
      <c r="Q392" s="87" t="s">
        <v>2074</v>
      </c>
      <c r="R392" s="87"/>
      <c r="S392" s="87"/>
      <c r="T392" s="87"/>
      <c r="U392" s="90">
        <v>44081.376273148147</v>
      </c>
      <c r="V392" s="92" t="s">
        <v>3167</v>
      </c>
      <c r="W392" s="87"/>
      <c r="X392" s="87"/>
      <c r="Y392" s="96" t="s">
        <v>5167</v>
      </c>
      <c r="Z392" s="87"/>
      <c r="AA392" s="48">
        <v>0</v>
      </c>
      <c r="AB392" s="49">
        <v>0</v>
      </c>
      <c r="AC392" s="48">
        <v>0</v>
      </c>
      <c r="AD392" s="49">
        <v>0</v>
      </c>
      <c r="AE392" s="48">
        <v>0</v>
      </c>
      <c r="AF392" s="49">
        <v>0</v>
      </c>
      <c r="AG392" s="48">
        <v>12</v>
      </c>
      <c r="AH392" s="49">
        <v>100</v>
      </c>
      <c r="AI392" s="48">
        <v>12</v>
      </c>
    </row>
    <row r="393" spans="1:35" x14ac:dyDescent="0.25">
      <c r="A393" s="62" t="s">
        <v>366</v>
      </c>
      <c r="B393" s="62" t="s">
        <v>1359</v>
      </c>
      <c r="C393" s="63"/>
      <c r="D393" s="64"/>
      <c r="E393" s="65"/>
      <c r="F393" s="66"/>
      <c r="G393" s="63"/>
      <c r="H393" s="67"/>
      <c r="I393" s="68"/>
      <c r="J393" s="68"/>
      <c r="K393" s="34"/>
      <c r="L393" s="75">
        <v>393</v>
      </c>
      <c r="M393" s="75" t="b">
        <f xml:space="preserve"> IF(AND(Edges[Relationship Date (UTC)] &gt;= Misc!$O$2, Edges[Relationship Date (UTC)] &lt;= Misc!$P$2,Edges[Tweet Date (UTC)] &gt;= Misc!$O$3, Edges[Tweet Date (UTC)] &lt;= Misc!$P$3,TRUE), TRUE, FALSE)</f>
        <v>1</v>
      </c>
      <c r="N393" s="70"/>
      <c r="O393" s="87" t="s">
        <v>1908</v>
      </c>
      <c r="P393" s="90">
        <v>44081.376273148147</v>
      </c>
      <c r="Q393" s="87" t="s">
        <v>2074</v>
      </c>
      <c r="R393" s="87"/>
      <c r="S393" s="87"/>
      <c r="T393" s="87"/>
      <c r="U393" s="90">
        <v>44081.376273148147</v>
      </c>
      <c r="V393" s="92" t="s">
        <v>3167</v>
      </c>
      <c r="W393" s="87"/>
      <c r="X393" s="87"/>
      <c r="Y393" s="96" t="s">
        <v>5167</v>
      </c>
      <c r="Z393" s="87"/>
      <c r="AA393" s="48"/>
      <c r="AB393" s="49"/>
      <c r="AC393" s="48"/>
      <c r="AD393" s="49"/>
      <c r="AE393" s="48"/>
      <c r="AF393" s="49"/>
      <c r="AG393" s="48"/>
      <c r="AH393" s="49"/>
      <c r="AI393" s="48"/>
    </row>
    <row r="394" spans="1:35" x14ac:dyDescent="0.25">
      <c r="A394" s="62" t="s">
        <v>366</v>
      </c>
      <c r="B394" s="62" t="s">
        <v>1165</v>
      </c>
      <c r="C394" s="63"/>
      <c r="D394" s="64"/>
      <c r="E394" s="65"/>
      <c r="F394" s="66"/>
      <c r="G394" s="63"/>
      <c r="H394" s="67"/>
      <c r="I394" s="68"/>
      <c r="J394" s="68"/>
      <c r="K394" s="34"/>
      <c r="L394" s="75">
        <v>394</v>
      </c>
      <c r="M394" s="75" t="b">
        <f xml:space="preserve"> IF(AND(Edges[Relationship Date (UTC)] &gt;= Misc!$O$2, Edges[Relationship Date (UTC)] &lt;= Misc!$P$2,Edges[Tweet Date (UTC)] &gt;= Misc!$O$3, Edges[Tweet Date (UTC)] &lt;= Misc!$P$3,TRUE), TRUE, FALSE)</f>
        <v>1</v>
      </c>
      <c r="N394" s="70"/>
      <c r="O394" s="87" t="s">
        <v>1908</v>
      </c>
      <c r="P394" s="90">
        <v>44081.376273148147</v>
      </c>
      <c r="Q394" s="87" t="s">
        <v>2074</v>
      </c>
      <c r="R394" s="87"/>
      <c r="S394" s="87"/>
      <c r="T394" s="87"/>
      <c r="U394" s="90">
        <v>44081.376273148147</v>
      </c>
      <c r="V394" s="92" t="s">
        <v>3167</v>
      </c>
      <c r="W394" s="87"/>
      <c r="X394" s="87"/>
      <c r="Y394" s="96" t="s">
        <v>5167</v>
      </c>
      <c r="Z394" s="87"/>
      <c r="AA394" s="48"/>
      <c r="AB394" s="49"/>
      <c r="AC394" s="48"/>
      <c r="AD394" s="49"/>
      <c r="AE394" s="48"/>
      <c r="AF394" s="49"/>
      <c r="AG394" s="48"/>
      <c r="AH394" s="49"/>
      <c r="AI394" s="48"/>
    </row>
    <row r="395" spans="1:35" x14ac:dyDescent="0.25">
      <c r="A395" s="62" t="s">
        <v>367</v>
      </c>
      <c r="B395" s="62" t="s">
        <v>1451</v>
      </c>
      <c r="C395" s="63"/>
      <c r="D395" s="64"/>
      <c r="E395" s="65"/>
      <c r="F395" s="66"/>
      <c r="G395" s="63"/>
      <c r="H395" s="67"/>
      <c r="I395" s="68"/>
      <c r="J395" s="68"/>
      <c r="K395" s="34"/>
      <c r="L395" s="75">
        <v>395</v>
      </c>
      <c r="M395" s="75" t="b">
        <f xml:space="preserve"> IF(AND(Edges[Relationship Date (UTC)] &gt;= Misc!$O$2, Edges[Relationship Date (UTC)] &lt;= Misc!$P$2,Edges[Tweet Date (UTC)] &gt;= Misc!$O$3, Edges[Tweet Date (UTC)] &lt;= Misc!$P$3,TRUE), TRUE, FALSE)</f>
        <v>1</v>
      </c>
      <c r="N395" s="70"/>
      <c r="O395" s="87" t="s">
        <v>1908</v>
      </c>
      <c r="P395" s="90">
        <v>44081.376296296294</v>
      </c>
      <c r="Q395" s="87" t="s">
        <v>2039</v>
      </c>
      <c r="R395" s="87"/>
      <c r="S395" s="87"/>
      <c r="T395" s="87"/>
      <c r="U395" s="90">
        <v>44081.376296296294</v>
      </c>
      <c r="V395" s="92" t="s">
        <v>3169</v>
      </c>
      <c r="W395" s="87"/>
      <c r="X395" s="87"/>
      <c r="Y395" s="96" t="s">
        <v>5169</v>
      </c>
      <c r="Z395" s="87"/>
      <c r="AA395" s="48">
        <v>0</v>
      </c>
      <c r="AB395" s="49">
        <v>0</v>
      </c>
      <c r="AC395" s="48">
        <v>0</v>
      </c>
      <c r="AD395" s="49">
        <v>0</v>
      </c>
      <c r="AE395" s="48">
        <v>0</v>
      </c>
      <c r="AF395" s="49">
        <v>0</v>
      </c>
      <c r="AG395" s="48">
        <v>39</v>
      </c>
      <c r="AH395" s="49">
        <v>100</v>
      </c>
      <c r="AI395" s="48">
        <v>39</v>
      </c>
    </row>
    <row r="396" spans="1:35" x14ac:dyDescent="0.25">
      <c r="A396" s="62" t="s">
        <v>368</v>
      </c>
      <c r="B396" s="62" t="s">
        <v>1458</v>
      </c>
      <c r="C396" s="63"/>
      <c r="D396" s="64"/>
      <c r="E396" s="65"/>
      <c r="F396" s="66"/>
      <c r="G396" s="63"/>
      <c r="H396" s="67"/>
      <c r="I396" s="68"/>
      <c r="J396" s="68"/>
      <c r="K396" s="34"/>
      <c r="L396" s="75">
        <v>396</v>
      </c>
      <c r="M396" s="75" t="b">
        <f xml:space="preserve"> IF(AND(Edges[Relationship Date (UTC)] &gt;= Misc!$O$2, Edges[Relationship Date (UTC)] &lt;= Misc!$P$2,Edges[Tweet Date (UTC)] &gt;= Misc!$O$3, Edges[Tweet Date (UTC)] &lt;= Misc!$P$3,TRUE), TRUE, FALSE)</f>
        <v>1</v>
      </c>
      <c r="N396" s="70"/>
      <c r="O396" s="87" t="s">
        <v>1908</v>
      </c>
      <c r="P396" s="90">
        <v>44081.376296296294</v>
      </c>
      <c r="Q396" s="87" t="s">
        <v>2076</v>
      </c>
      <c r="R396" s="87"/>
      <c r="S396" s="87"/>
      <c r="T396" s="87" t="s">
        <v>2750</v>
      </c>
      <c r="U396" s="90">
        <v>44081.376296296294</v>
      </c>
      <c r="V396" s="92" t="s">
        <v>3170</v>
      </c>
      <c r="W396" s="87"/>
      <c r="X396" s="87"/>
      <c r="Y396" s="96" t="s">
        <v>5170</v>
      </c>
      <c r="Z396" s="87"/>
      <c r="AA396" s="48"/>
      <c r="AB396" s="49"/>
      <c r="AC396" s="48"/>
      <c r="AD396" s="49"/>
      <c r="AE396" s="48"/>
      <c r="AF396" s="49"/>
      <c r="AG396" s="48"/>
      <c r="AH396" s="49"/>
      <c r="AI396" s="48"/>
    </row>
    <row r="397" spans="1:35" x14ac:dyDescent="0.25">
      <c r="A397" s="62" t="s">
        <v>368</v>
      </c>
      <c r="B397" s="62" t="s">
        <v>1459</v>
      </c>
      <c r="C397" s="63"/>
      <c r="D397" s="64"/>
      <c r="E397" s="65"/>
      <c r="F397" s="66"/>
      <c r="G397" s="63"/>
      <c r="H397" s="67"/>
      <c r="I397" s="68"/>
      <c r="J397" s="68"/>
      <c r="K397" s="34"/>
      <c r="L397" s="75">
        <v>397</v>
      </c>
      <c r="M397" s="75" t="b">
        <f xml:space="preserve"> IF(AND(Edges[Relationship Date (UTC)] &gt;= Misc!$O$2, Edges[Relationship Date (UTC)] &lt;= Misc!$P$2,Edges[Tweet Date (UTC)] &gt;= Misc!$O$3, Edges[Tweet Date (UTC)] &lt;= Misc!$P$3,TRUE), TRUE, FALSE)</f>
        <v>1</v>
      </c>
      <c r="N397" s="70"/>
      <c r="O397" s="87" t="s">
        <v>1908</v>
      </c>
      <c r="P397" s="90">
        <v>44081.376296296294</v>
      </c>
      <c r="Q397" s="87" t="s">
        <v>2076</v>
      </c>
      <c r="R397" s="87"/>
      <c r="S397" s="87"/>
      <c r="T397" s="87" t="s">
        <v>2750</v>
      </c>
      <c r="U397" s="90">
        <v>44081.376296296294</v>
      </c>
      <c r="V397" s="92" t="s">
        <v>3170</v>
      </c>
      <c r="W397" s="87"/>
      <c r="X397" s="87"/>
      <c r="Y397" s="96" t="s">
        <v>5170</v>
      </c>
      <c r="Z397" s="87"/>
      <c r="AA397" s="48"/>
      <c r="AB397" s="49"/>
      <c r="AC397" s="48"/>
      <c r="AD397" s="49"/>
      <c r="AE397" s="48"/>
      <c r="AF397" s="49"/>
      <c r="AG397" s="48"/>
      <c r="AH397" s="49"/>
      <c r="AI397" s="48"/>
    </row>
    <row r="398" spans="1:35" x14ac:dyDescent="0.25">
      <c r="A398" s="62" t="s">
        <v>368</v>
      </c>
      <c r="B398" s="62" t="s">
        <v>1460</v>
      </c>
      <c r="C398" s="63"/>
      <c r="D398" s="64"/>
      <c r="E398" s="65"/>
      <c r="F398" s="66"/>
      <c r="G398" s="63"/>
      <c r="H398" s="67"/>
      <c r="I398" s="68"/>
      <c r="J398" s="68"/>
      <c r="K398" s="34"/>
      <c r="L398" s="75">
        <v>398</v>
      </c>
      <c r="M398" s="75" t="b">
        <f xml:space="preserve"> IF(AND(Edges[Relationship Date (UTC)] &gt;= Misc!$O$2, Edges[Relationship Date (UTC)] &lt;= Misc!$P$2,Edges[Tweet Date (UTC)] &gt;= Misc!$O$3, Edges[Tweet Date (UTC)] &lt;= Misc!$P$3,TRUE), TRUE, FALSE)</f>
        <v>1</v>
      </c>
      <c r="N398" s="70"/>
      <c r="O398" s="87" t="s">
        <v>1908</v>
      </c>
      <c r="P398" s="90">
        <v>44081.376296296294</v>
      </c>
      <c r="Q398" s="87" t="s">
        <v>2076</v>
      </c>
      <c r="R398" s="87"/>
      <c r="S398" s="87"/>
      <c r="T398" s="87" t="s">
        <v>2750</v>
      </c>
      <c r="U398" s="90">
        <v>44081.376296296294</v>
      </c>
      <c r="V398" s="92" t="s">
        <v>3170</v>
      </c>
      <c r="W398" s="87"/>
      <c r="X398" s="87"/>
      <c r="Y398" s="96" t="s">
        <v>5170</v>
      </c>
      <c r="Z398" s="87"/>
      <c r="AA398" s="48"/>
      <c r="AB398" s="49"/>
      <c r="AC398" s="48"/>
      <c r="AD398" s="49"/>
      <c r="AE398" s="48"/>
      <c r="AF398" s="49"/>
      <c r="AG398" s="48"/>
      <c r="AH398" s="49"/>
      <c r="AI398" s="48"/>
    </row>
    <row r="399" spans="1:35" x14ac:dyDescent="0.25">
      <c r="A399" s="62" t="s">
        <v>368</v>
      </c>
      <c r="B399" s="62" t="s">
        <v>1461</v>
      </c>
      <c r="C399" s="63"/>
      <c r="D399" s="64"/>
      <c r="E399" s="65"/>
      <c r="F399" s="66"/>
      <c r="G399" s="63"/>
      <c r="H399" s="67"/>
      <c r="I399" s="68"/>
      <c r="J399" s="68"/>
      <c r="K399" s="34"/>
      <c r="L399" s="75">
        <v>399</v>
      </c>
      <c r="M399" s="75" t="b">
        <f xml:space="preserve"> IF(AND(Edges[Relationship Date (UTC)] &gt;= Misc!$O$2, Edges[Relationship Date (UTC)] &lt;= Misc!$P$2,Edges[Tweet Date (UTC)] &gt;= Misc!$O$3, Edges[Tweet Date (UTC)] &lt;= Misc!$P$3,TRUE), TRUE, FALSE)</f>
        <v>1</v>
      </c>
      <c r="N399" s="70"/>
      <c r="O399" s="87" t="s">
        <v>1908</v>
      </c>
      <c r="P399" s="90">
        <v>44081.376296296294</v>
      </c>
      <c r="Q399" s="87" t="s">
        <v>2076</v>
      </c>
      <c r="R399" s="87"/>
      <c r="S399" s="87"/>
      <c r="T399" s="87" t="s">
        <v>2750</v>
      </c>
      <c r="U399" s="90">
        <v>44081.376296296294</v>
      </c>
      <c r="V399" s="92" t="s">
        <v>3170</v>
      </c>
      <c r="W399" s="87"/>
      <c r="X399" s="87"/>
      <c r="Y399" s="96" t="s">
        <v>5170</v>
      </c>
      <c r="Z399" s="87"/>
      <c r="AA399" s="48"/>
      <c r="AB399" s="49"/>
      <c r="AC399" s="48"/>
      <c r="AD399" s="49"/>
      <c r="AE399" s="48"/>
      <c r="AF399" s="49"/>
      <c r="AG399" s="48"/>
      <c r="AH399" s="49"/>
      <c r="AI399" s="48"/>
    </row>
    <row r="400" spans="1:35" x14ac:dyDescent="0.25">
      <c r="A400" s="62" t="s">
        <v>368</v>
      </c>
      <c r="B400" s="62" t="s">
        <v>1462</v>
      </c>
      <c r="C400" s="63"/>
      <c r="D400" s="64"/>
      <c r="E400" s="65"/>
      <c r="F400" s="66"/>
      <c r="G400" s="63"/>
      <c r="H400" s="67"/>
      <c r="I400" s="68"/>
      <c r="J400" s="68"/>
      <c r="K400" s="34"/>
      <c r="L400" s="75">
        <v>400</v>
      </c>
      <c r="M400" s="75" t="b">
        <f xml:space="preserve"> IF(AND(Edges[Relationship Date (UTC)] &gt;= Misc!$O$2, Edges[Relationship Date (UTC)] &lt;= Misc!$P$2,Edges[Tweet Date (UTC)] &gt;= Misc!$O$3, Edges[Tweet Date (UTC)] &lt;= Misc!$P$3,TRUE), TRUE, FALSE)</f>
        <v>1</v>
      </c>
      <c r="N400" s="70"/>
      <c r="O400" s="87" t="s">
        <v>1908</v>
      </c>
      <c r="P400" s="90">
        <v>44081.376296296294</v>
      </c>
      <c r="Q400" s="87" t="s">
        <v>2076</v>
      </c>
      <c r="R400" s="87"/>
      <c r="S400" s="87"/>
      <c r="T400" s="87" t="s">
        <v>2750</v>
      </c>
      <c r="U400" s="90">
        <v>44081.376296296294</v>
      </c>
      <c r="V400" s="92" t="s">
        <v>3170</v>
      </c>
      <c r="W400" s="87"/>
      <c r="X400" s="87"/>
      <c r="Y400" s="96" t="s">
        <v>5170</v>
      </c>
      <c r="Z400" s="87"/>
      <c r="AA400" s="48"/>
      <c r="AB400" s="49"/>
      <c r="AC400" s="48"/>
      <c r="AD400" s="49"/>
      <c r="AE400" s="48"/>
      <c r="AF400" s="49"/>
      <c r="AG400" s="48"/>
      <c r="AH400" s="49"/>
      <c r="AI400" s="48"/>
    </row>
    <row r="401" spans="1:35" x14ac:dyDescent="0.25">
      <c r="A401" s="62" t="s">
        <v>368</v>
      </c>
      <c r="B401" s="62" t="s">
        <v>1354</v>
      </c>
      <c r="C401" s="63"/>
      <c r="D401" s="64"/>
      <c r="E401" s="65"/>
      <c r="F401" s="66"/>
      <c r="G401" s="63"/>
      <c r="H401" s="67"/>
      <c r="I401" s="68"/>
      <c r="J401" s="68"/>
      <c r="K401" s="34"/>
      <c r="L401" s="75">
        <v>401</v>
      </c>
      <c r="M401" s="75" t="b">
        <f xml:space="preserve"> IF(AND(Edges[Relationship Date (UTC)] &gt;= Misc!$O$2, Edges[Relationship Date (UTC)] &lt;= Misc!$P$2,Edges[Tweet Date (UTC)] &gt;= Misc!$O$3, Edges[Tweet Date (UTC)] &lt;= Misc!$P$3,TRUE), TRUE, FALSE)</f>
        <v>1</v>
      </c>
      <c r="N401" s="70"/>
      <c r="O401" s="87" t="s">
        <v>1908</v>
      </c>
      <c r="P401" s="90">
        <v>44081.376296296294</v>
      </c>
      <c r="Q401" s="87" t="s">
        <v>2076</v>
      </c>
      <c r="R401" s="87"/>
      <c r="S401" s="87"/>
      <c r="T401" s="87" t="s">
        <v>2750</v>
      </c>
      <c r="U401" s="90">
        <v>44081.376296296294</v>
      </c>
      <c r="V401" s="92" t="s">
        <v>3170</v>
      </c>
      <c r="W401" s="87"/>
      <c r="X401" s="87"/>
      <c r="Y401" s="96" t="s">
        <v>5170</v>
      </c>
      <c r="Z401" s="87"/>
      <c r="AA401" s="48"/>
      <c r="AB401" s="49"/>
      <c r="AC401" s="48"/>
      <c r="AD401" s="49"/>
      <c r="AE401" s="48"/>
      <c r="AF401" s="49"/>
      <c r="AG401" s="48"/>
      <c r="AH401" s="49"/>
      <c r="AI401" s="48"/>
    </row>
    <row r="402" spans="1:35" x14ac:dyDescent="0.25">
      <c r="A402" s="62" t="s">
        <v>368</v>
      </c>
      <c r="B402" s="62" t="s">
        <v>1355</v>
      </c>
      <c r="C402" s="63"/>
      <c r="D402" s="64"/>
      <c r="E402" s="65"/>
      <c r="F402" s="66"/>
      <c r="G402" s="63"/>
      <c r="H402" s="67"/>
      <c r="I402" s="68"/>
      <c r="J402" s="68"/>
      <c r="K402" s="34"/>
      <c r="L402" s="75">
        <v>402</v>
      </c>
      <c r="M402" s="75" t="b">
        <f xml:space="preserve"> IF(AND(Edges[Relationship Date (UTC)] &gt;= Misc!$O$2, Edges[Relationship Date (UTC)] &lt;= Misc!$P$2,Edges[Tweet Date (UTC)] &gt;= Misc!$O$3, Edges[Tweet Date (UTC)] &lt;= Misc!$P$3,TRUE), TRUE, FALSE)</f>
        <v>1</v>
      </c>
      <c r="N402" s="70"/>
      <c r="O402" s="87" t="s">
        <v>1908</v>
      </c>
      <c r="P402" s="90">
        <v>44081.376296296294</v>
      </c>
      <c r="Q402" s="87" t="s">
        <v>2076</v>
      </c>
      <c r="R402" s="87"/>
      <c r="S402" s="87"/>
      <c r="T402" s="87" t="s">
        <v>2750</v>
      </c>
      <c r="U402" s="90">
        <v>44081.376296296294</v>
      </c>
      <c r="V402" s="92" t="s">
        <v>3170</v>
      </c>
      <c r="W402" s="87"/>
      <c r="X402" s="87"/>
      <c r="Y402" s="96" t="s">
        <v>5170</v>
      </c>
      <c r="Z402" s="87"/>
      <c r="AA402" s="48"/>
      <c r="AB402" s="49"/>
      <c r="AC402" s="48"/>
      <c r="AD402" s="49"/>
      <c r="AE402" s="48"/>
      <c r="AF402" s="49"/>
      <c r="AG402" s="48"/>
      <c r="AH402" s="49"/>
      <c r="AI402" s="48"/>
    </row>
    <row r="403" spans="1:35" x14ac:dyDescent="0.25">
      <c r="A403" s="62" t="s">
        <v>368</v>
      </c>
      <c r="B403" s="62" t="s">
        <v>1505</v>
      </c>
      <c r="C403" s="63"/>
      <c r="D403" s="64"/>
      <c r="E403" s="65"/>
      <c r="F403" s="66"/>
      <c r="G403" s="63"/>
      <c r="H403" s="67"/>
      <c r="I403" s="68"/>
      <c r="J403" s="68"/>
      <c r="K403" s="34"/>
      <c r="L403" s="75">
        <v>403</v>
      </c>
      <c r="M403" s="75" t="b">
        <f xml:space="preserve"> IF(AND(Edges[Relationship Date (UTC)] &gt;= Misc!$O$2, Edges[Relationship Date (UTC)] &lt;= Misc!$P$2,Edges[Tweet Date (UTC)] &gt;= Misc!$O$3, Edges[Tweet Date (UTC)] &lt;= Misc!$P$3,TRUE), TRUE, FALSE)</f>
        <v>1</v>
      </c>
      <c r="N403" s="70"/>
      <c r="O403" s="87" t="s">
        <v>1908</v>
      </c>
      <c r="P403" s="90">
        <v>44081.376296296294</v>
      </c>
      <c r="Q403" s="87" t="s">
        <v>2076</v>
      </c>
      <c r="R403" s="87"/>
      <c r="S403" s="87"/>
      <c r="T403" s="87" t="s">
        <v>2750</v>
      </c>
      <c r="U403" s="90">
        <v>44081.376296296294</v>
      </c>
      <c r="V403" s="92" t="s">
        <v>3170</v>
      </c>
      <c r="W403" s="87"/>
      <c r="X403" s="87"/>
      <c r="Y403" s="96" t="s">
        <v>5170</v>
      </c>
      <c r="Z403" s="87"/>
      <c r="AA403" s="48">
        <v>0</v>
      </c>
      <c r="AB403" s="49">
        <v>0</v>
      </c>
      <c r="AC403" s="48">
        <v>0</v>
      </c>
      <c r="AD403" s="49">
        <v>0</v>
      </c>
      <c r="AE403" s="48">
        <v>0</v>
      </c>
      <c r="AF403" s="49">
        <v>0</v>
      </c>
      <c r="AG403" s="48">
        <v>12</v>
      </c>
      <c r="AH403" s="49">
        <v>100</v>
      </c>
      <c r="AI403" s="48">
        <v>12</v>
      </c>
    </row>
    <row r="404" spans="1:35" x14ac:dyDescent="0.25">
      <c r="A404" s="62" t="s">
        <v>369</v>
      </c>
      <c r="B404" s="62" t="s">
        <v>1428</v>
      </c>
      <c r="C404" s="63"/>
      <c r="D404" s="64"/>
      <c r="E404" s="65"/>
      <c r="F404" s="66"/>
      <c r="G404" s="63"/>
      <c r="H404" s="67"/>
      <c r="I404" s="68"/>
      <c r="J404" s="68"/>
      <c r="K404" s="34"/>
      <c r="L404" s="75">
        <v>404</v>
      </c>
      <c r="M404" s="75" t="b">
        <f xml:space="preserve"> IF(AND(Edges[Relationship Date (UTC)] &gt;= Misc!$O$2, Edges[Relationship Date (UTC)] &lt;= Misc!$P$2,Edges[Tweet Date (UTC)] &gt;= Misc!$O$3, Edges[Tweet Date (UTC)] &lt;= Misc!$P$3,TRUE), TRUE, FALSE)</f>
        <v>1</v>
      </c>
      <c r="N404" s="70"/>
      <c r="O404" s="87" t="s">
        <v>1908</v>
      </c>
      <c r="P404" s="90">
        <v>44081.376388888886</v>
      </c>
      <c r="Q404" s="87" t="s">
        <v>2010</v>
      </c>
      <c r="R404" s="87"/>
      <c r="S404" s="87"/>
      <c r="T404" s="87" t="s">
        <v>2771</v>
      </c>
      <c r="U404" s="90">
        <v>44081.376388888886</v>
      </c>
      <c r="V404" s="92" t="s">
        <v>3171</v>
      </c>
      <c r="W404" s="87"/>
      <c r="X404" s="87"/>
      <c r="Y404" s="96" t="s">
        <v>5171</v>
      </c>
      <c r="Z404" s="87"/>
      <c r="AA404" s="48">
        <v>0</v>
      </c>
      <c r="AB404" s="49">
        <v>0</v>
      </c>
      <c r="AC404" s="48">
        <v>0</v>
      </c>
      <c r="AD404" s="49">
        <v>0</v>
      </c>
      <c r="AE404" s="48">
        <v>0</v>
      </c>
      <c r="AF404" s="49">
        <v>0</v>
      </c>
      <c r="AG404" s="48">
        <v>20</v>
      </c>
      <c r="AH404" s="49">
        <v>100</v>
      </c>
      <c r="AI404" s="48">
        <v>20</v>
      </c>
    </row>
    <row r="405" spans="1:35" x14ac:dyDescent="0.25">
      <c r="A405" s="62" t="s">
        <v>370</v>
      </c>
      <c r="B405" s="62" t="s">
        <v>1165</v>
      </c>
      <c r="C405" s="63"/>
      <c r="D405" s="64"/>
      <c r="E405" s="65"/>
      <c r="F405" s="66"/>
      <c r="G405" s="63"/>
      <c r="H405" s="67"/>
      <c r="I405" s="68"/>
      <c r="J405" s="68"/>
      <c r="K405" s="34"/>
      <c r="L405" s="75">
        <v>405</v>
      </c>
      <c r="M405" s="75" t="b">
        <f xml:space="preserve"> IF(AND(Edges[Relationship Date (UTC)] &gt;= Misc!$O$2, Edges[Relationship Date (UTC)] &lt;= Misc!$P$2,Edges[Tweet Date (UTC)] &gt;= Misc!$O$3, Edges[Tweet Date (UTC)] &lt;= Misc!$P$3,TRUE), TRUE, FALSE)</f>
        <v>1</v>
      </c>
      <c r="N405" s="70"/>
      <c r="O405" s="87" t="s">
        <v>1908</v>
      </c>
      <c r="P405" s="90">
        <v>44081.376400462963</v>
      </c>
      <c r="Q405" s="87" t="s">
        <v>1918</v>
      </c>
      <c r="R405" s="87"/>
      <c r="S405" s="87"/>
      <c r="T405" s="87"/>
      <c r="U405" s="90">
        <v>44081.376400462963</v>
      </c>
      <c r="V405" s="92" t="s">
        <v>3172</v>
      </c>
      <c r="W405" s="87"/>
      <c r="X405" s="87"/>
      <c r="Y405" s="96" t="s">
        <v>5172</v>
      </c>
      <c r="Z405" s="87"/>
      <c r="AA405" s="48">
        <v>0</v>
      </c>
      <c r="AB405" s="49">
        <v>0</v>
      </c>
      <c r="AC405" s="48">
        <v>0</v>
      </c>
      <c r="AD405" s="49">
        <v>0</v>
      </c>
      <c r="AE405" s="48">
        <v>0</v>
      </c>
      <c r="AF405" s="49">
        <v>0</v>
      </c>
      <c r="AG405" s="48">
        <v>44</v>
      </c>
      <c r="AH405" s="49">
        <v>100</v>
      </c>
      <c r="AI405" s="48">
        <v>44</v>
      </c>
    </row>
    <row r="406" spans="1:35" x14ac:dyDescent="0.25">
      <c r="A406" s="62" t="s">
        <v>371</v>
      </c>
      <c r="B406" s="62" t="s">
        <v>1165</v>
      </c>
      <c r="C406" s="63"/>
      <c r="D406" s="64"/>
      <c r="E406" s="65"/>
      <c r="F406" s="66"/>
      <c r="G406" s="63"/>
      <c r="H406" s="67"/>
      <c r="I406" s="68"/>
      <c r="J406" s="68"/>
      <c r="K406" s="34"/>
      <c r="L406" s="75">
        <v>406</v>
      </c>
      <c r="M406" s="75" t="b">
        <f xml:space="preserve"> IF(AND(Edges[Relationship Date (UTC)] &gt;= Misc!$O$2, Edges[Relationship Date (UTC)] &lt;= Misc!$P$2,Edges[Tweet Date (UTC)] &gt;= Misc!$O$3, Edges[Tweet Date (UTC)] &lt;= Misc!$P$3,TRUE), TRUE, FALSE)</f>
        <v>1</v>
      </c>
      <c r="N406" s="70"/>
      <c r="O406" s="87" t="s">
        <v>1908</v>
      </c>
      <c r="P406" s="90">
        <v>44081.373460648145</v>
      </c>
      <c r="Q406" s="87" t="s">
        <v>1918</v>
      </c>
      <c r="R406" s="87"/>
      <c r="S406" s="87"/>
      <c r="T406" s="87"/>
      <c r="U406" s="90">
        <v>44081.373460648145</v>
      </c>
      <c r="V406" s="92" t="s">
        <v>3173</v>
      </c>
      <c r="W406" s="87"/>
      <c r="X406" s="87"/>
      <c r="Y406" s="96" t="s">
        <v>5173</v>
      </c>
      <c r="Z406" s="87"/>
      <c r="AA406" s="48">
        <v>0</v>
      </c>
      <c r="AB406" s="49">
        <v>0</v>
      </c>
      <c r="AC406" s="48">
        <v>0</v>
      </c>
      <c r="AD406" s="49">
        <v>0</v>
      </c>
      <c r="AE406" s="48">
        <v>0</v>
      </c>
      <c r="AF406" s="49">
        <v>0</v>
      </c>
      <c r="AG406" s="48">
        <v>44</v>
      </c>
      <c r="AH406" s="49">
        <v>100</v>
      </c>
      <c r="AI406" s="48">
        <v>44</v>
      </c>
    </row>
    <row r="407" spans="1:35" x14ac:dyDescent="0.25">
      <c r="A407" s="62" t="s">
        <v>371</v>
      </c>
      <c r="B407" s="62" t="s">
        <v>1165</v>
      </c>
      <c r="C407" s="63"/>
      <c r="D407" s="64"/>
      <c r="E407" s="65"/>
      <c r="F407" s="66"/>
      <c r="G407" s="63"/>
      <c r="H407" s="67"/>
      <c r="I407" s="68"/>
      <c r="J407" s="68"/>
      <c r="K407" s="34"/>
      <c r="L407" s="75">
        <v>407</v>
      </c>
      <c r="M407" s="75" t="b">
        <f xml:space="preserve"> IF(AND(Edges[Relationship Date (UTC)] &gt;= Misc!$O$2, Edges[Relationship Date (UTC)] &lt;= Misc!$P$2,Edges[Tweet Date (UTC)] &gt;= Misc!$O$3, Edges[Tweet Date (UTC)] &lt;= Misc!$P$3,TRUE), TRUE, FALSE)</f>
        <v>1</v>
      </c>
      <c r="N407" s="70"/>
      <c r="O407" s="87" t="s">
        <v>1908</v>
      </c>
      <c r="P407" s="90">
        <v>44081.37641203704</v>
      </c>
      <c r="Q407" s="87" t="s">
        <v>1972</v>
      </c>
      <c r="R407" s="87"/>
      <c r="S407" s="87"/>
      <c r="T407" s="87"/>
      <c r="U407" s="90">
        <v>44081.37641203704</v>
      </c>
      <c r="V407" s="92" t="s">
        <v>3174</v>
      </c>
      <c r="W407" s="87"/>
      <c r="X407" s="87"/>
      <c r="Y407" s="96" t="s">
        <v>5174</v>
      </c>
      <c r="Z407" s="87"/>
      <c r="AA407" s="48">
        <v>0</v>
      </c>
      <c r="AB407" s="49">
        <v>0</v>
      </c>
      <c r="AC407" s="48">
        <v>0</v>
      </c>
      <c r="AD407" s="49">
        <v>0</v>
      </c>
      <c r="AE407" s="48">
        <v>0</v>
      </c>
      <c r="AF407" s="49">
        <v>0</v>
      </c>
      <c r="AG407" s="48">
        <v>41</v>
      </c>
      <c r="AH407" s="49">
        <v>100</v>
      </c>
      <c r="AI407" s="48">
        <v>41</v>
      </c>
    </row>
    <row r="408" spans="1:35" x14ac:dyDescent="0.25">
      <c r="A408" s="62" t="s">
        <v>372</v>
      </c>
      <c r="B408" s="62" t="s">
        <v>1506</v>
      </c>
      <c r="C408" s="63"/>
      <c r="D408" s="64"/>
      <c r="E408" s="65"/>
      <c r="F408" s="66"/>
      <c r="G408" s="63"/>
      <c r="H408" s="67"/>
      <c r="I408" s="68"/>
      <c r="J408" s="68"/>
      <c r="K408" s="34"/>
      <c r="L408" s="75">
        <v>408</v>
      </c>
      <c r="M408" s="75" t="b">
        <f xml:space="preserve"> IF(AND(Edges[Relationship Date (UTC)] &gt;= Misc!$O$2, Edges[Relationship Date (UTC)] &lt;= Misc!$P$2,Edges[Tweet Date (UTC)] &gt;= Misc!$O$3, Edges[Tweet Date (UTC)] &lt;= Misc!$P$3,TRUE), TRUE, FALSE)</f>
        <v>1</v>
      </c>
      <c r="N408" s="70"/>
      <c r="O408" s="87" t="s">
        <v>1908</v>
      </c>
      <c r="P408" s="90">
        <v>44081.376423611109</v>
      </c>
      <c r="Q408" s="87" t="s">
        <v>2077</v>
      </c>
      <c r="R408" s="87"/>
      <c r="S408" s="87"/>
      <c r="T408" s="87"/>
      <c r="U408" s="90">
        <v>44081.376423611109</v>
      </c>
      <c r="V408" s="92" t="s">
        <v>3175</v>
      </c>
      <c r="W408" s="87"/>
      <c r="X408" s="87"/>
      <c r="Y408" s="96" t="s">
        <v>5175</v>
      </c>
      <c r="Z408" s="87"/>
      <c r="AA408" s="48">
        <v>0</v>
      </c>
      <c r="AB408" s="49">
        <v>0</v>
      </c>
      <c r="AC408" s="48">
        <v>1</v>
      </c>
      <c r="AD408" s="49">
        <v>4.166666666666667</v>
      </c>
      <c r="AE408" s="48">
        <v>0</v>
      </c>
      <c r="AF408" s="49">
        <v>0</v>
      </c>
      <c r="AG408" s="48">
        <v>23</v>
      </c>
      <c r="AH408" s="49">
        <v>95.833333333333329</v>
      </c>
      <c r="AI408" s="48">
        <v>24</v>
      </c>
    </row>
    <row r="409" spans="1:35" x14ac:dyDescent="0.25">
      <c r="A409" s="62" t="s">
        <v>373</v>
      </c>
      <c r="B409" s="62" t="s">
        <v>1387</v>
      </c>
      <c r="C409" s="63"/>
      <c r="D409" s="64"/>
      <c r="E409" s="65"/>
      <c r="F409" s="66"/>
      <c r="G409" s="63"/>
      <c r="H409" s="67"/>
      <c r="I409" s="68"/>
      <c r="J409" s="68"/>
      <c r="K409" s="34"/>
      <c r="L409" s="75">
        <v>409</v>
      </c>
      <c r="M409" s="75" t="b">
        <f xml:space="preserve"> IF(AND(Edges[Relationship Date (UTC)] &gt;= Misc!$O$2, Edges[Relationship Date (UTC)] &lt;= Misc!$P$2,Edges[Tweet Date (UTC)] &gt;= Misc!$O$3, Edges[Tweet Date (UTC)] &lt;= Misc!$P$3,TRUE), TRUE, FALSE)</f>
        <v>1</v>
      </c>
      <c r="N409" s="70"/>
      <c r="O409" s="87" t="s">
        <v>1908</v>
      </c>
      <c r="P409" s="90">
        <v>44081.376435185186</v>
      </c>
      <c r="Q409" s="87" t="s">
        <v>1958</v>
      </c>
      <c r="R409" s="87"/>
      <c r="S409" s="87"/>
      <c r="T409" s="87" t="s">
        <v>2743</v>
      </c>
      <c r="U409" s="90">
        <v>44081.376435185186</v>
      </c>
      <c r="V409" s="92" t="s">
        <v>3176</v>
      </c>
      <c r="W409" s="87"/>
      <c r="X409" s="87"/>
      <c r="Y409" s="96" t="s">
        <v>5176</v>
      </c>
      <c r="Z409" s="87"/>
      <c r="AA409" s="48">
        <v>0</v>
      </c>
      <c r="AB409" s="49">
        <v>0</v>
      </c>
      <c r="AC409" s="48">
        <v>0</v>
      </c>
      <c r="AD409" s="49">
        <v>0</v>
      </c>
      <c r="AE409" s="48">
        <v>0</v>
      </c>
      <c r="AF409" s="49">
        <v>0</v>
      </c>
      <c r="AG409" s="48">
        <v>10</v>
      </c>
      <c r="AH409" s="49">
        <v>100</v>
      </c>
      <c r="AI409" s="48">
        <v>10</v>
      </c>
    </row>
    <row r="410" spans="1:35" x14ac:dyDescent="0.25">
      <c r="A410" s="62" t="s">
        <v>374</v>
      </c>
      <c r="B410" s="62" t="s">
        <v>1165</v>
      </c>
      <c r="C410" s="63"/>
      <c r="D410" s="64"/>
      <c r="E410" s="65"/>
      <c r="F410" s="66"/>
      <c r="G410" s="63"/>
      <c r="H410" s="67"/>
      <c r="I410" s="68"/>
      <c r="J410" s="68"/>
      <c r="K410" s="34"/>
      <c r="L410" s="75">
        <v>410</v>
      </c>
      <c r="M410" s="75" t="b">
        <f xml:space="preserve"> IF(AND(Edges[Relationship Date (UTC)] &gt;= Misc!$O$2, Edges[Relationship Date (UTC)] &lt;= Misc!$P$2,Edges[Tweet Date (UTC)] &gt;= Misc!$O$3, Edges[Tweet Date (UTC)] &lt;= Misc!$P$3,TRUE), TRUE, FALSE)</f>
        <v>1</v>
      </c>
      <c r="N410" s="70"/>
      <c r="O410" s="87" t="s">
        <v>1908</v>
      </c>
      <c r="P410" s="90">
        <v>44081.376226851855</v>
      </c>
      <c r="Q410" s="87" t="s">
        <v>1970</v>
      </c>
      <c r="R410" s="87"/>
      <c r="S410" s="87"/>
      <c r="T410" s="87"/>
      <c r="U410" s="90">
        <v>44081.376226851855</v>
      </c>
      <c r="V410" s="92" t="s">
        <v>3177</v>
      </c>
      <c r="W410" s="87"/>
      <c r="X410" s="87"/>
      <c r="Y410" s="96" t="s">
        <v>5177</v>
      </c>
      <c r="Z410" s="87"/>
      <c r="AA410" s="48">
        <v>0</v>
      </c>
      <c r="AB410" s="49">
        <v>0</v>
      </c>
      <c r="AC410" s="48">
        <v>0</v>
      </c>
      <c r="AD410" s="49">
        <v>0</v>
      </c>
      <c r="AE410" s="48">
        <v>0</v>
      </c>
      <c r="AF410" s="49">
        <v>0</v>
      </c>
      <c r="AG410" s="48">
        <v>46</v>
      </c>
      <c r="AH410" s="49">
        <v>100</v>
      </c>
      <c r="AI410" s="48">
        <v>46</v>
      </c>
    </row>
    <row r="411" spans="1:35" x14ac:dyDescent="0.25">
      <c r="A411" s="62" t="s">
        <v>374</v>
      </c>
      <c r="B411" s="62" t="s">
        <v>1507</v>
      </c>
      <c r="C411" s="63"/>
      <c r="D411" s="64"/>
      <c r="E411" s="65"/>
      <c r="F411" s="66"/>
      <c r="G411" s="63"/>
      <c r="H411" s="67"/>
      <c r="I411" s="68"/>
      <c r="J411" s="68"/>
      <c r="K411" s="34"/>
      <c r="L411" s="75">
        <v>411</v>
      </c>
      <c r="M411" s="75" t="b">
        <f xml:space="preserve"> IF(AND(Edges[Relationship Date (UTC)] &gt;= Misc!$O$2, Edges[Relationship Date (UTC)] &lt;= Misc!$P$2,Edges[Tweet Date (UTC)] &gt;= Misc!$O$3, Edges[Tweet Date (UTC)] &lt;= Misc!$P$3,TRUE), TRUE, FALSE)</f>
        <v>1</v>
      </c>
      <c r="N411" s="70"/>
      <c r="O411" s="87" t="s">
        <v>1908</v>
      </c>
      <c r="P411" s="90">
        <v>44081.376504629632</v>
      </c>
      <c r="Q411" s="87" t="s">
        <v>2078</v>
      </c>
      <c r="R411" s="87"/>
      <c r="S411" s="87"/>
      <c r="T411" s="87"/>
      <c r="U411" s="90">
        <v>44081.376504629632</v>
      </c>
      <c r="V411" s="92" t="s">
        <v>3178</v>
      </c>
      <c r="W411" s="87"/>
      <c r="X411" s="87"/>
      <c r="Y411" s="96" t="s">
        <v>5178</v>
      </c>
      <c r="Z411" s="87"/>
      <c r="AA411" s="48">
        <v>0</v>
      </c>
      <c r="AB411" s="49">
        <v>0</v>
      </c>
      <c r="AC411" s="48">
        <v>0</v>
      </c>
      <c r="AD411" s="49">
        <v>0</v>
      </c>
      <c r="AE411" s="48">
        <v>0</v>
      </c>
      <c r="AF411" s="49">
        <v>0</v>
      </c>
      <c r="AG411" s="48">
        <v>46</v>
      </c>
      <c r="AH411" s="49">
        <v>100</v>
      </c>
      <c r="AI411" s="48">
        <v>46</v>
      </c>
    </row>
    <row r="412" spans="1:35" x14ac:dyDescent="0.25">
      <c r="A412" s="62" t="s">
        <v>375</v>
      </c>
      <c r="B412" s="62" t="s">
        <v>1269</v>
      </c>
      <c r="C412" s="63"/>
      <c r="D412" s="64"/>
      <c r="E412" s="65"/>
      <c r="F412" s="66"/>
      <c r="G412" s="63"/>
      <c r="H412" s="67"/>
      <c r="I412" s="68"/>
      <c r="J412" s="68"/>
      <c r="K412" s="34"/>
      <c r="L412" s="75">
        <v>412</v>
      </c>
      <c r="M412" s="75" t="b">
        <f xml:space="preserve"> IF(AND(Edges[Relationship Date (UTC)] &gt;= Misc!$O$2, Edges[Relationship Date (UTC)] &lt;= Misc!$P$2,Edges[Tweet Date (UTC)] &gt;= Misc!$O$3, Edges[Tweet Date (UTC)] &lt;= Misc!$P$3,TRUE), TRUE, FALSE)</f>
        <v>1</v>
      </c>
      <c r="N412" s="70"/>
      <c r="O412" s="87" t="s">
        <v>1908</v>
      </c>
      <c r="P412" s="90">
        <v>44081.376504629632</v>
      </c>
      <c r="Q412" s="87" t="s">
        <v>2079</v>
      </c>
      <c r="R412" s="87"/>
      <c r="S412" s="87"/>
      <c r="T412" s="87" t="s">
        <v>2743</v>
      </c>
      <c r="U412" s="90">
        <v>44081.376504629632</v>
      </c>
      <c r="V412" s="92" t="s">
        <v>3179</v>
      </c>
      <c r="W412" s="87"/>
      <c r="X412" s="87"/>
      <c r="Y412" s="96" t="s">
        <v>5179</v>
      </c>
      <c r="Z412" s="87"/>
      <c r="AA412" s="48">
        <v>0</v>
      </c>
      <c r="AB412" s="49">
        <v>0</v>
      </c>
      <c r="AC412" s="48">
        <v>0</v>
      </c>
      <c r="AD412" s="49">
        <v>0</v>
      </c>
      <c r="AE412" s="48">
        <v>0</v>
      </c>
      <c r="AF412" s="49">
        <v>0</v>
      </c>
      <c r="AG412" s="48">
        <v>33</v>
      </c>
      <c r="AH412" s="49">
        <v>100</v>
      </c>
      <c r="AI412" s="48">
        <v>33</v>
      </c>
    </row>
    <row r="413" spans="1:35" x14ac:dyDescent="0.25">
      <c r="A413" s="62" t="s">
        <v>376</v>
      </c>
      <c r="B413" s="62" t="s">
        <v>376</v>
      </c>
      <c r="C413" s="63"/>
      <c r="D413" s="64"/>
      <c r="E413" s="65"/>
      <c r="F413" s="66"/>
      <c r="G413" s="63"/>
      <c r="H413" s="67"/>
      <c r="I413" s="68"/>
      <c r="J413" s="68"/>
      <c r="K413" s="34"/>
      <c r="L413" s="75">
        <v>413</v>
      </c>
      <c r="M413" s="75" t="b">
        <f xml:space="preserve"> IF(AND(Edges[Relationship Date (UTC)] &gt;= Misc!$O$2, Edges[Relationship Date (UTC)] &lt;= Misc!$P$2,Edges[Tweet Date (UTC)] &gt;= Misc!$O$3, Edges[Tweet Date (UTC)] &lt;= Misc!$P$3,TRUE), TRUE, FALSE)</f>
        <v>1</v>
      </c>
      <c r="N413" s="70"/>
      <c r="O413" s="87" t="s">
        <v>178</v>
      </c>
      <c r="P413" s="90">
        <v>44081.376550925925</v>
      </c>
      <c r="Q413" s="87" t="s">
        <v>2080</v>
      </c>
      <c r="R413" s="92" t="s">
        <v>2665</v>
      </c>
      <c r="S413" s="87" t="s">
        <v>2738</v>
      </c>
      <c r="T413" s="87" t="s">
        <v>2790</v>
      </c>
      <c r="U413" s="90">
        <v>44081.376550925925</v>
      </c>
      <c r="V413" s="92" t="s">
        <v>3180</v>
      </c>
      <c r="W413" s="87"/>
      <c r="X413" s="87"/>
      <c r="Y413" s="96" t="s">
        <v>5180</v>
      </c>
      <c r="Z413" s="87"/>
      <c r="AA413" s="48">
        <v>0</v>
      </c>
      <c r="AB413" s="49">
        <v>0</v>
      </c>
      <c r="AC413" s="48">
        <v>0</v>
      </c>
      <c r="AD413" s="49">
        <v>0</v>
      </c>
      <c r="AE413" s="48">
        <v>0</v>
      </c>
      <c r="AF413" s="49">
        <v>0</v>
      </c>
      <c r="AG413" s="48">
        <v>7</v>
      </c>
      <c r="AH413" s="49">
        <v>100</v>
      </c>
      <c r="AI413" s="48">
        <v>7</v>
      </c>
    </row>
    <row r="414" spans="1:35" x14ac:dyDescent="0.25">
      <c r="A414" s="62" t="s">
        <v>377</v>
      </c>
      <c r="B414" s="62" t="s">
        <v>1165</v>
      </c>
      <c r="C414" s="63"/>
      <c r="D414" s="64"/>
      <c r="E414" s="65"/>
      <c r="F414" s="66"/>
      <c r="G414" s="63"/>
      <c r="H414" s="67"/>
      <c r="I414" s="68"/>
      <c r="J414" s="68"/>
      <c r="K414" s="34"/>
      <c r="L414" s="75">
        <v>414</v>
      </c>
      <c r="M414" s="75" t="b">
        <f xml:space="preserve"> IF(AND(Edges[Relationship Date (UTC)] &gt;= Misc!$O$2, Edges[Relationship Date (UTC)] &lt;= Misc!$P$2,Edges[Tweet Date (UTC)] &gt;= Misc!$O$3, Edges[Tweet Date (UTC)] &lt;= Misc!$P$3,TRUE), TRUE, FALSE)</f>
        <v>1</v>
      </c>
      <c r="N414" s="70"/>
      <c r="O414" s="87" t="s">
        <v>1908</v>
      </c>
      <c r="P414" s="90">
        <v>44081.372557870367</v>
      </c>
      <c r="Q414" s="87" t="s">
        <v>1932</v>
      </c>
      <c r="R414" s="87"/>
      <c r="S414" s="87"/>
      <c r="T414" s="87" t="s">
        <v>2743</v>
      </c>
      <c r="U414" s="90">
        <v>44081.372557870367</v>
      </c>
      <c r="V414" s="92" t="s">
        <v>3181</v>
      </c>
      <c r="W414" s="87"/>
      <c r="X414" s="87"/>
      <c r="Y414" s="96" t="s">
        <v>5181</v>
      </c>
      <c r="Z414" s="87"/>
      <c r="AA414" s="48">
        <v>0</v>
      </c>
      <c r="AB414" s="49">
        <v>0</v>
      </c>
      <c r="AC414" s="48">
        <v>0</v>
      </c>
      <c r="AD414" s="49">
        <v>0</v>
      </c>
      <c r="AE414" s="48">
        <v>0</v>
      </c>
      <c r="AF414" s="49">
        <v>0</v>
      </c>
      <c r="AG414" s="48">
        <v>26</v>
      </c>
      <c r="AH414" s="49">
        <v>100</v>
      </c>
      <c r="AI414" s="48">
        <v>26</v>
      </c>
    </row>
    <row r="415" spans="1:35" x14ac:dyDescent="0.25">
      <c r="A415" s="62" t="s">
        <v>377</v>
      </c>
      <c r="B415" s="62" t="s">
        <v>1165</v>
      </c>
      <c r="C415" s="63"/>
      <c r="D415" s="64"/>
      <c r="E415" s="65"/>
      <c r="F415" s="66"/>
      <c r="G415" s="63"/>
      <c r="H415" s="67"/>
      <c r="I415" s="68"/>
      <c r="J415" s="68"/>
      <c r="K415" s="34"/>
      <c r="L415" s="75">
        <v>415</v>
      </c>
      <c r="M415" s="75" t="b">
        <f xml:space="preserve"> IF(AND(Edges[Relationship Date (UTC)] &gt;= Misc!$O$2, Edges[Relationship Date (UTC)] &lt;= Misc!$P$2,Edges[Tweet Date (UTC)] &gt;= Misc!$O$3, Edges[Tweet Date (UTC)] &lt;= Misc!$P$3,TRUE), TRUE, FALSE)</f>
        <v>1</v>
      </c>
      <c r="N415" s="70"/>
      <c r="O415" s="87" t="s">
        <v>1908</v>
      </c>
      <c r="P415" s="90">
        <v>44081.376562500001</v>
      </c>
      <c r="Q415" s="87" t="s">
        <v>1918</v>
      </c>
      <c r="R415" s="87"/>
      <c r="S415" s="87"/>
      <c r="T415" s="87"/>
      <c r="U415" s="90">
        <v>44081.376562500001</v>
      </c>
      <c r="V415" s="92" t="s">
        <v>3182</v>
      </c>
      <c r="W415" s="87"/>
      <c r="X415" s="87"/>
      <c r="Y415" s="96" t="s">
        <v>5182</v>
      </c>
      <c r="Z415" s="87"/>
      <c r="AA415" s="48">
        <v>0</v>
      </c>
      <c r="AB415" s="49">
        <v>0</v>
      </c>
      <c r="AC415" s="48">
        <v>0</v>
      </c>
      <c r="AD415" s="49">
        <v>0</v>
      </c>
      <c r="AE415" s="48">
        <v>0</v>
      </c>
      <c r="AF415" s="49">
        <v>0</v>
      </c>
      <c r="AG415" s="48">
        <v>44</v>
      </c>
      <c r="AH415" s="49">
        <v>100</v>
      </c>
      <c r="AI415" s="48">
        <v>44</v>
      </c>
    </row>
    <row r="416" spans="1:35" x14ac:dyDescent="0.25">
      <c r="A416" s="62" t="s">
        <v>378</v>
      </c>
      <c r="B416" s="62" t="s">
        <v>1254</v>
      </c>
      <c r="C416" s="63"/>
      <c r="D416" s="64"/>
      <c r="E416" s="65"/>
      <c r="F416" s="66"/>
      <c r="G416" s="63"/>
      <c r="H416" s="67"/>
      <c r="I416" s="68"/>
      <c r="J416" s="68"/>
      <c r="K416" s="34"/>
      <c r="L416" s="75">
        <v>416</v>
      </c>
      <c r="M416" s="75" t="b">
        <f xml:space="preserve"> IF(AND(Edges[Relationship Date (UTC)] &gt;= Misc!$O$2, Edges[Relationship Date (UTC)] &lt;= Misc!$P$2,Edges[Tweet Date (UTC)] &gt;= Misc!$O$3, Edges[Tweet Date (UTC)] &lt;= Misc!$P$3,TRUE), TRUE, FALSE)</f>
        <v>1</v>
      </c>
      <c r="N416" s="70"/>
      <c r="O416" s="87" t="s">
        <v>1908</v>
      </c>
      <c r="P416" s="90">
        <v>44081.37599537037</v>
      </c>
      <c r="Q416" s="87" t="s">
        <v>2040</v>
      </c>
      <c r="R416" s="87"/>
      <c r="S416" s="87"/>
      <c r="T416" s="87"/>
      <c r="U416" s="90">
        <v>44081.37599537037</v>
      </c>
      <c r="V416" s="92" t="s">
        <v>3183</v>
      </c>
      <c r="W416" s="87"/>
      <c r="X416" s="87"/>
      <c r="Y416" s="96" t="s">
        <v>5183</v>
      </c>
      <c r="Z416" s="87"/>
      <c r="AA416" s="48">
        <v>0</v>
      </c>
      <c r="AB416" s="49">
        <v>0</v>
      </c>
      <c r="AC416" s="48">
        <v>0</v>
      </c>
      <c r="AD416" s="49">
        <v>0</v>
      </c>
      <c r="AE416" s="48">
        <v>0</v>
      </c>
      <c r="AF416" s="49">
        <v>0</v>
      </c>
      <c r="AG416" s="48">
        <v>42</v>
      </c>
      <c r="AH416" s="49">
        <v>100</v>
      </c>
      <c r="AI416" s="48">
        <v>42</v>
      </c>
    </row>
    <row r="417" spans="1:35" x14ac:dyDescent="0.25">
      <c r="A417" s="62" t="s">
        <v>378</v>
      </c>
      <c r="B417" s="62" t="s">
        <v>1365</v>
      </c>
      <c r="C417" s="63"/>
      <c r="D417" s="64"/>
      <c r="E417" s="65"/>
      <c r="F417" s="66"/>
      <c r="G417" s="63"/>
      <c r="H417" s="67"/>
      <c r="I417" s="68"/>
      <c r="J417" s="68"/>
      <c r="K417" s="34"/>
      <c r="L417" s="75">
        <v>417</v>
      </c>
      <c r="M417" s="75" t="b">
        <f xml:space="preserve"> IF(AND(Edges[Relationship Date (UTC)] &gt;= Misc!$O$2, Edges[Relationship Date (UTC)] &lt;= Misc!$P$2,Edges[Tweet Date (UTC)] &gt;= Misc!$O$3, Edges[Tweet Date (UTC)] &lt;= Misc!$P$3,TRUE), TRUE, FALSE)</f>
        <v>1</v>
      </c>
      <c r="N417" s="70"/>
      <c r="O417" s="87" t="s">
        <v>1908</v>
      </c>
      <c r="P417" s="90">
        <v>44081.376562500001</v>
      </c>
      <c r="Q417" s="87" t="s">
        <v>1931</v>
      </c>
      <c r="R417" s="87"/>
      <c r="S417" s="87"/>
      <c r="T417" s="87"/>
      <c r="U417" s="90">
        <v>44081.376562500001</v>
      </c>
      <c r="V417" s="92" t="s">
        <v>3184</v>
      </c>
      <c r="W417" s="87"/>
      <c r="X417" s="87"/>
      <c r="Y417" s="96" t="s">
        <v>5184</v>
      </c>
      <c r="Z417" s="87"/>
      <c r="AA417" s="48">
        <v>0</v>
      </c>
      <c r="AB417" s="49">
        <v>0</v>
      </c>
      <c r="AC417" s="48">
        <v>0</v>
      </c>
      <c r="AD417" s="49">
        <v>0</v>
      </c>
      <c r="AE417" s="48">
        <v>0</v>
      </c>
      <c r="AF417" s="49">
        <v>0</v>
      </c>
      <c r="AG417" s="48">
        <v>42</v>
      </c>
      <c r="AH417" s="49">
        <v>100</v>
      </c>
      <c r="AI417" s="48">
        <v>42</v>
      </c>
    </row>
    <row r="418" spans="1:35" x14ac:dyDescent="0.25">
      <c r="A418" s="62" t="s">
        <v>379</v>
      </c>
      <c r="B418" s="62" t="s">
        <v>1346</v>
      </c>
      <c r="C418" s="63"/>
      <c r="D418" s="64"/>
      <c r="E418" s="65"/>
      <c r="F418" s="66"/>
      <c r="G418" s="63"/>
      <c r="H418" s="67"/>
      <c r="I418" s="68"/>
      <c r="J418" s="68"/>
      <c r="K418" s="34"/>
      <c r="L418" s="75">
        <v>418</v>
      </c>
      <c r="M418" s="75" t="b">
        <f xml:space="preserve"> IF(AND(Edges[Relationship Date (UTC)] &gt;= Misc!$O$2, Edges[Relationship Date (UTC)] &lt;= Misc!$P$2,Edges[Tweet Date (UTC)] &gt;= Misc!$O$3, Edges[Tweet Date (UTC)] &lt;= Misc!$P$3,TRUE), TRUE, FALSE)</f>
        <v>1</v>
      </c>
      <c r="N418" s="70"/>
      <c r="O418" s="87" t="s">
        <v>1908</v>
      </c>
      <c r="P418" s="90">
        <v>44081.376736111109</v>
      </c>
      <c r="Q418" s="87" t="s">
        <v>1912</v>
      </c>
      <c r="R418" s="87"/>
      <c r="S418" s="87"/>
      <c r="T418" s="87" t="s">
        <v>2743</v>
      </c>
      <c r="U418" s="90">
        <v>44081.376736111109</v>
      </c>
      <c r="V418" s="92" t="s">
        <v>3185</v>
      </c>
      <c r="W418" s="87"/>
      <c r="X418" s="87"/>
      <c r="Y418" s="96" t="s">
        <v>5185</v>
      </c>
      <c r="Z418" s="87"/>
      <c r="AA418" s="48">
        <v>0</v>
      </c>
      <c r="AB418" s="49">
        <v>0</v>
      </c>
      <c r="AC418" s="48">
        <v>0</v>
      </c>
      <c r="AD418" s="49">
        <v>0</v>
      </c>
      <c r="AE418" s="48">
        <v>0</v>
      </c>
      <c r="AF418" s="49">
        <v>0</v>
      </c>
      <c r="AG418" s="48">
        <v>39</v>
      </c>
      <c r="AH418" s="49">
        <v>100</v>
      </c>
      <c r="AI418" s="48">
        <v>39</v>
      </c>
    </row>
    <row r="419" spans="1:35" x14ac:dyDescent="0.25">
      <c r="A419" s="62" t="s">
        <v>380</v>
      </c>
      <c r="B419" s="62" t="s">
        <v>886</v>
      </c>
      <c r="C419" s="63"/>
      <c r="D419" s="64"/>
      <c r="E419" s="65"/>
      <c r="F419" s="66"/>
      <c r="G419" s="63"/>
      <c r="H419" s="67"/>
      <c r="I419" s="68"/>
      <c r="J419" s="68"/>
      <c r="K419" s="34"/>
      <c r="L419" s="75">
        <v>419</v>
      </c>
      <c r="M419" s="75" t="b">
        <f xml:space="preserve"> IF(AND(Edges[Relationship Date (UTC)] &gt;= Misc!$O$2, Edges[Relationship Date (UTC)] &lt;= Misc!$P$2,Edges[Tweet Date (UTC)] &gt;= Misc!$O$3, Edges[Tweet Date (UTC)] &lt;= Misc!$P$3,TRUE), TRUE, FALSE)</f>
        <v>1</v>
      </c>
      <c r="N419" s="70"/>
      <c r="O419" s="87" t="s">
        <v>1908</v>
      </c>
      <c r="P419" s="90">
        <v>44081.374131944445</v>
      </c>
      <c r="Q419" s="87" t="s">
        <v>2081</v>
      </c>
      <c r="R419" s="87"/>
      <c r="S419" s="87"/>
      <c r="T419" s="87"/>
      <c r="U419" s="90">
        <v>44081.374131944445</v>
      </c>
      <c r="V419" s="92" t="s">
        <v>3186</v>
      </c>
      <c r="W419" s="87"/>
      <c r="X419" s="87"/>
      <c r="Y419" s="96" t="s">
        <v>5186</v>
      </c>
      <c r="Z419" s="87"/>
      <c r="AA419" s="48">
        <v>0</v>
      </c>
      <c r="AB419" s="49">
        <v>0</v>
      </c>
      <c r="AC419" s="48">
        <v>0</v>
      </c>
      <c r="AD419" s="49">
        <v>0</v>
      </c>
      <c r="AE419" s="48">
        <v>0</v>
      </c>
      <c r="AF419" s="49">
        <v>0</v>
      </c>
      <c r="AG419" s="48">
        <v>25</v>
      </c>
      <c r="AH419" s="49">
        <v>100</v>
      </c>
      <c r="AI419" s="48">
        <v>25</v>
      </c>
    </row>
    <row r="420" spans="1:35" x14ac:dyDescent="0.25">
      <c r="A420" s="62" t="s">
        <v>380</v>
      </c>
      <c r="B420" s="62" t="s">
        <v>886</v>
      </c>
      <c r="C420" s="63"/>
      <c r="D420" s="64"/>
      <c r="E420" s="65"/>
      <c r="F420" s="66"/>
      <c r="G420" s="63"/>
      <c r="H420" s="67"/>
      <c r="I420" s="68"/>
      <c r="J420" s="68"/>
      <c r="K420" s="34"/>
      <c r="L420" s="75">
        <v>420</v>
      </c>
      <c r="M420" s="75" t="b">
        <f xml:space="preserve"> IF(AND(Edges[Relationship Date (UTC)] &gt;= Misc!$O$2, Edges[Relationship Date (UTC)] &lt;= Misc!$P$2,Edges[Tweet Date (UTC)] &gt;= Misc!$O$3, Edges[Tweet Date (UTC)] &lt;= Misc!$P$3,TRUE), TRUE, FALSE)</f>
        <v>1</v>
      </c>
      <c r="N420" s="70"/>
      <c r="O420" s="87" t="s">
        <v>1908</v>
      </c>
      <c r="P420" s="90">
        <v>44081.375138888892</v>
      </c>
      <c r="Q420" s="87" t="s">
        <v>2082</v>
      </c>
      <c r="R420" s="87"/>
      <c r="S420" s="87"/>
      <c r="T420" s="87" t="s">
        <v>2743</v>
      </c>
      <c r="U420" s="90">
        <v>44081.375138888892</v>
      </c>
      <c r="V420" s="92" t="s">
        <v>3187</v>
      </c>
      <c r="W420" s="87"/>
      <c r="X420" s="87"/>
      <c r="Y420" s="96" t="s">
        <v>5187</v>
      </c>
      <c r="Z420" s="87"/>
      <c r="AA420" s="48">
        <v>0</v>
      </c>
      <c r="AB420" s="49">
        <v>0</v>
      </c>
      <c r="AC420" s="48">
        <v>0</v>
      </c>
      <c r="AD420" s="49">
        <v>0</v>
      </c>
      <c r="AE420" s="48">
        <v>0</v>
      </c>
      <c r="AF420" s="49">
        <v>0</v>
      </c>
      <c r="AG420" s="48">
        <v>23</v>
      </c>
      <c r="AH420" s="49">
        <v>100</v>
      </c>
      <c r="AI420" s="48">
        <v>23</v>
      </c>
    </row>
    <row r="421" spans="1:35" x14ac:dyDescent="0.25">
      <c r="A421" s="62" t="s">
        <v>380</v>
      </c>
      <c r="B421" s="62" t="s">
        <v>1404</v>
      </c>
      <c r="C421" s="63"/>
      <c r="D421" s="64"/>
      <c r="E421" s="65"/>
      <c r="F421" s="66"/>
      <c r="G421" s="63"/>
      <c r="H421" s="67"/>
      <c r="I421" s="68"/>
      <c r="J421" s="68"/>
      <c r="K421" s="34"/>
      <c r="L421" s="75">
        <v>421</v>
      </c>
      <c r="M421" s="75" t="b">
        <f xml:space="preserve"> IF(AND(Edges[Relationship Date (UTC)] &gt;= Misc!$O$2, Edges[Relationship Date (UTC)] &lt;= Misc!$P$2,Edges[Tweet Date (UTC)] &gt;= Misc!$O$3, Edges[Tweet Date (UTC)] &lt;= Misc!$P$3,TRUE), TRUE, FALSE)</f>
        <v>1</v>
      </c>
      <c r="N421" s="70"/>
      <c r="O421" s="87" t="s">
        <v>1908</v>
      </c>
      <c r="P421" s="90">
        <v>44081.375798611109</v>
      </c>
      <c r="Q421" s="87" t="s">
        <v>2083</v>
      </c>
      <c r="R421" s="87"/>
      <c r="S421" s="87"/>
      <c r="T421" s="87" t="s">
        <v>2791</v>
      </c>
      <c r="U421" s="90">
        <v>44081.375798611109</v>
      </c>
      <c r="V421" s="92" t="s">
        <v>3188</v>
      </c>
      <c r="W421" s="87"/>
      <c r="X421" s="87"/>
      <c r="Y421" s="96" t="s">
        <v>5188</v>
      </c>
      <c r="Z421" s="87"/>
      <c r="AA421" s="48"/>
      <c r="AB421" s="49"/>
      <c r="AC421" s="48"/>
      <c r="AD421" s="49"/>
      <c r="AE421" s="48"/>
      <c r="AF421" s="49"/>
      <c r="AG421" s="48"/>
      <c r="AH421" s="49"/>
      <c r="AI421" s="48"/>
    </row>
    <row r="422" spans="1:35" x14ac:dyDescent="0.25">
      <c r="A422" s="62" t="s">
        <v>380</v>
      </c>
      <c r="B422" s="62" t="s">
        <v>1508</v>
      </c>
      <c r="C422" s="63"/>
      <c r="D422" s="64"/>
      <c r="E422" s="65"/>
      <c r="F422" s="66"/>
      <c r="G422" s="63"/>
      <c r="H422" s="67"/>
      <c r="I422" s="68"/>
      <c r="J422" s="68"/>
      <c r="K422" s="34"/>
      <c r="L422" s="75">
        <v>422</v>
      </c>
      <c r="M422" s="75" t="b">
        <f xml:space="preserve"> IF(AND(Edges[Relationship Date (UTC)] &gt;= Misc!$O$2, Edges[Relationship Date (UTC)] &lt;= Misc!$P$2,Edges[Tweet Date (UTC)] &gt;= Misc!$O$3, Edges[Tweet Date (UTC)] &lt;= Misc!$P$3,TRUE), TRUE, FALSE)</f>
        <v>1</v>
      </c>
      <c r="N422" s="70"/>
      <c r="O422" s="87" t="s">
        <v>1908</v>
      </c>
      <c r="P422" s="90">
        <v>44081.375798611109</v>
      </c>
      <c r="Q422" s="87" t="s">
        <v>2083</v>
      </c>
      <c r="R422" s="87"/>
      <c r="S422" s="87"/>
      <c r="T422" s="87" t="s">
        <v>2791</v>
      </c>
      <c r="U422" s="90">
        <v>44081.375798611109</v>
      </c>
      <c r="V422" s="92" t="s">
        <v>3188</v>
      </c>
      <c r="W422" s="87"/>
      <c r="X422" s="87"/>
      <c r="Y422" s="96" t="s">
        <v>5188</v>
      </c>
      <c r="Z422" s="87"/>
      <c r="AA422" s="48">
        <v>0</v>
      </c>
      <c r="AB422" s="49">
        <v>0</v>
      </c>
      <c r="AC422" s="48">
        <v>0</v>
      </c>
      <c r="AD422" s="49">
        <v>0</v>
      </c>
      <c r="AE422" s="48">
        <v>0</v>
      </c>
      <c r="AF422" s="49">
        <v>0</v>
      </c>
      <c r="AG422" s="48">
        <v>11</v>
      </c>
      <c r="AH422" s="49">
        <v>100</v>
      </c>
      <c r="AI422" s="48">
        <v>11</v>
      </c>
    </row>
    <row r="423" spans="1:35" x14ac:dyDescent="0.25">
      <c r="A423" s="62" t="s">
        <v>380</v>
      </c>
      <c r="B423" s="62" t="s">
        <v>1508</v>
      </c>
      <c r="C423" s="63"/>
      <c r="D423" s="64"/>
      <c r="E423" s="65"/>
      <c r="F423" s="66"/>
      <c r="G423" s="63"/>
      <c r="H423" s="67"/>
      <c r="I423" s="68"/>
      <c r="J423" s="68"/>
      <c r="K423" s="34"/>
      <c r="L423" s="75">
        <v>423</v>
      </c>
      <c r="M423" s="75" t="b">
        <f xml:space="preserve"> IF(AND(Edges[Relationship Date (UTC)] &gt;= Misc!$O$2, Edges[Relationship Date (UTC)] &lt;= Misc!$P$2,Edges[Tweet Date (UTC)] &gt;= Misc!$O$3, Edges[Tweet Date (UTC)] &lt;= Misc!$P$3,TRUE), TRUE, FALSE)</f>
        <v>1</v>
      </c>
      <c r="N423" s="70"/>
      <c r="O423" s="87" t="s">
        <v>1908</v>
      </c>
      <c r="P423" s="90">
        <v>44081.375891203701</v>
      </c>
      <c r="Q423" s="87" t="s">
        <v>2084</v>
      </c>
      <c r="R423" s="87"/>
      <c r="S423" s="87"/>
      <c r="T423" s="87" t="s">
        <v>2792</v>
      </c>
      <c r="U423" s="90">
        <v>44081.375891203701</v>
      </c>
      <c r="V423" s="92" t="s">
        <v>3189</v>
      </c>
      <c r="W423" s="87"/>
      <c r="X423" s="87"/>
      <c r="Y423" s="96" t="s">
        <v>5189</v>
      </c>
      <c r="Z423" s="87"/>
      <c r="AA423" s="48">
        <v>0</v>
      </c>
      <c r="AB423" s="49">
        <v>0</v>
      </c>
      <c r="AC423" s="48">
        <v>0</v>
      </c>
      <c r="AD423" s="49">
        <v>0</v>
      </c>
      <c r="AE423" s="48">
        <v>0</v>
      </c>
      <c r="AF423" s="49">
        <v>0</v>
      </c>
      <c r="AG423" s="48">
        <v>33</v>
      </c>
      <c r="AH423" s="49">
        <v>100</v>
      </c>
      <c r="AI423" s="48">
        <v>33</v>
      </c>
    </row>
    <row r="424" spans="1:35" x14ac:dyDescent="0.25">
      <c r="A424" s="62" t="s">
        <v>380</v>
      </c>
      <c r="B424" s="62" t="s">
        <v>1386</v>
      </c>
      <c r="C424" s="63"/>
      <c r="D424" s="64"/>
      <c r="E424" s="65"/>
      <c r="F424" s="66"/>
      <c r="G424" s="63"/>
      <c r="H424" s="67"/>
      <c r="I424" s="68"/>
      <c r="J424" s="68"/>
      <c r="K424" s="34"/>
      <c r="L424" s="75">
        <v>424</v>
      </c>
      <c r="M424" s="75" t="b">
        <f xml:space="preserve"> IF(AND(Edges[Relationship Date (UTC)] &gt;= Misc!$O$2, Edges[Relationship Date (UTC)] &lt;= Misc!$P$2,Edges[Tweet Date (UTC)] &gt;= Misc!$O$3, Edges[Tweet Date (UTC)] &lt;= Misc!$P$3,TRUE), TRUE, FALSE)</f>
        <v>1</v>
      </c>
      <c r="N424" s="70"/>
      <c r="O424" s="87" t="s">
        <v>1908</v>
      </c>
      <c r="P424" s="90">
        <v>44081.376319444447</v>
      </c>
      <c r="Q424" s="87" t="s">
        <v>2085</v>
      </c>
      <c r="R424" s="87"/>
      <c r="S424" s="87"/>
      <c r="T424" s="87" t="s">
        <v>2791</v>
      </c>
      <c r="U424" s="90">
        <v>44081.376319444447</v>
      </c>
      <c r="V424" s="92" t="s">
        <v>3190</v>
      </c>
      <c r="W424" s="87"/>
      <c r="X424" s="87"/>
      <c r="Y424" s="96" t="s">
        <v>5190</v>
      </c>
      <c r="Z424" s="87"/>
      <c r="AA424" s="48"/>
      <c r="AB424" s="49"/>
      <c r="AC424" s="48"/>
      <c r="AD424" s="49"/>
      <c r="AE424" s="48"/>
      <c r="AF424" s="49"/>
      <c r="AG424" s="48"/>
      <c r="AH424" s="49"/>
      <c r="AI424" s="48"/>
    </row>
    <row r="425" spans="1:35" x14ac:dyDescent="0.25">
      <c r="A425" s="62" t="s">
        <v>380</v>
      </c>
      <c r="B425" s="62" t="s">
        <v>1508</v>
      </c>
      <c r="C425" s="63"/>
      <c r="D425" s="64"/>
      <c r="E425" s="65"/>
      <c r="F425" s="66"/>
      <c r="G425" s="63"/>
      <c r="H425" s="67"/>
      <c r="I425" s="68"/>
      <c r="J425" s="68"/>
      <c r="K425" s="34"/>
      <c r="L425" s="75">
        <v>425</v>
      </c>
      <c r="M425" s="75" t="b">
        <f xml:space="preserve"> IF(AND(Edges[Relationship Date (UTC)] &gt;= Misc!$O$2, Edges[Relationship Date (UTC)] &lt;= Misc!$P$2,Edges[Tweet Date (UTC)] &gt;= Misc!$O$3, Edges[Tweet Date (UTC)] &lt;= Misc!$P$3,TRUE), TRUE, FALSE)</f>
        <v>1</v>
      </c>
      <c r="N425" s="70"/>
      <c r="O425" s="87" t="s">
        <v>1908</v>
      </c>
      <c r="P425" s="90">
        <v>44081.376319444447</v>
      </c>
      <c r="Q425" s="87" t="s">
        <v>2085</v>
      </c>
      <c r="R425" s="87"/>
      <c r="S425" s="87"/>
      <c r="T425" s="87" t="s">
        <v>2791</v>
      </c>
      <c r="U425" s="90">
        <v>44081.376319444447</v>
      </c>
      <c r="V425" s="92" t="s">
        <v>3190</v>
      </c>
      <c r="W425" s="87"/>
      <c r="X425" s="87"/>
      <c r="Y425" s="96" t="s">
        <v>5190</v>
      </c>
      <c r="Z425" s="87"/>
      <c r="AA425" s="48">
        <v>0</v>
      </c>
      <c r="AB425" s="49">
        <v>0</v>
      </c>
      <c r="AC425" s="48">
        <v>0</v>
      </c>
      <c r="AD425" s="49">
        <v>0</v>
      </c>
      <c r="AE425" s="48">
        <v>0</v>
      </c>
      <c r="AF425" s="49">
        <v>0</v>
      </c>
      <c r="AG425" s="48">
        <v>11</v>
      </c>
      <c r="AH425" s="49">
        <v>100</v>
      </c>
      <c r="AI425" s="48">
        <v>11</v>
      </c>
    </row>
    <row r="426" spans="1:35" x14ac:dyDescent="0.25">
      <c r="A426" s="62" t="s">
        <v>380</v>
      </c>
      <c r="B426" s="62" t="s">
        <v>1407</v>
      </c>
      <c r="C426" s="63"/>
      <c r="D426" s="64"/>
      <c r="E426" s="65"/>
      <c r="F426" s="66"/>
      <c r="G426" s="63"/>
      <c r="H426" s="67"/>
      <c r="I426" s="68"/>
      <c r="J426" s="68"/>
      <c r="K426" s="34"/>
      <c r="L426" s="75">
        <v>426</v>
      </c>
      <c r="M426" s="75" t="b">
        <f xml:space="preserve"> IF(AND(Edges[Relationship Date (UTC)] &gt;= Misc!$O$2, Edges[Relationship Date (UTC)] &lt;= Misc!$P$2,Edges[Tweet Date (UTC)] &gt;= Misc!$O$3, Edges[Tweet Date (UTC)] &lt;= Misc!$P$3,TRUE), TRUE, FALSE)</f>
        <v>1</v>
      </c>
      <c r="N426" s="70"/>
      <c r="O426" s="87" t="s">
        <v>1908</v>
      </c>
      <c r="P426" s="90">
        <v>44081.376377314817</v>
      </c>
      <c r="Q426" s="87" t="s">
        <v>2086</v>
      </c>
      <c r="R426" s="87"/>
      <c r="S426" s="87"/>
      <c r="T426" s="87"/>
      <c r="U426" s="90">
        <v>44081.376377314817</v>
      </c>
      <c r="V426" s="92" t="s">
        <v>3191</v>
      </c>
      <c r="W426" s="87"/>
      <c r="X426" s="87"/>
      <c r="Y426" s="96" t="s">
        <v>5191</v>
      </c>
      <c r="Z426" s="87"/>
      <c r="AA426" s="48">
        <v>0</v>
      </c>
      <c r="AB426" s="49">
        <v>0</v>
      </c>
      <c r="AC426" s="48">
        <v>0</v>
      </c>
      <c r="AD426" s="49">
        <v>0</v>
      </c>
      <c r="AE426" s="48">
        <v>0</v>
      </c>
      <c r="AF426" s="49">
        <v>0</v>
      </c>
      <c r="AG426" s="48">
        <v>49</v>
      </c>
      <c r="AH426" s="49">
        <v>100</v>
      </c>
      <c r="AI426" s="48">
        <v>49</v>
      </c>
    </row>
    <row r="427" spans="1:35" x14ac:dyDescent="0.25">
      <c r="A427" s="62" t="s">
        <v>380</v>
      </c>
      <c r="B427" s="62" t="s">
        <v>1407</v>
      </c>
      <c r="C427" s="63"/>
      <c r="D427" s="64"/>
      <c r="E427" s="65"/>
      <c r="F427" s="66"/>
      <c r="G427" s="63"/>
      <c r="H427" s="67"/>
      <c r="I427" s="68"/>
      <c r="J427" s="68"/>
      <c r="K427" s="34"/>
      <c r="L427" s="75">
        <v>427</v>
      </c>
      <c r="M427" s="75" t="b">
        <f xml:space="preserve"> IF(AND(Edges[Relationship Date (UTC)] &gt;= Misc!$O$2, Edges[Relationship Date (UTC)] &lt;= Misc!$P$2,Edges[Tweet Date (UTC)] &gt;= Misc!$O$3, Edges[Tweet Date (UTC)] &lt;= Misc!$P$3,TRUE), TRUE, FALSE)</f>
        <v>1</v>
      </c>
      <c r="N427" s="70"/>
      <c r="O427" s="87" t="s">
        <v>1908</v>
      </c>
      <c r="P427" s="90">
        <v>44081.376481481479</v>
      </c>
      <c r="Q427" s="87" t="s">
        <v>2087</v>
      </c>
      <c r="R427" s="87"/>
      <c r="S427" s="87"/>
      <c r="T427" s="87" t="s">
        <v>2743</v>
      </c>
      <c r="U427" s="90">
        <v>44081.376481481479</v>
      </c>
      <c r="V427" s="92" t="s">
        <v>3192</v>
      </c>
      <c r="W427" s="87"/>
      <c r="X427" s="87"/>
      <c r="Y427" s="96" t="s">
        <v>5192</v>
      </c>
      <c r="Z427" s="87"/>
      <c r="AA427" s="48">
        <v>0</v>
      </c>
      <c r="AB427" s="49">
        <v>0</v>
      </c>
      <c r="AC427" s="48">
        <v>0</v>
      </c>
      <c r="AD427" s="49">
        <v>0</v>
      </c>
      <c r="AE427" s="48">
        <v>0</v>
      </c>
      <c r="AF427" s="49">
        <v>0</v>
      </c>
      <c r="AG427" s="48">
        <v>38</v>
      </c>
      <c r="AH427" s="49">
        <v>100</v>
      </c>
      <c r="AI427" s="48">
        <v>38</v>
      </c>
    </row>
    <row r="428" spans="1:35" x14ac:dyDescent="0.25">
      <c r="A428" s="62" t="s">
        <v>380</v>
      </c>
      <c r="B428" s="62" t="s">
        <v>1407</v>
      </c>
      <c r="C428" s="63"/>
      <c r="D428" s="64"/>
      <c r="E428" s="65"/>
      <c r="F428" s="66"/>
      <c r="G428" s="63"/>
      <c r="H428" s="67"/>
      <c r="I428" s="68"/>
      <c r="J428" s="68"/>
      <c r="K428" s="34"/>
      <c r="L428" s="75">
        <v>428</v>
      </c>
      <c r="M428" s="75" t="b">
        <f xml:space="preserve"> IF(AND(Edges[Relationship Date (UTC)] &gt;= Misc!$O$2, Edges[Relationship Date (UTC)] &lt;= Misc!$P$2,Edges[Tweet Date (UTC)] &gt;= Misc!$O$3, Edges[Tweet Date (UTC)] &lt;= Misc!$P$3,TRUE), TRUE, FALSE)</f>
        <v>1</v>
      </c>
      <c r="N428" s="70"/>
      <c r="O428" s="87" t="s">
        <v>1908</v>
      </c>
      <c r="P428" s="90">
        <v>44081.376516203702</v>
      </c>
      <c r="Q428" s="87" t="s">
        <v>2088</v>
      </c>
      <c r="R428" s="87"/>
      <c r="S428" s="87"/>
      <c r="T428" s="87"/>
      <c r="U428" s="90">
        <v>44081.376516203702</v>
      </c>
      <c r="V428" s="92" t="s">
        <v>3193</v>
      </c>
      <c r="W428" s="87"/>
      <c r="X428" s="87"/>
      <c r="Y428" s="96" t="s">
        <v>5193</v>
      </c>
      <c r="Z428" s="87"/>
      <c r="AA428" s="48">
        <v>0</v>
      </c>
      <c r="AB428" s="49">
        <v>0</v>
      </c>
      <c r="AC428" s="48">
        <v>0</v>
      </c>
      <c r="AD428" s="49">
        <v>0</v>
      </c>
      <c r="AE428" s="48">
        <v>0</v>
      </c>
      <c r="AF428" s="49">
        <v>0</v>
      </c>
      <c r="AG428" s="48">
        <v>48</v>
      </c>
      <c r="AH428" s="49">
        <v>100</v>
      </c>
      <c r="AI428" s="48">
        <v>48</v>
      </c>
    </row>
    <row r="429" spans="1:35" x14ac:dyDescent="0.25">
      <c r="A429" s="62" t="s">
        <v>380</v>
      </c>
      <c r="B429" s="62" t="s">
        <v>886</v>
      </c>
      <c r="C429" s="63"/>
      <c r="D429" s="64"/>
      <c r="E429" s="65"/>
      <c r="F429" s="66"/>
      <c r="G429" s="63"/>
      <c r="H429" s="67"/>
      <c r="I429" s="68"/>
      <c r="J429" s="68"/>
      <c r="K429" s="34"/>
      <c r="L429" s="75">
        <v>429</v>
      </c>
      <c r="M429" s="75" t="b">
        <f xml:space="preserve"> IF(AND(Edges[Relationship Date (UTC)] &gt;= Misc!$O$2, Edges[Relationship Date (UTC)] &lt;= Misc!$P$2,Edges[Tweet Date (UTC)] &gt;= Misc!$O$3, Edges[Tweet Date (UTC)] &lt;= Misc!$P$3,TRUE), TRUE, FALSE)</f>
        <v>1</v>
      </c>
      <c r="N429" s="70"/>
      <c r="O429" s="87" t="s">
        <v>1908</v>
      </c>
      <c r="P429" s="90">
        <v>44081.376770833333</v>
      </c>
      <c r="Q429" s="87" t="s">
        <v>2089</v>
      </c>
      <c r="R429" s="87"/>
      <c r="S429" s="87"/>
      <c r="T429" s="87" t="s">
        <v>2793</v>
      </c>
      <c r="U429" s="90">
        <v>44081.376770833333</v>
      </c>
      <c r="V429" s="92" t="s">
        <v>3194</v>
      </c>
      <c r="W429" s="87"/>
      <c r="X429" s="87"/>
      <c r="Y429" s="96" t="s">
        <v>5194</v>
      </c>
      <c r="Z429" s="87"/>
      <c r="AA429" s="48">
        <v>0</v>
      </c>
      <c r="AB429" s="49">
        <v>0</v>
      </c>
      <c r="AC429" s="48">
        <v>0</v>
      </c>
      <c r="AD429" s="49">
        <v>0</v>
      </c>
      <c r="AE429" s="48">
        <v>0</v>
      </c>
      <c r="AF429" s="49">
        <v>0</v>
      </c>
      <c r="AG429" s="48">
        <v>5</v>
      </c>
      <c r="AH429" s="49">
        <v>100</v>
      </c>
      <c r="AI429" s="48">
        <v>5</v>
      </c>
    </row>
    <row r="430" spans="1:35" x14ac:dyDescent="0.25">
      <c r="A430" s="62" t="s">
        <v>381</v>
      </c>
      <c r="B430" s="62" t="s">
        <v>1165</v>
      </c>
      <c r="C430" s="63"/>
      <c r="D430" s="64"/>
      <c r="E430" s="65"/>
      <c r="F430" s="66"/>
      <c r="G430" s="63"/>
      <c r="H430" s="67"/>
      <c r="I430" s="68"/>
      <c r="J430" s="68"/>
      <c r="K430" s="34"/>
      <c r="L430" s="75">
        <v>430</v>
      </c>
      <c r="M430" s="75" t="b">
        <f xml:space="preserve"> IF(AND(Edges[Relationship Date (UTC)] &gt;= Misc!$O$2, Edges[Relationship Date (UTC)] &lt;= Misc!$P$2,Edges[Tweet Date (UTC)] &gt;= Misc!$O$3, Edges[Tweet Date (UTC)] &lt;= Misc!$P$3,TRUE), TRUE, FALSE)</f>
        <v>1</v>
      </c>
      <c r="N430" s="70"/>
      <c r="O430" s="87" t="s">
        <v>1908</v>
      </c>
      <c r="P430" s="90">
        <v>44081.370752314811</v>
      </c>
      <c r="Q430" s="87" t="s">
        <v>1918</v>
      </c>
      <c r="R430" s="87"/>
      <c r="S430" s="87"/>
      <c r="T430" s="87"/>
      <c r="U430" s="90">
        <v>44081.370752314811</v>
      </c>
      <c r="V430" s="92" t="s">
        <v>3195</v>
      </c>
      <c r="W430" s="87"/>
      <c r="X430" s="87"/>
      <c r="Y430" s="96" t="s">
        <v>5195</v>
      </c>
      <c r="Z430" s="87"/>
      <c r="AA430" s="48">
        <v>0</v>
      </c>
      <c r="AB430" s="49">
        <v>0</v>
      </c>
      <c r="AC430" s="48">
        <v>0</v>
      </c>
      <c r="AD430" s="49">
        <v>0</v>
      </c>
      <c r="AE430" s="48">
        <v>0</v>
      </c>
      <c r="AF430" s="49">
        <v>0</v>
      </c>
      <c r="AG430" s="48">
        <v>44</v>
      </c>
      <c r="AH430" s="49">
        <v>100</v>
      </c>
      <c r="AI430" s="48">
        <v>44</v>
      </c>
    </row>
    <row r="431" spans="1:35" x14ac:dyDescent="0.25">
      <c r="A431" s="62" t="s">
        <v>381</v>
      </c>
      <c r="B431" s="62" t="s">
        <v>1509</v>
      </c>
      <c r="C431" s="63"/>
      <c r="D431" s="64"/>
      <c r="E431" s="65"/>
      <c r="F431" s="66"/>
      <c r="G431" s="63"/>
      <c r="H431" s="67"/>
      <c r="I431" s="68"/>
      <c r="J431" s="68"/>
      <c r="K431" s="34"/>
      <c r="L431" s="75">
        <v>431</v>
      </c>
      <c r="M431" s="75" t="b">
        <f xml:space="preserve"> IF(AND(Edges[Relationship Date (UTC)] &gt;= Misc!$O$2, Edges[Relationship Date (UTC)] &lt;= Misc!$P$2,Edges[Tweet Date (UTC)] &gt;= Misc!$O$3, Edges[Tweet Date (UTC)] &lt;= Misc!$P$3,TRUE), TRUE, FALSE)</f>
        <v>1</v>
      </c>
      <c r="N431" s="70"/>
      <c r="O431" s="87" t="s">
        <v>1908</v>
      </c>
      <c r="P431" s="90">
        <v>44081.376828703702</v>
      </c>
      <c r="Q431" s="87" t="s">
        <v>2090</v>
      </c>
      <c r="R431" s="87"/>
      <c r="S431" s="87"/>
      <c r="T431" s="87" t="s">
        <v>2794</v>
      </c>
      <c r="U431" s="90">
        <v>44081.376828703702</v>
      </c>
      <c r="V431" s="92" t="s">
        <v>3196</v>
      </c>
      <c r="W431" s="87"/>
      <c r="X431" s="87"/>
      <c r="Y431" s="96" t="s">
        <v>5196</v>
      </c>
      <c r="Z431" s="87"/>
      <c r="AA431" s="48">
        <v>0</v>
      </c>
      <c r="AB431" s="49">
        <v>0</v>
      </c>
      <c r="AC431" s="48">
        <v>0</v>
      </c>
      <c r="AD431" s="49">
        <v>0</v>
      </c>
      <c r="AE431" s="48">
        <v>0</v>
      </c>
      <c r="AF431" s="49">
        <v>0</v>
      </c>
      <c r="AG431" s="48">
        <v>33</v>
      </c>
      <c r="AH431" s="49">
        <v>100</v>
      </c>
      <c r="AI431" s="48">
        <v>33</v>
      </c>
    </row>
    <row r="432" spans="1:35" x14ac:dyDescent="0.25">
      <c r="A432" s="62" t="s">
        <v>382</v>
      </c>
      <c r="B432" s="62" t="s">
        <v>1510</v>
      </c>
      <c r="C432" s="63"/>
      <c r="D432" s="64"/>
      <c r="E432" s="65"/>
      <c r="F432" s="66"/>
      <c r="G432" s="63"/>
      <c r="H432" s="67"/>
      <c r="I432" s="68"/>
      <c r="J432" s="68"/>
      <c r="K432" s="34"/>
      <c r="L432" s="75">
        <v>432</v>
      </c>
      <c r="M432" s="75" t="b">
        <f xml:space="preserve"> IF(AND(Edges[Relationship Date (UTC)] &gt;= Misc!$O$2, Edges[Relationship Date (UTC)] &lt;= Misc!$P$2,Edges[Tweet Date (UTC)] &gt;= Misc!$O$3, Edges[Tweet Date (UTC)] &lt;= Misc!$P$3,TRUE), TRUE, FALSE)</f>
        <v>1</v>
      </c>
      <c r="N432" s="70"/>
      <c r="O432" s="87" t="s">
        <v>1908</v>
      </c>
      <c r="P432" s="90">
        <v>44081.376875000002</v>
      </c>
      <c r="Q432" s="87" t="s">
        <v>2091</v>
      </c>
      <c r="R432" s="87"/>
      <c r="S432" s="87"/>
      <c r="T432" s="87"/>
      <c r="U432" s="90">
        <v>44081.376875000002</v>
      </c>
      <c r="V432" s="92" t="s">
        <v>3197</v>
      </c>
      <c r="W432" s="87"/>
      <c r="X432" s="87"/>
      <c r="Y432" s="96" t="s">
        <v>5197</v>
      </c>
      <c r="Z432" s="87"/>
      <c r="AA432" s="48"/>
      <c r="AB432" s="49"/>
      <c r="AC432" s="48"/>
      <c r="AD432" s="49"/>
      <c r="AE432" s="48"/>
      <c r="AF432" s="49"/>
      <c r="AG432" s="48"/>
      <c r="AH432" s="49"/>
      <c r="AI432" s="48"/>
    </row>
    <row r="433" spans="1:35" x14ac:dyDescent="0.25">
      <c r="A433" s="62" t="s">
        <v>382</v>
      </c>
      <c r="B433" s="62" t="s">
        <v>1511</v>
      </c>
      <c r="C433" s="63"/>
      <c r="D433" s="64"/>
      <c r="E433" s="65"/>
      <c r="F433" s="66"/>
      <c r="G433" s="63"/>
      <c r="H433" s="67"/>
      <c r="I433" s="68"/>
      <c r="J433" s="68"/>
      <c r="K433" s="34"/>
      <c r="L433" s="75">
        <v>433</v>
      </c>
      <c r="M433" s="75" t="b">
        <f xml:space="preserve"> IF(AND(Edges[Relationship Date (UTC)] &gt;= Misc!$O$2, Edges[Relationship Date (UTC)] &lt;= Misc!$P$2,Edges[Tweet Date (UTC)] &gt;= Misc!$O$3, Edges[Tweet Date (UTC)] &lt;= Misc!$P$3,TRUE), TRUE, FALSE)</f>
        <v>1</v>
      </c>
      <c r="N433" s="70"/>
      <c r="O433" s="87" t="s">
        <v>1908</v>
      </c>
      <c r="P433" s="90">
        <v>44081.376875000002</v>
      </c>
      <c r="Q433" s="87" t="s">
        <v>2091</v>
      </c>
      <c r="R433" s="87"/>
      <c r="S433" s="87"/>
      <c r="T433" s="87"/>
      <c r="U433" s="90">
        <v>44081.376875000002</v>
      </c>
      <c r="V433" s="92" t="s">
        <v>3197</v>
      </c>
      <c r="W433" s="87"/>
      <c r="X433" s="87"/>
      <c r="Y433" s="96" t="s">
        <v>5197</v>
      </c>
      <c r="Z433" s="87"/>
      <c r="AA433" s="48">
        <v>0</v>
      </c>
      <c r="AB433" s="49">
        <v>0</v>
      </c>
      <c r="AC433" s="48">
        <v>0</v>
      </c>
      <c r="AD433" s="49">
        <v>0</v>
      </c>
      <c r="AE433" s="48">
        <v>0</v>
      </c>
      <c r="AF433" s="49">
        <v>0</v>
      </c>
      <c r="AG433" s="48">
        <v>17</v>
      </c>
      <c r="AH433" s="49">
        <v>100</v>
      </c>
      <c r="AI433" s="48">
        <v>17</v>
      </c>
    </row>
    <row r="434" spans="1:35" x14ac:dyDescent="0.25">
      <c r="A434" s="62" t="s">
        <v>382</v>
      </c>
      <c r="B434" s="62" t="s">
        <v>1165</v>
      </c>
      <c r="C434" s="63"/>
      <c r="D434" s="64"/>
      <c r="E434" s="65"/>
      <c r="F434" s="66"/>
      <c r="G434" s="63"/>
      <c r="H434" s="67"/>
      <c r="I434" s="68"/>
      <c r="J434" s="68"/>
      <c r="K434" s="34"/>
      <c r="L434" s="75">
        <v>434</v>
      </c>
      <c r="M434" s="75" t="b">
        <f xml:space="preserve"> IF(AND(Edges[Relationship Date (UTC)] &gt;= Misc!$O$2, Edges[Relationship Date (UTC)] &lt;= Misc!$P$2,Edges[Tweet Date (UTC)] &gt;= Misc!$O$3, Edges[Tweet Date (UTC)] &lt;= Misc!$P$3,TRUE), TRUE, FALSE)</f>
        <v>1</v>
      </c>
      <c r="N434" s="70"/>
      <c r="O434" s="87" t="s">
        <v>1908</v>
      </c>
      <c r="P434" s="90">
        <v>44081.376828703702</v>
      </c>
      <c r="Q434" s="87" t="s">
        <v>2092</v>
      </c>
      <c r="R434" s="87"/>
      <c r="S434" s="87"/>
      <c r="T434" s="87" t="s">
        <v>2747</v>
      </c>
      <c r="U434" s="90">
        <v>44081.376828703702</v>
      </c>
      <c r="V434" s="92" t="s">
        <v>3198</v>
      </c>
      <c r="W434" s="87"/>
      <c r="X434" s="87"/>
      <c r="Y434" s="96" t="s">
        <v>5198</v>
      </c>
      <c r="Z434" s="87"/>
      <c r="AA434" s="48">
        <v>0</v>
      </c>
      <c r="AB434" s="49">
        <v>0</v>
      </c>
      <c r="AC434" s="48">
        <v>0</v>
      </c>
      <c r="AD434" s="49">
        <v>0</v>
      </c>
      <c r="AE434" s="48">
        <v>0</v>
      </c>
      <c r="AF434" s="49">
        <v>0</v>
      </c>
      <c r="AG434" s="48">
        <v>20</v>
      </c>
      <c r="AH434" s="49">
        <v>100</v>
      </c>
      <c r="AI434" s="48">
        <v>20</v>
      </c>
    </row>
    <row r="435" spans="1:35" x14ac:dyDescent="0.25">
      <c r="A435" s="62" t="s">
        <v>383</v>
      </c>
      <c r="B435" s="62" t="s">
        <v>1269</v>
      </c>
      <c r="C435" s="63"/>
      <c r="D435" s="64"/>
      <c r="E435" s="65"/>
      <c r="F435" s="66"/>
      <c r="G435" s="63"/>
      <c r="H435" s="67"/>
      <c r="I435" s="68"/>
      <c r="J435" s="68"/>
      <c r="K435" s="34"/>
      <c r="L435" s="75">
        <v>435</v>
      </c>
      <c r="M435" s="75" t="b">
        <f xml:space="preserve"> IF(AND(Edges[Relationship Date (UTC)] &gt;= Misc!$O$2, Edges[Relationship Date (UTC)] &lt;= Misc!$P$2,Edges[Tweet Date (UTC)] &gt;= Misc!$O$3, Edges[Tweet Date (UTC)] &lt;= Misc!$P$3,TRUE), TRUE, FALSE)</f>
        <v>1</v>
      </c>
      <c r="N435" s="70"/>
      <c r="O435" s="87" t="s">
        <v>1908</v>
      </c>
      <c r="P435" s="90">
        <v>44081.376921296294</v>
      </c>
      <c r="Q435" s="87" t="s">
        <v>2093</v>
      </c>
      <c r="R435" s="87"/>
      <c r="S435" s="87"/>
      <c r="T435" s="87" t="s">
        <v>2743</v>
      </c>
      <c r="U435" s="90">
        <v>44081.376921296294</v>
      </c>
      <c r="V435" s="92" t="s">
        <v>3199</v>
      </c>
      <c r="W435" s="87"/>
      <c r="X435" s="87"/>
      <c r="Y435" s="96" t="s">
        <v>5199</v>
      </c>
      <c r="Z435" s="87"/>
      <c r="AA435" s="48">
        <v>0</v>
      </c>
      <c r="AB435" s="49">
        <v>0</v>
      </c>
      <c r="AC435" s="48">
        <v>0</v>
      </c>
      <c r="AD435" s="49">
        <v>0</v>
      </c>
      <c r="AE435" s="48">
        <v>0</v>
      </c>
      <c r="AF435" s="49">
        <v>0</v>
      </c>
      <c r="AG435" s="48">
        <v>32</v>
      </c>
      <c r="AH435" s="49">
        <v>100</v>
      </c>
      <c r="AI435" s="48">
        <v>32</v>
      </c>
    </row>
    <row r="436" spans="1:35" x14ac:dyDescent="0.25">
      <c r="A436" s="62" t="s">
        <v>384</v>
      </c>
      <c r="B436" s="62" t="s">
        <v>1165</v>
      </c>
      <c r="C436" s="63"/>
      <c r="D436" s="64"/>
      <c r="E436" s="65"/>
      <c r="F436" s="66"/>
      <c r="G436" s="63"/>
      <c r="H436" s="67"/>
      <c r="I436" s="68"/>
      <c r="J436" s="68"/>
      <c r="K436" s="34"/>
      <c r="L436" s="75">
        <v>436</v>
      </c>
      <c r="M436" s="75" t="b">
        <f xml:space="preserve"> IF(AND(Edges[Relationship Date (UTC)] &gt;= Misc!$O$2, Edges[Relationship Date (UTC)] &lt;= Misc!$P$2,Edges[Tweet Date (UTC)] &gt;= Misc!$O$3, Edges[Tweet Date (UTC)] &lt;= Misc!$P$3,TRUE), TRUE, FALSE)</f>
        <v>1</v>
      </c>
      <c r="N436" s="70"/>
      <c r="O436" s="87" t="s">
        <v>1908</v>
      </c>
      <c r="P436" s="90">
        <v>44081.377013888887</v>
      </c>
      <c r="Q436" s="87" t="s">
        <v>1918</v>
      </c>
      <c r="R436" s="87"/>
      <c r="S436" s="87"/>
      <c r="T436" s="87"/>
      <c r="U436" s="90">
        <v>44081.377013888887</v>
      </c>
      <c r="V436" s="92" t="s">
        <v>3200</v>
      </c>
      <c r="W436" s="87"/>
      <c r="X436" s="87"/>
      <c r="Y436" s="96" t="s">
        <v>5200</v>
      </c>
      <c r="Z436" s="87"/>
      <c r="AA436" s="48">
        <v>0</v>
      </c>
      <c r="AB436" s="49">
        <v>0</v>
      </c>
      <c r="AC436" s="48">
        <v>0</v>
      </c>
      <c r="AD436" s="49">
        <v>0</v>
      </c>
      <c r="AE436" s="48">
        <v>0</v>
      </c>
      <c r="AF436" s="49">
        <v>0</v>
      </c>
      <c r="AG436" s="48">
        <v>44</v>
      </c>
      <c r="AH436" s="49">
        <v>100</v>
      </c>
      <c r="AI436" s="48">
        <v>44</v>
      </c>
    </row>
    <row r="437" spans="1:35" x14ac:dyDescent="0.25">
      <c r="A437" s="62" t="s">
        <v>385</v>
      </c>
      <c r="B437" s="62" t="s">
        <v>1352</v>
      </c>
      <c r="C437" s="63"/>
      <c r="D437" s="64"/>
      <c r="E437" s="65"/>
      <c r="F437" s="66"/>
      <c r="G437" s="63"/>
      <c r="H437" s="67"/>
      <c r="I437" s="68"/>
      <c r="J437" s="68"/>
      <c r="K437" s="34"/>
      <c r="L437" s="75">
        <v>437</v>
      </c>
      <c r="M437" s="75" t="b">
        <f xml:space="preserve"> IF(AND(Edges[Relationship Date (UTC)] &gt;= Misc!$O$2, Edges[Relationship Date (UTC)] &lt;= Misc!$P$2,Edges[Tweet Date (UTC)] &gt;= Misc!$O$3, Edges[Tweet Date (UTC)] &lt;= Misc!$P$3,TRUE), TRUE, FALSE)</f>
        <v>1</v>
      </c>
      <c r="N437" s="70"/>
      <c r="O437" s="87" t="s">
        <v>1908</v>
      </c>
      <c r="P437" s="90">
        <v>44081.37699074074</v>
      </c>
      <c r="Q437" s="87" t="s">
        <v>2094</v>
      </c>
      <c r="R437" s="87"/>
      <c r="S437" s="87"/>
      <c r="T437" s="87"/>
      <c r="U437" s="90">
        <v>44081.37699074074</v>
      </c>
      <c r="V437" s="92" t="s">
        <v>3201</v>
      </c>
      <c r="W437" s="87"/>
      <c r="X437" s="87"/>
      <c r="Y437" s="96" t="s">
        <v>5201</v>
      </c>
      <c r="Z437" s="87"/>
      <c r="AA437" s="48">
        <v>0</v>
      </c>
      <c r="AB437" s="49">
        <v>0</v>
      </c>
      <c r="AC437" s="48">
        <v>0</v>
      </c>
      <c r="AD437" s="49">
        <v>0</v>
      </c>
      <c r="AE437" s="48">
        <v>0</v>
      </c>
      <c r="AF437" s="49">
        <v>0</v>
      </c>
      <c r="AG437" s="48">
        <v>47</v>
      </c>
      <c r="AH437" s="49">
        <v>100</v>
      </c>
      <c r="AI437" s="48">
        <v>47</v>
      </c>
    </row>
    <row r="438" spans="1:35" x14ac:dyDescent="0.25">
      <c r="A438" s="62" t="s">
        <v>385</v>
      </c>
      <c r="B438" s="62" t="s">
        <v>1387</v>
      </c>
      <c r="C438" s="63"/>
      <c r="D438" s="64"/>
      <c r="E438" s="65"/>
      <c r="F438" s="66"/>
      <c r="G438" s="63"/>
      <c r="H438" s="67"/>
      <c r="I438" s="68"/>
      <c r="J438" s="68"/>
      <c r="K438" s="34"/>
      <c r="L438" s="75">
        <v>438</v>
      </c>
      <c r="M438" s="75" t="b">
        <f xml:space="preserve"> IF(AND(Edges[Relationship Date (UTC)] &gt;= Misc!$O$2, Edges[Relationship Date (UTC)] &lt;= Misc!$P$2,Edges[Tweet Date (UTC)] &gt;= Misc!$O$3, Edges[Tweet Date (UTC)] &lt;= Misc!$P$3,TRUE), TRUE, FALSE)</f>
        <v>1</v>
      </c>
      <c r="N438" s="70"/>
      <c r="O438" s="87" t="s">
        <v>1908</v>
      </c>
      <c r="P438" s="90">
        <v>44081.377060185187</v>
      </c>
      <c r="Q438" s="87" t="s">
        <v>2095</v>
      </c>
      <c r="R438" s="87"/>
      <c r="S438" s="87"/>
      <c r="T438" s="87"/>
      <c r="U438" s="90">
        <v>44081.377060185187</v>
      </c>
      <c r="V438" s="92" t="s">
        <v>3202</v>
      </c>
      <c r="W438" s="87"/>
      <c r="X438" s="87"/>
      <c r="Y438" s="96" t="s">
        <v>5202</v>
      </c>
      <c r="Z438" s="87"/>
      <c r="AA438" s="48">
        <v>0</v>
      </c>
      <c r="AB438" s="49">
        <v>0</v>
      </c>
      <c r="AC438" s="48">
        <v>0</v>
      </c>
      <c r="AD438" s="49">
        <v>0</v>
      </c>
      <c r="AE438" s="48">
        <v>0</v>
      </c>
      <c r="AF438" s="49">
        <v>0</v>
      </c>
      <c r="AG438" s="48">
        <v>46</v>
      </c>
      <c r="AH438" s="49">
        <v>100</v>
      </c>
      <c r="AI438" s="48">
        <v>46</v>
      </c>
    </row>
    <row r="439" spans="1:35" x14ac:dyDescent="0.25">
      <c r="A439" s="62" t="s">
        <v>386</v>
      </c>
      <c r="B439" s="62" t="s">
        <v>1512</v>
      </c>
      <c r="C439" s="63"/>
      <c r="D439" s="64"/>
      <c r="E439" s="65"/>
      <c r="F439" s="66"/>
      <c r="G439" s="63"/>
      <c r="H439" s="67"/>
      <c r="I439" s="68"/>
      <c r="J439" s="68"/>
      <c r="K439" s="34"/>
      <c r="L439" s="75">
        <v>439</v>
      </c>
      <c r="M439" s="75" t="b">
        <f xml:space="preserve"> IF(AND(Edges[Relationship Date (UTC)] &gt;= Misc!$O$2, Edges[Relationship Date (UTC)] &lt;= Misc!$P$2,Edges[Tweet Date (UTC)] &gt;= Misc!$O$3, Edges[Tweet Date (UTC)] &lt;= Misc!$P$3,TRUE), TRUE, FALSE)</f>
        <v>1</v>
      </c>
      <c r="N439" s="70"/>
      <c r="O439" s="87" t="s">
        <v>1908</v>
      </c>
      <c r="P439" s="90">
        <v>44081.377060185187</v>
      </c>
      <c r="Q439" s="87" t="s">
        <v>2096</v>
      </c>
      <c r="R439" s="87"/>
      <c r="S439" s="87"/>
      <c r="T439" s="87" t="s">
        <v>2743</v>
      </c>
      <c r="U439" s="90">
        <v>44081.377060185187</v>
      </c>
      <c r="V439" s="92" t="s">
        <v>3203</v>
      </c>
      <c r="W439" s="87"/>
      <c r="X439" s="87"/>
      <c r="Y439" s="96" t="s">
        <v>5203</v>
      </c>
      <c r="Z439" s="87"/>
      <c r="AA439" s="48">
        <v>0</v>
      </c>
      <c r="AB439" s="49">
        <v>0</v>
      </c>
      <c r="AC439" s="48">
        <v>0</v>
      </c>
      <c r="AD439" s="49">
        <v>0</v>
      </c>
      <c r="AE439" s="48">
        <v>0</v>
      </c>
      <c r="AF439" s="49">
        <v>0</v>
      </c>
      <c r="AG439" s="48">
        <v>43</v>
      </c>
      <c r="AH439" s="49">
        <v>100</v>
      </c>
      <c r="AI439" s="48">
        <v>43</v>
      </c>
    </row>
    <row r="440" spans="1:35" x14ac:dyDescent="0.25">
      <c r="A440" s="62" t="s">
        <v>387</v>
      </c>
      <c r="B440" s="62" t="s">
        <v>1165</v>
      </c>
      <c r="C440" s="63"/>
      <c r="D440" s="64"/>
      <c r="E440" s="65"/>
      <c r="F440" s="66"/>
      <c r="G440" s="63"/>
      <c r="H440" s="67"/>
      <c r="I440" s="68"/>
      <c r="J440" s="68"/>
      <c r="K440" s="34"/>
      <c r="L440" s="75">
        <v>440</v>
      </c>
      <c r="M440" s="75" t="b">
        <f xml:space="preserve"> IF(AND(Edges[Relationship Date (UTC)] &gt;= Misc!$O$2, Edges[Relationship Date (UTC)] &lt;= Misc!$P$2,Edges[Tweet Date (UTC)] &gt;= Misc!$O$3, Edges[Tweet Date (UTC)] &lt;= Misc!$P$3,TRUE), TRUE, FALSE)</f>
        <v>1</v>
      </c>
      <c r="N440" s="70"/>
      <c r="O440" s="87" t="s">
        <v>1908</v>
      </c>
      <c r="P440" s="90">
        <v>44081.377141203702</v>
      </c>
      <c r="Q440" s="87" t="s">
        <v>1918</v>
      </c>
      <c r="R440" s="87"/>
      <c r="S440" s="87"/>
      <c r="T440" s="87"/>
      <c r="U440" s="90">
        <v>44081.377141203702</v>
      </c>
      <c r="V440" s="92" t="s">
        <v>3204</v>
      </c>
      <c r="W440" s="87"/>
      <c r="X440" s="87"/>
      <c r="Y440" s="96" t="s">
        <v>5204</v>
      </c>
      <c r="Z440" s="87"/>
      <c r="AA440" s="48">
        <v>0</v>
      </c>
      <c r="AB440" s="49">
        <v>0</v>
      </c>
      <c r="AC440" s="48">
        <v>0</v>
      </c>
      <c r="AD440" s="49">
        <v>0</v>
      </c>
      <c r="AE440" s="48">
        <v>0</v>
      </c>
      <c r="AF440" s="49">
        <v>0</v>
      </c>
      <c r="AG440" s="48">
        <v>44</v>
      </c>
      <c r="AH440" s="49">
        <v>100</v>
      </c>
      <c r="AI440" s="48">
        <v>44</v>
      </c>
    </row>
    <row r="441" spans="1:35" x14ac:dyDescent="0.25">
      <c r="A441" s="62" t="s">
        <v>388</v>
      </c>
      <c r="B441" s="62" t="s">
        <v>1269</v>
      </c>
      <c r="C441" s="63"/>
      <c r="D441" s="64"/>
      <c r="E441" s="65"/>
      <c r="F441" s="66"/>
      <c r="G441" s="63"/>
      <c r="H441" s="67"/>
      <c r="I441" s="68"/>
      <c r="J441" s="68"/>
      <c r="K441" s="34"/>
      <c r="L441" s="75">
        <v>441</v>
      </c>
      <c r="M441" s="75" t="b">
        <f xml:space="preserve"> IF(AND(Edges[Relationship Date (UTC)] &gt;= Misc!$O$2, Edges[Relationship Date (UTC)] &lt;= Misc!$P$2,Edges[Tweet Date (UTC)] &gt;= Misc!$O$3, Edges[Tweet Date (UTC)] &lt;= Misc!$P$3,TRUE), TRUE, FALSE)</f>
        <v>1</v>
      </c>
      <c r="N441" s="70"/>
      <c r="O441" s="87" t="s">
        <v>1908</v>
      </c>
      <c r="P441" s="90">
        <v>44081.377141203702</v>
      </c>
      <c r="Q441" s="87" t="s">
        <v>2093</v>
      </c>
      <c r="R441" s="87"/>
      <c r="S441" s="87"/>
      <c r="T441" s="87" t="s">
        <v>2743</v>
      </c>
      <c r="U441" s="90">
        <v>44081.377141203702</v>
      </c>
      <c r="V441" s="92" t="s">
        <v>3205</v>
      </c>
      <c r="W441" s="87"/>
      <c r="X441" s="87"/>
      <c r="Y441" s="96" t="s">
        <v>5205</v>
      </c>
      <c r="Z441" s="87"/>
      <c r="AA441" s="48">
        <v>0</v>
      </c>
      <c r="AB441" s="49">
        <v>0</v>
      </c>
      <c r="AC441" s="48">
        <v>0</v>
      </c>
      <c r="AD441" s="49">
        <v>0</v>
      </c>
      <c r="AE441" s="48">
        <v>0</v>
      </c>
      <c r="AF441" s="49">
        <v>0</v>
      </c>
      <c r="AG441" s="48">
        <v>32</v>
      </c>
      <c r="AH441" s="49">
        <v>100</v>
      </c>
      <c r="AI441" s="48">
        <v>32</v>
      </c>
    </row>
    <row r="442" spans="1:35" x14ac:dyDescent="0.25">
      <c r="A442" s="62" t="s">
        <v>389</v>
      </c>
      <c r="B442" s="62" t="s">
        <v>1365</v>
      </c>
      <c r="C442" s="63"/>
      <c r="D442" s="64"/>
      <c r="E442" s="65"/>
      <c r="F442" s="66"/>
      <c r="G442" s="63"/>
      <c r="H442" s="67"/>
      <c r="I442" s="68"/>
      <c r="J442" s="68"/>
      <c r="K442" s="34"/>
      <c r="L442" s="75">
        <v>442</v>
      </c>
      <c r="M442" s="75" t="b">
        <f xml:space="preserve"> IF(AND(Edges[Relationship Date (UTC)] &gt;= Misc!$O$2, Edges[Relationship Date (UTC)] &lt;= Misc!$P$2,Edges[Tweet Date (UTC)] &gt;= Misc!$O$3, Edges[Tweet Date (UTC)] &lt;= Misc!$P$3,TRUE), TRUE, FALSE)</f>
        <v>1</v>
      </c>
      <c r="N442" s="70"/>
      <c r="O442" s="87" t="s">
        <v>1908</v>
      </c>
      <c r="P442" s="90">
        <v>44081.377152777779</v>
      </c>
      <c r="Q442" s="87" t="s">
        <v>1931</v>
      </c>
      <c r="R442" s="87"/>
      <c r="S442" s="87"/>
      <c r="T442" s="87"/>
      <c r="U442" s="90">
        <v>44081.377152777779</v>
      </c>
      <c r="V442" s="92" t="s">
        <v>3206</v>
      </c>
      <c r="W442" s="87"/>
      <c r="X442" s="87"/>
      <c r="Y442" s="96" t="s">
        <v>5206</v>
      </c>
      <c r="Z442" s="87"/>
      <c r="AA442" s="48">
        <v>0</v>
      </c>
      <c r="AB442" s="49">
        <v>0</v>
      </c>
      <c r="AC442" s="48">
        <v>0</v>
      </c>
      <c r="AD442" s="49">
        <v>0</v>
      </c>
      <c r="AE442" s="48">
        <v>0</v>
      </c>
      <c r="AF442" s="49">
        <v>0</v>
      </c>
      <c r="AG442" s="48">
        <v>42</v>
      </c>
      <c r="AH442" s="49">
        <v>100</v>
      </c>
      <c r="AI442" s="48">
        <v>42</v>
      </c>
    </row>
    <row r="443" spans="1:35" x14ac:dyDescent="0.25">
      <c r="A443" s="62" t="s">
        <v>390</v>
      </c>
      <c r="B443" s="62" t="s">
        <v>1428</v>
      </c>
      <c r="C443" s="63"/>
      <c r="D443" s="64"/>
      <c r="E443" s="65"/>
      <c r="F443" s="66"/>
      <c r="G443" s="63"/>
      <c r="H443" s="67"/>
      <c r="I443" s="68"/>
      <c r="J443" s="68"/>
      <c r="K443" s="34"/>
      <c r="L443" s="75">
        <v>443</v>
      </c>
      <c r="M443" s="75" t="b">
        <f xml:space="preserve"> IF(AND(Edges[Relationship Date (UTC)] &gt;= Misc!$O$2, Edges[Relationship Date (UTC)] &lt;= Misc!$P$2,Edges[Tweet Date (UTC)] &gt;= Misc!$O$3, Edges[Tweet Date (UTC)] &lt;= Misc!$P$3,TRUE), TRUE, FALSE)</f>
        <v>1</v>
      </c>
      <c r="N443" s="70"/>
      <c r="O443" s="87" t="s">
        <v>1908</v>
      </c>
      <c r="P443" s="90">
        <v>44081.377210648148</v>
      </c>
      <c r="Q443" s="87" t="s">
        <v>2010</v>
      </c>
      <c r="R443" s="87"/>
      <c r="S443" s="87"/>
      <c r="T443" s="87" t="s">
        <v>2771</v>
      </c>
      <c r="U443" s="90">
        <v>44081.377210648148</v>
      </c>
      <c r="V443" s="92" t="s">
        <v>3207</v>
      </c>
      <c r="W443" s="87"/>
      <c r="X443" s="87"/>
      <c r="Y443" s="96" t="s">
        <v>5207</v>
      </c>
      <c r="Z443" s="87"/>
      <c r="AA443" s="48">
        <v>0</v>
      </c>
      <c r="AB443" s="49">
        <v>0</v>
      </c>
      <c r="AC443" s="48">
        <v>0</v>
      </c>
      <c r="AD443" s="49">
        <v>0</v>
      </c>
      <c r="AE443" s="48">
        <v>0</v>
      </c>
      <c r="AF443" s="49">
        <v>0</v>
      </c>
      <c r="AG443" s="48">
        <v>20</v>
      </c>
      <c r="AH443" s="49">
        <v>100</v>
      </c>
      <c r="AI443" s="48">
        <v>20</v>
      </c>
    </row>
    <row r="444" spans="1:35" x14ac:dyDescent="0.25">
      <c r="A444" s="62" t="s">
        <v>391</v>
      </c>
      <c r="B444" s="62" t="s">
        <v>1165</v>
      </c>
      <c r="C444" s="63"/>
      <c r="D444" s="64"/>
      <c r="E444" s="65"/>
      <c r="F444" s="66"/>
      <c r="G444" s="63"/>
      <c r="H444" s="67"/>
      <c r="I444" s="68"/>
      <c r="J444" s="68"/>
      <c r="K444" s="34"/>
      <c r="L444" s="75">
        <v>444</v>
      </c>
      <c r="M444" s="75" t="b">
        <f xml:space="preserve"> IF(AND(Edges[Relationship Date (UTC)] &gt;= Misc!$O$2, Edges[Relationship Date (UTC)] &lt;= Misc!$P$2,Edges[Tweet Date (UTC)] &gt;= Misc!$O$3, Edges[Tweet Date (UTC)] &lt;= Misc!$P$3,TRUE), TRUE, FALSE)</f>
        <v>1</v>
      </c>
      <c r="N444" s="70"/>
      <c r="O444" s="87" t="s">
        <v>1908</v>
      </c>
      <c r="P444" s="90">
        <v>44081.377291666664</v>
      </c>
      <c r="Q444" s="87" t="s">
        <v>1918</v>
      </c>
      <c r="R444" s="87"/>
      <c r="S444" s="87"/>
      <c r="T444" s="87"/>
      <c r="U444" s="90">
        <v>44081.377291666664</v>
      </c>
      <c r="V444" s="92" t="s">
        <v>3208</v>
      </c>
      <c r="W444" s="87"/>
      <c r="X444" s="87"/>
      <c r="Y444" s="96" t="s">
        <v>5208</v>
      </c>
      <c r="Z444" s="87"/>
      <c r="AA444" s="48">
        <v>0</v>
      </c>
      <c r="AB444" s="49">
        <v>0</v>
      </c>
      <c r="AC444" s="48">
        <v>0</v>
      </c>
      <c r="AD444" s="49">
        <v>0</v>
      </c>
      <c r="AE444" s="48">
        <v>0</v>
      </c>
      <c r="AF444" s="49">
        <v>0</v>
      </c>
      <c r="AG444" s="48">
        <v>44</v>
      </c>
      <c r="AH444" s="49">
        <v>100</v>
      </c>
      <c r="AI444" s="48">
        <v>44</v>
      </c>
    </row>
    <row r="445" spans="1:35" x14ac:dyDescent="0.25">
      <c r="A445" s="62" t="s">
        <v>392</v>
      </c>
      <c r="B445" s="62" t="s">
        <v>1484</v>
      </c>
      <c r="C445" s="63"/>
      <c r="D445" s="64"/>
      <c r="E445" s="65"/>
      <c r="F445" s="66"/>
      <c r="G445" s="63"/>
      <c r="H445" s="67"/>
      <c r="I445" s="68"/>
      <c r="J445" s="68"/>
      <c r="K445" s="34"/>
      <c r="L445" s="75">
        <v>445</v>
      </c>
      <c r="M445" s="75" t="b">
        <f xml:space="preserve"> IF(AND(Edges[Relationship Date (UTC)] &gt;= Misc!$O$2, Edges[Relationship Date (UTC)] &lt;= Misc!$P$2,Edges[Tweet Date (UTC)] &gt;= Misc!$O$3, Edges[Tweet Date (UTC)] &lt;= Misc!$P$3,TRUE), TRUE, FALSE)</f>
        <v>1</v>
      </c>
      <c r="N445" s="70"/>
      <c r="O445" s="87" t="s">
        <v>1908</v>
      </c>
      <c r="P445" s="90">
        <v>44081.377303240741</v>
      </c>
      <c r="Q445" s="87" t="s">
        <v>2058</v>
      </c>
      <c r="R445" s="87"/>
      <c r="S445" s="87"/>
      <c r="T445" s="87" t="s">
        <v>2750</v>
      </c>
      <c r="U445" s="90">
        <v>44081.377303240741</v>
      </c>
      <c r="V445" s="92" t="s">
        <v>3209</v>
      </c>
      <c r="W445" s="87"/>
      <c r="X445" s="87"/>
      <c r="Y445" s="96" t="s">
        <v>5209</v>
      </c>
      <c r="Z445" s="87"/>
      <c r="AA445" s="48"/>
      <c r="AB445" s="49"/>
      <c r="AC445" s="48"/>
      <c r="AD445" s="49"/>
      <c r="AE445" s="48"/>
      <c r="AF445" s="49"/>
      <c r="AG445" s="48"/>
      <c r="AH445" s="49"/>
      <c r="AI445" s="48"/>
    </row>
    <row r="446" spans="1:35" x14ac:dyDescent="0.25">
      <c r="A446" s="62" t="s">
        <v>392</v>
      </c>
      <c r="B446" s="62" t="s">
        <v>1458</v>
      </c>
      <c r="C446" s="63"/>
      <c r="D446" s="64"/>
      <c r="E446" s="65"/>
      <c r="F446" s="66"/>
      <c r="G446" s="63"/>
      <c r="H446" s="67"/>
      <c r="I446" s="68"/>
      <c r="J446" s="68"/>
      <c r="K446" s="34"/>
      <c r="L446" s="75">
        <v>446</v>
      </c>
      <c r="M446" s="75" t="b">
        <f xml:space="preserve"> IF(AND(Edges[Relationship Date (UTC)] &gt;= Misc!$O$2, Edges[Relationship Date (UTC)] &lt;= Misc!$P$2,Edges[Tweet Date (UTC)] &gt;= Misc!$O$3, Edges[Tweet Date (UTC)] &lt;= Misc!$P$3,TRUE), TRUE, FALSE)</f>
        <v>1</v>
      </c>
      <c r="N446" s="70"/>
      <c r="O446" s="87" t="s">
        <v>1908</v>
      </c>
      <c r="P446" s="90">
        <v>44081.377303240741</v>
      </c>
      <c r="Q446" s="87" t="s">
        <v>2058</v>
      </c>
      <c r="R446" s="87"/>
      <c r="S446" s="87"/>
      <c r="T446" s="87" t="s">
        <v>2750</v>
      </c>
      <c r="U446" s="90">
        <v>44081.377303240741</v>
      </c>
      <c r="V446" s="92" t="s">
        <v>3209</v>
      </c>
      <c r="W446" s="87"/>
      <c r="X446" s="87"/>
      <c r="Y446" s="96" t="s">
        <v>5209</v>
      </c>
      <c r="Z446" s="87"/>
      <c r="AA446" s="48"/>
      <c r="AB446" s="49"/>
      <c r="AC446" s="48"/>
      <c r="AD446" s="49"/>
      <c r="AE446" s="48"/>
      <c r="AF446" s="49"/>
      <c r="AG446" s="48"/>
      <c r="AH446" s="49"/>
      <c r="AI446" s="48"/>
    </row>
    <row r="447" spans="1:35" x14ac:dyDescent="0.25">
      <c r="A447" s="62" t="s">
        <v>392</v>
      </c>
      <c r="B447" s="62" t="s">
        <v>1459</v>
      </c>
      <c r="C447" s="63"/>
      <c r="D447" s="64"/>
      <c r="E447" s="65"/>
      <c r="F447" s="66"/>
      <c r="G447" s="63"/>
      <c r="H447" s="67"/>
      <c r="I447" s="68"/>
      <c r="J447" s="68"/>
      <c r="K447" s="34"/>
      <c r="L447" s="75">
        <v>447</v>
      </c>
      <c r="M447" s="75" t="b">
        <f xml:space="preserve"> IF(AND(Edges[Relationship Date (UTC)] &gt;= Misc!$O$2, Edges[Relationship Date (UTC)] &lt;= Misc!$P$2,Edges[Tweet Date (UTC)] &gt;= Misc!$O$3, Edges[Tweet Date (UTC)] &lt;= Misc!$P$3,TRUE), TRUE, FALSE)</f>
        <v>1</v>
      </c>
      <c r="N447" s="70"/>
      <c r="O447" s="87" t="s">
        <v>1908</v>
      </c>
      <c r="P447" s="90">
        <v>44081.377303240741</v>
      </c>
      <c r="Q447" s="87" t="s">
        <v>2058</v>
      </c>
      <c r="R447" s="87"/>
      <c r="S447" s="87"/>
      <c r="T447" s="87" t="s">
        <v>2750</v>
      </c>
      <c r="U447" s="90">
        <v>44081.377303240741</v>
      </c>
      <c r="V447" s="92" t="s">
        <v>3209</v>
      </c>
      <c r="W447" s="87"/>
      <c r="X447" s="87"/>
      <c r="Y447" s="96" t="s">
        <v>5209</v>
      </c>
      <c r="Z447" s="87"/>
      <c r="AA447" s="48"/>
      <c r="AB447" s="49"/>
      <c r="AC447" s="48"/>
      <c r="AD447" s="49"/>
      <c r="AE447" s="48"/>
      <c r="AF447" s="49"/>
      <c r="AG447" s="48"/>
      <c r="AH447" s="49"/>
      <c r="AI447" s="48"/>
    </row>
    <row r="448" spans="1:35" x14ac:dyDescent="0.25">
      <c r="A448" s="62" t="s">
        <v>392</v>
      </c>
      <c r="B448" s="62" t="s">
        <v>1460</v>
      </c>
      <c r="C448" s="63"/>
      <c r="D448" s="64"/>
      <c r="E448" s="65"/>
      <c r="F448" s="66"/>
      <c r="G448" s="63"/>
      <c r="H448" s="67"/>
      <c r="I448" s="68"/>
      <c r="J448" s="68"/>
      <c r="K448" s="34"/>
      <c r="L448" s="75">
        <v>448</v>
      </c>
      <c r="M448" s="75" t="b">
        <f xml:space="preserve"> IF(AND(Edges[Relationship Date (UTC)] &gt;= Misc!$O$2, Edges[Relationship Date (UTC)] &lt;= Misc!$P$2,Edges[Tweet Date (UTC)] &gt;= Misc!$O$3, Edges[Tweet Date (UTC)] &lt;= Misc!$P$3,TRUE), TRUE, FALSE)</f>
        <v>1</v>
      </c>
      <c r="N448" s="70"/>
      <c r="O448" s="87" t="s">
        <v>1908</v>
      </c>
      <c r="P448" s="90">
        <v>44081.377303240741</v>
      </c>
      <c r="Q448" s="87" t="s">
        <v>2058</v>
      </c>
      <c r="R448" s="87"/>
      <c r="S448" s="87"/>
      <c r="T448" s="87" t="s">
        <v>2750</v>
      </c>
      <c r="U448" s="90">
        <v>44081.377303240741</v>
      </c>
      <c r="V448" s="92" t="s">
        <v>3209</v>
      </c>
      <c r="W448" s="87"/>
      <c r="X448" s="87"/>
      <c r="Y448" s="96" t="s">
        <v>5209</v>
      </c>
      <c r="Z448" s="87"/>
      <c r="AA448" s="48"/>
      <c r="AB448" s="49"/>
      <c r="AC448" s="48"/>
      <c r="AD448" s="49"/>
      <c r="AE448" s="48"/>
      <c r="AF448" s="49"/>
      <c r="AG448" s="48"/>
      <c r="AH448" s="49"/>
      <c r="AI448" s="48"/>
    </row>
    <row r="449" spans="1:35" x14ac:dyDescent="0.25">
      <c r="A449" s="62" t="s">
        <v>392</v>
      </c>
      <c r="B449" s="62" t="s">
        <v>1461</v>
      </c>
      <c r="C449" s="63"/>
      <c r="D449" s="64"/>
      <c r="E449" s="65"/>
      <c r="F449" s="66"/>
      <c r="G449" s="63"/>
      <c r="H449" s="67"/>
      <c r="I449" s="68"/>
      <c r="J449" s="68"/>
      <c r="K449" s="34"/>
      <c r="L449" s="75">
        <v>449</v>
      </c>
      <c r="M449" s="75" t="b">
        <f xml:space="preserve"> IF(AND(Edges[Relationship Date (UTC)] &gt;= Misc!$O$2, Edges[Relationship Date (UTC)] &lt;= Misc!$P$2,Edges[Tweet Date (UTC)] &gt;= Misc!$O$3, Edges[Tweet Date (UTC)] &lt;= Misc!$P$3,TRUE), TRUE, FALSE)</f>
        <v>1</v>
      </c>
      <c r="N449" s="70"/>
      <c r="O449" s="87" t="s">
        <v>1908</v>
      </c>
      <c r="P449" s="90">
        <v>44081.377303240741</v>
      </c>
      <c r="Q449" s="87" t="s">
        <v>2058</v>
      </c>
      <c r="R449" s="87"/>
      <c r="S449" s="87"/>
      <c r="T449" s="87" t="s">
        <v>2750</v>
      </c>
      <c r="U449" s="90">
        <v>44081.377303240741</v>
      </c>
      <c r="V449" s="92" t="s">
        <v>3209</v>
      </c>
      <c r="W449" s="87"/>
      <c r="X449" s="87"/>
      <c r="Y449" s="96" t="s">
        <v>5209</v>
      </c>
      <c r="Z449" s="87"/>
      <c r="AA449" s="48"/>
      <c r="AB449" s="49"/>
      <c r="AC449" s="48"/>
      <c r="AD449" s="49"/>
      <c r="AE449" s="48"/>
      <c r="AF449" s="49"/>
      <c r="AG449" s="48"/>
      <c r="AH449" s="49"/>
      <c r="AI449" s="48"/>
    </row>
    <row r="450" spans="1:35" x14ac:dyDescent="0.25">
      <c r="A450" s="62" t="s">
        <v>392</v>
      </c>
      <c r="B450" s="62" t="s">
        <v>1462</v>
      </c>
      <c r="C450" s="63"/>
      <c r="D450" s="64"/>
      <c r="E450" s="65"/>
      <c r="F450" s="66"/>
      <c r="G450" s="63"/>
      <c r="H450" s="67"/>
      <c r="I450" s="68"/>
      <c r="J450" s="68"/>
      <c r="K450" s="34"/>
      <c r="L450" s="75">
        <v>450</v>
      </c>
      <c r="M450" s="75" t="b">
        <f xml:space="preserve"> IF(AND(Edges[Relationship Date (UTC)] &gt;= Misc!$O$2, Edges[Relationship Date (UTC)] &lt;= Misc!$P$2,Edges[Tweet Date (UTC)] &gt;= Misc!$O$3, Edges[Tweet Date (UTC)] &lt;= Misc!$P$3,TRUE), TRUE, FALSE)</f>
        <v>1</v>
      </c>
      <c r="N450" s="70"/>
      <c r="O450" s="87" t="s">
        <v>1908</v>
      </c>
      <c r="P450" s="90">
        <v>44081.377303240741</v>
      </c>
      <c r="Q450" s="87" t="s">
        <v>2058</v>
      </c>
      <c r="R450" s="87"/>
      <c r="S450" s="87"/>
      <c r="T450" s="87" t="s">
        <v>2750</v>
      </c>
      <c r="U450" s="90">
        <v>44081.377303240741</v>
      </c>
      <c r="V450" s="92" t="s">
        <v>3209</v>
      </c>
      <c r="W450" s="87"/>
      <c r="X450" s="87"/>
      <c r="Y450" s="96" t="s">
        <v>5209</v>
      </c>
      <c r="Z450" s="87"/>
      <c r="AA450" s="48"/>
      <c r="AB450" s="49"/>
      <c r="AC450" s="48"/>
      <c r="AD450" s="49"/>
      <c r="AE450" s="48"/>
      <c r="AF450" s="49"/>
      <c r="AG450" s="48"/>
      <c r="AH450" s="49"/>
      <c r="AI450" s="48"/>
    </row>
    <row r="451" spans="1:35" x14ac:dyDescent="0.25">
      <c r="A451" s="62" t="s">
        <v>392</v>
      </c>
      <c r="B451" s="62" t="s">
        <v>1354</v>
      </c>
      <c r="C451" s="63"/>
      <c r="D451" s="64"/>
      <c r="E451" s="65"/>
      <c r="F451" s="66"/>
      <c r="G451" s="63"/>
      <c r="H451" s="67"/>
      <c r="I451" s="68"/>
      <c r="J451" s="68"/>
      <c r="K451" s="34"/>
      <c r="L451" s="75">
        <v>451</v>
      </c>
      <c r="M451" s="75" t="b">
        <f xml:space="preserve"> IF(AND(Edges[Relationship Date (UTC)] &gt;= Misc!$O$2, Edges[Relationship Date (UTC)] &lt;= Misc!$P$2,Edges[Tweet Date (UTC)] &gt;= Misc!$O$3, Edges[Tweet Date (UTC)] &lt;= Misc!$P$3,TRUE), TRUE, FALSE)</f>
        <v>1</v>
      </c>
      <c r="N451" s="70"/>
      <c r="O451" s="87" t="s">
        <v>1908</v>
      </c>
      <c r="P451" s="90">
        <v>44081.377303240741</v>
      </c>
      <c r="Q451" s="87" t="s">
        <v>2058</v>
      </c>
      <c r="R451" s="87"/>
      <c r="S451" s="87"/>
      <c r="T451" s="87" t="s">
        <v>2750</v>
      </c>
      <c r="U451" s="90">
        <v>44081.377303240741</v>
      </c>
      <c r="V451" s="92" t="s">
        <v>3209</v>
      </c>
      <c r="W451" s="87"/>
      <c r="X451" s="87"/>
      <c r="Y451" s="96" t="s">
        <v>5209</v>
      </c>
      <c r="Z451" s="87"/>
      <c r="AA451" s="48"/>
      <c r="AB451" s="49"/>
      <c r="AC451" s="48"/>
      <c r="AD451" s="49"/>
      <c r="AE451" s="48"/>
      <c r="AF451" s="49"/>
      <c r="AG451" s="48"/>
      <c r="AH451" s="49"/>
      <c r="AI451" s="48"/>
    </row>
    <row r="452" spans="1:35" x14ac:dyDescent="0.25">
      <c r="A452" s="62" t="s">
        <v>392</v>
      </c>
      <c r="B452" s="62" t="s">
        <v>1355</v>
      </c>
      <c r="C452" s="63"/>
      <c r="D452" s="64"/>
      <c r="E452" s="65"/>
      <c r="F452" s="66"/>
      <c r="G452" s="63"/>
      <c r="H452" s="67"/>
      <c r="I452" s="68"/>
      <c r="J452" s="68"/>
      <c r="K452" s="34"/>
      <c r="L452" s="75">
        <v>452</v>
      </c>
      <c r="M452" s="75" t="b">
        <f xml:space="preserve"> IF(AND(Edges[Relationship Date (UTC)] &gt;= Misc!$O$2, Edges[Relationship Date (UTC)] &lt;= Misc!$P$2,Edges[Tweet Date (UTC)] &gt;= Misc!$O$3, Edges[Tweet Date (UTC)] &lt;= Misc!$P$3,TRUE), TRUE, FALSE)</f>
        <v>1</v>
      </c>
      <c r="N452" s="70"/>
      <c r="O452" s="87" t="s">
        <v>1908</v>
      </c>
      <c r="P452" s="90">
        <v>44081.377303240741</v>
      </c>
      <c r="Q452" s="87" t="s">
        <v>2058</v>
      </c>
      <c r="R452" s="87"/>
      <c r="S452" s="87"/>
      <c r="T452" s="87" t="s">
        <v>2750</v>
      </c>
      <c r="U452" s="90">
        <v>44081.377303240741</v>
      </c>
      <c r="V452" s="92" t="s">
        <v>3209</v>
      </c>
      <c r="W452" s="87"/>
      <c r="X452" s="87"/>
      <c r="Y452" s="96" t="s">
        <v>5209</v>
      </c>
      <c r="Z452" s="87"/>
      <c r="AA452" s="48">
        <v>0</v>
      </c>
      <c r="AB452" s="49">
        <v>0</v>
      </c>
      <c r="AC452" s="48">
        <v>0</v>
      </c>
      <c r="AD452" s="49">
        <v>0</v>
      </c>
      <c r="AE452" s="48">
        <v>0</v>
      </c>
      <c r="AF452" s="49">
        <v>0</v>
      </c>
      <c r="AG452" s="48">
        <v>11</v>
      </c>
      <c r="AH452" s="49">
        <v>100</v>
      </c>
      <c r="AI452" s="48">
        <v>11</v>
      </c>
    </row>
    <row r="453" spans="1:35" x14ac:dyDescent="0.25">
      <c r="A453" s="62" t="s">
        <v>393</v>
      </c>
      <c r="B453" s="62" t="s">
        <v>1513</v>
      </c>
      <c r="C453" s="63"/>
      <c r="D453" s="64"/>
      <c r="E453" s="65"/>
      <c r="F453" s="66"/>
      <c r="G453" s="63"/>
      <c r="H453" s="67"/>
      <c r="I453" s="68"/>
      <c r="J453" s="68"/>
      <c r="K453" s="34"/>
      <c r="L453" s="75">
        <v>453</v>
      </c>
      <c r="M453" s="75" t="b">
        <f xml:space="preserve"> IF(AND(Edges[Relationship Date (UTC)] &gt;= Misc!$O$2, Edges[Relationship Date (UTC)] &lt;= Misc!$P$2,Edges[Tweet Date (UTC)] &gt;= Misc!$O$3, Edges[Tweet Date (UTC)] &lt;= Misc!$P$3,TRUE), TRUE, FALSE)</f>
        <v>1</v>
      </c>
      <c r="N453" s="70"/>
      <c r="O453" s="87" t="s">
        <v>1908</v>
      </c>
      <c r="P453" s="90">
        <v>44081.377326388887</v>
      </c>
      <c r="Q453" s="87" t="s">
        <v>2097</v>
      </c>
      <c r="R453" s="87"/>
      <c r="S453" s="87"/>
      <c r="T453" s="87" t="s">
        <v>2795</v>
      </c>
      <c r="U453" s="90">
        <v>44081.377326388887</v>
      </c>
      <c r="V453" s="92" t="s">
        <v>3210</v>
      </c>
      <c r="W453" s="87"/>
      <c r="X453" s="87"/>
      <c r="Y453" s="96" t="s">
        <v>5210</v>
      </c>
      <c r="Z453" s="87"/>
      <c r="AA453" s="48">
        <v>0</v>
      </c>
      <c r="AB453" s="49">
        <v>0</v>
      </c>
      <c r="AC453" s="48">
        <v>1</v>
      </c>
      <c r="AD453" s="49">
        <v>5</v>
      </c>
      <c r="AE453" s="48">
        <v>0</v>
      </c>
      <c r="AF453" s="49">
        <v>0</v>
      </c>
      <c r="AG453" s="48">
        <v>19</v>
      </c>
      <c r="AH453" s="49">
        <v>95</v>
      </c>
      <c r="AI453" s="48">
        <v>20</v>
      </c>
    </row>
    <row r="454" spans="1:35" x14ac:dyDescent="0.25">
      <c r="A454" s="62" t="s">
        <v>394</v>
      </c>
      <c r="B454" s="62" t="s">
        <v>1352</v>
      </c>
      <c r="C454" s="63"/>
      <c r="D454" s="64"/>
      <c r="E454" s="65"/>
      <c r="F454" s="66"/>
      <c r="G454" s="63"/>
      <c r="H454" s="67"/>
      <c r="I454" s="68"/>
      <c r="J454" s="68"/>
      <c r="K454" s="34"/>
      <c r="L454" s="75">
        <v>454</v>
      </c>
      <c r="M454" s="75" t="b">
        <f xml:space="preserve"> IF(AND(Edges[Relationship Date (UTC)] &gt;= Misc!$O$2, Edges[Relationship Date (UTC)] &lt;= Misc!$P$2,Edges[Tweet Date (UTC)] &gt;= Misc!$O$3, Edges[Tweet Date (UTC)] &lt;= Misc!$P$3,TRUE), TRUE, FALSE)</f>
        <v>1</v>
      </c>
      <c r="N454" s="70"/>
      <c r="O454" s="87" t="s">
        <v>1908</v>
      </c>
      <c r="P454" s="90">
        <v>44081.37740740741</v>
      </c>
      <c r="Q454" s="87" t="s">
        <v>2094</v>
      </c>
      <c r="R454" s="87"/>
      <c r="S454" s="87"/>
      <c r="T454" s="87"/>
      <c r="U454" s="90">
        <v>44081.37740740741</v>
      </c>
      <c r="V454" s="92" t="s">
        <v>3211</v>
      </c>
      <c r="W454" s="87"/>
      <c r="X454" s="87"/>
      <c r="Y454" s="96" t="s">
        <v>5211</v>
      </c>
      <c r="Z454" s="87"/>
      <c r="AA454" s="48">
        <v>0</v>
      </c>
      <c r="AB454" s="49">
        <v>0</v>
      </c>
      <c r="AC454" s="48">
        <v>0</v>
      </c>
      <c r="AD454" s="49">
        <v>0</v>
      </c>
      <c r="AE454" s="48">
        <v>0</v>
      </c>
      <c r="AF454" s="49">
        <v>0</v>
      </c>
      <c r="AG454" s="48">
        <v>47</v>
      </c>
      <c r="AH454" s="49">
        <v>100</v>
      </c>
      <c r="AI454" s="48">
        <v>47</v>
      </c>
    </row>
    <row r="455" spans="1:35" x14ac:dyDescent="0.25">
      <c r="A455" s="62" t="s">
        <v>395</v>
      </c>
      <c r="B455" s="62" t="s">
        <v>1514</v>
      </c>
      <c r="C455" s="63"/>
      <c r="D455" s="64"/>
      <c r="E455" s="65"/>
      <c r="F455" s="66"/>
      <c r="G455" s="63"/>
      <c r="H455" s="67"/>
      <c r="I455" s="68"/>
      <c r="J455" s="68"/>
      <c r="K455" s="34"/>
      <c r="L455" s="75">
        <v>455</v>
      </c>
      <c r="M455" s="75" t="b">
        <f xml:space="preserve"> IF(AND(Edges[Relationship Date (UTC)] &gt;= Misc!$O$2, Edges[Relationship Date (UTC)] &lt;= Misc!$P$2,Edges[Tweet Date (UTC)] &gt;= Misc!$O$3, Edges[Tweet Date (UTC)] &lt;= Misc!$P$3,TRUE), TRUE, FALSE)</f>
        <v>1</v>
      </c>
      <c r="N455" s="70"/>
      <c r="O455" s="87" t="s">
        <v>1908</v>
      </c>
      <c r="P455" s="90">
        <v>44081.372650462959</v>
      </c>
      <c r="Q455" s="87" t="s">
        <v>2098</v>
      </c>
      <c r="R455" s="87"/>
      <c r="S455" s="87"/>
      <c r="T455" s="87"/>
      <c r="U455" s="90">
        <v>44081.372650462959</v>
      </c>
      <c r="V455" s="92" t="s">
        <v>3212</v>
      </c>
      <c r="W455" s="87"/>
      <c r="X455" s="87"/>
      <c r="Y455" s="96" t="s">
        <v>5212</v>
      </c>
      <c r="Z455" s="87"/>
      <c r="AA455" s="48">
        <v>0</v>
      </c>
      <c r="AB455" s="49">
        <v>0</v>
      </c>
      <c r="AC455" s="48">
        <v>0</v>
      </c>
      <c r="AD455" s="49">
        <v>0</v>
      </c>
      <c r="AE455" s="48">
        <v>0</v>
      </c>
      <c r="AF455" s="49">
        <v>0</v>
      </c>
      <c r="AG455" s="48">
        <v>44</v>
      </c>
      <c r="AH455" s="49">
        <v>100</v>
      </c>
      <c r="AI455" s="48">
        <v>44</v>
      </c>
    </row>
    <row r="456" spans="1:35" x14ac:dyDescent="0.25">
      <c r="A456" s="62" t="s">
        <v>395</v>
      </c>
      <c r="B456" s="62" t="s">
        <v>1515</v>
      </c>
      <c r="C456" s="63"/>
      <c r="D456" s="64"/>
      <c r="E456" s="65"/>
      <c r="F456" s="66"/>
      <c r="G456" s="63"/>
      <c r="H456" s="67"/>
      <c r="I456" s="68"/>
      <c r="J456" s="68"/>
      <c r="K456" s="34"/>
      <c r="L456" s="75">
        <v>456</v>
      </c>
      <c r="M456" s="75" t="b">
        <f xml:space="preserve"> IF(AND(Edges[Relationship Date (UTC)] &gt;= Misc!$O$2, Edges[Relationship Date (UTC)] &lt;= Misc!$P$2,Edges[Tweet Date (UTC)] &gt;= Misc!$O$3, Edges[Tweet Date (UTC)] &lt;= Misc!$P$3,TRUE), TRUE, FALSE)</f>
        <v>1</v>
      </c>
      <c r="N456" s="70"/>
      <c r="O456" s="87" t="s">
        <v>1908</v>
      </c>
      <c r="P456" s="90">
        <v>44081.377418981479</v>
      </c>
      <c r="Q456" s="87" t="s">
        <v>2099</v>
      </c>
      <c r="R456" s="87"/>
      <c r="S456" s="87"/>
      <c r="T456" s="87" t="s">
        <v>2747</v>
      </c>
      <c r="U456" s="90">
        <v>44081.377418981479</v>
      </c>
      <c r="V456" s="92" t="s">
        <v>3213</v>
      </c>
      <c r="W456" s="87"/>
      <c r="X456" s="87"/>
      <c r="Y456" s="96" t="s">
        <v>5213</v>
      </c>
      <c r="Z456" s="87"/>
      <c r="AA456" s="48"/>
      <c r="AB456" s="49"/>
      <c r="AC456" s="48"/>
      <c r="AD456" s="49"/>
      <c r="AE456" s="48"/>
      <c r="AF456" s="49"/>
      <c r="AG456" s="48"/>
      <c r="AH456" s="49"/>
      <c r="AI456" s="48"/>
    </row>
    <row r="457" spans="1:35" x14ac:dyDescent="0.25">
      <c r="A457" s="62" t="s">
        <v>395</v>
      </c>
      <c r="B457" s="62" t="s">
        <v>1516</v>
      </c>
      <c r="C457" s="63"/>
      <c r="D457" s="64"/>
      <c r="E457" s="65"/>
      <c r="F457" s="66"/>
      <c r="G457" s="63"/>
      <c r="H457" s="67"/>
      <c r="I457" s="68"/>
      <c r="J457" s="68"/>
      <c r="K457" s="34"/>
      <c r="L457" s="75">
        <v>457</v>
      </c>
      <c r="M457" s="75" t="b">
        <f xml:space="preserve"> IF(AND(Edges[Relationship Date (UTC)] &gt;= Misc!$O$2, Edges[Relationship Date (UTC)] &lt;= Misc!$P$2,Edges[Tweet Date (UTC)] &gt;= Misc!$O$3, Edges[Tweet Date (UTC)] &lt;= Misc!$P$3,TRUE), TRUE, FALSE)</f>
        <v>1</v>
      </c>
      <c r="N457" s="70"/>
      <c r="O457" s="87" t="s">
        <v>1908</v>
      </c>
      <c r="P457" s="90">
        <v>44081.377418981479</v>
      </c>
      <c r="Q457" s="87" t="s">
        <v>2099</v>
      </c>
      <c r="R457" s="87"/>
      <c r="S457" s="87"/>
      <c r="T457" s="87" t="s">
        <v>2747</v>
      </c>
      <c r="U457" s="90">
        <v>44081.377418981479</v>
      </c>
      <c r="V457" s="92" t="s">
        <v>3213</v>
      </c>
      <c r="W457" s="87"/>
      <c r="X457" s="87"/>
      <c r="Y457" s="96" t="s">
        <v>5213</v>
      </c>
      <c r="Z457" s="87"/>
      <c r="AA457" s="48">
        <v>0</v>
      </c>
      <c r="AB457" s="49">
        <v>0</v>
      </c>
      <c r="AC457" s="48">
        <v>0</v>
      </c>
      <c r="AD457" s="49">
        <v>0</v>
      </c>
      <c r="AE457" s="48">
        <v>0</v>
      </c>
      <c r="AF457" s="49">
        <v>0</v>
      </c>
      <c r="AG457" s="48">
        <v>7</v>
      </c>
      <c r="AH457" s="49">
        <v>100</v>
      </c>
      <c r="AI457" s="48">
        <v>7</v>
      </c>
    </row>
    <row r="458" spans="1:35" x14ac:dyDescent="0.25">
      <c r="A458" s="62" t="s">
        <v>396</v>
      </c>
      <c r="B458" s="62" t="s">
        <v>1458</v>
      </c>
      <c r="C458" s="63"/>
      <c r="D458" s="64"/>
      <c r="E458" s="65"/>
      <c r="F458" s="66"/>
      <c r="G458" s="63"/>
      <c r="H458" s="67"/>
      <c r="I458" s="68"/>
      <c r="J458" s="68"/>
      <c r="K458" s="34"/>
      <c r="L458" s="75">
        <v>458</v>
      </c>
      <c r="M458" s="75" t="b">
        <f xml:space="preserve"> IF(AND(Edges[Relationship Date (UTC)] &gt;= Misc!$O$2, Edges[Relationship Date (UTC)] &lt;= Misc!$P$2,Edges[Tweet Date (UTC)] &gt;= Misc!$O$3, Edges[Tweet Date (UTC)] &lt;= Misc!$P$3,TRUE), TRUE, FALSE)</f>
        <v>1</v>
      </c>
      <c r="N458" s="70"/>
      <c r="O458" s="87" t="s">
        <v>1908</v>
      </c>
      <c r="P458" s="90">
        <v>44081.377453703702</v>
      </c>
      <c r="Q458" s="87" t="s">
        <v>2073</v>
      </c>
      <c r="R458" s="87"/>
      <c r="S458" s="87"/>
      <c r="T458" s="87" t="s">
        <v>2750</v>
      </c>
      <c r="U458" s="90">
        <v>44081.377453703702</v>
      </c>
      <c r="V458" s="92" t="s">
        <v>3214</v>
      </c>
      <c r="W458" s="87"/>
      <c r="X458" s="87"/>
      <c r="Y458" s="96" t="s">
        <v>5214</v>
      </c>
      <c r="Z458" s="87"/>
      <c r="AA458" s="48"/>
      <c r="AB458" s="49"/>
      <c r="AC458" s="48"/>
      <c r="AD458" s="49"/>
      <c r="AE458" s="48"/>
      <c r="AF458" s="49"/>
      <c r="AG458" s="48"/>
      <c r="AH458" s="49"/>
      <c r="AI458" s="48"/>
    </row>
    <row r="459" spans="1:35" x14ac:dyDescent="0.25">
      <c r="A459" s="62" t="s">
        <v>396</v>
      </c>
      <c r="B459" s="62" t="s">
        <v>1459</v>
      </c>
      <c r="C459" s="63"/>
      <c r="D459" s="64"/>
      <c r="E459" s="65"/>
      <c r="F459" s="66"/>
      <c r="G459" s="63"/>
      <c r="H459" s="67"/>
      <c r="I459" s="68"/>
      <c r="J459" s="68"/>
      <c r="K459" s="34"/>
      <c r="L459" s="75">
        <v>459</v>
      </c>
      <c r="M459" s="75" t="b">
        <f xml:space="preserve"> IF(AND(Edges[Relationship Date (UTC)] &gt;= Misc!$O$2, Edges[Relationship Date (UTC)] &lt;= Misc!$P$2,Edges[Tweet Date (UTC)] &gt;= Misc!$O$3, Edges[Tweet Date (UTC)] &lt;= Misc!$P$3,TRUE), TRUE, FALSE)</f>
        <v>1</v>
      </c>
      <c r="N459" s="70"/>
      <c r="O459" s="87" t="s">
        <v>1908</v>
      </c>
      <c r="P459" s="90">
        <v>44081.377453703702</v>
      </c>
      <c r="Q459" s="87" t="s">
        <v>2073</v>
      </c>
      <c r="R459" s="87"/>
      <c r="S459" s="87"/>
      <c r="T459" s="87" t="s">
        <v>2750</v>
      </c>
      <c r="U459" s="90">
        <v>44081.377453703702</v>
      </c>
      <c r="V459" s="92" t="s">
        <v>3214</v>
      </c>
      <c r="W459" s="87"/>
      <c r="X459" s="87"/>
      <c r="Y459" s="96" t="s">
        <v>5214</v>
      </c>
      <c r="Z459" s="87"/>
      <c r="AA459" s="48"/>
      <c r="AB459" s="49"/>
      <c r="AC459" s="48"/>
      <c r="AD459" s="49"/>
      <c r="AE459" s="48"/>
      <c r="AF459" s="49"/>
      <c r="AG459" s="48"/>
      <c r="AH459" s="49"/>
      <c r="AI459" s="48"/>
    </row>
    <row r="460" spans="1:35" x14ac:dyDescent="0.25">
      <c r="A460" s="62" t="s">
        <v>396</v>
      </c>
      <c r="B460" s="62" t="s">
        <v>1460</v>
      </c>
      <c r="C460" s="63"/>
      <c r="D460" s="64"/>
      <c r="E460" s="65"/>
      <c r="F460" s="66"/>
      <c r="G460" s="63"/>
      <c r="H460" s="67"/>
      <c r="I460" s="68"/>
      <c r="J460" s="68"/>
      <c r="K460" s="34"/>
      <c r="L460" s="75">
        <v>460</v>
      </c>
      <c r="M460" s="75" t="b">
        <f xml:space="preserve"> IF(AND(Edges[Relationship Date (UTC)] &gt;= Misc!$O$2, Edges[Relationship Date (UTC)] &lt;= Misc!$P$2,Edges[Tweet Date (UTC)] &gt;= Misc!$O$3, Edges[Tweet Date (UTC)] &lt;= Misc!$P$3,TRUE), TRUE, FALSE)</f>
        <v>1</v>
      </c>
      <c r="N460" s="70"/>
      <c r="O460" s="87" t="s">
        <v>1908</v>
      </c>
      <c r="P460" s="90">
        <v>44081.377453703702</v>
      </c>
      <c r="Q460" s="87" t="s">
        <v>2073</v>
      </c>
      <c r="R460" s="87"/>
      <c r="S460" s="87"/>
      <c r="T460" s="87" t="s">
        <v>2750</v>
      </c>
      <c r="U460" s="90">
        <v>44081.377453703702</v>
      </c>
      <c r="V460" s="92" t="s">
        <v>3214</v>
      </c>
      <c r="W460" s="87"/>
      <c r="X460" s="87"/>
      <c r="Y460" s="96" t="s">
        <v>5214</v>
      </c>
      <c r="Z460" s="87"/>
      <c r="AA460" s="48"/>
      <c r="AB460" s="49"/>
      <c r="AC460" s="48"/>
      <c r="AD460" s="49"/>
      <c r="AE460" s="48"/>
      <c r="AF460" s="49"/>
      <c r="AG460" s="48"/>
      <c r="AH460" s="49"/>
      <c r="AI460" s="48"/>
    </row>
    <row r="461" spans="1:35" x14ac:dyDescent="0.25">
      <c r="A461" s="62" t="s">
        <v>396</v>
      </c>
      <c r="B461" s="62" t="s">
        <v>1461</v>
      </c>
      <c r="C461" s="63"/>
      <c r="D461" s="64"/>
      <c r="E461" s="65"/>
      <c r="F461" s="66"/>
      <c r="G461" s="63"/>
      <c r="H461" s="67"/>
      <c r="I461" s="68"/>
      <c r="J461" s="68"/>
      <c r="K461" s="34"/>
      <c r="L461" s="75">
        <v>461</v>
      </c>
      <c r="M461" s="75" t="b">
        <f xml:space="preserve"> IF(AND(Edges[Relationship Date (UTC)] &gt;= Misc!$O$2, Edges[Relationship Date (UTC)] &lt;= Misc!$P$2,Edges[Tweet Date (UTC)] &gt;= Misc!$O$3, Edges[Tweet Date (UTC)] &lt;= Misc!$P$3,TRUE), TRUE, FALSE)</f>
        <v>1</v>
      </c>
      <c r="N461" s="70"/>
      <c r="O461" s="87" t="s">
        <v>1908</v>
      </c>
      <c r="P461" s="90">
        <v>44081.377453703702</v>
      </c>
      <c r="Q461" s="87" t="s">
        <v>2073</v>
      </c>
      <c r="R461" s="87"/>
      <c r="S461" s="87"/>
      <c r="T461" s="87" t="s">
        <v>2750</v>
      </c>
      <c r="U461" s="90">
        <v>44081.377453703702</v>
      </c>
      <c r="V461" s="92" t="s">
        <v>3214</v>
      </c>
      <c r="W461" s="87"/>
      <c r="X461" s="87"/>
      <c r="Y461" s="96" t="s">
        <v>5214</v>
      </c>
      <c r="Z461" s="87"/>
      <c r="AA461" s="48"/>
      <c r="AB461" s="49"/>
      <c r="AC461" s="48"/>
      <c r="AD461" s="49"/>
      <c r="AE461" s="48"/>
      <c r="AF461" s="49"/>
      <c r="AG461" s="48"/>
      <c r="AH461" s="49"/>
      <c r="AI461" s="48"/>
    </row>
    <row r="462" spans="1:35" x14ac:dyDescent="0.25">
      <c r="A462" s="62" t="s">
        <v>396</v>
      </c>
      <c r="B462" s="62" t="s">
        <v>1462</v>
      </c>
      <c r="C462" s="63"/>
      <c r="D462" s="64"/>
      <c r="E462" s="65"/>
      <c r="F462" s="66"/>
      <c r="G462" s="63"/>
      <c r="H462" s="67"/>
      <c r="I462" s="68"/>
      <c r="J462" s="68"/>
      <c r="K462" s="34"/>
      <c r="L462" s="75">
        <v>462</v>
      </c>
      <c r="M462" s="75" t="b">
        <f xml:space="preserve"> IF(AND(Edges[Relationship Date (UTC)] &gt;= Misc!$O$2, Edges[Relationship Date (UTC)] &lt;= Misc!$P$2,Edges[Tweet Date (UTC)] &gt;= Misc!$O$3, Edges[Tweet Date (UTC)] &lt;= Misc!$P$3,TRUE), TRUE, FALSE)</f>
        <v>1</v>
      </c>
      <c r="N462" s="70"/>
      <c r="O462" s="87" t="s">
        <v>1908</v>
      </c>
      <c r="P462" s="90">
        <v>44081.377453703702</v>
      </c>
      <c r="Q462" s="87" t="s">
        <v>2073</v>
      </c>
      <c r="R462" s="87"/>
      <c r="S462" s="87"/>
      <c r="T462" s="87" t="s">
        <v>2750</v>
      </c>
      <c r="U462" s="90">
        <v>44081.377453703702</v>
      </c>
      <c r="V462" s="92" t="s">
        <v>3214</v>
      </c>
      <c r="W462" s="87"/>
      <c r="X462" s="87"/>
      <c r="Y462" s="96" t="s">
        <v>5214</v>
      </c>
      <c r="Z462" s="87"/>
      <c r="AA462" s="48"/>
      <c r="AB462" s="49"/>
      <c r="AC462" s="48"/>
      <c r="AD462" s="49"/>
      <c r="AE462" s="48"/>
      <c r="AF462" s="49"/>
      <c r="AG462" s="48"/>
      <c r="AH462" s="49"/>
      <c r="AI462" s="48"/>
    </row>
    <row r="463" spans="1:35" x14ac:dyDescent="0.25">
      <c r="A463" s="62" t="s">
        <v>396</v>
      </c>
      <c r="B463" s="62" t="s">
        <v>1354</v>
      </c>
      <c r="C463" s="63"/>
      <c r="D463" s="64"/>
      <c r="E463" s="65"/>
      <c r="F463" s="66"/>
      <c r="G463" s="63"/>
      <c r="H463" s="67"/>
      <c r="I463" s="68"/>
      <c r="J463" s="68"/>
      <c r="K463" s="34"/>
      <c r="L463" s="75">
        <v>463</v>
      </c>
      <c r="M463" s="75" t="b">
        <f xml:space="preserve"> IF(AND(Edges[Relationship Date (UTC)] &gt;= Misc!$O$2, Edges[Relationship Date (UTC)] &lt;= Misc!$P$2,Edges[Tweet Date (UTC)] &gt;= Misc!$O$3, Edges[Tweet Date (UTC)] &lt;= Misc!$P$3,TRUE), TRUE, FALSE)</f>
        <v>1</v>
      </c>
      <c r="N463" s="70"/>
      <c r="O463" s="87" t="s">
        <v>1908</v>
      </c>
      <c r="P463" s="90">
        <v>44081.377453703702</v>
      </c>
      <c r="Q463" s="87" t="s">
        <v>2073</v>
      </c>
      <c r="R463" s="87"/>
      <c r="S463" s="87"/>
      <c r="T463" s="87" t="s">
        <v>2750</v>
      </c>
      <c r="U463" s="90">
        <v>44081.377453703702</v>
      </c>
      <c r="V463" s="92" t="s">
        <v>3214</v>
      </c>
      <c r="W463" s="87"/>
      <c r="X463" s="87"/>
      <c r="Y463" s="96" t="s">
        <v>5214</v>
      </c>
      <c r="Z463" s="87"/>
      <c r="AA463" s="48"/>
      <c r="AB463" s="49"/>
      <c r="AC463" s="48"/>
      <c r="AD463" s="49"/>
      <c r="AE463" s="48"/>
      <c r="AF463" s="49"/>
      <c r="AG463" s="48"/>
      <c r="AH463" s="49"/>
      <c r="AI463" s="48"/>
    </row>
    <row r="464" spans="1:35" x14ac:dyDescent="0.25">
      <c r="A464" s="62" t="s">
        <v>396</v>
      </c>
      <c r="B464" s="62" t="s">
        <v>1355</v>
      </c>
      <c r="C464" s="63"/>
      <c r="D464" s="64"/>
      <c r="E464" s="65"/>
      <c r="F464" s="66"/>
      <c r="G464" s="63"/>
      <c r="H464" s="67"/>
      <c r="I464" s="68"/>
      <c r="J464" s="68"/>
      <c r="K464" s="34"/>
      <c r="L464" s="75">
        <v>464</v>
      </c>
      <c r="M464" s="75" t="b">
        <f xml:space="preserve"> IF(AND(Edges[Relationship Date (UTC)] &gt;= Misc!$O$2, Edges[Relationship Date (UTC)] &lt;= Misc!$P$2,Edges[Tweet Date (UTC)] &gt;= Misc!$O$3, Edges[Tweet Date (UTC)] &lt;= Misc!$P$3,TRUE), TRUE, FALSE)</f>
        <v>1</v>
      </c>
      <c r="N464" s="70"/>
      <c r="O464" s="87" t="s">
        <v>1908</v>
      </c>
      <c r="P464" s="90">
        <v>44081.377453703702</v>
      </c>
      <c r="Q464" s="87" t="s">
        <v>2073</v>
      </c>
      <c r="R464" s="87"/>
      <c r="S464" s="87"/>
      <c r="T464" s="87" t="s">
        <v>2750</v>
      </c>
      <c r="U464" s="90">
        <v>44081.377453703702</v>
      </c>
      <c r="V464" s="92" t="s">
        <v>3214</v>
      </c>
      <c r="W464" s="87"/>
      <c r="X464" s="87"/>
      <c r="Y464" s="96" t="s">
        <v>5214</v>
      </c>
      <c r="Z464" s="87"/>
      <c r="AA464" s="48"/>
      <c r="AB464" s="49"/>
      <c r="AC464" s="48"/>
      <c r="AD464" s="49"/>
      <c r="AE464" s="48"/>
      <c r="AF464" s="49"/>
      <c r="AG464" s="48"/>
      <c r="AH464" s="49"/>
      <c r="AI464" s="48"/>
    </row>
    <row r="465" spans="1:35" x14ac:dyDescent="0.25">
      <c r="A465" s="62" t="s">
        <v>396</v>
      </c>
      <c r="B465" s="62" t="s">
        <v>1496</v>
      </c>
      <c r="C465" s="63"/>
      <c r="D465" s="64"/>
      <c r="E465" s="65"/>
      <c r="F465" s="66"/>
      <c r="G465" s="63"/>
      <c r="H465" s="67"/>
      <c r="I465" s="68"/>
      <c r="J465" s="68"/>
      <c r="K465" s="34"/>
      <c r="L465" s="75">
        <v>465</v>
      </c>
      <c r="M465" s="75" t="b">
        <f xml:space="preserve"> IF(AND(Edges[Relationship Date (UTC)] &gt;= Misc!$O$2, Edges[Relationship Date (UTC)] &lt;= Misc!$P$2,Edges[Tweet Date (UTC)] &gt;= Misc!$O$3, Edges[Tweet Date (UTC)] &lt;= Misc!$P$3,TRUE), TRUE, FALSE)</f>
        <v>1</v>
      </c>
      <c r="N465" s="70"/>
      <c r="O465" s="87" t="s">
        <v>1908</v>
      </c>
      <c r="P465" s="90">
        <v>44081.377453703702</v>
      </c>
      <c r="Q465" s="87" t="s">
        <v>2073</v>
      </c>
      <c r="R465" s="87"/>
      <c r="S465" s="87"/>
      <c r="T465" s="87" t="s">
        <v>2750</v>
      </c>
      <c r="U465" s="90">
        <v>44081.377453703702</v>
      </c>
      <c r="V465" s="92" t="s">
        <v>3214</v>
      </c>
      <c r="W465" s="87"/>
      <c r="X465" s="87"/>
      <c r="Y465" s="96" t="s">
        <v>5214</v>
      </c>
      <c r="Z465" s="87"/>
      <c r="AA465" s="48">
        <v>0</v>
      </c>
      <c r="AB465" s="49">
        <v>0</v>
      </c>
      <c r="AC465" s="48">
        <v>0</v>
      </c>
      <c r="AD465" s="49">
        <v>0</v>
      </c>
      <c r="AE465" s="48">
        <v>0</v>
      </c>
      <c r="AF465" s="49">
        <v>0</v>
      </c>
      <c r="AG465" s="48">
        <v>12</v>
      </c>
      <c r="AH465" s="49">
        <v>100</v>
      </c>
      <c r="AI465" s="48">
        <v>12</v>
      </c>
    </row>
    <row r="466" spans="1:35" x14ac:dyDescent="0.25">
      <c r="A466" s="62" t="s">
        <v>397</v>
      </c>
      <c r="B466" s="62" t="s">
        <v>1517</v>
      </c>
      <c r="C466" s="63"/>
      <c r="D466" s="64"/>
      <c r="E466" s="65"/>
      <c r="F466" s="66"/>
      <c r="G466" s="63"/>
      <c r="H466" s="67"/>
      <c r="I466" s="68"/>
      <c r="J466" s="68"/>
      <c r="K466" s="34"/>
      <c r="L466" s="75">
        <v>466</v>
      </c>
      <c r="M466" s="75" t="b">
        <f xml:space="preserve"> IF(AND(Edges[Relationship Date (UTC)] &gt;= Misc!$O$2, Edges[Relationship Date (UTC)] &lt;= Misc!$P$2,Edges[Tweet Date (UTC)] &gt;= Misc!$O$3, Edges[Tweet Date (UTC)] &lt;= Misc!$P$3,TRUE), TRUE, FALSE)</f>
        <v>1</v>
      </c>
      <c r="N466" s="70"/>
      <c r="O466" s="87" t="s">
        <v>1908</v>
      </c>
      <c r="P466" s="90">
        <v>44081.377326388887</v>
      </c>
      <c r="Q466" s="87" t="s">
        <v>2100</v>
      </c>
      <c r="R466" s="87"/>
      <c r="S466" s="87"/>
      <c r="T466" s="87" t="s">
        <v>2796</v>
      </c>
      <c r="U466" s="90">
        <v>44081.377326388887</v>
      </c>
      <c r="V466" s="92" t="s">
        <v>3215</v>
      </c>
      <c r="W466" s="87"/>
      <c r="X466" s="87"/>
      <c r="Y466" s="96" t="s">
        <v>5215</v>
      </c>
      <c r="Z466" s="87"/>
      <c r="AA466" s="48"/>
      <c r="AB466" s="49"/>
      <c r="AC466" s="48"/>
      <c r="AD466" s="49"/>
      <c r="AE466" s="48"/>
      <c r="AF466" s="49"/>
      <c r="AG466" s="48"/>
      <c r="AH466" s="49"/>
      <c r="AI466" s="48"/>
    </row>
    <row r="467" spans="1:35" x14ac:dyDescent="0.25">
      <c r="A467" s="62" t="s">
        <v>397</v>
      </c>
      <c r="B467" s="62" t="s">
        <v>1518</v>
      </c>
      <c r="C467" s="63"/>
      <c r="D467" s="64"/>
      <c r="E467" s="65"/>
      <c r="F467" s="66"/>
      <c r="G467" s="63"/>
      <c r="H467" s="67"/>
      <c r="I467" s="68"/>
      <c r="J467" s="68"/>
      <c r="K467" s="34"/>
      <c r="L467" s="75">
        <v>467</v>
      </c>
      <c r="M467" s="75" t="b">
        <f xml:space="preserve"> IF(AND(Edges[Relationship Date (UTC)] &gt;= Misc!$O$2, Edges[Relationship Date (UTC)] &lt;= Misc!$P$2,Edges[Tweet Date (UTC)] &gt;= Misc!$O$3, Edges[Tweet Date (UTC)] &lt;= Misc!$P$3,TRUE), TRUE, FALSE)</f>
        <v>1</v>
      </c>
      <c r="N467" s="70"/>
      <c r="O467" s="87" t="s">
        <v>1908</v>
      </c>
      <c r="P467" s="90">
        <v>44081.377326388887</v>
      </c>
      <c r="Q467" s="87" t="s">
        <v>2100</v>
      </c>
      <c r="R467" s="87"/>
      <c r="S467" s="87"/>
      <c r="T467" s="87" t="s">
        <v>2796</v>
      </c>
      <c r="U467" s="90">
        <v>44081.377326388887</v>
      </c>
      <c r="V467" s="92" t="s">
        <v>3215</v>
      </c>
      <c r="W467" s="87"/>
      <c r="X467" s="87"/>
      <c r="Y467" s="96" t="s">
        <v>5215</v>
      </c>
      <c r="Z467" s="87"/>
      <c r="AA467" s="48"/>
      <c r="AB467" s="49"/>
      <c r="AC467" s="48"/>
      <c r="AD467" s="49"/>
      <c r="AE467" s="48"/>
      <c r="AF467" s="49"/>
      <c r="AG467" s="48"/>
      <c r="AH467" s="49"/>
      <c r="AI467" s="48"/>
    </row>
    <row r="468" spans="1:35" x14ac:dyDescent="0.25">
      <c r="A468" s="62" t="s">
        <v>397</v>
      </c>
      <c r="B468" s="62" t="s">
        <v>1519</v>
      </c>
      <c r="C468" s="63"/>
      <c r="D468" s="64"/>
      <c r="E468" s="65"/>
      <c r="F468" s="66"/>
      <c r="G468" s="63"/>
      <c r="H468" s="67"/>
      <c r="I468" s="68"/>
      <c r="J468" s="68"/>
      <c r="K468" s="34"/>
      <c r="L468" s="75">
        <v>468</v>
      </c>
      <c r="M468" s="75" t="b">
        <f xml:space="preserve"> IF(AND(Edges[Relationship Date (UTC)] &gt;= Misc!$O$2, Edges[Relationship Date (UTC)] &lt;= Misc!$P$2,Edges[Tweet Date (UTC)] &gt;= Misc!$O$3, Edges[Tweet Date (UTC)] &lt;= Misc!$P$3,TRUE), TRUE, FALSE)</f>
        <v>1</v>
      </c>
      <c r="N468" s="70"/>
      <c r="O468" s="87" t="s">
        <v>1908</v>
      </c>
      <c r="P468" s="90">
        <v>44081.377326388887</v>
      </c>
      <c r="Q468" s="87" t="s">
        <v>2100</v>
      </c>
      <c r="R468" s="87"/>
      <c r="S468" s="87"/>
      <c r="T468" s="87" t="s">
        <v>2796</v>
      </c>
      <c r="U468" s="90">
        <v>44081.377326388887</v>
      </c>
      <c r="V468" s="92" t="s">
        <v>3215</v>
      </c>
      <c r="W468" s="87"/>
      <c r="X468" s="87"/>
      <c r="Y468" s="96" t="s">
        <v>5215</v>
      </c>
      <c r="Z468" s="87"/>
      <c r="AA468" s="48"/>
      <c r="AB468" s="49"/>
      <c r="AC468" s="48"/>
      <c r="AD468" s="49"/>
      <c r="AE468" s="48"/>
      <c r="AF468" s="49"/>
      <c r="AG468" s="48"/>
      <c r="AH468" s="49"/>
      <c r="AI468" s="48"/>
    </row>
    <row r="469" spans="1:35" x14ac:dyDescent="0.25">
      <c r="A469" s="62" t="s">
        <v>397</v>
      </c>
      <c r="B469" s="62" t="s">
        <v>1520</v>
      </c>
      <c r="C469" s="63"/>
      <c r="D469" s="64"/>
      <c r="E469" s="65"/>
      <c r="F469" s="66"/>
      <c r="G469" s="63"/>
      <c r="H469" s="67"/>
      <c r="I469" s="68"/>
      <c r="J469" s="68"/>
      <c r="K469" s="34"/>
      <c r="L469" s="75">
        <v>469</v>
      </c>
      <c r="M469" s="75" t="b">
        <f xml:space="preserve"> IF(AND(Edges[Relationship Date (UTC)] &gt;= Misc!$O$2, Edges[Relationship Date (UTC)] &lt;= Misc!$P$2,Edges[Tweet Date (UTC)] &gt;= Misc!$O$3, Edges[Tweet Date (UTC)] &lt;= Misc!$P$3,TRUE), TRUE, FALSE)</f>
        <v>1</v>
      </c>
      <c r="N469" s="70"/>
      <c r="O469" s="87" t="s">
        <v>1908</v>
      </c>
      <c r="P469" s="90">
        <v>44081.377326388887</v>
      </c>
      <c r="Q469" s="87" t="s">
        <v>2100</v>
      </c>
      <c r="R469" s="87"/>
      <c r="S469" s="87"/>
      <c r="T469" s="87" t="s">
        <v>2796</v>
      </c>
      <c r="U469" s="90">
        <v>44081.377326388887</v>
      </c>
      <c r="V469" s="92" t="s">
        <v>3215</v>
      </c>
      <c r="W469" s="87"/>
      <c r="X469" s="87"/>
      <c r="Y469" s="96" t="s">
        <v>5215</v>
      </c>
      <c r="Z469" s="87"/>
      <c r="AA469" s="48">
        <v>0</v>
      </c>
      <c r="AB469" s="49">
        <v>0</v>
      </c>
      <c r="AC469" s="48">
        <v>0</v>
      </c>
      <c r="AD469" s="49">
        <v>0</v>
      </c>
      <c r="AE469" s="48">
        <v>0</v>
      </c>
      <c r="AF469" s="49">
        <v>0</v>
      </c>
      <c r="AG469" s="48">
        <v>9</v>
      </c>
      <c r="AH469" s="49">
        <v>100</v>
      </c>
      <c r="AI469" s="48">
        <v>9</v>
      </c>
    </row>
    <row r="470" spans="1:35" x14ac:dyDescent="0.25">
      <c r="A470" s="62" t="s">
        <v>397</v>
      </c>
      <c r="B470" s="62" t="s">
        <v>1361</v>
      </c>
      <c r="C470" s="63"/>
      <c r="D470" s="64"/>
      <c r="E470" s="65"/>
      <c r="F470" s="66"/>
      <c r="G470" s="63"/>
      <c r="H470" s="67"/>
      <c r="I470" s="68"/>
      <c r="J470" s="68"/>
      <c r="K470" s="34"/>
      <c r="L470" s="75">
        <v>470</v>
      </c>
      <c r="M470" s="75" t="b">
        <f xml:space="preserve"> IF(AND(Edges[Relationship Date (UTC)] &gt;= Misc!$O$2, Edges[Relationship Date (UTC)] &lt;= Misc!$P$2,Edges[Tweet Date (UTC)] &gt;= Misc!$O$3, Edges[Tweet Date (UTC)] &lt;= Misc!$P$3,TRUE), TRUE, FALSE)</f>
        <v>1</v>
      </c>
      <c r="N470" s="70"/>
      <c r="O470" s="87" t="s">
        <v>1908</v>
      </c>
      <c r="P470" s="90">
        <v>44081.377326388887</v>
      </c>
      <c r="Q470" s="87" t="s">
        <v>2100</v>
      </c>
      <c r="R470" s="87"/>
      <c r="S470" s="87"/>
      <c r="T470" s="87" t="s">
        <v>2796</v>
      </c>
      <c r="U470" s="90">
        <v>44081.377326388887</v>
      </c>
      <c r="V470" s="92" t="s">
        <v>3215</v>
      </c>
      <c r="W470" s="87"/>
      <c r="X470" s="87"/>
      <c r="Y470" s="96" t="s">
        <v>5215</v>
      </c>
      <c r="Z470" s="87"/>
      <c r="AA470" s="48"/>
      <c r="AB470" s="49"/>
      <c r="AC470" s="48"/>
      <c r="AD470" s="49"/>
      <c r="AE470" s="48"/>
      <c r="AF470" s="49"/>
      <c r="AG470" s="48"/>
      <c r="AH470" s="49"/>
      <c r="AI470" s="48"/>
    </row>
    <row r="471" spans="1:35" x14ac:dyDescent="0.25">
      <c r="A471" s="62" t="s">
        <v>397</v>
      </c>
      <c r="B471" s="62" t="s">
        <v>1521</v>
      </c>
      <c r="C471" s="63"/>
      <c r="D471" s="64"/>
      <c r="E471" s="65"/>
      <c r="F471" s="66"/>
      <c r="G471" s="63"/>
      <c r="H471" s="67"/>
      <c r="I471" s="68"/>
      <c r="J471" s="68"/>
      <c r="K471" s="34"/>
      <c r="L471" s="75">
        <v>471</v>
      </c>
      <c r="M471" s="75" t="b">
        <f xml:space="preserve"> IF(AND(Edges[Relationship Date (UTC)] &gt;= Misc!$O$2, Edges[Relationship Date (UTC)] &lt;= Misc!$P$2,Edges[Tweet Date (UTC)] &gt;= Misc!$O$3, Edges[Tweet Date (UTC)] &lt;= Misc!$P$3,TRUE), TRUE, FALSE)</f>
        <v>1</v>
      </c>
      <c r="N471" s="70"/>
      <c r="O471" s="87" t="s">
        <v>1908</v>
      </c>
      <c r="P471" s="90">
        <v>44081.377650462964</v>
      </c>
      <c r="Q471" s="87" t="s">
        <v>2101</v>
      </c>
      <c r="R471" s="87"/>
      <c r="S471" s="87"/>
      <c r="T471" s="87"/>
      <c r="U471" s="90">
        <v>44081.377650462964</v>
      </c>
      <c r="V471" s="92" t="s">
        <v>3216</v>
      </c>
      <c r="W471" s="87"/>
      <c r="X471" s="87"/>
      <c r="Y471" s="96" t="s">
        <v>5216</v>
      </c>
      <c r="Z471" s="87"/>
      <c r="AA471" s="48">
        <v>0</v>
      </c>
      <c r="AB471" s="49">
        <v>0</v>
      </c>
      <c r="AC471" s="48">
        <v>0</v>
      </c>
      <c r="AD471" s="49">
        <v>0</v>
      </c>
      <c r="AE471" s="48">
        <v>0</v>
      </c>
      <c r="AF471" s="49">
        <v>0</v>
      </c>
      <c r="AG471" s="48">
        <v>49</v>
      </c>
      <c r="AH471" s="49">
        <v>100</v>
      </c>
      <c r="AI471" s="48">
        <v>49</v>
      </c>
    </row>
    <row r="472" spans="1:35" x14ac:dyDescent="0.25">
      <c r="A472" s="62" t="s">
        <v>398</v>
      </c>
      <c r="B472" s="62" t="s">
        <v>1522</v>
      </c>
      <c r="C472" s="63"/>
      <c r="D472" s="64"/>
      <c r="E472" s="65"/>
      <c r="F472" s="66"/>
      <c r="G472" s="63"/>
      <c r="H472" s="67"/>
      <c r="I472" s="68"/>
      <c r="J472" s="68"/>
      <c r="K472" s="34"/>
      <c r="L472" s="75">
        <v>472</v>
      </c>
      <c r="M472" s="75" t="b">
        <f xml:space="preserve"> IF(AND(Edges[Relationship Date (UTC)] &gt;= Misc!$O$2, Edges[Relationship Date (UTC)] &lt;= Misc!$P$2,Edges[Tweet Date (UTC)] &gt;= Misc!$O$3, Edges[Tweet Date (UTC)] &lt;= Misc!$P$3,TRUE), TRUE, FALSE)</f>
        <v>1</v>
      </c>
      <c r="N472" s="70"/>
      <c r="O472" s="87" t="s">
        <v>1908</v>
      </c>
      <c r="P472" s="90">
        <v>44081.377650462964</v>
      </c>
      <c r="Q472" s="87" t="s">
        <v>2102</v>
      </c>
      <c r="R472" s="87"/>
      <c r="S472" s="87"/>
      <c r="T472" s="87"/>
      <c r="U472" s="90">
        <v>44081.377650462964</v>
      </c>
      <c r="V472" s="92" t="s">
        <v>3217</v>
      </c>
      <c r="W472" s="87"/>
      <c r="X472" s="87"/>
      <c r="Y472" s="96" t="s">
        <v>5217</v>
      </c>
      <c r="Z472" s="87"/>
      <c r="AA472" s="48">
        <v>1</v>
      </c>
      <c r="AB472" s="49">
        <v>4.5454545454545459</v>
      </c>
      <c r="AC472" s="48">
        <v>0</v>
      </c>
      <c r="AD472" s="49">
        <v>0</v>
      </c>
      <c r="AE472" s="48">
        <v>0</v>
      </c>
      <c r="AF472" s="49">
        <v>0</v>
      </c>
      <c r="AG472" s="48">
        <v>21</v>
      </c>
      <c r="AH472" s="49">
        <v>95.454545454545453</v>
      </c>
      <c r="AI472" s="48">
        <v>22</v>
      </c>
    </row>
    <row r="473" spans="1:35" x14ac:dyDescent="0.25">
      <c r="A473" s="62" t="s">
        <v>399</v>
      </c>
      <c r="B473" s="62" t="s">
        <v>1361</v>
      </c>
      <c r="C473" s="63"/>
      <c r="D473" s="64"/>
      <c r="E473" s="65"/>
      <c r="F473" s="66"/>
      <c r="G473" s="63"/>
      <c r="H473" s="67"/>
      <c r="I473" s="68"/>
      <c r="J473" s="68"/>
      <c r="K473" s="34"/>
      <c r="L473" s="75">
        <v>473</v>
      </c>
      <c r="M473" s="75" t="b">
        <f xml:space="preserve"> IF(AND(Edges[Relationship Date (UTC)] &gt;= Misc!$O$2, Edges[Relationship Date (UTC)] &lt;= Misc!$P$2,Edges[Tweet Date (UTC)] &gt;= Misc!$O$3, Edges[Tweet Date (UTC)] &lt;= Misc!$P$3,TRUE), TRUE, FALSE)</f>
        <v>1</v>
      </c>
      <c r="N473" s="70"/>
      <c r="O473" s="87" t="s">
        <v>1908</v>
      </c>
      <c r="P473" s="90">
        <v>44081.377685185187</v>
      </c>
      <c r="Q473" s="87" t="s">
        <v>1925</v>
      </c>
      <c r="R473" s="87"/>
      <c r="S473" s="87"/>
      <c r="T473" s="87"/>
      <c r="U473" s="90">
        <v>44081.377685185187</v>
      </c>
      <c r="V473" s="92" t="s">
        <v>3218</v>
      </c>
      <c r="W473" s="87"/>
      <c r="X473" s="87"/>
      <c r="Y473" s="96" t="s">
        <v>5218</v>
      </c>
      <c r="Z473" s="87"/>
      <c r="AA473" s="48"/>
      <c r="AB473" s="49"/>
      <c r="AC473" s="48"/>
      <c r="AD473" s="49"/>
      <c r="AE473" s="48"/>
      <c r="AF473" s="49"/>
      <c r="AG473" s="48"/>
      <c r="AH473" s="49"/>
      <c r="AI473" s="48"/>
    </row>
    <row r="474" spans="1:35" x14ac:dyDescent="0.25">
      <c r="A474" s="62" t="s">
        <v>399</v>
      </c>
      <c r="B474" s="62" t="s">
        <v>1362</v>
      </c>
      <c r="C474" s="63"/>
      <c r="D474" s="64"/>
      <c r="E474" s="65"/>
      <c r="F474" s="66"/>
      <c r="G474" s="63"/>
      <c r="H474" s="67"/>
      <c r="I474" s="68"/>
      <c r="J474" s="68"/>
      <c r="K474" s="34"/>
      <c r="L474" s="75">
        <v>474</v>
      </c>
      <c r="M474" s="75" t="b">
        <f xml:space="preserve"> IF(AND(Edges[Relationship Date (UTC)] &gt;= Misc!$O$2, Edges[Relationship Date (UTC)] &lt;= Misc!$P$2,Edges[Tweet Date (UTC)] &gt;= Misc!$O$3, Edges[Tweet Date (UTC)] &lt;= Misc!$P$3,TRUE), TRUE, FALSE)</f>
        <v>1</v>
      </c>
      <c r="N474" s="70"/>
      <c r="O474" s="87" t="s">
        <v>1908</v>
      </c>
      <c r="P474" s="90">
        <v>44081.377685185187</v>
      </c>
      <c r="Q474" s="87" t="s">
        <v>1925</v>
      </c>
      <c r="R474" s="87"/>
      <c r="S474" s="87"/>
      <c r="T474" s="87"/>
      <c r="U474" s="90">
        <v>44081.377685185187</v>
      </c>
      <c r="V474" s="92" t="s">
        <v>3218</v>
      </c>
      <c r="W474" s="87"/>
      <c r="X474" s="87"/>
      <c r="Y474" s="96" t="s">
        <v>5218</v>
      </c>
      <c r="Z474" s="87"/>
      <c r="AA474" s="48">
        <v>0</v>
      </c>
      <c r="AB474" s="49">
        <v>0</v>
      </c>
      <c r="AC474" s="48">
        <v>0</v>
      </c>
      <c r="AD474" s="49">
        <v>0</v>
      </c>
      <c r="AE474" s="48">
        <v>0</v>
      </c>
      <c r="AF474" s="49">
        <v>0</v>
      </c>
      <c r="AG474" s="48">
        <v>42</v>
      </c>
      <c r="AH474" s="49">
        <v>100</v>
      </c>
      <c r="AI474" s="48">
        <v>42</v>
      </c>
    </row>
    <row r="475" spans="1:35" x14ac:dyDescent="0.25">
      <c r="A475" s="62" t="s">
        <v>400</v>
      </c>
      <c r="B475" s="62" t="s">
        <v>1523</v>
      </c>
      <c r="C475" s="63"/>
      <c r="D475" s="64"/>
      <c r="E475" s="65"/>
      <c r="F475" s="66"/>
      <c r="G475" s="63"/>
      <c r="H475" s="67"/>
      <c r="I475" s="68"/>
      <c r="J475" s="68"/>
      <c r="K475" s="34"/>
      <c r="L475" s="75">
        <v>475</v>
      </c>
      <c r="M475" s="75" t="b">
        <f xml:space="preserve"> IF(AND(Edges[Relationship Date (UTC)] &gt;= Misc!$O$2, Edges[Relationship Date (UTC)] &lt;= Misc!$P$2,Edges[Tweet Date (UTC)] &gt;= Misc!$O$3, Edges[Tweet Date (UTC)] &lt;= Misc!$P$3,TRUE), TRUE, FALSE)</f>
        <v>1</v>
      </c>
      <c r="N475" s="70"/>
      <c r="O475" s="87" t="s">
        <v>1908</v>
      </c>
      <c r="P475" s="90">
        <v>44081.372997685183</v>
      </c>
      <c r="Q475" s="87" t="s">
        <v>2103</v>
      </c>
      <c r="R475" s="87"/>
      <c r="S475" s="87"/>
      <c r="T475" s="87" t="s">
        <v>2743</v>
      </c>
      <c r="U475" s="90">
        <v>44081.372997685183</v>
      </c>
      <c r="V475" s="92" t="s">
        <v>3219</v>
      </c>
      <c r="W475" s="87"/>
      <c r="X475" s="87"/>
      <c r="Y475" s="96" t="s">
        <v>5219</v>
      </c>
      <c r="Z475" s="87"/>
      <c r="AA475" s="48">
        <v>0</v>
      </c>
      <c r="AB475" s="49">
        <v>0</v>
      </c>
      <c r="AC475" s="48">
        <v>0</v>
      </c>
      <c r="AD475" s="49">
        <v>0</v>
      </c>
      <c r="AE475" s="48">
        <v>0</v>
      </c>
      <c r="AF475" s="49">
        <v>0</v>
      </c>
      <c r="AG475" s="48">
        <v>3</v>
      </c>
      <c r="AH475" s="49">
        <v>100</v>
      </c>
      <c r="AI475" s="48">
        <v>3</v>
      </c>
    </row>
    <row r="476" spans="1:35" x14ac:dyDescent="0.25">
      <c r="A476" s="62" t="s">
        <v>400</v>
      </c>
      <c r="B476" s="62" t="s">
        <v>1165</v>
      </c>
      <c r="C476" s="63"/>
      <c r="D476" s="64"/>
      <c r="E476" s="65"/>
      <c r="F476" s="66"/>
      <c r="G476" s="63"/>
      <c r="H476" s="67"/>
      <c r="I476" s="68"/>
      <c r="J476" s="68"/>
      <c r="K476" s="34"/>
      <c r="L476" s="75">
        <v>476</v>
      </c>
      <c r="M476" s="75" t="b">
        <f xml:space="preserve"> IF(AND(Edges[Relationship Date (UTC)] &gt;= Misc!$O$2, Edges[Relationship Date (UTC)] &lt;= Misc!$P$2,Edges[Tweet Date (UTC)] &gt;= Misc!$O$3, Edges[Tweet Date (UTC)] &lt;= Misc!$P$3,TRUE), TRUE, FALSE)</f>
        <v>1</v>
      </c>
      <c r="N476" s="70"/>
      <c r="O476" s="87" t="s">
        <v>1908</v>
      </c>
      <c r="P476" s="90">
        <v>44081.373391203706</v>
      </c>
      <c r="Q476" s="87" t="s">
        <v>1972</v>
      </c>
      <c r="R476" s="87"/>
      <c r="S476" s="87"/>
      <c r="T476" s="87"/>
      <c r="U476" s="90">
        <v>44081.373391203706</v>
      </c>
      <c r="V476" s="92" t="s">
        <v>3220</v>
      </c>
      <c r="W476" s="87"/>
      <c r="X476" s="87"/>
      <c r="Y476" s="96" t="s">
        <v>5220</v>
      </c>
      <c r="Z476" s="87"/>
      <c r="AA476" s="48">
        <v>0</v>
      </c>
      <c r="AB476" s="49">
        <v>0</v>
      </c>
      <c r="AC476" s="48">
        <v>0</v>
      </c>
      <c r="AD476" s="49">
        <v>0</v>
      </c>
      <c r="AE476" s="48">
        <v>0</v>
      </c>
      <c r="AF476" s="49">
        <v>0</v>
      </c>
      <c r="AG476" s="48">
        <v>41</v>
      </c>
      <c r="AH476" s="49">
        <v>100</v>
      </c>
      <c r="AI476" s="48">
        <v>41</v>
      </c>
    </row>
    <row r="477" spans="1:35" x14ac:dyDescent="0.25">
      <c r="A477" s="62" t="s">
        <v>400</v>
      </c>
      <c r="B477" s="62" t="s">
        <v>1367</v>
      </c>
      <c r="C477" s="63"/>
      <c r="D477" s="64"/>
      <c r="E477" s="65"/>
      <c r="F477" s="66"/>
      <c r="G477" s="63"/>
      <c r="H477" s="67"/>
      <c r="I477" s="68"/>
      <c r="J477" s="68"/>
      <c r="K477" s="34"/>
      <c r="L477" s="75">
        <v>477</v>
      </c>
      <c r="M477" s="75" t="b">
        <f xml:space="preserve"> IF(AND(Edges[Relationship Date (UTC)] &gt;= Misc!$O$2, Edges[Relationship Date (UTC)] &lt;= Misc!$P$2,Edges[Tweet Date (UTC)] &gt;= Misc!$O$3, Edges[Tweet Date (UTC)] &lt;= Misc!$P$3,TRUE), TRUE, FALSE)</f>
        <v>1</v>
      </c>
      <c r="N477" s="70"/>
      <c r="O477" s="87" t="s">
        <v>1908</v>
      </c>
      <c r="P477" s="90">
        <v>44081.374039351853</v>
      </c>
      <c r="Q477" s="87" t="s">
        <v>1936</v>
      </c>
      <c r="R477" s="87"/>
      <c r="S477" s="87"/>
      <c r="T477" s="87" t="s">
        <v>2747</v>
      </c>
      <c r="U477" s="90">
        <v>44081.374039351853</v>
      </c>
      <c r="V477" s="92" t="s">
        <v>3221</v>
      </c>
      <c r="W477" s="87"/>
      <c r="X477" s="87"/>
      <c r="Y477" s="96" t="s">
        <v>5221</v>
      </c>
      <c r="Z477" s="87"/>
      <c r="AA477" s="48">
        <v>0</v>
      </c>
      <c r="AB477" s="49">
        <v>0</v>
      </c>
      <c r="AC477" s="48">
        <v>0</v>
      </c>
      <c r="AD477" s="49">
        <v>0</v>
      </c>
      <c r="AE477" s="48">
        <v>0</v>
      </c>
      <c r="AF477" s="49">
        <v>0</v>
      </c>
      <c r="AG477" s="48">
        <v>26</v>
      </c>
      <c r="AH477" s="49">
        <v>100</v>
      </c>
      <c r="AI477" s="48">
        <v>26</v>
      </c>
    </row>
    <row r="478" spans="1:35" x14ac:dyDescent="0.25">
      <c r="A478" s="62" t="s">
        <v>400</v>
      </c>
      <c r="B478" s="62" t="s">
        <v>1524</v>
      </c>
      <c r="C478" s="63"/>
      <c r="D478" s="64"/>
      <c r="E478" s="65"/>
      <c r="F478" s="66"/>
      <c r="G478" s="63"/>
      <c r="H478" s="67"/>
      <c r="I478" s="68"/>
      <c r="J478" s="68"/>
      <c r="K478" s="34"/>
      <c r="L478" s="75">
        <v>478</v>
      </c>
      <c r="M478" s="75" t="b">
        <f xml:space="preserve"> IF(AND(Edges[Relationship Date (UTC)] &gt;= Misc!$O$2, Edges[Relationship Date (UTC)] &lt;= Misc!$P$2,Edges[Tweet Date (UTC)] &gt;= Misc!$O$3, Edges[Tweet Date (UTC)] &lt;= Misc!$P$3,TRUE), TRUE, FALSE)</f>
        <v>1</v>
      </c>
      <c r="N478" s="70"/>
      <c r="O478" s="87" t="s">
        <v>1908</v>
      </c>
      <c r="P478" s="90">
        <v>44081.375358796293</v>
      </c>
      <c r="Q478" s="87" t="s">
        <v>2104</v>
      </c>
      <c r="R478" s="87"/>
      <c r="S478" s="87"/>
      <c r="T478" s="87" t="s">
        <v>2797</v>
      </c>
      <c r="U478" s="90">
        <v>44081.375358796293</v>
      </c>
      <c r="V478" s="92" t="s">
        <v>3222</v>
      </c>
      <c r="W478" s="87"/>
      <c r="X478" s="87"/>
      <c r="Y478" s="96" t="s">
        <v>5222</v>
      </c>
      <c r="Z478" s="87"/>
      <c r="AA478" s="48">
        <v>0</v>
      </c>
      <c r="AB478" s="49">
        <v>0</v>
      </c>
      <c r="AC478" s="48">
        <v>0</v>
      </c>
      <c r="AD478" s="49">
        <v>0</v>
      </c>
      <c r="AE478" s="48">
        <v>0</v>
      </c>
      <c r="AF478" s="49">
        <v>0</v>
      </c>
      <c r="AG478" s="48">
        <v>38</v>
      </c>
      <c r="AH478" s="49">
        <v>100</v>
      </c>
      <c r="AI478" s="48">
        <v>38</v>
      </c>
    </row>
    <row r="479" spans="1:35" x14ac:dyDescent="0.25">
      <c r="A479" s="62" t="s">
        <v>400</v>
      </c>
      <c r="B479" s="62" t="s">
        <v>1361</v>
      </c>
      <c r="C479" s="63"/>
      <c r="D479" s="64"/>
      <c r="E479" s="65"/>
      <c r="F479" s="66"/>
      <c r="G479" s="63"/>
      <c r="H479" s="67"/>
      <c r="I479" s="68"/>
      <c r="J479" s="68"/>
      <c r="K479" s="34"/>
      <c r="L479" s="75">
        <v>479</v>
      </c>
      <c r="M479" s="75" t="b">
        <f xml:space="preserve"> IF(AND(Edges[Relationship Date (UTC)] &gt;= Misc!$O$2, Edges[Relationship Date (UTC)] &lt;= Misc!$P$2,Edges[Tweet Date (UTC)] &gt;= Misc!$O$3, Edges[Tweet Date (UTC)] &lt;= Misc!$P$3,TRUE), TRUE, FALSE)</f>
        <v>1</v>
      </c>
      <c r="N479" s="70"/>
      <c r="O479" s="87" t="s">
        <v>1908</v>
      </c>
      <c r="P479" s="90">
        <v>44081.375428240739</v>
      </c>
      <c r="Q479" s="87" t="s">
        <v>2105</v>
      </c>
      <c r="R479" s="87"/>
      <c r="S479" s="87"/>
      <c r="T479" s="87" t="s">
        <v>2747</v>
      </c>
      <c r="U479" s="90">
        <v>44081.375428240739</v>
      </c>
      <c r="V479" s="92" t="s">
        <v>3223</v>
      </c>
      <c r="W479" s="87"/>
      <c r="X479" s="87"/>
      <c r="Y479" s="96" t="s">
        <v>5223</v>
      </c>
      <c r="Z479" s="87"/>
      <c r="AA479" s="48"/>
      <c r="AB479" s="49"/>
      <c r="AC479" s="48"/>
      <c r="AD479" s="49"/>
      <c r="AE479" s="48"/>
      <c r="AF479" s="49"/>
      <c r="AG479" s="48"/>
      <c r="AH479" s="49"/>
      <c r="AI479" s="48"/>
    </row>
    <row r="480" spans="1:35" x14ac:dyDescent="0.25">
      <c r="A480" s="62" t="s">
        <v>400</v>
      </c>
      <c r="B480" s="62" t="s">
        <v>1165</v>
      </c>
      <c r="C480" s="63"/>
      <c r="D480" s="64"/>
      <c r="E480" s="65"/>
      <c r="F480" s="66"/>
      <c r="G480" s="63"/>
      <c r="H480" s="67"/>
      <c r="I480" s="68"/>
      <c r="J480" s="68"/>
      <c r="K480" s="34"/>
      <c r="L480" s="75">
        <v>480</v>
      </c>
      <c r="M480" s="75" t="b">
        <f xml:space="preserve"> IF(AND(Edges[Relationship Date (UTC)] &gt;= Misc!$O$2, Edges[Relationship Date (UTC)] &lt;= Misc!$P$2,Edges[Tweet Date (UTC)] &gt;= Misc!$O$3, Edges[Tweet Date (UTC)] &lt;= Misc!$P$3,TRUE), TRUE, FALSE)</f>
        <v>1</v>
      </c>
      <c r="N480" s="70"/>
      <c r="O480" s="87" t="s">
        <v>1908</v>
      </c>
      <c r="P480" s="90">
        <v>44081.375428240739</v>
      </c>
      <c r="Q480" s="87" t="s">
        <v>2105</v>
      </c>
      <c r="R480" s="87"/>
      <c r="S480" s="87"/>
      <c r="T480" s="87" t="s">
        <v>2747</v>
      </c>
      <c r="U480" s="90">
        <v>44081.375428240739</v>
      </c>
      <c r="V480" s="92" t="s">
        <v>3223</v>
      </c>
      <c r="W480" s="87"/>
      <c r="X480" s="87"/>
      <c r="Y480" s="96" t="s">
        <v>5223</v>
      </c>
      <c r="Z480" s="87"/>
      <c r="AA480" s="48"/>
      <c r="AB480" s="49"/>
      <c r="AC480" s="48"/>
      <c r="AD480" s="49"/>
      <c r="AE480" s="48"/>
      <c r="AF480" s="49"/>
      <c r="AG480" s="48"/>
      <c r="AH480" s="49"/>
      <c r="AI480" s="48"/>
    </row>
    <row r="481" spans="1:35" x14ac:dyDescent="0.25">
      <c r="A481" s="62" t="s">
        <v>400</v>
      </c>
      <c r="B481" s="62" t="s">
        <v>1525</v>
      </c>
      <c r="C481" s="63"/>
      <c r="D481" s="64"/>
      <c r="E481" s="65"/>
      <c r="F481" s="66"/>
      <c r="G481" s="63"/>
      <c r="H481" s="67"/>
      <c r="I481" s="68"/>
      <c r="J481" s="68"/>
      <c r="K481" s="34"/>
      <c r="L481" s="75">
        <v>481</v>
      </c>
      <c r="M481" s="75" t="b">
        <f xml:space="preserve"> IF(AND(Edges[Relationship Date (UTC)] &gt;= Misc!$O$2, Edges[Relationship Date (UTC)] &lt;= Misc!$P$2,Edges[Tweet Date (UTC)] &gt;= Misc!$O$3, Edges[Tweet Date (UTC)] &lt;= Misc!$P$3,TRUE), TRUE, FALSE)</f>
        <v>1</v>
      </c>
      <c r="N481" s="70"/>
      <c r="O481" s="87" t="s">
        <v>1908</v>
      </c>
      <c r="P481" s="90">
        <v>44081.375428240739</v>
      </c>
      <c r="Q481" s="87" t="s">
        <v>2105</v>
      </c>
      <c r="R481" s="87"/>
      <c r="S481" s="87"/>
      <c r="T481" s="87" t="s">
        <v>2747</v>
      </c>
      <c r="U481" s="90">
        <v>44081.375428240739</v>
      </c>
      <c r="V481" s="92" t="s">
        <v>3223</v>
      </c>
      <c r="W481" s="87"/>
      <c r="X481" s="87"/>
      <c r="Y481" s="96" t="s">
        <v>5223</v>
      </c>
      <c r="Z481" s="87"/>
      <c r="AA481" s="48">
        <v>0</v>
      </c>
      <c r="AB481" s="49">
        <v>0</v>
      </c>
      <c r="AC481" s="48">
        <v>0</v>
      </c>
      <c r="AD481" s="49">
        <v>0</v>
      </c>
      <c r="AE481" s="48">
        <v>0</v>
      </c>
      <c r="AF481" s="49">
        <v>0</v>
      </c>
      <c r="AG481" s="48">
        <v>28</v>
      </c>
      <c r="AH481" s="49">
        <v>100</v>
      </c>
      <c r="AI481" s="48">
        <v>28</v>
      </c>
    </row>
    <row r="482" spans="1:35" x14ac:dyDescent="0.25">
      <c r="A482" s="62" t="s">
        <v>400</v>
      </c>
      <c r="B482" s="62" t="s">
        <v>1526</v>
      </c>
      <c r="C482" s="63"/>
      <c r="D482" s="64"/>
      <c r="E482" s="65"/>
      <c r="F482" s="66"/>
      <c r="G482" s="63"/>
      <c r="H482" s="67"/>
      <c r="I482" s="68"/>
      <c r="J482" s="68"/>
      <c r="K482" s="34"/>
      <c r="L482" s="75">
        <v>482</v>
      </c>
      <c r="M482" s="75" t="b">
        <f xml:space="preserve"> IF(AND(Edges[Relationship Date (UTC)] &gt;= Misc!$O$2, Edges[Relationship Date (UTC)] &lt;= Misc!$P$2,Edges[Tweet Date (UTC)] &gt;= Misc!$O$3, Edges[Tweet Date (UTC)] &lt;= Misc!$P$3,TRUE), TRUE, FALSE)</f>
        <v>1</v>
      </c>
      <c r="N482" s="70"/>
      <c r="O482" s="87" t="s">
        <v>1908</v>
      </c>
      <c r="P482" s="90">
        <v>44081.377696759257</v>
      </c>
      <c r="Q482" s="87" t="s">
        <v>2106</v>
      </c>
      <c r="R482" s="87"/>
      <c r="S482" s="87"/>
      <c r="T482" s="87" t="s">
        <v>2798</v>
      </c>
      <c r="U482" s="90">
        <v>44081.377696759257</v>
      </c>
      <c r="V482" s="92" t="s">
        <v>3224</v>
      </c>
      <c r="W482" s="87"/>
      <c r="X482" s="87"/>
      <c r="Y482" s="96" t="s">
        <v>5224</v>
      </c>
      <c r="Z482" s="87"/>
      <c r="AA482" s="48"/>
      <c r="AB482" s="49"/>
      <c r="AC482" s="48"/>
      <c r="AD482" s="49"/>
      <c r="AE482" s="48"/>
      <c r="AF482" s="49"/>
      <c r="AG482" s="48"/>
      <c r="AH482" s="49"/>
      <c r="AI482" s="48"/>
    </row>
    <row r="483" spans="1:35" x14ac:dyDescent="0.25">
      <c r="A483" s="62" t="s">
        <v>400</v>
      </c>
      <c r="B483" s="62" t="s">
        <v>1527</v>
      </c>
      <c r="C483" s="63"/>
      <c r="D483" s="64"/>
      <c r="E483" s="65"/>
      <c r="F483" s="66"/>
      <c r="G483" s="63"/>
      <c r="H483" s="67"/>
      <c r="I483" s="68"/>
      <c r="J483" s="68"/>
      <c r="K483" s="34"/>
      <c r="L483" s="75">
        <v>483</v>
      </c>
      <c r="M483" s="75" t="b">
        <f xml:space="preserve"> IF(AND(Edges[Relationship Date (UTC)] &gt;= Misc!$O$2, Edges[Relationship Date (UTC)] &lt;= Misc!$P$2,Edges[Tweet Date (UTC)] &gt;= Misc!$O$3, Edges[Tweet Date (UTC)] &lt;= Misc!$P$3,TRUE), TRUE, FALSE)</f>
        <v>1</v>
      </c>
      <c r="N483" s="70"/>
      <c r="O483" s="87" t="s">
        <v>1908</v>
      </c>
      <c r="P483" s="90">
        <v>44081.377696759257</v>
      </c>
      <c r="Q483" s="87" t="s">
        <v>2106</v>
      </c>
      <c r="R483" s="87"/>
      <c r="S483" s="87"/>
      <c r="T483" s="87" t="s">
        <v>2798</v>
      </c>
      <c r="U483" s="90">
        <v>44081.377696759257</v>
      </c>
      <c r="V483" s="92" t="s">
        <v>3224</v>
      </c>
      <c r="W483" s="87"/>
      <c r="X483" s="87"/>
      <c r="Y483" s="96" t="s">
        <v>5224</v>
      </c>
      <c r="Z483" s="87"/>
      <c r="AA483" s="48"/>
      <c r="AB483" s="49"/>
      <c r="AC483" s="48"/>
      <c r="AD483" s="49"/>
      <c r="AE483" s="48"/>
      <c r="AF483" s="49"/>
      <c r="AG483" s="48"/>
      <c r="AH483" s="49"/>
      <c r="AI483" s="48"/>
    </row>
    <row r="484" spans="1:35" x14ac:dyDescent="0.25">
      <c r="A484" s="62" t="s">
        <v>400</v>
      </c>
      <c r="B484" s="62" t="s">
        <v>1387</v>
      </c>
      <c r="C484" s="63"/>
      <c r="D484" s="64"/>
      <c r="E484" s="65"/>
      <c r="F484" s="66"/>
      <c r="G484" s="63"/>
      <c r="H484" s="67"/>
      <c r="I484" s="68"/>
      <c r="J484" s="68"/>
      <c r="K484" s="34"/>
      <c r="L484" s="75">
        <v>484</v>
      </c>
      <c r="M484" s="75" t="b">
        <f xml:space="preserve"> IF(AND(Edges[Relationship Date (UTC)] &gt;= Misc!$O$2, Edges[Relationship Date (UTC)] &lt;= Misc!$P$2,Edges[Tweet Date (UTC)] &gt;= Misc!$O$3, Edges[Tweet Date (UTC)] &lt;= Misc!$P$3,TRUE), TRUE, FALSE)</f>
        <v>1</v>
      </c>
      <c r="N484" s="70"/>
      <c r="O484" s="87" t="s">
        <v>1908</v>
      </c>
      <c r="P484" s="90">
        <v>44081.377696759257</v>
      </c>
      <c r="Q484" s="87" t="s">
        <v>2106</v>
      </c>
      <c r="R484" s="87"/>
      <c r="S484" s="87"/>
      <c r="T484" s="87" t="s">
        <v>2798</v>
      </c>
      <c r="U484" s="90">
        <v>44081.377696759257</v>
      </c>
      <c r="V484" s="92" t="s">
        <v>3224</v>
      </c>
      <c r="W484" s="87"/>
      <c r="X484" s="87"/>
      <c r="Y484" s="96" t="s">
        <v>5224</v>
      </c>
      <c r="Z484" s="87"/>
      <c r="AA484" s="48"/>
      <c r="AB484" s="49"/>
      <c r="AC484" s="48"/>
      <c r="AD484" s="49"/>
      <c r="AE484" s="48"/>
      <c r="AF484" s="49"/>
      <c r="AG484" s="48"/>
      <c r="AH484" s="49"/>
      <c r="AI484" s="48"/>
    </row>
    <row r="485" spans="1:35" x14ac:dyDescent="0.25">
      <c r="A485" s="62" t="s">
        <v>400</v>
      </c>
      <c r="B485" s="62" t="s">
        <v>1528</v>
      </c>
      <c r="C485" s="63"/>
      <c r="D485" s="64"/>
      <c r="E485" s="65"/>
      <c r="F485" s="66"/>
      <c r="G485" s="63"/>
      <c r="H485" s="67"/>
      <c r="I485" s="68"/>
      <c r="J485" s="68"/>
      <c r="K485" s="34"/>
      <c r="L485" s="75">
        <v>485</v>
      </c>
      <c r="M485" s="75" t="b">
        <f xml:space="preserve"> IF(AND(Edges[Relationship Date (UTC)] &gt;= Misc!$O$2, Edges[Relationship Date (UTC)] &lt;= Misc!$P$2,Edges[Tweet Date (UTC)] &gt;= Misc!$O$3, Edges[Tweet Date (UTC)] &lt;= Misc!$P$3,TRUE), TRUE, FALSE)</f>
        <v>1</v>
      </c>
      <c r="N485" s="70"/>
      <c r="O485" s="87" t="s">
        <v>1908</v>
      </c>
      <c r="P485" s="90">
        <v>44081.377696759257</v>
      </c>
      <c r="Q485" s="87" t="s">
        <v>2106</v>
      </c>
      <c r="R485" s="87"/>
      <c r="S485" s="87"/>
      <c r="T485" s="87" t="s">
        <v>2798</v>
      </c>
      <c r="U485" s="90">
        <v>44081.377696759257</v>
      </c>
      <c r="V485" s="92" t="s">
        <v>3224</v>
      </c>
      <c r="W485" s="87"/>
      <c r="X485" s="87"/>
      <c r="Y485" s="96" t="s">
        <v>5224</v>
      </c>
      <c r="Z485" s="87"/>
      <c r="AA485" s="48">
        <v>0</v>
      </c>
      <c r="AB485" s="49">
        <v>0</v>
      </c>
      <c r="AC485" s="48">
        <v>0</v>
      </c>
      <c r="AD485" s="49">
        <v>0</v>
      </c>
      <c r="AE485" s="48">
        <v>0</v>
      </c>
      <c r="AF485" s="49">
        <v>0</v>
      </c>
      <c r="AG485" s="48">
        <v>33</v>
      </c>
      <c r="AH485" s="49">
        <v>100</v>
      </c>
      <c r="AI485" s="48">
        <v>33</v>
      </c>
    </row>
    <row r="486" spans="1:35" x14ac:dyDescent="0.25">
      <c r="A486" s="62" t="s">
        <v>401</v>
      </c>
      <c r="B486" s="62" t="s">
        <v>1165</v>
      </c>
      <c r="C486" s="63"/>
      <c r="D486" s="64"/>
      <c r="E486" s="65"/>
      <c r="F486" s="66"/>
      <c r="G486" s="63"/>
      <c r="H486" s="67"/>
      <c r="I486" s="68"/>
      <c r="J486" s="68"/>
      <c r="K486" s="34"/>
      <c r="L486" s="75">
        <v>486</v>
      </c>
      <c r="M486" s="75" t="b">
        <f xml:space="preserve"> IF(AND(Edges[Relationship Date (UTC)] &gt;= Misc!$O$2, Edges[Relationship Date (UTC)] &lt;= Misc!$P$2,Edges[Tweet Date (UTC)] &gt;= Misc!$O$3, Edges[Tweet Date (UTC)] &lt;= Misc!$P$3,TRUE), TRUE, FALSE)</f>
        <v>1</v>
      </c>
      <c r="N486" s="70"/>
      <c r="O486" s="87" t="s">
        <v>1908</v>
      </c>
      <c r="P486" s="90">
        <v>44081.377743055556</v>
      </c>
      <c r="Q486" s="87" t="s">
        <v>1918</v>
      </c>
      <c r="R486" s="87"/>
      <c r="S486" s="87"/>
      <c r="T486" s="87"/>
      <c r="U486" s="90">
        <v>44081.377743055556</v>
      </c>
      <c r="V486" s="92" t="s">
        <v>3225</v>
      </c>
      <c r="W486" s="87"/>
      <c r="X486" s="87"/>
      <c r="Y486" s="96" t="s">
        <v>5225</v>
      </c>
      <c r="Z486" s="87"/>
      <c r="AA486" s="48">
        <v>0</v>
      </c>
      <c r="AB486" s="49">
        <v>0</v>
      </c>
      <c r="AC486" s="48">
        <v>0</v>
      </c>
      <c r="AD486" s="49">
        <v>0</v>
      </c>
      <c r="AE486" s="48">
        <v>0</v>
      </c>
      <c r="AF486" s="49">
        <v>0</v>
      </c>
      <c r="AG486" s="48">
        <v>44</v>
      </c>
      <c r="AH486" s="49">
        <v>100</v>
      </c>
      <c r="AI486" s="48">
        <v>44</v>
      </c>
    </row>
    <row r="487" spans="1:35" x14ac:dyDescent="0.25">
      <c r="A487" s="62" t="s">
        <v>402</v>
      </c>
      <c r="B487" s="62" t="s">
        <v>1346</v>
      </c>
      <c r="C487" s="63"/>
      <c r="D487" s="64"/>
      <c r="E487" s="65"/>
      <c r="F487" s="66"/>
      <c r="G487" s="63"/>
      <c r="H487" s="67"/>
      <c r="I487" s="68"/>
      <c r="J487" s="68"/>
      <c r="K487" s="34"/>
      <c r="L487" s="75">
        <v>487</v>
      </c>
      <c r="M487" s="75" t="b">
        <f xml:space="preserve"> IF(AND(Edges[Relationship Date (UTC)] &gt;= Misc!$O$2, Edges[Relationship Date (UTC)] &lt;= Misc!$P$2,Edges[Tweet Date (UTC)] &gt;= Misc!$O$3, Edges[Tweet Date (UTC)] &lt;= Misc!$P$3,TRUE), TRUE, FALSE)</f>
        <v>1</v>
      </c>
      <c r="N487" s="70"/>
      <c r="O487" s="87" t="s">
        <v>1908</v>
      </c>
      <c r="P487" s="90">
        <v>44081.377754629626</v>
      </c>
      <c r="Q487" s="87" t="s">
        <v>1912</v>
      </c>
      <c r="R487" s="87"/>
      <c r="S487" s="87"/>
      <c r="T487" s="87" t="s">
        <v>2743</v>
      </c>
      <c r="U487" s="90">
        <v>44081.377754629626</v>
      </c>
      <c r="V487" s="92" t="s">
        <v>3226</v>
      </c>
      <c r="W487" s="87"/>
      <c r="X487" s="87"/>
      <c r="Y487" s="96" t="s">
        <v>5226</v>
      </c>
      <c r="Z487" s="87"/>
      <c r="AA487" s="48">
        <v>0</v>
      </c>
      <c r="AB487" s="49">
        <v>0</v>
      </c>
      <c r="AC487" s="48">
        <v>0</v>
      </c>
      <c r="AD487" s="49">
        <v>0</v>
      </c>
      <c r="AE487" s="48">
        <v>0</v>
      </c>
      <c r="AF487" s="49">
        <v>0</v>
      </c>
      <c r="AG487" s="48">
        <v>39</v>
      </c>
      <c r="AH487" s="49">
        <v>100</v>
      </c>
      <c r="AI487" s="48">
        <v>39</v>
      </c>
    </row>
    <row r="488" spans="1:35" x14ac:dyDescent="0.25">
      <c r="A488" s="62" t="s">
        <v>403</v>
      </c>
      <c r="B488" s="62" t="s">
        <v>1294</v>
      </c>
      <c r="C488" s="63"/>
      <c r="D488" s="64"/>
      <c r="E488" s="65"/>
      <c r="F488" s="66"/>
      <c r="G488" s="63"/>
      <c r="H488" s="67"/>
      <c r="I488" s="68"/>
      <c r="J488" s="68"/>
      <c r="K488" s="34"/>
      <c r="L488" s="75">
        <v>488</v>
      </c>
      <c r="M488" s="75" t="b">
        <f xml:space="preserve"> IF(AND(Edges[Relationship Date (UTC)] &gt;= Misc!$O$2, Edges[Relationship Date (UTC)] &lt;= Misc!$P$2,Edges[Tweet Date (UTC)] &gt;= Misc!$O$3, Edges[Tweet Date (UTC)] &lt;= Misc!$P$3,TRUE), TRUE, FALSE)</f>
        <v>1</v>
      </c>
      <c r="N488" s="70"/>
      <c r="O488" s="87" t="s">
        <v>1908</v>
      </c>
      <c r="P488" s="90">
        <v>44081.377754629626</v>
      </c>
      <c r="Q488" s="87" t="s">
        <v>2107</v>
      </c>
      <c r="R488" s="87"/>
      <c r="S488" s="87"/>
      <c r="T488" s="87" t="s">
        <v>2747</v>
      </c>
      <c r="U488" s="90">
        <v>44081.377754629626</v>
      </c>
      <c r="V488" s="92" t="s">
        <v>3227</v>
      </c>
      <c r="W488" s="87"/>
      <c r="X488" s="87"/>
      <c r="Y488" s="96" t="s">
        <v>5227</v>
      </c>
      <c r="Z488" s="87"/>
      <c r="AA488" s="48">
        <v>0</v>
      </c>
      <c r="AB488" s="49">
        <v>0</v>
      </c>
      <c r="AC488" s="48">
        <v>0</v>
      </c>
      <c r="AD488" s="49">
        <v>0</v>
      </c>
      <c r="AE488" s="48">
        <v>0</v>
      </c>
      <c r="AF488" s="49">
        <v>0</v>
      </c>
      <c r="AG488" s="48">
        <v>6</v>
      </c>
      <c r="AH488" s="49">
        <v>100</v>
      </c>
      <c r="AI488" s="48">
        <v>6</v>
      </c>
    </row>
    <row r="489" spans="1:35" x14ac:dyDescent="0.25">
      <c r="A489" s="62" t="s">
        <v>404</v>
      </c>
      <c r="B489" s="62" t="s">
        <v>1529</v>
      </c>
      <c r="C489" s="63"/>
      <c r="D489" s="64"/>
      <c r="E489" s="65"/>
      <c r="F489" s="66"/>
      <c r="G489" s="63"/>
      <c r="H489" s="67"/>
      <c r="I489" s="68"/>
      <c r="J489" s="68"/>
      <c r="K489" s="34"/>
      <c r="L489" s="75">
        <v>489</v>
      </c>
      <c r="M489" s="75" t="b">
        <f xml:space="preserve"> IF(AND(Edges[Relationship Date (UTC)] &gt;= Misc!$O$2, Edges[Relationship Date (UTC)] &lt;= Misc!$P$2,Edges[Tweet Date (UTC)] &gt;= Misc!$O$3, Edges[Tweet Date (UTC)] &lt;= Misc!$P$3,TRUE), TRUE, FALSE)</f>
        <v>1</v>
      </c>
      <c r="N489" s="70"/>
      <c r="O489" s="87" t="s">
        <v>1908</v>
      </c>
      <c r="P489" s="90">
        <v>44081.377118055556</v>
      </c>
      <c r="Q489" s="87" t="s">
        <v>2108</v>
      </c>
      <c r="R489" s="87"/>
      <c r="S489" s="87"/>
      <c r="T489" s="87" t="s">
        <v>2799</v>
      </c>
      <c r="U489" s="90">
        <v>44081.377118055556</v>
      </c>
      <c r="V489" s="92" t="s">
        <v>3228</v>
      </c>
      <c r="W489" s="87"/>
      <c r="X489" s="87"/>
      <c r="Y489" s="96" t="s">
        <v>5228</v>
      </c>
      <c r="Z489" s="87"/>
      <c r="AA489" s="48"/>
      <c r="AB489" s="49"/>
      <c r="AC489" s="48"/>
      <c r="AD489" s="49"/>
      <c r="AE489" s="48"/>
      <c r="AF489" s="49"/>
      <c r="AG489" s="48"/>
      <c r="AH489" s="49"/>
      <c r="AI489" s="48"/>
    </row>
    <row r="490" spans="1:35" x14ac:dyDescent="0.25">
      <c r="A490" s="62" t="s">
        <v>404</v>
      </c>
      <c r="B490" s="62" t="s">
        <v>1530</v>
      </c>
      <c r="C490" s="63"/>
      <c r="D490" s="64"/>
      <c r="E490" s="65"/>
      <c r="F490" s="66"/>
      <c r="G490" s="63"/>
      <c r="H490" s="67"/>
      <c r="I490" s="68"/>
      <c r="J490" s="68"/>
      <c r="K490" s="34"/>
      <c r="L490" s="75">
        <v>490</v>
      </c>
      <c r="M490" s="75" t="b">
        <f xml:space="preserve"> IF(AND(Edges[Relationship Date (UTC)] &gt;= Misc!$O$2, Edges[Relationship Date (UTC)] &lt;= Misc!$P$2,Edges[Tweet Date (UTC)] &gt;= Misc!$O$3, Edges[Tweet Date (UTC)] &lt;= Misc!$P$3,TRUE), TRUE, FALSE)</f>
        <v>1</v>
      </c>
      <c r="N490" s="70"/>
      <c r="O490" s="87" t="s">
        <v>1908</v>
      </c>
      <c r="P490" s="90">
        <v>44081.377696759257</v>
      </c>
      <c r="Q490" s="87" t="s">
        <v>2109</v>
      </c>
      <c r="R490" s="87"/>
      <c r="S490" s="87"/>
      <c r="T490" s="87" t="s">
        <v>2800</v>
      </c>
      <c r="U490" s="90">
        <v>44081.377696759257</v>
      </c>
      <c r="V490" s="92" t="s">
        <v>3229</v>
      </c>
      <c r="W490" s="87"/>
      <c r="X490" s="87"/>
      <c r="Y490" s="96" t="s">
        <v>5229</v>
      </c>
      <c r="Z490" s="87"/>
      <c r="AA490" s="48"/>
      <c r="AB490" s="49"/>
      <c r="AC490" s="48"/>
      <c r="AD490" s="49"/>
      <c r="AE490" s="48"/>
      <c r="AF490" s="49"/>
      <c r="AG490" s="48"/>
      <c r="AH490" s="49"/>
      <c r="AI490" s="48"/>
    </row>
    <row r="491" spans="1:35" x14ac:dyDescent="0.25">
      <c r="A491" s="62" t="s">
        <v>404</v>
      </c>
      <c r="B491" s="62" t="s">
        <v>1531</v>
      </c>
      <c r="C491" s="63"/>
      <c r="D491" s="64"/>
      <c r="E491" s="65"/>
      <c r="F491" s="66"/>
      <c r="G491" s="63"/>
      <c r="H491" s="67"/>
      <c r="I491" s="68"/>
      <c r="J491" s="68"/>
      <c r="K491" s="34"/>
      <c r="L491" s="75">
        <v>491</v>
      </c>
      <c r="M491" s="75" t="b">
        <f xml:space="preserve"> IF(AND(Edges[Relationship Date (UTC)] &gt;= Misc!$O$2, Edges[Relationship Date (UTC)] &lt;= Misc!$P$2,Edges[Tweet Date (UTC)] &gt;= Misc!$O$3, Edges[Tweet Date (UTC)] &lt;= Misc!$P$3,TRUE), TRUE, FALSE)</f>
        <v>1</v>
      </c>
      <c r="N491" s="70"/>
      <c r="O491" s="87" t="s">
        <v>1908</v>
      </c>
      <c r="P491" s="90">
        <v>44081.377696759257</v>
      </c>
      <c r="Q491" s="87" t="s">
        <v>2109</v>
      </c>
      <c r="R491" s="87"/>
      <c r="S491" s="87"/>
      <c r="T491" s="87" t="s">
        <v>2800</v>
      </c>
      <c r="U491" s="90">
        <v>44081.377696759257</v>
      </c>
      <c r="V491" s="92" t="s">
        <v>3229</v>
      </c>
      <c r="W491" s="87"/>
      <c r="X491" s="87"/>
      <c r="Y491" s="96" t="s">
        <v>5229</v>
      </c>
      <c r="Z491" s="87"/>
      <c r="AA491" s="48"/>
      <c r="AB491" s="49"/>
      <c r="AC491" s="48"/>
      <c r="AD491" s="49"/>
      <c r="AE491" s="48"/>
      <c r="AF491" s="49"/>
      <c r="AG491" s="48"/>
      <c r="AH491" s="49"/>
      <c r="AI491" s="48"/>
    </row>
    <row r="492" spans="1:35" x14ac:dyDescent="0.25">
      <c r="A492" s="62" t="s">
        <v>404</v>
      </c>
      <c r="B492" s="62" t="s">
        <v>1532</v>
      </c>
      <c r="C492" s="63"/>
      <c r="D492" s="64"/>
      <c r="E492" s="65"/>
      <c r="F492" s="66"/>
      <c r="G492" s="63"/>
      <c r="H492" s="67"/>
      <c r="I492" s="68"/>
      <c r="J492" s="68"/>
      <c r="K492" s="34"/>
      <c r="L492" s="75">
        <v>492</v>
      </c>
      <c r="M492" s="75" t="b">
        <f xml:space="preserve"> IF(AND(Edges[Relationship Date (UTC)] &gt;= Misc!$O$2, Edges[Relationship Date (UTC)] &lt;= Misc!$P$2,Edges[Tweet Date (UTC)] &gt;= Misc!$O$3, Edges[Tweet Date (UTC)] &lt;= Misc!$P$3,TRUE), TRUE, FALSE)</f>
        <v>1</v>
      </c>
      <c r="N492" s="70"/>
      <c r="O492" s="87" t="s">
        <v>1908</v>
      </c>
      <c r="P492" s="90">
        <v>44081.377696759257</v>
      </c>
      <c r="Q492" s="87" t="s">
        <v>2109</v>
      </c>
      <c r="R492" s="87"/>
      <c r="S492" s="87"/>
      <c r="T492" s="87" t="s">
        <v>2800</v>
      </c>
      <c r="U492" s="90">
        <v>44081.377696759257</v>
      </c>
      <c r="V492" s="92" t="s">
        <v>3229</v>
      </c>
      <c r="W492" s="87"/>
      <c r="X492" s="87"/>
      <c r="Y492" s="96" t="s">
        <v>5229</v>
      </c>
      <c r="Z492" s="87"/>
      <c r="AA492" s="48"/>
      <c r="AB492" s="49"/>
      <c r="AC492" s="48"/>
      <c r="AD492" s="49"/>
      <c r="AE492" s="48"/>
      <c r="AF492" s="49"/>
      <c r="AG492" s="48"/>
      <c r="AH492" s="49"/>
      <c r="AI492" s="48"/>
    </row>
    <row r="493" spans="1:35" x14ac:dyDescent="0.25">
      <c r="A493" s="62" t="s">
        <v>404</v>
      </c>
      <c r="B493" s="62" t="s">
        <v>1533</v>
      </c>
      <c r="C493" s="63"/>
      <c r="D493" s="64"/>
      <c r="E493" s="65"/>
      <c r="F493" s="66"/>
      <c r="G493" s="63"/>
      <c r="H493" s="67"/>
      <c r="I493" s="68"/>
      <c r="J493" s="68"/>
      <c r="K493" s="34"/>
      <c r="L493" s="75">
        <v>493</v>
      </c>
      <c r="M493" s="75" t="b">
        <f xml:space="preserve"> IF(AND(Edges[Relationship Date (UTC)] &gt;= Misc!$O$2, Edges[Relationship Date (UTC)] &lt;= Misc!$P$2,Edges[Tweet Date (UTC)] &gt;= Misc!$O$3, Edges[Tweet Date (UTC)] &lt;= Misc!$P$3,TRUE), TRUE, FALSE)</f>
        <v>1</v>
      </c>
      <c r="N493" s="70"/>
      <c r="O493" s="87" t="s">
        <v>1908</v>
      </c>
      <c r="P493" s="90">
        <v>44081.377696759257</v>
      </c>
      <c r="Q493" s="87" t="s">
        <v>2109</v>
      </c>
      <c r="R493" s="87"/>
      <c r="S493" s="87"/>
      <c r="T493" s="87" t="s">
        <v>2800</v>
      </c>
      <c r="U493" s="90">
        <v>44081.377696759257</v>
      </c>
      <c r="V493" s="92" t="s">
        <v>3229</v>
      </c>
      <c r="W493" s="87"/>
      <c r="X493" s="87"/>
      <c r="Y493" s="96" t="s">
        <v>5229</v>
      </c>
      <c r="Z493" s="87"/>
      <c r="AA493" s="48"/>
      <c r="AB493" s="49"/>
      <c r="AC493" s="48"/>
      <c r="AD493" s="49"/>
      <c r="AE493" s="48"/>
      <c r="AF493" s="49"/>
      <c r="AG493" s="48"/>
      <c r="AH493" s="49"/>
      <c r="AI493" s="48"/>
    </row>
    <row r="494" spans="1:35" x14ac:dyDescent="0.25">
      <c r="A494" s="62" t="s">
        <v>404</v>
      </c>
      <c r="B494" s="62" t="s">
        <v>1534</v>
      </c>
      <c r="C494" s="63"/>
      <c r="D494" s="64"/>
      <c r="E494" s="65"/>
      <c r="F494" s="66"/>
      <c r="G494" s="63"/>
      <c r="H494" s="67"/>
      <c r="I494" s="68"/>
      <c r="J494" s="68"/>
      <c r="K494" s="34"/>
      <c r="L494" s="75">
        <v>494</v>
      </c>
      <c r="M494" s="75" t="b">
        <f xml:space="preserve"> IF(AND(Edges[Relationship Date (UTC)] &gt;= Misc!$O$2, Edges[Relationship Date (UTC)] &lt;= Misc!$P$2,Edges[Tweet Date (UTC)] &gt;= Misc!$O$3, Edges[Tweet Date (UTC)] &lt;= Misc!$P$3,TRUE), TRUE, FALSE)</f>
        <v>1</v>
      </c>
      <c r="N494" s="70"/>
      <c r="O494" s="87" t="s">
        <v>1908</v>
      </c>
      <c r="P494" s="90">
        <v>44081.377696759257</v>
      </c>
      <c r="Q494" s="87" t="s">
        <v>2109</v>
      </c>
      <c r="R494" s="87"/>
      <c r="S494" s="87"/>
      <c r="T494" s="87" t="s">
        <v>2800</v>
      </c>
      <c r="U494" s="90">
        <v>44081.377696759257</v>
      </c>
      <c r="V494" s="92" t="s">
        <v>3229</v>
      </c>
      <c r="W494" s="87"/>
      <c r="X494" s="87"/>
      <c r="Y494" s="96" t="s">
        <v>5229</v>
      </c>
      <c r="Z494" s="87"/>
      <c r="AA494" s="48"/>
      <c r="AB494" s="49"/>
      <c r="AC494" s="48"/>
      <c r="AD494" s="49"/>
      <c r="AE494" s="48"/>
      <c r="AF494" s="49"/>
      <c r="AG494" s="48"/>
      <c r="AH494" s="49"/>
      <c r="AI494" s="48"/>
    </row>
    <row r="495" spans="1:35" x14ac:dyDescent="0.25">
      <c r="A495" s="62" t="s">
        <v>404</v>
      </c>
      <c r="B495" s="62" t="s">
        <v>1535</v>
      </c>
      <c r="C495" s="63"/>
      <c r="D495" s="64"/>
      <c r="E495" s="65"/>
      <c r="F495" s="66"/>
      <c r="G495" s="63"/>
      <c r="H495" s="67"/>
      <c r="I495" s="68"/>
      <c r="J495" s="68"/>
      <c r="K495" s="34"/>
      <c r="L495" s="75">
        <v>495</v>
      </c>
      <c r="M495" s="75" t="b">
        <f xml:space="preserve"> IF(AND(Edges[Relationship Date (UTC)] &gt;= Misc!$O$2, Edges[Relationship Date (UTC)] &lt;= Misc!$P$2,Edges[Tweet Date (UTC)] &gt;= Misc!$O$3, Edges[Tweet Date (UTC)] &lt;= Misc!$P$3,TRUE), TRUE, FALSE)</f>
        <v>1</v>
      </c>
      <c r="N495" s="70"/>
      <c r="O495" s="87" t="s">
        <v>1908</v>
      </c>
      <c r="P495" s="90">
        <v>44081.377696759257</v>
      </c>
      <c r="Q495" s="87" t="s">
        <v>2109</v>
      </c>
      <c r="R495" s="87"/>
      <c r="S495" s="87"/>
      <c r="T495" s="87" t="s">
        <v>2800</v>
      </c>
      <c r="U495" s="90">
        <v>44081.377696759257</v>
      </c>
      <c r="V495" s="92" t="s">
        <v>3229</v>
      </c>
      <c r="W495" s="87"/>
      <c r="X495" s="87"/>
      <c r="Y495" s="96" t="s">
        <v>5229</v>
      </c>
      <c r="Z495" s="87"/>
      <c r="AA495" s="48">
        <v>1</v>
      </c>
      <c r="AB495" s="49">
        <v>6.666666666666667</v>
      </c>
      <c r="AC495" s="48">
        <v>0</v>
      </c>
      <c r="AD495" s="49">
        <v>0</v>
      </c>
      <c r="AE495" s="48">
        <v>0</v>
      </c>
      <c r="AF495" s="49">
        <v>0</v>
      </c>
      <c r="AG495" s="48">
        <v>14</v>
      </c>
      <c r="AH495" s="49">
        <v>93.333333333333329</v>
      </c>
      <c r="AI495" s="48">
        <v>15</v>
      </c>
    </row>
    <row r="496" spans="1:35" x14ac:dyDescent="0.25">
      <c r="A496" s="62" t="s">
        <v>404</v>
      </c>
      <c r="B496" s="62" t="s">
        <v>1399</v>
      </c>
      <c r="C496" s="63"/>
      <c r="D496" s="64"/>
      <c r="E496" s="65"/>
      <c r="F496" s="66"/>
      <c r="G496" s="63"/>
      <c r="H496" s="67"/>
      <c r="I496" s="68"/>
      <c r="J496" s="68"/>
      <c r="K496" s="34"/>
      <c r="L496" s="75">
        <v>496</v>
      </c>
      <c r="M496" s="75" t="b">
        <f xml:space="preserve"> IF(AND(Edges[Relationship Date (UTC)] &gt;= Misc!$O$2, Edges[Relationship Date (UTC)] &lt;= Misc!$P$2,Edges[Tweet Date (UTC)] &gt;= Misc!$O$3, Edges[Tweet Date (UTC)] &lt;= Misc!$P$3,TRUE), TRUE, FALSE)</f>
        <v>1</v>
      </c>
      <c r="N496" s="70"/>
      <c r="O496" s="87" t="s">
        <v>1908</v>
      </c>
      <c r="P496" s="90">
        <v>44081.377696759257</v>
      </c>
      <c r="Q496" s="87" t="s">
        <v>2109</v>
      </c>
      <c r="R496" s="87"/>
      <c r="S496" s="87"/>
      <c r="T496" s="87" t="s">
        <v>2800</v>
      </c>
      <c r="U496" s="90">
        <v>44081.377696759257</v>
      </c>
      <c r="V496" s="92" t="s">
        <v>3229</v>
      </c>
      <c r="W496" s="87"/>
      <c r="X496" s="87"/>
      <c r="Y496" s="96" t="s">
        <v>5229</v>
      </c>
      <c r="Z496" s="87"/>
      <c r="AA496" s="48"/>
      <c r="AB496" s="49"/>
      <c r="AC496" s="48"/>
      <c r="AD496" s="49"/>
      <c r="AE496" s="48"/>
      <c r="AF496" s="49"/>
      <c r="AG496" s="48"/>
      <c r="AH496" s="49"/>
      <c r="AI496" s="48"/>
    </row>
    <row r="497" spans="1:35" x14ac:dyDescent="0.25">
      <c r="A497" s="62" t="s">
        <v>404</v>
      </c>
      <c r="B497" s="62" t="s">
        <v>1536</v>
      </c>
      <c r="C497" s="63"/>
      <c r="D497" s="64"/>
      <c r="E497" s="65"/>
      <c r="F497" s="66"/>
      <c r="G497" s="63"/>
      <c r="H497" s="67"/>
      <c r="I497" s="68"/>
      <c r="J497" s="68"/>
      <c r="K497" s="34"/>
      <c r="L497" s="75">
        <v>497</v>
      </c>
      <c r="M497" s="75" t="b">
        <f xml:space="preserve"> IF(AND(Edges[Relationship Date (UTC)] &gt;= Misc!$O$2, Edges[Relationship Date (UTC)] &lt;= Misc!$P$2,Edges[Tweet Date (UTC)] &gt;= Misc!$O$3, Edges[Tweet Date (UTC)] &lt;= Misc!$P$3,TRUE), TRUE, FALSE)</f>
        <v>1</v>
      </c>
      <c r="N497" s="70"/>
      <c r="O497" s="87" t="s">
        <v>1908</v>
      </c>
      <c r="P497" s="90">
        <v>44081.377766203703</v>
      </c>
      <c r="Q497" s="87" t="s">
        <v>2110</v>
      </c>
      <c r="R497" s="87"/>
      <c r="S497" s="87"/>
      <c r="T497" s="87" t="s">
        <v>2801</v>
      </c>
      <c r="U497" s="90">
        <v>44081.377766203703</v>
      </c>
      <c r="V497" s="92" t="s">
        <v>3230</v>
      </c>
      <c r="W497" s="87"/>
      <c r="X497" s="87"/>
      <c r="Y497" s="96" t="s">
        <v>5230</v>
      </c>
      <c r="Z497" s="87"/>
      <c r="AA497" s="48">
        <v>0</v>
      </c>
      <c r="AB497" s="49">
        <v>0</v>
      </c>
      <c r="AC497" s="48">
        <v>0</v>
      </c>
      <c r="AD497" s="49">
        <v>0</v>
      </c>
      <c r="AE497" s="48">
        <v>0</v>
      </c>
      <c r="AF497" s="49">
        <v>0</v>
      </c>
      <c r="AG497" s="48">
        <v>33</v>
      </c>
      <c r="AH497" s="49">
        <v>100</v>
      </c>
      <c r="AI497" s="48">
        <v>33</v>
      </c>
    </row>
    <row r="498" spans="1:35" x14ac:dyDescent="0.25">
      <c r="A498" s="62" t="s">
        <v>404</v>
      </c>
      <c r="B498" s="62" t="s">
        <v>1537</v>
      </c>
      <c r="C498" s="63"/>
      <c r="D498" s="64"/>
      <c r="E498" s="65"/>
      <c r="F498" s="66"/>
      <c r="G498" s="63"/>
      <c r="H498" s="67"/>
      <c r="I498" s="68"/>
      <c r="J498" s="68"/>
      <c r="K498" s="34"/>
      <c r="L498" s="75">
        <v>498</v>
      </c>
      <c r="M498" s="75" t="b">
        <f xml:space="preserve"> IF(AND(Edges[Relationship Date (UTC)] &gt;= Misc!$O$2, Edges[Relationship Date (UTC)] &lt;= Misc!$P$2,Edges[Tweet Date (UTC)] &gt;= Misc!$O$3, Edges[Tweet Date (UTC)] &lt;= Misc!$P$3,TRUE), TRUE, FALSE)</f>
        <v>1</v>
      </c>
      <c r="N498" s="70"/>
      <c r="O498" s="87" t="s">
        <v>1908</v>
      </c>
      <c r="P498" s="90">
        <v>44081.377118055556</v>
      </c>
      <c r="Q498" s="87" t="s">
        <v>2108</v>
      </c>
      <c r="R498" s="87"/>
      <c r="S498" s="87"/>
      <c r="T498" s="87" t="s">
        <v>2799</v>
      </c>
      <c r="U498" s="90">
        <v>44081.377118055556</v>
      </c>
      <c r="V498" s="92" t="s">
        <v>3228</v>
      </c>
      <c r="W498" s="87"/>
      <c r="X498" s="87"/>
      <c r="Y498" s="96" t="s">
        <v>5228</v>
      </c>
      <c r="Z498" s="87"/>
      <c r="AA498" s="48">
        <v>0</v>
      </c>
      <c r="AB498" s="49">
        <v>0</v>
      </c>
      <c r="AC498" s="48">
        <v>0</v>
      </c>
      <c r="AD498" s="49">
        <v>0</v>
      </c>
      <c r="AE498" s="48">
        <v>0</v>
      </c>
      <c r="AF498" s="49">
        <v>0</v>
      </c>
      <c r="AG498" s="48">
        <v>12</v>
      </c>
      <c r="AH498" s="49">
        <v>100</v>
      </c>
      <c r="AI498" s="48">
        <v>12</v>
      </c>
    </row>
    <row r="499" spans="1:35" x14ac:dyDescent="0.25">
      <c r="A499" s="62" t="s">
        <v>404</v>
      </c>
      <c r="B499" s="62" t="s">
        <v>1473</v>
      </c>
      <c r="C499" s="63"/>
      <c r="D499" s="64"/>
      <c r="E499" s="65"/>
      <c r="F499" s="66"/>
      <c r="G499" s="63"/>
      <c r="H499" s="67"/>
      <c r="I499" s="68"/>
      <c r="J499" s="68"/>
      <c r="K499" s="34"/>
      <c r="L499" s="75">
        <v>499</v>
      </c>
      <c r="M499" s="75" t="b">
        <f xml:space="preserve"> IF(AND(Edges[Relationship Date (UTC)] &gt;= Misc!$O$2, Edges[Relationship Date (UTC)] &lt;= Misc!$P$2,Edges[Tweet Date (UTC)] &gt;= Misc!$O$3, Edges[Tweet Date (UTC)] &lt;= Misc!$P$3,TRUE), TRUE, FALSE)</f>
        <v>1</v>
      </c>
      <c r="N499" s="70"/>
      <c r="O499" s="87" t="s">
        <v>1908</v>
      </c>
      <c r="P499" s="90">
        <v>44081.377766203703</v>
      </c>
      <c r="Q499" s="87" t="s">
        <v>2110</v>
      </c>
      <c r="R499" s="87"/>
      <c r="S499" s="87"/>
      <c r="T499" s="87" t="s">
        <v>2801</v>
      </c>
      <c r="U499" s="90">
        <v>44081.377766203703</v>
      </c>
      <c r="V499" s="92" t="s">
        <v>3230</v>
      </c>
      <c r="W499" s="87"/>
      <c r="X499" s="87"/>
      <c r="Y499" s="96" t="s">
        <v>5230</v>
      </c>
      <c r="Z499" s="87"/>
      <c r="AA499" s="48"/>
      <c r="AB499" s="49"/>
      <c r="AC499" s="48"/>
      <c r="AD499" s="49"/>
      <c r="AE499" s="48"/>
      <c r="AF499" s="49"/>
      <c r="AG499" s="48"/>
      <c r="AH499" s="49"/>
      <c r="AI499" s="48"/>
    </row>
    <row r="500" spans="1:35" x14ac:dyDescent="0.25">
      <c r="A500" s="62" t="s">
        <v>405</v>
      </c>
      <c r="B500" s="62" t="s">
        <v>1165</v>
      </c>
      <c r="C500" s="63"/>
      <c r="D500" s="64"/>
      <c r="E500" s="65"/>
      <c r="F500" s="66"/>
      <c r="G500" s="63"/>
      <c r="H500" s="67"/>
      <c r="I500" s="68"/>
      <c r="J500" s="68"/>
      <c r="K500" s="34"/>
      <c r="L500" s="75">
        <v>500</v>
      </c>
      <c r="M500" s="75" t="b">
        <f xml:space="preserve"> IF(AND(Edges[Relationship Date (UTC)] &gt;= Misc!$O$2, Edges[Relationship Date (UTC)] &lt;= Misc!$P$2,Edges[Tweet Date (UTC)] &gt;= Misc!$O$3, Edges[Tweet Date (UTC)] &lt;= Misc!$P$3,TRUE), TRUE, FALSE)</f>
        <v>1</v>
      </c>
      <c r="N500" s="70"/>
      <c r="O500" s="87" t="s">
        <v>1908</v>
      </c>
      <c r="P500" s="90">
        <v>44081.37605324074</v>
      </c>
      <c r="Q500" s="87" t="s">
        <v>1970</v>
      </c>
      <c r="R500" s="87"/>
      <c r="S500" s="87"/>
      <c r="T500" s="87"/>
      <c r="U500" s="90">
        <v>44081.37605324074</v>
      </c>
      <c r="V500" s="92" t="s">
        <v>3231</v>
      </c>
      <c r="W500" s="87"/>
      <c r="X500" s="87"/>
      <c r="Y500" s="96" t="s">
        <v>5231</v>
      </c>
      <c r="Z500" s="87"/>
      <c r="AA500" s="48">
        <v>0</v>
      </c>
      <c r="AB500" s="49">
        <v>0</v>
      </c>
      <c r="AC500" s="48">
        <v>0</v>
      </c>
      <c r="AD500" s="49">
        <v>0</v>
      </c>
      <c r="AE500" s="48">
        <v>0</v>
      </c>
      <c r="AF500" s="49">
        <v>0</v>
      </c>
      <c r="AG500" s="48">
        <v>46</v>
      </c>
      <c r="AH500" s="49">
        <v>100</v>
      </c>
      <c r="AI500" s="48">
        <v>46</v>
      </c>
    </row>
    <row r="501" spans="1:35" x14ac:dyDescent="0.25">
      <c r="A501" s="62" t="s">
        <v>405</v>
      </c>
      <c r="B501" s="62" t="s">
        <v>1291</v>
      </c>
      <c r="C501" s="63"/>
      <c r="D501" s="64"/>
      <c r="E501" s="65"/>
      <c r="F501" s="66"/>
      <c r="G501" s="63"/>
      <c r="H501" s="67"/>
      <c r="I501" s="68"/>
      <c r="J501" s="68"/>
      <c r="K501" s="34"/>
      <c r="L501" s="75">
        <v>501</v>
      </c>
      <c r="M501" s="75" t="b">
        <f xml:space="preserve"> IF(AND(Edges[Relationship Date (UTC)] &gt;= Misc!$O$2, Edges[Relationship Date (UTC)] &lt;= Misc!$P$2,Edges[Tweet Date (UTC)] &gt;= Misc!$O$3, Edges[Tweet Date (UTC)] &lt;= Misc!$P$3,TRUE), TRUE, FALSE)</f>
        <v>1</v>
      </c>
      <c r="N501" s="70"/>
      <c r="O501" s="87" t="s">
        <v>1908</v>
      </c>
      <c r="P501" s="90">
        <v>44081.376863425925</v>
      </c>
      <c r="Q501" s="87" t="s">
        <v>1939</v>
      </c>
      <c r="R501" s="87"/>
      <c r="S501" s="87"/>
      <c r="T501" s="87"/>
      <c r="U501" s="90">
        <v>44081.376863425925</v>
      </c>
      <c r="V501" s="92" t="s">
        <v>3232</v>
      </c>
      <c r="W501" s="87"/>
      <c r="X501" s="87"/>
      <c r="Y501" s="96" t="s">
        <v>5232</v>
      </c>
      <c r="Z501" s="87"/>
      <c r="AA501" s="48">
        <v>0</v>
      </c>
      <c r="AB501" s="49">
        <v>0</v>
      </c>
      <c r="AC501" s="48">
        <v>0</v>
      </c>
      <c r="AD501" s="49">
        <v>0</v>
      </c>
      <c r="AE501" s="48">
        <v>0</v>
      </c>
      <c r="AF501" s="49">
        <v>0</v>
      </c>
      <c r="AG501" s="48">
        <v>47</v>
      </c>
      <c r="AH501" s="49">
        <v>100</v>
      </c>
      <c r="AI501" s="48">
        <v>47</v>
      </c>
    </row>
    <row r="502" spans="1:35" x14ac:dyDescent="0.25">
      <c r="A502" s="62" t="s">
        <v>405</v>
      </c>
      <c r="B502" s="62" t="s">
        <v>1165</v>
      </c>
      <c r="C502" s="63"/>
      <c r="D502" s="64"/>
      <c r="E502" s="65"/>
      <c r="F502" s="66"/>
      <c r="G502" s="63"/>
      <c r="H502" s="67"/>
      <c r="I502" s="68"/>
      <c r="J502" s="68"/>
      <c r="K502" s="34"/>
      <c r="L502" s="75">
        <v>502</v>
      </c>
      <c r="M502" s="75" t="b">
        <f xml:space="preserve"> IF(AND(Edges[Relationship Date (UTC)] &gt;= Misc!$O$2, Edges[Relationship Date (UTC)] &lt;= Misc!$P$2,Edges[Tweet Date (UTC)] &gt;= Misc!$O$3, Edges[Tweet Date (UTC)] &lt;= Misc!$P$3,TRUE), TRUE, FALSE)</f>
        <v>1</v>
      </c>
      <c r="N502" s="70"/>
      <c r="O502" s="87" t="s">
        <v>1908</v>
      </c>
      <c r="P502" s="90">
        <v>44081.377384259256</v>
      </c>
      <c r="Q502" s="87" t="s">
        <v>1976</v>
      </c>
      <c r="R502" s="87"/>
      <c r="S502" s="87"/>
      <c r="T502" s="87" t="s">
        <v>2747</v>
      </c>
      <c r="U502" s="90">
        <v>44081.377384259256</v>
      </c>
      <c r="V502" s="92" t="s">
        <v>3233</v>
      </c>
      <c r="W502" s="87"/>
      <c r="X502" s="87"/>
      <c r="Y502" s="96" t="s">
        <v>5233</v>
      </c>
      <c r="Z502" s="87"/>
      <c r="AA502" s="48"/>
      <c r="AB502" s="49"/>
      <c r="AC502" s="48"/>
      <c r="AD502" s="49"/>
      <c r="AE502" s="48"/>
      <c r="AF502" s="49"/>
      <c r="AG502" s="48"/>
      <c r="AH502" s="49"/>
      <c r="AI502" s="48"/>
    </row>
    <row r="503" spans="1:35" x14ac:dyDescent="0.25">
      <c r="A503" s="62" t="s">
        <v>405</v>
      </c>
      <c r="B503" s="62" t="s">
        <v>1398</v>
      </c>
      <c r="C503" s="63"/>
      <c r="D503" s="64"/>
      <c r="E503" s="65"/>
      <c r="F503" s="66"/>
      <c r="G503" s="63"/>
      <c r="H503" s="67"/>
      <c r="I503" s="68"/>
      <c r="J503" s="68"/>
      <c r="K503" s="34"/>
      <c r="L503" s="75">
        <v>503</v>
      </c>
      <c r="M503" s="75" t="b">
        <f xml:space="preserve"> IF(AND(Edges[Relationship Date (UTC)] &gt;= Misc!$O$2, Edges[Relationship Date (UTC)] &lt;= Misc!$P$2,Edges[Tweet Date (UTC)] &gt;= Misc!$O$3, Edges[Tweet Date (UTC)] &lt;= Misc!$P$3,TRUE), TRUE, FALSE)</f>
        <v>1</v>
      </c>
      <c r="N503" s="70"/>
      <c r="O503" s="87" t="s">
        <v>1908</v>
      </c>
      <c r="P503" s="90">
        <v>44081.377384259256</v>
      </c>
      <c r="Q503" s="87" t="s">
        <v>1976</v>
      </c>
      <c r="R503" s="87"/>
      <c r="S503" s="87"/>
      <c r="T503" s="87" t="s">
        <v>2747</v>
      </c>
      <c r="U503" s="90">
        <v>44081.377384259256</v>
      </c>
      <c r="V503" s="92" t="s">
        <v>3233</v>
      </c>
      <c r="W503" s="87"/>
      <c r="X503" s="87"/>
      <c r="Y503" s="96" t="s">
        <v>5233</v>
      </c>
      <c r="Z503" s="87"/>
      <c r="AA503" s="48">
        <v>0</v>
      </c>
      <c r="AB503" s="49">
        <v>0</v>
      </c>
      <c r="AC503" s="48">
        <v>0</v>
      </c>
      <c r="AD503" s="49">
        <v>0</v>
      </c>
      <c r="AE503" s="48">
        <v>0</v>
      </c>
      <c r="AF503" s="49">
        <v>0</v>
      </c>
      <c r="AG503" s="48">
        <v>27</v>
      </c>
      <c r="AH503" s="49">
        <v>100</v>
      </c>
      <c r="AI503" s="48">
        <v>27</v>
      </c>
    </row>
    <row r="504" spans="1:35" x14ac:dyDescent="0.25">
      <c r="A504" s="62" t="s">
        <v>405</v>
      </c>
      <c r="B504" s="62" t="s">
        <v>1254</v>
      </c>
      <c r="C504" s="63"/>
      <c r="D504" s="64"/>
      <c r="E504" s="65"/>
      <c r="F504" s="66"/>
      <c r="G504" s="63"/>
      <c r="H504" s="67"/>
      <c r="I504" s="68"/>
      <c r="J504" s="68"/>
      <c r="K504" s="34"/>
      <c r="L504" s="75">
        <v>504</v>
      </c>
      <c r="M504" s="75" t="b">
        <f xml:space="preserve"> IF(AND(Edges[Relationship Date (UTC)] &gt;= Misc!$O$2, Edges[Relationship Date (UTC)] &lt;= Misc!$P$2,Edges[Tweet Date (UTC)] &gt;= Misc!$O$3, Edges[Tweet Date (UTC)] &lt;= Misc!$P$3,TRUE), TRUE, FALSE)</f>
        <v>1</v>
      </c>
      <c r="N504" s="70"/>
      <c r="O504" s="87" t="s">
        <v>1908</v>
      </c>
      <c r="P504" s="90">
        <v>44081.377604166664</v>
      </c>
      <c r="Q504" s="87" t="s">
        <v>2040</v>
      </c>
      <c r="R504" s="87"/>
      <c r="S504" s="87"/>
      <c r="T504" s="87"/>
      <c r="U504" s="90">
        <v>44081.377604166664</v>
      </c>
      <c r="V504" s="92" t="s">
        <v>3234</v>
      </c>
      <c r="W504" s="87"/>
      <c r="X504" s="87"/>
      <c r="Y504" s="96" t="s">
        <v>5234</v>
      </c>
      <c r="Z504" s="87"/>
      <c r="AA504" s="48">
        <v>0</v>
      </c>
      <c r="AB504" s="49">
        <v>0</v>
      </c>
      <c r="AC504" s="48">
        <v>0</v>
      </c>
      <c r="AD504" s="49">
        <v>0</v>
      </c>
      <c r="AE504" s="48">
        <v>0</v>
      </c>
      <c r="AF504" s="49">
        <v>0</v>
      </c>
      <c r="AG504" s="48">
        <v>42</v>
      </c>
      <c r="AH504" s="49">
        <v>100</v>
      </c>
      <c r="AI504" s="48">
        <v>42</v>
      </c>
    </row>
    <row r="505" spans="1:35" x14ac:dyDescent="0.25">
      <c r="A505" s="62" t="s">
        <v>405</v>
      </c>
      <c r="B505" s="62" t="s">
        <v>1165</v>
      </c>
      <c r="C505" s="63"/>
      <c r="D505" s="64"/>
      <c r="E505" s="65"/>
      <c r="F505" s="66"/>
      <c r="G505" s="63"/>
      <c r="H505" s="67"/>
      <c r="I505" s="68"/>
      <c r="J505" s="68"/>
      <c r="K505" s="34"/>
      <c r="L505" s="75">
        <v>505</v>
      </c>
      <c r="M505" s="75" t="b">
        <f xml:space="preserve"> IF(AND(Edges[Relationship Date (UTC)] &gt;= Misc!$O$2, Edges[Relationship Date (UTC)] &lt;= Misc!$P$2,Edges[Tweet Date (UTC)] &gt;= Misc!$O$3, Edges[Tweet Date (UTC)] &lt;= Misc!$P$3,TRUE), TRUE, FALSE)</f>
        <v>1</v>
      </c>
      <c r="N505" s="70"/>
      <c r="O505" s="87" t="s">
        <v>1908</v>
      </c>
      <c r="P505" s="90">
        <v>44081.377662037034</v>
      </c>
      <c r="Q505" s="87" t="s">
        <v>2111</v>
      </c>
      <c r="R505" s="87"/>
      <c r="S505" s="87"/>
      <c r="T505" s="87" t="s">
        <v>2802</v>
      </c>
      <c r="U505" s="90">
        <v>44081.377662037034</v>
      </c>
      <c r="V505" s="92" t="s">
        <v>3235</v>
      </c>
      <c r="W505" s="87"/>
      <c r="X505" s="87"/>
      <c r="Y505" s="96" t="s">
        <v>5235</v>
      </c>
      <c r="Z505" s="87"/>
      <c r="AA505" s="48"/>
      <c r="AB505" s="49"/>
      <c r="AC505" s="48"/>
      <c r="AD505" s="49"/>
      <c r="AE505" s="48"/>
      <c r="AF505" s="49"/>
      <c r="AG505" s="48"/>
      <c r="AH505" s="49"/>
      <c r="AI505" s="48"/>
    </row>
    <row r="506" spans="1:35" x14ac:dyDescent="0.25">
      <c r="A506" s="62" t="s">
        <v>405</v>
      </c>
      <c r="B506" s="62" t="s">
        <v>1538</v>
      </c>
      <c r="C506" s="63"/>
      <c r="D506" s="64"/>
      <c r="E506" s="65"/>
      <c r="F506" s="66"/>
      <c r="G506" s="63"/>
      <c r="H506" s="67"/>
      <c r="I506" s="68"/>
      <c r="J506" s="68"/>
      <c r="K506" s="34"/>
      <c r="L506" s="75">
        <v>506</v>
      </c>
      <c r="M506" s="75" t="b">
        <f xml:space="preserve"> IF(AND(Edges[Relationship Date (UTC)] &gt;= Misc!$O$2, Edges[Relationship Date (UTC)] &lt;= Misc!$P$2,Edges[Tweet Date (UTC)] &gt;= Misc!$O$3, Edges[Tweet Date (UTC)] &lt;= Misc!$P$3,TRUE), TRUE, FALSE)</f>
        <v>1</v>
      </c>
      <c r="N506" s="70"/>
      <c r="O506" s="87" t="s">
        <v>1908</v>
      </c>
      <c r="P506" s="90">
        <v>44081.377662037034</v>
      </c>
      <c r="Q506" s="87" t="s">
        <v>2111</v>
      </c>
      <c r="R506" s="87"/>
      <c r="S506" s="87"/>
      <c r="T506" s="87" t="s">
        <v>2802</v>
      </c>
      <c r="U506" s="90">
        <v>44081.377662037034</v>
      </c>
      <c r="V506" s="92" t="s">
        <v>3235</v>
      </c>
      <c r="W506" s="87"/>
      <c r="X506" s="87"/>
      <c r="Y506" s="96" t="s">
        <v>5235</v>
      </c>
      <c r="Z506" s="87"/>
      <c r="AA506" s="48">
        <v>0</v>
      </c>
      <c r="AB506" s="49">
        <v>0</v>
      </c>
      <c r="AC506" s="48">
        <v>0</v>
      </c>
      <c r="AD506" s="49">
        <v>0</v>
      </c>
      <c r="AE506" s="48">
        <v>0</v>
      </c>
      <c r="AF506" s="49">
        <v>0</v>
      </c>
      <c r="AG506" s="48">
        <v>29</v>
      </c>
      <c r="AH506" s="49">
        <v>100</v>
      </c>
      <c r="AI506" s="48">
        <v>29</v>
      </c>
    </row>
    <row r="507" spans="1:35" x14ac:dyDescent="0.25">
      <c r="A507" s="62" t="s">
        <v>405</v>
      </c>
      <c r="B507" s="62" t="s">
        <v>1539</v>
      </c>
      <c r="C507" s="63"/>
      <c r="D507" s="64"/>
      <c r="E507" s="65"/>
      <c r="F507" s="66"/>
      <c r="G507" s="63"/>
      <c r="H507" s="67"/>
      <c r="I507" s="68"/>
      <c r="J507" s="68"/>
      <c r="K507" s="34"/>
      <c r="L507" s="75">
        <v>507</v>
      </c>
      <c r="M507" s="75" t="b">
        <f xml:space="preserve"> IF(AND(Edges[Relationship Date (UTC)] &gt;= Misc!$O$2, Edges[Relationship Date (UTC)] &lt;= Misc!$P$2,Edges[Tweet Date (UTC)] &gt;= Misc!$O$3, Edges[Tweet Date (UTC)] &lt;= Misc!$P$3,TRUE), TRUE, FALSE)</f>
        <v>1</v>
      </c>
      <c r="N507" s="70"/>
      <c r="O507" s="87" t="s">
        <v>1908</v>
      </c>
      <c r="P507" s="90">
        <v>44081.377789351849</v>
      </c>
      <c r="Q507" s="87" t="s">
        <v>2112</v>
      </c>
      <c r="R507" s="87"/>
      <c r="S507" s="87"/>
      <c r="T507" s="87" t="s">
        <v>2803</v>
      </c>
      <c r="U507" s="90">
        <v>44081.377789351849</v>
      </c>
      <c r="V507" s="92" t="s">
        <v>3236</v>
      </c>
      <c r="W507" s="87"/>
      <c r="X507" s="87"/>
      <c r="Y507" s="96" t="s">
        <v>5236</v>
      </c>
      <c r="Z507" s="87"/>
      <c r="AA507" s="48">
        <v>0</v>
      </c>
      <c r="AB507" s="49">
        <v>0</v>
      </c>
      <c r="AC507" s="48">
        <v>0</v>
      </c>
      <c r="AD507" s="49">
        <v>0</v>
      </c>
      <c r="AE507" s="48">
        <v>0</v>
      </c>
      <c r="AF507" s="49">
        <v>0</v>
      </c>
      <c r="AG507" s="48">
        <v>41</v>
      </c>
      <c r="AH507" s="49">
        <v>100</v>
      </c>
      <c r="AI507" s="48">
        <v>41</v>
      </c>
    </row>
    <row r="508" spans="1:35" x14ac:dyDescent="0.25">
      <c r="A508" s="62" t="s">
        <v>406</v>
      </c>
      <c r="B508" s="62" t="s">
        <v>1165</v>
      </c>
      <c r="C508" s="63"/>
      <c r="D508" s="64"/>
      <c r="E508" s="65"/>
      <c r="F508" s="66"/>
      <c r="G508" s="63"/>
      <c r="H508" s="67"/>
      <c r="I508" s="68"/>
      <c r="J508" s="68"/>
      <c r="K508" s="34"/>
      <c r="L508" s="75">
        <v>508</v>
      </c>
      <c r="M508" s="75" t="b">
        <f xml:space="preserve"> IF(AND(Edges[Relationship Date (UTC)] &gt;= Misc!$O$2, Edges[Relationship Date (UTC)] &lt;= Misc!$P$2,Edges[Tweet Date (UTC)] &gt;= Misc!$O$3, Edges[Tweet Date (UTC)] &lt;= Misc!$P$3,TRUE), TRUE, FALSE)</f>
        <v>1</v>
      </c>
      <c r="N508" s="70"/>
      <c r="O508" s="87" t="s">
        <v>1908</v>
      </c>
      <c r="P508" s="90">
        <v>44081.377835648149</v>
      </c>
      <c r="Q508" s="87" t="s">
        <v>1911</v>
      </c>
      <c r="R508" s="87"/>
      <c r="S508" s="87"/>
      <c r="T508" s="87" t="s">
        <v>2743</v>
      </c>
      <c r="U508" s="90">
        <v>44081.377835648149</v>
      </c>
      <c r="V508" s="92" t="s">
        <v>3237</v>
      </c>
      <c r="W508" s="87"/>
      <c r="X508" s="87"/>
      <c r="Y508" s="96" t="s">
        <v>5237</v>
      </c>
      <c r="Z508" s="87"/>
      <c r="AA508" s="48">
        <v>0</v>
      </c>
      <c r="AB508" s="49">
        <v>0</v>
      </c>
      <c r="AC508" s="48">
        <v>0</v>
      </c>
      <c r="AD508" s="49">
        <v>0</v>
      </c>
      <c r="AE508" s="48">
        <v>0</v>
      </c>
      <c r="AF508" s="49">
        <v>0</v>
      </c>
      <c r="AG508" s="48">
        <v>29</v>
      </c>
      <c r="AH508" s="49">
        <v>100</v>
      </c>
      <c r="AI508" s="48">
        <v>29</v>
      </c>
    </row>
    <row r="509" spans="1:35" x14ac:dyDescent="0.25">
      <c r="A509" s="62" t="s">
        <v>407</v>
      </c>
      <c r="B509" s="62" t="s">
        <v>1361</v>
      </c>
      <c r="C509" s="63"/>
      <c r="D509" s="64"/>
      <c r="E509" s="65"/>
      <c r="F509" s="66"/>
      <c r="G509" s="63"/>
      <c r="H509" s="67"/>
      <c r="I509" s="68"/>
      <c r="J509" s="68"/>
      <c r="K509" s="34"/>
      <c r="L509" s="75">
        <v>509</v>
      </c>
      <c r="M509" s="75" t="b">
        <f xml:space="preserve"> IF(AND(Edges[Relationship Date (UTC)] &gt;= Misc!$O$2, Edges[Relationship Date (UTC)] &lt;= Misc!$P$2,Edges[Tweet Date (UTC)] &gt;= Misc!$O$3, Edges[Tweet Date (UTC)] &lt;= Misc!$P$3,TRUE), TRUE, FALSE)</f>
        <v>1</v>
      </c>
      <c r="N509" s="70"/>
      <c r="O509" s="87" t="s">
        <v>1908</v>
      </c>
      <c r="P509" s="90">
        <v>44081.377858796295</v>
      </c>
      <c r="Q509" s="87" t="s">
        <v>1925</v>
      </c>
      <c r="R509" s="87"/>
      <c r="S509" s="87"/>
      <c r="T509" s="87"/>
      <c r="U509" s="90">
        <v>44081.377858796295</v>
      </c>
      <c r="V509" s="92" t="s">
        <v>3238</v>
      </c>
      <c r="W509" s="87"/>
      <c r="X509" s="87"/>
      <c r="Y509" s="96" t="s">
        <v>5238</v>
      </c>
      <c r="Z509" s="87"/>
      <c r="AA509" s="48"/>
      <c r="AB509" s="49"/>
      <c r="AC509" s="48"/>
      <c r="AD509" s="49"/>
      <c r="AE509" s="48"/>
      <c r="AF509" s="49"/>
      <c r="AG509" s="48"/>
      <c r="AH509" s="49"/>
      <c r="AI509" s="48"/>
    </row>
    <row r="510" spans="1:35" x14ac:dyDescent="0.25">
      <c r="A510" s="62" t="s">
        <v>407</v>
      </c>
      <c r="B510" s="62" t="s">
        <v>1362</v>
      </c>
      <c r="C510" s="63"/>
      <c r="D510" s="64"/>
      <c r="E510" s="65"/>
      <c r="F510" s="66"/>
      <c r="G510" s="63"/>
      <c r="H510" s="67"/>
      <c r="I510" s="68"/>
      <c r="J510" s="68"/>
      <c r="K510" s="34"/>
      <c r="L510" s="75">
        <v>510</v>
      </c>
      <c r="M510" s="75" t="b">
        <f xml:space="preserve"> IF(AND(Edges[Relationship Date (UTC)] &gt;= Misc!$O$2, Edges[Relationship Date (UTC)] &lt;= Misc!$P$2,Edges[Tweet Date (UTC)] &gt;= Misc!$O$3, Edges[Tweet Date (UTC)] &lt;= Misc!$P$3,TRUE), TRUE, FALSE)</f>
        <v>1</v>
      </c>
      <c r="N510" s="70"/>
      <c r="O510" s="87" t="s">
        <v>1908</v>
      </c>
      <c r="P510" s="90">
        <v>44081.377858796295</v>
      </c>
      <c r="Q510" s="87" t="s">
        <v>1925</v>
      </c>
      <c r="R510" s="87"/>
      <c r="S510" s="87"/>
      <c r="T510" s="87"/>
      <c r="U510" s="90">
        <v>44081.377858796295</v>
      </c>
      <c r="V510" s="92" t="s">
        <v>3238</v>
      </c>
      <c r="W510" s="87"/>
      <c r="X510" s="87"/>
      <c r="Y510" s="96" t="s">
        <v>5238</v>
      </c>
      <c r="Z510" s="87"/>
      <c r="AA510" s="48">
        <v>0</v>
      </c>
      <c r="AB510" s="49">
        <v>0</v>
      </c>
      <c r="AC510" s="48">
        <v>0</v>
      </c>
      <c r="AD510" s="49">
        <v>0</v>
      </c>
      <c r="AE510" s="48">
        <v>0</v>
      </c>
      <c r="AF510" s="49">
        <v>0</v>
      </c>
      <c r="AG510" s="48">
        <v>42</v>
      </c>
      <c r="AH510" s="49">
        <v>100</v>
      </c>
      <c r="AI510" s="48">
        <v>42</v>
      </c>
    </row>
    <row r="511" spans="1:35" x14ac:dyDescent="0.25">
      <c r="A511" s="62" t="s">
        <v>408</v>
      </c>
      <c r="B511" s="62" t="s">
        <v>1375</v>
      </c>
      <c r="C511" s="63"/>
      <c r="D511" s="64"/>
      <c r="E511" s="65"/>
      <c r="F511" s="66"/>
      <c r="G511" s="63"/>
      <c r="H511" s="67"/>
      <c r="I511" s="68"/>
      <c r="J511" s="68"/>
      <c r="K511" s="34"/>
      <c r="L511" s="75">
        <v>511</v>
      </c>
      <c r="M511" s="75" t="b">
        <f xml:space="preserve"> IF(AND(Edges[Relationship Date (UTC)] &gt;= Misc!$O$2, Edges[Relationship Date (UTC)] &lt;= Misc!$P$2,Edges[Tweet Date (UTC)] &gt;= Misc!$O$3, Edges[Tweet Date (UTC)] &lt;= Misc!$P$3,TRUE), TRUE, FALSE)</f>
        <v>1</v>
      </c>
      <c r="N511" s="70"/>
      <c r="O511" s="87" t="s">
        <v>1908</v>
      </c>
      <c r="P511" s="90">
        <v>44081.374814814815</v>
      </c>
      <c r="Q511" s="87" t="s">
        <v>1949</v>
      </c>
      <c r="R511" s="87"/>
      <c r="S511" s="87"/>
      <c r="T511" s="87" t="s">
        <v>2748</v>
      </c>
      <c r="U511" s="90">
        <v>44081.374814814815</v>
      </c>
      <c r="V511" s="92" t="s">
        <v>3239</v>
      </c>
      <c r="W511" s="87"/>
      <c r="X511" s="87"/>
      <c r="Y511" s="96" t="s">
        <v>5239</v>
      </c>
      <c r="Z511" s="87"/>
      <c r="AA511" s="48">
        <v>0</v>
      </c>
      <c r="AB511" s="49">
        <v>0</v>
      </c>
      <c r="AC511" s="48">
        <v>0</v>
      </c>
      <c r="AD511" s="49">
        <v>0</v>
      </c>
      <c r="AE511" s="48">
        <v>0</v>
      </c>
      <c r="AF511" s="49">
        <v>0</v>
      </c>
      <c r="AG511" s="48">
        <v>14</v>
      </c>
      <c r="AH511" s="49">
        <v>100</v>
      </c>
      <c r="AI511" s="48">
        <v>14</v>
      </c>
    </row>
    <row r="512" spans="1:35" x14ac:dyDescent="0.25">
      <c r="A512" s="62" t="s">
        <v>408</v>
      </c>
      <c r="B512" s="62" t="s">
        <v>1376</v>
      </c>
      <c r="C512" s="63"/>
      <c r="D512" s="64"/>
      <c r="E512" s="65"/>
      <c r="F512" s="66"/>
      <c r="G512" s="63"/>
      <c r="H512" s="67"/>
      <c r="I512" s="68"/>
      <c r="J512" s="68"/>
      <c r="K512" s="34"/>
      <c r="L512" s="75">
        <v>512</v>
      </c>
      <c r="M512" s="75" t="b">
        <f xml:space="preserve"> IF(AND(Edges[Relationship Date (UTC)] &gt;= Misc!$O$2, Edges[Relationship Date (UTC)] &lt;= Misc!$P$2,Edges[Tweet Date (UTC)] &gt;= Misc!$O$3, Edges[Tweet Date (UTC)] &lt;= Misc!$P$3,TRUE), TRUE, FALSE)</f>
        <v>1</v>
      </c>
      <c r="N512" s="70"/>
      <c r="O512" s="87" t="s">
        <v>1908</v>
      </c>
      <c r="P512" s="90">
        <v>44081.374918981484</v>
      </c>
      <c r="Q512" s="87" t="s">
        <v>1948</v>
      </c>
      <c r="R512" s="87"/>
      <c r="S512" s="87"/>
      <c r="T512" s="87" t="s">
        <v>2748</v>
      </c>
      <c r="U512" s="90">
        <v>44081.374918981484</v>
      </c>
      <c r="V512" s="92" t="s">
        <v>3240</v>
      </c>
      <c r="W512" s="87"/>
      <c r="X512" s="87"/>
      <c r="Y512" s="96" t="s">
        <v>5240</v>
      </c>
      <c r="Z512" s="87"/>
      <c r="AA512" s="48">
        <v>0</v>
      </c>
      <c r="AB512" s="49">
        <v>0</v>
      </c>
      <c r="AC512" s="48">
        <v>0</v>
      </c>
      <c r="AD512" s="49">
        <v>0</v>
      </c>
      <c r="AE512" s="48">
        <v>0</v>
      </c>
      <c r="AF512" s="49">
        <v>0</v>
      </c>
      <c r="AG512" s="48">
        <v>14</v>
      </c>
      <c r="AH512" s="49">
        <v>100</v>
      </c>
      <c r="AI512" s="48">
        <v>14</v>
      </c>
    </row>
    <row r="513" spans="1:35" x14ac:dyDescent="0.25">
      <c r="A513" s="62" t="s">
        <v>408</v>
      </c>
      <c r="B513" s="62" t="s">
        <v>1375</v>
      </c>
      <c r="C513" s="63"/>
      <c r="D513" s="64"/>
      <c r="E513" s="65"/>
      <c r="F513" s="66"/>
      <c r="G513" s="63"/>
      <c r="H513" s="67"/>
      <c r="I513" s="68"/>
      <c r="J513" s="68"/>
      <c r="K513" s="34"/>
      <c r="L513" s="75">
        <v>513</v>
      </c>
      <c r="M513" s="75" t="b">
        <f xml:space="preserve"> IF(AND(Edges[Relationship Date (UTC)] &gt;= Misc!$O$2, Edges[Relationship Date (UTC)] &lt;= Misc!$P$2,Edges[Tweet Date (UTC)] &gt;= Misc!$O$3, Edges[Tweet Date (UTC)] &lt;= Misc!$P$3,TRUE), TRUE, FALSE)</f>
        <v>1</v>
      </c>
      <c r="N513" s="70"/>
      <c r="O513" s="87" t="s">
        <v>1908</v>
      </c>
      <c r="P513" s="90">
        <v>44081.375185185185</v>
      </c>
      <c r="Q513" s="87" t="s">
        <v>1947</v>
      </c>
      <c r="R513" s="87"/>
      <c r="S513" s="87"/>
      <c r="T513" s="87"/>
      <c r="U513" s="90">
        <v>44081.375185185185</v>
      </c>
      <c r="V513" s="92" t="s">
        <v>3241</v>
      </c>
      <c r="W513" s="87"/>
      <c r="X513" s="87"/>
      <c r="Y513" s="96" t="s">
        <v>5241</v>
      </c>
      <c r="Z513" s="87"/>
      <c r="AA513" s="48">
        <v>0</v>
      </c>
      <c r="AB513" s="49">
        <v>0</v>
      </c>
      <c r="AC513" s="48">
        <v>1</v>
      </c>
      <c r="AD513" s="49">
        <v>4.5454545454545459</v>
      </c>
      <c r="AE513" s="48">
        <v>0</v>
      </c>
      <c r="AF513" s="49">
        <v>0</v>
      </c>
      <c r="AG513" s="48">
        <v>21</v>
      </c>
      <c r="AH513" s="49">
        <v>95.454545454545453</v>
      </c>
      <c r="AI513" s="48">
        <v>22</v>
      </c>
    </row>
    <row r="514" spans="1:35" x14ac:dyDescent="0.25">
      <c r="A514" s="62" t="s">
        <v>408</v>
      </c>
      <c r="B514" s="62" t="s">
        <v>1540</v>
      </c>
      <c r="C514" s="63"/>
      <c r="D514" s="64"/>
      <c r="E514" s="65"/>
      <c r="F514" s="66"/>
      <c r="G514" s="63"/>
      <c r="H514" s="67"/>
      <c r="I514" s="68"/>
      <c r="J514" s="68"/>
      <c r="K514" s="34"/>
      <c r="L514" s="75">
        <v>514</v>
      </c>
      <c r="M514" s="75" t="b">
        <f xml:space="preserve"> IF(AND(Edges[Relationship Date (UTC)] &gt;= Misc!$O$2, Edges[Relationship Date (UTC)] &lt;= Misc!$P$2,Edges[Tweet Date (UTC)] &gt;= Misc!$O$3, Edges[Tweet Date (UTC)] &lt;= Misc!$P$3,TRUE), TRUE, FALSE)</f>
        <v>1</v>
      </c>
      <c r="N514" s="70"/>
      <c r="O514" s="87" t="s">
        <v>1908</v>
      </c>
      <c r="P514" s="90">
        <v>44081.377905092595</v>
      </c>
      <c r="Q514" s="87" t="s">
        <v>2113</v>
      </c>
      <c r="R514" s="87"/>
      <c r="S514" s="87"/>
      <c r="T514" s="87" t="s">
        <v>2743</v>
      </c>
      <c r="U514" s="90">
        <v>44081.377905092595</v>
      </c>
      <c r="V514" s="92" t="s">
        <v>3242</v>
      </c>
      <c r="W514" s="87"/>
      <c r="X514" s="87"/>
      <c r="Y514" s="96" t="s">
        <v>5242</v>
      </c>
      <c r="Z514" s="87"/>
      <c r="AA514" s="48">
        <v>0</v>
      </c>
      <c r="AB514" s="49">
        <v>0</v>
      </c>
      <c r="AC514" s="48">
        <v>0</v>
      </c>
      <c r="AD514" s="49">
        <v>0</v>
      </c>
      <c r="AE514" s="48">
        <v>0</v>
      </c>
      <c r="AF514" s="49">
        <v>0</v>
      </c>
      <c r="AG514" s="48">
        <v>8</v>
      </c>
      <c r="AH514" s="49">
        <v>100</v>
      </c>
      <c r="AI514" s="48">
        <v>8</v>
      </c>
    </row>
    <row r="515" spans="1:35" x14ac:dyDescent="0.25">
      <c r="A515" s="62" t="s">
        <v>409</v>
      </c>
      <c r="B515" s="62" t="s">
        <v>1495</v>
      </c>
      <c r="C515" s="63"/>
      <c r="D515" s="64"/>
      <c r="E515" s="65"/>
      <c r="F515" s="66"/>
      <c r="G515" s="63"/>
      <c r="H515" s="67"/>
      <c r="I515" s="68"/>
      <c r="J515" s="68"/>
      <c r="K515" s="34"/>
      <c r="L515" s="75">
        <v>515</v>
      </c>
      <c r="M515" s="75" t="b">
        <f xml:space="preserve"> IF(AND(Edges[Relationship Date (UTC)] &gt;= Misc!$O$2, Edges[Relationship Date (UTC)] &lt;= Misc!$P$2,Edges[Tweet Date (UTC)] &gt;= Misc!$O$3, Edges[Tweet Date (UTC)] &lt;= Misc!$P$3,TRUE), TRUE, FALSE)</f>
        <v>1</v>
      </c>
      <c r="N515" s="70"/>
      <c r="O515" s="87" t="s">
        <v>1908</v>
      </c>
      <c r="P515" s="90">
        <v>44081.376782407409</v>
      </c>
      <c r="Q515" s="87" t="s">
        <v>2072</v>
      </c>
      <c r="R515" s="87"/>
      <c r="S515" s="87"/>
      <c r="T515" s="87" t="s">
        <v>2789</v>
      </c>
      <c r="U515" s="90">
        <v>44081.376782407409</v>
      </c>
      <c r="V515" s="92" t="s">
        <v>3243</v>
      </c>
      <c r="W515" s="87"/>
      <c r="X515" s="87"/>
      <c r="Y515" s="96" t="s">
        <v>5243</v>
      </c>
      <c r="Z515" s="87"/>
      <c r="AA515" s="48">
        <v>0</v>
      </c>
      <c r="AB515" s="49">
        <v>0</v>
      </c>
      <c r="AC515" s="48">
        <v>0</v>
      </c>
      <c r="AD515" s="49">
        <v>0</v>
      </c>
      <c r="AE515" s="48">
        <v>0</v>
      </c>
      <c r="AF515" s="49">
        <v>0</v>
      </c>
      <c r="AG515" s="48">
        <v>9</v>
      </c>
      <c r="AH515" s="49">
        <v>100</v>
      </c>
      <c r="AI515" s="48">
        <v>9</v>
      </c>
    </row>
    <row r="516" spans="1:35" x14ac:dyDescent="0.25">
      <c r="A516" s="62" t="s">
        <v>409</v>
      </c>
      <c r="B516" s="62" t="s">
        <v>1494</v>
      </c>
      <c r="C516" s="63"/>
      <c r="D516" s="64"/>
      <c r="E516" s="65"/>
      <c r="F516" s="66"/>
      <c r="G516" s="63"/>
      <c r="H516" s="67"/>
      <c r="I516" s="68"/>
      <c r="J516" s="68"/>
      <c r="K516" s="34"/>
      <c r="L516" s="75">
        <v>516</v>
      </c>
      <c r="M516" s="75" t="b">
        <f xml:space="preserve"> IF(AND(Edges[Relationship Date (UTC)] &gt;= Misc!$O$2, Edges[Relationship Date (UTC)] &lt;= Misc!$P$2,Edges[Tweet Date (UTC)] &gt;= Misc!$O$3, Edges[Tweet Date (UTC)] &lt;= Misc!$P$3,TRUE), TRUE, FALSE)</f>
        <v>1</v>
      </c>
      <c r="N516" s="70"/>
      <c r="O516" s="87" t="s">
        <v>1908</v>
      </c>
      <c r="P516" s="90">
        <v>44081.377233796295</v>
      </c>
      <c r="Q516" s="87" t="s">
        <v>2071</v>
      </c>
      <c r="R516" s="87"/>
      <c r="S516" s="87"/>
      <c r="T516" s="87" t="s">
        <v>2788</v>
      </c>
      <c r="U516" s="90">
        <v>44081.377233796295</v>
      </c>
      <c r="V516" s="92" t="s">
        <v>3244</v>
      </c>
      <c r="W516" s="87"/>
      <c r="X516" s="87"/>
      <c r="Y516" s="96" t="s">
        <v>5244</v>
      </c>
      <c r="Z516" s="87"/>
      <c r="AA516" s="48">
        <v>0</v>
      </c>
      <c r="AB516" s="49">
        <v>0</v>
      </c>
      <c r="AC516" s="48">
        <v>0</v>
      </c>
      <c r="AD516" s="49">
        <v>0</v>
      </c>
      <c r="AE516" s="48">
        <v>0</v>
      </c>
      <c r="AF516" s="49">
        <v>0</v>
      </c>
      <c r="AG516" s="48">
        <v>14</v>
      </c>
      <c r="AH516" s="49">
        <v>100</v>
      </c>
      <c r="AI516" s="48">
        <v>14</v>
      </c>
    </row>
    <row r="517" spans="1:35" x14ac:dyDescent="0.25">
      <c r="A517" s="62" t="s">
        <v>409</v>
      </c>
      <c r="B517" s="62" t="s">
        <v>1378</v>
      </c>
      <c r="C517" s="63"/>
      <c r="D517" s="64"/>
      <c r="E517" s="65"/>
      <c r="F517" s="66"/>
      <c r="G517" s="63"/>
      <c r="H517" s="67"/>
      <c r="I517" s="68"/>
      <c r="J517" s="68"/>
      <c r="K517" s="34"/>
      <c r="L517" s="75">
        <v>517</v>
      </c>
      <c r="M517" s="75" t="b">
        <f xml:space="preserve"> IF(AND(Edges[Relationship Date (UTC)] &gt;= Misc!$O$2, Edges[Relationship Date (UTC)] &lt;= Misc!$P$2,Edges[Tweet Date (UTC)] &gt;= Misc!$O$3, Edges[Tweet Date (UTC)] &lt;= Misc!$P$3,TRUE), TRUE, FALSE)</f>
        <v>1</v>
      </c>
      <c r="N517" s="70"/>
      <c r="O517" s="87" t="s">
        <v>1908</v>
      </c>
      <c r="P517" s="90">
        <v>44081.377916666665</v>
      </c>
      <c r="Q517" s="87" t="s">
        <v>1951</v>
      </c>
      <c r="R517" s="87"/>
      <c r="S517" s="87"/>
      <c r="T517" s="87" t="s">
        <v>2751</v>
      </c>
      <c r="U517" s="90">
        <v>44081.377916666665</v>
      </c>
      <c r="V517" s="92" t="s">
        <v>3245</v>
      </c>
      <c r="W517" s="87"/>
      <c r="X517" s="87"/>
      <c r="Y517" s="96" t="s">
        <v>5245</v>
      </c>
      <c r="Z517" s="87"/>
      <c r="AA517" s="48"/>
      <c r="AB517" s="49"/>
      <c r="AC517" s="48"/>
      <c r="AD517" s="49"/>
      <c r="AE517" s="48"/>
      <c r="AF517" s="49"/>
      <c r="AG517" s="48"/>
      <c r="AH517" s="49"/>
      <c r="AI517" s="48"/>
    </row>
    <row r="518" spans="1:35" x14ac:dyDescent="0.25">
      <c r="A518" s="62" t="s">
        <v>409</v>
      </c>
      <c r="B518" s="62" t="s">
        <v>1379</v>
      </c>
      <c r="C518" s="63"/>
      <c r="D518" s="64"/>
      <c r="E518" s="65"/>
      <c r="F518" s="66"/>
      <c r="G518" s="63"/>
      <c r="H518" s="67"/>
      <c r="I518" s="68"/>
      <c r="J518" s="68"/>
      <c r="K518" s="34"/>
      <c r="L518" s="75">
        <v>518</v>
      </c>
      <c r="M518" s="75" t="b">
        <f xml:space="preserve"> IF(AND(Edges[Relationship Date (UTC)] &gt;= Misc!$O$2, Edges[Relationship Date (UTC)] &lt;= Misc!$P$2,Edges[Tweet Date (UTC)] &gt;= Misc!$O$3, Edges[Tweet Date (UTC)] &lt;= Misc!$P$3,TRUE), TRUE, FALSE)</f>
        <v>1</v>
      </c>
      <c r="N518" s="70"/>
      <c r="O518" s="87" t="s">
        <v>1908</v>
      </c>
      <c r="P518" s="90">
        <v>44081.377916666665</v>
      </c>
      <c r="Q518" s="87" t="s">
        <v>1951</v>
      </c>
      <c r="R518" s="87"/>
      <c r="S518" s="87"/>
      <c r="T518" s="87" t="s">
        <v>2751</v>
      </c>
      <c r="U518" s="90">
        <v>44081.377916666665</v>
      </c>
      <c r="V518" s="92" t="s">
        <v>3245</v>
      </c>
      <c r="W518" s="87"/>
      <c r="X518" s="87"/>
      <c r="Y518" s="96" t="s">
        <v>5245</v>
      </c>
      <c r="Z518" s="87"/>
      <c r="AA518" s="48"/>
      <c r="AB518" s="49"/>
      <c r="AC518" s="48"/>
      <c r="AD518" s="49"/>
      <c r="AE518" s="48"/>
      <c r="AF518" s="49"/>
      <c r="AG518" s="48"/>
      <c r="AH518" s="49"/>
      <c r="AI518" s="48"/>
    </row>
    <row r="519" spans="1:35" x14ac:dyDescent="0.25">
      <c r="A519" s="62" t="s">
        <v>409</v>
      </c>
      <c r="B519" s="62" t="s">
        <v>1380</v>
      </c>
      <c r="C519" s="63"/>
      <c r="D519" s="64"/>
      <c r="E519" s="65"/>
      <c r="F519" s="66"/>
      <c r="G519" s="63"/>
      <c r="H519" s="67"/>
      <c r="I519" s="68"/>
      <c r="J519" s="68"/>
      <c r="K519" s="34"/>
      <c r="L519" s="75">
        <v>519</v>
      </c>
      <c r="M519" s="75" t="b">
        <f xml:space="preserve"> IF(AND(Edges[Relationship Date (UTC)] &gt;= Misc!$O$2, Edges[Relationship Date (UTC)] &lt;= Misc!$P$2,Edges[Tweet Date (UTC)] &gt;= Misc!$O$3, Edges[Tweet Date (UTC)] &lt;= Misc!$P$3,TRUE), TRUE, FALSE)</f>
        <v>1</v>
      </c>
      <c r="N519" s="70"/>
      <c r="O519" s="87" t="s">
        <v>1908</v>
      </c>
      <c r="P519" s="90">
        <v>44081.377916666665</v>
      </c>
      <c r="Q519" s="87" t="s">
        <v>1951</v>
      </c>
      <c r="R519" s="87"/>
      <c r="S519" s="87"/>
      <c r="T519" s="87" t="s">
        <v>2751</v>
      </c>
      <c r="U519" s="90">
        <v>44081.377916666665</v>
      </c>
      <c r="V519" s="92" t="s">
        <v>3245</v>
      </c>
      <c r="W519" s="87"/>
      <c r="X519" s="87"/>
      <c r="Y519" s="96" t="s">
        <v>5245</v>
      </c>
      <c r="Z519" s="87"/>
      <c r="AA519" s="48">
        <v>0</v>
      </c>
      <c r="AB519" s="49">
        <v>0</v>
      </c>
      <c r="AC519" s="48">
        <v>0</v>
      </c>
      <c r="AD519" s="49">
        <v>0</v>
      </c>
      <c r="AE519" s="48">
        <v>0</v>
      </c>
      <c r="AF519" s="49">
        <v>0</v>
      </c>
      <c r="AG519" s="48">
        <v>19</v>
      </c>
      <c r="AH519" s="49">
        <v>100</v>
      </c>
      <c r="AI519" s="48">
        <v>19</v>
      </c>
    </row>
    <row r="520" spans="1:35" x14ac:dyDescent="0.25">
      <c r="A520" s="62" t="s">
        <v>410</v>
      </c>
      <c r="B520" s="62" t="s">
        <v>1384</v>
      </c>
      <c r="C520" s="63"/>
      <c r="D520" s="64"/>
      <c r="E520" s="65"/>
      <c r="F520" s="66"/>
      <c r="G520" s="63"/>
      <c r="H520" s="67"/>
      <c r="I520" s="68"/>
      <c r="J520" s="68"/>
      <c r="K520" s="34"/>
      <c r="L520" s="75">
        <v>520</v>
      </c>
      <c r="M520" s="75" t="b">
        <f xml:space="preserve"> IF(AND(Edges[Relationship Date (UTC)] &gt;= Misc!$O$2, Edges[Relationship Date (UTC)] &lt;= Misc!$P$2,Edges[Tweet Date (UTC)] &gt;= Misc!$O$3, Edges[Tweet Date (UTC)] &lt;= Misc!$P$3,TRUE), TRUE, FALSE)</f>
        <v>1</v>
      </c>
      <c r="N520" s="70"/>
      <c r="O520" s="87" t="s">
        <v>1908</v>
      </c>
      <c r="P520" s="90">
        <v>44081.377939814818</v>
      </c>
      <c r="Q520" s="87" t="s">
        <v>2114</v>
      </c>
      <c r="R520" s="87"/>
      <c r="S520" s="87"/>
      <c r="T520" s="87"/>
      <c r="U520" s="90">
        <v>44081.377939814818</v>
      </c>
      <c r="V520" s="92" t="s">
        <v>3246</v>
      </c>
      <c r="W520" s="87"/>
      <c r="X520" s="87"/>
      <c r="Y520" s="96" t="s">
        <v>5246</v>
      </c>
      <c r="Z520" s="87"/>
      <c r="AA520" s="48"/>
      <c r="AB520" s="49"/>
      <c r="AC520" s="48"/>
      <c r="AD520" s="49"/>
      <c r="AE520" s="48"/>
      <c r="AF520" s="49"/>
      <c r="AG520" s="48"/>
      <c r="AH520" s="49"/>
      <c r="AI520" s="48"/>
    </row>
    <row r="521" spans="1:35" x14ac:dyDescent="0.25">
      <c r="A521" s="62" t="s">
        <v>410</v>
      </c>
      <c r="B521" s="62" t="s">
        <v>1383</v>
      </c>
      <c r="C521" s="63"/>
      <c r="D521" s="64"/>
      <c r="E521" s="65"/>
      <c r="F521" s="66"/>
      <c r="G521" s="63"/>
      <c r="H521" s="67"/>
      <c r="I521" s="68"/>
      <c r="J521" s="68"/>
      <c r="K521" s="34"/>
      <c r="L521" s="75">
        <v>521</v>
      </c>
      <c r="M521" s="75" t="b">
        <f xml:space="preserve"> IF(AND(Edges[Relationship Date (UTC)] &gt;= Misc!$O$2, Edges[Relationship Date (UTC)] &lt;= Misc!$P$2,Edges[Tweet Date (UTC)] &gt;= Misc!$O$3, Edges[Tweet Date (UTC)] &lt;= Misc!$P$3,TRUE), TRUE, FALSE)</f>
        <v>1</v>
      </c>
      <c r="N521" s="70"/>
      <c r="O521" s="87" t="s">
        <v>1908</v>
      </c>
      <c r="P521" s="90">
        <v>44081.377939814818</v>
      </c>
      <c r="Q521" s="87" t="s">
        <v>2114</v>
      </c>
      <c r="R521" s="87"/>
      <c r="S521" s="87"/>
      <c r="T521" s="87"/>
      <c r="U521" s="90">
        <v>44081.377939814818</v>
      </c>
      <c r="V521" s="92" t="s">
        <v>3246</v>
      </c>
      <c r="W521" s="87"/>
      <c r="X521" s="87"/>
      <c r="Y521" s="96" t="s">
        <v>5246</v>
      </c>
      <c r="Z521" s="87"/>
      <c r="AA521" s="48">
        <v>3</v>
      </c>
      <c r="AB521" s="49">
        <v>14.285714285714286</v>
      </c>
      <c r="AC521" s="48">
        <v>0</v>
      </c>
      <c r="AD521" s="49">
        <v>0</v>
      </c>
      <c r="AE521" s="48">
        <v>0</v>
      </c>
      <c r="AF521" s="49">
        <v>0</v>
      </c>
      <c r="AG521" s="48">
        <v>18</v>
      </c>
      <c r="AH521" s="49">
        <v>85.714285714285708</v>
      </c>
      <c r="AI521" s="48">
        <v>21</v>
      </c>
    </row>
    <row r="522" spans="1:35" x14ac:dyDescent="0.25">
      <c r="A522" s="62" t="s">
        <v>411</v>
      </c>
      <c r="B522" s="62" t="s">
        <v>1165</v>
      </c>
      <c r="C522" s="63"/>
      <c r="D522" s="64"/>
      <c r="E522" s="65"/>
      <c r="F522" s="66"/>
      <c r="G522" s="63"/>
      <c r="H522" s="67"/>
      <c r="I522" s="68"/>
      <c r="J522" s="68"/>
      <c r="K522" s="34"/>
      <c r="L522" s="75">
        <v>522</v>
      </c>
      <c r="M522" s="75" t="b">
        <f xml:space="preserve"> IF(AND(Edges[Relationship Date (UTC)] &gt;= Misc!$O$2, Edges[Relationship Date (UTC)] &lt;= Misc!$P$2,Edges[Tweet Date (UTC)] &gt;= Misc!$O$3, Edges[Tweet Date (UTC)] &lt;= Misc!$P$3,TRUE), TRUE, FALSE)</f>
        <v>1</v>
      </c>
      <c r="N522" s="70"/>
      <c r="O522" s="87" t="s">
        <v>1908</v>
      </c>
      <c r="P522" s="90">
        <v>44081.377951388888</v>
      </c>
      <c r="Q522" s="87" t="s">
        <v>1932</v>
      </c>
      <c r="R522" s="87"/>
      <c r="S522" s="87"/>
      <c r="T522" s="87" t="s">
        <v>2743</v>
      </c>
      <c r="U522" s="90">
        <v>44081.377951388888</v>
      </c>
      <c r="V522" s="92" t="s">
        <v>3247</v>
      </c>
      <c r="W522" s="87"/>
      <c r="X522" s="87"/>
      <c r="Y522" s="96" t="s">
        <v>5247</v>
      </c>
      <c r="Z522" s="87"/>
      <c r="AA522" s="48">
        <v>0</v>
      </c>
      <c r="AB522" s="49">
        <v>0</v>
      </c>
      <c r="AC522" s="48">
        <v>0</v>
      </c>
      <c r="AD522" s="49">
        <v>0</v>
      </c>
      <c r="AE522" s="48">
        <v>0</v>
      </c>
      <c r="AF522" s="49">
        <v>0</v>
      </c>
      <c r="AG522" s="48">
        <v>26</v>
      </c>
      <c r="AH522" s="49">
        <v>100</v>
      </c>
      <c r="AI522" s="48">
        <v>26</v>
      </c>
    </row>
    <row r="523" spans="1:35" x14ac:dyDescent="0.25">
      <c r="A523" s="62" t="s">
        <v>412</v>
      </c>
      <c r="B523" s="62" t="s">
        <v>1165</v>
      </c>
      <c r="C523" s="63"/>
      <c r="D523" s="64"/>
      <c r="E523" s="65"/>
      <c r="F523" s="66"/>
      <c r="G523" s="63"/>
      <c r="H523" s="67"/>
      <c r="I523" s="68"/>
      <c r="J523" s="68"/>
      <c r="K523" s="34"/>
      <c r="L523" s="75">
        <v>523</v>
      </c>
      <c r="M523" s="75" t="b">
        <f xml:space="preserve"> IF(AND(Edges[Relationship Date (UTC)] &gt;= Misc!$O$2, Edges[Relationship Date (UTC)] &lt;= Misc!$P$2,Edges[Tweet Date (UTC)] &gt;= Misc!$O$3, Edges[Tweet Date (UTC)] &lt;= Misc!$P$3,TRUE), TRUE, FALSE)</f>
        <v>1</v>
      </c>
      <c r="N523" s="70"/>
      <c r="O523" s="87" t="s">
        <v>1908</v>
      </c>
      <c r="P523" s="90">
        <v>44081.37767361111</v>
      </c>
      <c r="Q523" s="87" t="s">
        <v>1932</v>
      </c>
      <c r="R523" s="87"/>
      <c r="S523" s="87"/>
      <c r="T523" s="87" t="s">
        <v>2743</v>
      </c>
      <c r="U523" s="90">
        <v>44081.37767361111</v>
      </c>
      <c r="V523" s="92" t="s">
        <v>3248</v>
      </c>
      <c r="W523" s="87"/>
      <c r="X523" s="87"/>
      <c r="Y523" s="96" t="s">
        <v>5248</v>
      </c>
      <c r="Z523" s="87"/>
      <c r="AA523" s="48">
        <v>0</v>
      </c>
      <c r="AB523" s="49">
        <v>0</v>
      </c>
      <c r="AC523" s="48">
        <v>0</v>
      </c>
      <c r="AD523" s="49">
        <v>0</v>
      </c>
      <c r="AE523" s="48">
        <v>0</v>
      </c>
      <c r="AF523" s="49">
        <v>0</v>
      </c>
      <c r="AG523" s="48">
        <v>26</v>
      </c>
      <c r="AH523" s="49">
        <v>100</v>
      </c>
      <c r="AI523" s="48">
        <v>26</v>
      </c>
    </row>
    <row r="524" spans="1:35" x14ac:dyDescent="0.25">
      <c r="A524" s="62" t="s">
        <v>412</v>
      </c>
      <c r="B524" s="62" t="s">
        <v>1165</v>
      </c>
      <c r="C524" s="63"/>
      <c r="D524" s="64"/>
      <c r="E524" s="65"/>
      <c r="F524" s="66"/>
      <c r="G524" s="63"/>
      <c r="H524" s="67"/>
      <c r="I524" s="68"/>
      <c r="J524" s="68"/>
      <c r="K524" s="34"/>
      <c r="L524" s="75">
        <v>524</v>
      </c>
      <c r="M524" s="75" t="b">
        <f xml:space="preserve"> IF(AND(Edges[Relationship Date (UTC)] &gt;= Misc!$O$2, Edges[Relationship Date (UTC)] &lt;= Misc!$P$2,Edges[Tweet Date (UTC)] &gt;= Misc!$O$3, Edges[Tweet Date (UTC)] &lt;= Misc!$P$3,TRUE), TRUE, FALSE)</f>
        <v>1</v>
      </c>
      <c r="N524" s="70"/>
      <c r="O524" s="87" t="s">
        <v>1908</v>
      </c>
      <c r="P524" s="90">
        <v>44081.377962962964</v>
      </c>
      <c r="Q524" s="87" t="s">
        <v>1918</v>
      </c>
      <c r="R524" s="87"/>
      <c r="S524" s="87"/>
      <c r="T524" s="87"/>
      <c r="U524" s="90">
        <v>44081.377962962964</v>
      </c>
      <c r="V524" s="92" t="s">
        <v>3249</v>
      </c>
      <c r="W524" s="87"/>
      <c r="X524" s="87"/>
      <c r="Y524" s="96" t="s">
        <v>5249</v>
      </c>
      <c r="Z524" s="87"/>
      <c r="AA524" s="48">
        <v>0</v>
      </c>
      <c r="AB524" s="49">
        <v>0</v>
      </c>
      <c r="AC524" s="48">
        <v>0</v>
      </c>
      <c r="AD524" s="49">
        <v>0</v>
      </c>
      <c r="AE524" s="48">
        <v>0</v>
      </c>
      <c r="AF524" s="49">
        <v>0</v>
      </c>
      <c r="AG524" s="48">
        <v>44</v>
      </c>
      <c r="AH524" s="49">
        <v>100</v>
      </c>
      <c r="AI524" s="48">
        <v>44</v>
      </c>
    </row>
    <row r="525" spans="1:35" x14ac:dyDescent="0.25">
      <c r="A525" s="62" t="s">
        <v>413</v>
      </c>
      <c r="B525" s="62" t="s">
        <v>1346</v>
      </c>
      <c r="C525" s="63"/>
      <c r="D525" s="64"/>
      <c r="E525" s="65"/>
      <c r="F525" s="66"/>
      <c r="G525" s="63"/>
      <c r="H525" s="67"/>
      <c r="I525" s="68"/>
      <c r="J525" s="68"/>
      <c r="K525" s="34"/>
      <c r="L525" s="75">
        <v>525</v>
      </c>
      <c r="M525" s="75" t="b">
        <f xml:space="preserve"> IF(AND(Edges[Relationship Date (UTC)] &gt;= Misc!$O$2, Edges[Relationship Date (UTC)] &lt;= Misc!$P$2,Edges[Tweet Date (UTC)] &gt;= Misc!$O$3, Edges[Tweet Date (UTC)] &lt;= Misc!$P$3,TRUE), TRUE, FALSE)</f>
        <v>1</v>
      </c>
      <c r="N525" s="70"/>
      <c r="O525" s="87" t="s">
        <v>1908</v>
      </c>
      <c r="P525" s="90">
        <v>44081.377974537034</v>
      </c>
      <c r="Q525" s="87" t="s">
        <v>1912</v>
      </c>
      <c r="R525" s="87"/>
      <c r="S525" s="87"/>
      <c r="T525" s="87" t="s">
        <v>2743</v>
      </c>
      <c r="U525" s="90">
        <v>44081.377974537034</v>
      </c>
      <c r="V525" s="92" t="s">
        <v>3250</v>
      </c>
      <c r="W525" s="87"/>
      <c r="X525" s="87"/>
      <c r="Y525" s="96" t="s">
        <v>5250</v>
      </c>
      <c r="Z525" s="87"/>
      <c r="AA525" s="48">
        <v>0</v>
      </c>
      <c r="AB525" s="49">
        <v>0</v>
      </c>
      <c r="AC525" s="48">
        <v>0</v>
      </c>
      <c r="AD525" s="49">
        <v>0</v>
      </c>
      <c r="AE525" s="48">
        <v>0</v>
      </c>
      <c r="AF525" s="49">
        <v>0</v>
      </c>
      <c r="AG525" s="48">
        <v>39</v>
      </c>
      <c r="AH525" s="49">
        <v>100</v>
      </c>
      <c r="AI525" s="48">
        <v>39</v>
      </c>
    </row>
    <row r="526" spans="1:35" x14ac:dyDescent="0.25">
      <c r="A526" s="62" t="s">
        <v>414</v>
      </c>
      <c r="B526" s="62" t="s">
        <v>1387</v>
      </c>
      <c r="C526" s="63"/>
      <c r="D526" s="64"/>
      <c r="E526" s="65"/>
      <c r="F526" s="66"/>
      <c r="G526" s="63"/>
      <c r="H526" s="67"/>
      <c r="I526" s="68"/>
      <c r="J526" s="68"/>
      <c r="K526" s="34"/>
      <c r="L526" s="75">
        <v>526</v>
      </c>
      <c r="M526" s="75" t="b">
        <f xml:space="preserve"> IF(AND(Edges[Relationship Date (UTC)] &gt;= Misc!$O$2, Edges[Relationship Date (UTC)] &lt;= Misc!$P$2,Edges[Tweet Date (UTC)] &gt;= Misc!$O$3, Edges[Tweet Date (UTC)] &lt;= Misc!$P$3,TRUE), TRUE, FALSE)</f>
        <v>1</v>
      </c>
      <c r="N526" s="70"/>
      <c r="O526" s="87" t="s">
        <v>1908</v>
      </c>
      <c r="P526" s="90">
        <v>44081.377939814818</v>
      </c>
      <c r="Q526" s="87" t="s">
        <v>2115</v>
      </c>
      <c r="R526" s="87"/>
      <c r="S526" s="87"/>
      <c r="T526" s="87" t="s">
        <v>2743</v>
      </c>
      <c r="U526" s="90">
        <v>44081.377939814818</v>
      </c>
      <c r="V526" s="92" t="s">
        <v>3251</v>
      </c>
      <c r="W526" s="87"/>
      <c r="X526" s="87"/>
      <c r="Y526" s="96" t="s">
        <v>5251</v>
      </c>
      <c r="Z526" s="87"/>
      <c r="AA526" s="48">
        <v>0</v>
      </c>
      <c r="AB526" s="49">
        <v>0</v>
      </c>
      <c r="AC526" s="48">
        <v>0</v>
      </c>
      <c r="AD526" s="49">
        <v>0</v>
      </c>
      <c r="AE526" s="48">
        <v>0</v>
      </c>
      <c r="AF526" s="49">
        <v>0</v>
      </c>
      <c r="AG526" s="48">
        <v>15</v>
      </c>
      <c r="AH526" s="49">
        <v>100</v>
      </c>
      <c r="AI526" s="48">
        <v>15</v>
      </c>
    </row>
    <row r="527" spans="1:35" x14ac:dyDescent="0.25">
      <c r="A527" s="62" t="s">
        <v>414</v>
      </c>
      <c r="B527" s="62" t="s">
        <v>1387</v>
      </c>
      <c r="C527" s="63"/>
      <c r="D527" s="64"/>
      <c r="E527" s="65"/>
      <c r="F527" s="66"/>
      <c r="G527" s="63"/>
      <c r="H527" s="67"/>
      <c r="I527" s="68"/>
      <c r="J527" s="68"/>
      <c r="K527" s="34"/>
      <c r="L527" s="75">
        <v>527</v>
      </c>
      <c r="M527" s="75" t="b">
        <f xml:space="preserve"> IF(AND(Edges[Relationship Date (UTC)] &gt;= Misc!$O$2, Edges[Relationship Date (UTC)] &lt;= Misc!$P$2,Edges[Tweet Date (UTC)] &gt;= Misc!$O$3, Edges[Tweet Date (UTC)] &lt;= Misc!$P$3,TRUE), TRUE, FALSE)</f>
        <v>1</v>
      </c>
      <c r="N527" s="70"/>
      <c r="O527" s="87" t="s">
        <v>1908</v>
      </c>
      <c r="P527" s="90">
        <v>44081.377986111111</v>
      </c>
      <c r="Q527" s="87" t="s">
        <v>1983</v>
      </c>
      <c r="R527" s="87"/>
      <c r="S527" s="87"/>
      <c r="T527" s="87" t="s">
        <v>2743</v>
      </c>
      <c r="U527" s="90">
        <v>44081.377986111111</v>
      </c>
      <c r="V527" s="92" t="s">
        <v>3252</v>
      </c>
      <c r="W527" s="87"/>
      <c r="X527" s="87"/>
      <c r="Y527" s="96" t="s">
        <v>5252</v>
      </c>
      <c r="Z527" s="87"/>
      <c r="AA527" s="48">
        <v>0</v>
      </c>
      <c r="AB527" s="49">
        <v>0</v>
      </c>
      <c r="AC527" s="48">
        <v>0</v>
      </c>
      <c r="AD527" s="49">
        <v>0</v>
      </c>
      <c r="AE527" s="48">
        <v>0</v>
      </c>
      <c r="AF527" s="49">
        <v>0</v>
      </c>
      <c r="AG527" s="48">
        <v>22</v>
      </c>
      <c r="AH527" s="49">
        <v>100</v>
      </c>
      <c r="AI527" s="48">
        <v>22</v>
      </c>
    </row>
    <row r="528" spans="1:35" x14ac:dyDescent="0.25">
      <c r="A528" s="62" t="s">
        <v>415</v>
      </c>
      <c r="B528" s="62" t="s">
        <v>1352</v>
      </c>
      <c r="C528" s="63"/>
      <c r="D528" s="64"/>
      <c r="E528" s="65"/>
      <c r="F528" s="66"/>
      <c r="G528" s="63"/>
      <c r="H528" s="67"/>
      <c r="I528" s="68"/>
      <c r="J528" s="68"/>
      <c r="K528" s="34"/>
      <c r="L528" s="75">
        <v>528</v>
      </c>
      <c r="M528" s="75" t="b">
        <f xml:space="preserve"> IF(AND(Edges[Relationship Date (UTC)] &gt;= Misc!$O$2, Edges[Relationship Date (UTC)] &lt;= Misc!$P$2,Edges[Tweet Date (UTC)] &gt;= Misc!$O$3, Edges[Tweet Date (UTC)] &lt;= Misc!$P$3,TRUE), TRUE, FALSE)</f>
        <v>1</v>
      </c>
      <c r="N528" s="70"/>
      <c r="O528" s="87" t="s">
        <v>1908</v>
      </c>
      <c r="P528" s="90">
        <v>44081.377986111111</v>
      </c>
      <c r="Q528" s="87" t="s">
        <v>1927</v>
      </c>
      <c r="R528" s="87"/>
      <c r="S528" s="87"/>
      <c r="T528" s="87"/>
      <c r="U528" s="90">
        <v>44081.377986111111</v>
      </c>
      <c r="V528" s="92" t="s">
        <v>3253</v>
      </c>
      <c r="W528" s="87"/>
      <c r="X528" s="87"/>
      <c r="Y528" s="96" t="s">
        <v>5253</v>
      </c>
      <c r="Z528" s="87"/>
      <c r="AA528" s="48">
        <v>0</v>
      </c>
      <c r="AB528" s="49">
        <v>0</v>
      </c>
      <c r="AC528" s="48">
        <v>0</v>
      </c>
      <c r="AD528" s="49">
        <v>0</v>
      </c>
      <c r="AE528" s="48">
        <v>0</v>
      </c>
      <c r="AF528" s="49">
        <v>0</v>
      </c>
      <c r="AG528" s="48">
        <v>47</v>
      </c>
      <c r="AH528" s="49">
        <v>100</v>
      </c>
      <c r="AI528" s="48">
        <v>47</v>
      </c>
    </row>
    <row r="529" spans="1:35" x14ac:dyDescent="0.25">
      <c r="A529" s="62" t="s">
        <v>416</v>
      </c>
      <c r="B529" s="62" t="s">
        <v>1165</v>
      </c>
      <c r="C529" s="63"/>
      <c r="D529" s="64"/>
      <c r="E529" s="65"/>
      <c r="F529" s="66"/>
      <c r="G529" s="63"/>
      <c r="H529" s="67"/>
      <c r="I529" s="68"/>
      <c r="J529" s="68"/>
      <c r="K529" s="34"/>
      <c r="L529" s="75">
        <v>529</v>
      </c>
      <c r="M529" s="75" t="b">
        <f xml:space="preserve"> IF(AND(Edges[Relationship Date (UTC)] &gt;= Misc!$O$2, Edges[Relationship Date (UTC)] &lt;= Misc!$P$2,Edges[Tweet Date (UTC)] &gt;= Misc!$O$3, Edges[Tweet Date (UTC)] &lt;= Misc!$P$3,TRUE), TRUE, FALSE)</f>
        <v>1</v>
      </c>
      <c r="N529" s="70"/>
      <c r="O529" s="87" t="s">
        <v>1908</v>
      </c>
      <c r="P529" s="90">
        <v>44081.378020833334</v>
      </c>
      <c r="Q529" s="87" t="s">
        <v>2116</v>
      </c>
      <c r="R529" s="87"/>
      <c r="S529" s="87"/>
      <c r="T529" s="87"/>
      <c r="U529" s="90">
        <v>44081.378020833334</v>
      </c>
      <c r="V529" s="92" t="s">
        <v>3254</v>
      </c>
      <c r="W529" s="87"/>
      <c r="X529" s="87"/>
      <c r="Y529" s="96" t="s">
        <v>5254</v>
      </c>
      <c r="Z529" s="87"/>
      <c r="AA529" s="48">
        <v>0</v>
      </c>
      <c r="AB529" s="49">
        <v>0</v>
      </c>
      <c r="AC529" s="48">
        <v>1</v>
      </c>
      <c r="AD529" s="49">
        <v>2.4390243902439024</v>
      </c>
      <c r="AE529" s="48">
        <v>0</v>
      </c>
      <c r="AF529" s="49">
        <v>0</v>
      </c>
      <c r="AG529" s="48">
        <v>40</v>
      </c>
      <c r="AH529" s="49">
        <v>97.560975609756099</v>
      </c>
      <c r="AI529" s="48">
        <v>41</v>
      </c>
    </row>
    <row r="530" spans="1:35" x14ac:dyDescent="0.25">
      <c r="A530" s="62" t="s">
        <v>416</v>
      </c>
      <c r="B530" s="62" t="s">
        <v>1165</v>
      </c>
      <c r="C530" s="63"/>
      <c r="D530" s="64"/>
      <c r="E530" s="65"/>
      <c r="F530" s="66"/>
      <c r="G530" s="63"/>
      <c r="H530" s="67"/>
      <c r="I530" s="68"/>
      <c r="J530" s="68"/>
      <c r="K530" s="34"/>
      <c r="L530" s="75">
        <v>530</v>
      </c>
      <c r="M530" s="75" t="b">
        <f xml:space="preserve"> IF(AND(Edges[Relationship Date (UTC)] &gt;= Misc!$O$2, Edges[Relationship Date (UTC)] &lt;= Misc!$P$2,Edges[Tweet Date (UTC)] &gt;= Misc!$O$3, Edges[Tweet Date (UTC)] &lt;= Misc!$P$3,TRUE), TRUE, FALSE)</f>
        <v>1</v>
      </c>
      <c r="N530" s="70"/>
      <c r="O530" s="87" t="s">
        <v>1908</v>
      </c>
      <c r="P530" s="90">
        <v>44081.378101851849</v>
      </c>
      <c r="Q530" s="87" t="s">
        <v>2117</v>
      </c>
      <c r="R530" s="87"/>
      <c r="S530" s="87"/>
      <c r="T530" s="87" t="s">
        <v>2747</v>
      </c>
      <c r="U530" s="90">
        <v>44081.378101851849</v>
      </c>
      <c r="V530" s="92" t="s">
        <v>3255</v>
      </c>
      <c r="W530" s="87"/>
      <c r="X530" s="87"/>
      <c r="Y530" s="96" t="s">
        <v>5255</v>
      </c>
      <c r="Z530" s="87"/>
      <c r="AA530" s="48">
        <v>0</v>
      </c>
      <c r="AB530" s="49">
        <v>0</v>
      </c>
      <c r="AC530" s="48">
        <v>0</v>
      </c>
      <c r="AD530" s="49">
        <v>0</v>
      </c>
      <c r="AE530" s="48">
        <v>0</v>
      </c>
      <c r="AF530" s="49">
        <v>0</v>
      </c>
      <c r="AG530" s="48">
        <v>23</v>
      </c>
      <c r="AH530" s="49">
        <v>100</v>
      </c>
      <c r="AI530" s="48">
        <v>23</v>
      </c>
    </row>
    <row r="531" spans="1:35" x14ac:dyDescent="0.25">
      <c r="A531" s="62" t="s">
        <v>417</v>
      </c>
      <c r="B531" s="62" t="s">
        <v>1165</v>
      </c>
      <c r="C531" s="63"/>
      <c r="D531" s="64"/>
      <c r="E531" s="65"/>
      <c r="F531" s="66"/>
      <c r="G531" s="63"/>
      <c r="H531" s="67"/>
      <c r="I531" s="68"/>
      <c r="J531" s="68"/>
      <c r="K531" s="34"/>
      <c r="L531" s="75">
        <v>531</v>
      </c>
      <c r="M531" s="75" t="b">
        <f xml:space="preserve"> IF(AND(Edges[Relationship Date (UTC)] &gt;= Misc!$O$2, Edges[Relationship Date (UTC)] &lt;= Misc!$P$2,Edges[Tweet Date (UTC)] &gt;= Misc!$O$3, Edges[Tweet Date (UTC)] &lt;= Misc!$P$3,TRUE), TRUE, FALSE)</f>
        <v>1</v>
      </c>
      <c r="N531" s="70"/>
      <c r="O531" s="87" t="s">
        <v>1908</v>
      </c>
      <c r="P531" s="90">
        <v>44081.378159722219</v>
      </c>
      <c r="Q531" s="87" t="s">
        <v>2117</v>
      </c>
      <c r="R531" s="87"/>
      <c r="S531" s="87"/>
      <c r="T531" s="87" t="s">
        <v>2747</v>
      </c>
      <c r="U531" s="90">
        <v>44081.378159722219</v>
      </c>
      <c r="V531" s="92" t="s">
        <v>3256</v>
      </c>
      <c r="W531" s="87"/>
      <c r="X531" s="87"/>
      <c r="Y531" s="96" t="s">
        <v>5256</v>
      </c>
      <c r="Z531" s="87"/>
      <c r="AA531" s="48">
        <v>0</v>
      </c>
      <c r="AB531" s="49">
        <v>0</v>
      </c>
      <c r="AC531" s="48">
        <v>0</v>
      </c>
      <c r="AD531" s="49">
        <v>0</v>
      </c>
      <c r="AE531" s="48">
        <v>0</v>
      </c>
      <c r="AF531" s="49">
        <v>0</v>
      </c>
      <c r="AG531" s="48">
        <v>23</v>
      </c>
      <c r="AH531" s="49">
        <v>100</v>
      </c>
      <c r="AI531" s="48">
        <v>23</v>
      </c>
    </row>
    <row r="532" spans="1:35" x14ac:dyDescent="0.25">
      <c r="A532" s="62" t="s">
        <v>418</v>
      </c>
      <c r="B532" s="62" t="s">
        <v>1541</v>
      </c>
      <c r="C532" s="63"/>
      <c r="D532" s="64"/>
      <c r="E532" s="65"/>
      <c r="F532" s="66"/>
      <c r="G532" s="63"/>
      <c r="H532" s="67"/>
      <c r="I532" s="68"/>
      <c r="J532" s="68"/>
      <c r="K532" s="34"/>
      <c r="L532" s="75">
        <v>532</v>
      </c>
      <c r="M532" s="75" t="b">
        <f xml:space="preserve"> IF(AND(Edges[Relationship Date (UTC)] &gt;= Misc!$O$2, Edges[Relationship Date (UTC)] &lt;= Misc!$P$2,Edges[Tweet Date (UTC)] &gt;= Misc!$O$3, Edges[Tweet Date (UTC)] &lt;= Misc!$P$3,TRUE), TRUE, FALSE)</f>
        <v>1</v>
      </c>
      <c r="N532" s="70"/>
      <c r="O532" s="87" t="s">
        <v>1908</v>
      </c>
      <c r="P532" s="90">
        <v>44081.378182870372</v>
      </c>
      <c r="Q532" s="87" t="s">
        <v>2118</v>
      </c>
      <c r="R532" s="87"/>
      <c r="S532" s="87"/>
      <c r="T532" s="87"/>
      <c r="U532" s="90">
        <v>44081.378182870372</v>
      </c>
      <c r="V532" s="92" t="s">
        <v>3257</v>
      </c>
      <c r="W532" s="87"/>
      <c r="X532" s="87"/>
      <c r="Y532" s="96" t="s">
        <v>5257</v>
      </c>
      <c r="Z532" s="87"/>
      <c r="AA532" s="48">
        <v>0</v>
      </c>
      <c r="AB532" s="49">
        <v>0</v>
      </c>
      <c r="AC532" s="48">
        <v>0</v>
      </c>
      <c r="AD532" s="49">
        <v>0</v>
      </c>
      <c r="AE532" s="48">
        <v>0</v>
      </c>
      <c r="AF532" s="49">
        <v>0</v>
      </c>
      <c r="AG532" s="48">
        <v>47</v>
      </c>
      <c r="AH532" s="49">
        <v>100</v>
      </c>
      <c r="AI532" s="48">
        <v>47</v>
      </c>
    </row>
    <row r="533" spans="1:35" x14ac:dyDescent="0.25">
      <c r="A533" s="62" t="s">
        <v>419</v>
      </c>
      <c r="B533" s="62" t="s">
        <v>1542</v>
      </c>
      <c r="C533" s="63"/>
      <c r="D533" s="64"/>
      <c r="E533" s="65"/>
      <c r="F533" s="66"/>
      <c r="G533" s="63"/>
      <c r="H533" s="67"/>
      <c r="I533" s="68"/>
      <c r="J533" s="68"/>
      <c r="K533" s="34"/>
      <c r="L533" s="75">
        <v>533</v>
      </c>
      <c r="M533" s="75" t="b">
        <f xml:space="preserve"> IF(AND(Edges[Relationship Date (UTC)] &gt;= Misc!$O$2, Edges[Relationship Date (UTC)] &lt;= Misc!$P$2,Edges[Tweet Date (UTC)] &gt;= Misc!$O$3, Edges[Tweet Date (UTC)] &lt;= Misc!$P$3,TRUE), TRUE, FALSE)</f>
        <v>1</v>
      </c>
      <c r="N533" s="70"/>
      <c r="O533" s="87" t="s">
        <v>1908</v>
      </c>
      <c r="P533" s="90">
        <v>44081.378125000003</v>
      </c>
      <c r="Q533" s="87" t="s">
        <v>2119</v>
      </c>
      <c r="R533" s="87"/>
      <c r="S533" s="87"/>
      <c r="T533" s="87"/>
      <c r="U533" s="90">
        <v>44081.378125000003</v>
      </c>
      <c r="V533" s="92" t="s">
        <v>3258</v>
      </c>
      <c r="W533" s="87"/>
      <c r="X533" s="87"/>
      <c r="Y533" s="96" t="s">
        <v>5258</v>
      </c>
      <c r="Z533" s="87"/>
      <c r="AA533" s="48">
        <v>0</v>
      </c>
      <c r="AB533" s="49">
        <v>0</v>
      </c>
      <c r="AC533" s="48">
        <v>0</v>
      </c>
      <c r="AD533" s="49">
        <v>0</v>
      </c>
      <c r="AE533" s="48">
        <v>0</v>
      </c>
      <c r="AF533" s="49">
        <v>0</v>
      </c>
      <c r="AG533" s="48">
        <v>48</v>
      </c>
      <c r="AH533" s="49">
        <v>100</v>
      </c>
      <c r="AI533" s="48">
        <v>48</v>
      </c>
    </row>
    <row r="534" spans="1:35" x14ac:dyDescent="0.25">
      <c r="A534" s="62" t="s">
        <v>420</v>
      </c>
      <c r="B534" s="62" t="s">
        <v>1542</v>
      </c>
      <c r="C534" s="63"/>
      <c r="D534" s="64"/>
      <c r="E534" s="65"/>
      <c r="F534" s="66"/>
      <c r="G534" s="63"/>
      <c r="H534" s="67"/>
      <c r="I534" s="68"/>
      <c r="J534" s="68"/>
      <c r="K534" s="34"/>
      <c r="L534" s="75">
        <v>534</v>
      </c>
      <c r="M534" s="75" t="b">
        <f xml:space="preserve"> IF(AND(Edges[Relationship Date (UTC)] &gt;= Misc!$O$2, Edges[Relationship Date (UTC)] &lt;= Misc!$P$2,Edges[Tweet Date (UTC)] &gt;= Misc!$O$3, Edges[Tweet Date (UTC)] &lt;= Misc!$P$3,TRUE), TRUE, FALSE)</f>
        <v>1</v>
      </c>
      <c r="N534" s="70"/>
      <c r="O534" s="87" t="s">
        <v>1908</v>
      </c>
      <c r="P534" s="90">
        <v>44081.376817129632</v>
      </c>
      <c r="Q534" s="87" t="s">
        <v>2119</v>
      </c>
      <c r="R534" s="87"/>
      <c r="S534" s="87"/>
      <c r="T534" s="87"/>
      <c r="U534" s="90">
        <v>44081.376817129632</v>
      </c>
      <c r="V534" s="92" t="s">
        <v>3259</v>
      </c>
      <c r="W534" s="87"/>
      <c r="X534" s="87"/>
      <c r="Y534" s="96" t="s">
        <v>5259</v>
      </c>
      <c r="Z534" s="87"/>
      <c r="AA534" s="48">
        <v>0</v>
      </c>
      <c r="AB534" s="49">
        <v>0</v>
      </c>
      <c r="AC534" s="48">
        <v>0</v>
      </c>
      <c r="AD534" s="49">
        <v>0</v>
      </c>
      <c r="AE534" s="48">
        <v>0</v>
      </c>
      <c r="AF534" s="49">
        <v>0</v>
      </c>
      <c r="AG534" s="48">
        <v>48</v>
      </c>
      <c r="AH534" s="49">
        <v>100</v>
      </c>
      <c r="AI534" s="48">
        <v>48</v>
      </c>
    </row>
    <row r="535" spans="1:35" x14ac:dyDescent="0.25">
      <c r="A535" s="62" t="s">
        <v>420</v>
      </c>
      <c r="B535" s="62" t="s">
        <v>1543</v>
      </c>
      <c r="C535" s="63"/>
      <c r="D535" s="64"/>
      <c r="E535" s="65"/>
      <c r="F535" s="66"/>
      <c r="G535" s="63"/>
      <c r="H535" s="67"/>
      <c r="I535" s="68"/>
      <c r="J535" s="68"/>
      <c r="K535" s="34"/>
      <c r="L535" s="75">
        <v>535</v>
      </c>
      <c r="M535" s="75" t="b">
        <f xml:space="preserve"> IF(AND(Edges[Relationship Date (UTC)] &gt;= Misc!$O$2, Edges[Relationship Date (UTC)] &lt;= Misc!$P$2,Edges[Tweet Date (UTC)] &gt;= Misc!$O$3, Edges[Tweet Date (UTC)] &lt;= Misc!$P$3,TRUE), TRUE, FALSE)</f>
        <v>1</v>
      </c>
      <c r="N535" s="70"/>
      <c r="O535" s="87" t="s">
        <v>1908</v>
      </c>
      <c r="P535" s="90">
        <v>44081.378217592595</v>
      </c>
      <c r="Q535" s="87" t="s">
        <v>2120</v>
      </c>
      <c r="R535" s="87"/>
      <c r="S535" s="87"/>
      <c r="T535" s="87" t="s">
        <v>2746</v>
      </c>
      <c r="U535" s="90">
        <v>44081.378217592595</v>
      </c>
      <c r="V535" s="92" t="s">
        <v>3260</v>
      </c>
      <c r="W535" s="87"/>
      <c r="X535" s="87"/>
      <c r="Y535" s="96" t="s">
        <v>5260</v>
      </c>
      <c r="Z535" s="87"/>
      <c r="AA535" s="48">
        <v>0</v>
      </c>
      <c r="AB535" s="49">
        <v>0</v>
      </c>
      <c r="AC535" s="48">
        <v>0</v>
      </c>
      <c r="AD535" s="49">
        <v>0</v>
      </c>
      <c r="AE535" s="48">
        <v>0</v>
      </c>
      <c r="AF535" s="49">
        <v>0</v>
      </c>
      <c r="AG535" s="48">
        <v>36</v>
      </c>
      <c r="AH535" s="49">
        <v>100</v>
      </c>
      <c r="AI535" s="48">
        <v>36</v>
      </c>
    </row>
    <row r="536" spans="1:35" x14ac:dyDescent="0.25">
      <c r="A536" s="62" t="s">
        <v>421</v>
      </c>
      <c r="B536" s="62" t="s">
        <v>1544</v>
      </c>
      <c r="C536" s="63"/>
      <c r="D536" s="64"/>
      <c r="E536" s="65"/>
      <c r="F536" s="66"/>
      <c r="G536" s="63"/>
      <c r="H536" s="67"/>
      <c r="I536" s="68"/>
      <c r="J536" s="68"/>
      <c r="K536" s="34"/>
      <c r="L536" s="75">
        <v>536</v>
      </c>
      <c r="M536" s="75" t="b">
        <f xml:space="preserve"> IF(AND(Edges[Relationship Date (UTC)] &gt;= Misc!$O$2, Edges[Relationship Date (UTC)] &lt;= Misc!$P$2,Edges[Tweet Date (UTC)] &gt;= Misc!$O$3, Edges[Tweet Date (UTC)] &lt;= Misc!$P$3,TRUE), TRUE, FALSE)</f>
        <v>1</v>
      </c>
      <c r="N536" s="70"/>
      <c r="O536" s="87" t="s">
        <v>1908</v>
      </c>
      <c r="P536" s="90">
        <v>44081.374386574076</v>
      </c>
      <c r="Q536" s="87" t="s">
        <v>2121</v>
      </c>
      <c r="R536" s="92" t="s">
        <v>2666</v>
      </c>
      <c r="S536" s="87" t="s">
        <v>2738</v>
      </c>
      <c r="T536" s="87"/>
      <c r="U536" s="90">
        <v>44081.374386574076</v>
      </c>
      <c r="V536" s="92" t="s">
        <v>3261</v>
      </c>
      <c r="W536" s="87"/>
      <c r="X536" s="87"/>
      <c r="Y536" s="96" t="s">
        <v>5261</v>
      </c>
      <c r="Z536" s="96" t="s">
        <v>6917</v>
      </c>
      <c r="AA536" s="132"/>
      <c r="AB536" s="133"/>
      <c r="AC536" s="132"/>
      <c r="AD536" s="133"/>
      <c r="AE536" s="132"/>
      <c r="AF536" s="133"/>
      <c r="AG536" s="132"/>
      <c r="AH536" s="133"/>
      <c r="AI536" s="132"/>
    </row>
    <row r="537" spans="1:35" x14ac:dyDescent="0.25">
      <c r="A537" s="62" t="s">
        <v>421</v>
      </c>
      <c r="B537" s="62" t="s">
        <v>1545</v>
      </c>
      <c r="C537" s="63"/>
      <c r="D537" s="64"/>
      <c r="E537" s="65"/>
      <c r="F537" s="66"/>
      <c r="G537" s="63"/>
      <c r="H537" s="67"/>
      <c r="I537" s="68"/>
      <c r="J537" s="68"/>
      <c r="K537" s="34"/>
      <c r="L537" s="75">
        <v>537</v>
      </c>
      <c r="M537" s="75" t="b">
        <f xml:space="preserve"> IF(AND(Edges[Relationship Date (UTC)] &gt;= Misc!$O$2, Edges[Relationship Date (UTC)] &lt;= Misc!$P$2,Edges[Tweet Date (UTC)] &gt;= Misc!$O$3, Edges[Tweet Date (UTC)] &lt;= Misc!$P$3,TRUE), TRUE, FALSE)</f>
        <v>1</v>
      </c>
      <c r="N537" s="70"/>
      <c r="O537" s="87" t="s">
        <v>1908</v>
      </c>
      <c r="P537" s="90">
        <v>44081.374386574076</v>
      </c>
      <c r="Q537" s="87" t="s">
        <v>2121</v>
      </c>
      <c r="R537" s="92" t="s">
        <v>2666</v>
      </c>
      <c r="S537" s="87" t="s">
        <v>2738</v>
      </c>
      <c r="T537" s="87"/>
      <c r="U537" s="90">
        <v>44081.374386574076</v>
      </c>
      <c r="V537" s="92" t="s">
        <v>3261</v>
      </c>
      <c r="W537" s="87"/>
      <c r="X537" s="87"/>
      <c r="Y537" s="96" t="s">
        <v>5261</v>
      </c>
      <c r="Z537" s="96" t="s">
        <v>6917</v>
      </c>
      <c r="AA537" s="132"/>
      <c r="AB537" s="133"/>
      <c r="AC537" s="132"/>
      <c r="AD537" s="133"/>
      <c r="AE537" s="132"/>
      <c r="AF537" s="133"/>
      <c r="AG537" s="132"/>
      <c r="AH537" s="133"/>
      <c r="AI537" s="132"/>
    </row>
    <row r="538" spans="1:35" x14ac:dyDescent="0.25">
      <c r="A538" s="62" t="s">
        <v>421</v>
      </c>
      <c r="B538" s="62" t="s">
        <v>1546</v>
      </c>
      <c r="C538" s="63"/>
      <c r="D538" s="64"/>
      <c r="E538" s="65"/>
      <c r="F538" s="66"/>
      <c r="G538" s="63"/>
      <c r="H538" s="67"/>
      <c r="I538" s="68"/>
      <c r="J538" s="68"/>
      <c r="K538" s="34"/>
      <c r="L538" s="75">
        <v>538</v>
      </c>
      <c r="M538" s="75" t="b">
        <f xml:space="preserve"> IF(AND(Edges[Relationship Date (UTC)] &gt;= Misc!$O$2, Edges[Relationship Date (UTC)] &lt;= Misc!$P$2,Edges[Tweet Date (UTC)] &gt;= Misc!$O$3, Edges[Tweet Date (UTC)] &lt;= Misc!$P$3,TRUE), TRUE, FALSE)</f>
        <v>1</v>
      </c>
      <c r="N538" s="70"/>
      <c r="O538" s="87" t="s">
        <v>1909</v>
      </c>
      <c r="P538" s="90">
        <v>44081.374386574076</v>
      </c>
      <c r="Q538" s="87" t="s">
        <v>2121</v>
      </c>
      <c r="R538" s="92" t="s">
        <v>2666</v>
      </c>
      <c r="S538" s="87" t="s">
        <v>2738</v>
      </c>
      <c r="T538" s="87"/>
      <c r="U538" s="90">
        <v>44081.374386574076</v>
      </c>
      <c r="V538" s="92" t="s">
        <v>3261</v>
      </c>
      <c r="W538" s="87"/>
      <c r="X538" s="87"/>
      <c r="Y538" s="96" t="s">
        <v>5261</v>
      </c>
      <c r="Z538" s="96" t="s">
        <v>6917</v>
      </c>
      <c r="AA538" s="132">
        <v>0</v>
      </c>
      <c r="AB538" s="133">
        <v>0</v>
      </c>
      <c r="AC538" s="132">
        <v>0</v>
      </c>
      <c r="AD538" s="133">
        <v>0</v>
      </c>
      <c r="AE538" s="132">
        <v>0</v>
      </c>
      <c r="AF538" s="133">
        <v>0</v>
      </c>
      <c r="AG538" s="132">
        <v>29</v>
      </c>
      <c r="AH538" s="133">
        <v>100</v>
      </c>
      <c r="AI538" s="132">
        <v>29</v>
      </c>
    </row>
    <row r="539" spans="1:35" x14ac:dyDescent="0.25">
      <c r="A539" s="62" t="s">
        <v>421</v>
      </c>
      <c r="B539" s="62" t="s">
        <v>1547</v>
      </c>
      <c r="C539" s="63"/>
      <c r="D539" s="64"/>
      <c r="E539" s="65"/>
      <c r="F539" s="66"/>
      <c r="G539" s="63"/>
      <c r="H539" s="67"/>
      <c r="I539" s="68"/>
      <c r="J539" s="68"/>
      <c r="K539" s="34"/>
      <c r="L539" s="75">
        <v>539</v>
      </c>
      <c r="M539" s="75" t="b">
        <f xml:space="preserve"> IF(AND(Edges[Relationship Date (UTC)] &gt;= Misc!$O$2, Edges[Relationship Date (UTC)] &lt;= Misc!$P$2,Edges[Tweet Date (UTC)] &gt;= Misc!$O$3, Edges[Tweet Date (UTC)] &lt;= Misc!$P$3,TRUE), TRUE, FALSE)</f>
        <v>1</v>
      </c>
      <c r="N539" s="70"/>
      <c r="O539" s="87" t="s">
        <v>1909</v>
      </c>
      <c r="P539" s="90">
        <v>44081.377812500003</v>
      </c>
      <c r="Q539" s="87" t="s">
        <v>2122</v>
      </c>
      <c r="R539" s="92" t="s">
        <v>2667</v>
      </c>
      <c r="S539" s="87" t="s">
        <v>2738</v>
      </c>
      <c r="T539" s="87"/>
      <c r="U539" s="90">
        <v>44081.377812500003</v>
      </c>
      <c r="V539" s="92" t="s">
        <v>3262</v>
      </c>
      <c r="W539" s="87"/>
      <c r="X539" s="87"/>
      <c r="Y539" s="96" t="s">
        <v>5262</v>
      </c>
      <c r="Z539" s="96" t="s">
        <v>6918</v>
      </c>
      <c r="AA539" s="132">
        <v>0</v>
      </c>
      <c r="AB539" s="133">
        <v>0</v>
      </c>
      <c r="AC539" s="132">
        <v>0</v>
      </c>
      <c r="AD539" s="133">
        <v>0</v>
      </c>
      <c r="AE539" s="132">
        <v>0</v>
      </c>
      <c r="AF539" s="133">
        <v>0</v>
      </c>
      <c r="AG539" s="132">
        <v>38</v>
      </c>
      <c r="AH539" s="133">
        <v>100</v>
      </c>
      <c r="AI539" s="132">
        <v>38</v>
      </c>
    </row>
    <row r="540" spans="1:35" x14ac:dyDescent="0.25">
      <c r="A540" s="62" t="s">
        <v>421</v>
      </c>
      <c r="B540" s="62" t="s">
        <v>1548</v>
      </c>
      <c r="C540" s="63"/>
      <c r="D540" s="64"/>
      <c r="E540" s="65"/>
      <c r="F540" s="66"/>
      <c r="G540" s="63"/>
      <c r="H540" s="67"/>
      <c r="I540" s="68"/>
      <c r="J540" s="68"/>
      <c r="K540" s="34"/>
      <c r="L540" s="75">
        <v>540</v>
      </c>
      <c r="M540" s="75" t="b">
        <f xml:space="preserve"> IF(AND(Edges[Relationship Date (UTC)] &gt;= Misc!$O$2, Edges[Relationship Date (UTC)] &lt;= Misc!$P$2,Edges[Tweet Date (UTC)] &gt;= Misc!$O$3, Edges[Tweet Date (UTC)] &lt;= Misc!$P$3,TRUE), TRUE, FALSE)</f>
        <v>1</v>
      </c>
      <c r="N540" s="70"/>
      <c r="O540" s="87" t="s">
        <v>1909</v>
      </c>
      <c r="P540" s="90">
        <v>44081.378275462965</v>
      </c>
      <c r="Q540" s="87" t="s">
        <v>2123</v>
      </c>
      <c r="R540" s="92" t="s">
        <v>2668</v>
      </c>
      <c r="S540" s="87" t="s">
        <v>2738</v>
      </c>
      <c r="T540" s="87"/>
      <c r="U540" s="90">
        <v>44081.378275462965</v>
      </c>
      <c r="V540" s="92" t="s">
        <v>3263</v>
      </c>
      <c r="W540" s="87"/>
      <c r="X540" s="87"/>
      <c r="Y540" s="96" t="s">
        <v>5263</v>
      </c>
      <c r="Z540" s="96" t="s">
        <v>6919</v>
      </c>
      <c r="AA540" s="132">
        <v>0</v>
      </c>
      <c r="AB540" s="133">
        <v>0</v>
      </c>
      <c r="AC540" s="132">
        <v>0</v>
      </c>
      <c r="AD540" s="133">
        <v>0</v>
      </c>
      <c r="AE540" s="132">
        <v>0</v>
      </c>
      <c r="AF540" s="133">
        <v>0</v>
      </c>
      <c r="AG540" s="132">
        <v>36</v>
      </c>
      <c r="AH540" s="133">
        <v>100</v>
      </c>
      <c r="AI540" s="132">
        <v>36</v>
      </c>
    </row>
    <row r="541" spans="1:35" x14ac:dyDescent="0.25">
      <c r="A541" s="62" t="s">
        <v>422</v>
      </c>
      <c r="B541" s="62" t="s">
        <v>1549</v>
      </c>
      <c r="C541" s="63"/>
      <c r="D541" s="64"/>
      <c r="E541" s="65"/>
      <c r="F541" s="66"/>
      <c r="G541" s="63"/>
      <c r="H541" s="67"/>
      <c r="I541" s="68"/>
      <c r="J541" s="68"/>
      <c r="K541" s="34"/>
      <c r="L541" s="75">
        <v>541</v>
      </c>
      <c r="M541" s="75" t="b">
        <f xml:space="preserve"> IF(AND(Edges[Relationship Date (UTC)] &gt;= Misc!$O$2, Edges[Relationship Date (UTC)] &lt;= Misc!$P$2,Edges[Tweet Date (UTC)] &gt;= Misc!$O$3, Edges[Tweet Date (UTC)] &lt;= Misc!$P$3,TRUE), TRUE, FALSE)</f>
        <v>1</v>
      </c>
      <c r="N541" s="70"/>
      <c r="O541" s="87" t="s">
        <v>1909</v>
      </c>
      <c r="P541" s="90">
        <v>44081.378287037034</v>
      </c>
      <c r="Q541" s="87" t="s">
        <v>2124</v>
      </c>
      <c r="R541" s="92" t="s">
        <v>2669</v>
      </c>
      <c r="S541" s="87" t="s">
        <v>2738</v>
      </c>
      <c r="T541" s="87"/>
      <c r="U541" s="90">
        <v>44081.378287037034</v>
      </c>
      <c r="V541" s="92" t="s">
        <v>3264</v>
      </c>
      <c r="W541" s="87"/>
      <c r="X541" s="87"/>
      <c r="Y541" s="96" t="s">
        <v>5264</v>
      </c>
      <c r="Z541" s="87"/>
      <c r="AA541" s="48">
        <v>0</v>
      </c>
      <c r="AB541" s="49">
        <v>0</v>
      </c>
      <c r="AC541" s="48">
        <v>0</v>
      </c>
      <c r="AD541" s="49">
        <v>0</v>
      </c>
      <c r="AE541" s="48">
        <v>0</v>
      </c>
      <c r="AF541" s="49">
        <v>0</v>
      </c>
      <c r="AG541" s="48">
        <v>38</v>
      </c>
      <c r="AH541" s="49">
        <v>100</v>
      </c>
      <c r="AI541" s="48">
        <v>38</v>
      </c>
    </row>
    <row r="542" spans="1:35" x14ac:dyDescent="0.25">
      <c r="A542" s="62" t="s">
        <v>423</v>
      </c>
      <c r="B542" s="62" t="s">
        <v>1550</v>
      </c>
      <c r="C542" s="63"/>
      <c r="D542" s="64"/>
      <c r="E542" s="65"/>
      <c r="F542" s="66"/>
      <c r="G542" s="63"/>
      <c r="H542" s="67"/>
      <c r="I542" s="68"/>
      <c r="J542" s="68"/>
      <c r="K542" s="34"/>
      <c r="L542" s="75">
        <v>542</v>
      </c>
      <c r="M542" s="75" t="b">
        <f xml:space="preserve"> IF(AND(Edges[Relationship Date (UTC)] &gt;= Misc!$O$2, Edges[Relationship Date (UTC)] &lt;= Misc!$P$2,Edges[Tweet Date (UTC)] &gt;= Misc!$O$3, Edges[Tweet Date (UTC)] &lt;= Misc!$P$3,TRUE), TRUE, FALSE)</f>
        <v>1</v>
      </c>
      <c r="N542" s="70"/>
      <c r="O542" s="87" t="s">
        <v>1908</v>
      </c>
      <c r="P542" s="90">
        <v>44081.378333333334</v>
      </c>
      <c r="Q542" s="87" t="s">
        <v>2125</v>
      </c>
      <c r="R542" s="87"/>
      <c r="S542" s="87"/>
      <c r="T542" s="87" t="s">
        <v>2743</v>
      </c>
      <c r="U542" s="90">
        <v>44081.378333333334</v>
      </c>
      <c r="V542" s="92" t="s">
        <v>3265</v>
      </c>
      <c r="W542" s="87"/>
      <c r="X542" s="87"/>
      <c r="Y542" s="96" t="s">
        <v>5265</v>
      </c>
      <c r="Z542" s="87"/>
      <c r="AA542" s="48"/>
      <c r="AB542" s="49"/>
      <c r="AC542" s="48"/>
      <c r="AD542" s="49"/>
      <c r="AE542" s="48"/>
      <c r="AF542" s="49"/>
      <c r="AG542" s="48"/>
      <c r="AH542" s="49"/>
      <c r="AI542" s="48"/>
    </row>
    <row r="543" spans="1:35" x14ac:dyDescent="0.25">
      <c r="A543" s="62" t="s">
        <v>423</v>
      </c>
      <c r="B543" s="62" t="s">
        <v>1551</v>
      </c>
      <c r="C543" s="63"/>
      <c r="D543" s="64"/>
      <c r="E543" s="65"/>
      <c r="F543" s="66"/>
      <c r="G543" s="63"/>
      <c r="H543" s="67"/>
      <c r="I543" s="68"/>
      <c r="J543" s="68"/>
      <c r="K543" s="34"/>
      <c r="L543" s="75">
        <v>543</v>
      </c>
      <c r="M543" s="75" t="b">
        <f xml:space="preserve"> IF(AND(Edges[Relationship Date (UTC)] &gt;= Misc!$O$2, Edges[Relationship Date (UTC)] &lt;= Misc!$P$2,Edges[Tweet Date (UTC)] &gt;= Misc!$O$3, Edges[Tweet Date (UTC)] &lt;= Misc!$P$3,TRUE), TRUE, FALSE)</f>
        <v>1</v>
      </c>
      <c r="N543" s="70"/>
      <c r="O543" s="87" t="s">
        <v>1908</v>
      </c>
      <c r="P543" s="90">
        <v>44081.378333333334</v>
      </c>
      <c r="Q543" s="87" t="s">
        <v>2125</v>
      </c>
      <c r="R543" s="87"/>
      <c r="S543" s="87"/>
      <c r="T543" s="87" t="s">
        <v>2743</v>
      </c>
      <c r="U543" s="90">
        <v>44081.378333333334</v>
      </c>
      <c r="V543" s="92" t="s">
        <v>3265</v>
      </c>
      <c r="W543" s="87"/>
      <c r="X543" s="87"/>
      <c r="Y543" s="96" t="s">
        <v>5265</v>
      </c>
      <c r="Z543" s="87"/>
      <c r="AA543" s="48">
        <v>0</v>
      </c>
      <c r="AB543" s="49">
        <v>0</v>
      </c>
      <c r="AC543" s="48">
        <v>0</v>
      </c>
      <c r="AD543" s="49">
        <v>0</v>
      </c>
      <c r="AE543" s="48">
        <v>0</v>
      </c>
      <c r="AF543" s="49">
        <v>0</v>
      </c>
      <c r="AG543" s="48">
        <v>42</v>
      </c>
      <c r="AH543" s="49">
        <v>100</v>
      </c>
      <c r="AI543" s="48">
        <v>42</v>
      </c>
    </row>
    <row r="544" spans="1:35" x14ac:dyDescent="0.25">
      <c r="A544" s="62" t="s">
        <v>424</v>
      </c>
      <c r="B544" s="62" t="s">
        <v>1552</v>
      </c>
      <c r="C544" s="63"/>
      <c r="D544" s="64"/>
      <c r="E544" s="65"/>
      <c r="F544" s="66"/>
      <c r="G544" s="63"/>
      <c r="H544" s="67"/>
      <c r="I544" s="68"/>
      <c r="J544" s="68"/>
      <c r="K544" s="34"/>
      <c r="L544" s="75">
        <v>544</v>
      </c>
      <c r="M544" s="75" t="b">
        <f xml:space="preserve"> IF(AND(Edges[Relationship Date (UTC)] &gt;= Misc!$O$2, Edges[Relationship Date (UTC)] &lt;= Misc!$P$2,Edges[Tweet Date (UTC)] &gt;= Misc!$O$3, Edges[Tweet Date (UTC)] &lt;= Misc!$P$3,TRUE), TRUE, FALSE)</f>
        <v>1</v>
      </c>
      <c r="N544" s="70"/>
      <c r="O544" s="87" t="s">
        <v>1908</v>
      </c>
      <c r="P544" s="90">
        <v>44081.37835648148</v>
      </c>
      <c r="Q544" s="87" t="s">
        <v>2126</v>
      </c>
      <c r="R544" s="87"/>
      <c r="S544" s="87"/>
      <c r="T544" s="87" t="s">
        <v>2743</v>
      </c>
      <c r="U544" s="90">
        <v>44081.37835648148</v>
      </c>
      <c r="V544" s="92" t="s">
        <v>3266</v>
      </c>
      <c r="W544" s="87"/>
      <c r="X544" s="87"/>
      <c r="Y544" s="96" t="s">
        <v>5266</v>
      </c>
      <c r="Z544" s="87"/>
      <c r="AA544" s="48">
        <v>0</v>
      </c>
      <c r="AB544" s="49">
        <v>0</v>
      </c>
      <c r="AC544" s="48">
        <v>0</v>
      </c>
      <c r="AD544" s="49">
        <v>0</v>
      </c>
      <c r="AE544" s="48">
        <v>0</v>
      </c>
      <c r="AF544" s="49">
        <v>0</v>
      </c>
      <c r="AG544" s="48">
        <v>32</v>
      </c>
      <c r="AH544" s="49">
        <v>100</v>
      </c>
      <c r="AI544" s="48">
        <v>32</v>
      </c>
    </row>
    <row r="545" spans="1:35" x14ac:dyDescent="0.25">
      <c r="A545" s="62" t="s">
        <v>425</v>
      </c>
      <c r="B545" s="62" t="s">
        <v>1165</v>
      </c>
      <c r="C545" s="63"/>
      <c r="D545" s="64"/>
      <c r="E545" s="65"/>
      <c r="F545" s="66"/>
      <c r="G545" s="63"/>
      <c r="H545" s="67"/>
      <c r="I545" s="68"/>
      <c r="J545" s="68"/>
      <c r="K545" s="34"/>
      <c r="L545" s="75">
        <v>545</v>
      </c>
      <c r="M545" s="75" t="b">
        <f xml:space="preserve"> IF(AND(Edges[Relationship Date (UTC)] &gt;= Misc!$O$2, Edges[Relationship Date (UTC)] &lt;= Misc!$P$2,Edges[Tweet Date (UTC)] &gt;= Misc!$O$3, Edges[Tweet Date (UTC)] &lt;= Misc!$P$3,TRUE), TRUE, FALSE)</f>
        <v>1</v>
      </c>
      <c r="N545" s="70"/>
      <c r="O545" s="87" t="s">
        <v>1908</v>
      </c>
      <c r="P545" s="90">
        <v>44081.374664351853</v>
      </c>
      <c r="Q545" s="87" t="s">
        <v>1970</v>
      </c>
      <c r="R545" s="87"/>
      <c r="S545" s="87"/>
      <c r="T545" s="87"/>
      <c r="U545" s="90">
        <v>44081.374664351853</v>
      </c>
      <c r="V545" s="92" t="s">
        <v>3267</v>
      </c>
      <c r="W545" s="87"/>
      <c r="X545" s="87"/>
      <c r="Y545" s="96" t="s">
        <v>5267</v>
      </c>
      <c r="Z545" s="87"/>
      <c r="AA545" s="48">
        <v>0</v>
      </c>
      <c r="AB545" s="49">
        <v>0</v>
      </c>
      <c r="AC545" s="48">
        <v>0</v>
      </c>
      <c r="AD545" s="49">
        <v>0</v>
      </c>
      <c r="AE545" s="48">
        <v>0</v>
      </c>
      <c r="AF545" s="49">
        <v>0</v>
      </c>
      <c r="AG545" s="48">
        <v>46</v>
      </c>
      <c r="AH545" s="49">
        <v>100</v>
      </c>
      <c r="AI545" s="48">
        <v>46</v>
      </c>
    </row>
    <row r="546" spans="1:35" x14ac:dyDescent="0.25">
      <c r="A546" s="62" t="s">
        <v>425</v>
      </c>
      <c r="B546" s="62" t="s">
        <v>1165</v>
      </c>
      <c r="C546" s="63"/>
      <c r="D546" s="64"/>
      <c r="E546" s="65"/>
      <c r="F546" s="66"/>
      <c r="G546" s="63"/>
      <c r="H546" s="67"/>
      <c r="I546" s="68"/>
      <c r="J546" s="68"/>
      <c r="K546" s="34"/>
      <c r="L546" s="75">
        <v>546</v>
      </c>
      <c r="M546" s="75" t="b">
        <f xml:space="preserve"> IF(AND(Edges[Relationship Date (UTC)] &gt;= Misc!$O$2, Edges[Relationship Date (UTC)] &lt;= Misc!$P$2,Edges[Tweet Date (UTC)] &gt;= Misc!$O$3, Edges[Tweet Date (UTC)] &lt;= Misc!$P$3,TRUE), TRUE, FALSE)</f>
        <v>1</v>
      </c>
      <c r="N546" s="70"/>
      <c r="O546" s="87" t="s">
        <v>1908</v>
      </c>
      <c r="P546" s="90">
        <v>44081.378391203703</v>
      </c>
      <c r="Q546" s="87" t="s">
        <v>2002</v>
      </c>
      <c r="R546" s="87"/>
      <c r="S546" s="87"/>
      <c r="T546" s="87"/>
      <c r="U546" s="90">
        <v>44081.378391203703</v>
      </c>
      <c r="V546" s="92" t="s">
        <v>3268</v>
      </c>
      <c r="W546" s="87"/>
      <c r="X546" s="87"/>
      <c r="Y546" s="96" t="s">
        <v>5268</v>
      </c>
      <c r="Z546" s="87"/>
      <c r="AA546" s="48">
        <v>0</v>
      </c>
      <c r="AB546" s="49">
        <v>0</v>
      </c>
      <c r="AC546" s="48">
        <v>0</v>
      </c>
      <c r="AD546" s="49">
        <v>0</v>
      </c>
      <c r="AE546" s="48">
        <v>0</v>
      </c>
      <c r="AF546" s="49">
        <v>0</v>
      </c>
      <c r="AG546" s="48">
        <v>46</v>
      </c>
      <c r="AH546" s="49">
        <v>100</v>
      </c>
      <c r="AI546" s="48">
        <v>46</v>
      </c>
    </row>
    <row r="547" spans="1:35" x14ac:dyDescent="0.25">
      <c r="A547" s="62" t="s">
        <v>426</v>
      </c>
      <c r="B547" s="62" t="s">
        <v>1100</v>
      </c>
      <c r="C547" s="63"/>
      <c r="D547" s="64"/>
      <c r="E547" s="65"/>
      <c r="F547" s="66"/>
      <c r="G547" s="63"/>
      <c r="H547" s="67"/>
      <c r="I547" s="68"/>
      <c r="J547" s="68"/>
      <c r="K547" s="34"/>
      <c r="L547" s="75">
        <v>547</v>
      </c>
      <c r="M547" s="75" t="b">
        <f xml:space="preserve"> IF(AND(Edges[Relationship Date (UTC)] &gt;= Misc!$O$2, Edges[Relationship Date (UTC)] &lt;= Misc!$P$2,Edges[Tweet Date (UTC)] &gt;= Misc!$O$3, Edges[Tweet Date (UTC)] &lt;= Misc!$P$3,TRUE), TRUE, FALSE)</f>
        <v>1</v>
      </c>
      <c r="N547" s="70"/>
      <c r="O547" s="87" t="s">
        <v>1908</v>
      </c>
      <c r="P547" s="90">
        <v>44081.378564814811</v>
      </c>
      <c r="Q547" s="87" t="s">
        <v>2127</v>
      </c>
      <c r="R547" s="87"/>
      <c r="S547" s="87"/>
      <c r="T547" s="87" t="s">
        <v>2804</v>
      </c>
      <c r="U547" s="90">
        <v>44081.378564814811</v>
      </c>
      <c r="V547" s="92" t="s">
        <v>3269</v>
      </c>
      <c r="W547" s="87"/>
      <c r="X547" s="87"/>
      <c r="Y547" s="96" t="s">
        <v>5269</v>
      </c>
      <c r="Z547" s="87"/>
      <c r="AA547" s="48">
        <v>0</v>
      </c>
      <c r="AB547" s="49">
        <v>0</v>
      </c>
      <c r="AC547" s="48">
        <v>0</v>
      </c>
      <c r="AD547" s="49">
        <v>0</v>
      </c>
      <c r="AE547" s="48">
        <v>0</v>
      </c>
      <c r="AF547" s="49">
        <v>0</v>
      </c>
      <c r="AG547" s="48">
        <v>43</v>
      </c>
      <c r="AH547" s="49">
        <v>100</v>
      </c>
      <c r="AI547" s="48">
        <v>43</v>
      </c>
    </row>
    <row r="548" spans="1:35" x14ac:dyDescent="0.25">
      <c r="A548" s="62" t="s">
        <v>427</v>
      </c>
      <c r="B548" s="62" t="s">
        <v>1458</v>
      </c>
      <c r="C548" s="63"/>
      <c r="D548" s="64"/>
      <c r="E548" s="65"/>
      <c r="F548" s="66"/>
      <c r="G548" s="63"/>
      <c r="H548" s="67"/>
      <c r="I548" s="68"/>
      <c r="J548" s="68"/>
      <c r="K548" s="34"/>
      <c r="L548" s="75">
        <v>548</v>
      </c>
      <c r="M548" s="75" t="b">
        <f xml:space="preserve"> IF(AND(Edges[Relationship Date (UTC)] &gt;= Misc!$O$2, Edges[Relationship Date (UTC)] &lt;= Misc!$P$2,Edges[Tweet Date (UTC)] &gt;= Misc!$O$3, Edges[Tweet Date (UTC)] &lt;= Misc!$P$3,TRUE), TRUE, FALSE)</f>
        <v>1</v>
      </c>
      <c r="N548" s="70"/>
      <c r="O548" s="87" t="s">
        <v>1908</v>
      </c>
      <c r="P548" s="90">
        <v>44081.376736111109</v>
      </c>
      <c r="Q548" s="87" t="s">
        <v>2128</v>
      </c>
      <c r="R548" s="87"/>
      <c r="S548" s="87"/>
      <c r="T548" s="87" t="s">
        <v>2805</v>
      </c>
      <c r="U548" s="90">
        <v>44081.376736111109</v>
      </c>
      <c r="V548" s="92" t="s">
        <v>3270</v>
      </c>
      <c r="W548" s="87"/>
      <c r="X548" s="87"/>
      <c r="Y548" s="96" t="s">
        <v>5270</v>
      </c>
      <c r="Z548" s="87"/>
      <c r="AA548" s="48"/>
      <c r="AB548" s="49"/>
      <c r="AC548" s="48"/>
      <c r="AD548" s="49"/>
      <c r="AE548" s="48"/>
      <c r="AF548" s="49"/>
      <c r="AG548" s="48"/>
      <c r="AH548" s="49"/>
      <c r="AI548" s="48"/>
    </row>
    <row r="549" spans="1:35" x14ac:dyDescent="0.25">
      <c r="A549" s="62" t="s">
        <v>427</v>
      </c>
      <c r="B549" s="62" t="s">
        <v>1459</v>
      </c>
      <c r="C549" s="63"/>
      <c r="D549" s="64"/>
      <c r="E549" s="65"/>
      <c r="F549" s="66"/>
      <c r="G549" s="63"/>
      <c r="H549" s="67"/>
      <c r="I549" s="68"/>
      <c r="J549" s="68"/>
      <c r="K549" s="34"/>
      <c r="L549" s="75">
        <v>549</v>
      </c>
      <c r="M549" s="75" t="b">
        <f xml:space="preserve"> IF(AND(Edges[Relationship Date (UTC)] &gt;= Misc!$O$2, Edges[Relationship Date (UTC)] &lt;= Misc!$P$2,Edges[Tweet Date (UTC)] &gt;= Misc!$O$3, Edges[Tweet Date (UTC)] &lt;= Misc!$P$3,TRUE), TRUE, FALSE)</f>
        <v>1</v>
      </c>
      <c r="N549" s="70"/>
      <c r="O549" s="87" t="s">
        <v>1908</v>
      </c>
      <c r="P549" s="90">
        <v>44081.376736111109</v>
      </c>
      <c r="Q549" s="87" t="s">
        <v>2128</v>
      </c>
      <c r="R549" s="87"/>
      <c r="S549" s="87"/>
      <c r="T549" s="87" t="s">
        <v>2805</v>
      </c>
      <c r="U549" s="90">
        <v>44081.376736111109</v>
      </c>
      <c r="V549" s="92" t="s">
        <v>3270</v>
      </c>
      <c r="W549" s="87"/>
      <c r="X549" s="87"/>
      <c r="Y549" s="96" t="s">
        <v>5270</v>
      </c>
      <c r="Z549" s="87"/>
      <c r="AA549" s="48"/>
      <c r="AB549" s="49"/>
      <c r="AC549" s="48"/>
      <c r="AD549" s="49"/>
      <c r="AE549" s="48"/>
      <c r="AF549" s="49"/>
      <c r="AG549" s="48"/>
      <c r="AH549" s="49"/>
      <c r="AI549" s="48"/>
    </row>
    <row r="550" spans="1:35" x14ac:dyDescent="0.25">
      <c r="A550" s="62" t="s">
        <v>427</v>
      </c>
      <c r="B550" s="62" t="s">
        <v>1460</v>
      </c>
      <c r="C550" s="63"/>
      <c r="D550" s="64"/>
      <c r="E550" s="65"/>
      <c r="F550" s="66"/>
      <c r="G550" s="63"/>
      <c r="H550" s="67"/>
      <c r="I550" s="68"/>
      <c r="J550" s="68"/>
      <c r="K550" s="34"/>
      <c r="L550" s="75">
        <v>550</v>
      </c>
      <c r="M550" s="75" t="b">
        <f xml:space="preserve"> IF(AND(Edges[Relationship Date (UTC)] &gt;= Misc!$O$2, Edges[Relationship Date (UTC)] &lt;= Misc!$P$2,Edges[Tweet Date (UTC)] &gt;= Misc!$O$3, Edges[Tweet Date (UTC)] &lt;= Misc!$P$3,TRUE), TRUE, FALSE)</f>
        <v>1</v>
      </c>
      <c r="N550" s="70"/>
      <c r="O550" s="87" t="s">
        <v>1908</v>
      </c>
      <c r="P550" s="90">
        <v>44081.376736111109</v>
      </c>
      <c r="Q550" s="87" t="s">
        <v>2128</v>
      </c>
      <c r="R550" s="87"/>
      <c r="S550" s="87"/>
      <c r="T550" s="87" t="s">
        <v>2805</v>
      </c>
      <c r="U550" s="90">
        <v>44081.376736111109</v>
      </c>
      <c r="V550" s="92" t="s">
        <v>3270</v>
      </c>
      <c r="W550" s="87"/>
      <c r="X550" s="87"/>
      <c r="Y550" s="96" t="s">
        <v>5270</v>
      </c>
      <c r="Z550" s="87"/>
      <c r="AA550" s="48"/>
      <c r="AB550" s="49"/>
      <c r="AC550" s="48"/>
      <c r="AD550" s="49"/>
      <c r="AE550" s="48"/>
      <c r="AF550" s="49"/>
      <c r="AG550" s="48"/>
      <c r="AH550" s="49"/>
      <c r="AI550" s="48"/>
    </row>
    <row r="551" spans="1:35" x14ac:dyDescent="0.25">
      <c r="A551" s="62" t="s">
        <v>427</v>
      </c>
      <c r="B551" s="62" t="s">
        <v>1461</v>
      </c>
      <c r="C551" s="63"/>
      <c r="D551" s="64"/>
      <c r="E551" s="65"/>
      <c r="F551" s="66"/>
      <c r="G551" s="63"/>
      <c r="H551" s="67"/>
      <c r="I551" s="68"/>
      <c r="J551" s="68"/>
      <c r="K551" s="34"/>
      <c r="L551" s="75">
        <v>551</v>
      </c>
      <c r="M551" s="75" t="b">
        <f xml:space="preserve"> IF(AND(Edges[Relationship Date (UTC)] &gt;= Misc!$O$2, Edges[Relationship Date (UTC)] &lt;= Misc!$P$2,Edges[Tweet Date (UTC)] &gt;= Misc!$O$3, Edges[Tweet Date (UTC)] &lt;= Misc!$P$3,TRUE), TRUE, FALSE)</f>
        <v>1</v>
      </c>
      <c r="N551" s="70"/>
      <c r="O551" s="87" t="s">
        <v>1908</v>
      </c>
      <c r="P551" s="90">
        <v>44081.376736111109</v>
      </c>
      <c r="Q551" s="87" t="s">
        <v>2128</v>
      </c>
      <c r="R551" s="87"/>
      <c r="S551" s="87"/>
      <c r="T551" s="87" t="s">
        <v>2805</v>
      </c>
      <c r="U551" s="90">
        <v>44081.376736111109</v>
      </c>
      <c r="V551" s="92" t="s">
        <v>3270</v>
      </c>
      <c r="W551" s="87"/>
      <c r="X551" s="87"/>
      <c r="Y551" s="96" t="s">
        <v>5270</v>
      </c>
      <c r="Z551" s="87"/>
      <c r="AA551" s="48"/>
      <c r="AB551" s="49"/>
      <c r="AC551" s="48"/>
      <c r="AD551" s="49"/>
      <c r="AE551" s="48"/>
      <c r="AF551" s="49"/>
      <c r="AG551" s="48"/>
      <c r="AH551" s="49"/>
      <c r="AI551" s="48"/>
    </row>
    <row r="552" spans="1:35" x14ac:dyDescent="0.25">
      <c r="A552" s="62" t="s">
        <v>427</v>
      </c>
      <c r="B552" s="62" t="s">
        <v>1462</v>
      </c>
      <c r="C552" s="63"/>
      <c r="D552" s="64"/>
      <c r="E552" s="65"/>
      <c r="F552" s="66"/>
      <c r="G552" s="63"/>
      <c r="H552" s="67"/>
      <c r="I552" s="68"/>
      <c r="J552" s="68"/>
      <c r="K552" s="34"/>
      <c r="L552" s="75">
        <v>552</v>
      </c>
      <c r="M552" s="75" t="b">
        <f xml:space="preserve"> IF(AND(Edges[Relationship Date (UTC)] &gt;= Misc!$O$2, Edges[Relationship Date (UTC)] &lt;= Misc!$P$2,Edges[Tweet Date (UTC)] &gt;= Misc!$O$3, Edges[Tweet Date (UTC)] &lt;= Misc!$P$3,TRUE), TRUE, FALSE)</f>
        <v>1</v>
      </c>
      <c r="N552" s="70"/>
      <c r="O552" s="87" t="s">
        <v>1908</v>
      </c>
      <c r="P552" s="90">
        <v>44081.376736111109</v>
      </c>
      <c r="Q552" s="87" t="s">
        <v>2128</v>
      </c>
      <c r="R552" s="87"/>
      <c r="S552" s="87"/>
      <c r="T552" s="87" t="s">
        <v>2805</v>
      </c>
      <c r="U552" s="90">
        <v>44081.376736111109</v>
      </c>
      <c r="V552" s="92" t="s">
        <v>3270</v>
      </c>
      <c r="W552" s="87"/>
      <c r="X552" s="87"/>
      <c r="Y552" s="96" t="s">
        <v>5270</v>
      </c>
      <c r="Z552" s="87"/>
      <c r="AA552" s="48"/>
      <c r="AB552" s="49"/>
      <c r="AC552" s="48"/>
      <c r="AD552" s="49"/>
      <c r="AE552" s="48"/>
      <c r="AF552" s="49"/>
      <c r="AG552" s="48"/>
      <c r="AH552" s="49"/>
      <c r="AI552" s="48"/>
    </row>
    <row r="553" spans="1:35" x14ac:dyDescent="0.25">
      <c r="A553" s="62" t="s">
        <v>427</v>
      </c>
      <c r="B553" s="62" t="s">
        <v>1354</v>
      </c>
      <c r="C553" s="63"/>
      <c r="D553" s="64"/>
      <c r="E553" s="65"/>
      <c r="F553" s="66"/>
      <c r="G553" s="63"/>
      <c r="H553" s="67"/>
      <c r="I553" s="68"/>
      <c r="J553" s="68"/>
      <c r="K553" s="34"/>
      <c r="L553" s="75">
        <v>553</v>
      </c>
      <c r="M553" s="75" t="b">
        <f xml:space="preserve"> IF(AND(Edges[Relationship Date (UTC)] &gt;= Misc!$O$2, Edges[Relationship Date (UTC)] &lt;= Misc!$P$2,Edges[Tweet Date (UTC)] &gt;= Misc!$O$3, Edges[Tweet Date (UTC)] &lt;= Misc!$P$3,TRUE), TRUE, FALSE)</f>
        <v>1</v>
      </c>
      <c r="N553" s="70"/>
      <c r="O553" s="87" t="s">
        <v>1908</v>
      </c>
      <c r="P553" s="90">
        <v>44081.376736111109</v>
      </c>
      <c r="Q553" s="87" t="s">
        <v>2128</v>
      </c>
      <c r="R553" s="87"/>
      <c r="S553" s="87"/>
      <c r="T553" s="87" t="s">
        <v>2805</v>
      </c>
      <c r="U553" s="90">
        <v>44081.376736111109</v>
      </c>
      <c r="V553" s="92" t="s">
        <v>3270</v>
      </c>
      <c r="W553" s="87"/>
      <c r="X553" s="87"/>
      <c r="Y553" s="96" t="s">
        <v>5270</v>
      </c>
      <c r="Z553" s="87"/>
      <c r="AA553" s="48"/>
      <c r="AB553" s="49"/>
      <c r="AC553" s="48"/>
      <c r="AD553" s="49"/>
      <c r="AE553" s="48"/>
      <c r="AF553" s="49"/>
      <c r="AG553" s="48"/>
      <c r="AH553" s="49"/>
      <c r="AI553" s="48"/>
    </row>
    <row r="554" spans="1:35" x14ac:dyDescent="0.25">
      <c r="A554" s="62" t="s">
        <v>427</v>
      </c>
      <c r="B554" s="62" t="s">
        <v>1355</v>
      </c>
      <c r="C554" s="63"/>
      <c r="D554" s="64"/>
      <c r="E554" s="65"/>
      <c r="F554" s="66"/>
      <c r="G554" s="63"/>
      <c r="H554" s="67"/>
      <c r="I554" s="68"/>
      <c r="J554" s="68"/>
      <c r="K554" s="34"/>
      <c r="L554" s="75">
        <v>554</v>
      </c>
      <c r="M554" s="75" t="b">
        <f xml:space="preserve"> IF(AND(Edges[Relationship Date (UTC)] &gt;= Misc!$O$2, Edges[Relationship Date (UTC)] &lt;= Misc!$P$2,Edges[Tweet Date (UTC)] &gt;= Misc!$O$3, Edges[Tweet Date (UTC)] &lt;= Misc!$P$3,TRUE), TRUE, FALSE)</f>
        <v>1</v>
      </c>
      <c r="N554" s="70"/>
      <c r="O554" s="87" t="s">
        <v>1908</v>
      </c>
      <c r="P554" s="90">
        <v>44081.376736111109</v>
      </c>
      <c r="Q554" s="87" t="s">
        <v>2128</v>
      </c>
      <c r="R554" s="87"/>
      <c r="S554" s="87"/>
      <c r="T554" s="87" t="s">
        <v>2805</v>
      </c>
      <c r="U554" s="90">
        <v>44081.376736111109</v>
      </c>
      <c r="V554" s="92" t="s">
        <v>3270</v>
      </c>
      <c r="W554" s="87"/>
      <c r="X554" s="87"/>
      <c r="Y554" s="96" t="s">
        <v>5270</v>
      </c>
      <c r="Z554" s="87"/>
      <c r="AA554" s="48"/>
      <c r="AB554" s="49"/>
      <c r="AC554" s="48"/>
      <c r="AD554" s="49"/>
      <c r="AE554" s="48"/>
      <c r="AF554" s="49"/>
      <c r="AG554" s="48"/>
      <c r="AH554" s="49"/>
      <c r="AI554" s="48"/>
    </row>
    <row r="555" spans="1:35" x14ac:dyDescent="0.25">
      <c r="A555" s="62" t="s">
        <v>427</v>
      </c>
      <c r="B555" s="62" t="s">
        <v>1505</v>
      </c>
      <c r="C555" s="63"/>
      <c r="D555" s="64"/>
      <c r="E555" s="65"/>
      <c r="F555" s="66"/>
      <c r="G555" s="63"/>
      <c r="H555" s="67"/>
      <c r="I555" s="68"/>
      <c r="J555" s="68"/>
      <c r="K555" s="34"/>
      <c r="L555" s="75">
        <v>555</v>
      </c>
      <c r="M555" s="75" t="b">
        <f xml:space="preserve"> IF(AND(Edges[Relationship Date (UTC)] &gt;= Misc!$O$2, Edges[Relationship Date (UTC)] &lt;= Misc!$P$2,Edges[Tweet Date (UTC)] &gt;= Misc!$O$3, Edges[Tweet Date (UTC)] &lt;= Misc!$P$3,TRUE), TRUE, FALSE)</f>
        <v>1</v>
      </c>
      <c r="N555" s="70"/>
      <c r="O555" s="87" t="s">
        <v>1908</v>
      </c>
      <c r="P555" s="90">
        <v>44081.376736111109</v>
      </c>
      <c r="Q555" s="87" t="s">
        <v>2128</v>
      </c>
      <c r="R555" s="87"/>
      <c r="S555" s="87"/>
      <c r="T555" s="87" t="s">
        <v>2805</v>
      </c>
      <c r="U555" s="90">
        <v>44081.376736111109</v>
      </c>
      <c r="V555" s="92" t="s">
        <v>3270</v>
      </c>
      <c r="W555" s="87"/>
      <c r="X555" s="87"/>
      <c r="Y555" s="96" t="s">
        <v>5270</v>
      </c>
      <c r="Z555" s="87"/>
      <c r="AA555" s="48">
        <v>0</v>
      </c>
      <c r="AB555" s="49">
        <v>0</v>
      </c>
      <c r="AC555" s="48">
        <v>0</v>
      </c>
      <c r="AD555" s="49">
        <v>0</v>
      </c>
      <c r="AE555" s="48">
        <v>0</v>
      </c>
      <c r="AF555" s="49">
        <v>0</v>
      </c>
      <c r="AG555" s="48">
        <v>12</v>
      </c>
      <c r="AH555" s="49">
        <v>100</v>
      </c>
      <c r="AI555" s="48">
        <v>12</v>
      </c>
    </row>
    <row r="556" spans="1:35" x14ac:dyDescent="0.25">
      <c r="A556" s="62" t="s">
        <v>427</v>
      </c>
      <c r="B556" s="62" t="s">
        <v>1458</v>
      </c>
      <c r="C556" s="63"/>
      <c r="D556" s="64"/>
      <c r="E556" s="65"/>
      <c r="F556" s="66"/>
      <c r="G556" s="63"/>
      <c r="H556" s="67"/>
      <c r="I556" s="68"/>
      <c r="J556" s="68"/>
      <c r="K556" s="34"/>
      <c r="L556" s="75">
        <v>556</v>
      </c>
      <c r="M556" s="75" t="b">
        <f xml:space="preserve"> IF(AND(Edges[Relationship Date (UTC)] &gt;= Misc!$O$2, Edges[Relationship Date (UTC)] &lt;= Misc!$P$2,Edges[Tweet Date (UTC)] &gt;= Misc!$O$3, Edges[Tweet Date (UTC)] &lt;= Misc!$P$3,TRUE), TRUE, FALSE)</f>
        <v>1</v>
      </c>
      <c r="N556" s="70"/>
      <c r="O556" s="87" t="s">
        <v>1908</v>
      </c>
      <c r="P556" s="90">
        <v>44081.376840277779</v>
      </c>
      <c r="Q556" s="87" t="s">
        <v>2129</v>
      </c>
      <c r="R556" s="87"/>
      <c r="S556" s="87"/>
      <c r="T556" s="87" t="s">
        <v>2750</v>
      </c>
      <c r="U556" s="90">
        <v>44081.376840277779</v>
      </c>
      <c r="V556" s="92" t="s">
        <v>3271</v>
      </c>
      <c r="W556" s="87"/>
      <c r="X556" s="87"/>
      <c r="Y556" s="96" t="s">
        <v>5271</v>
      </c>
      <c r="Z556" s="87"/>
      <c r="AA556" s="48"/>
      <c r="AB556" s="49"/>
      <c r="AC556" s="48"/>
      <c r="AD556" s="49"/>
      <c r="AE556" s="48"/>
      <c r="AF556" s="49"/>
      <c r="AG556" s="48"/>
      <c r="AH556" s="49"/>
      <c r="AI556" s="48"/>
    </row>
    <row r="557" spans="1:35" x14ac:dyDescent="0.25">
      <c r="A557" s="62" t="s">
        <v>427</v>
      </c>
      <c r="B557" s="62" t="s">
        <v>1459</v>
      </c>
      <c r="C557" s="63"/>
      <c r="D557" s="64"/>
      <c r="E557" s="65"/>
      <c r="F557" s="66"/>
      <c r="G557" s="63"/>
      <c r="H557" s="67"/>
      <c r="I557" s="68"/>
      <c r="J557" s="68"/>
      <c r="K557" s="34"/>
      <c r="L557" s="75">
        <v>557</v>
      </c>
      <c r="M557" s="75" t="b">
        <f xml:space="preserve"> IF(AND(Edges[Relationship Date (UTC)] &gt;= Misc!$O$2, Edges[Relationship Date (UTC)] &lt;= Misc!$P$2,Edges[Tweet Date (UTC)] &gt;= Misc!$O$3, Edges[Tweet Date (UTC)] &lt;= Misc!$P$3,TRUE), TRUE, FALSE)</f>
        <v>1</v>
      </c>
      <c r="N557" s="70"/>
      <c r="O557" s="87" t="s">
        <v>1908</v>
      </c>
      <c r="P557" s="90">
        <v>44081.376840277779</v>
      </c>
      <c r="Q557" s="87" t="s">
        <v>2129</v>
      </c>
      <c r="R557" s="87"/>
      <c r="S557" s="87"/>
      <c r="T557" s="87" t="s">
        <v>2750</v>
      </c>
      <c r="U557" s="90">
        <v>44081.376840277779</v>
      </c>
      <c r="V557" s="92" t="s">
        <v>3271</v>
      </c>
      <c r="W557" s="87"/>
      <c r="X557" s="87"/>
      <c r="Y557" s="96" t="s">
        <v>5271</v>
      </c>
      <c r="Z557" s="87"/>
      <c r="AA557" s="48"/>
      <c r="AB557" s="49"/>
      <c r="AC557" s="48"/>
      <c r="AD557" s="49"/>
      <c r="AE557" s="48"/>
      <c r="AF557" s="49"/>
      <c r="AG557" s="48"/>
      <c r="AH557" s="49"/>
      <c r="AI557" s="48"/>
    </row>
    <row r="558" spans="1:35" x14ac:dyDescent="0.25">
      <c r="A558" s="62" t="s">
        <v>427</v>
      </c>
      <c r="B558" s="62" t="s">
        <v>1460</v>
      </c>
      <c r="C558" s="63"/>
      <c r="D558" s="64"/>
      <c r="E558" s="65"/>
      <c r="F558" s="66"/>
      <c r="G558" s="63"/>
      <c r="H558" s="67"/>
      <c r="I558" s="68"/>
      <c r="J558" s="68"/>
      <c r="K558" s="34"/>
      <c r="L558" s="75">
        <v>558</v>
      </c>
      <c r="M558" s="75" t="b">
        <f xml:space="preserve"> IF(AND(Edges[Relationship Date (UTC)] &gt;= Misc!$O$2, Edges[Relationship Date (UTC)] &lt;= Misc!$P$2,Edges[Tweet Date (UTC)] &gt;= Misc!$O$3, Edges[Tweet Date (UTC)] &lt;= Misc!$P$3,TRUE), TRUE, FALSE)</f>
        <v>1</v>
      </c>
      <c r="N558" s="70"/>
      <c r="O558" s="87" t="s">
        <v>1908</v>
      </c>
      <c r="P558" s="90">
        <v>44081.376840277779</v>
      </c>
      <c r="Q558" s="87" t="s">
        <v>2129</v>
      </c>
      <c r="R558" s="87"/>
      <c r="S558" s="87"/>
      <c r="T558" s="87" t="s">
        <v>2750</v>
      </c>
      <c r="U558" s="90">
        <v>44081.376840277779</v>
      </c>
      <c r="V558" s="92" t="s">
        <v>3271</v>
      </c>
      <c r="W558" s="87"/>
      <c r="X558" s="87"/>
      <c r="Y558" s="96" t="s">
        <v>5271</v>
      </c>
      <c r="Z558" s="87"/>
      <c r="AA558" s="48"/>
      <c r="AB558" s="49"/>
      <c r="AC558" s="48"/>
      <c r="AD558" s="49"/>
      <c r="AE558" s="48"/>
      <c r="AF558" s="49"/>
      <c r="AG558" s="48"/>
      <c r="AH558" s="49"/>
      <c r="AI558" s="48"/>
    </row>
    <row r="559" spans="1:35" x14ac:dyDescent="0.25">
      <c r="A559" s="62" t="s">
        <v>427</v>
      </c>
      <c r="B559" s="62" t="s">
        <v>1461</v>
      </c>
      <c r="C559" s="63"/>
      <c r="D559" s="64"/>
      <c r="E559" s="65"/>
      <c r="F559" s="66"/>
      <c r="G559" s="63"/>
      <c r="H559" s="67"/>
      <c r="I559" s="68"/>
      <c r="J559" s="68"/>
      <c r="K559" s="34"/>
      <c r="L559" s="75">
        <v>559</v>
      </c>
      <c r="M559" s="75" t="b">
        <f xml:space="preserve"> IF(AND(Edges[Relationship Date (UTC)] &gt;= Misc!$O$2, Edges[Relationship Date (UTC)] &lt;= Misc!$P$2,Edges[Tweet Date (UTC)] &gt;= Misc!$O$3, Edges[Tweet Date (UTC)] &lt;= Misc!$P$3,TRUE), TRUE, FALSE)</f>
        <v>1</v>
      </c>
      <c r="N559" s="70"/>
      <c r="O559" s="87" t="s">
        <v>1908</v>
      </c>
      <c r="P559" s="90">
        <v>44081.376840277779</v>
      </c>
      <c r="Q559" s="87" t="s">
        <v>2129</v>
      </c>
      <c r="R559" s="87"/>
      <c r="S559" s="87"/>
      <c r="T559" s="87" t="s">
        <v>2750</v>
      </c>
      <c r="U559" s="90">
        <v>44081.376840277779</v>
      </c>
      <c r="V559" s="92" t="s">
        <v>3271</v>
      </c>
      <c r="W559" s="87"/>
      <c r="X559" s="87"/>
      <c r="Y559" s="96" t="s">
        <v>5271</v>
      </c>
      <c r="Z559" s="87"/>
      <c r="AA559" s="48"/>
      <c r="AB559" s="49"/>
      <c r="AC559" s="48"/>
      <c r="AD559" s="49"/>
      <c r="AE559" s="48"/>
      <c r="AF559" s="49"/>
      <c r="AG559" s="48"/>
      <c r="AH559" s="49"/>
      <c r="AI559" s="48"/>
    </row>
    <row r="560" spans="1:35" x14ac:dyDescent="0.25">
      <c r="A560" s="62" t="s">
        <v>427</v>
      </c>
      <c r="B560" s="62" t="s">
        <v>1462</v>
      </c>
      <c r="C560" s="63"/>
      <c r="D560" s="64"/>
      <c r="E560" s="65"/>
      <c r="F560" s="66"/>
      <c r="G560" s="63"/>
      <c r="H560" s="67"/>
      <c r="I560" s="68"/>
      <c r="J560" s="68"/>
      <c r="K560" s="34"/>
      <c r="L560" s="75">
        <v>560</v>
      </c>
      <c r="M560" s="75" t="b">
        <f xml:space="preserve"> IF(AND(Edges[Relationship Date (UTC)] &gt;= Misc!$O$2, Edges[Relationship Date (UTC)] &lt;= Misc!$P$2,Edges[Tweet Date (UTC)] &gt;= Misc!$O$3, Edges[Tweet Date (UTC)] &lt;= Misc!$P$3,TRUE), TRUE, FALSE)</f>
        <v>1</v>
      </c>
      <c r="N560" s="70"/>
      <c r="O560" s="87" t="s">
        <v>1908</v>
      </c>
      <c r="P560" s="90">
        <v>44081.376840277779</v>
      </c>
      <c r="Q560" s="87" t="s">
        <v>2129</v>
      </c>
      <c r="R560" s="87"/>
      <c r="S560" s="87"/>
      <c r="T560" s="87" t="s">
        <v>2750</v>
      </c>
      <c r="U560" s="90">
        <v>44081.376840277779</v>
      </c>
      <c r="V560" s="92" t="s">
        <v>3271</v>
      </c>
      <c r="W560" s="87"/>
      <c r="X560" s="87"/>
      <c r="Y560" s="96" t="s">
        <v>5271</v>
      </c>
      <c r="Z560" s="87"/>
      <c r="AA560" s="48"/>
      <c r="AB560" s="49"/>
      <c r="AC560" s="48"/>
      <c r="AD560" s="49"/>
      <c r="AE560" s="48"/>
      <c r="AF560" s="49"/>
      <c r="AG560" s="48"/>
      <c r="AH560" s="49"/>
      <c r="AI560" s="48"/>
    </row>
    <row r="561" spans="1:35" x14ac:dyDescent="0.25">
      <c r="A561" s="62" t="s">
        <v>427</v>
      </c>
      <c r="B561" s="62" t="s">
        <v>1354</v>
      </c>
      <c r="C561" s="63"/>
      <c r="D561" s="64"/>
      <c r="E561" s="65"/>
      <c r="F561" s="66"/>
      <c r="G561" s="63"/>
      <c r="H561" s="67"/>
      <c r="I561" s="68"/>
      <c r="J561" s="68"/>
      <c r="K561" s="34"/>
      <c r="L561" s="75">
        <v>561</v>
      </c>
      <c r="M561" s="75" t="b">
        <f xml:space="preserve"> IF(AND(Edges[Relationship Date (UTC)] &gt;= Misc!$O$2, Edges[Relationship Date (UTC)] &lt;= Misc!$P$2,Edges[Tweet Date (UTC)] &gt;= Misc!$O$3, Edges[Tweet Date (UTC)] &lt;= Misc!$P$3,TRUE), TRUE, FALSE)</f>
        <v>1</v>
      </c>
      <c r="N561" s="70"/>
      <c r="O561" s="87" t="s">
        <v>1908</v>
      </c>
      <c r="P561" s="90">
        <v>44081.376840277779</v>
      </c>
      <c r="Q561" s="87" t="s">
        <v>2129</v>
      </c>
      <c r="R561" s="87"/>
      <c r="S561" s="87"/>
      <c r="T561" s="87" t="s">
        <v>2750</v>
      </c>
      <c r="U561" s="90">
        <v>44081.376840277779</v>
      </c>
      <c r="V561" s="92" t="s">
        <v>3271</v>
      </c>
      <c r="W561" s="87"/>
      <c r="X561" s="87"/>
      <c r="Y561" s="96" t="s">
        <v>5271</v>
      </c>
      <c r="Z561" s="87"/>
      <c r="AA561" s="48"/>
      <c r="AB561" s="49"/>
      <c r="AC561" s="48"/>
      <c r="AD561" s="49"/>
      <c r="AE561" s="48"/>
      <c r="AF561" s="49"/>
      <c r="AG561" s="48"/>
      <c r="AH561" s="49"/>
      <c r="AI561" s="48"/>
    </row>
    <row r="562" spans="1:35" x14ac:dyDescent="0.25">
      <c r="A562" s="62" t="s">
        <v>427</v>
      </c>
      <c r="B562" s="62" t="s">
        <v>1355</v>
      </c>
      <c r="C562" s="63"/>
      <c r="D562" s="64"/>
      <c r="E562" s="65"/>
      <c r="F562" s="66"/>
      <c r="G562" s="63"/>
      <c r="H562" s="67"/>
      <c r="I562" s="68"/>
      <c r="J562" s="68"/>
      <c r="K562" s="34"/>
      <c r="L562" s="75">
        <v>562</v>
      </c>
      <c r="M562" s="75" t="b">
        <f xml:space="preserve"> IF(AND(Edges[Relationship Date (UTC)] &gt;= Misc!$O$2, Edges[Relationship Date (UTC)] &lt;= Misc!$P$2,Edges[Tweet Date (UTC)] &gt;= Misc!$O$3, Edges[Tweet Date (UTC)] &lt;= Misc!$P$3,TRUE), TRUE, FALSE)</f>
        <v>1</v>
      </c>
      <c r="N562" s="70"/>
      <c r="O562" s="87" t="s">
        <v>1908</v>
      </c>
      <c r="P562" s="90">
        <v>44081.376840277779</v>
      </c>
      <c r="Q562" s="87" t="s">
        <v>2129</v>
      </c>
      <c r="R562" s="87"/>
      <c r="S562" s="87"/>
      <c r="T562" s="87" t="s">
        <v>2750</v>
      </c>
      <c r="U562" s="90">
        <v>44081.376840277779</v>
      </c>
      <c r="V562" s="92" t="s">
        <v>3271</v>
      </c>
      <c r="W562" s="87"/>
      <c r="X562" s="87"/>
      <c r="Y562" s="96" t="s">
        <v>5271</v>
      </c>
      <c r="Z562" s="87"/>
      <c r="AA562" s="48"/>
      <c r="AB562" s="49"/>
      <c r="AC562" s="48"/>
      <c r="AD562" s="49"/>
      <c r="AE562" s="48"/>
      <c r="AF562" s="49"/>
      <c r="AG562" s="48"/>
      <c r="AH562" s="49"/>
      <c r="AI562" s="48"/>
    </row>
    <row r="563" spans="1:35" x14ac:dyDescent="0.25">
      <c r="A563" s="62" t="s">
        <v>427</v>
      </c>
      <c r="B563" s="62" t="s">
        <v>1553</v>
      </c>
      <c r="C563" s="63"/>
      <c r="D563" s="64"/>
      <c r="E563" s="65"/>
      <c r="F563" s="66"/>
      <c r="G563" s="63"/>
      <c r="H563" s="67"/>
      <c r="I563" s="68"/>
      <c r="J563" s="68"/>
      <c r="K563" s="34"/>
      <c r="L563" s="75">
        <v>563</v>
      </c>
      <c r="M563" s="75" t="b">
        <f xml:space="preserve"> IF(AND(Edges[Relationship Date (UTC)] &gt;= Misc!$O$2, Edges[Relationship Date (UTC)] &lt;= Misc!$P$2,Edges[Tweet Date (UTC)] &gt;= Misc!$O$3, Edges[Tweet Date (UTC)] &lt;= Misc!$P$3,TRUE), TRUE, FALSE)</f>
        <v>1</v>
      </c>
      <c r="N563" s="70"/>
      <c r="O563" s="87" t="s">
        <v>1908</v>
      </c>
      <c r="P563" s="90">
        <v>44081.376840277779</v>
      </c>
      <c r="Q563" s="87" t="s">
        <v>2129</v>
      </c>
      <c r="R563" s="87"/>
      <c r="S563" s="87"/>
      <c r="T563" s="87" t="s">
        <v>2750</v>
      </c>
      <c r="U563" s="90">
        <v>44081.376840277779</v>
      </c>
      <c r="V563" s="92" t="s">
        <v>3271</v>
      </c>
      <c r="W563" s="87"/>
      <c r="X563" s="87"/>
      <c r="Y563" s="96" t="s">
        <v>5271</v>
      </c>
      <c r="Z563" s="87"/>
      <c r="AA563" s="48">
        <v>0</v>
      </c>
      <c r="AB563" s="49">
        <v>0</v>
      </c>
      <c r="AC563" s="48">
        <v>0</v>
      </c>
      <c r="AD563" s="49">
        <v>0</v>
      </c>
      <c r="AE563" s="48">
        <v>0</v>
      </c>
      <c r="AF563" s="49">
        <v>0</v>
      </c>
      <c r="AG563" s="48">
        <v>12</v>
      </c>
      <c r="AH563" s="49">
        <v>100</v>
      </c>
      <c r="AI563" s="48">
        <v>12</v>
      </c>
    </row>
    <row r="564" spans="1:35" x14ac:dyDescent="0.25">
      <c r="A564" s="62" t="s">
        <v>427</v>
      </c>
      <c r="B564" s="62" t="s">
        <v>1458</v>
      </c>
      <c r="C564" s="63"/>
      <c r="D564" s="64"/>
      <c r="E564" s="65"/>
      <c r="F564" s="66"/>
      <c r="G564" s="63"/>
      <c r="H564" s="67"/>
      <c r="I564" s="68"/>
      <c r="J564" s="68"/>
      <c r="K564" s="34"/>
      <c r="L564" s="75">
        <v>564</v>
      </c>
      <c r="M564" s="75" t="b">
        <f xml:space="preserve"> IF(AND(Edges[Relationship Date (UTC)] &gt;= Misc!$O$2, Edges[Relationship Date (UTC)] &lt;= Misc!$P$2,Edges[Tweet Date (UTC)] &gt;= Misc!$O$3, Edges[Tweet Date (UTC)] &lt;= Misc!$P$3,TRUE), TRUE, FALSE)</f>
        <v>1</v>
      </c>
      <c r="N564" s="70"/>
      <c r="O564" s="87" t="s">
        <v>1908</v>
      </c>
      <c r="P564" s="90">
        <v>44081.376863425925</v>
      </c>
      <c r="Q564" s="87" t="s">
        <v>2130</v>
      </c>
      <c r="R564" s="87"/>
      <c r="S564" s="87"/>
      <c r="T564" s="87" t="s">
        <v>2805</v>
      </c>
      <c r="U564" s="90">
        <v>44081.376863425925</v>
      </c>
      <c r="V564" s="92" t="s">
        <v>3272</v>
      </c>
      <c r="W564" s="87"/>
      <c r="X564" s="87"/>
      <c r="Y564" s="96" t="s">
        <v>5272</v>
      </c>
      <c r="Z564" s="87"/>
      <c r="AA564" s="48"/>
      <c r="AB564" s="49"/>
      <c r="AC564" s="48"/>
      <c r="AD564" s="49"/>
      <c r="AE564" s="48"/>
      <c r="AF564" s="49"/>
      <c r="AG564" s="48"/>
      <c r="AH564" s="49"/>
      <c r="AI564" s="48"/>
    </row>
    <row r="565" spans="1:35" x14ac:dyDescent="0.25">
      <c r="A565" s="62" t="s">
        <v>427</v>
      </c>
      <c r="B565" s="62" t="s">
        <v>1459</v>
      </c>
      <c r="C565" s="63"/>
      <c r="D565" s="64"/>
      <c r="E565" s="65"/>
      <c r="F565" s="66"/>
      <c r="G565" s="63"/>
      <c r="H565" s="67"/>
      <c r="I565" s="68"/>
      <c r="J565" s="68"/>
      <c r="K565" s="34"/>
      <c r="L565" s="75">
        <v>565</v>
      </c>
      <c r="M565" s="75" t="b">
        <f xml:space="preserve"> IF(AND(Edges[Relationship Date (UTC)] &gt;= Misc!$O$2, Edges[Relationship Date (UTC)] &lt;= Misc!$P$2,Edges[Tweet Date (UTC)] &gt;= Misc!$O$3, Edges[Tweet Date (UTC)] &lt;= Misc!$P$3,TRUE), TRUE, FALSE)</f>
        <v>1</v>
      </c>
      <c r="N565" s="70"/>
      <c r="O565" s="87" t="s">
        <v>1908</v>
      </c>
      <c r="P565" s="90">
        <v>44081.376863425925</v>
      </c>
      <c r="Q565" s="87" t="s">
        <v>2130</v>
      </c>
      <c r="R565" s="87"/>
      <c r="S565" s="87"/>
      <c r="T565" s="87" t="s">
        <v>2805</v>
      </c>
      <c r="U565" s="90">
        <v>44081.376863425925</v>
      </c>
      <c r="V565" s="92" t="s">
        <v>3272</v>
      </c>
      <c r="W565" s="87"/>
      <c r="X565" s="87"/>
      <c r="Y565" s="96" t="s">
        <v>5272</v>
      </c>
      <c r="Z565" s="87"/>
      <c r="AA565" s="48"/>
      <c r="AB565" s="49"/>
      <c r="AC565" s="48"/>
      <c r="AD565" s="49"/>
      <c r="AE565" s="48"/>
      <c r="AF565" s="49"/>
      <c r="AG565" s="48"/>
      <c r="AH565" s="49"/>
      <c r="AI565" s="48"/>
    </row>
    <row r="566" spans="1:35" x14ac:dyDescent="0.25">
      <c r="A566" s="62" t="s">
        <v>427</v>
      </c>
      <c r="B566" s="62" t="s">
        <v>1460</v>
      </c>
      <c r="C566" s="63"/>
      <c r="D566" s="64"/>
      <c r="E566" s="65"/>
      <c r="F566" s="66"/>
      <c r="G566" s="63"/>
      <c r="H566" s="67"/>
      <c r="I566" s="68"/>
      <c r="J566" s="68"/>
      <c r="K566" s="34"/>
      <c r="L566" s="75">
        <v>566</v>
      </c>
      <c r="M566" s="75" t="b">
        <f xml:space="preserve"> IF(AND(Edges[Relationship Date (UTC)] &gt;= Misc!$O$2, Edges[Relationship Date (UTC)] &lt;= Misc!$P$2,Edges[Tweet Date (UTC)] &gt;= Misc!$O$3, Edges[Tweet Date (UTC)] &lt;= Misc!$P$3,TRUE), TRUE, FALSE)</f>
        <v>1</v>
      </c>
      <c r="N566" s="70"/>
      <c r="O566" s="87" t="s">
        <v>1908</v>
      </c>
      <c r="P566" s="90">
        <v>44081.376863425925</v>
      </c>
      <c r="Q566" s="87" t="s">
        <v>2130</v>
      </c>
      <c r="R566" s="87"/>
      <c r="S566" s="87"/>
      <c r="T566" s="87" t="s">
        <v>2805</v>
      </c>
      <c r="U566" s="90">
        <v>44081.376863425925</v>
      </c>
      <c r="V566" s="92" t="s">
        <v>3272</v>
      </c>
      <c r="W566" s="87"/>
      <c r="X566" s="87"/>
      <c r="Y566" s="96" t="s">
        <v>5272</v>
      </c>
      <c r="Z566" s="87"/>
      <c r="AA566" s="48"/>
      <c r="AB566" s="49"/>
      <c r="AC566" s="48"/>
      <c r="AD566" s="49"/>
      <c r="AE566" s="48"/>
      <c r="AF566" s="49"/>
      <c r="AG566" s="48"/>
      <c r="AH566" s="49"/>
      <c r="AI566" s="48"/>
    </row>
    <row r="567" spans="1:35" x14ac:dyDescent="0.25">
      <c r="A567" s="62" t="s">
        <v>427</v>
      </c>
      <c r="B567" s="62" t="s">
        <v>1461</v>
      </c>
      <c r="C567" s="63"/>
      <c r="D567" s="64"/>
      <c r="E567" s="65"/>
      <c r="F567" s="66"/>
      <c r="G567" s="63"/>
      <c r="H567" s="67"/>
      <c r="I567" s="68"/>
      <c r="J567" s="68"/>
      <c r="K567" s="34"/>
      <c r="L567" s="75">
        <v>567</v>
      </c>
      <c r="M567" s="75" t="b">
        <f xml:space="preserve"> IF(AND(Edges[Relationship Date (UTC)] &gt;= Misc!$O$2, Edges[Relationship Date (UTC)] &lt;= Misc!$P$2,Edges[Tweet Date (UTC)] &gt;= Misc!$O$3, Edges[Tweet Date (UTC)] &lt;= Misc!$P$3,TRUE), TRUE, FALSE)</f>
        <v>1</v>
      </c>
      <c r="N567" s="70"/>
      <c r="O567" s="87" t="s">
        <v>1908</v>
      </c>
      <c r="P567" s="90">
        <v>44081.376863425925</v>
      </c>
      <c r="Q567" s="87" t="s">
        <v>2130</v>
      </c>
      <c r="R567" s="87"/>
      <c r="S567" s="87"/>
      <c r="T567" s="87" t="s">
        <v>2805</v>
      </c>
      <c r="U567" s="90">
        <v>44081.376863425925</v>
      </c>
      <c r="V567" s="92" t="s">
        <v>3272</v>
      </c>
      <c r="W567" s="87"/>
      <c r="X567" s="87"/>
      <c r="Y567" s="96" t="s">
        <v>5272</v>
      </c>
      <c r="Z567" s="87"/>
      <c r="AA567" s="48"/>
      <c r="AB567" s="49"/>
      <c r="AC567" s="48"/>
      <c r="AD567" s="49"/>
      <c r="AE567" s="48"/>
      <c r="AF567" s="49"/>
      <c r="AG567" s="48"/>
      <c r="AH567" s="49"/>
      <c r="AI567" s="48"/>
    </row>
    <row r="568" spans="1:35" x14ac:dyDescent="0.25">
      <c r="A568" s="62" t="s">
        <v>427</v>
      </c>
      <c r="B568" s="62" t="s">
        <v>1462</v>
      </c>
      <c r="C568" s="63"/>
      <c r="D568" s="64"/>
      <c r="E568" s="65"/>
      <c r="F568" s="66"/>
      <c r="G568" s="63"/>
      <c r="H568" s="67"/>
      <c r="I568" s="68"/>
      <c r="J568" s="68"/>
      <c r="K568" s="34"/>
      <c r="L568" s="75">
        <v>568</v>
      </c>
      <c r="M568" s="75" t="b">
        <f xml:space="preserve"> IF(AND(Edges[Relationship Date (UTC)] &gt;= Misc!$O$2, Edges[Relationship Date (UTC)] &lt;= Misc!$P$2,Edges[Tweet Date (UTC)] &gt;= Misc!$O$3, Edges[Tweet Date (UTC)] &lt;= Misc!$P$3,TRUE), TRUE, FALSE)</f>
        <v>1</v>
      </c>
      <c r="N568" s="70"/>
      <c r="O568" s="87" t="s">
        <v>1908</v>
      </c>
      <c r="P568" s="90">
        <v>44081.376863425925</v>
      </c>
      <c r="Q568" s="87" t="s">
        <v>2130</v>
      </c>
      <c r="R568" s="87"/>
      <c r="S568" s="87"/>
      <c r="T568" s="87" t="s">
        <v>2805</v>
      </c>
      <c r="U568" s="90">
        <v>44081.376863425925</v>
      </c>
      <c r="V568" s="92" t="s">
        <v>3272</v>
      </c>
      <c r="W568" s="87"/>
      <c r="X568" s="87"/>
      <c r="Y568" s="96" t="s">
        <v>5272</v>
      </c>
      <c r="Z568" s="87"/>
      <c r="AA568" s="48"/>
      <c r="AB568" s="49"/>
      <c r="AC568" s="48"/>
      <c r="AD568" s="49"/>
      <c r="AE568" s="48"/>
      <c r="AF568" s="49"/>
      <c r="AG568" s="48"/>
      <c r="AH568" s="49"/>
      <c r="AI568" s="48"/>
    </row>
    <row r="569" spans="1:35" x14ac:dyDescent="0.25">
      <c r="A569" s="62" t="s">
        <v>427</v>
      </c>
      <c r="B569" s="62" t="s">
        <v>1354</v>
      </c>
      <c r="C569" s="63"/>
      <c r="D569" s="64"/>
      <c r="E569" s="65"/>
      <c r="F569" s="66"/>
      <c r="G569" s="63"/>
      <c r="H569" s="67"/>
      <c r="I569" s="68"/>
      <c r="J569" s="68"/>
      <c r="K569" s="34"/>
      <c r="L569" s="75">
        <v>569</v>
      </c>
      <c r="M569" s="75" t="b">
        <f xml:space="preserve"> IF(AND(Edges[Relationship Date (UTC)] &gt;= Misc!$O$2, Edges[Relationship Date (UTC)] &lt;= Misc!$P$2,Edges[Tweet Date (UTC)] &gt;= Misc!$O$3, Edges[Tweet Date (UTC)] &lt;= Misc!$P$3,TRUE), TRUE, FALSE)</f>
        <v>1</v>
      </c>
      <c r="N569" s="70"/>
      <c r="O569" s="87" t="s">
        <v>1908</v>
      </c>
      <c r="P569" s="90">
        <v>44081.376863425925</v>
      </c>
      <c r="Q569" s="87" t="s">
        <v>2130</v>
      </c>
      <c r="R569" s="87"/>
      <c r="S569" s="87"/>
      <c r="T569" s="87" t="s">
        <v>2805</v>
      </c>
      <c r="U569" s="90">
        <v>44081.376863425925</v>
      </c>
      <c r="V569" s="92" t="s">
        <v>3272</v>
      </c>
      <c r="W569" s="87"/>
      <c r="X569" s="87"/>
      <c r="Y569" s="96" t="s">
        <v>5272</v>
      </c>
      <c r="Z569" s="87"/>
      <c r="AA569" s="48"/>
      <c r="AB569" s="49"/>
      <c r="AC569" s="48"/>
      <c r="AD569" s="49"/>
      <c r="AE569" s="48"/>
      <c r="AF569" s="49"/>
      <c r="AG569" s="48"/>
      <c r="AH569" s="49"/>
      <c r="AI569" s="48"/>
    </row>
    <row r="570" spans="1:35" x14ac:dyDescent="0.25">
      <c r="A570" s="62" t="s">
        <v>427</v>
      </c>
      <c r="B570" s="62" t="s">
        <v>1355</v>
      </c>
      <c r="C570" s="63"/>
      <c r="D570" s="64"/>
      <c r="E570" s="65"/>
      <c r="F570" s="66"/>
      <c r="G570" s="63"/>
      <c r="H570" s="67"/>
      <c r="I570" s="68"/>
      <c r="J570" s="68"/>
      <c r="K570" s="34"/>
      <c r="L570" s="75">
        <v>570</v>
      </c>
      <c r="M570" s="75" t="b">
        <f xml:space="preserve"> IF(AND(Edges[Relationship Date (UTC)] &gt;= Misc!$O$2, Edges[Relationship Date (UTC)] &lt;= Misc!$P$2,Edges[Tweet Date (UTC)] &gt;= Misc!$O$3, Edges[Tweet Date (UTC)] &lt;= Misc!$P$3,TRUE), TRUE, FALSE)</f>
        <v>1</v>
      </c>
      <c r="N570" s="70"/>
      <c r="O570" s="87" t="s">
        <v>1908</v>
      </c>
      <c r="P570" s="90">
        <v>44081.376863425925</v>
      </c>
      <c r="Q570" s="87" t="s">
        <v>2130</v>
      </c>
      <c r="R570" s="87"/>
      <c r="S570" s="87"/>
      <c r="T570" s="87" t="s">
        <v>2805</v>
      </c>
      <c r="U570" s="90">
        <v>44081.376863425925</v>
      </c>
      <c r="V570" s="92" t="s">
        <v>3272</v>
      </c>
      <c r="W570" s="87"/>
      <c r="X570" s="87"/>
      <c r="Y570" s="96" t="s">
        <v>5272</v>
      </c>
      <c r="Z570" s="87"/>
      <c r="AA570" s="48"/>
      <c r="AB570" s="49"/>
      <c r="AC570" s="48"/>
      <c r="AD570" s="49"/>
      <c r="AE570" s="48"/>
      <c r="AF570" s="49"/>
      <c r="AG570" s="48"/>
      <c r="AH570" s="49"/>
      <c r="AI570" s="48"/>
    </row>
    <row r="571" spans="1:35" x14ac:dyDescent="0.25">
      <c r="A571" s="62" t="s">
        <v>427</v>
      </c>
      <c r="B571" s="62" t="s">
        <v>1505</v>
      </c>
      <c r="C571" s="63"/>
      <c r="D571" s="64"/>
      <c r="E571" s="65"/>
      <c r="F571" s="66"/>
      <c r="G571" s="63"/>
      <c r="H571" s="67"/>
      <c r="I571" s="68"/>
      <c r="J571" s="68"/>
      <c r="K571" s="34"/>
      <c r="L571" s="75">
        <v>571</v>
      </c>
      <c r="M571" s="75" t="b">
        <f xml:space="preserve"> IF(AND(Edges[Relationship Date (UTC)] &gt;= Misc!$O$2, Edges[Relationship Date (UTC)] &lt;= Misc!$P$2,Edges[Tweet Date (UTC)] &gt;= Misc!$O$3, Edges[Tweet Date (UTC)] &lt;= Misc!$P$3,TRUE), TRUE, FALSE)</f>
        <v>1</v>
      </c>
      <c r="N571" s="70"/>
      <c r="O571" s="87" t="s">
        <v>1908</v>
      </c>
      <c r="P571" s="90">
        <v>44081.376863425925</v>
      </c>
      <c r="Q571" s="87" t="s">
        <v>2130</v>
      </c>
      <c r="R571" s="87"/>
      <c r="S571" s="87"/>
      <c r="T571" s="87" t="s">
        <v>2805</v>
      </c>
      <c r="U571" s="90">
        <v>44081.376863425925</v>
      </c>
      <c r="V571" s="92" t="s">
        <v>3272</v>
      </c>
      <c r="W571" s="87"/>
      <c r="X571" s="87"/>
      <c r="Y571" s="96" t="s">
        <v>5272</v>
      </c>
      <c r="Z571" s="87"/>
      <c r="AA571" s="48">
        <v>0</v>
      </c>
      <c r="AB571" s="49">
        <v>0</v>
      </c>
      <c r="AC571" s="48">
        <v>0</v>
      </c>
      <c r="AD571" s="49">
        <v>0</v>
      </c>
      <c r="AE571" s="48">
        <v>0</v>
      </c>
      <c r="AF571" s="49">
        <v>0</v>
      </c>
      <c r="AG571" s="48">
        <v>12</v>
      </c>
      <c r="AH571" s="49">
        <v>100</v>
      </c>
      <c r="AI571" s="48">
        <v>12</v>
      </c>
    </row>
    <row r="572" spans="1:35" x14ac:dyDescent="0.25">
      <c r="A572" s="62" t="s">
        <v>427</v>
      </c>
      <c r="B572" s="62" t="s">
        <v>1458</v>
      </c>
      <c r="C572" s="63"/>
      <c r="D572" s="64"/>
      <c r="E572" s="65"/>
      <c r="F572" s="66"/>
      <c r="G572" s="63"/>
      <c r="H572" s="67"/>
      <c r="I572" s="68"/>
      <c r="J572" s="68"/>
      <c r="K572" s="34"/>
      <c r="L572" s="75">
        <v>572</v>
      </c>
      <c r="M572" s="75" t="b">
        <f xml:space="preserve"> IF(AND(Edges[Relationship Date (UTC)] &gt;= Misc!$O$2, Edges[Relationship Date (UTC)] &lt;= Misc!$P$2,Edges[Tweet Date (UTC)] &gt;= Misc!$O$3, Edges[Tweet Date (UTC)] &lt;= Misc!$P$3,TRUE), TRUE, FALSE)</f>
        <v>1</v>
      </c>
      <c r="N572" s="70"/>
      <c r="O572" s="87" t="s">
        <v>1908</v>
      </c>
      <c r="P572" s="90">
        <v>44081.376921296294</v>
      </c>
      <c r="Q572" s="87" t="s">
        <v>2131</v>
      </c>
      <c r="R572" s="87"/>
      <c r="S572" s="87"/>
      <c r="T572" s="87" t="s">
        <v>2805</v>
      </c>
      <c r="U572" s="90">
        <v>44081.376921296294</v>
      </c>
      <c r="V572" s="92" t="s">
        <v>3273</v>
      </c>
      <c r="W572" s="87"/>
      <c r="X572" s="87"/>
      <c r="Y572" s="96" t="s">
        <v>5273</v>
      </c>
      <c r="Z572" s="87"/>
      <c r="AA572" s="48"/>
      <c r="AB572" s="49"/>
      <c r="AC572" s="48"/>
      <c r="AD572" s="49"/>
      <c r="AE572" s="48"/>
      <c r="AF572" s="49"/>
      <c r="AG572" s="48"/>
      <c r="AH572" s="49"/>
      <c r="AI572" s="48"/>
    </row>
    <row r="573" spans="1:35" x14ac:dyDescent="0.25">
      <c r="A573" s="62" t="s">
        <v>427</v>
      </c>
      <c r="B573" s="62" t="s">
        <v>1459</v>
      </c>
      <c r="C573" s="63"/>
      <c r="D573" s="64"/>
      <c r="E573" s="65"/>
      <c r="F573" s="66"/>
      <c r="G573" s="63"/>
      <c r="H573" s="67"/>
      <c r="I573" s="68"/>
      <c r="J573" s="68"/>
      <c r="K573" s="34"/>
      <c r="L573" s="75">
        <v>573</v>
      </c>
      <c r="M573" s="75" t="b">
        <f xml:space="preserve"> IF(AND(Edges[Relationship Date (UTC)] &gt;= Misc!$O$2, Edges[Relationship Date (UTC)] &lt;= Misc!$P$2,Edges[Tweet Date (UTC)] &gt;= Misc!$O$3, Edges[Tweet Date (UTC)] &lt;= Misc!$P$3,TRUE), TRUE, FALSE)</f>
        <v>1</v>
      </c>
      <c r="N573" s="70"/>
      <c r="O573" s="87" t="s">
        <v>1908</v>
      </c>
      <c r="P573" s="90">
        <v>44081.376921296294</v>
      </c>
      <c r="Q573" s="87" t="s">
        <v>2131</v>
      </c>
      <c r="R573" s="87"/>
      <c r="S573" s="87"/>
      <c r="T573" s="87" t="s">
        <v>2805</v>
      </c>
      <c r="U573" s="90">
        <v>44081.376921296294</v>
      </c>
      <c r="V573" s="92" t="s">
        <v>3273</v>
      </c>
      <c r="W573" s="87"/>
      <c r="X573" s="87"/>
      <c r="Y573" s="96" t="s">
        <v>5273</v>
      </c>
      <c r="Z573" s="87"/>
      <c r="AA573" s="48"/>
      <c r="AB573" s="49"/>
      <c r="AC573" s="48"/>
      <c r="AD573" s="49"/>
      <c r="AE573" s="48"/>
      <c r="AF573" s="49"/>
      <c r="AG573" s="48"/>
      <c r="AH573" s="49"/>
      <c r="AI573" s="48"/>
    </row>
    <row r="574" spans="1:35" x14ac:dyDescent="0.25">
      <c r="A574" s="62" t="s">
        <v>427</v>
      </c>
      <c r="B574" s="62" t="s">
        <v>1460</v>
      </c>
      <c r="C574" s="63"/>
      <c r="D574" s="64"/>
      <c r="E574" s="65"/>
      <c r="F574" s="66"/>
      <c r="G574" s="63"/>
      <c r="H574" s="67"/>
      <c r="I574" s="68"/>
      <c r="J574" s="68"/>
      <c r="K574" s="34"/>
      <c r="L574" s="75">
        <v>574</v>
      </c>
      <c r="M574" s="75" t="b">
        <f xml:space="preserve"> IF(AND(Edges[Relationship Date (UTC)] &gt;= Misc!$O$2, Edges[Relationship Date (UTC)] &lt;= Misc!$P$2,Edges[Tweet Date (UTC)] &gt;= Misc!$O$3, Edges[Tweet Date (UTC)] &lt;= Misc!$P$3,TRUE), TRUE, FALSE)</f>
        <v>1</v>
      </c>
      <c r="N574" s="70"/>
      <c r="O574" s="87" t="s">
        <v>1908</v>
      </c>
      <c r="P574" s="90">
        <v>44081.376921296294</v>
      </c>
      <c r="Q574" s="87" t="s">
        <v>2131</v>
      </c>
      <c r="R574" s="87"/>
      <c r="S574" s="87"/>
      <c r="T574" s="87" t="s">
        <v>2805</v>
      </c>
      <c r="U574" s="90">
        <v>44081.376921296294</v>
      </c>
      <c r="V574" s="92" t="s">
        <v>3273</v>
      </c>
      <c r="W574" s="87"/>
      <c r="X574" s="87"/>
      <c r="Y574" s="96" t="s">
        <v>5273</v>
      </c>
      <c r="Z574" s="87"/>
      <c r="AA574" s="48"/>
      <c r="AB574" s="49"/>
      <c r="AC574" s="48"/>
      <c r="AD574" s="49"/>
      <c r="AE574" s="48"/>
      <c r="AF574" s="49"/>
      <c r="AG574" s="48"/>
      <c r="AH574" s="49"/>
      <c r="AI574" s="48"/>
    </row>
    <row r="575" spans="1:35" x14ac:dyDescent="0.25">
      <c r="A575" s="62" t="s">
        <v>427</v>
      </c>
      <c r="B575" s="62" t="s">
        <v>1462</v>
      </c>
      <c r="C575" s="63"/>
      <c r="D575" s="64"/>
      <c r="E575" s="65"/>
      <c r="F575" s="66"/>
      <c r="G575" s="63"/>
      <c r="H575" s="67"/>
      <c r="I575" s="68"/>
      <c r="J575" s="68"/>
      <c r="K575" s="34"/>
      <c r="L575" s="75">
        <v>575</v>
      </c>
      <c r="M575" s="75" t="b">
        <f xml:space="preserve"> IF(AND(Edges[Relationship Date (UTC)] &gt;= Misc!$O$2, Edges[Relationship Date (UTC)] &lt;= Misc!$P$2,Edges[Tweet Date (UTC)] &gt;= Misc!$O$3, Edges[Tweet Date (UTC)] &lt;= Misc!$P$3,TRUE), TRUE, FALSE)</f>
        <v>1</v>
      </c>
      <c r="N575" s="70"/>
      <c r="O575" s="87" t="s">
        <v>1908</v>
      </c>
      <c r="P575" s="90">
        <v>44081.376921296294</v>
      </c>
      <c r="Q575" s="87" t="s">
        <v>2131</v>
      </c>
      <c r="R575" s="87"/>
      <c r="S575" s="87"/>
      <c r="T575" s="87" t="s">
        <v>2805</v>
      </c>
      <c r="U575" s="90">
        <v>44081.376921296294</v>
      </c>
      <c r="V575" s="92" t="s">
        <v>3273</v>
      </c>
      <c r="W575" s="87"/>
      <c r="X575" s="87"/>
      <c r="Y575" s="96" t="s">
        <v>5273</v>
      </c>
      <c r="Z575" s="87"/>
      <c r="AA575" s="48"/>
      <c r="AB575" s="49"/>
      <c r="AC575" s="48"/>
      <c r="AD575" s="49"/>
      <c r="AE575" s="48"/>
      <c r="AF575" s="49"/>
      <c r="AG575" s="48"/>
      <c r="AH575" s="49"/>
      <c r="AI575" s="48"/>
    </row>
    <row r="576" spans="1:35" x14ac:dyDescent="0.25">
      <c r="A576" s="62" t="s">
        <v>427</v>
      </c>
      <c r="B576" s="62" t="s">
        <v>1354</v>
      </c>
      <c r="C576" s="63"/>
      <c r="D576" s="64"/>
      <c r="E576" s="65"/>
      <c r="F576" s="66"/>
      <c r="G576" s="63"/>
      <c r="H576" s="67"/>
      <c r="I576" s="68"/>
      <c r="J576" s="68"/>
      <c r="K576" s="34"/>
      <c r="L576" s="75">
        <v>576</v>
      </c>
      <c r="M576" s="75" t="b">
        <f xml:space="preserve"> IF(AND(Edges[Relationship Date (UTC)] &gt;= Misc!$O$2, Edges[Relationship Date (UTC)] &lt;= Misc!$P$2,Edges[Tweet Date (UTC)] &gt;= Misc!$O$3, Edges[Tweet Date (UTC)] &lt;= Misc!$P$3,TRUE), TRUE, FALSE)</f>
        <v>1</v>
      </c>
      <c r="N576" s="70"/>
      <c r="O576" s="87" t="s">
        <v>1908</v>
      </c>
      <c r="P576" s="90">
        <v>44081.376921296294</v>
      </c>
      <c r="Q576" s="87" t="s">
        <v>2131</v>
      </c>
      <c r="R576" s="87"/>
      <c r="S576" s="87"/>
      <c r="T576" s="87" t="s">
        <v>2805</v>
      </c>
      <c r="U576" s="90">
        <v>44081.376921296294</v>
      </c>
      <c r="V576" s="92" t="s">
        <v>3273</v>
      </c>
      <c r="W576" s="87"/>
      <c r="X576" s="87"/>
      <c r="Y576" s="96" t="s">
        <v>5273</v>
      </c>
      <c r="Z576" s="87"/>
      <c r="AA576" s="48"/>
      <c r="AB576" s="49"/>
      <c r="AC576" s="48"/>
      <c r="AD576" s="49"/>
      <c r="AE576" s="48"/>
      <c r="AF576" s="49"/>
      <c r="AG576" s="48"/>
      <c r="AH576" s="49"/>
      <c r="AI576" s="48"/>
    </row>
    <row r="577" spans="1:35" x14ac:dyDescent="0.25">
      <c r="A577" s="62" t="s">
        <v>427</v>
      </c>
      <c r="B577" s="62" t="s">
        <v>1355</v>
      </c>
      <c r="C577" s="63"/>
      <c r="D577" s="64"/>
      <c r="E577" s="65"/>
      <c r="F577" s="66"/>
      <c r="G577" s="63"/>
      <c r="H577" s="67"/>
      <c r="I577" s="68"/>
      <c r="J577" s="68"/>
      <c r="K577" s="34"/>
      <c r="L577" s="75">
        <v>577</v>
      </c>
      <c r="M577" s="75" t="b">
        <f xml:space="preserve"> IF(AND(Edges[Relationship Date (UTC)] &gt;= Misc!$O$2, Edges[Relationship Date (UTC)] &lt;= Misc!$P$2,Edges[Tweet Date (UTC)] &gt;= Misc!$O$3, Edges[Tweet Date (UTC)] &lt;= Misc!$P$3,TRUE), TRUE, FALSE)</f>
        <v>1</v>
      </c>
      <c r="N577" s="70"/>
      <c r="O577" s="87" t="s">
        <v>1908</v>
      </c>
      <c r="P577" s="90">
        <v>44081.376921296294</v>
      </c>
      <c r="Q577" s="87" t="s">
        <v>2131</v>
      </c>
      <c r="R577" s="87"/>
      <c r="S577" s="87"/>
      <c r="T577" s="87" t="s">
        <v>2805</v>
      </c>
      <c r="U577" s="90">
        <v>44081.376921296294</v>
      </c>
      <c r="V577" s="92" t="s">
        <v>3273</v>
      </c>
      <c r="W577" s="87"/>
      <c r="X577" s="87"/>
      <c r="Y577" s="96" t="s">
        <v>5273</v>
      </c>
      <c r="Z577" s="87"/>
      <c r="AA577" s="48"/>
      <c r="AB577" s="49"/>
      <c r="AC577" s="48"/>
      <c r="AD577" s="49"/>
      <c r="AE577" s="48"/>
      <c r="AF577" s="49"/>
      <c r="AG577" s="48"/>
      <c r="AH577" s="49"/>
      <c r="AI577" s="48"/>
    </row>
    <row r="578" spans="1:35" x14ac:dyDescent="0.25">
      <c r="A578" s="62" t="s">
        <v>427</v>
      </c>
      <c r="B578" s="62" t="s">
        <v>1505</v>
      </c>
      <c r="C578" s="63"/>
      <c r="D578" s="64"/>
      <c r="E578" s="65"/>
      <c r="F578" s="66"/>
      <c r="G578" s="63"/>
      <c r="H578" s="67"/>
      <c r="I578" s="68"/>
      <c r="J578" s="68"/>
      <c r="K578" s="34"/>
      <c r="L578" s="75">
        <v>578</v>
      </c>
      <c r="M578" s="75" t="b">
        <f xml:space="preserve"> IF(AND(Edges[Relationship Date (UTC)] &gt;= Misc!$O$2, Edges[Relationship Date (UTC)] &lt;= Misc!$P$2,Edges[Tweet Date (UTC)] &gt;= Misc!$O$3, Edges[Tweet Date (UTC)] &lt;= Misc!$P$3,TRUE), TRUE, FALSE)</f>
        <v>1</v>
      </c>
      <c r="N578" s="70"/>
      <c r="O578" s="87" t="s">
        <v>1908</v>
      </c>
      <c r="P578" s="90">
        <v>44081.376921296294</v>
      </c>
      <c r="Q578" s="87" t="s">
        <v>2131</v>
      </c>
      <c r="R578" s="87"/>
      <c r="S578" s="87"/>
      <c r="T578" s="87" t="s">
        <v>2805</v>
      </c>
      <c r="U578" s="90">
        <v>44081.376921296294</v>
      </c>
      <c r="V578" s="92" t="s">
        <v>3273</v>
      </c>
      <c r="W578" s="87"/>
      <c r="X578" s="87"/>
      <c r="Y578" s="96" t="s">
        <v>5273</v>
      </c>
      <c r="Z578" s="87"/>
      <c r="AA578" s="48">
        <v>0</v>
      </c>
      <c r="AB578" s="49">
        <v>0</v>
      </c>
      <c r="AC578" s="48">
        <v>0</v>
      </c>
      <c r="AD578" s="49">
        <v>0</v>
      </c>
      <c r="AE578" s="48">
        <v>0</v>
      </c>
      <c r="AF578" s="49">
        <v>0</v>
      </c>
      <c r="AG578" s="48">
        <v>12</v>
      </c>
      <c r="AH578" s="49">
        <v>100</v>
      </c>
      <c r="AI578" s="48">
        <v>12</v>
      </c>
    </row>
    <row r="579" spans="1:35" x14ac:dyDescent="0.25">
      <c r="A579" s="62" t="s">
        <v>427</v>
      </c>
      <c r="B579" s="62" t="s">
        <v>1458</v>
      </c>
      <c r="C579" s="63"/>
      <c r="D579" s="64"/>
      <c r="E579" s="65"/>
      <c r="F579" s="66"/>
      <c r="G579" s="63"/>
      <c r="H579" s="67"/>
      <c r="I579" s="68"/>
      <c r="J579" s="68"/>
      <c r="K579" s="34"/>
      <c r="L579" s="75">
        <v>579</v>
      </c>
      <c r="M579" s="75" t="b">
        <f xml:space="preserve"> IF(AND(Edges[Relationship Date (UTC)] &gt;= Misc!$O$2, Edges[Relationship Date (UTC)] &lt;= Misc!$P$2,Edges[Tweet Date (UTC)] &gt;= Misc!$O$3, Edges[Tweet Date (UTC)] &lt;= Misc!$P$3,TRUE), TRUE, FALSE)</f>
        <v>1</v>
      </c>
      <c r="N579" s="70"/>
      <c r="O579" s="87" t="s">
        <v>1908</v>
      </c>
      <c r="P579" s="90">
        <v>44081.376944444448</v>
      </c>
      <c r="Q579" s="87" t="s">
        <v>2130</v>
      </c>
      <c r="R579" s="87"/>
      <c r="S579" s="87"/>
      <c r="T579" s="87" t="s">
        <v>2805</v>
      </c>
      <c r="U579" s="90">
        <v>44081.376944444448</v>
      </c>
      <c r="V579" s="92" t="s">
        <v>3274</v>
      </c>
      <c r="W579" s="87"/>
      <c r="X579" s="87"/>
      <c r="Y579" s="96" t="s">
        <v>5274</v>
      </c>
      <c r="Z579" s="87"/>
      <c r="AA579" s="48"/>
      <c r="AB579" s="49"/>
      <c r="AC579" s="48"/>
      <c r="AD579" s="49"/>
      <c r="AE579" s="48"/>
      <c r="AF579" s="49"/>
      <c r="AG579" s="48"/>
      <c r="AH579" s="49"/>
      <c r="AI579" s="48"/>
    </row>
    <row r="580" spans="1:35" x14ac:dyDescent="0.25">
      <c r="A580" s="62" t="s">
        <v>427</v>
      </c>
      <c r="B580" s="62" t="s">
        <v>1459</v>
      </c>
      <c r="C580" s="63"/>
      <c r="D580" s="64"/>
      <c r="E580" s="65"/>
      <c r="F580" s="66"/>
      <c r="G580" s="63"/>
      <c r="H580" s="67"/>
      <c r="I580" s="68"/>
      <c r="J580" s="68"/>
      <c r="K580" s="34"/>
      <c r="L580" s="75">
        <v>580</v>
      </c>
      <c r="M580" s="75" t="b">
        <f xml:space="preserve"> IF(AND(Edges[Relationship Date (UTC)] &gt;= Misc!$O$2, Edges[Relationship Date (UTC)] &lt;= Misc!$P$2,Edges[Tweet Date (UTC)] &gt;= Misc!$O$3, Edges[Tweet Date (UTC)] &lt;= Misc!$P$3,TRUE), TRUE, FALSE)</f>
        <v>1</v>
      </c>
      <c r="N580" s="70"/>
      <c r="O580" s="87" t="s">
        <v>1908</v>
      </c>
      <c r="P580" s="90">
        <v>44081.376944444448</v>
      </c>
      <c r="Q580" s="87" t="s">
        <v>2130</v>
      </c>
      <c r="R580" s="87"/>
      <c r="S580" s="87"/>
      <c r="T580" s="87" t="s">
        <v>2805</v>
      </c>
      <c r="U580" s="90">
        <v>44081.376944444448</v>
      </c>
      <c r="V580" s="92" t="s">
        <v>3274</v>
      </c>
      <c r="W580" s="87"/>
      <c r="X580" s="87"/>
      <c r="Y580" s="96" t="s">
        <v>5274</v>
      </c>
      <c r="Z580" s="87"/>
      <c r="AA580" s="48"/>
      <c r="AB580" s="49"/>
      <c r="AC580" s="48"/>
      <c r="AD580" s="49"/>
      <c r="AE580" s="48"/>
      <c r="AF580" s="49"/>
      <c r="AG580" s="48"/>
      <c r="AH580" s="49"/>
      <c r="AI580" s="48"/>
    </row>
    <row r="581" spans="1:35" x14ac:dyDescent="0.25">
      <c r="A581" s="62" t="s">
        <v>427</v>
      </c>
      <c r="B581" s="62" t="s">
        <v>1460</v>
      </c>
      <c r="C581" s="63"/>
      <c r="D581" s="64"/>
      <c r="E581" s="65"/>
      <c r="F581" s="66"/>
      <c r="G581" s="63"/>
      <c r="H581" s="67"/>
      <c r="I581" s="68"/>
      <c r="J581" s="68"/>
      <c r="K581" s="34"/>
      <c r="L581" s="75">
        <v>581</v>
      </c>
      <c r="M581" s="75" t="b">
        <f xml:space="preserve"> IF(AND(Edges[Relationship Date (UTC)] &gt;= Misc!$O$2, Edges[Relationship Date (UTC)] &lt;= Misc!$P$2,Edges[Tweet Date (UTC)] &gt;= Misc!$O$3, Edges[Tweet Date (UTC)] &lt;= Misc!$P$3,TRUE), TRUE, FALSE)</f>
        <v>1</v>
      </c>
      <c r="N581" s="70"/>
      <c r="O581" s="87" t="s">
        <v>1908</v>
      </c>
      <c r="P581" s="90">
        <v>44081.376944444448</v>
      </c>
      <c r="Q581" s="87" t="s">
        <v>2130</v>
      </c>
      <c r="R581" s="87"/>
      <c r="S581" s="87"/>
      <c r="T581" s="87" t="s">
        <v>2805</v>
      </c>
      <c r="U581" s="90">
        <v>44081.376944444448</v>
      </c>
      <c r="V581" s="92" t="s">
        <v>3274</v>
      </c>
      <c r="W581" s="87"/>
      <c r="X581" s="87"/>
      <c r="Y581" s="96" t="s">
        <v>5274</v>
      </c>
      <c r="Z581" s="87"/>
      <c r="AA581" s="48"/>
      <c r="AB581" s="49"/>
      <c r="AC581" s="48"/>
      <c r="AD581" s="49"/>
      <c r="AE581" s="48"/>
      <c r="AF581" s="49"/>
      <c r="AG581" s="48"/>
      <c r="AH581" s="49"/>
      <c r="AI581" s="48"/>
    </row>
    <row r="582" spans="1:35" x14ac:dyDescent="0.25">
      <c r="A582" s="62" t="s">
        <v>427</v>
      </c>
      <c r="B582" s="62" t="s">
        <v>1461</v>
      </c>
      <c r="C582" s="63"/>
      <c r="D582" s="64"/>
      <c r="E582" s="65"/>
      <c r="F582" s="66"/>
      <c r="G582" s="63"/>
      <c r="H582" s="67"/>
      <c r="I582" s="68"/>
      <c r="J582" s="68"/>
      <c r="K582" s="34"/>
      <c r="L582" s="75">
        <v>582</v>
      </c>
      <c r="M582" s="75" t="b">
        <f xml:space="preserve"> IF(AND(Edges[Relationship Date (UTC)] &gt;= Misc!$O$2, Edges[Relationship Date (UTC)] &lt;= Misc!$P$2,Edges[Tweet Date (UTC)] &gt;= Misc!$O$3, Edges[Tweet Date (UTC)] &lt;= Misc!$P$3,TRUE), TRUE, FALSE)</f>
        <v>1</v>
      </c>
      <c r="N582" s="70"/>
      <c r="O582" s="87" t="s">
        <v>1908</v>
      </c>
      <c r="P582" s="90">
        <v>44081.376944444448</v>
      </c>
      <c r="Q582" s="87" t="s">
        <v>2130</v>
      </c>
      <c r="R582" s="87"/>
      <c r="S582" s="87"/>
      <c r="T582" s="87" t="s">
        <v>2805</v>
      </c>
      <c r="U582" s="90">
        <v>44081.376944444448</v>
      </c>
      <c r="V582" s="92" t="s">
        <v>3274</v>
      </c>
      <c r="W582" s="87"/>
      <c r="X582" s="87"/>
      <c r="Y582" s="96" t="s">
        <v>5274</v>
      </c>
      <c r="Z582" s="87"/>
      <c r="AA582" s="48"/>
      <c r="AB582" s="49"/>
      <c r="AC582" s="48"/>
      <c r="AD582" s="49"/>
      <c r="AE582" s="48"/>
      <c r="AF582" s="49"/>
      <c r="AG582" s="48"/>
      <c r="AH582" s="49"/>
      <c r="AI582" s="48"/>
    </row>
    <row r="583" spans="1:35" x14ac:dyDescent="0.25">
      <c r="A583" s="62" t="s">
        <v>427</v>
      </c>
      <c r="B583" s="62" t="s">
        <v>1462</v>
      </c>
      <c r="C583" s="63"/>
      <c r="D583" s="64"/>
      <c r="E583" s="65"/>
      <c r="F583" s="66"/>
      <c r="G583" s="63"/>
      <c r="H583" s="67"/>
      <c r="I583" s="68"/>
      <c r="J583" s="68"/>
      <c r="K583" s="34"/>
      <c r="L583" s="75">
        <v>583</v>
      </c>
      <c r="M583" s="75" t="b">
        <f xml:space="preserve"> IF(AND(Edges[Relationship Date (UTC)] &gt;= Misc!$O$2, Edges[Relationship Date (UTC)] &lt;= Misc!$P$2,Edges[Tweet Date (UTC)] &gt;= Misc!$O$3, Edges[Tweet Date (UTC)] &lt;= Misc!$P$3,TRUE), TRUE, FALSE)</f>
        <v>1</v>
      </c>
      <c r="N583" s="70"/>
      <c r="O583" s="87" t="s">
        <v>1908</v>
      </c>
      <c r="P583" s="90">
        <v>44081.376944444448</v>
      </c>
      <c r="Q583" s="87" t="s">
        <v>2130</v>
      </c>
      <c r="R583" s="87"/>
      <c r="S583" s="87"/>
      <c r="T583" s="87" t="s">
        <v>2805</v>
      </c>
      <c r="U583" s="90">
        <v>44081.376944444448</v>
      </c>
      <c r="V583" s="92" t="s">
        <v>3274</v>
      </c>
      <c r="W583" s="87"/>
      <c r="X583" s="87"/>
      <c r="Y583" s="96" t="s">
        <v>5274</v>
      </c>
      <c r="Z583" s="87"/>
      <c r="AA583" s="48"/>
      <c r="AB583" s="49"/>
      <c r="AC583" s="48"/>
      <c r="AD583" s="49"/>
      <c r="AE583" s="48"/>
      <c r="AF583" s="49"/>
      <c r="AG583" s="48"/>
      <c r="AH583" s="49"/>
      <c r="AI583" s="48"/>
    </row>
    <row r="584" spans="1:35" x14ac:dyDescent="0.25">
      <c r="A584" s="62" t="s">
        <v>427</v>
      </c>
      <c r="B584" s="62" t="s">
        <v>1354</v>
      </c>
      <c r="C584" s="63"/>
      <c r="D584" s="64"/>
      <c r="E584" s="65"/>
      <c r="F584" s="66"/>
      <c r="G584" s="63"/>
      <c r="H584" s="67"/>
      <c r="I584" s="68"/>
      <c r="J584" s="68"/>
      <c r="K584" s="34"/>
      <c r="L584" s="75">
        <v>584</v>
      </c>
      <c r="M584" s="75" t="b">
        <f xml:space="preserve"> IF(AND(Edges[Relationship Date (UTC)] &gt;= Misc!$O$2, Edges[Relationship Date (UTC)] &lt;= Misc!$P$2,Edges[Tweet Date (UTC)] &gt;= Misc!$O$3, Edges[Tweet Date (UTC)] &lt;= Misc!$P$3,TRUE), TRUE, FALSE)</f>
        <v>1</v>
      </c>
      <c r="N584" s="70"/>
      <c r="O584" s="87" t="s">
        <v>1908</v>
      </c>
      <c r="P584" s="90">
        <v>44081.376944444448</v>
      </c>
      <c r="Q584" s="87" t="s">
        <v>2130</v>
      </c>
      <c r="R584" s="87"/>
      <c r="S584" s="87"/>
      <c r="T584" s="87" t="s">
        <v>2805</v>
      </c>
      <c r="U584" s="90">
        <v>44081.376944444448</v>
      </c>
      <c r="V584" s="92" t="s">
        <v>3274</v>
      </c>
      <c r="W584" s="87"/>
      <c r="X584" s="87"/>
      <c r="Y584" s="96" t="s">
        <v>5274</v>
      </c>
      <c r="Z584" s="87"/>
      <c r="AA584" s="48"/>
      <c r="AB584" s="49"/>
      <c r="AC584" s="48"/>
      <c r="AD584" s="49"/>
      <c r="AE584" s="48"/>
      <c r="AF584" s="49"/>
      <c r="AG584" s="48"/>
      <c r="AH584" s="49"/>
      <c r="AI584" s="48"/>
    </row>
    <row r="585" spans="1:35" x14ac:dyDescent="0.25">
      <c r="A585" s="62" t="s">
        <v>427</v>
      </c>
      <c r="B585" s="62" t="s">
        <v>1355</v>
      </c>
      <c r="C585" s="63"/>
      <c r="D585" s="64"/>
      <c r="E585" s="65"/>
      <c r="F585" s="66"/>
      <c r="G585" s="63"/>
      <c r="H585" s="67"/>
      <c r="I585" s="68"/>
      <c r="J585" s="68"/>
      <c r="K585" s="34"/>
      <c r="L585" s="75">
        <v>585</v>
      </c>
      <c r="M585" s="75" t="b">
        <f xml:space="preserve"> IF(AND(Edges[Relationship Date (UTC)] &gt;= Misc!$O$2, Edges[Relationship Date (UTC)] &lt;= Misc!$P$2,Edges[Tweet Date (UTC)] &gt;= Misc!$O$3, Edges[Tweet Date (UTC)] &lt;= Misc!$P$3,TRUE), TRUE, FALSE)</f>
        <v>1</v>
      </c>
      <c r="N585" s="70"/>
      <c r="O585" s="87" t="s">
        <v>1908</v>
      </c>
      <c r="P585" s="90">
        <v>44081.376944444448</v>
      </c>
      <c r="Q585" s="87" t="s">
        <v>2130</v>
      </c>
      <c r="R585" s="87"/>
      <c r="S585" s="87"/>
      <c r="T585" s="87" t="s">
        <v>2805</v>
      </c>
      <c r="U585" s="90">
        <v>44081.376944444448</v>
      </c>
      <c r="V585" s="92" t="s">
        <v>3274</v>
      </c>
      <c r="W585" s="87"/>
      <c r="X585" s="87"/>
      <c r="Y585" s="96" t="s">
        <v>5274</v>
      </c>
      <c r="Z585" s="87"/>
      <c r="AA585" s="48"/>
      <c r="AB585" s="49"/>
      <c r="AC585" s="48"/>
      <c r="AD585" s="49"/>
      <c r="AE585" s="48"/>
      <c r="AF585" s="49"/>
      <c r="AG585" s="48"/>
      <c r="AH585" s="49"/>
      <c r="AI585" s="48"/>
    </row>
    <row r="586" spans="1:35" x14ac:dyDescent="0.25">
      <c r="A586" s="62" t="s">
        <v>427</v>
      </c>
      <c r="B586" s="62" t="s">
        <v>1505</v>
      </c>
      <c r="C586" s="63"/>
      <c r="D586" s="64"/>
      <c r="E586" s="65"/>
      <c r="F586" s="66"/>
      <c r="G586" s="63"/>
      <c r="H586" s="67"/>
      <c r="I586" s="68"/>
      <c r="J586" s="68"/>
      <c r="K586" s="34"/>
      <c r="L586" s="75">
        <v>586</v>
      </c>
      <c r="M586" s="75" t="b">
        <f xml:space="preserve"> IF(AND(Edges[Relationship Date (UTC)] &gt;= Misc!$O$2, Edges[Relationship Date (UTC)] &lt;= Misc!$P$2,Edges[Tweet Date (UTC)] &gt;= Misc!$O$3, Edges[Tweet Date (UTC)] &lt;= Misc!$P$3,TRUE), TRUE, FALSE)</f>
        <v>1</v>
      </c>
      <c r="N586" s="70"/>
      <c r="O586" s="87" t="s">
        <v>1908</v>
      </c>
      <c r="P586" s="90">
        <v>44081.376944444448</v>
      </c>
      <c r="Q586" s="87" t="s">
        <v>2130</v>
      </c>
      <c r="R586" s="87"/>
      <c r="S586" s="87"/>
      <c r="T586" s="87" t="s">
        <v>2805</v>
      </c>
      <c r="U586" s="90">
        <v>44081.376944444448</v>
      </c>
      <c r="V586" s="92" t="s">
        <v>3274</v>
      </c>
      <c r="W586" s="87"/>
      <c r="X586" s="87"/>
      <c r="Y586" s="96" t="s">
        <v>5274</v>
      </c>
      <c r="Z586" s="87"/>
      <c r="AA586" s="48">
        <v>0</v>
      </c>
      <c r="AB586" s="49">
        <v>0</v>
      </c>
      <c r="AC586" s="48">
        <v>0</v>
      </c>
      <c r="AD586" s="49">
        <v>0</v>
      </c>
      <c r="AE586" s="48">
        <v>0</v>
      </c>
      <c r="AF586" s="49">
        <v>0</v>
      </c>
      <c r="AG586" s="48">
        <v>12</v>
      </c>
      <c r="AH586" s="49">
        <v>100</v>
      </c>
      <c r="AI586" s="48">
        <v>12</v>
      </c>
    </row>
    <row r="587" spans="1:35" x14ac:dyDescent="0.25">
      <c r="A587" s="62" t="s">
        <v>427</v>
      </c>
      <c r="B587" s="62" t="s">
        <v>1458</v>
      </c>
      <c r="C587" s="63"/>
      <c r="D587" s="64"/>
      <c r="E587" s="65"/>
      <c r="F587" s="66"/>
      <c r="G587" s="63"/>
      <c r="H587" s="67"/>
      <c r="I587" s="68"/>
      <c r="J587" s="68"/>
      <c r="K587" s="34"/>
      <c r="L587" s="75">
        <v>587</v>
      </c>
      <c r="M587" s="75" t="b">
        <f xml:space="preserve"> IF(AND(Edges[Relationship Date (UTC)] &gt;= Misc!$O$2, Edges[Relationship Date (UTC)] &lt;= Misc!$P$2,Edges[Tweet Date (UTC)] &gt;= Misc!$O$3, Edges[Tweet Date (UTC)] &lt;= Misc!$P$3,TRUE), TRUE, FALSE)</f>
        <v>1</v>
      </c>
      <c r="N587" s="70"/>
      <c r="O587" s="87" t="s">
        <v>1908</v>
      </c>
      <c r="P587" s="90">
        <v>44081.376979166664</v>
      </c>
      <c r="Q587" s="87" t="s">
        <v>2130</v>
      </c>
      <c r="R587" s="87"/>
      <c r="S587" s="87"/>
      <c r="T587" s="87" t="s">
        <v>2805</v>
      </c>
      <c r="U587" s="90">
        <v>44081.376979166664</v>
      </c>
      <c r="V587" s="92" t="s">
        <v>3275</v>
      </c>
      <c r="W587" s="87"/>
      <c r="X587" s="87"/>
      <c r="Y587" s="96" t="s">
        <v>5275</v>
      </c>
      <c r="Z587" s="87"/>
      <c r="AA587" s="48"/>
      <c r="AB587" s="49"/>
      <c r="AC587" s="48"/>
      <c r="AD587" s="49"/>
      <c r="AE587" s="48"/>
      <c r="AF587" s="49"/>
      <c r="AG587" s="48"/>
      <c r="AH587" s="49"/>
      <c r="AI587" s="48"/>
    </row>
    <row r="588" spans="1:35" x14ac:dyDescent="0.25">
      <c r="A588" s="62" t="s">
        <v>427</v>
      </c>
      <c r="B588" s="62" t="s">
        <v>1459</v>
      </c>
      <c r="C588" s="63"/>
      <c r="D588" s="64"/>
      <c r="E588" s="65"/>
      <c r="F588" s="66"/>
      <c r="G588" s="63"/>
      <c r="H588" s="67"/>
      <c r="I588" s="68"/>
      <c r="J588" s="68"/>
      <c r="K588" s="34"/>
      <c r="L588" s="75">
        <v>588</v>
      </c>
      <c r="M588" s="75" t="b">
        <f xml:space="preserve"> IF(AND(Edges[Relationship Date (UTC)] &gt;= Misc!$O$2, Edges[Relationship Date (UTC)] &lt;= Misc!$P$2,Edges[Tweet Date (UTC)] &gt;= Misc!$O$3, Edges[Tweet Date (UTC)] &lt;= Misc!$P$3,TRUE), TRUE, FALSE)</f>
        <v>1</v>
      </c>
      <c r="N588" s="70"/>
      <c r="O588" s="87" t="s">
        <v>1908</v>
      </c>
      <c r="P588" s="90">
        <v>44081.376979166664</v>
      </c>
      <c r="Q588" s="87" t="s">
        <v>2130</v>
      </c>
      <c r="R588" s="87"/>
      <c r="S588" s="87"/>
      <c r="T588" s="87" t="s">
        <v>2805</v>
      </c>
      <c r="U588" s="90">
        <v>44081.376979166664</v>
      </c>
      <c r="V588" s="92" t="s">
        <v>3275</v>
      </c>
      <c r="W588" s="87"/>
      <c r="X588" s="87"/>
      <c r="Y588" s="96" t="s">
        <v>5275</v>
      </c>
      <c r="Z588" s="87"/>
      <c r="AA588" s="48"/>
      <c r="AB588" s="49"/>
      <c r="AC588" s="48"/>
      <c r="AD588" s="49"/>
      <c r="AE588" s="48"/>
      <c r="AF588" s="49"/>
      <c r="AG588" s="48"/>
      <c r="AH588" s="49"/>
      <c r="AI588" s="48"/>
    </row>
    <row r="589" spans="1:35" x14ac:dyDescent="0.25">
      <c r="A589" s="62" t="s">
        <v>427</v>
      </c>
      <c r="B589" s="62" t="s">
        <v>1460</v>
      </c>
      <c r="C589" s="63"/>
      <c r="D589" s="64"/>
      <c r="E589" s="65"/>
      <c r="F589" s="66"/>
      <c r="G589" s="63"/>
      <c r="H589" s="67"/>
      <c r="I589" s="68"/>
      <c r="J589" s="68"/>
      <c r="K589" s="34"/>
      <c r="L589" s="75">
        <v>589</v>
      </c>
      <c r="M589" s="75" t="b">
        <f xml:space="preserve"> IF(AND(Edges[Relationship Date (UTC)] &gt;= Misc!$O$2, Edges[Relationship Date (UTC)] &lt;= Misc!$P$2,Edges[Tweet Date (UTC)] &gt;= Misc!$O$3, Edges[Tweet Date (UTC)] &lt;= Misc!$P$3,TRUE), TRUE, FALSE)</f>
        <v>1</v>
      </c>
      <c r="N589" s="70"/>
      <c r="O589" s="87" t="s">
        <v>1908</v>
      </c>
      <c r="P589" s="90">
        <v>44081.376979166664</v>
      </c>
      <c r="Q589" s="87" t="s">
        <v>2130</v>
      </c>
      <c r="R589" s="87"/>
      <c r="S589" s="87"/>
      <c r="T589" s="87" t="s">
        <v>2805</v>
      </c>
      <c r="U589" s="90">
        <v>44081.376979166664</v>
      </c>
      <c r="V589" s="92" t="s">
        <v>3275</v>
      </c>
      <c r="W589" s="87"/>
      <c r="X589" s="87"/>
      <c r="Y589" s="96" t="s">
        <v>5275</v>
      </c>
      <c r="Z589" s="87"/>
      <c r="AA589" s="48"/>
      <c r="AB589" s="49"/>
      <c r="AC589" s="48"/>
      <c r="AD589" s="49"/>
      <c r="AE589" s="48"/>
      <c r="AF589" s="49"/>
      <c r="AG589" s="48"/>
      <c r="AH589" s="49"/>
      <c r="AI589" s="48"/>
    </row>
    <row r="590" spans="1:35" x14ac:dyDescent="0.25">
      <c r="A590" s="62" t="s">
        <v>427</v>
      </c>
      <c r="B590" s="62" t="s">
        <v>1461</v>
      </c>
      <c r="C590" s="63"/>
      <c r="D590" s="64"/>
      <c r="E590" s="65"/>
      <c r="F590" s="66"/>
      <c r="G590" s="63"/>
      <c r="H590" s="67"/>
      <c r="I590" s="68"/>
      <c r="J590" s="68"/>
      <c r="K590" s="34"/>
      <c r="L590" s="75">
        <v>590</v>
      </c>
      <c r="M590" s="75" t="b">
        <f xml:space="preserve"> IF(AND(Edges[Relationship Date (UTC)] &gt;= Misc!$O$2, Edges[Relationship Date (UTC)] &lt;= Misc!$P$2,Edges[Tweet Date (UTC)] &gt;= Misc!$O$3, Edges[Tweet Date (UTC)] &lt;= Misc!$P$3,TRUE), TRUE, FALSE)</f>
        <v>1</v>
      </c>
      <c r="N590" s="70"/>
      <c r="O590" s="87" t="s">
        <v>1908</v>
      </c>
      <c r="P590" s="90">
        <v>44081.376979166664</v>
      </c>
      <c r="Q590" s="87" t="s">
        <v>2130</v>
      </c>
      <c r="R590" s="87"/>
      <c r="S590" s="87"/>
      <c r="T590" s="87" t="s">
        <v>2805</v>
      </c>
      <c r="U590" s="90">
        <v>44081.376979166664</v>
      </c>
      <c r="V590" s="92" t="s">
        <v>3275</v>
      </c>
      <c r="W590" s="87"/>
      <c r="X590" s="87"/>
      <c r="Y590" s="96" t="s">
        <v>5275</v>
      </c>
      <c r="Z590" s="87"/>
      <c r="AA590" s="48"/>
      <c r="AB590" s="49"/>
      <c r="AC590" s="48"/>
      <c r="AD590" s="49"/>
      <c r="AE590" s="48"/>
      <c r="AF590" s="49"/>
      <c r="AG590" s="48"/>
      <c r="AH590" s="49"/>
      <c r="AI590" s="48"/>
    </row>
    <row r="591" spans="1:35" x14ac:dyDescent="0.25">
      <c r="A591" s="62" t="s">
        <v>427</v>
      </c>
      <c r="B591" s="62" t="s">
        <v>1462</v>
      </c>
      <c r="C591" s="63"/>
      <c r="D591" s="64"/>
      <c r="E591" s="65"/>
      <c r="F591" s="66"/>
      <c r="G591" s="63"/>
      <c r="H591" s="67"/>
      <c r="I591" s="68"/>
      <c r="J591" s="68"/>
      <c r="K591" s="34"/>
      <c r="L591" s="75">
        <v>591</v>
      </c>
      <c r="M591" s="75" t="b">
        <f xml:space="preserve"> IF(AND(Edges[Relationship Date (UTC)] &gt;= Misc!$O$2, Edges[Relationship Date (UTC)] &lt;= Misc!$P$2,Edges[Tweet Date (UTC)] &gt;= Misc!$O$3, Edges[Tweet Date (UTC)] &lt;= Misc!$P$3,TRUE), TRUE, FALSE)</f>
        <v>1</v>
      </c>
      <c r="N591" s="70"/>
      <c r="O591" s="87" t="s">
        <v>1908</v>
      </c>
      <c r="P591" s="90">
        <v>44081.376979166664</v>
      </c>
      <c r="Q591" s="87" t="s">
        <v>2130</v>
      </c>
      <c r="R591" s="87"/>
      <c r="S591" s="87"/>
      <c r="T591" s="87" t="s">
        <v>2805</v>
      </c>
      <c r="U591" s="90">
        <v>44081.376979166664</v>
      </c>
      <c r="V591" s="92" t="s">
        <v>3275</v>
      </c>
      <c r="W591" s="87"/>
      <c r="X591" s="87"/>
      <c r="Y591" s="96" t="s">
        <v>5275</v>
      </c>
      <c r="Z591" s="87"/>
      <c r="AA591" s="48"/>
      <c r="AB591" s="49"/>
      <c r="AC591" s="48"/>
      <c r="AD591" s="49"/>
      <c r="AE591" s="48"/>
      <c r="AF591" s="49"/>
      <c r="AG591" s="48"/>
      <c r="AH591" s="49"/>
      <c r="AI591" s="48"/>
    </row>
    <row r="592" spans="1:35" x14ac:dyDescent="0.25">
      <c r="A592" s="62" t="s">
        <v>427</v>
      </c>
      <c r="B592" s="62" t="s">
        <v>1354</v>
      </c>
      <c r="C592" s="63"/>
      <c r="D592" s="64"/>
      <c r="E592" s="65"/>
      <c r="F592" s="66"/>
      <c r="G592" s="63"/>
      <c r="H592" s="67"/>
      <c r="I592" s="68"/>
      <c r="J592" s="68"/>
      <c r="K592" s="34"/>
      <c r="L592" s="75">
        <v>592</v>
      </c>
      <c r="M592" s="75" t="b">
        <f xml:space="preserve"> IF(AND(Edges[Relationship Date (UTC)] &gt;= Misc!$O$2, Edges[Relationship Date (UTC)] &lt;= Misc!$P$2,Edges[Tweet Date (UTC)] &gt;= Misc!$O$3, Edges[Tweet Date (UTC)] &lt;= Misc!$P$3,TRUE), TRUE, FALSE)</f>
        <v>1</v>
      </c>
      <c r="N592" s="70"/>
      <c r="O592" s="87" t="s">
        <v>1908</v>
      </c>
      <c r="P592" s="90">
        <v>44081.376979166664</v>
      </c>
      <c r="Q592" s="87" t="s">
        <v>2130</v>
      </c>
      <c r="R592" s="87"/>
      <c r="S592" s="87"/>
      <c r="T592" s="87" t="s">
        <v>2805</v>
      </c>
      <c r="U592" s="90">
        <v>44081.376979166664</v>
      </c>
      <c r="V592" s="92" t="s">
        <v>3275</v>
      </c>
      <c r="W592" s="87"/>
      <c r="X592" s="87"/>
      <c r="Y592" s="96" t="s">
        <v>5275</v>
      </c>
      <c r="Z592" s="87"/>
      <c r="AA592" s="48"/>
      <c r="AB592" s="49"/>
      <c r="AC592" s="48"/>
      <c r="AD592" s="49"/>
      <c r="AE592" s="48"/>
      <c r="AF592" s="49"/>
      <c r="AG592" s="48"/>
      <c r="AH592" s="49"/>
      <c r="AI592" s="48"/>
    </row>
    <row r="593" spans="1:35" x14ac:dyDescent="0.25">
      <c r="A593" s="62" t="s">
        <v>427</v>
      </c>
      <c r="B593" s="62" t="s">
        <v>1355</v>
      </c>
      <c r="C593" s="63"/>
      <c r="D593" s="64"/>
      <c r="E593" s="65"/>
      <c r="F593" s="66"/>
      <c r="G593" s="63"/>
      <c r="H593" s="67"/>
      <c r="I593" s="68"/>
      <c r="J593" s="68"/>
      <c r="K593" s="34"/>
      <c r="L593" s="75">
        <v>593</v>
      </c>
      <c r="M593" s="75" t="b">
        <f xml:space="preserve"> IF(AND(Edges[Relationship Date (UTC)] &gt;= Misc!$O$2, Edges[Relationship Date (UTC)] &lt;= Misc!$P$2,Edges[Tweet Date (UTC)] &gt;= Misc!$O$3, Edges[Tweet Date (UTC)] &lt;= Misc!$P$3,TRUE), TRUE, FALSE)</f>
        <v>1</v>
      </c>
      <c r="N593" s="70"/>
      <c r="O593" s="87" t="s">
        <v>1908</v>
      </c>
      <c r="P593" s="90">
        <v>44081.376979166664</v>
      </c>
      <c r="Q593" s="87" t="s">
        <v>2130</v>
      </c>
      <c r="R593" s="87"/>
      <c r="S593" s="87"/>
      <c r="T593" s="87" t="s">
        <v>2805</v>
      </c>
      <c r="U593" s="90">
        <v>44081.376979166664</v>
      </c>
      <c r="V593" s="92" t="s">
        <v>3275</v>
      </c>
      <c r="W593" s="87"/>
      <c r="X593" s="87"/>
      <c r="Y593" s="96" t="s">
        <v>5275</v>
      </c>
      <c r="Z593" s="87"/>
      <c r="AA593" s="48"/>
      <c r="AB593" s="49"/>
      <c r="AC593" s="48"/>
      <c r="AD593" s="49"/>
      <c r="AE593" s="48"/>
      <c r="AF593" s="49"/>
      <c r="AG593" s="48"/>
      <c r="AH593" s="49"/>
      <c r="AI593" s="48"/>
    </row>
    <row r="594" spans="1:35" x14ac:dyDescent="0.25">
      <c r="A594" s="62" t="s">
        <v>427</v>
      </c>
      <c r="B594" s="62" t="s">
        <v>1505</v>
      </c>
      <c r="C594" s="63"/>
      <c r="D594" s="64"/>
      <c r="E594" s="65"/>
      <c r="F594" s="66"/>
      <c r="G594" s="63"/>
      <c r="H594" s="67"/>
      <c r="I594" s="68"/>
      <c r="J594" s="68"/>
      <c r="K594" s="34"/>
      <c r="L594" s="75">
        <v>594</v>
      </c>
      <c r="M594" s="75" t="b">
        <f xml:space="preserve"> IF(AND(Edges[Relationship Date (UTC)] &gt;= Misc!$O$2, Edges[Relationship Date (UTC)] &lt;= Misc!$P$2,Edges[Tweet Date (UTC)] &gt;= Misc!$O$3, Edges[Tweet Date (UTC)] &lt;= Misc!$P$3,TRUE), TRUE, FALSE)</f>
        <v>1</v>
      </c>
      <c r="N594" s="70"/>
      <c r="O594" s="87" t="s">
        <v>1908</v>
      </c>
      <c r="P594" s="90">
        <v>44081.376979166664</v>
      </c>
      <c r="Q594" s="87" t="s">
        <v>2130</v>
      </c>
      <c r="R594" s="87"/>
      <c r="S594" s="87"/>
      <c r="T594" s="87" t="s">
        <v>2805</v>
      </c>
      <c r="U594" s="90">
        <v>44081.376979166664</v>
      </c>
      <c r="V594" s="92" t="s">
        <v>3275</v>
      </c>
      <c r="W594" s="87"/>
      <c r="X594" s="87"/>
      <c r="Y594" s="96" t="s">
        <v>5275</v>
      </c>
      <c r="Z594" s="87"/>
      <c r="AA594" s="48">
        <v>0</v>
      </c>
      <c r="AB594" s="49">
        <v>0</v>
      </c>
      <c r="AC594" s="48">
        <v>0</v>
      </c>
      <c r="AD594" s="49">
        <v>0</v>
      </c>
      <c r="AE594" s="48">
        <v>0</v>
      </c>
      <c r="AF594" s="49">
        <v>0</v>
      </c>
      <c r="AG594" s="48">
        <v>12</v>
      </c>
      <c r="AH594" s="49">
        <v>100</v>
      </c>
      <c r="AI594" s="48">
        <v>12</v>
      </c>
    </row>
    <row r="595" spans="1:35" x14ac:dyDescent="0.25">
      <c r="A595" s="62" t="s">
        <v>427</v>
      </c>
      <c r="B595" s="62" t="s">
        <v>1458</v>
      </c>
      <c r="C595" s="63"/>
      <c r="D595" s="64"/>
      <c r="E595" s="65"/>
      <c r="F595" s="66"/>
      <c r="G595" s="63"/>
      <c r="H595" s="67"/>
      <c r="I595" s="68"/>
      <c r="J595" s="68"/>
      <c r="K595" s="34"/>
      <c r="L595" s="75">
        <v>595</v>
      </c>
      <c r="M595" s="75" t="b">
        <f xml:space="preserve"> IF(AND(Edges[Relationship Date (UTC)] &gt;= Misc!$O$2, Edges[Relationship Date (UTC)] &lt;= Misc!$P$2,Edges[Tweet Date (UTC)] &gt;= Misc!$O$3, Edges[Tweet Date (UTC)] &lt;= Misc!$P$3,TRUE), TRUE, FALSE)</f>
        <v>1</v>
      </c>
      <c r="N595" s="70"/>
      <c r="O595" s="87" t="s">
        <v>1908</v>
      </c>
      <c r="P595" s="90">
        <v>44081.377002314817</v>
      </c>
      <c r="Q595" s="87" t="s">
        <v>2076</v>
      </c>
      <c r="R595" s="87"/>
      <c r="S595" s="87"/>
      <c r="T595" s="87" t="s">
        <v>2750</v>
      </c>
      <c r="U595" s="90">
        <v>44081.377002314817</v>
      </c>
      <c r="V595" s="92" t="s">
        <v>3276</v>
      </c>
      <c r="W595" s="87"/>
      <c r="X595" s="87"/>
      <c r="Y595" s="96" t="s">
        <v>5276</v>
      </c>
      <c r="Z595" s="87"/>
      <c r="AA595" s="48"/>
      <c r="AB595" s="49"/>
      <c r="AC595" s="48"/>
      <c r="AD595" s="49"/>
      <c r="AE595" s="48"/>
      <c r="AF595" s="49"/>
      <c r="AG595" s="48"/>
      <c r="AH595" s="49"/>
      <c r="AI595" s="48"/>
    </row>
    <row r="596" spans="1:35" x14ac:dyDescent="0.25">
      <c r="A596" s="62" t="s">
        <v>427</v>
      </c>
      <c r="B596" s="62" t="s">
        <v>1459</v>
      </c>
      <c r="C596" s="63"/>
      <c r="D596" s="64"/>
      <c r="E596" s="65"/>
      <c r="F596" s="66"/>
      <c r="G596" s="63"/>
      <c r="H596" s="67"/>
      <c r="I596" s="68"/>
      <c r="J596" s="68"/>
      <c r="K596" s="34"/>
      <c r="L596" s="75">
        <v>596</v>
      </c>
      <c r="M596" s="75" t="b">
        <f xml:space="preserve"> IF(AND(Edges[Relationship Date (UTC)] &gt;= Misc!$O$2, Edges[Relationship Date (UTC)] &lt;= Misc!$P$2,Edges[Tweet Date (UTC)] &gt;= Misc!$O$3, Edges[Tweet Date (UTC)] &lt;= Misc!$P$3,TRUE), TRUE, FALSE)</f>
        <v>1</v>
      </c>
      <c r="N596" s="70"/>
      <c r="O596" s="87" t="s">
        <v>1908</v>
      </c>
      <c r="P596" s="90">
        <v>44081.377002314817</v>
      </c>
      <c r="Q596" s="87" t="s">
        <v>2076</v>
      </c>
      <c r="R596" s="87"/>
      <c r="S596" s="87"/>
      <c r="T596" s="87" t="s">
        <v>2750</v>
      </c>
      <c r="U596" s="90">
        <v>44081.377002314817</v>
      </c>
      <c r="V596" s="92" t="s">
        <v>3276</v>
      </c>
      <c r="W596" s="87"/>
      <c r="X596" s="87"/>
      <c r="Y596" s="96" t="s">
        <v>5276</v>
      </c>
      <c r="Z596" s="87"/>
      <c r="AA596" s="48"/>
      <c r="AB596" s="49"/>
      <c r="AC596" s="48"/>
      <c r="AD596" s="49"/>
      <c r="AE596" s="48"/>
      <c r="AF596" s="49"/>
      <c r="AG596" s="48"/>
      <c r="AH596" s="49"/>
      <c r="AI596" s="48"/>
    </row>
    <row r="597" spans="1:35" x14ac:dyDescent="0.25">
      <c r="A597" s="62" t="s">
        <v>427</v>
      </c>
      <c r="B597" s="62" t="s">
        <v>1460</v>
      </c>
      <c r="C597" s="63"/>
      <c r="D597" s="64"/>
      <c r="E597" s="65"/>
      <c r="F597" s="66"/>
      <c r="G597" s="63"/>
      <c r="H597" s="67"/>
      <c r="I597" s="68"/>
      <c r="J597" s="68"/>
      <c r="K597" s="34"/>
      <c r="L597" s="75">
        <v>597</v>
      </c>
      <c r="M597" s="75" t="b">
        <f xml:space="preserve"> IF(AND(Edges[Relationship Date (UTC)] &gt;= Misc!$O$2, Edges[Relationship Date (UTC)] &lt;= Misc!$P$2,Edges[Tweet Date (UTC)] &gt;= Misc!$O$3, Edges[Tweet Date (UTC)] &lt;= Misc!$P$3,TRUE), TRUE, FALSE)</f>
        <v>1</v>
      </c>
      <c r="N597" s="70"/>
      <c r="O597" s="87" t="s">
        <v>1908</v>
      </c>
      <c r="P597" s="90">
        <v>44081.377002314817</v>
      </c>
      <c r="Q597" s="87" t="s">
        <v>2076</v>
      </c>
      <c r="R597" s="87"/>
      <c r="S597" s="87"/>
      <c r="T597" s="87" t="s">
        <v>2750</v>
      </c>
      <c r="U597" s="90">
        <v>44081.377002314817</v>
      </c>
      <c r="V597" s="92" t="s">
        <v>3276</v>
      </c>
      <c r="W597" s="87"/>
      <c r="X597" s="87"/>
      <c r="Y597" s="96" t="s">
        <v>5276</v>
      </c>
      <c r="Z597" s="87"/>
      <c r="AA597" s="48"/>
      <c r="AB597" s="49"/>
      <c r="AC597" s="48"/>
      <c r="AD597" s="49"/>
      <c r="AE597" s="48"/>
      <c r="AF597" s="49"/>
      <c r="AG597" s="48"/>
      <c r="AH597" s="49"/>
      <c r="AI597" s="48"/>
    </row>
    <row r="598" spans="1:35" x14ac:dyDescent="0.25">
      <c r="A598" s="62" t="s">
        <v>427</v>
      </c>
      <c r="B598" s="62" t="s">
        <v>1461</v>
      </c>
      <c r="C598" s="63"/>
      <c r="D598" s="64"/>
      <c r="E598" s="65"/>
      <c r="F598" s="66"/>
      <c r="G598" s="63"/>
      <c r="H598" s="67"/>
      <c r="I598" s="68"/>
      <c r="J598" s="68"/>
      <c r="K598" s="34"/>
      <c r="L598" s="75">
        <v>598</v>
      </c>
      <c r="M598" s="75" t="b">
        <f xml:space="preserve"> IF(AND(Edges[Relationship Date (UTC)] &gt;= Misc!$O$2, Edges[Relationship Date (UTC)] &lt;= Misc!$P$2,Edges[Tweet Date (UTC)] &gt;= Misc!$O$3, Edges[Tweet Date (UTC)] &lt;= Misc!$P$3,TRUE), TRUE, FALSE)</f>
        <v>1</v>
      </c>
      <c r="N598" s="70"/>
      <c r="O598" s="87" t="s">
        <v>1908</v>
      </c>
      <c r="P598" s="90">
        <v>44081.377002314817</v>
      </c>
      <c r="Q598" s="87" t="s">
        <v>2076</v>
      </c>
      <c r="R598" s="87"/>
      <c r="S598" s="87"/>
      <c r="T598" s="87" t="s">
        <v>2750</v>
      </c>
      <c r="U598" s="90">
        <v>44081.377002314817</v>
      </c>
      <c r="V598" s="92" t="s">
        <v>3276</v>
      </c>
      <c r="W598" s="87"/>
      <c r="X598" s="87"/>
      <c r="Y598" s="96" t="s">
        <v>5276</v>
      </c>
      <c r="Z598" s="87"/>
      <c r="AA598" s="48"/>
      <c r="AB598" s="49"/>
      <c r="AC598" s="48"/>
      <c r="AD598" s="49"/>
      <c r="AE598" s="48"/>
      <c r="AF598" s="49"/>
      <c r="AG598" s="48"/>
      <c r="AH598" s="49"/>
      <c r="AI598" s="48"/>
    </row>
    <row r="599" spans="1:35" x14ac:dyDescent="0.25">
      <c r="A599" s="62" t="s">
        <v>427</v>
      </c>
      <c r="B599" s="62" t="s">
        <v>1462</v>
      </c>
      <c r="C599" s="63"/>
      <c r="D599" s="64"/>
      <c r="E599" s="65"/>
      <c r="F599" s="66"/>
      <c r="G599" s="63"/>
      <c r="H599" s="67"/>
      <c r="I599" s="68"/>
      <c r="J599" s="68"/>
      <c r="K599" s="34"/>
      <c r="L599" s="75">
        <v>599</v>
      </c>
      <c r="M599" s="75" t="b">
        <f xml:space="preserve"> IF(AND(Edges[Relationship Date (UTC)] &gt;= Misc!$O$2, Edges[Relationship Date (UTC)] &lt;= Misc!$P$2,Edges[Tweet Date (UTC)] &gt;= Misc!$O$3, Edges[Tweet Date (UTC)] &lt;= Misc!$P$3,TRUE), TRUE, FALSE)</f>
        <v>1</v>
      </c>
      <c r="N599" s="70"/>
      <c r="O599" s="87" t="s">
        <v>1908</v>
      </c>
      <c r="P599" s="90">
        <v>44081.377002314817</v>
      </c>
      <c r="Q599" s="87" t="s">
        <v>2076</v>
      </c>
      <c r="R599" s="87"/>
      <c r="S599" s="87"/>
      <c r="T599" s="87" t="s">
        <v>2750</v>
      </c>
      <c r="U599" s="90">
        <v>44081.377002314817</v>
      </c>
      <c r="V599" s="92" t="s">
        <v>3276</v>
      </c>
      <c r="W599" s="87"/>
      <c r="X599" s="87"/>
      <c r="Y599" s="96" t="s">
        <v>5276</v>
      </c>
      <c r="Z599" s="87"/>
      <c r="AA599" s="48"/>
      <c r="AB599" s="49"/>
      <c r="AC599" s="48"/>
      <c r="AD599" s="49"/>
      <c r="AE599" s="48"/>
      <c r="AF599" s="49"/>
      <c r="AG599" s="48"/>
      <c r="AH599" s="49"/>
      <c r="AI599" s="48"/>
    </row>
    <row r="600" spans="1:35" x14ac:dyDescent="0.25">
      <c r="A600" s="62" t="s">
        <v>427</v>
      </c>
      <c r="B600" s="62" t="s">
        <v>1354</v>
      </c>
      <c r="C600" s="63"/>
      <c r="D600" s="64"/>
      <c r="E600" s="65"/>
      <c r="F600" s="66"/>
      <c r="G600" s="63"/>
      <c r="H600" s="67"/>
      <c r="I600" s="68"/>
      <c r="J600" s="68"/>
      <c r="K600" s="34"/>
      <c r="L600" s="75">
        <v>600</v>
      </c>
      <c r="M600" s="75" t="b">
        <f xml:space="preserve"> IF(AND(Edges[Relationship Date (UTC)] &gt;= Misc!$O$2, Edges[Relationship Date (UTC)] &lt;= Misc!$P$2,Edges[Tweet Date (UTC)] &gt;= Misc!$O$3, Edges[Tweet Date (UTC)] &lt;= Misc!$P$3,TRUE), TRUE, FALSE)</f>
        <v>1</v>
      </c>
      <c r="N600" s="70"/>
      <c r="O600" s="87" t="s">
        <v>1908</v>
      </c>
      <c r="P600" s="90">
        <v>44081.377002314817</v>
      </c>
      <c r="Q600" s="87" t="s">
        <v>2076</v>
      </c>
      <c r="R600" s="87"/>
      <c r="S600" s="87"/>
      <c r="T600" s="87" t="s">
        <v>2750</v>
      </c>
      <c r="U600" s="90">
        <v>44081.377002314817</v>
      </c>
      <c r="V600" s="92" t="s">
        <v>3276</v>
      </c>
      <c r="W600" s="87"/>
      <c r="X600" s="87"/>
      <c r="Y600" s="96" t="s">
        <v>5276</v>
      </c>
      <c r="Z600" s="87"/>
      <c r="AA600" s="48"/>
      <c r="AB600" s="49"/>
      <c r="AC600" s="48"/>
      <c r="AD600" s="49"/>
      <c r="AE600" s="48"/>
      <c r="AF600" s="49"/>
      <c r="AG600" s="48"/>
      <c r="AH600" s="49"/>
      <c r="AI600" s="48"/>
    </row>
    <row r="601" spans="1:35" x14ac:dyDescent="0.25">
      <c r="A601" s="62" t="s">
        <v>427</v>
      </c>
      <c r="B601" s="62" t="s">
        <v>1355</v>
      </c>
      <c r="C601" s="63"/>
      <c r="D601" s="64"/>
      <c r="E601" s="65"/>
      <c r="F601" s="66"/>
      <c r="G601" s="63"/>
      <c r="H601" s="67"/>
      <c r="I601" s="68"/>
      <c r="J601" s="68"/>
      <c r="K601" s="34"/>
      <c r="L601" s="75">
        <v>601</v>
      </c>
      <c r="M601" s="75" t="b">
        <f xml:space="preserve"> IF(AND(Edges[Relationship Date (UTC)] &gt;= Misc!$O$2, Edges[Relationship Date (UTC)] &lt;= Misc!$P$2,Edges[Tweet Date (UTC)] &gt;= Misc!$O$3, Edges[Tweet Date (UTC)] &lt;= Misc!$P$3,TRUE), TRUE, FALSE)</f>
        <v>1</v>
      </c>
      <c r="N601" s="70"/>
      <c r="O601" s="87" t="s">
        <v>1908</v>
      </c>
      <c r="P601" s="90">
        <v>44081.377002314817</v>
      </c>
      <c r="Q601" s="87" t="s">
        <v>2076</v>
      </c>
      <c r="R601" s="87"/>
      <c r="S601" s="87"/>
      <c r="T601" s="87" t="s">
        <v>2750</v>
      </c>
      <c r="U601" s="90">
        <v>44081.377002314817</v>
      </c>
      <c r="V601" s="92" t="s">
        <v>3276</v>
      </c>
      <c r="W601" s="87"/>
      <c r="X601" s="87"/>
      <c r="Y601" s="96" t="s">
        <v>5276</v>
      </c>
      <c r="Z601" s="87"/>
      <c r="AA601" s="48"/>
      <c r="AB601" s="49"/>
      <c r="AC601" s="48"/>
      <c r="AD601" s="49"/>
      <c r="AE601" s="48"/>
      <c r="AF601" s="49"/>
      <c r="AG601" s="48"/>
      <c r="AH601" s="49"/>
      <c r="AI601" s="48"/>
    </row>
    <row r="602" spans="1:35" x14ac:dyDescent="0.25">
      <c r="A602" s="62" t="s">
        <v>427</v>
      </c>
      <c r="B602" s="62" t="s">
        <v>1505</v>
      </c>
      <c r="C602" s="63"/>
      <c r="D602" s="64"/>
      <c r="E602" s="65"/>
      <c r="F602" s="66"/>
      <c r="G602" s="63"/>
      <c r="H602" s="67"/>
      <c r="I602" s="68"/>
      <c r="J602" s="68"/>
      <c r="K602" s="34"/>
      <c r="L602" s="75">
        <v>602</v>
      </c>
      <c r="M602" s="75" t="b">
        <f xml:space="preserve"> IF(AND(Edges[Relationship Date (UTC)] &gt;= Misc!$O$2, Edges[Relationship Date (UTC)] &lt;= Misc!$P$2,Edges[Tweet Date (UTC)] &gt;= Misc!$O$3, Edges[Tweet Date (UTC)] &lt;= Misc!$P$3,TRUE), TRUE, FALSE)</f>
        <v>1</v>
      </c>
      <c r="N602" s="70"/>
      <c r="O602" s="87" t="s">
        <v>1908</v>
      </c>
      <c r="P602" s="90">
        <v>44081.377002314817</v>
      </c>
      <c r="Q602" s="87" t="s">
        <v>2076</v>
      </c>
      <c r="R602" s="87"/>
      <c r="S602" s="87"/>
      <c r="T602" s="87" t="s">
        <v>2750</v>
      </c>
      <c r="U602" s="90">
        <v>44081.377002314817</v>
      </c>
      <c r="V602" s="92" t="s">
        <v>3276</v>
      </c>
      <c r="W602" s="87"/>
      <c r="X602" s="87"/>
      <c r="Y602" s="96" t="s">
        <v>5276</v>
      </c>
      <c r="Z602" s="87"/>
      <c r="AA602" s="48">
        <v>0</v>
      </c>
      <c r="AB602" s="49">
        <v>0</v>
      </c>
      <c r="AC602" s="48">
        <v>0</v>
      </c>
      <c r="AD602" s="49">
        <v>0</v>
      </c>
      <c r="AE602" s="48">
        <v>0</v>
      </c>
      <c r="AF602" s="49">
        <v>0</v>
      </c>
      <c r="AG602" s="48">
        <v>12</v>
      </c>
      <c r="AH602" s="49">
        <v>100</v>
      </c>
      <c r="AI602" s="48">
        <v>12</v>
      </c>
    </row>
    <row r="603" spans="1:35" x14ac:dyDescent="0.25">
      <c r="A603" s="62" t="s">
        <v>427</v>
      </c>
      <c r="B603" s="62" t="s">
        <v>1458</v>
      </c>
      <c r="C603" s="63"/>
      <c r="D603" s="64"/>
      <c r="E603" s="65"/>
      <c r="F603" s="66"/>
      <c r="G603" s="63"/>
      <c r="H603" s="67"/>
      <c r="I603" s="68"/>
      <c r="J603" s="68"/>
      <c r="K603" s="34"/>
      <c r="L603" s="75">
        <v>603</v>
      </c>
      <c r="M603" s="75" t="b">
        <f xml:space="preserve"> IF(AND(Edges[Relationship Date (UTC)] &gt;= Misc!$O$2, Edges[Relationship Date (UTC)] &lt;= Misc!$P$2,Edges[Tweet Date (UTC)] &gt;= Misc!$O$3, Edges[Tweet Date (UTC)] &lt;= Misc!$P$3,TRUE), TRUE, FALSE)</f>
        <v>1</v>
      </c>
      <c r="N603" s="70"/>
      <c r="O603" s="87" t="s">
        <v>1908</v>
      </c>
      <c r="P603" s="90">
        <v>44081.377083333333</v>
      </c>
      <c r="Q603" s="87" t="s">
        <v>2128</v>
      </c>
      <c r="R603" s="87"/>
      <c r="S603" s="87"/>
      <c r="T603" s="87" t="s">
        <v>2805</v>
      </c>
      <c r="U603" s="90">
        <v>44081.377083333333</v>
      </c>
      <c r="V603" s="92" t="s">
        <v>3277</v>
      </c>
      <c r="W603" s="87"/>
      <c r="X603" s="87"/>
      <c r="Y603" s="96" t="s">
        <v>5277</v>
      </c>
      <c r="Z603" s="87"/>
      <c r="AA603" s="48"/>
      <c r="AB603" s="49"/>
      <c r="AC603" s="48"/>
      <c r="AD603" s="49"/>
      <c r="AE603" s="48"/>
      <c r="AF603" s="49"/>
      <c r="AG603" s="48"/>
      <c r="AH603" s="49"/>
      <c r="AI603" s="48"/>
    </row>
    <row r="604" spans="1:35" x14ac:dyDescent="0.25">
      <c r="A604" s="62" t="s">
        <v>427</v>
      </c>
      <c r="B604" s="62" t="s">
        <v>1459</v>
      </c>
      <c r="C604" s="63"/>
      <c r="D604" s="64"/>
      <c r="E604" s="65"/>
      <c r="F604" s="66"/>
      <c r="G604" s="63"/>
      <c r="H604" s="67"/>
      <c r="I604" s="68"/>
      <c r="J604" s="68"/>
      <c r="K604" s="34"/>
      <c r="L604" s="75">
        <v>604</v>
      </c>
      <c r="M604" s="75" t="b">
        <f xml:space="preserve"> IF(AND(Edges[Relationship Date (UTC)] &gt;= Misc!$O$2, Edges[Relationship Date (UTC)] &lt;= Misc!$P$2,Edges[Tweet Date (UTC)] &gt;= Misc!$O$3, Edges[Tweet Date (UTC)] &lt;= Misc!$P$3,TRUE), TRUE, FALSE)</f>
        <v>1</v>
      </c>
      <c r="N604" s="70"/>
      <c r="O604" s="87" t="s">
        <v>1908</v>
      </c>
      <c r="P604" s="90">
        <v>44081.377083333333</v>
      </c>
      <c r="Q604" s="87" t="s">
        <v>2128</v>
      </c>
      <c r="R604" s="87"/>
      <c r="S604" s="87"/>
      <c r="T604" s="87" t="s">
        <v>2805</v>
      </c>
      <c r="U604" s="90">
        <v>44081.377083333333</v>
      </c>
      <c r="V604" s="92" t="s">
        <v>3277</v>
      </c>
      <c r="W604" s="87"/>
      <c r="X604" s="87"/>
      <c r="Y604" s="96" t="s">
        <v>5277</v>
      </c>
      <c r="Z604" s="87"/>
      <c r="AA604" s="48"/>
      <c r="AB604" s="49"/>
      <c r="AC604" s="48"/>
      <c r="AD604" s="49"/>
      <c r="AE604" s="48"/>
      <c r="AF604" s="49"/>
      <c r="AG604" s="48"/>
      <c r="AH604" s="49"/>
      <c r="AI604" s="48"/>
    </row>
    <row r="605" spans="1:35" x14ac:dyDescent="0.25">
      <c r="A605" s="62" t="s">
        <v>427</v>
      </c>
      <c r="B605" s="62" t="s">
        <v>1460</v>
      </c>
      <c r="C605" s="63"/>
      <c r="D605" s="64"/>
      <c r="E605" s="65"/>
      <c r="F605" s="66"/>
      <c r="G605" s="63"/>
      <c r="H605" s="67"/>
      <c r="I605" s="68"/>
      <c r="J605" s="68"/>
      <c r="K605" s="34"/>
      <c r="L605" s="75">
        <v>605</v>
      </c>
      <c r="M605" s="75" t="b">
        <f xml:space="preserve"> IF(AND(Edges[Relationship Date (UTC)] &gt;= Misc!$O$2, Edges[Relationship Date (UTC)] &lt;= Misc!$P$2,Edges[Tweet Date (UTC)] &gt;= Misc!$O$3, Edges[Tweet Date (UTC)] &lt;= Misc!$P$3,TRUE), TRUE, FALSE)</f>
        <v>1</v>
      </c>
      <c r="N605" s="70"/>
      <c r="O605" s="87" t="s">
        <v>1908</v>
      </c>
      <c r="P605" s="90">
        <v>44081.377083333333</v>
      </c>
      <c r="Q605" s="87" t="s">
        <v>2128</v>
      </c>
      <c r="R605" s="87"/>
      <c r="S605" s="87"/>
      <c r="T605" s="87" t="s">
        <v>2805</v>
      </c>
      <c r="U605" s="90">
        <v>44081.377083333333</v>
      </c>
      <c r="V605" s="92" t="s">
        <v>3277</v>
      </c>
      <c r="W605" s="87"/>
      <c r="X605" s="87"/>
      <c r="Y605" s="96" t="s">
        <v>5277</v>
      </c>
      <c r="Z605" s="87"/>
      <c r="AA605" s="48"/>
      <c r="AB605" s="49"/>
      <c r="AC605" s="48"/>
      <c r="AD605" s="49"/>
      <c r="AE605" s="48"/>
      <c r="AF605" s="49"/>
      <c r="AG605" s="48"/>
      <c r="AH605" s="49"/>
      <c r="AI605" s="48"/>
    </row>
    <row r="606" spans="1:35" x14ac:dyDescent="0.25">
      <c r="A606" s="62" t="s">
        <v>427</v>
      </c>
      <c r="B606" s="62" t="s">
        <v>1461</v>
      </c>
      <c r="C606" s="63"/>
      <c r="D606" s="64"/>
      <c r="E606" s="65"/>
      <c r="F606" s="66"/>
      <c r="G606" s="63"/>
      <c r="H606" s="67"/>
      <c r="I606" s="68"/>
      <c r="J606" s="68"/>
      <c r="K606" s="34"/>
      <c r="L606" s="75">
        <v>606</v>
      </c>
      <c r="M606" s="75" t="b">
        <f xml:space="preserve"> IF(AND(Edges[Relationship Date (UTC)] &gt;= Misc!$O$2, Edges[Relationship Date (UTC)] &lt;= Misc!$P$2,Edges[Tweet Date (UTC)] &gt;= Misc!$O$3, Edges[Tweet Date (UTC)] &lt;= Misc!$P$3,TRUE), TRUE, FALSE)</f>
        <v>1</v>
      </c>
      <c r="N606" s="70"/>
      <c r="O606" s="87" t="s">
        <v>1908</v>
      </c>
      <c r="P606" s="90">
        <v>44081.377083333333</v>
      </c>
      <c r="Q606" s="87" t="s">
        <v>2128</v>
      </c>
      <c r="R606" s="87"/>
      <c r="S606" s="87"/>
      <c r="T606" s="87" t="s">
        <v>2805</v>
      </c>
      <c r="U606" s="90">
        <v>44081.377083333333</v>
      </c>
      <c r="V606" s="92" t="s">
        <v>3277</v>
      </c>
      <c r="W606" s="87"/>
      <c r="X606" s="87"/>
      <c r="Y606" s="96" t="s">
        <v>5277</v>
      </c>
      <c r="Z606" s="87"/>
      <c r="AA606" s="48"/>
      <c r="AB606" s="49"/>
      <c r="AC606" s="48"/>
      <c r="AD606" s="49"/>
      <c r="AE606" s="48"/>
      <c r="AF606" s="49"/>
      <c r="AG606" s="48"/>
      <c r="AH606" s="49"/>
      <c r="AI606" s="48"/>
    </row>
    <row r="607" spans="1:35" x14ac:dyDescent="0.25">
      <c r="A607" s="62" t="s">
        <v>427</v>
      </c>
      <c r="B607" s="62" t="s">
        <v>1462</v>
      </c>
      <c r="C607" s="63"/>
      <c r="D607" s="64"/>
      <c r="E607" s="65"/>
      <c r="F607" s="66"/>
      <c r="G607" s="63"/>
      <c r="H607" s="67"/>
      <c r="I607" s="68"/>
      <c r="J607" s="68"/>
      <c r="K607" s="34"/>
      <c r="L607" s="75">
        <v>607</v>
      </c>
      <c r="M607" s="75" t="b">
        <f xml:space="preserve"> IF(AND(Edges[Relationship Date (UTC)] &gt;= Misc!$O$2, Edges[Relationship Date (UTC)] &lt;= Misc!$P$2,Edges[Tweet Date (UTC)] &gt;= Misc!$O$3, Edges[Tweet Date (UTC)] &lt;= Misc!$P$3,TRUE), TRUE, FALSE)</f>
        <v>1</v>
      </c>
      <c r="N607" s="70"/>
      <c r="O607" s="87" t="s">
        <v>1908</v>
      </c>
      <c r="P607" s="90">
        <v>44081.377083333333</v>
      </c>
      <c r="Q607" s="87" t="s">
        <v>2128</v>
      </c>
      <c r="R607" s="87"/>
      <c r="S607" s="87"/>
      <c r="T607" s="87" t="s">
        <v>2805</v>
      </c>
      <c r="U607" s="90">
        <v>44081.377083333333</v>
      </c>
      <c r="V607" s="92" t="s">
        <v>3277</v>
      </c>
      <c r="W607" s="87"/>
      <c r="X607" s="87"/>
      <c r="Y607" s="96" t="s">
        <v>5277</v>
      </c>
      <c r="Z607" s="87"/>
      <c r="AA607" s="48"/>
      <c r="AB607" s="49"/>
      <c r="AC607" s="48"/>
      <c r="AD607" s="49"/>
      <c r="AE607" s="48"/>
      <c r="AF607" s="49"/>
      <c r="AG607" s="48"/>
      <c r="AH607" s="49"/>
      <c r="AI607" s="48"/>
    </row>
    <row r="608" spans="1:35" x14ac:dyDescent="0.25">
      <c r="A608" s="62" t="s">
        <v>427</v>
      </c>
      <c r="B608" s="62" t="s">
        <v>1354</v>
      </c>
      <c r="C608" s="63"/>
      <c r="D608" s="64"/>
      <c r="E608" s="65"/>
      <c r="F608" s="66"/>
      <c r="G608" s="63"/>
      <c r="H608" s="67"/>
      <c r="I608" s="68"/>
      <c r="J608" s="68"/>
      <c r="K608" s="34"/>
      <c r="L608" s="75">
        <v>608</v>
      </c>
      <c r="M608" s="75" t="b">
        <f xml:space="preserve"> IF(AND(Edges[Relationship Date (UTC)] &gt;= Misc!$O$2, Edges[Relationship Date (UTC)] &lt;= Misc!$P$2,Edges[Tweet Date (UTC)] &gt;= Misc!$O$3, Edges[Tweet Date (UTC)] &lt;= Misc!$P$3,TRUE), TRUE, FALSE)</f>
        <v>1</v>
      </c>
      <c r="N608" s="70"/>
      <c r="O608" s="87" t="s">
        <v>1908</v>
      </c>
      <c r="P608" s="90">
        <v>44081.377083333333</v>
      </c>
      <c r="Q608" s="87" t="s">
        <v>2128</v>
      </c>
      <c r="R608" s="87"/>
      <c r="S608" s="87"/>
      <c r="T608" s="87" t="s">
        <v>2805</v>
      </c>
      <c r="U608" s="90">
        <v>44081.377083333333</v>
      </c>
      <c r="V608" s="92" t="s">
        <v>3277</v>
      </c>
      <c r="W608" s="87"/>
      <c r="X608" s="87"/>
      <c r="Y608" s="96" t="s">
        <v>5277</v>
      </c>
      <c r="Z608" s="87"/>
      <c r="AA608" s="48"/>
      <c r="AB608" s="49"/>
      <c r="AC608" s="48"/>
      <c r="AD608" s="49"/>
      <c r="AE608" s="48"/>
      <c r="AF608" s="49"/>
      <c r="AG608" s="48"/>
      <c r="AH608" s="49"/>
      <c r="AI608" s="48"/>
    </row>
    <row r="609" spans="1:35" x14ac:dyDescent="0.25">
      <c r="A609" s="62" t="s">
        <v>427</v>
      </c>
      <c r="B609" s="62" t="s">
        <v>1355</v>
      </c>
      <c r="C609" s="63"/>
      <c r="D609" s="64"/>
      <c r="E609" s="65"/>
      <c r="F609" s="66"/>
      <c r="G609" s="63"/>
      <c r="H609" s="67"/>
      <c r="I609" s="68"/>
      <c r="J609" s="68"/>
      <c r="K609" s="34"/>
      <c r="L609" s="75">
        <v>609</v>
      </c>
      <c r="M609" s="75" t="b">
        <f xml:space="preserve"> IF(AND(Edges[Relationship Date (UTC)] &gt;= Misc!$O$2, Edges[Relationship Date (UTC)] &lt;= Misc!$P$2,Edges[Tweet Date (UTC)] &gt;= Misc!$O$3, Edges[Tweet Date (UTC)] &lt;= Misc!$P$3,TRUE), TRUE, FALSE)</f>
        <v>1</v>
      </c>
      <c r="N609" s="70"/>
      <c r="O609" s="87" t="s">
        <v>1908</v>
      </c>
      <c r="P609" s="90">
        <v>44081.377083333333</v>
      </c>
      <c r="Q609" s="87" t="s">
        <v>2128</v>
      </c>
      <c r="R609" s="87"/>
      <c r="S609" s="87"/>
      <c r="T609" s="87" t="s">
        <v>2805</v>
      </c>
      <c r="U609" s="90">
        <v>44081.377083333333</v>
      </c>
      <c r="V609" s="92" t="s">
        <v>3277</v>
      </c>
      <c r="W609" s="87"/>
      <c r="X609" s="87"/>
      <c r="Y609" s="96" t="s">
        <v>5277</v>
      </c>
      <c r="Z609" s="87"/>
      <c r="AA609" s="48"/>
      <c r="AB609" s="49"/>
      <c r="AC609" s="48"/>
      <c r="AD609" s="49"/>
      <c r="AE609" s="48"/>
      <c r="AF609" s="49"/>
      <c r="AG609" s="48"/>
      <c r="AH609" s="49"/>
      <c r="AI609" s="48"/>
    </row>
    <row r="610" spans="1:35" x14ac:dyDescent="0.25">
      <c r="A610" s="62" t="s">
        <v>427</v>
      </c>
      <c r="B610" s="62" t="s">
        <v>1505</v>
      </c>
      <c r="C610" s="63"/>
      <c r="D610" s="64"/>
      <c r="E610" s="65"/>
      <c r="F610" s="66"/>
      <c r="G610" s="63"/>
      <c r="H610" s="67"/>
      <c r="I610" s="68"/>
      <c r="J610" s="68"/>
      <c r="K610" s="34"/>
      <c r="L610" s="75">
        <v>610</v>
      </c>
      <c r="M610" s="75" t="b">
        <f xml:space="preserve"> IF(AND(Edges[Relationship Date (UTC)] &gt;= Misc!$O$2, Edges[Relationship Date (UTC)] &lt;= Misc!$P$2,Edges[Tweet Date (UTC)] &gt;= Misc!$O$3, Edges[Tweet Date (UTC)] &lt;= Misc!$P$3,TRUE), TRUE, FALSE)</f>
        <v>1</v>
      </c>
      <c r="N610" s="70"/>
      <c r="O610" s="87" t="s">
        <v>1908</v>
      </c>
      <c r="P610" s="90">
        <v>44081.377083333333</v>
      </c>
      <c r="Q610" s="87" t="s">
        <v>2128</v>
      </c>
      <c r="R610" s="87"/>
      <c r="S610" s="87"/>
      <c r="T610" s="87" t="s">
        <v>2805</v>
      </c>
      <c r="U610" s="90">
        <v>44081.377083333333</v>
      </c>
      <c r="V610" s="92" t="s">
        <v>3277</v>
      </c>
      <c r="W610" s="87"/>
      <c r="X610" s="87"/>
      <c r="Y610" s="96" t="s">
        <v>5277</v>
      </c>
      <c r="Z610" s="87"/>
      <c r="AA610" s="48">
        <v>0</v>
      </c>
      <c r="AB610" s="49">
        <v>0</v>
      </c>
      <c r="AC610" s="48">
        <v>0</v>
      </c>
      <c r="AD610" s="49">
        <v>0</v>
      </c>
      <c r="AE610" s="48">
        <v>0</v>
      </c>
      <c r="AF610" s="49">
        <v>0</v>
      </c>
      <c r="AG610" s="48">
        <v>12</v>
      </c>
      <c r="AH610" s="49">
        <v>100</v>
      </c>
      <c r="AI610" s="48">
        <v>12</v>
      </c>
    </row>
    <row r="611" spans="1:35" x14ac:dyDescent="0.25">
      <c r="A611" s="62" t="s">
        <v>427</v>
      </c>
      <c r="B611" s="62" t="s">
        <v>1458</v>
      </c>
      <c r="C611" s="63"/>
      <c r="D611" s="64"/>
      <c r="E611" s="65"/>
      <c r="F611" s="66"/>
      <c r="G611" s="63"/>
      <c r="H611" s="67"/>
      <c r="I611" s="68"/>
      <c r="J611" s="68"/>
      <c r="K611" s="34"/>
      <c r="L611" s="75">
        <v>611</v>
      </c>
      <c r="M611" s="75" t="b">
        <f xml:space="preserve"> IF(AND(Edges[Relationship Date (UTC)] &gt;= Misc!$O$2, Edges[Relationship Date (UTC)] &lt;= Misc!$P$2,Edges[Tweet Date (UTC)] &gt;= Misc!$O$3, Edges[Tweet Date (UTC)] &lt;= Misc!$P$3,TRUE), TRUE, FALSE)</f>
        <v>1</v>
      </c>
      <c r="N611" s="70"/>
      <c r="O611" s="87" t="s">
        <v>1908</v>
      </c>
      <c r="P611" s="90">
        <v>44081.377546296295</v>
      </c>
      <c r="Q611" s="87" t="s">
        <v>2130</v>
      </c>
      <c r="R611" s="87"/>
      <c r="S611" s="87"/>
      <c r="T611" s="87" t="s">
        <v>2805</v>
      </c>
      <c r="U611" s="90">
        <v>44081.377546296295</v>
      </c>
      <c r="V611" s="92" t="s">
        <v>3278</v>
      </c>
      <c r="W611" s="87"/>
      <c r="X611" s="87"/>
      <c r="Y611" s="96" t="s">
        <v>5278</v>
      </c>
      <c r="Z611" s="87"/>
      <c r="AA611" s="48"/>
      <c r="AB611" s="49"/>
      <c r="AC611" s="48"/>
      <c r="AD611" s="49"/>
      <c r="AE611" s="48"/>
      <c r="AF611" s="49"/>
      <c r="AG611" s="48"/>
      <c r="AH611" s="49"/>
      <c r="AI611" s="48"/>
    </row>
    <row r="612" spans="1:35" x14ac:dyDescent="0.25">
      <c r="A612" s="62" t="s">
        <v>427</v>
      </c>
      <c r="B612" s="62" t="s">
        <v>1459</v>
      </c>
      <c r="C612" s="63"/>
      <c r="D612" s="64"/>
      <c r="E612" s="65"/>
      <c r="F612" s="66"/>
      <c r="G612" s="63"/>
      <c r="H612" s="67"/>
      <c r="I612" s="68"/>
      <c r="J612" s="68"/>
      <c r="K612" s="34"/>
      <c r="L612" s="75">
        <v>612</v>
      </c>
      <c r="M612" s="75" t="b">
        <f xml:space="preserve"> IF(AND(Edges[Relationship Date (UTC)] &gt;= Misc!$O$2, Edges[Relationship Date (UTC)] &lt;= Misc!$P$2,Edges[Tweet Date (UTC)] &gt;= Misc!$O$3, Edges[Tweet Date (UTC)] &lt;= Misc!$P$3,TRUE), TRUE, FALSE)</f>
        <v>1</v>
      </c>
      <c r="N612" s="70"/>
      <c r="O612" s="87" t="s">
        <v>1908</v>
      </c>
      <c r="P612" s="90">
        <v>44081.377546296295</v>
      </c>
      <c r="Q612" s="87" t="s">
        <v>2130</v>
      </c>
      <c r="R612" s="87"/>
      <c r="S612" s="87"/>
      <c r="T612" s="87" t="s">
        <v>2805</v>
      </c>
      <c r="U612" s="90">
        <v>44081.377546296295</v>
      </c>
      <c r="V612" s="92" t="s">
        <v>3278</v>
      </c>
      <c r="W612" s="87"/>
      <c r="X612" s="87"/>
      <c r="Y612" s="96" t="s">
        <v>5278</v>
      </c>
      <c r="Z612" s="87"/>
      <c r="AA612" s="48"/>
      <c r="AB612" s="49"/>
      <c r="AC612" s="48"/>
      <c r="AD612" s="49"/>
      <c r="AE612" s="48"/>
      <c r="AF612" s="49"/>
      <c r="AG612" s="48"/>
      <c r="AH612" s="49"/>
      <c r="AI612" s="48"/>
    </row>
    <row r="613" spans="1:35" x14ac:dyDescent="0.25">
      <c r="A613" s="62" t="s">
        <v>427</v>
      </c>
      <c r="B613" s="62" t="s">
        <v>1460</v>
      </c>
      <c r="C613" s="63"/>
      <c r="D613" s="64"/>
      <c r="E613" s="65"/>
      <c r="F613" s="66"/>
      <c r="G613" s="63"/>
      <c r="H613" s="67"/>
      <c r="I613" s="68"/>
      <c r="J613" s="68"/>
      <c r="K613" s="34"/>
      <c r="L613" s="75">
        <v>613</v>
      </c>
      <c r="M613" s="75" t="b">
        <f xml:space="preserve"> IF(AND(Edges[Relationship Date (UTC)] &gt;= Misc!$O$2, Edges[Relationship Date (UTC)] &lt;= Misc!$P$2,Edges[Tweet Date (UTC)] &gt;= Misc!$O$3, Edges[Tweet Date (UTC)] &lt;= Misc!$P$3,TRUE), TRUE, FALSE)</f>
        <v>1</v>
      </c>
      <c r="N613" s="70"/>
      <c r="O613" s="87" t="s">
        <v>1908</v>
      </c>
      <c r="P613" s="90">
        <v>44081.377546296295</v>
      </c>
      <c r="Q613" s="87" t="s">
        <v>2130</v>
      </c>
      <c r="R613" s="87"/>
      <c r="S613" s="87"/>
      <c r="T613" s="87" t="s">
        <v>2805</v>
      </c>
      <c r="U613" s="90">
        <v>44081.377546296295</v>
      </c>
      <c r="V613" s="92" t="s">
        <v>3278</v>
      </c>
      <c r="W613" s="87"/>
      <c r="X613" s="87"/>
      <c r="Y613" s="96" t="s">
        <v>5278</v>
      </c>
      <c r="Z613" s="87"/>
      <c r="AA613" s="48"/>
      <c r="AB613" s="49"/>
      <c r="AC613" s="48"/>
      <c r="AD613" s="49"/>
      <c r="AE613" s="48"/>
      <c r="AF613" s="49"/>
      <c r="AG613" s="48"/>
      <c r="AH613" s="49"/>
      <c r="AI613" s="48"/>
    </row>
    <row r="614" spans="1:35" x14ac:dyDescent="0.25">
      <c r="A614" s="62" t="s">
        <v>427</v>
      </c>
      <c r="B614" s="62" t="s">
        <v>1461</v>
      </c>
      <c r="C614" s="63"/>
      <c r="D614" s="64"/>
      <c r="E614" s="65"/>
      <c r="F614" s="66"/>
      <c r="G614" s="63"/>
      <c r="H614" s="67"/>
      <c r="I614" s="68"/>
      <c r="J614" s="68"/>
      <c r="K614" s="34"/>
      <c r="L614" s="75">
        <v>614</v>
      </c>
      <c r="M614" s="75" t="b">
        <f xml:space="preserve"> IF(AND(Edges[Relationship Date (UTC)] &gt;= Misc!$O$2, Edges[Relationship Date (UTC)] &lt;= Misc!$P$2,Edges[Tweet Date (UTC)] &gt;= Misc!$O$3, Edges[Tweet Date (UTC)] &lt;= Misc!$P$3,TRUE), TRUE, FALSE)</f>
        <v>1</v>
      </c>
      <c r="N614" s="70"/>
      <c r="O614" s="87" t="s">
        <v>1908</v>
      </c>
      <c r="P614" s="90">
        <v>44081.377546296295</v>
      </c>
      <c r="Q614" s="87" t="s">
        <v>2130</v>
      </c>
      <c r="R614" s="87"/>
      <c r="S614" s="87"/>
      <c r="T614" s="87" t="s">
        <v>2805</v>
      </c>
      <c r="U614" s="90">
        <v>44081.377546296295</v>
      </c>
      <c r="V614" s="92" t="s">
        <v>3278</v>
      </c>
      <c r="W614" s="87"/>
      <c r="X614" s="87"/>
      <c r="Y614" s="96" t="s">
        <v>5278</v>
      </c>
      <c r="Z614" s="87"/>
      <c r="AA614" s="48"/>
      <c r="AB614" s="49"/>
      <c r="AC614" s="48"/>
      <c r="AD614" s="49"/>
      <c r="AE614" s="48"/>
      <c r="AF614" s="49"/>
      <c r="AG614" s="48"/>
      <c r="AH614" s="49"/>
      <c r="AI614" s="48"/>
    </row>
    <row r="615" spans="1:35" x14ac:dyDescent="0.25">
      <c r="A615" s="62" t="s">
        <v>427</v>
      </c>
      <c r="B615" s="62" t="s">
        <v>1462</v>
      </c>
      <c r="C615" s="63"/>
      <c r="D615" s="64"/>
      <c r="E615" s="65"/>
      <c r="F615" s="66"/>
      <c r="G615" s="63"/>
      <c r="H615" s="67"/>
      <c r="I615" s="68"/>
      <c r="J615" s="68"/>
      <c r="K615" s="34"/>
      <c r="L615" s="75">
        <v>615</v>
      </c>
      <c r="M615" s="75" t="b">
        <f xml:space="preserve"> IF(AND(Edges[Relationship Date (UTC)] &gt;= Misc!$O$2, Edges[Relationship Date (UTC)] &lt;= Misc!$P$2,Edges[Tweet Date (UTC)] &gt;= Misc!$O$3, Edges[Tweet Date (UTC)] &lt;= Misc!$P$3,TRUE), TRUE, FALSE)</f>
        <v>1</v>
      </c>
      <c r="N615" s="70"/>
      <c r="O615" s="87" t="s">
        <v>1908</v>
      </c>
      <c r="P615" s="90">
        <v>44081.377546296295</v>
      </c>
      <c r="Q615" s="87" t="s">
        <v>2130</v>
      </c>
      <c r="R615" s="87"/>
      <c r="S615" s="87"/>
      <c r="T615" s="87" t="s">
        <v>2805</v>
      </c>
      <c r="U615" s="90">
        <v>44081.377546296295</v>
      </c>
      <c r="V615" s="92" t="s">
        <v>3278</v>
      </c>
      <c r="W615" s="87"/>
      <c r="X615" s="87"/>
      <c r="Y615" s="96" t="s">
        <v>5278</v>
      </c>
      <c r="Z615" s="87"/>
      <c r="AA615" s="48"/>
      <c r="AB615" s="49"/>
      <c r="AC615" s="48"/>
      <c r="AD615" s="49"/>
      <c r="AE615" s="48"/>
      <c r="AF615" s="49"/>
      <c r="AG615" s="48"/>
      <c r="AH615" s="49"/>
      <c r="AI615" s="48"/>
    </row>
    <row r="616" spans="1:35" x14ac:dyDescent="0.25">
      <c r="A616" s="62" t="s">
        <v>427</v>
      </c>
      <c r="B616" s="62" t="s">
        <v>1354</v>
      </c>
      <c r="C616" s="63"/>
      <c r="D616" s="64"/>
      <c r="E616" s="65"/>
      <c r="F616" s="66"/>
      <c r="G616" s="63"/>
      <c r="H616" s="67"/>
      <c r="I616" s="68"/>
      <c r="J616" s="68"/>
      <c r="K616" s="34"/>
      <c r="L616" s="75">
        <v>616</v>
      </c>
      <c r="M616" s="75" t="b">
        <f xml:space="preserve"> IF(AND(Edges[Relationship Date (UTC)] &gt;= Misc!$O$2, Edges[Relationship Date (UTC)] &lt;= Misc!$P$2,Edges[Tweet Date (UTC)] &gt;= Misc!$O$3, Edges[Tweet Date (UTC)] &lt;= Misc!$P$3,TRUE), TRUE, FALSE)</f>
        <v>1</v>
      </c>
      <c r="N616" s="70"/>
      <c r="O616" s="87" t="s">
        <v>1908</v>
      </c>
      <c r="P616" s="90">
        <v>44081.377546296295</v>
      </c>
      <c r="Q616" s="87" t="s">
        <v>2130</v>
      </c>
      <c r="R616" s="87"/>
      <c r="S616" s="87"/>
      <c r="T616" s="87" t="s">
        <v>2805</v>
      </c>
      <c r="U616" s="90">
        <v>44081.377546296295</v>
      </c>
      <c r="V616" s="92" t="s">
        <v>3278</v>
      </c>
      <c r="W616" s="87"/>
      <c r="X616" s="87"/>
      <c r="Y616" s="96" t="s">
        <v>5278</v>
      </c>
      <c r="Z616" s="87"/>
      <c r="AA616" s="48"/>
      <c r="AB616" s="49"/>
      <c r="AC616" s="48"/>
      <c r="AD616" s="49"/>
      <c r="AE616" s="48"/>
      <c r="AF616" s="49"/>
      <c r="AG616" s="48"/>
      <c r="AH616" s="49"/>
      <c r="AI616" s="48"/>
    </row>
    <row r="617" spans="1:35" x14ac:dyDescent="0.25">
      <c r="A617" s="62" t="s">
        <v>427</v>
      </c>
      <c r="B617" s="62" t="s">
        <v>1355</v>
      </c>
      <c r="C617" s="63"/>
      <c r="D617" s="64"/>
      <c r="E617" s="65"/>
      <c r="F617" s="66"/>
      <c r="G617" s="63"/>
      <c r="H617" s="67"/>
      <c r="I617" s="68"/>
      <c r="J617" s="68"/>
      <c r="K617" s="34"/>
      <c r="L617" s="75">
        <v>617</v>
      </c>
      <c r="M617" s="75" t="b">
        <f xml:space="preserve"> IF(AND(Edges[Relationship Date (UTC)] &gt;= Misc!$O$2, Edges[Relationship Date (UTC)] &lt;= Misc!$P$2,Edges[Tweet Date (UTC)] &gt;= Misc!$O$3, Edges[Tweet Date (UTC)] &lt;= Misc!$P$3,TRUE), TRUE, FALSE)</f>
        <v>1</v>
      </c>
      <c r="N617" s="70"/>
      <c r="O617" s="87" t="s">
        <v>1908</v>
      </c>
      <c r="P617" s="90">
        <v>44081.377546296295</v>
      </c>
      <c r="Q617" s="87" t="s">
        <v>2130</v>
      </c>
      <c r="R617" s="87"/>
      <c r="S617" s="87"/>
      <c r="T617" s="87" t="s">
        <v>2805</v>
      </c>
      <c r="U617" s="90">
        <v>44081.377546296295</v>
      </c>
      <c r="V617" s="92" t="s">
        <v>3278</v>
      </c>
      <c r="W617" s="87"/>
      <c r="X617" s="87"/>
      <c r="Y617" s="96" t="s">
        <v>5278</v>
      </c>
      <c r="Z617" s="87"/>
      <c r="AA617" s="48"/>
      <c r="AB617" s="49"/>
      <c r="AC617" s="48"/>
      <c r="AD617" s="49"/>
      <c r="AE617" s="48"/>
      <c r="AF617" s="49"/>
      <c r="AG617" s="48"/>
      <c r="AH617" s="49"/>
      <c r="AI617" s="48"/>
    </row>
    <row r="618" spans="1:35" x14ac:dyDescent="0.25">
      <c r="A618" s="62" t="s">
        <v>427</v>
      </c>
      <c r="B618" s="62" t="s">
        <v>1505</v>
      </c>
      <c r="C618" s="63"/>
      <c r="D618" s="64"/>
      <c r="E618" s="65"/>
      <c r="F618" s="66"/>
      <c r="G618" s="63"/>
      <c r="H618" s="67"/>
      <c r="I618" s="68"/>
      <c r="J618" s="68"/>
      <c r="K618" s="34"/>
      <c r="L618" s="75">
        <v>618</v>
      </c>
      <c r="M618" s="75" t="b">
        <f xml:space="preserve"> IF(AND(Edges[Relationship Date (UTC)] &gt;= Misc!$O$2, Edges[Relationship Date (UTC)] &lt;= Misc!$P$2,Edges[Tweet Date (UTC)] &gt;= Misc!$O$3, Edges[Tweet Date (UTC)] &lt;= Misc!$P$3,TRUE), TRUE, FALSE)</f>
        <v>1</v>
      </c>
      <c r="N618" s="70"/>
      <c r="O618" s="87" t="s">
        <v>1908</v>
      </c>
      <c r="P618" s="90">
        <v>44081.377546296295</v>
      </c>
      <c r="Q618" s="87" t="s">
        <v>2130</v>
      </c>
      <c r="R618" s="87"/>
      <c r="S618" s="87"/>
      <c r="T618" s="87" t="s">
        <v>2805</v>
      </c>
      <c r="U618" s="90">
        <v>44081.377546296295</v>
      </c>
      <c r="V618" s="92" t="s">
        <v>3278</v>
      </c>
      <c r="W618" s="87"/>
      <c r="X618" s="87"/>
      <c r="Y618" s="96" t="s">
        <v>5278</v>
      </c>
      <c r="Z618" s="87"/>
      <c r="AA618" s="48">
        <v>0</v>
      </c>
      <c r="AB618" s="49">
        <v>0</v>
      </c>
      <c r="AC618" s="48">
        <v>0</v>
      </c>
      <c r="AD618" s="49">
        <v>0</v>
      </c>
      <c r="AE618" s="48">
        <v>0</v>
      </c>
      <c r="AF618" s="49">
        <v>0</v>
      </c>
      <c r="AG618" s="48">
        <v>12</v>
      </c>
      <c r="AH618" s="49">
        <v>100</v>
      </c>
      <c r="AI618" s="48">
        <v>12</v>
      </c>
    </row>
    <row r="619" spans="1:35" x14ac:dyDescent="0.25">
      <c r="A619" s="62" t="s">
        <v>427</v>
      </c>
      <c r="B619" s="62" t="s">
        <v>1458</v>
      </c>
      <c r="C619" s="63"/>
      <c r="D619" s="64"/>
      <c r="E619" s="65"/>
      <c r="F619" s="66"/>
      <c r="G619" s="63"/>
      <c r="H619" s="67"/>
      <c r="I619" s="68"/>
      <c r="J619" s="68"/>
      <c r="K619" s="34"/>
      <c r="L619" s="75">
        <v>619</v>
      </c>
      <c r="M619" s="75" t="b">
        <f xml:space="preserve"> IF(AND(Edges[Relationship Date (UTC)] &gt;= Misc!$O$2, Edges[Relationship Date (UTC)] &lt;= Misc!$P$2,Edges[Tweet Date (UTC)] &gt;= Misc!$O$3, Edges[Tweet Date (UTC)] &lt;= Misc!$P$3,TRUE), TRUE, FALSE)</f>
        <v>1</v>
      </c>
      <c r="N619" s="70"/>
      <c r="O619" s="87" t="s">
        <v>1908</v>
      </c>
      <c r="P619" s="90">
        <v>44081.378576388888</v>
      </c>
      <c r="Q619" s="87" t="s">
        <v>2132</v>
      </c>
      <c r="R619" s="87"/>
      <c r="S619" s="87"/>
      <c r="T619" s="87" t="s">
        <v>2750</v>
      </c>
      <c r="U619" s="90">
        <v>44081.378576388888</v>
      </c>
      <c r="V619" s="92" t="s">
        <v>3279</v>
      </c>
      <c r="W619" s="87"/>
      <c r="X619" s="87"/>
      <c r="Y619" s="96" t="s">
        <v>5279</v>
      </c>
      <c r="Z619" s="87"/>
      <c r="AA619" s="48"/>
      <c r="AB619" s="49"/>
      <c r="AC619" s="48"/>
      <c r="AD619" s="49"/>
      <c r="AE619" s="48"/>
      <c r="AF619" s="49"/>
      <c r="AG619" s="48"/>
      <c r="AH619" s="49"/>
      <c r="AI619" s="48"/>
    </row>
    <row r="620" spans="1:35" x14ac:dyDescent="0.25">
      <c r="A620" s="62" t="s">
        <v>427</v>
      </c>
      <c r="B620" s="62" t="s">
        <v>1459</v>
      </c>
      <c r="C620" s="63"/>
      <c r="D620" s="64"/>
      <c r="E620" s="65"/>
      <c r="F620" s="66"/>
      <c r="G620" s="63"/>
      <c r="H620" s="67"/>
      <c r="I620" s="68"/>
      <c r="J620" s="68"/>
      <c r="K620" s="34"/>
      <c r="L620" s="75">
        <v>620</v>
      </c>
      <c r="M620" s="75" t="b">
        <f xml:space="preserve"> IF(AND(Edges[Relationship Date (UTC)] &gt;= Misc!$O$2, Edges[Relationship Date (UTC)] &lt;= Misc!$P$2,Edges[Tweet Date (UTC)] &gt;= Misc!$O$3, Edges[Tweet Date (UTC)] &lt;= Misc!$P$3,TRUE), TRUE, FALSE)</f>
        <v>1</v>
      </c>
      <c r="N620" s="70"/>
      <c r="O620" s="87" t="s">
        <v>1908</v>
      </c>
      <c r="P620" s="90">
        <v>44081.378576388888</v>
      </c>
      <c r="Q620" s="87" t="s">
        <v>2132</v>
      </c>
      <c r="R620" s="87"/>
      <c r="S620" s="87"/>
      <c r="T620" s="87" t="s">
        <v>2750</v>
      </c>
      <c r="U620" s="90">
        <v>44081.378576388888</v>
      </c>
      <c r="V620" s="92" t="s">
        <v>3279</v>
      </c>
      <c r="W620" s="87"/>
      <c r="X620" s="87"/>
      <c r="Y620" s="96" t="s">
        <v>5279</v>
      </c>
      <c r="Z620" s="87"/>
      <c r="AA620" s="48"/>
      <c r="AB620" s="49"/>
      <c r="AC620" s="48"/>
      <c r="AD620" s="49"/>
      <c r="AE620" s="48"/>
      <c r="AF620" s="49"/>
      <c r="AG620" s="48"/>
      <c r="AH620" s="49"/>
      <c r="AI620" s="48"/>
    </row>
    <row r="621" spans="1:35" x14ac:dyDescent="0.25">
      <c r="A621" s="62" t="s">
        <v>427</v>
      </c>
      <c r="B621" s="62" t="s">
        <v>1460</v>
      </c>
      <c r="C621" s="63"/>
      <c r="D621" s="64"/>
      <c r="E621" s="65"/>
      <c r="F621" s="66"/>
      <c r="G621" s="63"/>
      <c r="H621" s="67"/>
      <c r="I621" s="68"/>
      <c r="J621" s="68"/>
      <c r="K621" s="34"/>
      <c r="L621" s="75">
        <v>621</v>
      </c>
      <c r="M621" s="75" t="b">
        <f xml:space="preserve"> IF(AND(Edges[Relationship Date (UTC)] &gt;= Misc!$O$2, Edges[Relationship Date (UTC)] &lt;= Misc!$P$2,Edges[Tweet Date (UTC)] &gt;= Misc!$O$3, Edges[Tweet Date (UTC)] &lt;= Misc!$P$3,TRUE), TRUE, FALSE)</f>
        <v>1</v>
      </c>
      <c r="N621" s="70"/>
      <c r="O621" s="87" t="s">
        <v>1908</v>
      </c>
      <c r="P621" s="90">
        <v>44081.378576388888</v>
      </c>
      <c r="Q621" s="87" t="s">
        <v>2132</v>
      </c>
      <c r="R621" s="87"/>
      <c r="S621" s="87"/>
      <c r="T621" s="87" t="s">
        <v>2750</v>
      </c>
      <c r="U621" s="90">
        <v>44081.378576388888</v>
      </c>
      <c r="V621" s="92" t="s">
        <v>3279</v>
      </c>
      <c r="W621" s="87"/>
      <c r="X621" s="87"/>
      <c r="Y621" s="96" t="s">
        <v>5279</v>
      </c>
      <c r="Z621" s="87"/>
      <c r="AA621" s="48"/>
      <c r="AB621" s="49"/>
      <c r="AC621" s="48"/>
      <c r="AD621" s="49"/>
      <c r="AE621" s="48"/>
      <c r="AF621" s="49"/>
      <c r="AG621" s="48"/>
      <c r="AH621" s="49"/>
      <c r="AI621" s="48"/>
    </row>
    <row r="622" spans="1:35" x14ac:dyDescent="0.25">
      <c r="A622" s="62" t="s">
        <v>427</v>
      </c>
      <c r="B622" s="62" t="s">
        <v>1461</v>
      </c>
      <c r="C622" s="63"/>
      <c r="D622" s="64"/>
      <c r="E622" s="65"/>
      <c r="F622" s="66"/>
      <c r="G622" s="63"/>
      <c r="H622" s="67"/>
      <c r="I622" s="68"/>
      <c r="J622" s="68"/>
      <c r="K622" s="34"/>
      <c r="L622" s="75">
        <v>622</v>
      </c>
      <c r="M622" s="75" t="b">
        <f xml:space="preserve"> IF(AND(Edges[Relationship Date (UTC)] &gt;= Misc!$O$2, Edges[Relationship Date (UTC)] &lt;= Misc!$P$2,Edges[Tweet Date (UTC)] &gt;= Misc!$O$3, Edges[Tweet Date (UTC)] &lt;= Misc!$P$3,TRUE), TRUE, FALSE)</f>
        <v>1</v>
      </c>
      <c r="N622" s="70"/>
      <c r="O622" s="87" t="s">
        <v>1908</v>
      </c>
      <c r="P622" s="90">
        <v>44081.378576388888</v>
      </c>
      <c r="Q622" s="87" t="s">
        <v>2132</v>
      </c>
      <c r="R622" s="87"/>
      <c r="S622" s="87"/>
      <c r="T622" s="87" t="s">
        <v>2750</v>
      </c>
      <c r="U622" s="90">
        <v>44081.378576388888</v>
      </c>
      <c r="V622" s="92" t="s">
        <v>3279</v>
      </c>
      <c r="W622" s="87"/>
      <c r="X622" s="87"/>
      <c r="Y622" s="96" t="s">
        <v>5279</v>
      </c>
      <c r="Z622" s="87"/>
      <c r="AA622" s="48"/>
      <c r="AB622" s="49"/>
      <c r="AC622" s="48"/>
      <c r="AD622" s="49"/>
      <c r="AE622" s="48"/>
      <c r="AF622" s="49"/>
      <c r="AG622" s="48"/>
      <c r="AH622" s="49"/>
      <c r="AI622" s="48"/>
    </row>
    <row r="623" spans="1:35" x14ac:dyDescent="0.25">
      <c r="A623" s="62" t="s">
        <v>427</v>
      </c>
      <c r="B623" s="62" t="s">
        <v>1462</v>
      </c>
      <c r="C623" s="63"/>
      <c r="D623" s="64"/>
      <c r="E623" s="65"/>
      <c r="F623" s="66"/>
      <c r="G623" s="63"/>
      <c r="H623" s="67"/>
      <c r="I623" s="68"/>
      <c r="J623" s="68"/>
      <c r="K623" s="34"/>
      <c r="L623" s="75">
        <v>623</v>
      </c>
      <c r="M623" s="75" t="b">
        <f xml:space="preserve"> IF(AND(Edges[Relationship Date (UTC)] &gt;= Misc!$O$2, Edges[Relationship Date (UTC)] &lt;= Misc!$P$2,Edges[Tweet Date (UTC)] &gt;= Misc!$O$3, Edges[Tweet Date (UTC)] &lt;= Misc!$P$3,TRUE), TRUE, FALSE)</f>
        <v>1</v>
      </c>
      <c r="N623" s="70"/>
      <c r="O623" s="87" t="s">
        <v>1908</v>
      </c>
      <c r="P623" s="90">
        <v>44081.378576388888</v>
      </c>
      <c r="Q623" s="87" t="s">
        <v>2132</v>
      </c>
      <c r="R623" s="87"/>
      <c r="S623" s="87"/>
      <c r="T623" s="87" t="s">
        <v>2750</v>
      </c>
      <c r="U623" s="90">
        <v>44081.378576388888</v>
      </c>
      <c r="V623" s="92" t="s">
        <v>3279</v>
      </c>
      <c r="W623" s="87"/>
      <c r="X623" s="87"/>
      <c r="Y623" s="96" t="s">
        <v>5279</v>
      </c>
      <c r="Z623" s="87"/>
      <c r="AA623" s="48"/>
      <c r="AB623" s="49"/>
      <c r="AC623" s="48"/>
      <c r="AD623" s="49"/>
      <c r="AE623" s="48"/>
      <c r="AF623" s="49"/>
      <c r="AG623" s="48"/>
      <c r="AH623" s="49"/>
      <c r="AI623" s="48"/>
    </row>
    <row r="624" spans="1:35" x14ac:dyDescent="0.25">
      <c r="A624" s="62" t="s">
        <v>427</v>
      </c>
      <c r="B624" s="62" t="s">
        <v>1354</v>
      </c>
      <c r="C624" s="63"/>
      <c r="D624" s="64"/>
      <c r="E624" s="65"/>
      <c r="F624" s="66"/>
      <c r="G624" s="63"/>
      <c r="H624" s="67"/>
      <c r="I624" s="68"/>
      <c r="J624" s="68"/>
      <c r="K624" s="34"/>
      <c r="L624" s="75">
        <v>624</v>
      </c>
      <c r="M624" s="75" t="b">
        <f xml:space="preserve"> IF(AND(Edges[Relationship Date (UTC)] &gt;= Misc!$O$2, Edges[Relationship Date (UTC)] &lt;= Misc!$P$2,Edges[Tweet Date (UTC)] &gt;= Misc!$O$3, Edges[Tweet Date (UTC)] &lt;= Misc!$P$3,TRUE), TRUE, FALSE)</f>
        <v>1</v>
      </c>
      <c r="N624" s="70"/>
      <c r="O624" s="87" t="s">
        <v>1908</v>
      </c>
      <c r="P624" s="90">
        <v>44081.378576388888</v>
      </c>
      <c r="Q624" s="87" t="s">
        <v>2132</v>
      </c>
      <c r="R624" s="87"/>
      <c r="S624" s="87"/>
      <c r="T624" s="87" t="s">
        <v>2750</v>
      </c>
      <c r="U624" s="90">
        <v>44081.378576388888</v>
      </c>
      <c r="V624" s="92" t="s">
        <v>3279</v>
      </c>
      <c r="W624" s="87"/>
      <c r="X624" s="87"/>
      <c r="Y624" s="96" t="s">
        <v>5279</v>
      </c>
      <c r="Z624" s="87"/>
      <c r="AA624" s="48"/>
      <c r="AB624" s="49"/>
      <c r="AC624" s="48"/>
      <c r="AD624" s="49"/>
      <c r="AE624" s="48"/>
      <c r="AF624" s="49"/>
      <c r="AG624" s="48"/>
      <c r="AH624" s="49"/>
      <c r="AI624" s="48"/>
    </row>
    <row r="625" spans="1:35" x14ac:dyDescent="0.25">
      <c r="A625" s="62" t="s">
        <v>427</v>
      </c>
      <c r="B625" s="62" t="s">
        <v>1355</v>
      </c>
      <c r="C625" s="63"/>
      <c r="D625" s="64"/>
      <c r="E625" s="65"/>
      <c r="F625" s="66"/>
      <c r="G625" s="63"/>
      <c r="H625" s="67"/>
      <c r="I625" s="68"/>
      <c r="J625" s="68"/>
      <c r="K625" s="34"/>
      <c r="L625" s="75">
        <v>625</v>
      </c>
      <c r="M625" s="75" t="b">
        <f xml:space="preserve"> IF(AND(Edges[Relationship Date (UTC)] &gt;= Misc!$O$2, Edges[Relationship Date (UTC)] &lt;= Misc!$P$2,Edges[Tweet Date (UTC)] &gt;= Misc!$O$3, Edges[Tweet Date (UTC)] &lt;= Misc!$P$3,TRUE), TRUE, FALSE)</f>
        <v>1</v>
      </c>
      <c r="N625" s="70"/>
      <c r="O625" s="87" t="s">
        <v>1908</v>
      </c>
      <c r="P625" s="90">
        <v>44081.378576388888</v>
      </c>
      <c r="Q625" s="87" t="s">
        <v>2132</v>
      </c>
      <c r="R625" s="87"/>
      <c r="S625" s="87"/>
      <c r="T625" s="87" t="s">
        <v>2750</v>
      </c>
      <c r="U625" s="90">
        <v>44081.378576388888</v>
      </c>
      <c r="V625" s="92" t="s">
        <v>3279</v>
      </c>
      <c r="W625" s="87"/>
      <c r="X625" s="87"/>
      <c r="Y625" s="96" t="s">
        <v>5279</v>
      </c>
      <c r="Z625" s="87"/>
      <c r="AA625" s="48"/>
      <c r="AB625" s="49"/>
      <c r="AC625" s="48"/>
      <c r="AD625" s="49"/>
      <c r="AE625" s="48"/>
      <c r="AF625" s="49"/>
      <c r="AG625" s="48"/>
      <c r="AH625" s="49"/>
      <c r="AI625" s="48"/>
    </row>
    <row r="626" spans="1:35" x14ac:dyDescent="0.25">
      <c r="A626" s="62" t="s">
        <v>427</v>
      </c>
      <c r="B626" s="62" t="s">
        <v>1553</v>
      </c>
      <c r="C626" s="63"/>
      <c r="D626" s="64"/>
      <c r="E626" s="65"/>
      <c r="F626" s="66"/>
      <c r="G626" s="63"/>
      <c r="H626" s="67"/>
      <c r="I626" s="68"/>
      <c r="J626" s="68"/>
      <c r="K626" s="34"/>
      <c r="L626" s="75">
        <v>626</v>
      </c>
      <c r="M626" s="75" t="b">
        <f xml:space="preserve"> IF(AND(Edges[Relationship Date (UTC)] &gt;= Misc!$O$2, Edges[Relationship Date (UTC)] &lt;= Misc!$P$2,Edges[Tweet Date (UTC)] &gt;= Misc!$O$3, Edges[Tweet Date (UTC)] &lt;= Misc!$P$3,TRUE), TRUE, FALSE)</f>
        <v>1</v>
      </c>
      <c r="N626" s="70"/>
      <c r="O626" s="87" t="s">
        <v>1908</v>
      </c>
      <c r="P626" s="90">
        <v>44081.378576388888</v>
      </c>
      <c r="Q626" s="87" t="s">
        <v>2132</v>
      </c>
      <c r="R626" s="87"/>
      <c r="S626" s="87"/>
      <c r="T626" s="87" t="s">
        <v>2750</v>
      </c>
      <c r="U626" s="90">
        <v>44081.378576388888</v>
      </c>
      <c r="V626" s="92" t="s">
        <v>3279</v>
      </c>
      <c r="W626" s="87"/>
      <c r="X626" s="87"/>
      <c r="Y626" s="96" t="s">
        <v>5279</v>
      </c>
      <c r="Z626" s="87"/>
      <c r="AA626" s="48">
        <v>0</v>
      </c>
      <c r="AB626" s="49">
        <v>0</v>
      </c>
      <c r="AC626" s="48">
        <v>0</v>
      </c>
      <c r="AD626" s="49">
        <v>0</v>
      </c>
      <c r="AE626" s="48">
        <v>0</v>
      </c>
      <c r="AF626" s="49">
        <v>0</v>
      </c>
      <c r="AG626" s="48">
        <v>11</v>
      </c>
      <c r="AH626" s="49">
        <v>100</v>
      </c>
      <c r="AI626" s="48">
        <v>11</v>
      </c>
    </row>
    <row r="627" spans="1:35" x14ac:dyDescent="0.25">
      <c r="A627" s="62" t="s">
        <v>428</v>
      </c>
      <c r="B627" s="62" t="s">
        <v>1554</v>
      </c>
      <c r="C627" s="63"/>
      <c r="D627" s="64"/>
      <c r="E627" s="65"/>
      <c r="F627" s="66"/>
      <c r="G627" s="63"/>
      <c r="H627" s="67"/>
      <c r="I627" s="68"/>
      <c r="J627" s="68"/>
      <c r="K627" s="34"/>
      <c r="L627" s="75">
        <v>627</v>
      </c>
      <c r="M627" s="75" t="b">
        <f xml:space="preserve"> IF(AND(Edges[Relationship Date (UTC)] &gt;= Misc!$O$2, Edges[Relationship Date (UTC)] &lt;= Misc!$P$2,Edges[Tweet Date (UTC)] &gt;= Misc!$O$3, Edges[Tweet Date (UTC)] &lt;= Misc!$P$3,TRUE), TRUE, FALSE)</f>
        <v>1</v>
      </c>
      <c r="N627" s="70"/>
      <c r="O627" s="87" t="s">
        <v>1908</v>
      </c>
      <c r="P627" s="90">
        <v>44081.37804398148</v>
      </c>
      <c r="Q627" s="87" t="s">
        <v>2133</v>
      </c>
      <c r="R627" s="87"/>
      <c r="S627" s="87"/>
      <c r="T627" s="87" t="s">
        <v>2747</v>
      </c>
      <c r="U627" s="90">
        <v>44081.37804398148</v>
      </c>
      <c r="V627" s="92" t="s">
        <v>3280</v>
      </c>
      <c r="W627" s="87"/>
      <c r="X627" s="87"/>
      <c r="Y627" s="96" t="s">
        <v>5280</v>
      </c>
      <c r="Z627" s="87"/>
      <c r="AA627" s="48">
        <v>0</v>
      </c>
      <c r="AB627" s="49">
        <v>0</v>
      </c>
      <c r="AC627" s="48">
        <v>0</v>
      </c>
      <c r="AD627" s="49">
        <v>0</v>
      </c>
      <c r="AE627" s="48">
        <v>0</v>
      </c>
      <c r="AF627" s="49">
        <v>0</v>
      </c>
      <c r="AG627" s="48">
        <v>41</v>
      </c>
      <c r="AH627" s="49">
        <v>100</v>
      </c>
      <c r="AI627" s="48">
        <v>41</v>
      </c>
    </row>
    <row r="628" spans="1:35" x14ac:dyDescent="0.25">
      <c r="A628" s="62" t="s">
        <v>428</v>
      </c>
      <c r="B628" s="62" t="s">
        <v>1554</v>
      </c>
      <c r="C628" s="63"/>
      <c r="D628" s="64"/>
      <c r="E628" s="65"/>
      <c r="F628" s="66"/>
      <c r="G628" s="63"/>
      <c r="H628" s="67"/>
      <c r="I628" s="68"/>
      <c r="J628" s="68"/>
      <c r="K628" s="34"/>
      <c r="L628" s="75">
        <v>628</v>
      </c>
      <c r="M628" s="75" t="b">
        <f xml:space="preserve"> IF(AND(Edges[Relationship Date (UTC)] &gt;= Misc!$O$2, Edges[Relationship Date (UTC)] &lt;= Misc!$P$2,Edges[Tweet Date (UTC)] &gt;= Misc!$O$3, Edges[Tweet Date (UTC)] &lt;= Misc!$P$3,TRUE), TRUE, FALSE)</f>
        <v>1</v>
      </c>
      <c r="N628" s="70"/>
      <c r="O628" s="87" t="s">
        <v>1908</v>
      </c>
      <c r="P628" s="90">
        <v>44081.378576388888</v>
      </c>
      <c r="Q628" s="87" t="s">
        <v>2134</v>
      </c>
      <c r="R628" s="87"/>
      <c r="S628" s="87"/>
      <c r="T628" s="87"/>
      <c r="U628" s="90">
        <v>44081.378576388888</v>
      </c>
      <c r="V628" s="92" t="s">
        <v>3281</v>
      </c>
      <c r="W628" s="87"/>
      <c r="X628" s="87"/>
      <c r="Y628" s="96" t="s">
        <v>5281</v>
      </c>
      <c r="Z628" s="87"/>
      <c r="AA628" s="48">
        <v>0</v>
      </c>
      <c r="AB628" s="49">
        <v>0</v>
      </c>
      <c r="AC628" s="48">
        <v>1</v>
      </c>
      <c r="AD628" s="49">
        <v>3.5714285714285716</v>
      </c>
      <c r="AE628" s="48">
        <v>0</v>
      </c>
      <c r="AF628" s="49">
        <v>0</v>
      </c>
      <c r="AG628" s="48">
        <v>27</v>
      </c>
      <c r="AH628" s="49">
        <v>96.428571428571431</v>
      </c>
      <c r="AI628" s="48">
        <v>28</v>
      </c>
    </row>
    <row r="629" spans="1:35" x14ac:dyDescent="0.25">
      <c r="A629" s="62" t="s">
        <v>429</v>
      </c>
      <c r="B629" s="62" t="s">
        <v>1555</v>
      </c>
      <c r="C629" s="63"/>
      <c r="D629" s="64"/>
      <c r="E629" s="65"/>
      <c r="F629" s="66"/>
      <c r="G629" s="63"/>
      <c r="H629" s="67"/>
      <c r="I629" s="68"/>
      <c r="J629" s="68"/>
      <c r="K629" s="34"/>
      <c r="L629" s="75">
        <v>629</v>
      </c>
      <c r="M629" s="75" t="b">
        <f xml:space="preserve"> IF(AND(Edges[Relationship Date (UTC)] &gt;= Misc!$O$2, Edges[Relationship Date (UTC)] &lt;= Misc!$P$2,Edges[Tweet Date (UTC)] &gt;= Misc!$O$3, Edges[Tweet Date (UTC)] &lt;= Misc!$P$3,TRUE), TRUE, FALSE)</f>
        <v>1</v>
      </c>
      <c r="N629" s="70"/>
      <c r="O629" s="87" t="s">
        <v>1908</v>
      </c>
      <c r="P629" s="90">
        <v>44081.378599537034</v>
      </c>
      <c r="Q629" s="87" t="s">
        <v>2135</v>
      </c>
      <c r="R629" s="87"/>
      <c r="S629" s="87"/>
      <c r="T629" s="87" t="s">
        <v>2743</v>
      </c>
      <c r="U629" s="90">
        <v>44081.378599537034</v>
      </c>
      <c r="V629" s="92" t="s">
        <v>3282</v>
      </c>
      <c r="W629" s="87"/>
      <c r="X629" s="87"/>
      <c r="Y629" s="96" t="s">
        <v>5282</v>
      </c>
      <c r="Z629" s="87"/>
      <c r="AA629" s="48">
        <v>0</v>
      </c>
      <c r="AB629" s="49">
        <v>0</v>
      </c>
      <c r="AC629" s="48">
        <v>0</v>
      </c>
      <c r="AD629" s="49">
        <v>0</v>
      </c>
      <c r="AE629" s="48">
        <v>0</v>
      </c>
      <c r="AF629" s="49">
        <v>0</v>
      </c>
      <c r="AG629" s="48">
        <v>25</v>
      </c>
      <c r="AH629" s="49">
        <v>100</v>
      </c>
      <c r="AI629" s="48">
        <v>25</v>
      </c>
    </row>
    <row r="630" spans="1:35" x14ac:dyDescent="0.25">
      <c r="A630" s="62" t="s">
        <v>430</v>
      </c>
      <c r="B630" s="62" t="s">
        <v>1165</v>
      </c>
      <c r="C630" s="63"/>
      <c r="D630" s="64"/>
      <c r="E630" s="65"/>
      <c r="F630" s="66"/>
      <c r="G630" s="63"/>
      <c r="H630" s="67"/>
      <c r="I630" s="68"/>
      <c r="J630" s="68"/>
      <c r="K630" s="34"/>
      <c r="L630" s="75">
        <v>630</v>
      </c>
      <c r="M630" s="75" t="b">
        <f xml:space="preserve"> IF(AND(Edges[Relationship Date (UTC)] &gt;= Misc!$O$2, Edges[Relationship Date (UTC)] &lt;= Misc!$P$2,Edges[Tweet Date (UTC)] &gt;= Misc!$O$3, Edges[Tweet Date (UTC)] &lt;= Misc!$P$3,TRUE), TRUE, FALSE)</f>
        <v>1</v>
      </c>
      <c r="N630" s="70"/>
      <c r="O630" s="87" t="s">
        <v>1908</v>
      </c>
      <c r="P630" s="90">
        <v>44081.378645833334</v>
      </c>
      <c r="Q630" s="87" t="s">
        <v>1921</v>
      </c>
      <c r="R630" s="87"/>
      <c r="S630" s="87"/>
      <c r="T630" s="87" t="s">
        <v>2747</v>
      </c>
      <c r="U630" s="90">
        <v>44081.378645833334</v>
      </c>
      <c r="V630" s="92" t="s">
        <v>3283</v>
      </c>
      <c r="W630" s="87"/>
      <c r="X630" s="87"/>
      <c r="Y630" s="96" t="s">
        <v>5283</v>
      </c>
      <c r="Z630" s="87"/>
      <c r="AA630" s="48">
        <v>0</v>
      </c>
      <c r="AB630" s="49">
        <v>0</v>
      </c>
      <c r="AC630" s="48">
        <v>0</v>
      </c>
      <c r="AD630" s="49">
        <v>0</v>
      </c>
      <c r="AE630" s="48">
        <v>0</v>
      </c>
      <c r="AF630" s="49">
        <v>0</v>
      </c>
      <c r="AG630" s="48">
        <v>26</v>
      </c>
      <c r="AH630" s="49">
        <v>100</v>
      </c>
      <c r="AI630" s="48">
        <v>26</v>
      </c>
    </row>
    <row r="631" spans="1:35" x14ac:dyDescent="0.25">
      <c r="A631" s="62" t="s">
        <v>431</v>
      </c>
      <c r="B631" s="62" t="s">
        <v>1361</v>
      </c>
      <c r="C631" s="63"/>
      <c r="D631" s="64"/>
      <c r="E631" s="65"/>
      <c r="F631" s="66"/>
      <c r="G631" s="63"/>
      <c r="H631" s="67"/>
      <c r="I631" s="68"/>
      <c r="J631" s="68"/>
      <c r="K631" s="34"/>
      <c r="L631" s="75">
        <v>631</v>
      </c>
      <c r="M631" s="75" t="b">
        <f xml:space="preserve"> IF(AND(Edges[Relationship Date (UTC)] &gt;= Misc!$O$2, Edges[Relationship Date (UTC)] &lt;= Misc!$P$2,Edges[Tweet Date (UTC)] &gt;= Misc!$O$3, Edges[Tweet Date (UTC)] &lt;= Misc!$P$3,TRUE), TRUE, FALSE)</f>
        <v>1</v>
      </c>
      <c r="N631" s="70"/>
      <c r="O631" s="87" t="s">
        <v>1908</v>
      </c>
      <c r="P631" s="90">
        <v>44081.378680555557</v>
      </c>
      <c r="Q631" s="87" t="s">
        <v>1925</v>
      </c>
      <c r="R631" s="87"/>
      <c r="S631" s="87"/>
      <c r="T631" s="87"/>
      <c r="U631" s="90">
        <v>44081.378680555557</v>
      </c>
      <c r="V631" s="92" t="s">
        <v>3284</v>
      </c>
      <c r="W631" s="87"/>
      <c r="X631" s="87"/>
      <c r="Y631" s="96" t="s">
        <v>5284</v>
      </c>
      <c r="Z631" s="87"/>
      <c r="AA631" s="48"/>
      <c r="AB631" s="49"/>
      <c r="AC631" s="48"/>
      <c r="AD631" s="49"/>
      <c r="AE631" s="48"/>
      <c r="AF631" s="49"/>
      <c r="AG631" s="48"/>
      <c r="AH631" s="49"/>
      <c r="AI631" s="48"/>
    </row>
    <row r="632" spans="1:35" x14ac:dyDescent="0.25">
      <c r="A632" s="62" t="s">
        <v>431</v>
      </c>
      <c r="B632" s="62" t="s">
        <v>1362</v>
      </c>
      <c r="C632" s="63"/>
      <c r="D632" s="64"/>
      <c r="E632" s="65"/>
      <c r="F632" s="66"/>
      <c r="G632" s="63"/>
      <c r="H632" s="67"/>
      <c r="I632" s="68"/>
      <c r="J632" s="68"/>
      <c r="K632" s="34"/>
      <c r="L632" s="75">
        <v>632</v>
      </c>
      <c r="M632" s="75" t="b">
        <f xml:space="preserve"> IF(AND(Edges[Relationship Date (UTC)] &gt;= Misc!$O$2, Edges[Relationship Date (UTC)] &lt;= Misc!$P$2,Edges[Tweet Date (UTC)] &gt;= Misc!$O$3, Edges[Tweet Date (UTC)] &lt;= Misc!$P$3,TRUE), TRUE, FALSE)</f>
        <v>1</v>
      </c>
      <c r="N632" s="70"/>
      <c r="O632" s="87" t="s">
        <v>1908</v>
      </c>
      <c r="P632" s="90">
        <v>44081.378680555557</v>
      </c>
      <c r="Q632" s="87" t="s">
        <v>1925</v>
      </c>
      <c r="R632" s="87"/>
      <c r="S632" s="87"/>
      <c r="T632" s="87"/>
      <c r="U632" s="90">
        <v>44081.378680555557</v>
      </c>
      <c r="V632" s="92" t="s">
        <v>3284</v>
      </c>
      <c r="W632" s="87"/>
      <c r="X632" s="87"/>
      <c r="Y632" s="96" t="s">
        <v>5284</v>
      </c>
      <c r="Z632" s="87"/>
      <c r="AA632" s="48">
        <v>0</v>
      </c>
      <c r="AB632" s="49">
        <v>0</v>
      </c>
      <c r="AC632" s="48">
        <v>0</v>
      </c>
      <c r="AD632" s="49">
        <v>0</v>
      </c>
      <c r="AE632" s="48">
        <v>0</v>
      </c>
      <c r="AF632" s="49">
        <v>0</v>
      </c>
      <c r="AG632" s="48">
        <v>42</v>
      </c>
      <c r="AH632" s="49">
        <v>100</v>
      </c>
      <c r="AI632" s="48">
        <v>42</v>
      </c>
    </row>
    <row r="633" spans="1:35" x14ac:dyDescent="0.25">
      <c r="A633" s="62" t="s">
        <v>432</v>
      </c>
      <c r="B633" s="62" t="s">
        <v>1365</v>
      </c>
      <c r="C633" s="63"/>
      <c r="D633" s="64"/>
      <c r="E633" s="65"/>
      <c r="F633" s="66"/>
      <c r="G633" s="63"/>
      <c r="H633" s="67"/>
      <c r="I633" s="68"/>
      <c r="J633" s="68"/>
      <c r="K633" s="34"/>
      <c r="L633" s="75">
        <v>633</v>
      </c>
      <c r="M633" s="75" t="b">
        <f xml:space="preserve"> IF(AND(Edges[Relationship Date (UTC)] &gt;= Misc!$O$2, Edges[Relationship Date (UTC)] &lt;= Misc!$P$2,Edges[Tweet Date (UTC)] &gt;= Misc!$O$3, Edges[Tweet Date (UTC)] &lt;= Misc!$P$3,TRUE), TRUE, FALSE)</f>
        <v>1</v>
      </c>
      <c r="N633" s="70"/>
      <c r="O633" s="87" t="s">
        <v>1908</v>
      </c>
      <c r="P633" s="90">
        <v>44081.378692129627</v>
      </c>
      <c r="Q633" s="87" t="s">
        <v>1931</v>
      </c>
      <c r="R633" s="87"/>
      <c r="S633" s="87"/>
      <c r="T633" s="87"/>
      <c r="U633" s="90">
        <v>44081.378692129627</v>
      </c>
      <c r="V633" s="92" t="s">
        <v>3285</v>
      </c>
      <c r="W633" s="87"/>
      <c r="X633" s="87"/>
      <c r="Y633" s="96" t="s">
        <v>5285</v>
      </c>
      <c r="Z633" s="87"/>
      <c r="AA633" s="48">
        <v>0</v>
      </c>
      <c r="AB633" s="49">
        <v>0</v>
      </c>
      <c r="AC633" s="48">
        <v>0</v>
      </c>
      <c r="AD633" s="49">
        <v>0</v>
      </c>
      <c r="AE633" s="48">
        <v>0</v>
      </c>
      <c r="AF633" s="49">
        <v>0</v>
      </c>
      <c r="AG633" s="48">
        <v>42</v>
      </c>
      <c r="AH633" s="49">
        <v>100</v>
      </c>
      <c r="AI633" s="48">
        <v>42</v>
      </c>
    </row>
    <row r="634" spans="1:35" x14ac:dyDescent="0.25">
      <c r="A634" s="62" t="s">
        <v>433</v>
      </c>
      <c r="B634" s="62" t="s">
        <v>1556</v>
      </c>
      <c r="C634" s="63"/>
      <c r="D634" s="64"/>
      <c r="E634" s="65"/>
      <c r="F634" s="66"/>
      <c r="G634" s="63"/>
      <c r="H634" s="67"/>
      <c r="I634" s="68"/>
      <c r="J634" s="68"/>
      <c r="K634" s="34"/>
      <c r="L634" s="75">
        <v>634</v>
      </c>
      <c r="M634" s="75" t="b">
        <f xml:space="preserve"> IF(AND(Edges[Relationship Date (UTC)] &gt;= Misc!$O$2, Edges[Relationship Date (UTC)] &lt;= Misc!$P$2,Edges[Tweet Date (UTC)] &gt;= Misc!$O$3, Edges[Tweet Date (UTC)] &lt;= Misc!$P$3,TRUE), TRUE, FALSE)</f>
        <v>1</v>
      </c>
      <c r="N634" s="70"/>
      <c r="O634" s="87" t="s">
        <v>1908</v>
      </c>
      <c r="P634" s="90">
        <v>44081.370416666665</v>
      </c>
      <c r="Q634" s="87" t="s">
        <v>2136</v>
      </c>
      <c r="R634" s="87"/>
      <c r="S634" s="87"/>
      <c r="T634" s="87" t="s">
        <v>2806</v>
      </c>
      <c r="U634" s="90">
        <v>44081.370416666665</v>
      </c>
      <c r="V634" s="92" t="s">
        <v>3286</v>
      </c>
      <c r="W634" s="87"/>
      <c r="X634" s="87"/>
      <c r="Y634" s="96" t="s">
        <v>5286</v>
      </c>
      <c r="Z634" s="87"/>
      <c r="AA634" s="48">
        <v>0</v>
      </c>
      <c r="AB634" s="49">
        <v>0</v>
      </c>
      <c r="AC634" s="48">
        <v>0</v>
      </c>
      <c r="AD634" s="49">
        <v>0</v>
      </c>
      <c r="AE634" s="48">
        <v>0</v>
      </c>
      <c r="AF634" s="49">
        <v>0</v>
      </c>
      <c r="AG634" s="48">
        <v>18</v>
      </c>
      <c r="AH634" s="49">
        <v>100</v>
      </c>
      <c r="AI634" s="48">
        <v>18</v>
      </c>
    </row>
    <row r="635" spans="1:35" x14ac:dyDescent="0.25">
      <c r="A635" s="62" t="s">
        <v>433</v>
      </c>
      <c r="B635" s="62" t="s">
        <v>1165</v>
      </c>
      <c r="C635" s="63"/>
      <c r="D635" s="64"/>
      <c r="E635" s="65"/>
      <c r="F635" s="66"/>
      <c r="G635" s="63"/>
      <c r="H635" s="67"/>
      <c r="I635" s="68"/>
      <c r="J635" s="68"/>
      <c r="K635" s="34"/>
      <c r="L635" s="75">
        <v>635</v>
      </c>
      <c r="M635" s="75" t="b">
        <f xml:space="preserve"> IF(AND(Edges[Relationship Date (UTC)] &gt;= Misc!$O$2, Edges[Relationship Date (UTC)] &lt;= Misc!$P$2,Edges[Tweet Date (UTC)] &gt;= Misc!$O$3, Edges[Tweet Date (UTC)] &lt;= Misc!$P$3,TRUE), TRUE, FALSE)</f>
        <v>1</v>
      </c>
      <c r="N635" s="70"/>
      <c r="O635" s="87" t="s">
        <v>1908</v>
      </c>
      <c r="P635" s="90">
        <v>44081.370416666665</v>
      </c>
      <c r="Q635" s="87" t="s">
        <v>2136</v>
      </c>
      <c r="R635" s="87"/>
      <c r="S635" s="87"/>
      <c r="T635" s="87" t="s">
        <v>2806</v>
      </c>
      <c r="U635" s="90">
        <v>44081.370416666665</v>
      </c>
      <c r="V635" s="92" t="s">
        <v>3286</v>
      </c>
      <c r="W635" s="87"/>
      <c r="X635" s="87"/>
      <c r="Y635" s="96" t="s">
        <v>5286</v>
      </c>
      <c r="Z635" s="87"/>
      <c r="AA635" s="48"/>
      <c r="AB635" s="49"/>
      <c r="AC635" s="48"/>
      <c r="AD635" s="49"/>
      <c r="AE635" s="48"/>
      <c r="AF635" s="49"/>
      <c r="AG635" s="48"/>
      <c r="AH635" s="49"/>
      <c r="AI635" s="48"/>
    </row>
    <row r="636" spans="1:35" x14ac:dyDescent="0.25">
      <c r="A636" s="62" t="s">
        <v>433</v>
      </c>
      <c r="B636" s="62" t="s">
        <v>1165</v>
      </c>
      <c r="C636" s="63"/>
      <c r="D636" s="64"/>
      <c r="E636" s="65"/>
      <c r="F636" s="66"/>
      <c r="G636" s="63"/>
      <c r="H636" s="67"/>
      <c r="I636" s="68"/>
      <c r="J636" s="68"/>
      <c r="K636" s="34"/>
      <c r="L636" s="75">
        <v>636</v>
      </c>
      <c r="M636" s="75" t="b">
        <f xml:space="preserve"> IF(AND(Edges[Relationship Date (UTC)] &gt;= Misc!$O$2, Edges[Relationship Date (UTC)] &lt;= Misc!$P$2,Edges[Tweet Date (UTC)] &gt;= Misc!$O$3, Edges[Tweet Date (UTC)] &lt;= Misc!$P$3,TRUE), TRUE, FALSE)</f>
        <v>1</v>
      </c>
      <c r="N636" s="70"/>
      <c r="O636" s="87" t="s">
        <v>1908</v>
      </c>
      <c r="P636" s="90">
        <v>44081.378761574073</v>
      </c>
      <c r="Q636" s="87" t="s">
        <v>1918</v>
      </c>
      <c r="R636" s="87"/>
      <c r="S636" s="87"/>
      <c r="T636" s="87"/>
      <c r="U636" s="90">
        <v>44081.378761574073</v>
      </c>
      <c r="V636" s="92" t="s">
        <v>3287</v>
      </c>
      <c r="W636" s="87"/>
      <c r="X636" s="87"/>
      <c r="Y636" s="96" t="s">
        <v>5287</v>
      </c>
      <c r="Z636" s="87"/>
      <c r="AA636" s="48">
        <v>0</v>
      </c>
      <c r="AB636" s="49">
        <v>0</v>
      </c>
      <c r="AC636" s="48">
        <v>0</v>
      </c>
      <c r="AD636" s="49">
        <v>0</v>
      </c>
      <c r="AE636" s="48">
        <v>0</v>
      </c>
      <c r="AF636" s="49">
        <v>0</v>
      </c>
      <c r="AG636" s="48">
        <v>44</v>
      </c>
      <c r="AH636" s="49">
        <v>100</v>
      </c>
      <c r="AI636" s="48">
        <v>44</v>
      </c>
    </row>
    <row r="637" spans="1:35" x14ac:dyDescent="0.25">
      <c r="A637" s="62" t="s">
        <v>434</v>
      </c>
      <c r="B637" s="62" t="s">
        <v>1269</v>
      </c>
      <c r="C637" s="63"/>
      <c r="D637" s="64"/>
      <c r="E637" s="65"/>
      <c r="F637" s="66"/>
      <c r="G637" s="63"/>
      <c r="H637" s="67"/>
      <c r="I637" s="68"/>
      <c r="J637" s="68"/>
      <c r="K637" s="34"/>
      <c r="L637" s="75">
        <v>637</v>
      </c>
      <c r="M637" s="75" t="b">
        <f xml:space="preserve"> IF(AND(Edges[Relationship Date (UTC)] &gt;= Misc!$O$2, Edges[Relationship Date (UTC)] &lt;= Misc!$P$2,Edges[Tweet Date (UTC)] &gt;= Misc!$O$3, Edges[Tweet Date (UTC)] &lt;= Misc!$P$3,TRUE), TRUE, FALSE)</f>
        <v>1</v>
      </c>
      <c r="N637" s="70"/>
      <c r="O637" s="87" t="s">
        <v>1908</v>
      </c>
      <c r="P637" s="90">
        <v>44081.378819444442</v>
      </c>
      <c r="Q637" s="87" t="s">
        <v>2093</v>
      </c>
      <c r="R637" s="87"/>
      <c r="S637" s="87"/>
      <c r="T637" s="87" t="s">
        <v>2743</v>
      </c>
      <c r="U637" s="90">
        <v>44081.378819444442</v>
      </c>
      <c r="V637" s="92" t="s">
        <v>3288</v>
      </c>
      <c r="W637" s="87"/>
      <c r="X637" s="87"/>
      <c r="Y637" s="96" t="s">
        <v>5288</v>
      </c>
      <c r="Z637" s="87"/>
      <c r="AA637" s="48">
        <v>0</v>
      </c>
      <c r="AB637" s="49">
        <v>0</v>
      </c>
      <c r="AC637" s="48">
        <v>0</v>
      </c>
      <c r="AD637" s="49">
        <v>0</v>
      </c>
      <c r="AE637" s="48">
        <v>0</v>
      </c>
      <c r="AF637" s="49">
        <v>0</v>
      </c>
      <c r="AG637" s="48">
        <v>32</v>
      </c>
      <c r="AH637" s="49">
        <v>100</v>
      </c>
      <c r="AI637" s="48">
        <v>32</v>
      </c>
    </row>
    <row r="638" spans="1:35" x14ac:dyDescent="0.25">
      <c r="A638" s="62" t="s">
        <v>435</v>
      </c>
      <c r="B638" s="62" t="s">
        <v>1387</v>
      </c>
      <c r="C638" s="63"/>
      <c r="D638" s="64"/>
      <c r="E638" s="65"/>
      <c r="F638" s="66"/>
      <c r="G638" s="63"/>
      <c r="H638" s="67"/>
      <c r="I638" s="68"/>
      <c r="J638" s="68"/>
      <c r="K638" s="34"/>
      <c r="L638" s="75">
        <v>638</v>
      </c>
      <c r="M638" s="75" t="b">
        <f xml:space="preserve"> IF(AND(Edges[Relationship Date (UTC)] &gt;= Misc!$O$2, Edges[Relationship Date (UTC)] &lt;= Misc!$P$2,Edges[Tweet Date (UTC)] &gt;= Misc!$O$3, Edges[Tweet Date (UTC)] &lt;= Misc!$P$3,TRUE), TRUE, FALSE)</f>
        <v>1</v>
      </c>
      <c r="N638" s="70"/>
      <c r="O638" s="87" t="s">
        <v>1908</v>
      </c>
      <c r="P638" s="90">
        <v>44081.378842592596</v>
      </c>
      <c r="Q638" s="87" t="s">
        <v>2137</v>
      </c>
      <c r="R638" s="87"/>
      <c r="S638" s="87"/>
      <c r="T638" s="87"/>
      <c r="U638" s="90">
        <v>44081.378842592596</v>
      </c>
      <c r="V638" s="92" t="s">
        <v>3289</v>
      </c>
      <c r="W638" s="87"/>
      <c r="X638" s="87"/>
      <c r="Y638" s="96" t="s">
        <v>5289</v>
      </c>
      <c r="Z638" s="87"/>
      <c r="AA638" s="48">
        <v>0</v>
      </c>
      <c r="AB638" s="49">
        <v>0</v>
      </c>
      <c r="AC638" s="48">
        <v>0</v>
      </c>
      <c r="AD638" s="49">
        <v>0</v>
      </c>
      <c r="AE638" s="48">
        <v>0</v>
      </c>
      <c r="AF638" s="49">
        <v>0</v>
      </c>
      <c r="AG638" s="48">
        <v>44</v>
      </c>
      <c r="AH638" s="49">
        <v>100</v>
      </c>
      <c r="AI638" s="48">
        <v>44</v>
      </c>
    </row>
    <row r="639" spans="1:35" x14ac:dyDescent="0.25">
      <c r="A639" s="62" t="s">
        <v>436</v>
      </c>
      <c r="B639" s="62" t="s">
        <v>1165</v>
      </c>
      <c r="C639" s="63"/>
      <c r="D639" s="64"/>
      <c r="E639" s="65"/>
      <c r="F639" s="66"/>
      <c r="G639" s="63"/>
      <c r="H639" s="67"/>
      <c r="I639" s="68"/>
      <c r="J639" s="68"/>
      <c r="K639" s="34"/>
      <c r="L639" s="75">
        <v>639</v>
      </c>
      <c r="M639" s="75" t="b">
        <f xml:space="preserve"> IF(AND(Edges[Relationship Date (UTC)] &gt;= Misc!$O$2, Edges[Relationship Date (UTC)] &lt;= Misc!$P$2,Edges[Tweet Date (UTC)] &gt;= Misc!$O$3, Edges[Tweet Date (UTC)] &lt;= Misc!$P$3,TRUE), TRUE, FALSE)</f>
        <v>1</v>
      </c>
      <c r="N639" s="70"/>
      <c r="O639" s="87" t="s">
        <v>1908</v>
      </c>
      <c r="P639" s="90">
        <v>44081.378865740742</v>
      </c>
      <c r="Q639" s="87" t="s">
        <v>1932</v>
      </c>
      <c r="R639" s="87"/>
      <c r="S639" s="87"/>
      <c r="T639" s="87" t="s">
        <v>2743</v>
      </c>
      <c r="U639" s="90">
        <v>44081.378865740742</v>
      </c>
      <c r="V639" s="92" t="s">
        <v>3290</v>
      </c>
      <c r="W639" s="87"/>
      <c r="X639" s="87"/>
      <c r="Y639" s="96" t="s">
        <v>5290</v>
      </c>
      <c r="Z639" s="87"/>
      <c r="AA639" s="48">
        <v>0</v>
      </c>
      <c r="AB639" s="49">
        <v>0</v>
      </c>
      <c r="AC639" s="48">
        <v>0</v>
      </c>
      <c r="AD639" s="49">
        <v>0</v>
      </c>
      <c r="AE639" s="48">
        <v>0</v>
      </c>
      <c r="AF639" s="49">
        <v>0</v>
      </c>
      <c r="AG639" s="48">
        <v>26</v>
      </c>
      <c r="AH639" s="49">
        <v>100</v>
      </c>
      <c r="AI639" s="48">
        <v>26</v>
      </c>
    </row>
    <row r="640" spans="1:35" x14ac:dyDescent="0.25">
      <c r="A640" s="62" t="s">
        <v>437</v>
      </c>
      <c r="B640" s="62" t="s">
        <v>1387</v>
      </c>
      <c r="C640" s="63"/>
      <c r="D640" s="64"/>
      <c r="E640" s="65"/>
      <c r="F640" s="66"/>
      <c r="G640" s="63"/>
      <c r="H640" s="67"/>
      <c r="I640" s="68"/>
      <c r="J640" s="68"/>
      <c r="K640" s="34"/>
      <c r="L640" s="75">
        <v>640</v>
      </c>
      <c r="M640" s="75" t="b">
        <f xml:space="preserve"> IF(AND(Edges[Relationship Date (UTC)] &gt;= Misc!$O$2, Edges[Relationship Date (UTC)] &lt;= Misc!$P$2,Edges[Tweet Date (UTC)] &gt;= Misc!$O$3, Edges[Tweet Date (UTC)] &lt;= Misc!$P$3,TRUE), TRUE, FALSE)</f>
        <v>1</v>
      </c>
      <c r="N640" s="70"/>
      <c r="O640" s="87" t="s">
        <v>1908</v>
      </c>
      <c r="P640" s="90">
        <v>44081.378912037035</v>
      </c>
      <c r="Q640" s="87" t="s">
        <v>2138</v>
      </c>
      <c r="R640" s="87"/>
      <c r="S640" s="87"/>
      <c r="T640" s="87"/>
      <c r="U640" s="90">
        <v>44081.378912037035</v>
      </c>
      <c r="V640" s="92" t="s">
        <v>3291</v>
      </c>
      <c r="W640" s="87"/>
      <c r="X640" s="87"/>
      <c r="Y640" s="96" t="s">
        <v>5291</v>
      </c>
      <c r="Z640" s="87"/>
      <c r="AA640" s="48">
        <v>0</v>
      </c>
      <c r="AB640" s="49">
        <v>0</v>
      </c>
      <c r="AC640" s="48">
        <v>0</v>
      </c>
      <c r="AD640" s="49">
        <v>0</v>
      </c>
      <c r="AE640" s="48">
        <v>0</v>
      </c>
      <c r="AF640" s="49">
        <v>0</v>
      </c>
      <c r="AG640" s="48">
        <v>45</v>
      </c>
      <c r="AH640" s="49">
        <v>100</v>
      </c>
      <c r="AI640" s="48">
        <v>45</v>
      </c>
    </row>
    <row r="641" spans="1:35" x14ac:dyDescent="0.25">
      <c r="A641" s="62" t="s">
        <v>438</v>
      </c>
      <c r="B641" s="62" t="s">
        <v>1349</v>
      </c>
      <c r="C641" s="63"/>
      <c r="D641" s="64"/>
      <c r="E641" s="65"/>
      <c r="F641" s="66"/>
      <c r="G641" s="63"/>
      <c r="H641" s="67"/>
      <c r="I641" s="68"/>
      <c r="J641" s="68"/>
      <c r="K641" s="34"/>
      <c r="L641" s="75">
        <v>641</v>
      </c>
      <c r="M641" s="75" t="b">
        <f xml:space="preserve"> IF(AND(Edges[Relationship Date (UTC)] &gt;= Misc!$O$2, Edges[Relationship Date (UTC)] &lt;= Misc!$P$2,Edges[Tweet Date (UTC)] &gt;= Misc!$O$3, Edges[Tweet Date (UTC)] &lt;= Misc!$P$3,TRUE), TRUE, FALSE)</f>
        <v>1</v>
      </c>
      <c r="N641" s="70"/>
      <c r="O641" s="87" t="s">
        <v>1908</v>
      </c>
      <c r="P641" s="90">
        <v>44081.377071759256</v>
      </c>
      <c r="Q641" s="87" t="s">
        <v>1971</v>
      </c>
      <c r="R641" s="87"/>
      <c r="S641" s="87"/>
      <c r="T641" s="87" t="s">
        <v>2743</v>
      </c>
      <c r="U641" s="90">
        <v>44081.377071759256</v>
      </c>
      <c r="V641" s="92" t="s">
        <v>3292</v>
      </c>
      <c r="W641" s="87"/>
      <c r="X641" s="87"/>
      <c r="Y641" s="96" t="s">
        <v>5292</v>
      </c>
      <c r="Z641" s="87"/>
      <c r="AA641" s="48">
        <v>0</v>
      </c>
      <c r="AB641" s="49">
        <v>0</v>
      </c>
      <c r="AC641" s="48">
        <v>0</v>
      </c>
      <c r="AD641" s="49">
        <v>0</v>
      </c>
      <c r="AE641" s="48">
        <v>0</v>
      </c>
      <c r="AF641" s="49">
        <v>0</v>
      </c>
      <c r="AG641" s="48">
        <v>19</v>
      </c>
      <c r="AH641" s="49">
        <v>100</v>
      </c>
      <c r="AI641" s="48">
        <v>19</v>
      </c>
    </row>
    <row r="642" spans="1:35" x14ac:dyDescent="0.25">
      <c r="A642" s="62" t="s">
        <v>438</v>
      </c>
      <c r="B642" s="62" t="s">
        <v>1269</v>
      </c>
      <c r="C642" s="63"/>
      <c r="D642" s="64"/>
      <c r="E642" s="65"/>
      <c r="F642" s="66"/>
      <c r="G642" s="63"/>
      <c r="H642" s="67"/>
      <c r="I642" s="68"/>
      <c r="J642" s="68"/>
      <c r="K642" s="34"/>
      <c r="L642" s="75">
        <v>642</v>
      </c>
      <c r="M642" s="75" t="b">
        <f xml:space="preserve"> IF(AND(Edges[Relationship Date (UTC)] &gt;= Misc!$O$2, Edges[Relationship Date (UTC)] &lt;= Misc!$P$2,Edges[Tweet Date (UTC)] &gt;= Misc!$O$3, Edges[Tweet Date (UTC)] &lt;= Misc!$P$3,TRUE), TRUE, FALSE)</f>
        <v>1</v>
      </c>
      <c r="N642" s="70"/>
      <c r="O642" s="87" t="s">
        <v>1908</v>
      </c>
      <c r="P642" s="90">
        <v>44081.378761574073</v>
      </c>
      <c r="Q642" s="87" t="s">
        <v>2079</v>
      </c>
      <c r="R642" s="87"/>
      <c r="S642" s="87"/>
      <c r="T642" s="87" t="s">
        <v>2743</v>
      </c>
      <c r="U642" s="90">
        <v>44081.378761574073</v>
      </c>
      <c r="V642" s="92" t="s">
        <v>3293</v>
      </c>
      <c r="W642" s="87"/>
      <c r="X642" s="87"/>
      <c r="Y642" s="96" t="s">
        <v>5293</v>
      </c>
      <c r="Z642" s="87"/>
      <c r="AA642" s="48">
        <v>0</v>
      </c>
      <c r="AB642" s="49">
        <v>0</v>
      </c>
      <c r="AC642" s="48">
        <v>0</v>
      </c>
      <c r="AD642" s="49">
        <v>0</v>
      </c>
      <c r="AE642" s="48">
        <v>0</v>
      </c>
      <c r="AF642" s="49">
        <v>0</v>
      </c>
      <c r="AG642" s="48">
        <v>33</v>
      </c>
      <c r="AH642" s="49">
        <v>100</v>
      </c>
      <c r="AI642" s="48">
        <v>33</v>
      </c>
    </row>
    <row r="643" spans="1:35" x14ac:dyDescent="0.25">
      <c r="A643" s="62" t="s">
        <v>438</v>
      </c>
      <c r="B643" s="62" t="s">
        <v>1269</v>
      </c>
      <c r="C643" s="63"/>
      <c r="D643" s="64"/>
      <c r="E643" s="65"/>
      <c r="F643" s="66"/>
      <c r="G643" s="63"/>
      <c r="H643" s="67"/>
      <c r="I643" s="68"/>
      <c r="J643" s="68"/>
      <c r="K643" s="34"/>
      <c r="L643" s="75">
        <v>643</v>
      </c>
      <c r="M643" s="75" t="b">
        <f xml:space="preserve"> IF(AND(Edges[Relationship Date (UTC)] &gt;= Misc!$O$2, Edges[Relationship Date (UTC)] &lt;= Misc!$P$2,Edges[Tweet Date (UTC)] &gt;= Misc!$O$3, Edges[Tweet Date (UTC)] &lt;= Misc!$P$3,TRUE), TRUE, FALSE)</f>
        <v>1</v>
      </c>
      <c r="N643" s="70"/>
      <c r="O643" s="87" t="s">
        <v>1908</v>
      </c>
      <c r="P643" s="90">
        <v>44081.378923611112</v>
      </c>
      <c r="Q643" s="87" t="s">
        <v>2093</v>
      </c>
      <c r="R643" s="87"/>
      <c r="S643" s="87"/>
      <c r="T643" s="87" t="s">
        <v>2743</v>
      </c>
      <c r="U643" s="90">
        <v>44081.378923611112</v>
      </c>
      <c r="V643" s="92" t="s">
        <v>3294</v>
      </c>
      <c r="W643" s="87"/>
      <c r="X643" s="87"/>
      <c r="Y643" s="96" t="s">
        <v>5294</v>
      </c>
      <c r="Z643" s="87"/>
      <c r="AA643" s="48">
        <v>0</v>
      </c>
      <c r="AB643" s="49">
        <v>0</v>
      </c>
      <c r="AC643" s="48">
        <v>0</v>
      </c>
      <c r="AD643" s="49">
        <v>0</v>
      </c>
      <c r="AE643" s="48">
        <v>0</v>
      </c>
      <c r="AF643" s="49">
        <v>0</v>
      </c>
      <c r="AG643" s="48">
        <v>32</v>
      </c>
      <c r="AH643" s="49">
        <v>100</v>
      </c>
      <c r="AI643" s="48">
        <v>32</v>
      </c>
    </row>
    <row r="644" spans="1:35" x14ac:dyDescent="0.25">
      <c r="A644" s="62" t="s">
        <v>439</v>
      </c>
      <c r="B644" s="62" t="s">
        <v>1387</v>
      </c>
      <c r="C644" s="63"/>
      <c r="D644" s="64"/>
      <c r="E644" s="65"/>
      <c r="F644" s="66"/>
      <c r="G644" s="63"/>
      <c r="H644" s="67"/>
      <c r="I644" s="68"/>
      <c r="J644" s="68"/>
      <c r="K644" s="34"/>
      <c r="L644" s="75">
        <v>644</v>
      </c>
      <c r="M644" s="75" t="b">
        <f xml:space="preserve"> IF(AND(Edges[Relationship Date (UTC)] &gt;= Misc!$O$2, Edges[Relationship Date (UTC)] &lt;= Misc!$P$2,Edges[Tweet Date (UTC)] &gt;= Misc!$O$3, Edges[Tweet Date (UTC)] &lt;= Misc!$P$3,TRUE), TRUE, FALSE)</f>
        <v>1</v>
      </c>
      <c r="N644" s="70"/>
      <c r="O644" s="87" t="s">
        <v>1908</v>
      </c>
      <c r="P644" s="90">
        <v>44081.378923611112</v>
      </c>
      <c r="Q644" s="87" t="s">
        <v>2139</v>
      </c>
      <c r="R644" s="87"/>
      <c r="S644" s="87"/>
      <c r="T644" s="87" t="s">
        <v>2743</v>
      </c>
      <c r="U644" s="90">
        <v>44081.378923611112</v>
      </c>
      <c r="V644" s="92" t="s">
        <v>3295</v>
      </c>
      <c r="W644" s="87"/>
      <c r="X644" s="87"/>
      <c r="Y644" s="96" t="s">
        <v>5295</v>
      </c>
      <c r="Z644" s="87"/>
      <c r="AA644" s="48"/>
      <c r="AB644" s="49"/>
      <c r="AC644" s="48"/>
      <c r="AD644" s="49"/>
      <c r="AE644" s="48"/>
      <c r="AF644" s="49"/>
      <c r="AG644" s="48"/>
      <c r="AH644" s="49"/>
      <c r="AI644" s="48"/>
    </row>
    <row r="645" spans="1:35" x14ac:dyDescent="0.25">
      <c r="A645" s="62" t="s">
        <v>439</v>
      </c>
      <c r="B645" s="62" t="s">
        <v>1557</v>
      </c>
      <c r="C645" s="63"/>
      <c r="D645" s="64"/>
      <c r="E645" s="65"/>
      <c r="F645" s="66"/>
      <c r="G645" s="63"/>
      <c r="H645" s="67"/>
      <c r="I645" s="68"/>
      <c r="J645" s="68"/>
      <c r="K645" s="34"/>
      <c r="L645" s="75">
        <v>645</v>
      </c>
      <c r="M645" s="75" t="b">
        <f xml:space="preserve"> IF(AND(Edges[Relationship Date (UTC)] &gt;= Misc!$O$2, Edges[Relationship Date (UTC)] &lt;= Misc!$P$2,Edges[Tweet Date (UTC)] &gt;= Misc!$O$3, Edges[Tweet Date (UTC)] &lt;= Misc!$P$3,TRUE), TRUE, FALSE)</f>
        <v>1</v>
      </c>
      <c r="N645" s="70"/>
      <c r="O645" s="87" t="s">
        <v>1908</v>
      </c>
      <c r="P645" s="90">
        <v>44081.378923611112</v>
      </c>
      <c r="Q645" s="87" t="s">
        <v>2139</v>
      </c>
      <c r="R645" s="87"/>
      <c r="S645" s="87"/>
      <c r="T645" s="87" t="s">
        <v>2743</v>
      </c>
      <c r="U645" s="90">
        <v>44081.378923611112</v>
      </c>
      <c r="V645" s="92" t="s">
        <v>3295</v>
      </c>
      <c r="W645" s="87"/>
      <c r="X645" s="87"/>
      <c r="Y645" s="96" t="s">
        <v>5295</v>
      </c>
      <c r="Z645" s="87"/>
      <c r="AA645" s="48">
        <v>0</v>
      </c>
      <c r="AB645" s="49">
        <v>0</v>
      </c>
      <c r="AC645" s="48">
        <v>0</v>
      </c>
      <c r="AD645" s="49">
        <v>0</v>
      </c>
      <c r="AE645" s="48">
        <v>0</v>
      </c>
      <c r="AF645" s="49">
        <v>0</v>
      </c>
      <c r="AG645" s="48">
        <v>38</v>
      </c>
      <c r="AH645" s="49">
        <v>100</v>
      </c>
      <c r="AI645" s="48">
        <v>38</v>
      </c>
    </row>
    <row r="646" spans="1:35" x14ac:dyDescent="0.25">
      <c r="A646" s="62" t="s">
        <v>440</v>
      </c>
      <c r="B646" s="62" t="s">
        <v>1269</v>
      </c>
      <c r="C646" s="63"/>
      <c r="D646" s="64"/>
      <c r="E646" s="65"/>
      <c r="F646" s="66"/>
      <c r="G646" s="63"/>
      <c r="H646" s="67"/>
      <c r="I646" s="68"/>
      <c r="J646" s="68"/>
      <c r="K646" s="34"/>
      <c r="L646" s="75">
        <v>646</v>
      </c>
      <c r="M646" s="75" t="b">
        <f xml:space="preserve"> IF(AND(Edges[Relationship Date (UTC)] &gt;= Misc!$O$2, Edges[Relationship Date (UTC)] &lt;= Misc!$P$2,Edges[Tweet Date (UTC)] &gt;= Misc!$O$3, Edges[Tweet Date (UTC)] &lt;= Misc!$P$3,TRUE), TRUE, FALSE)</f>
        <v>1</v>
      </c>
      <c r="N646" s="70"/>
      <c r="O646" s="87" t="s">
        <v>1908</v>
      </c>
      <c r="P646" s="90">
        <v>44081.378993055558</v>
      </c>
      <c r="Q646" s="87" t="s">
        <v>2140</v>
      </c>
      <c r="R646" s="87"/>
      <c r="S646" s="87"/>
      <c r="T646" s="87" t="s">
        <v>2743</v>
      </c>
      <c r="U646" s="90">
        <v>44081.378993055558</v>
      </c>
      <c r="V646" s="92" t="s">
        <v>3296</v>
      </c>
      <c r="W646" s="87"/>
      <c r="X646" s="87"/>
      <c r="Y646" s="96" t="s">
        <v>5296</v>
      </c>
      <c r="Z646" s="87"/>
      <c r="AA646" s="48">
        <v>0</v>
      </c>
      <c r="AB646" s="49">
        <v>0</v>
      </c>
      <c r="AC646" s="48">
        <v>0</v>
      </c>
      <c r="AD646" s="49">
        <v>0</v>
      </c>
      <c r="AE646" s="48">
        <v>0</v>
      </c>
      <c r="AF646" s="49">
        <v>0</v>
      </c>
      <c r="AG646" s="48">
        <v>26</v>
      </c>
      <c r="AH646" s="49">
        <v>100</v>
      </c>
      <c r="AI646" s="48">
        <v>26</v>
      </c>
    </row>
    <row r="647" spans="1:35" x14ac:dyDescent="0.25">
      <c r="A647" s="62" t="s">
        <v>441</v>
      </c>
      <c r="B647" s="62" t="s">
        <v>1269</v>
      </c>
      <c r="C647" s="63"/>
      <c r="D647" s="64"/>
      <c r="E647" s="65"/>
      <c r="F647" s="66"/>
      <c r="G647" s="63"/>
      <c r="H647" s="67"/>
      <c r="I647" s="68"/>
      <c r="J647" s="68"/>
      <c r="K647" s="34"/>
      <c r="L647" s="75">
        <v>647</v>
      </c>
      <c r="M647" s="75" t="b">
        <f xml:space="preserve"> IF(AND(Edges[Relationship Date (UTC)] &gt;= Misc!$O$2, Edges[Relationship Date (UTC)] &lt;= Misc!$P$2,Edges[Tweet Date (UTC)] &gt;= Misc!$O$3, Edges[Tweet Date (UTC)] &lt;= Misc!$P$3,TRUE), TRUE, FALSE)</f>
        <v>1</v>
      </c>
      <c r="N647" s="70"/>
      <c r="O647" s="87" t="s">
        <v>1908</v>
      </c>
      <c r="P647" s="90">
        <v>44081.378611111111</v>
      </c>
      <c r="Q647" s="87" t="s">
        <v>2093</v>
      </c>
      <c r="R647" s="87"/>
      <c r="S647" s="87"/>
      <c r="T647" s="87" t="s">
        <v>2743</v>
      </c>
      <c r="U647" s="90">
        <v>44081.378611111111</v>
      </c>
      <c r="V647" s="92" t="s">
        <v>3297</v>
      </c>
      <c r="W647" s="87"/>
      <c r="X647" s="87"/>
      <c r="Y647" s="96" t="s">
        <v>5297</v>
      </c>
      <c r="Z647" s="87"/>
      <c r="AA647" s="48">
        <v>0</v>
      </c>
      <c r="AB647" s="49">
        <v>0</v>
      </c>
      <c r="AC647" s="48">
        <v>0</v>
      </c>
      <c r="AD647" s="49">
        <v>0</v>
      </c>
      <c r="AE647" s="48">
        <v>0</v>
      </c>
      <c r="AF647" s="49">
        <v>0</v>
      </c>
      <c r="AG647" s="48">
        <v>32</v>
      </c>
      <c r="AH647" s="49">
        <v>100</v>
      </c>
      <c r="AI647" s="48">
        <v>32</v>
      </c>
    </row>
    <row r="648" spans="1:35" x14ac:dyDescent="0.25">
      <c r="A648" s="62" t="s">
        <v>441</v>
      </c>
      <c r="B648" s="62" t="s">
        <v>1269</v>
      </c>
      <c r="C648" s="63"/>
      <c r="D648" s="64"/>
      <c r="E648" s="65"/>
      <c r="F648" s="66"/>
      <c r="G648" s="63"/>
      <c r="H648" s="67"/>
      <c r="I648" s="68"/>
      <c r="J648" s="68"/>
      <c r="K648" s="34"/>
      <c r="L648" s="75">
        <v>648</v>
      </c>
      <c r="M648" s="75" t="b">
        <f xml:space="preserve"> IF(AND(Edges[Relationship Date (UTC)] &gt;= Misc!$O$2, Edges[Relationship Date (UTC)] &lt;= Misc!$P$2,Edges[Tweet Date (UTC)] &gt;= Misc!$O$3, Edges[Tweet Date (UTC)] &lt;= Misc!$P$3,TRUE), TRUE, FALSE)</f>
        <v>1</v>
      </c>
      <c r="N648" s="70"/>
      <c r="O648" s="87" t="s">
        <v>1908</v>
      </c>
      <c r="P648" s="90">
        <v>44081.379027777781</v>
      </c>
      <c r="Q648" s="87" t="s">
        <v>2141</v>
      </c>
      <c r="R648" s="87"/>
      <c r="S648" s="87"/>
      <c r="T648" s="87" t="s">
        <v>2807</v>
      </c>
      <c r="U648" s="90">
        <v>44081.379027777781</v>
      </c>
      <c r="V648" s="92" t="s">
        <v>3298</v>
      </c>
      <c r="W648" s="87"/>
      <c r="X648" s="87"/>
      <c r="Y648" s="96" t="s">
        <v>5298</v>
      </c>
      <c r="Z648" s="87"/>
      <c r="AA648" s="48">
        <v>0</v>
      </c>
      <c r="AB648" s="49">
        <v>0</v>
      </c>
      <c r="AC648" s="48">
        <v>0</v>
      </c>
      <c r="AD648" s="49">
        <v>0</v>
      </c>
      <c r="AE648" s="48">
        <v>0</v>
      </c>
      <c r="AF648" s="49">
        <v>0</v>
      </c>
      <c r="AG648" s="48">
        <v>17</v>
      </c>
      <c r="AH648" s="49">
        <v>100</v>
      </c>
      <c r="AI648" s="48">
        <v>17</v>
      </c>
    </row>
    <row r="649" spans="1:35" x14ac:dyDescent="0.25">
      <c r="A649" s="62" t="s">
        <v>442</v>
      </c>
      <c r="B649" s="62" t="s">
        <v>1269</v>
      </c>
      <c r="C649" s="63"/>
      <c r="D649" s="64"/>
      <c r="E649" s="65"/>
      <c r="F649" s="66"/>
      <c r="G649" s="63"/>
      <c r="H649" s="67"/>
      <c r="I649" s="68"/>
      <c r="J649" s="68"/>
      <c r="K649" s="34"/>
      <c r="L649" s="75">
        <v>649</v>
      </c>
      <c r="M649" s="75" t="b">
        <f xml:space="preserve"> IF(AND(Edges[Relationship Date (UTC)] &gt;= Misc!$O$2, Edges[Relationship Date (UTC)] &lt;= Misc!$P$2,Edges[Tweet Date (UTC)] &gt;= Misc!$O$3, Edges[Tweet Date (UTC)] &lt;= Misc!$P$3,TRUE), TRUE, FALSE)</f>
        <v>1</v>
      </c>
      <c r="N649" s="70"/>
      <c r="O649" s="87" t="s">
        <v>1908</v>
      </c>
      <c r="P649" s="90">
        <v>44081.379062499997</v>
      </c>
      <c r="Q649" s="87" t="s">
        <v>2079</v>
      </c>
      <c r="R649" s="87"/>
      <c r="S649" s="87"/>
      <c r="T649" s="87" t="s">
        <v>2743</v>
      </c>
      <c r="U649" s="90">
        <v>44081.379062499997</v>
      </c>
      <c r="V649" s="92" t="s">
        <v>3299</v>
      </c>
      <c r="W649" s="87"/>
      <c r="X649" s="87"/>
      <c r="Y649" s="96" t="s">
        <v>5299</v>
      </c>
      <c r="Z649" s="87"/>
      <c r="AA649" s="48">
        <v>0</v>
      </c>
      <c r="AB649" s="49">
        <v>0</v>
      </c>
      <c r="AC649" s="48">
        <v>0</v>
      </c>
      <c r="AD649" s="49">
        <v>0</v>
      </c>
      <c r="AE649" s="48">
        <v>0</v>
      </c>
      <c r="AF649" s="49">
        <v>0</v>
      </c>
      <c r="AG649" s="48">
        <v>33</v>
      </c>
      <c r="AH649" s="49">
        <v>100</v>
      </c>
      <c r="AI649" s="48">
        <v>33</v>
      </c>
    </row>
    <row r="650" spans="1:35" x14ac:dyDescent="0.25">
      <c r="A650" s="62" t="s">
        <v>443</v>
      </c>
      <c r="B650" s="62" t="s">
        <v>1165</v>
      </c>
      <c r="C650" s="63"/>
      <c r="D650" s="64"/>
      <c r="E650" s="65"/>
      <c r="F650" s="66"/>
      <c r="G650" s="63"/>
      <c r="H650" s="67"/>
      <c r="I650" s="68"/>
      <c r="J650" s="68"/>
      <c r="K650" s="34"/>
      <c r="L650" s="75">
        <v>650</v>
      </c>
      <c r="M650" s="75" t="b">
        <f xml:space="preserve"> IF(AND(Edges[Relationship Date (UTC)] &gt;= Misc!$O$2, Edges[Relationship Date (UTC)] &lt;= Misc!$P$2,Edges[Tweet Date (UTC)] &gt;= Misc!$O$3, Edges[Tweet Date (UTC)] &lt;= Misc!$P$3,TRUE), TRUE, FALSE)</f>
        <v>1</v>
      </c>
      <c r="N650" s="70"/>
      <c r="O650" s="87" t="s">
        <v>1908</v>
      </c>
      <c r="P650" s="90">
        <v>44081.379074074073</v>
      </c>
      <c r="Q650" s="87" t="s">
        <v>1918</v>
      </c>
      <c r="R650" s="87"/>
      <c r="S650" s="87"/>
      <c r="T650" s="87"/>
      <c r="U650" s="90">
        <v>44081.379074074073</v>
      </c>
      <c r="V650" s="92" t="s">
        <v>3300</v>
      </c>
      <c r="W650" s="87"/>
      <c r="X650" s="87"/>
      <c r="Y650" s="96" t="s">
        <v>5300</v>
      </c>
      <c r="Z650" s="87"/>
      <c r="AA650" s="48">
        <v>0</v>
      </c>
      <c r="AB650" s="49">
        <v>0</v>
      </c>
      <c r="AC650" s="48">
        <v>0</v>
      </c>
      <c r="AD650" s="49">
        <v>0</v>
      </c>
      <c r="AE650" s="48">
        <v>0</v>
      </c>
      <c r="AF650" s="49">
        <v>0</v>
      </c>
      <c r="AG650" s="48">
        <v>44</v>
      </c>
      <c r="AH650" s="49">
        <v>100</v>
      </c>
      <c r="AI650" s="48">
        <v>44</v>
      </c>
    </row>
    <row r="651" spans="1:35" x14ac:dyDescent="0.25">
      <c r="A651" s="62" t="s">
        <v>444</v>
      </c>
      <c r="B651" s="62" t="s">
        <v>1558</v>
      </c>
      <c r="C651" s="63"/>
      <c r="D651" s="64"/>
      <c r="E651" s="65"/>
      <c r="F651" s="66"/>
      <c r="G651" s="63"/>
      <c r="H651" s="67"/>
      <c r="I651" s="68"/>
      <c r="J651" s="68"/>
      <c r="K651" s="34"/>
      <c r="L651" s="75">
        <v>651</v>
      </c>
      <c r="M651" s="75" t="b">
        <f xml:space="preserve"> IF(AND(Edges[Relationship Date (UTC)] &gt;= Misc!$O$2, Edges[Relationship Date (UTC)] &lt;= Misc!$P$2,Edges[Tweet Date (UTC)] &gt;= Misc!$O$3, Edges[Tweet Date (UTC)] &lt;= Misc!$P$3,TRUE), TRUE, FALSE)</f>
        <v>1</v>
      </c>
      <c r="N651" s="70"/>
      <c r="O651" s="87" t="s">
        <v>1908</v>
      </c>
      <c r="P651" s="90">
        <v>44081.379108796296</v>
      </c>
      <c r="Q651" s="87" t="s">
        <v>2142</v>
      </c>
      <c r="R651" s="87"/>
      <c r="S651" s="87"/>
      <c r="T651" s="87" t="s">
        <v>2743</v>
      </c>
      <c r="U651" s="90">
        <v>44081.379108796296</v>
      </c>
      <c r="V651" s="92" t="s">
        <v>3301</v>
      </c>
      <c r="W651" s="87"/>
      <c r="X651" s="87"/>
      <c r="Y651" s="96" t="s">
        <v>5301</v>
      </c>
      <c r="Z651" s="87"/>
      <c r="AA651" s="48">
        <v>0</v>
      </c>
      <c r="AB651" s="49">
        <v>0</v>
      </c>
      <c r="AC651" s="48">
        <v>0</v>
      </c>
      <c r="AD651" s="49">
        <v>0</v>
      </c>
      <c r="AE651" s="48">
        <v>0</v>
      </c>
      <c r="AF651" s="49">
        <v>0</v>
      </c>
      <c r="AG651" s="48">
        <v>3</v>
      </c>
      <c r="AH651" s="49">
        <v>100</v>
      </c>
      <c r="AI651" s="48">
        <v>3</v>
      </c>
    </row>
    <row r="652" spans="1:35" x14ac:dyDescent="0.25">
      <c r="A652" s="62" t="s">
        <v>445</v>
      </c>
      <c r="B652" s="62" t="s">
        <v>1352</v>
      </c>
      <c r="C652" s="63"/>
      <c r="D652" s="64"/>
      <c r="E652" s="65"/>
      <c r="F652" s="66"/>
      <c r="G652" s="63"/>
      <c r="H652" s="67"/>
      <c r="I652" s="68"/>
      <c r="J652" s="68"/>
      <c r="K652" s="34"/>
      <c r="L652" s="75">
        <v>652</v>
      </c>
      <c r="M652" s="75" t="b">
        <f xml:space="preserve"> IF(AND(Edges[Relationship Date (UTC)] &gt;= Misc!$O$2, Edges[Relationship Date (UTC)] &lt;= Misc!$P$2,Edges[Tweet Date (UTC)] &gt;= Misc!$O$3, Edges[Tweet Date (UTC)] &lt;= Misc!$P$3,TRUE), TRUE, FALSE)</f>
        <v>1</v>
      </c>
      <c r="N652" s="70"/>
      <c r="O652" s="87" t="s">
        <v>1908</v>
      </c>
      <c r="P652" s="90">
        <v>44081.379166666666</v>
      </c>
      <c r="Q652" s="87" t="s">
        <v>1934</v>
      </c>
      <c r="R652" s="87"/>
      <c r="S652" s="87"/>
      <c r="T652" s="87"/>
      <c r="U652" s="90">
        <v>44081.379166666666</v>
      </c>
      <c r="V652" s="92" t="s">
        <v>3302</v>
      </c>
      <c r="W652" s="87"/>
      <c r="X652" s="87"/>
      <c r="Y652" s="96" t="s">
        <v>5302</v>
      </c>
      <c r="Z652" s="87"/>
      <c r="AA652" s="48">
        <v>0</v>
      </c>
      <c r="AB652" s="49">
        <v>0</v>
      </c>
      <c r="AC652" s="48">
        <v>0</v>
      </c>
      <c r="AD652" s="49">
        <v>0</v>
      </c>
      <c r="AE652" s="48">
        <v>0</v>
      </c>
      <c r="AF652" s="49">
        <v>0</v>
      </c>
      <c r="AG652" s="48">
        <v>48</v>
      </c>
      <c r="AH652" s="49">
        <v>100</v>
      </c>
      <c r="AI652" s="48">
        <v>48</v>
      </c>
    </row>
    <row r="653" spans="1:35" x14ac:dyDescent="0.25">
      <c r="A653" s="62" t="s">
        <v>446</v>
      </c>
      <c r="B653" s="62" t="s">
        <v>1559</v>
      </c>
      <c r="C653" s="63"/>
      <c r="D653" s="64"/>
      <c r="E653" s="65"/>
      <c r="F653" s="66"/>
      <c r="G653" s="63"/>
      <c r="H653" s="67"/>
      <c r="I653" s="68"/>
      <c r="J653" s="68"/>
      <c r="K653" s="34"/>
      <c r="L653" s="75">
        <v>653</v>
      </c>
      <c r="M653" s="75" t="b">
        <f xml:space="preserve"> IF(AND(Edges[Relationship Date (UTC)] &gt;= Misc!$O$2, Edges[Relationship Date (UTC)] &lt;= Misc!$P$2,Edges[Tweet Date (UTC)] &gt;= Misc!$O$3, Edges[Tweet Date (UTC)] &lt;= Misc!$P$3,TRUE), TRUE, FALSE)</f>
        <v>1</v>
      </c>
      <c r="N653" s="70"/>
      <c r="O653" s="87" t="s">
        <v>1908</v>
      </c>
      <c r="P653" s="90">
        <v>44081.379178240742</v>
      </c>
      <c r="Q653" s="87" t="s">
        <v>2143</v>
      </c>
      <c r="R653" s="87"/>
      <c r="S653" s="87"/>
      <c r="T653" s="87" t="s">
        <v>2743</v>
      </c>
      <c r="U653" s="90">
        <v>44081.379178240742</v>
      </c>
      <c r="V653" s="92" t="s">
        <v>3303</v>
      </c>
      <c r="W653" s="87"/>
      <c r="X653" s="87"/>
      <c r="Y653" s="96" t="s">
        <v>5303</v>
      </c>
      <c r="Z653" s="87"/>
      <c r="AA653" s="48">
        <v>0</v>
      </c>
      <c r="AB653" s="49">
        <v>0</v>
      </c>
      <c r="AC653" s="48">
        <v>2</v>
      </c>
      <c r="AD653" s="49">
        <v>10</v>
      </c>
      <c r="AE653" s="48">
        <v>0</v>
      </c>
      <c r="AF653" s="49">
        <v>0</v>
      </c>
      <c r="AG653" s="48">
        <v>18</v>
      </c>
      <c r="AH653" s="49">
        <v>90</v>
      </c>
      <c r="AI653" s="48">
        <v>20</v>
      </c>
    </row>
    <row r="654" spans="1:35" x14ac:dyDescent="0.25">
      <c r="A654" s="62" t="s">
        <v>447</v>
      </c>
      <c r="B654" s="62" t="s">
        <v>1269</v>
      </c>
      <c r="C654" s="63"/>
      <c r="D654" s="64"/>
      <c r="E654" s="65"/>
      <c r="F654" s="66"/>
      <c r="G654" s="63"/>
      <c r="H654" s="67"/>
      <c r="I654" s="68"/>
      <c r="J654" s="68"/>
      <c r="K654" s="34"/>
      <c r="L654" s="75">
        <v>654</v>
      </c>
      <c r="M654" s="75" t="b">
        <f xml:space="preserve"> IF(AND(Edges[Relationship Date (UTC)] &gt;= Misc!$O$2, Edges[Relationship Date (UTC)] &lt;= Misc!$P$2,Edges[Tweet Date (UTC)] &gt;= Misc!$O$3, Edges[Tweet Date (UTC)] &lt;= Misc!$P$3,TRUE), TRUE, FALSE)</f>
        <v>1</v>
      </c>
      <c r="N654" s="70"/>
      <c r="O654" s="87" t="s">
        <v>1908</v>
      </c>
      <c r="P654" s="90">
        <v>44081.379224537035</v>
      </c>
      <c r="Q654" s="87" t="s">
        <v>2140</v>
      </c>
      <c r="R654" s="87"/>
      <c r="S654" s="87"/>
      <c r="T654" s="87" t="s">
        <v>2743</v>
      </c>
      <c r="U654" s="90">
        <v>44081.379224537035</v>
      </c>
      <c r="V654" s="92" t="s">
        <v>3304</v>
      </c>
      <c r="W654" s="87"/>
      <c r="X654" s="87"/>
      <c r="Y654" s="96" t="s">
        <v>5304</v>
      </c>
      <c r="Z654" s="87"/>
      <c r="AA654" s="48">
        <v>0</v>
      </c>
      <c r="AB654" s="49">
        <v>0</v>
      </c>
      <c r="AC654" s="48">
        <v>0</v>
      </c>
      <c r="AD654" s="49">
        <v>0</v>
      </c>
      <c r="AE654" s="48">
        <v>0</v>
      </c>
      <c r="AF654" s="49">
        <v>0</v>
      </c>
      <c r="AG654" s="48">
        <v>26</v>
      </c>
      <c r="AH654" s="49">
        <v>100</v>
      </c>
      <c r="AI654" s="48">
        <v>26</v>
      </c>
    </row>
    <row r="655" spans="1:35" x14ac:dyDescent="0.25">
      <c r="A655" s="62" t="s">
        <v>448</v>
      </c>
      <c r="B655" s="62" t="s">
        <v>1512</v>
      </c>
      <c r="C655" s="63"/>
      <c r="D655" s="64"/>
      <c r="E655" s="65"/>
      <c r="F655" s="66"/>
      <c r="G655" s="63"/>
      <c r="H655" s="67"/>
      <c r="I655" s="68"/>
      <c r="J655" s="68"/>
      <c r="K655" s="34"/>
      <c r="L655" s="75">
        <v>655</v>
      </c>
      <c r="M655" s="75" t="b">
        <f xml:space="preserve"> IF(AND(Edges[Relationship Date (UTC)] &gt;= Misc!$O$2, Edges[Relationship Date (UTC)] &lt;= Misc!$P$2,Edges[Tweet Date (UTC)] &gt;= Misc!$O$3, Edges[Tweet Date (UTC)] &lt;= Misc!$P$3,TRUE), TRUE, FALSE)</f>
        <v>1</v>
      </c>
      <c r="N655" s="70"/>
      <c r="O655" s="87" t="s">
        <v>1908</v>
      </c>
      <c r="P655" s="90">
        <v>44081.379247685189</v>
      </c>
      <c r="Q655" s="87" t="s">
        <v>2096</v>
      </c>
      <c r="R655" s="87"/>
      <c r="S655" s="87"/>
      <c r="T655" s="87" t="s">
        <v>2743</v>
      </c>
      <c r="U655" s="90">
        <v>44081.379247685189</v>
      </c>
      <c r="V655" s="92" t="s">
        <v>3305</v>
      </c>
      <c r="W655" s="87"/>
      <c r="X655" s="87"/>
      <c r="Y655" s="96" t="s">
        <v>5305</v>
      </c>
      <c r="Z655" s="87"/>
      <c r="AA655" s="48">
        <v>0</v>
      </c>
      <c r="AB655" s="49">
        <v>0</v>
      </c>
      <c r="AC655" s="48">
        <v>0</v>
      </c>
      <c r="AD655" s="49">
        <v>0</v>
      </c>
      <c r="AE655" s="48">
        <v>0</v>
      </c>
      <c r="AF655" s="49">
        <v>0</v>
      </c>
      <c r="AG655" s="48">
        <v>43</v>
      </c>
      <c r="AH655" s="49">
        <v>100</v>
      </c>
      <c r="AI655" s="48">
        <v>43</v>
      </c>
    </row>
    <row r="656" spans="1:35" x14ac:dyDescent="0.25">
      <c r="A656" s="62" t="s">
        <v>449</v>
      </c>
      <c r="B656" s="62" t="s">
        <v>1165</v>
      </c>
      <c r="C656" s="63"/>
      <c r="D656" s="64"/>
      <c r="E656" s="65"/>
      <c r="F656" s="66"/>
      <c r="G656" s="63"/>
      <c r="H656" s="67"/>
      <c r="I656" s="68"/>
      <c r="J656" s="68"/>
      <c r="K656" s="34"/>
      <c r="L656" s="75">
        <v>656</v>
      </c>
      <c r="M656" s="75" t="b">
        <f xml:space="preserve"> IF(AND(Edges[Relationship Date (UTC)] &gt;= Misc!$O$2, Edges[Relationship Date (UTC)] &lt;= Misc!$P$2,Edges[Tweet Date (UTC)] &gt;= Misc!$O$3, Edges[Tweet Date (UTC)] &lt;= Misc!$P$3,TRUE), TRUE, FALSE)</f>
        <v>1</v>
      </c>
      <c r="N656" s="70"/>
      <c r="O656" s="87" t="s">
        <v>1908</v>
      </c>
      <c r="P656" s="90">
        <v>44081.379282407404</v>
      </c>
      <c r="Q656" s="87" t="s">
        <v>1918</v>
      </c>
      <c r="R656" s="87"/>
      <c r="S656" s="87"/>
      <c r="T656" s="87"/>
      <c r="U656" s="90">
        <v>44081.379282407404</v>
      </c>
      <c r="V656" s="92" t="s">
        <v>3306</v>
      </c>
      <c r="W656" s="87"/>
      <c r="X656" s="87"/>
      <c r="Y656" s="96" t="s">
        <v>5306</v>
      </c>
      <c r="Z656" s="87"/>
      <c r="AA656" s="48">
        <v>0</v>
      </c>
      <c r="AB656" s="49">
        <v>0</v>
      </c>
      <c r="AC656" s="48">
        <v>0</v>
      </c>
      <c r="AD656" s="49">
        <v>0</v>
      </c>
      <c r="AE656" s="48">
        <v>0</v>
      </c>
      <c r="AF656" s="49">
        <v>0</v>
      </c>
      <c r="AG656" s="48">
        <v>44</v>
      </c>
      <c r="AH656" s="49">
        <v>100</v>
      </c>
      <c r="AI656" s="48">
        <v>44</v>
      </c>
    </row>
    <row r="657" spans="1:35" x14ac:dyDescent="0.25">
      <c r="A657" s="62" t="s">
        <v>450</v>
      </c>
      <c r="B657" s="62" t="s">
        <v>1560</v>
      </c>
      <c r="C657" s="63"/>
      <c r="D657" s="64"/>
      <c r="E657" s="65"/>
      <c r="F657" s="66"/>
      <c r="G657" s="63"/>
      <c r="H657" s="67"/>
      <c r="I657" s="68"/>
      <c r="J657" s="68"/>
      <c r="K657" s="34"/>
      <c r="L657" s="75">
        <v>657</v>
      </c>
      <c r="M657" s="75" t="b">
        <f xml:space="preserve"> IF(AND(Edges[Relationship Date (UTC)] &gt;= Misc!$O$2, Edges[Relationship Date (UTC)] &lt;= Misc!$P$2,Edges[Tweet Date (UTC)] &gt;= Misc!$O$3, Edges[Tweet Date (UTC)] &lt;= Misc!$P$3,TRUE), TRUE, FALSE)</f>
        <v>1</v>
      </c>
      <c r="N657" s="70"/>
      <c r="O657" s="87" t="s">
        <v>1908</v>
      </c>
      <c r="P657" s="90">
        <v>44081.379293981481</v>
      </c>
      <c r="Q657" s="87" t="s">
        <v>2144</v>
      </c>
      <c r="R657" s="87"/>
      <c r="S657" s="87"/>
      <c r="T657" s="87" t="s">
        <v>2808</v>
      </c>
      <c r="U657" s="90">
        <v>44081.379293981481</v>
      </c>
      <c r="V657" s="92" t="s">
        <v>3307</v>
      </c>
      <c r="W657" s="87"/>
      <c r="X657" s="87"/>
      <c r="Y657" s="96" t="s">
        <v>5307</v>
      </c>
      <c r="Z657" s="87"/>
      <c r="AA657" s="48">
        <v>0</v>
      </c>
      <c r="AB657" s="49">
        <v>0</v>
      </c>
      <c r="AC657" s="48">
        <v>0</v>
      </c>
      <c r="AD657" s="49">
        <v>0</v>
      </c>
      <c r="AE657" s="48">
        <v>0</v>
      </c>
      <c r="AF657" s="49">
        <v>0</v>
      </c>
      <c r="AG657" s="48">
        <v>20</v>
      </c>
      <c r="AH657" s="49">
        <v>100</v>
      </c>
      <c r="AI657" s="48">
        <v>20</v>
      </c>
    </row>
    <row r="658" spans="1:35" x14ac:dyDescent="0.25">
      <c r="A658" s="62" t="s">
        <v>451</v>
      </c>
      <c r="B658" s="62" t="s">
        <v>1165</v>
      </c>
      <c r="C658" s="63"/>
      <c r="D658" s="64"/>
      <c r="E658" s="65"/>
      <c r="F658" s="66"/>
      <c r="G658" s="63"/>
      <c r="H658" s="67"/>
      <c r="I658" s="68"/>
      <c r="J658" s="68"/>
      <c r="K658" s="34"/>
      <c r="L658" s="75">
        <v>658</v>
      </c>
      <c r="M658" s="75" t="b">
        <f xml:space="preserve"> IF(AND(Edges[Relationship Date (UTC)] &gt;= Misc!$O$2, Edges[Relationship Date (UTC)] &lt;= Misc!$P$2,Edges[Tweet Date (UTC)] &gt;= Misc!$O$3, Edges[Tweet Date (UTC)] &lt;= Misc!$P$3,TRUE), TRUE, FALSE)</f>
        <v>1</v>
      </c>
      <c r="N658" s="70"/>
      <c r="O658" s="87" t="s">
        <v>1908</v>
      </c>
      <c r="P658" s="90">
        <v>44081.379293981481</v>
      </c>
      <c r="Q658" s="87" t="s">
        <v>1911</v>
      </c>
      <c r="R658" s="87"/>
      <c r="S658" s="87"/>
      <c r="T658" s="87" t="s">
        <v>2743</v>
      </c>
      <c r="U658" s="90">
        <v>44081.379293981481</v>
      </c>
      <c r="V658" s="92" t="s">
        <v>3308</v>
      </c>
      <c r="W658" s="87"/>
      <c r="X658" s="87"/>
      <c r="Y658" s="96" t="s">
        <v>5308</v>
      </c>
      <c r="Z658" s="87"/>
      <c r="AA658" s="48">
        <v>0</v>
      </c>
      <c r="AB658" s="49">
        <v>0</v>
      </c>
      <c r="AC658" s="48">
        <v>0</v>
      </c>
      <c r="AD658" s="49">
        <v>0</v>
      </c>
      <c r="AE658" s="48">
        <v>0</v>
      </c>
      <c r="AF658" s="49">
        <v>0</v>
      </c>
      <c r="AG658" s="48">
        <v>29</v>
      </c>
      <c r="AH658" s="49">
        <v>100</v>
      </c>
      <c r="AI658" s="48">
        <v>29</v>
      </c>
    </row>
    <row r="659" spans="1:35" x14ac:dyDescent="0.25">
      <c r="A659" s="62" t="s">
        <v>452</v>
      </c>
      <c r="B659" s="62" t="s">
        <v>1165</v>
      </c>
      <c r="C659" s="63"/>
      <c r="D659" s="64"/>
      <c r="E659" s="65"/>
      <c r="F659" s="66"/>
      <c r="G659" s="63"/>
      <c r="H659" s="67"/>
      <c r="I659" s="68"/>
      <c r="J659" s="68"/>
      <c r="K659" s="34"/>
      <c r="L659" s="75">
        <v>659</v>
      </c>
      <c r="M659" s="75" t="b">
        <f xml:space="preserve"> IF(AND(Edges[Relationship Date (UTC)] &gt;= Misc!$O$2, Edges[Relationship Date (UTC)] &lt;= Misc!$P$2,Edges[Tweet Date (UTC)] &gt;= Misc!$O$3, Edges[Tweet Date (UTC)] &lt;= Misc!$P$3,TRUE), TRUE, FALSE)</f>
        <v>1</v>
      </c>
      <c r="N659" s="70"/>
      <c r="O659" s="87" t="s">
        <v>1908</v>
      </c>
      <c r="P659" s="90">
        <v>44081.37940972222</v>
      </c>
      <c r="Q659" s="87" t="s">
        <v>1918</v>
      </c>
      <c r="R659" s="87"/>
      <c r="S659" s="87"/>
      <c r="T659" s="87"/>
      <c r="U659" s="90">
        <v>44081.37940972222</v>
      </c>
      <c r="V659" s="92" t="s">
        <v>3309</v>
      </c>
      <c r="W659" s="87"/>
      <c r="X659" s="87"/>
      <c r="Y659" s="96" t="s">
        <v>5309</v>
      </c>
      <c r="Z659" s="87"/>
      <c r="AA659" s="48">
        <v>0</v>
      </c>
      <c r="AB659" s="49">
        <v>0</v>
      </c>
      <c r="AC659" s="48">
        <v>0</v>
      </c>
      <c r="AD659" s="49">
        <v>0</v>
      </c>
      <c r="AE659" s="48">
        <v>0</v>
      </c>
      <c r="AF659" s="49">
        <v>0</v>
      </c>
      <c r="AG659" s="48">
        <v>44</v>
      </c>
      <c r="AH659" s="49">
        <v>100</v>
      </c>
      <c r="AI659" s="48">
        <v>44</v>
      </c>
    </row>
    <row r="660" spans="1:35" x14ac:dyDescent="0.25">
      <c r="A660" s="62" t="s">
        <v>453</v>
      </c>
      <c r="B660" s="62" t="s">
        <v>1561</v>
      </c>
      <c r="C660" s="63"/>
      <c r="D660" s="64"/>
      <c r="E660" s="65"/>
      <c r="F660" s="66"/>
      <c r="G660" s="63"/>
      <c r="H660" s="67"/>
      <c r="I660" s="68"/>
      <c r="J660" s="68"/>
      <c r="K660" s="34"/>
      <c r="L660" s="75">
        <v>660</v>
      </c>
      <c r="M660" s="75" t="b">
        <f xml:space="preserve"> IF(AND(Edges[Relationship Date (UTC)] &gt;= Misc!$O$2, Edges[Relationship Date (UTC)] &lt;= Misc!$P$2,Edges[Tweet Date (UTC)] &gt;= Misc!$O$3, Edges[Tweet Date (UTC)] &lt;= Misc!$P$3,TRUE), TRUE, FALSE)</f>
        <v>1</v>
      </c>
      <c r="N660" s="70"/>
      <c r="O660" s="87" t="s">
        <v>1908</v>
      </c>
      <c r="P660" s="90">
        <v>44081.37945601852</v>
      </c>
      <c r="Q660" s="87" t="s">
        <v>2145</v>
      </c>
      <c r="R660" s="87"/>
      <c r="S660" s="87"/>
      <c r="T660" s="87"/>
      <c r="U660" s="90">
        <v>44081.37945601852</v>
      </c>
      <c r="V660" s="92" t="s">
        <v>3310</v>
      </c>
      <c r="W660" s="87"/>
      <c r="X660" s="87"/>
      <c r="Y660" s="96" t="s">
        <v>5310</v>
      </c>
      <c r="Z660" s="87"/>
      <c r="AA660" s="48">
        <v>0</v>
      </c>
      <c r="AB660" s="49">
        <v>0</v>
      </c>
      <c r="AC660" s="48">
        <v>0</v>
      </c>
      <c r="AD660" s="49">
        <v>0</v>
      </c>
      <c r="AE660" s="48">
        <v>0</v>
      </c>
      <c r="AF660" s="49">
        <v>0</v>
      </c>
      <c r="AG660" s="48">
        <v>44</v>
      </c>
      <c r="AH660" s="49">
        <v>100</v>
      </c>
      <c r="AI660" s="48">
        <v>44</v>
      </c>
    </row>
    <row r="661" spans="1:35" x14ac:dyDescent="0.25">
      <c r="A661" s="62" t="s">
        <v>454</v>
      </c>
      <c r="B661" s="62" t="s">
        <v>1387</v>
      </c>
      <c r="C661" s="63"/>
      <c r="D661" s="64"/>
      <c r="E661" s="65"/>
      <c r="F661" s="66"/>
      <c r="G661" s="63"/>
      <c r="H661" s="67"/>
      <c r="I661" s="68"/>
      <c r="J661" s="68"/>
      <c r="K661" s="34"/>
      <c r="L661" s="75">
        <v>661</v>
      </c>
      <c r="M661" s="75" t="b">
        <f xml:space="preserve"> IF(AND(Edges[Relationship Date (UTC)] &gt;= Misc!$O$2, Edges[Relationship Date (UTC)] &lt;= Misc!$P$2,Edges[Tweet Date (UTC)] &gt;= Misc!$O$3, Edges[Tweet Date (UTC)] &lt;= Misc!$P$3,TRUE), TRUE, FALSE)</f>
        <v>1</v>
      </c>
      <c r="N661" s="70"/>
      <c r="O661" s="87" t="s">
        <v>1908</v>
      </c>
      <c r="P661" s="90">
        <v>44081.379537037035</v>
      </c>
      <c r="Q661" s="87" t="s">
        <v>2146</v>
      </c>
      <c r="R661" s="87"/>
      <c r="S661" s="87"/>
      <c r="T661" s="87" t="s">
        <v>2743</v>
      </c>
      <c r="U661" s="90">
        <v>44081.379537037035</v>
      </c>
      <c r="V661" s="92" t="s">
        <v>3311</v>
      </c>
      <c r="W661" s="87"/>
      <c r="X661" s="87"/>
      <c r="Y661" s="96" t="s">
        <v>5311</v>
      </c>
      <c r="Z661" s="87"/>
      <c r="AA661" s="48">
        <v>0</v>
      </c>
      <c r="AB661" s="49">
        <v>0</v>
      </c>
      <c r="AC661" s="48">
        <v>0</v>
      </c>
      <c r="AD661" s="49">
        <v>0</v>
      </c>
      <c r="AE661" s="48">
        <v>0</v>
      </c>
      <c r="AF661" s="49">
        <v>0</v>
      </c>
      <c r="AG661" s="48">
        <v>19</v>
      </c>
      <c r="AH661" s="49">
        <v>100</v>
      </c>
      <c r="AI661" s="48">
        <v>19</v>
      </c>
    </row>
    <row r="662" spans="1:35" x14ac:dyDescent="0.25">
      <c r="A662" s="62" t="s">
        <v>455</v>
      </c>
      <c r="B662" s="62" t="s">
        <v>1361</v>
      </c>
      <c r="C662" s="63"/>
      <c r="D662" s="64"/>
      <c r="E662" s="65"/>
      <c r="F662" s="66"/>
      <c r="G662" s="63"/>
      <c r="H662" s="67"/>
      <c r="I662" s="68"/>
      <c r="J662" s="68"/>
      <c r="K662" s="34"/>
      <c r="L662" s="75">
        <v>662</v>
      </c>
      <c r="M662" s="75" t="b">
        <f xml:space="preserve"> IF(AND(Edges[Relationship Date (UTC)] &gt;= Misc!$O$2, Edges[Relationship Date (UTC)] &lt;= Misc!$P$2,Edges[Tweet Date (UTC)] &gt;= Misc!$O$3, Edges[Tweet Date (UTC)] &lt;= Misc!$P$3,TRUE), TRUE, FALSE)</f>
        <v>1</v>
      </c>
      <c r="N662" s="70"/>
      <c r="O662" s="87" t="s">
        <v>1908</v>
      </c>
      <c r="P662" s="90">
        <v>44081.379548611112</v>
      </c>
      <c r="Q662" s="87" t="s">
        <v>1925</v>
      </c>
      <c r="R662" s="87"/>
      <c r="S662" s="87"/>
      <c r="T662" s="87"/>
      <c r="U662" s="90">
        <v>44081.379548611112</v>
      </c>
      <c r="V662" s="92" t="s">
        <v>3312</v>
      </c>
      <c r="W662" s="87"/>
      <c r="X662" s="87"/>
      <c r="Y662" s="96" t="s">
        <v>5312</v>
      </c>
      <c r="Z662" s="87"/>
      <c r="AA662" s="48"/>
      <c r="AB662" s="49"/>
      <c r="AC662" s="48"/>
      <c r="AD662" s="49"/>
      <c r="AE662" s="48"/>
      <c r="AF662" s="49"/>
      <c r="AG662" s="48"/>
      <c r="AH662" s="49"/>
      <c r="AI662" s="48"/>
    </row>
    <row r="663" spans="1:35" x14ac:dyDescent="0.25">
      <c r="A663" s="62" t="s">
        <v>455</v>
      </c>
      <c r="B663" s="62" t="s">
        <v>1362</v>
      </c>
      <c r="C663" s="63"/>
      <c r="D663" s="64"/>
      <c r="E663" s="65"/>
      <c r="F663" s="66"/>
      <c r="G663" s="63"/>
      <c r="H663" s="67"/>
      <c r="I663" s="68"/>
      <c r="J663" s="68"/>
      <c r="K663" s="34"/>
      <c r="L663" s="75">
        <v>663</v>
      </c>
      <c r="M663" s="75" t="b">
        <f xml:space="preserve"> IF(AND(Edges[Relationship Date (UTC)] &gt;= Misc!$O$2, Edges[Relationship Date (UTC)] &lt;= Misc!$P$2,Edges[Tweet Date (UTC)] &gt;= Misc!$O$3, Edges[Tweet Date (UTC)] &lt;= Misc!$P$3,TRUE), TRUE, FALSE)</f>
        <v>1</v>
      </c>
      <c r="N663" s="70"/>
      <c r="O663" s="87" t="s">
        <v>1908</v>
      </c>
      <c r="P663" s="90">
        <v>44081.379548611112</v>
      </c>
      <c r="Q663" s="87" t="s">
        <v>1925</v>
      </c>
      <c r="R663" s="87"/>
      <c r="S663" s="87"/>
      <c r="T663" s="87"/>
      <c r="U663" s="90">
        <v>44081.379548611112</v>
      </c>
      <c r="V663" s="92" t="s">
        <v>3312</v>
      </c>
      <c r="W663" s="87"/>
      <c r="X663" s="87"/>
      <c r="Y663" s="96" t="s">
        <v>5312</v>
      </c>
      <c r="Z663" s="87"/>
      <c r="AA663" s="48">
        <v>0</v>
      </c>
      <c r="AB663" s="49">
        <v>0</v>
      </c>
      <c r="AC663" s="48">
        <v>0</v>
      </c>
      <c r="AD663" s="49">
        <v>0</v>
      </c>
      <c r="AE663" s="48">
        <v>0</v>
      </c>
      <c r="AF663" s="49">
        <v>0</v>
      </c>
      <c r="AG663" s="48">
        <v>42</v>
      </c>
      <c r="AH663" s="49">
        <v>100</v>
      </c>
      <c r="AI663" s="48">
        <v>42</v>
      </c>
    </row>
    <row r="664" spans="1:35" x14ac:dyDescent="0.25">
      <c r="A664" s="62" t="s">
        <v>456</v>
      </c>
      <c r="B664" s="62" t="s">
        <v>1562</v>
      </c>
      <c r="C664" s="63"/>
      <c r="D664" s="64"/>
      <c r="E664" s="65"/>
      <c r="F664" s="66"/>
      <c r="G664" s="63"/>
      <c r="H664" s="67"/>
      <c r="I664" s="68"/>
      <c r="J664" s="68"/>
      <c r="K664" s="34"/>
      <c r="L664" s="75">
        <v>664</v>
      </c>
      <c r="M664" s="75" t="b">
        <f xml:space="preserve"> IF(AND(Edges[Relationship Date (UTC)] &gt;= Misc!$O$2, Edges[Relationship Date (UTC)] &lt;= Misc!$P$2,Edges[Tweet Date (UTC)] &gt;= Misc!$O$3, Edges[Tweet Date (UTC)] &lt;= Misc!$P$3,TRUE), TRUE, FALSE)</f>
        <v>1</v>
      </c>
      <c r="N664" s="70"/>
      <c r="O664" s="87" t="s">
        <v>1908</v>
      </c>
      <c r="P664" s="90">
        <v>44081.377453703702</v>
      </c>
      <c r="Q664" s="87" t="s">
        <v>2147</v>
      </c>
      <c r="R664" s="87"/>
      <c r="S664" s="87"/>
      <c r="T664" s="87" t="s">
        <v>2746</v>
      </c>
      <c r="U664" s="90">
        <v>44081.377453703702</v>
      </c>
      <c r="V664" s="92" t="s">
        <v>3313</v>
      </c>
      <c r="W664" s="87"/>
      <c r="X664" s="87"/>
      <c r="Y664" s="96" t="s">
        <v>5313</v>
      </c>
      <c r="Z664" s="87"/>
      <c r="AA664" s="48">
        <v>0</v>
      </c>
      <c r="AB664" s="49">
        <v>0</v>
      </c>
      <c r="AC664" s="48">
        <v>0</v>
      </c>
      <c r="AD664" s="49">
        <v>0</v>
      </c>
      <c r="AE664" s="48">
        <v>0</v>
      </c>
      <c r="AF664" s="49">
        <v>0</v>
      </c>
      <c r="AG664" s="48">
        <v>41</v>
      </c>
      <c r="AH664" s="49">
        <v>100</v>
      </c>
      <c r="AI664" s="48">
        <v>41</v>
      </c>
    </row>
    <row r="665" spans="1:35" x14ac:dyDescent="0.25">
      <c r="A665" s="62" t="s">
        <v>456</v>
      </c>
      <c r="B665" s="62" t="s">
        <v>1562</v>
      </c>
      <c r="C665" s="63"/>
      <c r="D665" s="64"/>
      <c r="E665" s="65"/>
      <c r="F665" s="66"/>
      <c r="G665" s="63"/>
      <c r="H665" s="67"/>
      <c r="I665" s="68"/>
      <c r="J665" s="68"/>
      <c r="K665" s="34"/>
      <c r="L665" s="75">
        <v>665</v>
      </c>
      <c r="M665" s="75" t="b">
        <f xml:space="preserve"> IF(AND(Edges[Relationship Date (UTC)] &gt;= Misc!$O$2, Edges[Relationship Date (UTC)] &lt;= Misc!$P$2,Edges[Tweet Date (UTC)] &gt;= Misc!$O$3, Edges[Tweet Date (UTC)] &lt;= Misc!$P$3,TRUE), TRUE, FALSE)</f>
        <v>1</v>
      </c>
      <c r="N665" s="70"/>
      <c r="O665" s="87" t="s">
        <v>1908</v>
      </c>
      <c r="P665" s="90">
        <v>44081.377488425926</v>
      </c>
      <c r="Q665" s="87" t="s">
        <v>2148</v>
      </c>
      <c r="R665" s="87"/>
      <c r="S665" s="87"/>
      <c r="T665" s="87" t="s">
        <v>2746</v>
      </c>
      <c r="U665" s="90">
        <v>44081.377488425926</v>
      </c>
      <c r="V665" s="92" t="s">
        <v>3314</v>
      </c>
      <c r="W665" s="87"/>
      <c r="X665" s="87"/>
      <c r="Y665" s="96" t="s">
        <v>5314</v>
      </c>
      <c r="Z665" s="87"/>
      <c r="AA665" s="48">
        <v>0</v>
      </c>
      <c r="AB665" s="49">
        <v>0</v>
      </c>
      <c r="AC665" s="48">
        <v>0</v>
      </c>
      <c r="AD665" s="49">
        <v>0</v>
      </c>
      <c r="AE665" s="48">
        <v>0</v>
      </c>
      <c r="AF665" s="49">
        <v>0</v>
      </c>
      <c r="AG665" s="48">
        <v>41</v>
      </c>
      <c r="AH665" s="49">
        <v>100</v>
      </c>
      <c r="AI665" s="48">
        <v>41</v>
      </c>
    </row>
    <row r="666" spans="1:35" x14ac:dyDescent="0.25">
      <c r="A666" s="62" t="s">
        <v>456</v>
      </c>
      <c r="B666" s="62" t="s">
        <v>1563</v>
      </c>
      <c r="C666" s="63"/>
      <c r="D666" s="64"/>
      <c r="E666" s="65"/>
      <c r="F666" s="66"/>
      <c r="G666" s="63"/>
      <c r="H666" s="67"/>
      <c r="I666" s="68"/>
      <c r="J666" s="68"/>
      <c r="K666" s="34"/>
      <c r="L666" s="75">
        <v>666</v>
      </c>
      <c r="M666" s="75" t="b">
        <f xml:space="preserve"> IF(AND(Edges[Relationship Date (UTC)] &gt;= Misc!$O$2, Edges[Relationship Date (UTC)] &lt;= Misc!$P$2,Edges[Tweet Date (UTC)] &gt;= Misc!$O$3, Edges[Tweet Date (UTC)] &lt;= Misc!$P$3,TRUE), TRUE, FALSE)</f>
        <v>1</v>
      </c>
      <c r="N666" s="70"/>
      <c r="O666" s="87" t="s">
        <v>1908</v>
      </c>
      <c r="P666" s="90">
        <v>44081.377615740741</v>
      </c>
      <c r="Q666" s="87" t="s">
        <v>2149</v>
      </c>
      <c r="R666" s="87"/>
      <c r="S666" s="87"/>
      <c r="T666" s="87" t="s">
        <v>2746</v>
      </c>
      <c r="U666" s="90">
        <v>44081.377615740741</v>
      </c>
      <c r="V666" s="92" t="s">
        <v>3315</v>
      </c>
      <c r="W666" s="87"/>
      <c r="X666" s="87"/>
      <c r="Y666" s="96" t="s">
        <v>5315</v>
      </c>
      <c r="Z666" s="87"/>
      <c r="AA666" s="48">
        <v>0</v>
      </c>
      <c r="AB666" s="49">
        <v>0</v>
      </c>
      <c r="AC666" s="48">
        <v>0</v>
      </c>
      <c r="AD666" s="49">
        <v>0</v>
      </c>
      <c r="AE666" s="48">
        <v>0</v>
      </c>
      <c r="AF666" s="49">
        <v>0</v>
      </c>
      <c r="AG666" s="48">
        <v>38</v>
      </c>
      <c r="AH666" s="49">
        <v>100</v>
      </c>
      <c r="AI666" s="48">
        <v>38</v>
      </c>
    </row>
    <row r="667" spans="1:35" x14ac:dyDescent="0.25">
      <c r="A667" s="62" t="s">
        <v>456</v>
      </c>
      <c r="B667" s="62" t="s">
        <v>1564</v>
      </c>
      <c r="C667" s="63"/>
      <c r="D667" s="64"/>
      <c r="E667" s="65"/>
      <c r="F667" s="66"/>
      <c r="G667" s="63"/>
      <c r="H667" s="67"/>
      <c r="I667" s="68"/>
      <c r="J667" s="68"/>
      <c r="K667" s="34"/>
      <c r="L667" s="75">
        <v>667</v>
      </c>
      <c r="M667" s="75" t="b">
        <f xml:space="preserve"> IF(AND(Edges[Relationship Date (UTC)] &gt;= Misc!$O$2, Edges[Relationship Date (UTC)] &lt;= Misc!$P$2,Edges[Tweet Date (UTC)] &gt;= Misc!$O$3, Edges[Tweet Date (UTC)] &lt;= Misc!$P$3,TRUE), TRUE, FALSE)</f>
        <v>1</v>
      </c>
      <c r="N667" s="70"/>
      <c r="O667" s="87" t="s">
        <v>1908</v>
      </c>
      <c r="P667" s="90">
        <v>44081.377766203703</v>
      </c>
      <c r="Q667" s="87" t="s">
        <v>2150</v>
      </c>
      <c r="R667" s="87"/>
      <c r="S667" s="87"/>
      <c r="T667" s="87"/>
      <c r="U667" s="90">
        <v>44081.377766203703</v>
      </c>
      <c r="V667" s="92" t="s">
        <v>3316</v>
      </c>
      <c r="W667" s="87"/>
      <c r="X667" s="87"/>
      <c r="Y667" s="96" t="s">
        <v>5316</v>
      </c>
      <c r="Z667" s="87"/>
      <c r="AA667" s="48">
        <v>0</v>
      </c>
      <c r="AB667" s="49">
        <v>0</v>
      </c>
      <c r="AC667" s="48">
        <v>0</v>
      </c>
      <c r="AD667" s="49">
        <v>0</v>
      </c>
      <c r="AE667" s="48">
        <v>0</v>
      </c>
      <c r="AF667" s="49">
        <v>0</v>
      </c>
      <c r="AG667" s="48">
        <v>46</v>
      </c>
      <c r="AH667" s="49">
        <v>100</v>
      </c>
      <c r="AI667" s="48">
        <v>46</v>
      </c>
    </row>
    <row r="668" spans="1:35" x14ac:dyDescent="0.25">
      <c r="A668" s="62" t="s">
        <v>456</v>
      </c>
      <c r="B668" s="62" t="s">
        <v>1565</v>
      </c>
      <c r="C668" s="63"/>
      <c r="D668" s="64"/>
      <c r="E668" s="65"/>
      <c r="F668" s="66"/>
      <c r="G668" s="63"/>
      <c r="H668" s="67"/>
      <c r="I668" s="68"/>
      <c r="J668" s="68"/>
      <c r="K668" s="34"/>
      <c r="L668" s="75">
        <v>668</v>
      </c>
      <c r="M668" s="75" t="b">
        <f xml:space="preserve"> IF(AND(Edges[Relationship Date (UTC)] &gt;= Misc!$O$2, Edges[Relationship Date (UTC)] &lt;= Misc!$P$2,Edges[Tweet Date (UTC)] &gt;= Misc!$O$3, Edges[Tweet Date (UTC)] &lt;= Misc!$P$3,TRUE), TRUE, FALSE)</f>
        <v>1</v>
      </c>
      <c r="N668" s="70"/>
      <c r="O668" s="87" t="s">
        <v>1908</v>
      </c>
      <c r="P668" s="90">
        <v>44081.378032407411</v>
      </c>
      <c r="Q668" s="87" t="s">
        <v>2151</v>
      </c>
      <c r="R668" s="87"/>
      <c r="S668" s="87"/>
      <c r="T668" s="87"/>
      <c r="U668" s="90">
        <v>44081.378032407411</v>
      </c>
      <c r="V668" s="92" t="s">
        <v>3317</v>
      </c>
      <c r="W668" s="87"/>
      <c r="X668" s="87"/>
      <c r="Y668" s="96" t="s">
        <v>5317</v>
      </c>
      <c r="Z668" s="87"/>
      <c r="AA668" s="48">
        <v>0</v>
      </c>
      <c r="AB668" s="49">
        <v>0</v>
      </c>
      <c r="AC668" s="48">
        <v>0</v>
      </c>
      <c r="AD668" s="49">
        <v>0</v>
      </c>
      <c r="AE668" s="48">
        <v>0</v>
      </c>
      <c r="AF668" s="49">
        <v>0</v>
      </c>
      <c r="AG668" s="48">
        <v>45</v>
      </c>
      <c r="AH668" s="49">
        <v>100</v>
      </c>
      <c r="AI668" s="48">
        <v>45</v>
      </c>
    </row>
    <row r="669" spans="1:35" x14ac:dyDescent="0.25">
      <c r="A669" s="62" t="s">
        <v>456</v>
      </c>
      <c r="B669" s="62" t="s">
        <v>1566</v>
      </c>
      <c r="C669" s="63"/>
      <c r="D669" s="64"/>
      <c r="E669" s="65"/>
      <c r="F669" s="66"/>
      <c r="G669" s="63"/>
      <c r="H669" s="67"/>
      <c r="I669" s="68"/>
      <c r="J669" s="68"/>
      <c r="K669" s="34"/>
      <c r="L669" s="75">
        <v>669</v>
      </c>
      <c r="M669" s="75" t="b">
        <f xml:space="preserve"> IF(AND(Edges[Relationship Date (UTC)] &gt;= Misc!$O$2, Edges[Relationship Date (UTC)] &lt;= Misc!$P$2,Edges[Tweet Date (UTC)] &gt;= Misc!$O$3, Edges[Tweet Date (UTC)] &lt;= Misc!$P$3,TRUE), TRUE, FALSE)</f>
        <v>1</v>
      </c>
      <c r="N669" s="70"/>
      <c r="O669" s="87" t="s">
        <v>1908</v>
      </c>
      <c r="P669" s="90">
        <v>44081.378611111111</v>
      </c>
      <c r="Q669" s="87" t="s">
        <v>2152</v>
      </c>
      <c r="R669" s="87"/>
      <c r="S669" s="87"/>
      <c r="T669" s="87"/>
      <c r="U669" s="90">
        <v>44081.378611111111</v>
      </c>
      <c r="V669" s="92" t="s">
        <v>3318</v>
      </c>
      <c r="W669" s="87"/>
      <c r="X669" s="87"/>
      <c r="Y669" s="96" t="s">
        <v>5318</v>
      </c>
      <c r="Z669" s="87"/>
      <c r="AA669" s="48">
        <v>0</v>
      </c>
      <c r="AB669" s="49">
        <v>0</v>
      </c>
      <c r="AC669" s="48">
        <v>0</v>
      </c>
      <c r="AD669" s="49">
        <v>0</v>
      </c>
      <c r="AE669" s="48">
        <v>0</v>
      </c>
      <c r="AF669" s="49">
        <v>0</v>
      </c>
      <c r="AG669" s="48">
        <v>48</v>
      </c>
      <c r="AH669" s="49">
        <v>100</v>
      </c>
      <c r="AI669" s="48">
        <v>48</v>
      </c>
    </row>
    <row r="670" spans="1:35" x14ac:dyDescent="0.25">
      <c r="A670" s="62" t="s">
        <v>456</v>
      </c>
      <c r="B670" s="62" t="s">
        <v>1567</v>
      </c>
      <c r="C670" s="63"/>
      <c r="D670" s="64"/>
      <c r="E670" s="65"/>
      <c r="F670" s="66"/>
      <c r="G670" s="63"/>
      <c r="H670" s="67"/>
      <c r="I670" s="68"/>
      <c r="J670" s="68"/>
      <c r="K670" s="34"/>
      <c r="L670" s="75">
        <v>670</v>
      </c>
      <c r="M670" s="75" t="b">
        <f xml:space="preserve"> IF(AND(Edges[Relationship Date (UTC)] &gt;= Misc!$O$2, Edges[Relationship Date (UTC)] &lt;= Misc!$P$2,Edges[Tweet Date (UTC)] &gt;= Misc!$O$3, Edges[Tweet Date (UTC)] &lt;= Misc!$P$3,TRUE), TRUE, FALSE)</f>
        <v>1</v>
      </c>
      <c r="N670" s="70"/>
      <c r="O670" s="87" t="s">
        <v>1908</v>
      </c>
      <c r="P670" s="90">
        <v>44081.378634259258</v>
      </c>
      <c r="Q670" s="87" t="s">
        <v>2153</v>
      </c>
      <c r="R670" s="87"/>
      <c r="S670" s="87"/>
      <c r="T670" s="87" t="s">
        <v>2746</v>
      </c>
      <c r="U670" s="90">
        <v>44081.378634259258</v>
      </c>
      <c r="V670" s="92" t="s">
        <v>3319</v>
      </c>
      <c r="W670" s="87"/>
      <c r="X670" s="87"/>
      <c r="Y670" s="96" t="s">
        <v>5319</v>
      </c>
      <c r="Z670" s="87"/>
      <c r="AA670" s="48">
        <v>0</v>
      </c>
      <c r="AB670" s="49">
        <v>0</v>
      </c>
      <c r="AC670" s="48">
        <v>0</v>
      </c>
      <c r="AD670" s="49">
        <v>0</v>
      </c>
      <c r="AE670" s="48">
        <v>0</v>
      </c>
      <c r="AF670" s="49">
        <v>0</v>
      </c>
      <c r="AG670" s="48">
        <v>40</v>
      </c>
      <c r="AH670" s="49">
        <v>100</v>
      </c>
      <c r="AI670" s="48">
        <v>40</v>
      </c>
    </row>
    <row r="671" spans="1:35" x14ac:dyDescent="0.25">
      <c r="A671" s="62" t="s">
        <v>456</v>
      </c>
      <c r="B671" s="62" t="s">
        <v>1567</v>
      </c>
      <c r="C671" s="63"/>
      <c r="D671" s="64"/>
      <c r="E671" s="65"/>
      <c r="F671" s="66"/>
      <c r="G671" s="63"/>
      <c r="H671" s="67"/>
      <c r="I671" s="68"/>
      <c r="J671" s="68"/>
      <c r="K671" s="34"/>
      <c r="L671" s="75">
        <v>671</v>
      </c>
      <c r="M671" s="75" t="b">
        <f xml:space="preserve"> IF(AND(Edges[Relationship Date (UTC)] &gt;= Misc!$O$2, Edges[Relationship Date (UTC)] &lt;= Misc!$P$2,Edges[Tweet Date (UTC)] &gt;= Misc!$O$3, Edges[Tweet Date (UTC)] &lt;= Misc!$P$3,TRUE), TRUE, FALSE)</f>
        <v>1</v>
      </c>
      <c r="N671" s="70"/>
      <c r="O671" s="87" t="s">
        <v>1908</v>
      </c>
      <c r="P671" s="90">
        <v>44081.378680555557</v>
      </c>
      <c r="Q671" s="87" t="s">
        <v>2153</v>
      </c>
      <c r="R671" s="87"/>
      <c r="S671" s="87"/>
      <c r="T671" s="87" t="s">
        <v>2746</v>
      </c>
      <c r="U671" s="90">
        <v>44081.378680555557</v>
      </c>
      <c r="V671" s="92" t="s">
        <v>3320</v>
      </c>
      <c r="W671" s="87"/>
      <c r="X671" s="87"/>
      <c r="Y671" s="96" t="s">
        <v>5320</v>
      </c>
      <c r="Z671" s="87"/>
      <c r="AA671" s="48">
        <v>0</v>
      </c>
      <c r="AB671" s="49">
        <v>0</v>
      </c>
      <c r="AC671" s="48">
        <v>0</v>
      </c>
      <c r="AD671" s="49">
        <v>0</v>
      </c>
      <c r="AE671" s="48">
        <v>0</v>
      </c>
      <c r="AF671" s="49">
        <v>0</v>
      </c>
      <c r="AG671" s="48">
        <v>40</v>
      </c>
      <c r="AH671" s="49">
        <v>100</v>
      </c>
      <c r="AI671" s="48">
        <v>40</v>
      </c>
    </row>
    <row r="672" spans="1:35" x14ac:dyDescent="0.25">
      <c r="A672" s="62" t="s">
        <v>456</v>
      </c>
      <c r="B672" s="62" t="s">
        <v>1568</v>
      </c>
      <c r="C672" s="63"/>
      <c r="D672" s="64"/>
      <c r="E672" s="65"/>
      <c r="F672" s="66"/>
      <c r="G672" s="63"/>
      <c r="H672" s="67"/>
      <c r="I672" s="68"/>
      <c r="J672" s="68"/>
      <c r="K672" s="34"/>
      <c r="L672" s="75">
        <v>672</v>
      </c>
      <c r="M672" s="75" t="b">
        <f xml:space="preserve"> IF(AND(Edges[Relationship Date (UTC)] &gt;= Misc!$O$2, Edges[Relationship Date (UTC)] &lt;= Misc!$P$2,Edges[Tweet Date (UTC)] &gt;= Misc!$O$3, Edges[Tweet Date (UTC)] &lt;= Misc!$P$3,TRUE), TRUE, FALSE)</f>
        <v>1</v>
      </c>
      <c r="N672" s="70"/>
      <c r="O672" s="87" t="s">
        <v>1908</v>
      </c>
      <c r="P672" s="90">
        <v>44081.378703703704</v>
      </c>
      <c r="Q672" s="87" t="s">
        <v>2154</v>
      </c>
      <c r="R672" s="87"/>
      <c r="S672" s="87"/>
      <c r="T672" s="87" t="s">
        <v>2746</v>
      </c>
      <c r="U672" s="90">
        <v>44081.378703703704</v>
      </c>
      <c r="V672" s="92" t="s">
        <v>3321</v>
      </c>
      <c r="W672" s="87"/>
      <c r="X672" s="87"/>
      <c r="Y672" s="96" t="s">
        <v>5321</v>
      </c>
      <c r="Z672" s="87"/>
      <c r="AA672" s="48">
        <v>0</v>
      </c>
      <c r="AB672" s="49">
        <v>0</v>
      </c>
      <c r="AC672" s="48">
        <v>0</v>
      </c>
      <c r="AD672" s="49">
        <v>0</v>
      </c>
      <c r="AE672" s="48">
        <v>0</v>
      </c>
      <c r="AF672" s="49">
        <v>0</v>
      </c>
      <c r="AG672" s="48">
        <v>40</v>
      </c>
      <c r="AH672" s="49">
        <v>100</v>
      </c>
      <c r="AI672" s="48">
        <v>40</v>
      </c>
    </row>
    <row r="673" spans="1:35" x14ac:dyDescent="0.25">
      <c r="A673" s="62" t="s">
        <v>456</v>
      </c>
      <c r="B673" s="62" t="s">
        <v>1569</v>
      </c>
      <c r="C673" s="63"/>
      <c r="D673" s="64"/>
      <c r="E673" s="65"/>
      <c r="F673" s="66"/>
      <c r="G673" s="63"/>
      <c r="H673" s="67"/>
      <c r="I673" s="68"/>
      <c r="J673" s="68"/>
      <c r="K673" s="34"/>
      <c r="L673" s="75">
        <v>673</v>
      </c>
      <c r="M673" s="75" t="b">
        <f xml:space="preserve"> IF(AND(Edges[Relationship Date (UTC)] &gt;= Misc!$O$2, Edges[Relationship Date (UTC)] &lt;= Misc!$P$2,Edges[Tweet Date (UTC)] &gt;= Misc!$O$3, Edges[Tweet Date (UTC)] &lt;= Misc!$P$3,TRUE), TRUE, FALSE)</f>
        <v>1</v>
      </c>
      <c r="N673" s="70"/>
      <c r="O673" s="87" t="s">
        <v>1908</v>
      </c>
      <c r="P673" s="90">
        <v>44081.37871527778</v>
      </c>
      <c r="Q673" s="87" t="s">
        <v>2155</v>
      </c>
      <c r="R673" s="87"/>
      <c r="S673" s="87"/>
      <c r="T673" s="87" t="s">
        <v>2746</v>
      </c>
      <c r="U673" s="90">
        <v>44081.37871527778</v>
      </c>
      <c r="V673" s="92" t="s">
        <v>3322</v>
      </c>
      <c r="W673" s="87"/>
      <c r="X673" s="87"/>
      <c r="Y673" s="96" t="s">
        <v>5322</v>
      </c>
      <c r="Z673" s="87"/>
      <c r="AA673" s="48">
        <v>0</v>
      </c>
      <c r="AB673" s="49">
        <v>0</v>
      </c>
      <c r="AC673" s="48">
        <v>0</v>
      </c>
      <c r="AD673" s="49">
        <v>0</v>
      </c>
      <c r="AE673" s="48">
        <v>0</v>
      </c>
      <c r="AF673" s="49">
        <v>0</v>
      </c>
      <c r="AG673" s="48">
        <v>40</v>
      </c>
      <c r="AH673" s="49">
        <v>100</v>
      </c>
      <c r="AI673" s="48">
        <v>40</v>
      </c>
    </row>
    <row r="674" spans="1:35" x14ac:dyDescent="0.25">
      <c r="A674" s="62" t="s">
        <v>456</v>
      </c>
      <c r="B674" s="62" t="s">
        <v>1570</v>
      </c>
      <c r="C674" s="63"/>
      <c r="D674" s="64"/>
      <c r="E674" s="65"/>
      <c r="F674" s="66"/>
      <c r="G674" s="63"/>
      <c r="H674" s="67"/>
      <c r="I674" s="68"/>
      <c r="J674" s="68"/>
      <c r="K674" s="34"/>
      <c r="L674" s="75">
        <v>674</v>
      </c>
      <c r="M674" s="75" t="b">
        <f xml:space="preserve"> IF(AND(Edges[Relationship Date (UTC)] &gt;= Misc!$O$2, Edges[Relationship Date (UTC)] &lt;= Misc!$P$2,Edges[Tweet Date (UTC)] &gt;= Misc!$O$3, Edges[Tweet Date (UTC)] &lt;= Misc!$P$3,TRUE), TRUE, FALSE)</f>
        <v>1</v>
      </c>
      <c r="N674" s="70"/>
      <c r="O674" s="87" t="s">
        <v>1908</v>
      </c>
      <c r="P674" s="90">
        <v>44081.378877314812</v>
      </c>
      <c r="Q674" s="87" t="s">
        <v>2156</v>
      </c>
      <c r="R674" s="87"/>
      <c r="S674" s="87"/>
      <c r="T674" s="87" t="s">
        <v>2746</v>
      </c>
      <c r="U674" s="90">
        <v>44081.378877314812</v>
      </c>
      <c r="V674" s="92" t="s">
        <v>3323</v>
      </c>
      <c r="W674" s="87"/>
      <c r="X674" s="87"/>
      <c r="Y674" s="96" t="s">
        <v>5323</v>
      </c>
      <c r="Z674" s="87"/>
      <c r="AA674" s="48">
        <v>0</v>
      </c>
      <c r="AB674" s="49">
        <v>0</v>
      </c>
      <c r="AC674" s="48">
        <v>0</v>
      </c>
      <c r="AD674" s="49">
        <v>0</v>
      </c>
      <c r="AE674" s="48">
        <v>0</v>
      </c>
      <c r="AF674" s="49">
        <v>0</v>
      </c>
      <c r="AG674" s="48">
        <v>38</v>
      </c>
      <c r="AH674" s="49">
        <v>100</v>
      </c>
      <c r="AI674" s="48">
        <v>38</v>
      </c>
    </row>
    <row r="675" spans="1:35" x14ac:dyDescent="0.25">
      <c r="A675" s="62" t="s">
        <v>456</v>
      </c>
      <c r="B675" s="62" t="s">
        <v>1571</v>
      </c>
      <c r="C675" s="63"/>
      <c r="D675" s="64"/>
      <c r="E675" s="65"/>
      <c r="F675" s="66"/>
      <c r="G675" s="63"/>
      <c r="H675" s="67"/>
      <c r="I675" s="68"/>
      <c r="J675" s="68"/>
      <c r="K675" s="34"/>
      <c r="L675" s="75">
        <v>675</v>
      </c>
      <c r="M675" s="75" t="b">
        <f xml:space="preserve"> IF(AND(Edges[Relationship Date (UTC)] &gt;= Misc!$O$2, Edges[Relationship Date (UTC)] &lt;= Misc!$P$2,Edges[Tweet Date (UTC)] &gt;= Misc!$O$3, Edges[Tweet Date (UTC)] &lt;= Misc!$P$3,TRUE), TRUE, FALSE)</f>
        <v>1</v>
      </c>
      <c r="N675" s="70"/>
      <c r="O675" s="87" t="s">
        <v>1908</v>
      </c>
      <c r="P675" s="90">
        <v>44081.379432870373</v>
      </c>
      <c r="Q675" s="87" t="s">
        <v>2157</v>
      </c>
      <c r="R675" s="87"/>
      <c r="S675" s="87"/>
      <c r="T675" s="87" t="s">
        <v>2746</v>
      </c>
      <c r="U675" s="90">
        <v>44081.379432870373</v>
      </c>
      <c r="V675" s="92" t="s">
        <v>3324</v>
      </c>
      <c r="W675" s="87"/>
      <c r="X675" s="87"/>
      <c r="Y675" s="96" t="s">
        <v>5324</v>
      </c>
      <c r="Z675" s="87"/>
      <c r="AA675" s="48">
        <v>0</v>
      </c>
      <c r="AB675" s="49">
        <v>0</v>
      </c>
      <c r="AC675" s="48">
        <v>0</v>
      </c>
      <c r="AD675" s="49">
        <v>0</v>
      </c>
      <c r="AE675" s="48">
        <v>0</v>
      </c>
      <c r="AF675" s="49">
        <v>0</v>
      </c>
      <c r="AG675" s="48">
        <v>42</v>
      </c>
      <c r="AH675" s="49">
        <v>100</v>
      </c>
      <c r="AI675" s="48">
        <v>42</v>
      </c>
    </row>
    <row r="676" spans="1:35" x14ac:dyDescent="0.25">
      <c r="A676" s="62" t="s">
        <v>456</v>
      </c>
      <c r="B676" s="62" t="s">
        <v>1571</v>
      </c>
      <c r="C676" s="63"/>
      <c r="D676" s="64"/>
      <c r="E676" s="65"/>
      <c r="F676" s="66"/>
      <c r="G676" s="63"/>
      <c r="H676" s="67"/>
      <c r="I676" s="68"/>
      <c r="J676" s="68"/>
      <c r="K676" s="34"/>
      <c r="L676" s="75">
        <v>676</v>
      </c>
      <c r="M676" s="75" t="b">
        <f xml:space="preserve"> IF(AND(Edges[Relationship Date (UTC)] &gt;= Misc!$O$2, Edges[Relationship Date (UTC)] &lt;= Misc!$P$2,Edges[Tweet Date (UTC)] &gt;= Misc!$O$3, Edges[Tweet Date (UTC)] &lt;= Misc!$P$3,TRUE), TRUE, FALSE)</f>
        <v>1</v>
      </c>
      <c r="N676" s="70"/>
      <c r="O676" s="87" t="s">
        <v>1908</v>
      </c>
      <c r="P676" s="90">
        <v>44081.379513888889</v>
      </c>
      <c r="Q676" s="87" t="s">
        <v>2158</v>
      </c>
      <c r="R676" s="87"/>
      <c r="S676" s="87"/>
      <c r="T676" s="87"/>
      <c r="U676" s="90">
        <v>44081.379513888889</v>
      </c>
      <c r="V676" s="92" t="s">
        <v>3325</v>
      </c>
      <c r="W676" s="87"/>
      <c r="X676" s="87"/>
      <c r="Y676" s="96" t="s">
        <v>5325</v>
      </c>
      <c r="Z676" s="87"/>
      <c r="AA676" s="48">
        <v>0</v>
      </c>
      <c r="AB676" s="49">
        <v>0</v>
      </c>
      <c r="AC676" s="48">
        <v>0</v>
      </c>
      <c r="AD676" s="49">
        <v>0</v>
      </c>
      <c r="AE676" s="48">
        <v>0</v>
      </c>
      <c r="AF676" s="49">
        <v>0</v>
      </c>
      <c r="AG676" s="48">
        <v>47</v>
      </c>
      <c r="AH676" s="49">
        <v>100</v>
      </c>
      <c r="AI676" s="48">
        <v>47</v>
      </c>
    </row>
    <row r="677" spans="1:35" x14ac:dyDescent="0.25">
      <c r="A677" s="62" t="s">
        <v>456</v>
      </c>
      <c r="B677" s="62" t="s">
        <v>1571</v>
      </c>
      <c r="C677" s="63"/>
      <c r="D677" s="64"/>
      <c r="E677" s="65"/>
      <c r="F677" s="66"/>
      <c r="G677" s="63"/>
      <c r="H677" s="67"/>
      <c r="I677" s="68"/>
      <c r="J677" s="68"/>
      <c r="K677" s="34"/>
      <c r="L677" s="75">
        <v>677</v>
      </c>
      <c r="M677" s="75" t="b">
        <f xml:space="preserve"> IF(AND(Edges[Relationship Date (UTC)] &gt;= Misc!$O$2, Edges[Relationship Date (UTC)] &lt;= Misc!$P$2,Edges[Tweet Date (UTC)] &gt;= Misc!$O$3, Edges[Tweet Date (UTC)] &lt;= Misc!$P$3,TRUE), TRUE, FALSE)</f>
        <v>1</v>
      </c>
      <c r="N677" s="70"/>
      <c r="O677" s="87" t="s">
        <v>1908</v>
      </c>
      <c r="P677" s="90">
        <v>44081.379525462966</v>
      </c>
      <c r="Q677" s="87" t="s">
        <v>2159</v>
      </c>
      <c r="R677" s="87"/>
      <c r="S677" s="87"/>
      <c r="T677" s="87" t="s">
        <v>2746</v>
      </c>
      <c r="U677" s="90">
        <v>44081.379525462966</v>
      </c>
      <c r="V677" s="92" t="s">
        <v>3326</v>
      </c>
      <c r="W677" s="87"/>
      <c r="X677" s="87"/>
      <c r="Y677" s="96" t="s">
        <v>5326</v>
      </c>
      <c r="Z677" s="87"/>
      <c r="AA677" s="48">
        <v>0</v>
      </c>
      <c r="AB677" s="49">
        <v>0</v>
      </c>
      <c r="AC677" s="48">
        <v>0</v>
      </c>
      <c r="AD677" s="49">
        <v>0</v>
      </c>
      <c r="AE677" s="48">
        <v>0</v>
      </c>
      <c r="AF677" s="49">
        <v>0</v>
      </c>
      <c r="AG677" s="48">
        <v>38</v>
      </c>
      <c r="AH677" s="49">
        <v>100</v>
      </c>
      <c r="AI677" s="48">
        <v>38</v>
      </c>
    </row>
    <row r="678" spans="1:35" x14ac:dyDescent="0.25">
      <c r="A678" s="62" t="s">
        <v>456</v>
      </c>
      <c r="B678" s="62" t="s">
        <v>1572</v>
      </c>
      <c r="C678" s="63"/>
      <c r="D678" s="64"/>
      <c r="E678" s="65"/>
      <c r="F678" s="66"/>
      <c r="G678" s="63"/>
      <c r="H678" s="67"/>
      <c r="I678" s="68"/>
      <c r="J678" s="68"/>
      <c r="K678" s="34"/>
      <c r="L678" s="75">
        <v>678</v>
      </c>
      <c r="M678" s="75" t="b">
        <f xml:space="preserve"> IF(AND(Edges[Relationship Date (UTC)] &gt;= Misc!$O$2, Edges[Relationship Date (UTC)] &lt;= Misc!$P$2,Edges[Tweet Date (UTC)] &gt;= Misc!$O$3, Edges[Tweet Date (UTC)] &lt;= Misc!$P$3,TRUE), TRUE, FALSE)</f>
        <v>1</v>
      </c>
      <c r="N678" s="70"/>
      <c r="O678" s="87" t="s">
        <v>1908</v>
      </c>
      <c r="P678" s="90">
        <v>44081.379537037035</v>
      </c>
      <c r="Q678" s="87" t="s">
        <v>2160</v>
      </c>
      <c r="R678" s="87"/>
      <c r="S678" s="87"/>
      <c r="T678" s="87" t="s">
        <v>2746</v>
      </c>
      <c r="U678" s="90">
        <v>44081.379537037035</v>
      </c>
      <c r="V678" s="92" t="s">
        <v>3327</v>
      </c>
      <c r="W678" s="87"/>
      <c r="X678" s="87"/>
      <c r="Y678" s="96" t="s">
        <v>5327</v>
      </c>
      <c r="Z678" s="87"/>
      <c r="AA678" s="48">
        <v>0</v>
      </c>
      <c r="AB678" s="49">
        <v>0</v>
      </c>
      <c r="AC678" s="48">
        <v>0</v>
      </c>
      <c r="AD678" s="49">
        <v>0</v>
      </c>
      <c r="AE678" s="48">
        <v>0</v>
      </c>
      <c r="AF678" s="49">
        <v>0</v>
      </c>
      <c r="AG678" s="48">
        <v>24</v>
      </c>
      <c r="AH678" s="49">
        <v>100</v>
      </c>
      <c r="AI678" s="48">
        <v>24</v>
      </c>
    </row>
    <row r="679" spans="1:35" x14ac:dyDescent="0.25">
      <c r="A679" s="62" t="s">
        <v>456</v>
      </c>
      <c r="B679" s="62" t="s">
        <v>1352</v>
      </c>
      <c r="C679" s="63"/>
      <c r="D679" s="64"/>
      <c r="E679" s="65"/>
      <c r="F679" s="66"/>
      <c r="G679" s="63"/>
      <c r="H679" s="67"/>
      <c r="I679" s="68"/>
      <c r="J679" s="68"/>
      <c r="K679" s="34"/>
      <c r="L679" s="75">
        <v>679</v>
      </c>
      <c r="M679" s="75" t="b">
        <f xml:space="preserve"> IF(AND(Edges[Relationship Date (UTC)] &gt;= Misc!$O$2, Edges[Relationship Date (UTC)] &lt;= Misc!$P$2,Edges[Tweet Date (UTC)] &gt;= Misc!$O$3, Edges[Tweet Date (UTC)] &lt;= Misc!$P$3,TRUE), TRUE, FALSE)</f>
        <v>1</v>
      </c>
      <c r="N679" s="70"/>
      <c r="O679" s="87" t="s">
        <v>1908</v>
      </c>
      <c r="P679" s="90">
        <v>44081.377453703702</v>
      </c>
      <c r="Q679" s="87" t="s">
        <v>2147</v>
      </c>
      <c r="R679" s="87"/>
      <c r="S679" s="87"/>
      <c r="T679" s="87" t="s">
        <v>2746</v>
      </c>
      <c r="U679" s="90">
        <v>44081.377453703702</v>
      </c>
      <c r="V679" s="92" t="s">
        <v>3313</v>
      </c>
      <c r="W679" s="87"/>
      <c r="X679" s="87"/>
      <c r="Y679" s="96" t="s">
        <v>5313</v>
      </c>
      <c r="Z679" s="87"/>
      <c r="AA679" s="48"/>
      <c r="AB679" s="49"/>
      <c r="AC679" s="48"/>
      <c r="AD679" s="49"/>
      <c r="AE679" s="48"/>
      <c r="AF679" s="49"/>
      <c r="AG679" s="48"/>
      <c r="AH679" s="49"/>
      <c r="AI679" s="48"/>
    </row>
    <row r="680" spans="1:35" x14ac:dyDescent="0.25">
      <c r="A680" s="62" t="s">
        <v>456</v>
      </c>
      <c r="B680" s="62" t="s">
        <v>1352</v>
      </c>
      <c r="C680" s="63"/>
      <c r="D680" s="64"/>
      <c r="E680" s="65"/>
      <c r="F680" s="66"/>
      <c r="G680" s="63"/>
      <c r="H680" s="67"/>
      <c r="I680" s="68"/>
      <c r="J680" s="68"/>
      <c r="K680" s="34"/>
      <c r="L680" s="75">
        <v>680</v>
      </c>
      <c r="M680" s="75" t="b">
        <f xml:space="preserve"> IF(AND(Edges[Relationship Date (UTC)] &gt;= Misc!$O$2, Edges[Relationship Date (UTC)] &lt;= Misc!$P$2,Edges[Tweet Date (UTC)] &gt;= Misc!$O$3, Edges[Tweet Date (UTC)] &lt;= Misc!$P$3,TRUE), TRUE, FALSE)</f>
        <v>1</v>
      </c>
      <c r="N680" s="70"/>
      <c r="O680" s="87" t="s">
        <v>1908</v>
      </c>
      <c r="P680" s="90">
        <v>44081.377488425926</v>
      </c>
      <c r="Q680" s="87" t="s">
        <v>2148</v>
      </c>
      <c r="R680" s="87"/>
      <c r="S680" s="87"/>
      <c r="T680" s="87" t="s">
        <v>2746</v>
      </c>
      <c r="U680" s="90">
        <v>44081.377488425926</v>
      </c>
      <c r="V680" s="92" t="s">
        <v>3314</v>
      </c>
      <c r="W680" s="87"/>
      <c r="X680" s="87"/>
      <c r="Y680" s="96" t="s">
        <v>5314</v>
      </c>
      <c r="Z680" s="87"/>
      <c r="AA680" s="48"/>
      <c r="AB680" s="49"/>
      <c r="AC680" s="48"/>
      <c r="AD680" s="49"/>
      <c r="AE680" s="48"/>
      <c r="AF680" s="49"/>
      <c r="AG680" s="48"/>
      <c r="AH680" s="49"/>
      <c r="AI680" s="48"/>
    </row>
    <row r="681" spans="1:35" x14ac:dyDescent="0.25">
      <c r="A681" s="62" t="s">
        <v>456</v>
      </c>
      <c r="B681" s="62" t="s">
        <v>1352</v>
      </c>
      <c r="C681" s="63"/>
      <c r="D681" s="64"/>
      <c r="E681" s="65"/>
      <c r="F681" s="66"/>
      <c r="G681" s="63"/>
      <c r="H681" s="67"/>
      <c r="I681" s="68"/>
      <c r="J681" s="68"/>
      <c r="K681" s="34"/>
      <c r="L681" s="75">
        <v>681</v>
      </c>
      <c r="M681" s="75" t="b">
        <f xml:space="preserve"> IF(AND(Edges[Relationship Date (UTC)] &gt;= Misc!$O$2, Edges[Relationship Date (UTC)] &lt;= Misc!$P$2,Edges[Tweet Date (UTC)] &gt;= Misc!$O$3, Edges[Tweet Date (UTC)] &lt;= Misc!$P$3,TRUE), TRUE, FALSE)</f>
        <v>1</v>
      </c>
      <c r="N681" s="70"/>
      <c r="O681" s="87" t="s">
        <v>1908</v>
      </c>
      <c r="P681" s="90">
        <v>44081.377615740741</v>
      </c>
      <c r="Q681" s="87" t="s">
        <v>2149</v>
      </c>
      <c r="R681" s="87"/>
      <c r="S681" s="87"/>
      <c r="T681" s="87" t="s">
        <v>2746</v>
      </c>
      <c r="U681" s="90">
        <v>44081.377615740741</v>
      </c>
      <c r="V681" s="92" t="s">
        <v>3315</v>
      </c>
      <c r="W681" s="87"/>
      <c r="X681" s="87"/>
      <c r="Y681" s="96" t="s">
        <v>5315</v>
      </c>
      <c r="Z681" s="87"/>
      <c r="AA681" s="48"/>
      <c r="AB681" s="49"/>
      <c r="AC681" s="48"/>
      <c r="AD681" s="49"/>
      <c r="AE681" s="48"/>
      <c r="AF681" s="49"/>
      <c r="AG681" s="48"/>
      <c r="AH681" s="49"/>
      <c r="AI681" s="48"/>
    </row>
    <row r="682" spans="1:35" x14ac:dyDescent="0.25">
      <c r="A682" s="62" t="s">
        <v>456</v>
      </c>
      <c r="B682" s="62" t="s">
        <v>1352</v>
      </c>
      <c r="C682" s="63"/>
      <c r="D682" s="64"/>
      <c r="E682" s="65"/>
      <c r="F682" s="66"/>
      <c r="G682" s="63"/>
      <c r="H682" s="67"/>
      <c r="I682" s="68"/>
      <c r="J682" s="68"/>
      <c r="K682" s="34"/>
      <c r="L682" s="75">
        <v>682</v>
      </c>
      <c r="M682" s="75" t="b">
        <f xml:space="preserve"> IF(AND(Edges[Relationship Date (UTC)] &gt;= Misc!$O$2, Edges[Relationship Date (UTC)] &lt;= Misc!$P$2,Edges[Tweet Date (UTC)] &gt;= Misc!$O$3, Edges[Tweet Date (UTC)] &lt;= Misc!$P$3,TRUE), TRUE, FALSE)</f>
        <v>1</v>
      </c>
      <c r="N682" s="70"/>
      <c r="O682" s="87" t="s">
        <v>1908</v>
      </c>
      <c r="P682" s="90">
        <v>44081.378877314812</v>
      </c>
      <c r="Q682" s="87" t="s">
        <v>2156</v>
      </c>
      <c r="R682" s="87"/>
      <c r="S682" s="87"/>
      <c r="T682" s="87" t="s">
        <v>2746</v>
      </c>
      <c r="U682" s="90">
        <v>44081.378877314812</v>
      </c>
      <c r="V682" s="92" t="s">
        <v>3323</v>
      </c>
      <c r="W682" s="87"/>
      <c r="X682" s="87"/>
      <c r="Y682" s="96" t="s">
        <v>5323</v>
      </c>
      <c r="Z682" s="87"/>
      <c r="AA682" s="48"/>
      <c r="AB682" s="49"/>
      <c r="AC682" s="48"/>
      <c r="AD682" s="49"/>
      <c r="AE682" s="48"/>
      <c r="AF682" s="49"/>
      <c r="AG682" s="48"/>
      <c r="AH682" s="49"/>
      <c r="AI682" s="48"/>
    </row>
    <row r="683" spans="1:35" x14ac:dyDescent="0.25">
      <c r="A683" s="62" t="s">
        <v>456</v>
      </c>
      <c r="B683" s="62" t="s">
        <v>1386</v>
      </c>
      <c r="C683" s="63"/>
      <c r="D683" s="64"/>
      <c r="E683" s="65"/>
      <c r="F683" s="66"/>
      <c r="G683" s="63"/>
      <c r="H683" s="67"/>
      <c r="I683" s="68"/>
      <c r="J683" s="68"/>
      <c r="K683" s="34"/>
      <c r="L683" s="75">
        <v>683</v>
      </c>
      <c r="M683" s="75" t="b">
        <f xml:space="preserve"> IF(AND(Edges[Relationship Date (UTC)] &gt;= Misc!$O$2, Edges[Relationship Date (UTC)] &lt;= Misc!$P$2,Edges[Tweet Date (UTC)] &gt;= Misc!$O$3, Edges[Tweet Date (UTC)] &lt;= Misc!$P$3,TRUE), TRUE, FALSE)</f>
        <v>1</v>
      </c>
      <c r="N683" s="70"/>
      <c r="O683" s="87" t="s">
        <v>1908</v>
      </c>
      <c r="P683" s="90">
        <v>44081.379016203704</v>
      </c>
      <c r="Q683" s="87" t="s">
        <v>2161</v>
      </c>
      <c r="R683" s="87"/>
      <c r="S683" s="87"/>
      <c r="T683" s="87" t="s">
        <v>2746</v>
      </c>
      <c r="U683" s="90">
        <v>44081.379016203704</v>
      </c>
      <c r="V683" s="92" t="s">
        <v>3328</v>
      </c>
      <c r="W683" s="87"/>
      <c r="X683" s="87"/>
      <c r="Y683" s="96" t="s">
        <v>5328</v>
      </c>
      <c r="Z683" s="87"/>
      <c r="AA683" s="48"/>
      <c r="AB683" s="49"/>
      <c r="AC683" s="48"/>
      <c r="AD683" s="49"/>
      <c r="AE683" s="48"/>
      <c r="AF683" s="49"/>
      <c r="AG683" s="48"/>
      <c r="AH683" s="49"/>
      <c r="AI683" s="48"/>
    </row>
    <row r="684" spans="1:35" x14ac:dyDescent="0.25">
      <c r="A684" s="62" t="s">
        <v>456</v>
      </c>
      <c r="B684" s="62" t="s">
        <v>1354</v>
      </c>
      <c r="C684" s="63"/>
      <c r="D684" s="64"/>
      <c r="E684" s="65"/>
      <c r="F684" s="66"/>
      <c r="G684" s="63"/>
      <c r="H684" s="67"/>
      <c r="I684" s="68"/>
      <c r="J684" s="68"/>
      <c r="K684" s="34"/>
      <c r="L684" s="75">
        <v>684</v>
      </c>
      <c r="M684" s="75" t="b">
        <f xml:space="preserve"> IF(AND(Edges[Relationship Date (UTC)] &gt;= Misc!$O$2, Edges[Relationship Date (UTC)] &lt;= Misc!$P$2,Edges[Tweet Date (UTC)] &gt;= Misc!$O$3, Edges[Tweet Date (UTC)] &lt;= Misc!$P$3,TRUE), TRUE, FALSE)</f>
        <v>1</v>
      </c>
      <c r="N684" s="70"/>
      <c r="O684" s="87" t="s">
        <v>1908</v>
      </c>
      <c r="P684" s="90">
        <v>44081.379016203704</v>
      </c>
      <c r="Q684" s="87" t="s">
        <v>2161</v>
      </c>
      <c r="R684" s="87"/>
      <c r="S684" s="87"/>
      <c r="T684" s="87" t="s">
        <v>2746</v>
      </c>
      <c r="U684" s="90">
        <v>44081.379016203704</v>
      </c>
      <c r="V684" s="92" t="s">
        <v>3328</v>
      </c>
      <c r="W684" s="87"/>
      <c r="X684" s="87"/>
      <c r="Y684" s="96" t="s">
        <v>5328</v>
      </c>
      <c r="Z684" s="87"/>
      <c r="AA684" s="48"/>
      <c r="AB684" s="49"/>
      <c r="AC684" s="48"/>
      <c r="AD684" s="49"/>
      <c r="AE684" s="48"/>
      <c r="AF684" s="49"/>
      <c r="AG684" s="48"/>
      <c r="AH684" s="49"/>
      <c r="AI684" s="48"/>
    </row>
    <row r="685" spans="1:35" x14ac:dyDescent="0.25">
      <c r="A685" s="62" t="s">
        <v>456</v>
      </c>
      <c r="B685" s="62" t="s">
        <v>419</v>
      </c>
      <c r="C685" s="63"/>
      <c r="D685" s="64"/>
      <c r="E685" s="65"/>
      <c r="F685" s="66"/>
      <c r="G685" s="63"/>
      <c r="H685" s="67"/>
      <c r="I685" s="68"/>
      <c r="J685" s="68"/>
      <c r="K685" s="34"/>
      <c r="L685" s="75">
        <v>685</v>
      </c>
      <c r="M685" s="75" t="b">
        <f xml:space="preserve"> IF(AND(Edges[Relationship Date (UTC)] &gt;= Misc!$O$2, Edges[Relationship Date (UTC)] &lt;= Misc!$P$2,Edges[Tweet Date (UTC)] &gt;= Misc!$O$3, Edges[Tweet Date (UTC)] &lt;= Misc!$P$3,TRUE), TRUE, FALSE)</f>
        <v>1</v>
      </c>
      <c r="N685" s="70"/>
      <c r="O685" s="87" t="s">
        <v>1908</v>
      </c>
      <c r="P685" s="90">
        <v>44081.379016203704</v>
      </c>
      <c r="Q685" s="87" t="s">
        <v>2161</v>
      </c>
      <c r="R685" s="87"/>
      <c r="S685" s="87"/>
      <c r="T685" s="87" t="s">
        <v>2746</v>
      </c>
      <c r="U685" s="90">
        <v>44081.379016203704</v>
      </c>
      <c r="V685" s="92" t="s">
        <v>3328</v>
      </c>
      <c r="W685" s="87"/>
      <c r="X685" s="87"/>
      <c r="Y685" s="96" t="s">
        <v>5328</v>
      </c>
      <c r="Z685" s="87"/>
      <c r="AA685" s="48">
        <v>0</v>
      </c>
      <c r="AB685" s="49">
        <v>0</v>
      </c>
      <c r="AC685" s="48">
        <v>0</v>
      </c>
      <c r="AD685" s="49">
        <v>0</v>
      </c>
      <c r="AE685" s="48">
        <v>0</v>
      </c>
      <c r="AF685" s="49">
        <v>0</v>
      </c>
      <c r="AG685" s="48">
        <v>35</v>
      </c>
      <c r="AH685" s="49">
        <v>100</v>
      </c>
      <c r="AI685" s="48">
        <v>35</v>
      </c>
    </row>
    <row r="686" spans="1:35" x14ac:dyDescent="0.25">
      <c r="A686" s="62" t="s">
        <v>456</v>
      </c>
      <c r="B686" s="62" t="s">
        <v>1353</v>
      </c>
      <c r="C686" s="63"/>
      <c r="D686" s="64"/>
      <c r="E686" s="65"/>
      <c r="F686" s="66"/>
      <c r="G686" s="63"/>
      <c r="H686" s="67"/>
      <c r="I686" s="68"/>
      <c r="J686" s="68"/>
      <c r="K686" s="34"/>
      <c r="L686" s="75">
        <v>686</v>
      </c>
      <c r="M686" s="75" t="b">
        <f xml:space="preserve"> IF(AND(Edges[Relationship Date (UTC)] &gt;= Misc!$O$2, Edges[Relationship Date (UTC)] &lt;= Misc!$P$2,Edges[Tweet Date (UTC)] &gt;= Misc!$O$3, Edges[Tweet Date (UTC)] &lt;= Misc!$P$3,TRUE), TRUE, FALSE)</f>
        <v>1</v>
      </c>
      <c r="N686" s="70"/>
      <c r="O686" s="87" t="s">
        <v>1908</v>
      </c>
      <c r="P686" s="90">
        <v>44081.379537037035</v>
      </c>
      <c r="Q686" s="87" t="s">
        <v>2160</v>
      </c>
      <c r="R686" s="87"/>
      <c r="S686" s="87"/>
      <c r="T686" s="87" t="s">
        <v>2746</v>
      </c>
      <c r="U686" s="90">
        <v>44081.379537037035</v>
      </c>
      <c r="V686" s="92" t="s">
        <v>3327</v>
      </c>
      <c r="W686" s="87"/>
      <c r="X686" s="87"/>
      <c r="Y686" s="96" t="s">
        <v>5327</v>
      </c>
      <c r="Z686" s="87"/>
      <c r="AA686" s="48"/>
      <c r="AB686" s="49"/>
      <c r="AC686" s="48"/>
      <c r="AD686" s="49"/>
      <c r="AE686" s="48"/>
      <c r="AF686" s="49"/>
      <c r="AG686" s="48"/>
      <c r="AH686" s="49"/>
      <c r="AI686" s="48"/>
    </row>
    <row r="687" spans="1:35" x14ac:dyDescent="0.25">
      <c r="A687" s="62" t="s">
        <v>456</v>
      </c>
      <c r="B687" s="62" t="s">
        <v>1354</v>
      </c>
      <c r="C687" s="63"/>
      <c r="D687" s="64"/>
      <c r="E687" s="65"/>
      <c r="F687" s="66"/>
      <c r="G687" s="63"/>
      <c r="H687" s="67"/>
      <c r="I687" s="68"/>
      <c r="J687" s="68"/>
      <c r="K687" s="34"/>
      <c r="L687" s="75">
        <v>687</v>
      </c>
      <c r="M687" s="75" t="b">
        <f xml:space="preserve"> IF(AND(Edges[Relationship Date (UTC)] &gt;= Misc!$O$2, Edges[Relationship Date (UTC)] &lt;= Misc!$P$2,Edges[Tweet Date (UTC)] &gt;= Misc!$O$3, Edges[Tweet Date (UTC)] &lt;= Misc!$P$3,TRUE), TRUE, FALSE)</f>
        <v>1</v>
      </c>
      <c r="N687" s="70"/>
      <c r="O687" s="87" t="s">
        <v>1908</v>
      </c>
      <c r="P687" s="90">
        <v>44081.379537037035</v>
      </c>
      <c r="Q687" s="87" t="s">
        <v>2160</v>
      </c>
      <c r="R687" s="87"/>
      <c r="S687" s="87"/>
      <c r="T687" s="87" t="s">
        <v>2746</v>
      </c>
      <c r="U687" s="90">
        <v>44081.379537037035</v>
      </c>
      <c r="V687" s="92" t="s">
        <v>3327</v>
      </c>
      <c r="W687" s="87"/>
      <c r="X687" s="87"/>
      <c r="Y687" s="96" t="s">
        <v>5327</v>
      </c>
      <c r="Z687" s="87"/>
      <c r="AA687" s="48"/>
      <c r="AB687" s="49"/>
      <c r="AC687" s="48"/>
      <c r="AD687" s="49"/>
      <c r="AE687" s="48"/>
      <c r="AF687" s="49"/>
      <c r="AG687" s="48"/>
      <c r="AH687" s="49"/>
      <c r="AI687" s="48"/>
    </row>
    <row r="688" spans="1:35" x14ac:dyDescent="0.25">
      <c r="A688" s="62" t="s">
        <v>456</v>
      </c>
      <c r="B688" s="62" t="s">
        <v>1355</v>
      </c>
      <c r="C688" s="63"/>
      <c r="D688" s="64"/>
      <c r="E688" s="65"/>
      <c r="F688" s="66"/>
      <c r="G688" s="63"/>
      <c r="H688" s="67"/>
      <c r="I688" s="68"/>
      <c r="J688" s="68"/>
      <c r="K688" s="34"/>
      <c r="L688" s="75">
        <v>688</v>
      </c>
      <c r="M688" s="75" t="b">
        <f xml:space="preserve"> IF(AND(Edges[Relationship Date (UTC)] &gt;= Misc!$O$2, Edges[Relationship Date (UTC)] &lt;= Misc!$P$2,Edges[Tweet Date (UTC)] &gt;= Misc!$O$3, Edges[Tweet Date (UTC)] &lt;= Misc!$P$3,TRUE), TRUE, FALSE)</f>
        <v>1</v>
      </c>
      <c r="N688" s="70"/>
      <c r="O688" s="87" t="s">
        <v>1908</v>
      </c>
      <c r="P688" s="90">
        <v>44081.379537037035</v>
      </c>
      <c r="Q688" s="87" t="s">
        <v>2160</v>
      </c>
      <c r="R688" s="87"/>
      <c r="S688" s="87"/>
      <c r="T688" s="87" t="s">
        <v>2746</v>
      </c>
      <c r="U688" s="90">
        <v>44081.379537037035</v>
      </c>
      <c r="V688" s="92" t="s">
        <v>3327</v>
      </c>
      <c r="W688" s="87"/>
      <c r="X688" s="87"/>
      <c r="Y688" s="96" t="s">
        <v>5327</v>
      </c>
      <c r="Z688" s="87"/>
      <c r="AA688" s="48"/>
      <c r="AB688" s="49"/>
      <c r="AC688" s="48"/>
      <c r="AD688" s="49"/>
      <c r="AE688" s="48"/>
      <c r="AF688" s="49"/>
      <c r="AG688" s="48"/>
      <c r="AH688" s="49"/>
      <c r="AI688" s="48"/>
    </row>
    <row r="689" spans="1:35" x14ac:dyDescent="0.25">
      <c r="A689" s="62" t="s">
        <v>456</v>
      </c>
      <c r="B689" s="62" t="s">
        <v>1356</v>
      </c>
      <c r="C689" s="63"/>
      <c r="D689" s="64"/>
      <c r="E689" s="65"/>
      <c r="F689" s="66"/>
      <c r="G689" s="63"/>
      <c r="H689" s="67"/>
      <c r="I689" s="68"/>
      <c r="J689" s="68"/>
      <c r="K689" s="34"/>
      <c r="L689" s="75">
        <v>689</v>
      </c>
      <c r="M689" s="75" t="b">
        <f xml:space="preserve"> IF(AND(Edges[Relationship Date (UTC)] &gt;= Misc!$O$2, Edges[Relationship Date (UTC)] &lt;= Misc!$P$2,Edges[Tweet Date (UTC)] &gt;= Misc!$O$3, Edges[Tweet Date (UTC)] &lt;= Misc!$P$3,TRUE), TRUE, FALSE)</f>
        <v>1</v>
      </c>
      <c r="N689" s="70"/>
      <c r="O689" s="87" t="s">
        <v>1908</v>
      </c>
      <c r="P689" s="90">
        <v>44081.379537037035</v>
      </c>
      <c r="Q689" s="87" t="s">
        <v>2160</v>
      </c>
      <c r="R689" s="87"/>
      <c r="S689" s="87"/>
      <c r="T689" s="87" t="s">
        <v>2746</v>
      </c>
      <c r="U689" s="90">
        <v>44081.379537037035</v>
      </c>
      <c r="V689" s="92" t="s">
        <v>3327</v>
      </c>
      <c r="W689" s="87"/>
      <c r="X689" s="87"/>
      <c r="Y689" s="96" t="s">
        <v>5327</v>
      </c>
      <c r="Z689" s="87"/>
      <c r="AA689" s="48"/>
      <c r="AB689" s="49"/>
      <c r="AC689" s="48"/>
      <c r="AD689" s="49"/>
      <c r="AE689" s="48"/>
      <c r="AF689" s="49"/>
      <c r="AG689" s="48"/>
      <c r="AH689" s="49"/>
      <c r="AI689" s="48"/>
    </row>
    <row r="690" spans="1:35" x14ac:dyDescent="0.25">
      <c r="A690" s="62" t="s">
        <v>456</v>
      </c>
      <c r="B690" s="62" t="s">
        <v>1352</v>
      </c>
      <c r="C690" s="63"/>
      <c r="D690" s="64"/>
      <c r="E690" s="65"/>
      <c r="F690" s="66"/>
      <c r="G690" s="63"/>
      <c r="H690" s="67"/>
      <c r="I690" s="68"/>
      <c r="J690" s="68"/>
      <c r="K690" s="34"/>
      <c r="L690" s="75">
        <v>690</v>
      </c>
      <c r="M690" s="75" t="b">
        <f xml:space="preserve"> IF(AND(Edges[Relationship Date (UTC)] &gt;= Misc!$O$2, Edges[Relationship Date (UTC)] &lt;= Misc!$P$2,Edges[Tweet Date (UTC)] &gt;= Misc!$O$3, Edges[Tweet Date (UTC)] &lt;= Misc!$P$3,TRUE), TRUE, FALSE)</f>
        <v>1</v>
      </c>
      <c r="N690" s="70"/>
      <c r="O690" s="87" t="s">
        <v>1908</v>
      </c>
      <c r="P690" s="90">
        <v>44081.379548611112</v>
      </c>
      <c r="Q690" s="87" t="s">
        <v>2162</v>
      </c>
      <c r="R690" s="87"/>
      <c r="S690" s="87"/>
      <c r="T690" s="87" t="s">
        <v>2809</v>
      </c>
      <c r="U690" s="90">
        <v>44081.379548611112</v>
      </c>
      <c r="V690" s="92" t="s">
        <v>3329</v>
      </c>
      <c r="W690" s="87"/>
      <c r="X690" s="87"/>
      <c r="Y690" s="96" t="s">
        <v>5329</v>
      </c>
      <c r="Z690" s="87"/>
      <c r="AA690" s="48"/>
      <c r="AB690" s="49"/>
      <c r="AC690" s="48"/>
      <c r="AD690" s="49"/>
      <c r="AE690" s="48"/>
      <c r="AF690" s="49"/>
      <c r="AG690" s="48"/>
      <c r="AH690" s="49"/>
      <c r="AI690" s="48"/>
    </row>
    <row r="691" spans="1:35" x14ac:dyDescent="0.25">
      <c r="A691" s="62" t="s">
        <v>456</v>
      </c>
      <c r="B691" s="62" t="s">
        <v>1573</v>
      </c>
      <c r="C691" s="63"/>
      <c r="D691" s="64"/>
      <c r="E691" s="65"/>
      <c r="F691" s="66"/>
      <c r="G691" s="63"/>
      <c r="H691" s="67"/>
      <c r="I691" s="68"/>
      <c r="J691" s="68"/>
      <c r="K691" s="34"/>
      <c r="L691" s="75">
        <v>691</v>
      </c>
      <c r="M691" s="75" t="b">
        <f xml:space="preserve"> IF(AND(Edges[Relationship Date (UTC)] &gt;= Misc!$O$2, Edges[Relationship Date (UTC)] &lt;= Misc!$P$2,Edges[Tweet Date (UTC)] &gt;= Misc!$O$3, Edges[Tweet Date (UTC)] &lt;= Misc!$P$3,TRUE), TRUE, FALSE)</f>
        <v>1</v>
      </c>
      <c r="N691" s="70"/>
      <c r="O691" s="87" t="s">
        <v>1908</v>
      </c>
      <c r="P691" s="90">
        <v>44081.379548611112</v>
      </c>
      <c r="Q691" s="87" t="s">
        <v>2162</v>
      </c>
      <c r="R691" s="87"/>
      <c r="S691" s="87"/>
      <c r="T691" s="87" t="s">
        <v>2809</v>
      </c>
      <c r="U691" s="90">
        <v>44081.379548611112</v>
      </c>
      <c r="V691" s="92" t="s">
        <v>3329</v>
      </c>
      <c r="W691" s="87"/>
      <c r="X691" s="87"/>
      <c r="Y691" s="96" t="s">
        <v>5329</v>
      </c>
      <c r="Z691" s="87"/>
      <c r="AA691" s="48">
        <v>0</v>
      </c>
      <c r="AB691" s="49">
        <v>0</v>
      </c>
      <c r="AC691" s="48">
        <v>0</v>
      </c>
      <c r="AD691" s="49">
        <v>0</v>
      </c>
      <c r="AE691" s="48">
        <v>0</v>
      </c>
      <c r="AF691" s="49">
        <v>0</v>
      </c>
      <c r="AG691" s="48">
        <v>6</v>
      </c>
      <c r="AH691" s="49">
        <v>100</v>
      </c>
      <c r="AI691" s="48">
        <v>6</v>
      </c>
    </row>
    <row r="692" spans="1:35" x14ac:dyDescent="0.25">
      <c r="A692" s="62" t="s">
        <v>457</v>
      </c>
      <c r="B692" s="62" t="s">
        <v>1359</v>
      </c>
      <c r="C692" s="63"/>
      <c r="D692" s="64"/>
      <c r="E692" s="65"/>
      <c r="F692" s="66"/>
      <c r="G692" s="63"/>
      <c r="H692" s="67"/>
      <c r="I692" s="68"/>
      <c r="J692" s="68"/>
      <c r="K692" s="34"/>
      <c r="L692" s="75">
        <v>692</v>
      </c>
      <c r="M692" s="75" t="b">
        <f xml:space="preserve"> IF(AND(Edges[Relationship Date (UTC)] &gt;= Misc!$O$2, Edges[Relationship Date (UTC)] &lt;= Misc!$P$2,Edges[Tweet Date (UTC)] &gt;= Misc!$O$3, Edges[Tweet Date (UTC)] &lt;= Misc!$P$3,TRUE), TRUE, FALSE)</f>
        <v>1</v>
      </c>
      <c r="N692" s="70"/>
      <c r="O692" s="87" t="s">
        <v>1908</v>
      </c>
      <c r="P692" s="90">
        <v>44081.379560185182</v>
      </c>
      <c r="Q692" s="87" t="s">
        <v>1923</v>
      </c>
      <c r="R692" s="87"/>
      <c r="S692" s="87"/>
      <c r="T692" s="87" t="s">
        <v>2748</v>
      </c>
      <c r="U692" s="90">
        <v>44081.379560185182</v>
      </c>
      <c r="V692" s="92" t="s">
        <v>3330</v>
      </c>
      <c r="W692" s="87"/>
      <c r="X692" s="87"/>
      <c r="Y692" s="96" t="s">
        <v>5330</v>
      </c>
      <c r="Z692" s="87"/>
      <c r="AA692" s="48">
        <v>0</v>
      </c>
      <c r="AB692" s="49">
        <v>0</v>
      </c>
      <c r="AC692" s="48">
        <v>0</v>
      </c>
      <c r="AD692" s="49">
        <v>0</v>
      </c>
      <c r="AE692" s="48">
        <v>0</v>
      </c>
      <c r="AF692" s="49">
        <v>0</v>
      </c>
      <c r="AG692" s="48">
        <v>14</v>
      </c>
      <c r="AH692" s="49">
        <v>100</v>
      </c>
      <c r="AI692" s="48">
        <v>14</v>
      </c>
    </row>
    <row r="693" spans="1:35" x14ac:dyDescent="0.25">
      <c r="A693" s="62" t="s">
        <v>458</v>
      </c>
      <c r="B693" s="62" t="s">
        <v>1443</v>
      </c>
      <c r="C693" s="63"/>
      <c r="D693" s="64"/>
      <c r="E693" s="65"/>
      <c r="F693" s="66"/>
      <c r="G693" s="63"/>
      <c r="H693" s="67"/>
      <c r="I693" s="68"/>
      <c r="J693" s="68"/>
      <c r="K693" s="34"/>
      <c r="L693" s="75">
        <v>693</v>
      </c>
      <c r="M693" s="75" t="b">
        <f xml:space="preserve"> IF(AND(Edges[Relationship Date (UTC)] &gt;= Misc!$O$2, Edges[Relationship Date (UTC)] &lt;= Misc!$P$2,Edges[Tweet Date (UTC)] &gt;= Misc!$O$3, Edges[Tweet Date (UTC)] &lt;= Misc!$P$3,TRUE), TRUE, FALSE)</f>
        <v>1</v>
      </c>
      <c r="N693" s="70"/>
      <c r="O693" s="87" t="s">
        <v>1908</v>
      </c>
      <c r="P693" s="90">
        <v>44081.379571759258</v>
      </c>
      <c r="Q693" s="87" t="s">
        <v>2030</v>
      </c>
      <c r="R693" s="87"/>
      <c r="S693" s="87"/>
      <c r="T693" s="87" t="s">
        <v>2777</v>
      </c>
      <c r="U693" s="90">
        <v>44081.379571759258</v>
      </c>
      <c r="V693" s="92" t="s">
        <v>3331</v>
      </c>
      <c r="W693" s="87"/>
      <c r="X693" s="87"/>
      <c r="Y693" s="96" t="s">
        <v>5331</v>
      </c>
      <c r="Z693" s="87"/>
      <c r="AA693" s="48">
        <v>0</v>
      </c>
      <c r="AB693" s="49">
        <v>0</v>
      </c>
      <c r="AC693" s="48">
        <v>0</v>
      </c>
      <c r="AD693" s="49">
        <v>0</v>
      </c>
      <c r="AE693" s="48">
        <v>0</v>
      </c>
      <c r="AF693" s="49">
        <v>0</v>
      </c>
      <c r="AG693" s="48">
        <v>47</v>
      </c>
      <c r="AH693" s="49">
        <v>100</v>
      </c>
      <c r="AI693" s="48">
        <v>47</v>
      </c>
    </row>
    <row r="694" spans="1:35" x14ac:dyDescent="0.25">
      <c r="A694" s="62" t="s">
        <v>459</v>
      </c>
      <c r="B694" s="62" t="s">
        <v>1165</v>
      </c>
      <c r="C694" s="63"/>
      <c r="D694" s="64"/>
      <c r="E694" s="65"/>
      <c r="F694" s="66"/>
      <c r="G694" s="63"/>
      <c r="H694" s="67"/>
      <c r="I694" s="68"/>
      <c r="J694" s="68"/>
      <c r="K694" s="34"/>
      <c r="L694" s="75">
        <v>694</v>
      </c>
      <c r="M694" s="75" t="b">
        <f xml:space="preserve"> IF(AND(Edges[Relationship Date (UTC)] &gt;= Misc!$O$2, Edges[Relationship Date (UTC)] &lt;= Misc!$P$2,Edges[Tweet Date (UTC)] &gt;= Misc!$O$3, Edges[Tweet Date (UTC)] &lt;= Misc!$P$3,TRUE), TRUE, FALSE)</f>
        <v>1</v>
      </c>
      <c r="N694" s="70"/>
      <c r="O694" s="87" t="s">
        <v>1908</v>
      </c>
      <c r="P694" s="90">
        <v>44081.379652777781</v>
      </c>
      <c r="Q694" s="87" t="s">
        <v>1932</v>
      </c>
      <c r="R694" s="87"/>
      <c r="S694" s="87"/>
      <c r="T694" s="87" t="s">
        <v>2743</v>
      </c>
      <c r="U694" s="90">
        <v>44081.379652777781</v>
      </c>
      <c r="V694" s="92" t="s">
        <v>3332</v>
      </c>
      <c r="W694" s="87"/>
      <c r="X694" s="87"/>
      <c r="Y694" s="96" t="s">
        <v>5332</v>
      </c>
      <c r="Z694" s="87"/>
      <c r="AA694" s="48">
        <v>0</v>
      </c>
      <c r="AB694" s="49">
        <v>0</v>
      </c>
      <c r="AC694" s="48">
        <v>0</v>
      </c>
      <c r="AD694" s="49">
        <v>0</v>
      </c>
      <c r="AE694" s="48">
        <v>0</v>
      </c>
      <c r="AF694" s="49">
        <v>0</v>
      </c>
      <c r="AG694" s="48">
        <v>26</v>
      </c>
      <c r="AH694" s="49">
        <v>100</v>
      </c>
      <c r="AI694" s="48">
        <v>26</v>
      </c>
    </row>
    <row r="695" spans="1:35" x14ac:dyDescent="0.25">
      <c r="A695" s="62" t="s">
        <v>460</v>
      </c>
      <c r="B695" s="62" t="s">
        <v>1165</v>
      </c>
      <c r="C695" s="63"/>
      <c r="D695" s="64"/>
      <c r="E695" s="65"/>
      <c r="F695" s="66"/>
      <c r="G695" s="63"/>
      <c r="H695" s="67"/>
      <c r="I695" s="68"/>
      <c r="J695" s="68"/>
      <c r="K695" s="34"/>
      <c r="L695" s="75">
        <v>695</v>
      </c>
      <c r="M695" s="75" t="b">
        <f xml:space="preserve"> IF(AND(Edges[Relationship Date (UTC)] &gt;= Misc!$O$2, Edges[Relationship Date (UTC)] &lt;= Misc!$P$2,Edges[Tweet Date (UTC)] &gt;= Misc!$O$3, Edges[Tweet Date (UTC)] &lt;= Misc!$P$3,TRUE), TRUE, FALSE)</f>
        <v>1</v>
      </c>
      <c r="N695" s="70"/>
      <c r="O695" s="87" t="s">
        <v>1908</v>
      </c>
      <c r="P695" s="90">
        <v>44081.379664351851</v>
      </c>
      <c r="Q695" s="87" t="s">
        <v>1921</v>
      </c>
      <c r="R695" s="87"/>
      <c r="S695" s="87"/>
      <c r="T695" s="87" t="s">
        <v>2747</v>
      </c>
      <c r="U695" s="90">
        <v>44081.379664351851</v>
      </c>
      <c r="V695" s="92" t="s">
        <v>3333</v>
      </c>
      <c r="W695" s="87"/>
      <c r="X695" s="87"/>
      <c r="Y695" s="96" t="s">
        <v>5333</v>
      </c>
      <c r="Z695" s="87"/>
      <c r="AA695" s="48">
        <v>0</v>
      </c>
      <c r="AB695" s="49">
        <v>0</v>
      </c>
      <c r="AC695" s="48">
        <v>0</v>
      </c>
      <c r="AD695" s="49">
        <v>0</v>
      </c>
      <c r="AE695" s="48">
        <v>0</v>
      </c>
      <c r="AF695" s="49">
        <v>0</v>
      </c>
      <c r="AG695" s="48">
        <v>26</v>
      </c>
      <c r="AH695" s="49">
        <v>100</v>
      </c>
      <c r="AI695" s="48">
        <v>26</v>
      </c>
    </row>
    <row r="696" spans="1:35" x14ac:dyDescent="0.25">
      <c r="A696" s="62" t="s">
        <v>461</v>
      </c>
      <c r="B696" s="62" t="s">
        <v>1352</v>
      </c>
      <c r="C696" s="63"/>
      <c r="D696" s="64"/>
      <c r="E696" s="65"/>
      <c r="F696" s="66"/>
      <c r="G696" s="63"/>
      <c r="H696" s="67"/>
      <c r="I696" s="68"/>
      <c r="J696" s="68"/>
      <c r="K696" s="34"/>
      <c r="L696" s="75">
        <v>696</v>
      </c>
      <c r="M696" s="75" t="b">
        <f xml:space="preserve"> IF(AND(Edges[Relationship Date (UTC)] &gt;= Misc!$O$2, Edges[Relationship Date (UTC)] &lt;= Misc!$P$2,Edges[Tweet Date (UTC)] &gt;= Misc!$O$3, Edges[Tweet Date (UTC)] &lt;= Misc!$P$3,TRUE), TRUE, FALSE)</f>
        <v>1</v>
      </c>
      <c r="N696" s="70"/>
      <c r="O696" s="87" t="s">
        <v>1908</v>
      </c>
      <c r="P696" s="90">
        <v>44081.376493055555</v>
      </c>
      <c r="Q696" s="87" t="s">
        <v>2163</v>
      </c>
      <c r="R696" s="87"/>
      <c r="S696" s="87"/>
      <c r="T696" s="87"/>
      <c r="U696" s="90">
        <v>44081.376493055555</v>
      </c>
      <c r="V696" s="92" t="s">
        <v>3334</v>
      </c>
      <c r="W696" s="87"/>
      <c r="X696" s="87"/>
      <c r="Y696" s="96" t="s">
        <v>5334</v>
      </c>
      <c r="Z696" s="87"/>
      <c r="AA696" s="48">
        <v>0</v>
      </c>
      <c r="AB696" s="49">
        <v>0</v>
      </c>
      <c r="AC696" s="48">
        <v>0</v>
      </c>
      <c r="AD696" s="49">
        <v>0</v>
      </c>
      <c r="AE696" s="48">
        <v>0</v>
      </c>
      <c r="AF696" s="49">
        <v>0</v>
      </c>
      <c r="AG696" s="48">
        <v>48</v>
      </c>
      <c r="AH696" s="49">
        <v>100</v>
      </c>
      <c r="AI696" s="48">
        <v>48</v>
      </c>
    </row>
    <row r="697" spans="1:35" x14ac:dyDescent="0.25">
      <c r="A697" s="62" t="s">
        <v>461</v>
      </c>
      <c r="B697" s="62" t="s">
        <v>1346</v>
      </c>
      <c r="C697" s="63"/>
      <c r="D697" s="64"/>
      <c r="E697" s="65"/>
      <c r="F697" s="66"/>
      <c r="G697" s="63"/>
      <c r="H697" s="67"/>
      <c r="I697" s="68"/>
      <c r="J697" s="68"/>
      <c r="K697" s="34"/>
      <c r="L697" s="75">
        <v>697</v>
      </c>
      <c r="M697" s="75" t="b">
        <f xml:space="preserve"> IF(AND(Edges[Relationship Date (UTC)] &gt;= Misc!$O$2, Edges[Relationship Date (UTC)] &lt;= Misc!$P$2,Edges[Tweet Date (UTC)] &gt;= Misc!$O$3, Edges[Tweet Date (UTC)] &lt;= Misc!$P$3,TRUE), TRUE, FALSE)</f>
        <v>1</v>
      </c>
      <c r="N697" s="70"/>
      <c r="O697" s="87" t="s">
        <v>1908</v>
      </c>
      <c r="P697" s="90">
        <v>44081.379699074074</v>
      </c>
      <c r="Q697" s="87" t="s">
        <v>1912</v>
      </c>
      <c r="R697" s="87"/>
      <c r="S697" s="87"/>
      <c r="T697" s="87" t="s">
        <v>2743</v>
      </c>
      <c r="U697" s="90">
        <v>44081.379699074074</v>
      </c>
      <c r="V697" s="92" t="s">
        <v>3335</v>
      </c>
      <c r="W697" s="87"/>
      <c r="X697" s="87"/>
      <c r="Y697" s="96" t="s">
        <v>5335</v>
      </c>
      <c r="Z697" s="87"/>
      <c r="AA697" s="48">
        <v>0</v>
      </c>
      <c r="AB697" s="49">
        <v>0</v>
      </c>
      <c r="AC697" s="48">
        <v>0</v>
      </c>
      <c r="AD697" s="49">
        <v>0</v>
      </c>
      <c r="AE697" s="48">
        <v>0</v>
      </c>
      <c r="AF697" s="49">
        <v>0</v>
      </c>
      <c r="AG697" s="48">
        <v>39</v>
      </c>
      <c r="AH697" s="49">
        <v>100</v>
      </c>
      <c r="AI697" s="48">
        <v>39</v>
      </c>
    </row>
    <row r="698" spans="1:35" x14ac:dyDescent="0.25">
      <c r="A698" s="62" t="s">
        <v>462</v>
      </c>
      <c r="B698" s="62" t="s">
        <v>1459</v>
      </c>
      <c r="C698" s="63"/>
      <c r="D698" s="64"/>
      <c r="E698" s="65"/>
      <c r="F698" s="66"/>
      <c r="G698" s="63"/>
      <c r="H698" s="67"/>
      <c r="I698" s="68"/>
      <c r="J698" s="68"/>
      <c r="K698" s="34"/>
      <c r="L698" s="75">
        <v>698</v>
      </c>
      <c r="M698" s="75" t="b">
        <f xml:space="preserve"> IF(AND(Edges[Relationship Date (UTC)] &gt;= Misc!$O$2, Edges[Relationship Date (UTC)] &lt;= Misc!$P$2,Edges[Tweet Date (UTC)] &gt;= Misc!$O$3, Edges[Tweet Date (UTC)] &lt;= Misc!$P$3,TRUE), TRUE, FALSE)</f>
        <v>1</v>
      </c>
      <c r="N698" s="70"/>
      <c r="O698" s="87" t="s">
        <v>1908</v>
      </c>
      <c r="P698" s="90">
        <v>44081.379710648151</v>
      </c>
      <c r="Q698" s="87" t="s">
        <v>2164</v>
      </c>
      <c r="R698" s="87"/>
      <c r="S698" s="87"/>
      <c r="T698" s="87" t="s">
        <v>2750</v>
      </c>
      <c r="U698" s="90">
        <v>44081.379710648151</v>
      </c>
      <c r="V698" s="92" t="s">
        <v>3336</v>
      </c>
      <c r="W698" s="87"/>
      <c r="X698" s="87"/>
      <c r="Y698" s="96" t="s">
        <v>5336</v>
      </c>
      <c r="Z698" s="87"/>
      <c r="AA698" s="48"/>
      <c r="AB698" s="49"/>
      <c r="AC698" s="48"/>
      <c r="AD698" s="49"/>
      <c r="AE698" s="48"/>
      <c r="AF698" s="49"/>
      <c r="AG698" s="48"/>
      <c r="AH698" s="49"/>
      <c r="AI698" s="48"/>
    </row>
    <row r="699" spans="1:35" x14ac:dyDescent="0.25">
      <c r="A699" s="62" t="s">
        <v>462</v>
      </c>
      <c r="B699" s="62" t="s">
        <v>1460</v>
      </c>
      <c r="C699" s="63"/>
      <c r="D699" s="64"/>
      <c r="E699" s="65"/>
      <c r="F699" s="66"/>
      <c r="G699" s="63"/>
      <c r="H699" s="67"/>
      <c r="I699" s="68"/>
      <c r="J699" s="68"/>
      <c r="K699" s="34"/>
      <c r="L699" s="75">
        <v>699</v>
      </c>
      <c r="M699" s="75" t="b">
        <f xml:space="preserve"> IF(AND(Edges[Relationship Date (UTC)] &gt;= Misc!$O$2, Edges[Relationship Date (UTC)] &lt;= Misc!$P$2,Edges[Tweet Date (UTC)] &gt;= Misc!$O$3, Edges[Tweet Date (UTC)] &lt;= Misc!$P$3,TRUE), TRUE, FALSE)</f>
        <v>1</v>
      </c>
      <c r="N699" s="70"/>
      <c r="O699" s="87" t="s">
        <v>1908</v>
      </c>
      <c r="P699" s="90">
        <v>44081.379710648151</v>
      </c>
      <c r="Q699" s="87" t="s">
        <v>2164</v>
      </c>
      <c r="R699" s="87"/>
      <c r="S699" s="87"/>
      <c r="T699" s="87" t="s">
        <v>2750</v>
      </c>
      <c r="U699" s="90">
        <v>44081.379710648151</v>
      </c>
      <c r="V699" s="92" t="s">
        <v>3336</v>
      </c>
      <c r="W699" s="87"/>
      <c r="X699" s="87"/>
      <c r="Y699" s="96" t="s">
        <v>5336</v>
      </c>
      <c r="Z699" s="87"/>
      <c r="AA699" s="48"/>
      <c r="AB699" s="49"/>
      <c r="AC699" s="48"/>
      <c r="AD699" s="49"/>
      <c r="AE699" s="48"/>
      <c r="AF699" s="49"/>
      <c r="AG699" s="48"/>
      <c r="AH699" s="49"/>
      <c r="AI699" s="48"/>
    </row>
    <row r="700" spans="1:35" x14ac:dyDescent="0.25">
      <c r="A700" s="62" t="s">
        <v>462</v>
      </c>
      <c r="B700" s="62" t="s">
        <v>1461</v>
      </c>
      <c r="C700" s="63"/>
      <c r="D700" s="64"/>
      <c r="E700" s="65"/>
      <c r="F700" s="66"/>
      <c r="G700" s="63"/>
      <c r="H700" s="67"/>
      <c r="I700" s="68"/>
      <c r="J700" s="68"/>
      <c r="K700" s="34"/>
      <c r="L700" s="75">
        <v>700</v>
      </c>
      <c r="M700" s="75" t="b">
        <f xml:space="preserve"> IF(AND(Edges[Relationship Date (UTC)] &gt;= Misc!$O$2, Edges[Relationship Date (UTC)] &lt;= Misc!$P$2,Edges[Tweet Date (UTC)] &gt;= Misc!$O$3, Edges[Tweet Date (UTC)] &lt;= Misc!$P$3,TRUE), TRUE, FALSE)</f>
        <v>1</v>
      </c>
      <c r="N700" s="70"/>
      <c r="O700" s="87" t="s">
        <v>1908</v>
      </c>
      <c r="P700" s="90">
        <v>44081.379710648151</v>
      </c>
      <c r="Q700" s="87" t="s">
        <v>2164</v>
      </c>
      <c r="R700" s="87"/>
      <c r="S700" s="87"/>
      <c r="T700" s="87" t="s">
        <v>2750</v>
      </c>
      <c r="U700" s="90">
        <v>44081.379710648151</v>
      </c>
      <c r="V700" s="92" t="s">
        <v>3336</v>
      </c>
      <c r="W700" s="87"/>
      <c r="X700" s="87"/>
      <c r="Y700" s="96" t="s">
        <v>5336</v>
      </c>
      <c r="Z700" s="87"/>
      <c r="AA700" s="48"/>
      <c r="AB700" s="49"/>
      <c r="AC700" s="48"/>
      <c r="AD700" s="49"/>
      <c r="AE700" s="48"/>
      <c r="AF700" s="49"/>
      <c r="AG700" s="48"/>
      <c r="AH700" s="49"/>
      <c r="AI700" s="48"/>
    </row>
    <row r="701" spans="1:35" x14ac:dyDescent="0.25">
      <c r="A701" s="62" t="s">
        <v>462</v>
      </c>
      <c r="B701" s="62" t="s">
        <v>1462</v>
      </c>
      <c r="C701" s="63"/>
      <c r="D701" s="64"/>
      <c r="E701" s="65"/>
      <c r="F701" s="66"/>
      <c r="G701" s="63"/>
      <c r="H701" s="67"/>
      <c r="I701" s="68"/>
      <c r="J701" s="68"/>
      <c r="K701" s="34"/>
      <c r="L701" s="75">
        <v>701</v>
      </c>
      <c r="M701" s="75" t="b">
        <f xml:space="preserve"> IF(AND(Edges[Relationship Date (UTC)] &gt;= Misc!$O$2, Edges[Relationship Date (UTC)] &lt;= Misc!$P$2,Edges[Tweet Date (UTC)] &gt;= Misc!$O$3, Edges[Tweet Date (UTC)] &lt;= Misc!$P$3,TRUE), TRUE, FALSE)</f>
        <v>1</v>
      </c>
      <c r="N701" s="70"/>
      <c r="O701" s="87" t="s">
        <v>1908</v>
      </c>
      <c r="P701" s="90">
        <v>44081.379710648151</v>
      </c>
      <c r="Q701" s="87" t="s">
        <v>2164</v>
      </c>
      <c r="R701" s="87"/>
      <c r="S701" s="87"/>
      <c r="T701" s="87" t="s">
        <v>2750</v>
      </c>
      <c r="U701" s="90">
        <v>44081.379710648151</v>
      </c>
      <c r="V701" s="92" t="s">
        <v>3336</v>
      </c>
      <c r="W701" s="87"/>
      <c r="X701" s="87"/>
      <c r="Y701" s="96" t="s">
        <v>5336</v>
      </c>
      <c r="Z701" s="87"/>
      <c r="AA701" s="48"/>
      <c r="AB701" s="49"/>
      <c r="AC701" s="48"/>
      <c r="AD701" s="49"/>
      <c r="AE701" s="48"/>
      <c r="AF701" s="49"/>
      <c r="AG701" s="48"/>
      <c r="AH701" s="49"/>
      <c r="AI701" s="48"/>
    </row>
    <row r="702" spans="1:35" x14ac:dyDescent="0.25">
      <c r="A702" s="62" t="s">
        <v>462</v>
      </c>
      <c r="B702" s="62" t="s">
        <v>1354</v>
      </c>
      <c r="C702" s="63"/>
      <c r="D702" s="64"/>
      <c r="E702" s="65"/>
      <c r="F702" s="66"/>
      <c r="G702" s="63"/>
      <c r="H702" s="67"/>
      <c r="I702" s="68"/>
      <c r="J702" s="68"/>
      <c r="K702" s="34"/>
      <c r="L702" s="75">
        <v>702</v>
      </c>
      <c r="M702" s="75" t="b">
        <f xml:space="preserve"> IF(AND(Edges[Relationship Date (UTC)] &gt;= Misc!$O$2, Edges[Relationship Date (UTC)] &lt;= Misc!$P$2,Edges[Tweet Date (UTC)] &gt;= Misc!$O$3, Edges[Tweet Date (UTC)] &lt;= Misc!$P$3,TRUE), TRUE, FALSE)</f>
        <v>1</v>
      </c>
      <c r="N702" s="70"/>
      <c r="O702" s="87" t="s">
        <v>1908</v>
      </c>
      <c r="P702" s="90">
        <v>44081.379710648151</v>
      </c>
      <c r="Q702" s="87" t="s">
        <v>2164</v>
      </c>
      <c r="R702" s="87"/>
      <c r="S702" s="87"/>
      <c r="T702" s="87" t="s">
        <v>2750</v>
      </c>
      <c r="U702" s="90">
        <v>44081.379710648151</v>
      </c>
      <c r="V702" s="92" t="s">
        <v>3336</v>
      </c>
      <c r="W702" s="87"/>
      <c r="X702" s="87"/>
      <c r="Y702" s="96" t="s">
        <v>5336</v>
      </c>
      <c r="Z702" s="87"/>
      <c r="AA702" s="48"/>
      <c r="AB702" s="49"/>
      <c r="AC702" s="48"/>
      <c r="AD702" s="49"/>
      <c r="AE702" s="48"/>
      <c r="AF702" s="49"/>
      <c r="AG702" s="48"/>
      <c r="AH702" s="49"/>
      <c r="AI702" s="48"/>
    </row>
    <row r="703" spans="1:35" x14ac:dyDescent="0.25">
      <c r="A703" s="62" t="s">
        <v>462</v>
      </c>
      <c r="B703" s="62" t="s">
        <v>1355</v>
      </c>
      <c r="C703" s="63"/>
      <c r="D703" s="64"/>
      <c r="E703" s="65"/>
      <c r="F703" s="66"/>
      <c r="G703" s="63"/>
      <c r="H703" s="67"/>
      <c r="I703" s="68"/>
      <c r="J703" s="68"/>
      <c r="K703" s="34"/>
      <c r="L703" s="75">
        <v>703</v>
      </c>
      <c r="M703" s="75" t="b">
        <f xml:space="preserve"> IF(AND(Edges[Relationship Date (UTC)] &gt;= Misc!$O$2, Edges[Relationship Date (UTC)] &lt;= Misc!$P$2,Edges[Tweet Date (UTC)] &gt;= Misc!$O$3, Edges[Tweet Date (UTC)] &lt;= Misc!$P$3,TRUE), TRUE, FALSE)</f>
        <v>1</v>
      </c>
      <c r="N703" s="70"/>
      <c r="O703" s="87" t="s">
        <v>1908</v>
      </c>
      <c r="P703" s="90">
        <v>44081.379710648151</v>
      </c>
      <c r="Q703" s="87" t="s">
        <v>2164</v>
      </c>
      <c r="R703" s="87"/>
      <c r="S703" s="87"/>
      <c r="T703" s="87" t="s">
        <v>2750</v>
      </c>
      <c r="U703" s="90">
        <v>44081.379710648151</v>
      </c>
      <c r="V703" s="92" t="s">
        <v>3336</v>
      </c>
      <c r="W703" s="87"/>
      <c r="X703" s="87"/>
      <c r="Y703" s="96" t="s">
        <v>5336</v>
      </c>
      <c r="Z703" s="87"/>
      <c r="AA703" s="48"/>
      <c r="AB703" s="49"/>
      <c r="AC703" s="48"/>
      <c r="AD703" s="49"/>
      <c r="AE703" s="48"/>
      <c r="AF703" s="49"/>
      <c r="AG703" s="48"/>
      <c r="AH703" s="49"/>
      <c r="AI703" s="48"/>
    </row>
    <row r="704" spans="1:35" x14ac:dyDescent="0.25">
      <c r="A704" s="62" t="s">
        <v>462</v>
      </c>
      <c r="B704" s="62" t="s">
        <v>1574</v>
      </c>
      <c r="C704" s="63"/>
      <c r="D704" s="64"/>
      <c r="E704" s="65"/>
      <c r="F704" s="66"/>
      <c r="G704" s="63"/>
      <c r="H704" s="67"/>
      <c r="I704" s="68"/>
      <c r="J704" s="68"/>
      <c r="K704" s="34"/>
      <c r="L704" s="75">
        <v>704</v>
      </c>
      <c r="M704" s="75" t="b">
        <f xml:space="preserve"> IF(AND(Edges[Relationship Date (UTC)] &gt;= Misc!$O$2, Edges[Relationship Date (UTC)] &lt;= Misc!$P$2,Edges[Tweet Date (UTC)] &gt;= Misc!$O$3, Edges[Tweet Date (UTC)] &lt;= Misc!$P$3,TRUE), TRUE, FALSE)</f>
        <v>1</v>
      </c>
      <c r="N704" s="70"/>
      <c r="O704" s="87" t="s">
        <v>1908</v>
      </c>
      <c r="P704" s="90">
        <v>44081.379710648151</v>
      </c>
      <c r="Q704" s="87" t="s">
        <v>2164</v>
      </c>
      <c r="R704" s="87"/>
      <c r="S704" s="87"/>
      <c r="T704" s="87" t="s">
        <v>2750</v>
      </c>
      <c r="U704" s="90">
        <v>44081.379710648151</v>
      </c>
      <c r="V704" s="92" t="s">
        <v>3336</v>
      </c>
      <c r="W704" s="87"/>
      <c r="X704" s="87"/>
      <c r="Y704" s="96" t="s">
        <v>5336</v>
      </c>
      <c r="Z704" s="87"/>
      <c r="AA704" s="48"/>
      <c r="AB704" s="49"/>
      <c r="AC704" s="48"/>
      <c r="AD704" s="49"/>
      <c r="AE704" s="48"/>
      <c r="AF704" s="49"/>
      <c r="AG704" s="48"/>
      <c r="AH704" s="49"/>
      <c r="AI704" s="48"/>
    </row>
    <row r="705" spans="1:35" x14ac:dyDescent="0.25">
      <c r="A705" s="62" t="s">
        <v>462</v>
      </c>
      <c r="B705" s="62" t="s">
        <v>1575</v>
      </c>
      <c r="C705" s="63"/>
      <c r="D705" s="64"/>
      <c r="E705" s="65"/>
      <c r="F705" s="66"/>
      <c r="G705" s="63"/>
      <c r="H705" s="67"/>
      <c r="I705" s="68"/>
      <c r="J705" s="68"/>
      <c r="K705" s="34"/>
      <c r="L705" s="75">
        <v>705</v>
      </c>
      <c r="M705" s="75" t="b">
        <f xml:space="preserve"> IF(AND(Edges[Relationship Date (UTC)] &gt;= Misc!$O$2, Edges[Relationship Date (UTC)] &lt;= Misc!$P$2,Edges[Tweet Date (UTC)] &gt;= Misc!$O$3, Edges[Tweet Date (UTC)] &lt;= Misc!$P$3,TRUE), TRUE, FALSE)</f>
        <v>1</v>
      </c>
      <c r="N705" s="70"/>
      <c r="O705" s="87" t="s">
        <v>1908</v>
      </c>
      <c r="P705" s="90">
        <v>44081.379710648151</v>
      </c>
      <c r="Q705" s="87" t="s">
        <v>2164</v>
      </c>
      <c r="R705" s="87"/>
      <c r="S705" s="87"/>
      <c r="T705" s="87" t="s">
        <v>2750</v>
      </c>
      <c r="U705" s="90">
        <v>44081.379710648151</v>
      </c>
      <c r="V705" s="92" t="s">
        <v>3336</v>
      </c>
      <c r="W705" s="87"/>
      <c r="X705" s="87"/>
      <c r="Y705" s="96" t="s">
        <v>5336</v>
      </c>
      <c r="Z705" s="87"/>
      <c r="AA705" s="48">
        <v>0</v>
      </c>
      <c r="AB705" s="49">
        <v>0</v>
      </c>
      <c r="AC705" s="48">
        <v>0</v>
      </c>
      <c r="AD705" s="49">
        <v>0</v>
      </c>
      <c r="AE705" s="48">
        <v>0</v>
      </c>
      <c r="AF705" s="49">
        <v>0</v>
      </c>
      <c r="AG705" s="48">
        <v>11</v>
      </c>
      <c r="AH705" s="49">
        <v>100</v>
      </c>
      <c r="AI705" s="48">
        <v>11</v>
      </c>
    </row>
    <row r="706" spans="1:35" x14ac:dyDescent="0.25">
      <c r="A706" s="62" t="s">
        <v>463</v>
      </c>
      <c r="B706" s="62" t="s">
        <v>1576</v>
      </c>
      <c r="C706" s="63"/>
      <c r="D706" s="64"/>
      <c r="E706" s="65"/>
      <c r="F706" s="66"/>
      <c r="G706" s="63"/>
      <c r="H706" s="67"/>
      <c r="I706" s="68"/>
      <c r="J706" s="68"/>
      <c r="K706" s="34"/>
      <c r="L706" s="75">
        <v>706</v>
      </c>
      <c r="M706" s="75" t="b">
        <f xml:space="preserve"> IF(AND(Edges[Relationship Date (UTC)] &gt;= Misc!$O$2, Edges[Relationship Date (UTC)] &lt;= Misc!$P$2,Edges[Tweet Date (UTC)] &gt;= Misc!$O$3, Edges[Tweet Date (UTC)] &lt;= Misc!$P$3,TRUE), TRUE, FALSE)</f>
        <v>1</v>
      </c>
      <c r="N706" s="70"/>
      <c r="O706" s="87" t="s">
        <v>1908</v>
      </c>
      <c r="P706" s="90">
        <v>44081.379814814813</v>
      </c>
      <c r="Q706" s="87" t="s">
        <v>2165</v>
      </c>
      <c r="R706" s="87"/>
      <c r="S706" s="87"/>
      <c r="T706" s="87" t="s">
        <v>2743</v>
      </c>
      <c r="U706" s="90">
        <v>44081.379814814813</v>
      </c>
      <c r="V706" s="92" t="s">
        <v>3337</v>
      </c>
      <c r="W706" s="87"/>
      <c r="X706" s="87"/>
      <c r="Y706" s="96" t="s">
        <v>5337</v>
      </c>
      <c r="Z706" s="87"/>
      <c r="AA706" s="48"/>
      <c r="AB706" s="49"/>
      <c r="AC706" s="48"/>
      <c r="AD706" s="49"/>
      <c r="AE706" s="48"/>
      <c r="AF706" s="49"/>
      <c r="AG706" s="48"/>
      <c r="AH706" s="49"/>
      <c r="AI706" s="48"/>
    </row>
    <row r="707" spans="1:35" x14ac:dyDescent="0.25">
      <c r="A707" s="62" t="s">
        <v>463</v>
      </c>
      <c r="B707" s="62" t="s">
        <v>1577</v>
      </c>
      <c r="C707" s="63"/>
      <c r="D707" s="64"/>
      <c r="E707" s="65"/>
      <c r="F707" s="66"/>
      <c r="G707" s="63"/>
      <c r="H707" s="67"/>
      <c r="I707" s="68"/>
      <c r="J707" s="68"/>
      <c r="K707" s="34"/>
      <c r="L707" s="75">
        <v>707</v>
      </c>
      <c r="M707" s="75" t="b">
        <f xml:space="preserve"> IF(AND(Edges[Relationship Date (UTC)] &gt;= Misc!$O$2, Edges[Relationship Date (UTC)] &lt;= Misc!$P$2,Edges[Tweet Date (UTC)] &gt;= Misc!$O$3, Edges[Tweet Date (UTC)] &lt;= Misc!$P$3,TRUE), TRUE, FALSE)</f>
        <v>1</v>
      </c>
      <c r="N707" s="70"/>
      <c r="O707" s="87" t="s">
        <v>1908</v>
      </c>
      <c r="P707" s="90">
        <v>44081.379814814813</v>
      </c>
      <c r="Q707" s="87" t="s">
        <v>2165</v>
      </c>
      <c r="R707" s="87"/>
      <c r="S707" s="87"/>
      <c r="T707" s="87" t="s">
        <v>2743</v>
      </c>
      <c r="U707" s="90">
        <v>44081.379814814813</v>
      </c>
      <c r="V707" s="92" t="s">
        <v>3337</v>
      </c>
      <c r="W707" s="87"/>
      <c r="X707" s="87"/>
      <c r="Y707" s="96" t="s">
        <v>5337</v>
      </c>
      <c r="Z707" s="87"/>
      <c r="AA707" s="48">
        <v>0</v>
      </c>
      <c r="AB707" s="49">
        <v>0</v>
      </c>
      <c r="AC707" s="48">
        <v>0</v>
      </c>
      <c r="AD707" s="49">
        <v>0</v>
      </c>
      <c r="AE707" s="48">
        <v>0</v>
      </c>
      <c r="AF707" s="49">
        <v>0</v>
      </c>
      <c r="AG707" s="48">
        <v>31</v>
      </c>
      <c r="AH707" s="49">
        <v>100</v>
      </c>
      <c r="AI707" s="48">
        <v>31</v>
      </c>
    </row>
    <row r="708" spans="1:35" x14ac:dyDescent="0.25">
      <c r="A708" s="62" t="s">
        <v>464</v>
      </c>
      <c r="B708" s="62" t="s">
        <v>1165</v>
      </c>
      <c r="C708" s="63"/>
      <c r="D708" s="64"/>
      <c r="E708" s="65"/>
      <c r="F708" s="66"/>
      <c r="G708" s="63"/>
      <c r="H708" s="67"/>
      <c r="I708" s="68"/>
      <c r="J708" s="68"/>
      <c r="K708" s="34"/>
      <c r="L708" s="75">
        <v>708</v>
      </c>
      <c r="M708" s="75" t="b">
        <f xml:space="preserve"> IF(AND(Edges[Relationship Date (UTC)] &gt;= Misc!$O$2, Edges[Relationship Date (UTC)] &lt;= Misc!$P$2,Edges[Tweet Date (UTC)] &gt;= Misc!$O$3, Edges[Tweet Date (UTC)] &lt;= Misc!$P$3,TRUE), TRUE, FALSE)</f>
        <v>1</v>
      </c>
      <c r="N708" s="70"/>
      <c r="O708" s="87" t="s">
        <v>1908</v>
      </c>
      <c r="P708" s="90">
        <v>44081.379814814813</v>
      </c>
      <c r="Q708" s="87" t="s">
        <v>1921</v>
      </c>
      <c r="R708" s="87"/>
      <c r="S708" s="87"/>
      <c r="T708" s="87" t="s">
        <v>2747</v>
      </c>
      <c r="U708" s="90">
        <v>44081.379814814813</v>
      </c>
      <c r="V708" s="92" t="s">
        <v>3338</v>
      </c>
      <c r="W708" s="87"/>
      <c r="X708" s="87"/>
      <c r="Y708" s="96" t="s">
        <v>5338</v>
      </c>
      <c r="Z708" s="87"/>
      <c r="AA708" s="48">
        <v>0</v>
      </c>
      <c r="AB708" s="49">
        <v>0</v>
      </c>
      <c r="AC708" s="48">
        <v>0</v>
      </c>
      <c r="AD708" s="49">
        <v>0</v>
      </c>
      <c r="AE708" s="48">
        <v>0</v>
      </c>
      <c r="AF708" s="49">
        <v>0</v>
      </c>
      <c r="AG708" s="48">
        <v>26</v>
      </c>
      <c r="AH708" s="49">
        <v>100</v>
      </c>
      <c r="AI708" s="48">
        <v>26</v>
      </c>
    </row>
    <row r="709" spans="1:35" x14ac:dyDescent="0.25">
      <c r="A709" s="62" t="s">
        <v>465</v>
      </c>
      <c r="B709" s="62" t="s">
        <v>1509</v>
      </c>
      <c r="C709" s="63"/>
      <c r="D709" s="64"/>
      <c r="E709" s="65"/>
      <c r="F709" s="66"/>
      <c r="G709" s="63"/>
      <c r="H709" s="67"/>
      <c r="I709" s="68"/>
      <c r="J709" s="68"/>
      <c r="K709" s="34"/>
      <c r="L709" s="75">
        <v>709</v>
      </c>
      <c r="M709" s="75" t="b">
        <f xml:space="preserve"> IF(AND(Edges[Relationship Date (UTC)] &gt;= Misc!$O$2, Edges[Relationship Date (UTC)] &lt;= Misc!$P$2,Edges[Tweet Date (UTC)] &gt;= Misc!$O$3, Edges[Tweet Date (UTC)] &lt;= Misc!$P$3,TRUE), TRUE, FALSE)</f>
        <v>1</v>
      </c>
      <c r="N709" s="70"/>
      <c r="O709" s="87" t="s">
        <v>1908</v>
      </c>
      <c r="P709" s="90">
        <v>44081.379849537036</v>
      </c>
      <c r="Q709" s="87" t="s">
        <v>2090</v>
      </c>
      <c r="R709" s="87"/>
      <c r="S709" s="87"/>
      <c r="T709" s="87" t="s">
        <v>2794</v>
      </c>
      <c r="U709" s="90">
        <v>44081.379849537036</v>
      </c>
      <c r="V709" s="92" t="s">
        <v>3339</v>
      </c>
      <c r="W709" s="87"/>
      <c r="X709" s="87"/>
      <c r="Y709" s="96" t="s">
        <v>5339</v>
      </c>
      <c r="Z709" s="87"/>
      <c r="AA709" s="48">
        <v>0</v>
      </c>
      <c r="AB709" s="49">
        <v>0</v>
      </c>
      <c r="AC709" s="48">
        <v>0</v>
      </c>
      <c r="AD709" s="49">
        <v>0</v>
      </c>
      <c r="AE709" s="48">
        <v>0</v>
      </c>
      <c r="AF709" s="49">
        <v>0</v>
      </c>
      <c r="AG709" s="48">
        <v>33</v>
      </c>
      <c r="AH709" s="49">
        <v>100</v>
      </c>
      <c r="AI709" s="48">
        <v>33</v>
      </c>
    </row>
    <row r="710" spans="1:35" x14ac:dyDescent="0.25">
      <c r="A710" s="62" t="s">
        <v>466</v>
      </c>
      <c r="B710" s="62" t="s">
        <v>1376</v>
      </c>
      <c r="C710" s="63"/>
      <c r="D710" s="64"/>
      <c r="E710" s="65"/>
      <c r="F710" s="66"/>
      <c r="G710" s="63"/>
      <c r="H710" s="67"/>
      <c r="I710" s="68"/>
      <c r="J710" s="68"/>
      <c r="K710" s="34"/>
      <c r="L710" s="75">
        <v>710</v>
      </c>
      <c r="M710" s="75" t="b">
        <f xml:space="preserve"> IF(AND(Edges[Relationship Date (UTC)] &gt;= Misc!$O$2, Edges[Relationship Date (UTC)] &lt;= Misc!$P$2,Edges[Tweet Date (UTC)] &gt;= Misc!$O$3, Edges[Tweet Date (UTC)] &lt;= Misc!$P$3,TRUE), TRUE, FALSE)</f>
        <v>1</v>
      </c>
      <c r="N710" s="70"/>
      <c r="O710" s="87" t="s">
        <v>1908</v>
      </c>
      <c r="P710" s="90">
        <v>44081.37363425926</v>
      </c>
      <c r="Q710" s="87" t="s">
        <v>1948</v>
      </c>
      <c r="R710" s="87"/>
      <c r="S710" s="87"/>
      <c r="T710" s="87" t="s">
        <v>2748</v>
      </c>
      <c r="U710" s="90">
        <v>44081.37363425926</v>
      </c>
      <c r="V710" s="92" t="s">
        <v>3340</v>
      </c>
      <c r="W710" s="87"/>
      <c r="X710" s="87"/>
      <c r="Y710" s="96" t="s">
        <v>5340</v>
      </c>
      <c r="Z710" s="87"/>
      <c r="AA710" s="48">
        <v>0</v>
      </c>
      <c r="AB710" s="49">
        <v>0</v>
      </c>
      <c r="AC710" s="48">
        <v>0</v>
      </c>
      <c r="AD710" s="49">
        <v>0</v>
      </c>
      <c r="AE710" s="48">
        <v>0</v>
      </c>
      <c r="AF710" s="49">
        <v>0</v>
      </c>
      <c r="AG710" s="48">
        <v>14</v>
      </c>
      <c r="AH710" s="49">
        <v>100</v>
      </c>
      <c r="AI710" s="48">
        <v>14</v>
      </c>
    </row>
    <row r="711" spans="1:35" x14ac:dyDescent="0.25">
      <c r="A711" s="62" t="s">
        <v>466</v>
      </c>
      <c r="B711" s="62" t="s">
        <v>1578</v>
      </c>
      <c r="C711" s="63"/>
      <c r="D711" s="64"/>
      <c r="E711" s="65"/>
      <c r="F711" s="66"/>
      <c r="G711" s="63"/>
      <c r="H711" s="67"/>
      <c r="I711" s="68"/>
      <c r="J711" s="68"/>
      <c r="K711" s="34"/>
      <c r="L711" s="75">
        <v>711</v>
      </c>
      <c r="M711" s="75" t="b">
        <f xml:space="preserve"> IF(AND(Edges[Relationship Date (UTC)] &gt;= Misc!$O$2, Edges[Relationship Date (UTC)] &lt;= Misc!$P$2,Edges[Tweet Date (UTC)] &gt;= Misc!$O$3, Edges[Tweet Date (UTC)] &lt;= Misc!$P$3,TRUE), TRUE, FALSE)</f>
        <v>1</v>
      </c>
      <c r="N711" s="70"/>
      <c r="O711" s="87" t="s">
        <v>1908</v>
      </c>
      <c r="P711" s="90">
        <v>44081.376689814817</v>
      </c>
      <c r="Q711" s="87" t="s">
        <v>2166</v>
      </c>
      <c r="R711" s="87"/>
      <c r="S711" s="87"/>
      <c r="T711" s="87"/>
      <c r="U711" s="90">
        <v>44081.376689814817</v>
      </c>
      <c r="V711" s="92" t="s">
        <v>3341</v>
      </c>
      <c r="W711" s="87"/>
      <c r="X711" s="87"/>
      <c r="Y711" s="96" t="s">
        <v>5341</v>
      </c>
      <c r="Z711" s="87"/>
      <c r="AA711" s="48">
        <v>0</v>
      </c>
      <c r="AB711" s="49">
        <v>0</v>
      </c>
      <c r="AC711" s="48">
        <v>0</v>
      </c>
      <c r="AD711" s="49">
        <v>0</v>
      </c>
      <c r="AE711" s="48">
        <v>0</v>
      </c>
      <c r="AF711" s="49">
        <v>0</v>
      </c>
      <c r="AG711" s="48">
        <v>51</v>
      </c>
      <c r="AH711" s="49">
        <v>100</v>
      </c>
      <c r="AI711" s="48">
        <v>51</v>
      </c>
    </row>
    <row r="712" spans="1:35" x14ac:dyDescent="0.25">
      <c r="A712" s="62" t="s">
        <v>466</v>
      </c>
      <c r="B712" s="62" t="s">
        <v>1513</v>
      </c>
      <c r="C712" s="63"/>
      <c r="D712" s="64"/>
      <c r="E712" s="65"/>
      <c r="F712" s="66"/>
      <c r="G712" s="63"/>
      <c r="H712" s="67"/>
      <c r="I712" s="68"/>
      <c r="J712" s="68"/>
      <c r="K712" s="34"/>
      <c r="L712" s="75">
        <v>712</v>
      </c>
      <c r="M712" s="75" t="b">
        <f xml:space="preserve"> IF(AND(Edges[Relationship Date (UTC)] &gt;= Misc!$O$2, Edges[Relationship Date (UTC)] &lt;= Misc!$P$2,Edges[Tweet Date (UTC)] &gt;= Misc!$O$3, Edges[Tweet Date (UTC)] &lt;= Misc!$P$3,TRUE), TRUE, FALSE)</f>
        <v>1</v>
      </c>
      <c r="N712" s="70"/>
      <c r="O712" s="87" t="s">
        <v>1908</v>
      </c>
      <c r="P712" s="90">
        <v>44081.376956018517</v>
      </c>
      <c r="Q712" s="87" t="s">
        <v>2097</v>
      </c>
      <c r="R712" s="87"/>
      <c r="S712" s="87"/>
      <c r="T712" s="87" t="s">
        <v>2795</v>
      </c>
      <c r="U712" s="90">
        <v>44081.376956018517</v>
      </c>
      <c r="V712" s="92" t="s">
        <v>3342</v>
      </c>
      <c r="W712" s="87"/>
      <c r="X712" s="87"/>
      <c r="Y712" s="96" t="s">
        <v>5342</v>
      </c>
      <c r="Z712" s="87"/>
      <c r="AA712" s="48">
        <v>0</v>
      </c>
      <c r="AB712" s="49">
        <v>0</v>
      </c>
      <c r="AC712" s="48">
        <v>1</v>
      </c>
      <c r="AD712" s="49">
        <v>5</v>
      </c>
      <c r="AE712" s="48">
        <v>0</v>
      </c>
      <c r="AF712" s="49">
        <v>0</v>
      </c>
      <c r="AG712" s="48">
        <v>19</v>
      </c>
      <c r="AH712" s="49">
        <v>95</v>
      </c>
      <c r="AI712" s="48">
        <v>20</v>
      </c>
    </row>
    <row r="713" spans="1:35" x14ac:dyDescent="0.25">
      <c r="A713" s="62" t="s">
        <v>466</v>
      </c>
      <c r="B713" s="62" t="s">
        <v>1375</v>
      </c>
      <c r="C713" s="63"/>
      <c r="D713" s="64"/>
      <c r="E713" s="65"/>
      <c r="F713" s="66"/>
      <c r="G713" s="63"/>
      <c r="H713" s="67"/>
      <c r="I713" s="68"/>
      <c r="J713" s="68"/>
      <c r="K713" s="34"/>
      <c r="L713" s="75">
        <v>713</v>
      </c>
      <c r="M713" s="75" t="b">
        <f xml:space="preserve"> IF(AND(Edges[Relationship Date (UTC)] &gt;= Misc!$O$2, Edges[Relationship Date (UTC)] &lt;= Misc!$P$2,Edges[Tweet Date (UTC)] &gt;= Misc!$O$3, Edges[Tweet Date (UTC)] &lt;= Misc!$P$3,TRUE), TRUE, FALSE)</f>
        <v>1</v>
      </c>
      <c r="N713" s="70"/>
      <c r="O713" s="87" t="s">
        <v>1908</v>
      </c>
      <c r="P713" s="90">
        <v>44081.379606481481</v>
      </c>
      <c r="Q713" s="87" t="s">
        <v>1949</v>
      </c>
      <c r="R713" s="87"/>
      <c r="S713" s="87"/>
      <c r="T713" s="87" t="s">
        <v>2748</v>
      </c>
      <c r="U713" s="90">
        <v>44081.379606481481</v>
      </c>
      <c r="V713" s="92" t="s">
        <v>3343</v>
      </c>
      <c r="W713" s="87"/>
      <c r="X713" s="87"/>
      <c r="Y713" s="96" t="s">
        <v>5343</v>
      </c>
      <c r="Z713" s="87"/>
      <c r="AA713" s="48">
        <v>0</v>
      </c>
      <c r="AB713" s="49">
        <v>0</v>
      </c>
      <c r="AC713" s="48">
        <v>0</v>
      </c>
      <c r="AD713" s="49">
        <v>0</v>
      </c>
      <c r="AE713" s="48">
        <v>0</v>
      </c>
      <c r="AF713" s="49">
        <v>0</v>
      </c>
      <c r="AG713" s="48">
        <v>14</v>
      </c>
      <c r="AH713" s="49">
        <v>100</v>
      </c>
      <c r="AI713" s="48">
        <v>14</v>
      </c>
    </row>
    <row r="714" spans="1:35" x14ac:dyDescent="0.25">
      <c r="A714" s="62" t="s">
        <v>466</v>
      </c>
      <c r="B714" s="62" t="s">
        <v>1375</v>
      </c>
      <c r="C714" s="63"/>
      <c r="D714" s="64"/>
      <c r="E714" s="65"/>
      <c r="F714" s="66"/>
      <c r="G714" s="63"/>
      <c r="H714" s="67"/>
      <c r="I714" s="68"/>
      <c r="J714" s="68"/>
      <c r="K714" s="34"/>
      <c r="L714" s="75">
        <v>714</v>
      </c>
      <c r="M714" s="75" t="b">
        <f xml:space="preserve"> IF(AND(Edges[Relationship Date (UTC)] &gt;= Misc!$O$2, Edges[Relationship Date (UTC)] &lt;= Misc!$P$2,Edges[Tweet Date (UTC)] &gt;= Misc!$O$3, Edges[Tweet Date (UTC)] &lt;= Misc!$P$3,TRUE), TRUE, FALSE)</f>
        <v>1</v>
      </c>
      <c r="N714" s="70"/>
      <c r="O714" s="87" t="s">
        <v>1908</v>
      </c>
      <c r="P714" s="90">
        <v>44081.379780092589</v>
      </c>
      <c r="Q714" s="87" t="s">
        <v>1947</v>
      </c>
      <c r="R714" s="87"/>
      <c r="S714" s="87"/>
      <c r="T714" s="87"/>
      <c r="U714" s="90">
        <v>44081.379780092589</v>
      </c>
      <c r="V714" s="92" t="s">
        <v>3344</v>
      </c>
      <c r="W714" s="87"/>
      <c r="X714" s="87"/>
      <c r="Y714" s="96" t="s">
        <v>5344</v>
      </c>
      <c r="Z714" s="87"/>
      <c r="AA714" s="48">
        <v>0</v>
      </c>
      <c r="AB714" s="49">
        <v>0</v>
      </c>
      <c r="AC714" s="48">
        <v>1</v>
      </c>
      <c r="AD714" s="49">
        <v>4.5454545454545459</v>
      </c>
      <c r="AE714" s="48">
        <v>0</v>
      </c>
      <c r="AF714" s="49">
        <v>0</v>
      </c>
      <c r="AG714" s="48">
        <v>21</v>
      </c>
      <c r="AH714" s="49">
        <v>95.454545454545453</v>
      </c>
      <c r="AI714" s="48">
        <v>22</v>
      </c>
    </row>
    <row r="715" spans="1:35" x14ac:dyDescent="0.25">
      <c r="A715" s="62" t="s">
        <v>466</v>
      </c>
      <c r="B715" s="62" t="s">
        <v>1579</v>
      </c>
      <c r="C715" s="63"/>
      <c r="D715" s="64"/>
      <c r="E715" s="65"/>
      <c r="F715" s="66"/>
      <c r="G715" s="63"/>
      <c r="H715" s="67"/>
      <c r="I715" s="68"/>
      <c r="J715" s="68"/>
      <c r="K715" s="34"/>
      <c r="L715" s="75">
        <v>715</v>
      </c>
      <c r="M715" s="75" t="b">
        <f xml:space="preserve"> IF(AND(Edges[Relationship Date (UTC)] &gt;= Misc!$O$2, Edges[Relationship Date (UTC)] &lt;= Misc!$P$2,Edges[Tweet Date (UTC)] &gt;= Misc!$O$3, Edges[Tweet Date (UTC)] &lt;= Misc!$P$3,TRUE), TRUE, FALSE)</f>
        <v>1</v>
      </c>
      <c r="N715" s="70"/>
      <c r="O715" s="87" t="s">
        <v>1908</v>
      </c>
      <c r="P715" s="90">
        <v>44081.379872685182</v>
      </c>
      <c r="Q715" s="87" t="s">
        <v>2167</v>
      </c>
      <c r="R715" s="87"/>
      <c r="S715" s="87"/>
      <c r="T715" s="87"/>
      <c r="U715" s="90">
        <v>44081.379872685182</v>
      </c>
      <c r="V715" s="92" t="s">
        <v>3345</v>
      </c>
      <c r="W715" s="87"/>
      <c r="X715" s="87"/>
      <c r="Y715" s="96" t="s">
        <v>5345</v>
      </c>
      <c r="Z715" s="87"/>
      <c r="AA715" s="48">
        <v>0</v>
      </c>
      <c r="AB715" s="49">
        <v>0</v>
      </c>
      <c r="AC715" s="48">
        <v>0</v>
      </c>
      <c r="AD715" s="49">
        <v>0</v>
      </c>
      <c r="AE715" s="48">
        <v>0</v>
      </c>
      <c r="AF715" s="49">
        <v>0</v>
      </c>
      <c r="AG715" s="48">
        <v>15</v>
      </c>
      <c r="AH715" s="49">
        <v>100</v>
      </c>
      <c r="AI715" s="48">
        <v>15</v>
      </c>
    </row>
    <row r="716" spans="1:35" x14ac:dyDescent="0.25">
      <c r="A716" s="62" t="s">
        <v>467</v>
      </c>
      <c r="B716" s="62" t="s">
        <v>1580</v>
      </c>
      <c r="C716" s="63"/>
      <c r="D716" s="64"/>
      <c r="E716" s="65"/>
      <c r="F716" s="66"/>
      <c r="G716" s="63"/>
      <c r="H716" s="67"/>
      <c r="I716" s="68"/>
      <c r="J716" s="68"/>
      <c r="K716" s="34"/>
      <c r="L716" s="75">
        <v>716</v>
      </c>
      <c r="M716" s="75" t="b">
        <f xml:space="preserve"> IF(AND(Edges[Relationship Date (UTC)] &gt;= Misc!$O$2, Edges[Relationship Date (UTC)] &lt;= Misc!$P$2,Edges[Tweet Date (UTC)] &gt;= Misc!$O$3, Edges[Tweet Date (UTC)] &lt;= Misc!$P$3,TRUE), TRUE, FALSE)</f>
        <v>1</v>
      </c>
      <c r="N716" s="70"/>
      <c r="O716" s="87" t="s">
        <v>1908</v>
      </c>
      <c r="P716" s="90">
        <v>44081.379918981482</v>
      </c>
      <c r="Q716" s="87" t="s">
        <v>2168</v>
      </c>
      <c r="R716" s="87"/>
      <c r="S716" s="87"/>
      <c r="T716" s="87" t="s">
        <v>2810</v>
      </c>
      <c r="U716" s="90">
        <v>44081.379918981482</v>
      </c>
      <c r="V716" s="92" t="s">
        <v>3346</v>
      </c>
      <c r="W716" s="87"/>
      <c r="X716" s="87"/>
      <c r="Y716" s="96" t="s">
        <v>5346</v>
      </c>
      <c r="Z716" s="87"/>
      <c r="AA716" s="48">
        <v>0</v>
      </c>
      <c r="AB716" s="49">
        <v>0</v>
      </c>
      <c r="AC716" s="48">
        <v>0</v>
      </c>
      <c r="AD716" s="49">
        <v>0</v>
      </c>
      <c r="AE716" s="48">
        <v>0</v>
      </c>
      <c r="AF716" s="49">
        <v>0</v>
      </c>
      <c r="AG716" s="48">
        <v>18</v>
      </c>
      <c r="AH716" s="49">
        <v>100</v>
      </c>
      <c r="AI716" s="48">
        <v>18</v>
      </c>
    </row>
    <row r="717" spans="1:35" x14ac:dyDescent="0.25">
      <c r="A717" s="62" t="s">
        <v>467</v>
      </c>
      <c r="B717" s="62" t="s">
        <v>1387</v>
      </c>
      <c r="C717" s="63"/>
      <c r="D717" s="64"/>
      <c r="E717" s="65"/>
      <c r="F717" s="66"/>
      <c r="G717" s="63"/>
      <c r="H717" s="67"/>
      <c r="I717" s="68"/>
      <c r="J717" s="68"/>
      <c r="K717" s="34"/>
      <c r="L717" s="75">
        <v>717</v>
      </c>
      <c r="M717" s="75" t="b">
        <f xml:space="preserve"> IF(AND(Edges[Relationship Date (UTC)] &gt;= Misc!$O$2, Edges[Relationship Date (UTC)] &lt;= Misc!$P$2,Edges[Tweet Date (UTC)] &gt;= Misc!$O$3, Edges[Tweet Date (UTC)] &lt;= Misc!$P$3,TRUE), TRUE, FALSE)</f>
        <v>1</v>
      </c>
      <c r="N717" s="70"/>
      <c r="O717" s="87" t="s">
        <v>1908</v>
      </c>
      <c r="P717" s="90">
        <v>44081.379918981482</v>
      </c>
      <c r="Q717" s="87" t="s">
        <v>2168</v>
      </c>
      <c r="R717" s="87"/>
      <c r="S717" s="87"/>
      <c r="T717" s="87" t="s">
        <v>2810</v>
      </c>
      <c r="U717" s="90">
        <v>44081.379918981482</v>
      </c>
      <c r="V717" s="92" t="s">
        <v>3346</v>
      </c>
      <c r="W717" s="87"/>
      <c r="X717" s="87"/>
      <c r="Y717" s="96" t="s">
        <v>5346</v>
      </c>
      <c r="Z717" s="87"/>
      <c r="AA717" s="48"/>
      <c r="AB717" s="49"/>
      <c r="AC717" s="48"/>
      <c r="AD717" s="49"/>
      <c r="AE717" s="48"/>
      <c r="AF717" s="49"/>
      <c r="AG717" s="48"/>
      <c r="AH717" s="49"/>
      <c r="AI717" s="48"/>
    </row>
    <row r="718" spans="1:35" x14ac:dyDescent="0.25">
      <c r="A718" s="62" t="s">
        <v>468</v>
      </c>
      <c r="B718" s="62" t="s">
        <v>1165</v>
      </c>
      <c r="C718" s="63"/>
      <c r="D718" s="64"/>
      <c r="E718" s="65"/>
      <c r="F718" s="66"/>
      <c r="G718" s="63"/>
      <c r="H718" s="67"/>
      <c r="I718" s="68"/>
      <c r="J718" s="68"/>
      <c r="K718" s="34"/>
      <c r="L718" s="75">
        <v>718</v>
      </c>
      <c r="M718" s="75" t="b">
        <f xml:space="preserve"> IF(AND(Edges[Relationship Date (UTC)] &gt;= Misc!$O$2, Edges[Relationship Date (UTC)] &lt;= Misc!$P$2,Edges[Tweet Date (UTC)] &gt;= Misc!$O$3, Edges[Tweet Date (UTC)] &lt;= Misc!$P$3,TRUE), TRUE, FALSE)</f>
        <v>1</v>
      </c>
      <c r="N718" s="70"/>
      <c r="O718" s="87" t="s">
        <v>1908</v>
      </c>
      <c r="P718" s="90">
        <v>44081.379965277774</v>
      </c>
      <c r="Q718" s="87" t="s">
        <v>1921</v>
      </c>
      <c r="R718" s="87"/>
      <c r="S718" s="87"/>
      <c r="T718" s="87" t="s">
        <v>2747</v>
      </c>
      <c r="U718" s="90">
        <v>44081.379965277774</v>
      </c>
      <c r="V718" s="92" t="s">
        <v>3347</v>
      </c>
      <c r="W718" s="87"/>
      <c r="X718" s="87"/>
      <c r="Y718" s="96" t="s">
        <v>5347</v>
      </c>
      <c r="Z718" s="87"/>
      <c r="AA718" s="48">
        <v>0</v>
      </c>
      <c r="AB718" s="49">
        <v>0</v>
      </c>
      <c r="AC718" s="48">
        <v>0</v>
      </c>
      <c r="AD718" s="49">
        <v>0</v>
      </c>
      <c r="AE718" s="48">
        <v>0</v>
      </c>
      <c r="AF718" s="49">
        <v>0</v>
      </c>
      <c r="AG718" s="48">
        <v>26</v>
      </c>
      <c r="AH718" s="49">
        <v>100</v>
      </c>
      <c r="AI718" s="48">
        <v>26</v>
      </c>
    </row>
    <row r="719" spans="1:35" x14ac:dyDescent="0.25">
      <c r="A719" s="62" t="s">
        <v>469</v>
      </c>
      <c r="B719" s="62" t="s">
        <v>1581</v>
      </c>
      <c r="C719" s="63"/>
      <c r="D719" s="64"/>
      <c r="E719" s="65"/>
      <c r="F719" s="66"/>
      <c r="G719" s="63"/>
      <c r="H719" s="67"/>
      <c r="I719" s="68"/>
      <c r="J719" s="68"/>
      <c r="K719" s="34"/>
      <c r="L719" s="75">
        <v>719</v>
      </c>
      <c r="M719" s="75" t="b">
        <f xml:space="preserve"> IF(AND(Edges[Relationship Date (UTC)] &gt;= Misc!$O$2, Edges[Relationship Date (UTC)] &lt;= Misc!$P$2,Edges[Tweet Date (UTC)] &gt;= Misc!$O$3, Edges[Tweet Date (UTC)] &lt;= Misc!$P$3,TRUE), TRUE, FALSE)</f>
        <v>1</v>
      </c>
      <c r="N719" s="70"/>
      <c r="O719" s="87" t="s">
        <v>1908</v>
      </c>
      <c r="P719" s="90">
        <v>44081.379976851851</v>
      </c>
      <c r="Q719" s="87" t="s">
        <v>2169</v>
      </c>
      <c r="R719" s="87"/>
      <c r="S719" s="87"/>
      <c r="T719" s="87"/>
      <c r="U719" s="90">
        <v>44081.379976851851</v>
      </c>
      <c r="V719" s="92" t="s">
        <v>3348</v>
      </c>
      <c r="W719" s="87"/>
      <c r="X719" s="87"/>
      <c r="Y719" s="96" t="s">
        <v>5348</v>
      </c>
      <c r="Z719" s="87"/>
      <c r="AA719" s="48">
        <v>0</v>
      </c>
      <c r="AB719" s="49">
        <v>0</v>
      </c>
      <c r="AC719" s="48">
        <v>0</v>
      </c>
      <c r="AD719" s="49">
        <v>0</v>
      </c>
      <c r="AE719" s="48">
        <v>0</v>
      </c>
      <c r="AF719" s="49">
        <v>0</v>
      </c>
      <c r="AG719" s="48">
        <v>44</v>
      </c>
      <c r="AH719" s="49">
        <v>100</v>
      </c>
      <c r="AI719" s="48">
        <v>44</v>
      </c>
    </row>
    <row r="720" spans="1:35" x14ac:dyDescent="0.25">
      <c r="A720" s="62" t="s">
        <v>470</v>
      </c>
      <c r="B720" s="62" t="s">
        <v>1387</v>
      </c>
      <c r="C720" s="63"/>
      <c r="D720" s="64"/>
      <c r="E720" s="65"/>
      <c r="F720" s="66"/>
      <c r="G720" s="63"/>
      <c r="H720" s="67"/>
      <c r="I720" s="68"/>
      <c r="J720" s="68"/>
      <c r="K720" s="34"/>
      <c r="L720" s="75">
        <v>720</v>
      </c>
      <c r="M720" s="75" t="b">
        <f xml:space="preserve"> IF(AND(Edges[Relationship Date (UTC)] &gt;= Misc!$O$2, Edges[Relationship Date (UTC)] &lt;= Misc!$P$2,Edges[Tweet Date (UTC)] &gt;= Misc!$O$3, Edges[Tweet Date (UTC)] &lt;= Misc!$P$3,TRUE), TRUE, FALSE)</f>
        <v>1</v>
      </c>
      <c r="N720" s="70"/>
      <c r="O720" s="87" t="s">
        <v>1908</v>
      </c>
      <c r="P720" s="90">
        <v>44081.38</v>
      </c>
      <c r="Q720" s="87" t="s">
        <v>2095</v>
      </c>
      <c r="R720" s="87"/>
      <c r="S720" s="87"/>
      <c r="T720" s="87"/>
      <c r="U720" s="90">
        <v>44081.38</v>
      </c>
      <c r="V720" s="92" t="s">
        <v>3349</v>
      </c>
      <c r="W720" s="87"/>
      <c r="X720" s="87"/>
      <c r="Y720" s="96" t="s">
        <v>5349</v>
      </c>
      <c r="Z720" s="87"/>
      <c r="AA720" s="48">
        <v>0</v>
      </c>
      <c r="AB720" s="49">
        <v>0</v>
      </c>
      <c r="AC720" s="48">
        <v>0</v>
      </c>
      <c r="AD720" s="49">
        <v>0</v>
      </c>
      <c r="AE720" s="48">
        <v>0</v>
      </c>
      <c r="AF720" s="49">
        <v>0</v>
      </c>
      <c r="AG720" s="48">
        <v>46</v>
      </c>
      <c r="AH720" s="49">
        <v>100</v>
      </c>
      <c r="AI720" s="48">
        <v>46</v>
      </c>
    </row>
    <row r="721" spans="1:35" x14ac:dyDescent="0.25">
      <c r="A721" s="62" t="s">
        <v>471</v>
      </c>
      <c r="B721" s="62" t="s">
        <v>1582</v>
      </c>
      <c r="C721" s="63"/>
      <c r="D721" s="64"/>
      <c r="E721" s="65"/>
      <c r="F721" s="66"/>
      <c r="G721" s="63"/>
      <c r="H721" s="67"/>
      <c r="I721" s="68"/>
      <c r="J721" s="68"/>
      <c r="K721" s="34"/>
      <c r="L721" s="75">
        <v>721</v>
      </c>
      <c r="M721" s="75" t="b">
        <f xml:space="preserve"> IF(AND(Edges[Relationship Date (UTC)] &gt;= Misc!$O$2, Edges[Relationship Date (UTC)] &lt;= Misc!$P$2,Edges[Tweet Date (UTC)] &gt;= Misc!$O$3, Edges[Tweet Date (UTC)] &lt;= Misc!$P$3,TRUE), TRUE, FALSE)</f>
        <v>1</v>
      </c>
      <c r="N721" s="70"/>
      <c r="O721" s="87" t="s">
        <v>1908</v>
      </c>
      <c r="P721" s="90">
        <v>44081.380057870374</v>
      </c>
      <c r="Q721" s="87" t="s">
        <v>2170</v>
      </c>
      <c r="R721" s="87"/>
      <c r="S721" s="87"/>
      <c r="T721" s="87" t="s">
        <v>2743</v>
      </c>
      <c r="U721" s="90">
        <v>44081.380057870374</v>
      </c>
      <c r="V721" s="92" t="s">
        <v>3350</v>
      </c>
      <c r="W721" s="87"/>
      <c r="X721" s="87"/>
      <c r="Y721" s="96" t="s">
        <v>5350</v>
      </c>
      <c r="Z721" s="87"/>
      <c r="AA721" s="48">
        <v>0</v>
      </c>
      <c r="AB721" s="49">
        <v>0</v>
      </c>
      <c r="AC721" s="48">
        <v>0</v>
      </c>
      <c r="AD721" s="49">
        <v>0</v>
      </c>
      <c r="AE721" s="48">
        <v>0</v>
      </c>
      <c r="AF721" s="49">
        <v>0</v>
      </c>
      <c r="AG721" s="48">
        <v>45</v>
      </c>
      <c r="AH721" s="49">
        <v>100</v>
      </c>
      <c r="AI721" s="48">
        <v>45</v>
      </c>
    </row>
    <row r="722" spans="1:35" x14ac:dyDescent="0.25">
      <c r="A722" s="62" t="s">
        <v>472</v>
      </c>
      <c r="B722" s="62" t="s">
        <v>1165</v>
      </c>
      <c r="C722" s="63"/>
      <c r="D722" s="64"/>
      <c r="E722" s="65"/>
      <c r="F722" s="66"/>
      <c r="G722" s="63"/>
      <c r="H722" s="67"/>
      <c r="I722" s="68"/>
      <c r="J722" s="68"/>
      <c r="K722" s="34"/>
      <c r="L722" s="75">
        <v>722</v>
      </c>
      <c r="M722" s="75" t="b">
        <f xml:space="preserve"> IF(AND(Edges[Relationship Date (UTC)] &gt;= Misc!$O$2, Edges[Relationship Date (UTC)] &lt;= Misc!$P$2,Edges[Tweet Date (UTC)] &gt;= Misc!$O$3, Edges[Tweet Date (UTC)] &lt;= Misc!$P$3,TRUE), TRUE, FALSE)</f>
        <v>1</v>
      </c>
      <c r="N722" s="70"/>
      <c r="O722" s="87" t="s">
        <v>1908</v>
      </c>
      <c r="P722" s="90">
        <v>44081.380057870374</v>
      </c>
      <c r="Q722" s="87" t="s">
        <v>1973</v>
      </c>
      <c r="R722" s="87"/>
      <c r="S722" s="87"/>
      <c r="T722" s="87"/>
      <c r="U722" s="90">
        <v>44081.380057870374</v>
      </c>
      <c r="V722" s="92" t="s">
        <v>3351</v>
      </c>
      <c r="W722" s="87"/>
      <c r="X722" s="87"/>
      <c r="Y722" s="96" t="s">
        <v>5351</v>
      </c>
      <c r="Z722" s="87"/>
      <c r="AA722" s="48">
        <v>0</v>
      </c>
      <c r="AB722" s="49">
        <v>0</v>
      </c>
      <c r="AC722" s="48">
        <v>0</v>
      </c>
      <c r="AD722" s="49">
        <v>0</v>
      </c>
      <c r="AE722" s="48">
        <v>0</v>
      </c>
      <c r="AF722" s="49">
        <v>0</v>
      </c>
      <c r="AG722" s="48">
        <v>46</v>
      </c>
      <c r="AH722" s="49">
        <v>100</v>
      </c>
      <c r="AI722" s="48">
        <v>46</v>
      </c>
    </row>
    <row r="723" spans="1:35" x14ac:dyDescent="0.25">
      <c r="A723" s="62" t="s">
        <v>473</v>
      </c>
      <c r="B723" s="62" t="s">
        <v>1583</v>
      </c>
      <c r="C723" s="63"/>
      <c r="D723" s="64"/>
      <c r="E723" s="65"/>
      <c r="F723" s="66"/>
      <c r="G723" s="63"/>
      <c r="H723" s="67"/>
      <c r="I723" s="68"/>
      <c r="J723" s="68"/>
      <c r="K723" s="34"/>
      <c r="L723" s="75">
        <v>723</v>
      </c>
      <c r="M723" s="75" t="b">
        <f xml:space="preserve"> IF(AND(Edges[Relationship Date (UTC)] &gt;= Misc!$O$2, Edges[Relationship Date (UTC)] &lt;= Misc!$P$2,Edges[Tweet Date (UTC)] &gt;= Misc!$O$3, Edges[Tweet Date (UTC)] &lt;= Misc!$P$3,TRUE), TRUE, FALSE)</f>
        <v>1</v>
      </c>
      <c r="N723" s="70"/>
      <c r="O723" s="87" t="s">
        <v>1908</v>
      </c>
      <c r="P723" s="90">
        <v>44081.380069444444</v>
      </c>
      <c r="Q723" s="87" t="s">
        <v>2171</v>
      </c>
      <c r="R723" s="87"/>
      <c r="S723" s="87"/>
      <c r="T723" s="87"/>
      <c r="U723" s="90">
        <v>44081.380069444444</v>
      </c>
      <c r="V723" s="92" t="s">
        <v>3352</v>
      </c>
      <c r="W723" s="87"/>
      <c r="X723" s="87"/>
      <c r="Y723" s="96" t="s">
        <v>5352</v>
      </c>
      <c r="Z723" s="87"/>
      <c r="AA723" s="48">
        <v>0</v>
      </c>
      <c r="AB723" s="49">
        <v>0</v>
      </c>
      <c r="AC723" s="48">
        <v>0</v>
      </c>
      <c r="AD723" s="49">
        <v>0</v>
      </c>
      <c r="AE723" s="48">
        <v>0</v>
      </c>
      <c r="AF723" s="49">
        <v>0</v>
      </c>
      <c r="AG723" s="48">
        <v>46</v>
      </c>
      <c r="AH723" s="49">
        <v>100</v>
      </c>
      <c r="AI723" s="48">
        <v>46</v>
      </c>
    </row>
    <row r="724" spans="1:35" x14ac:dyDescent="0.25">
      <c r="A724" s="62" t="s">
        <v>474</v>
      </c>
      <c r="B724" s="62" t="s">
        <v>1584</v>
      </c>
      <c r="C724" s="63"/>
      <c r="D724" s="64"/>
      <c r="E724" s="65"/>
      <c r="F724" s="66"/>
      <c r="G724" s="63"/>
      <c r="H724" s="67"/>
      <c r="I724" s="68"/>
      <c r="J724" s="68"/>
      <c r="K724" s="34"/>
      <c r="L724" s="75">
        <v>724</v>
      </c>
      <c r="M724" s="75" t="b">
        <f xml:space="preserve"> IF(AND(Edges[Relationship Date (UTC)] &gt;= Misc!$O$2, Edges[Relationship Date (UTC)] &lt;= Misc!$P$2,Edges[Tweet Date (UTC)] &gt;= Misc!$O$3, Edges[Tweet Date (UTC)] &lt;= Misc!$P$3,TRUE), TRUE, FALSE)</f>
        <v>1</v>
      </c>
      <c r="N724" s="70"/>
      <c r="O724" s="87" t="s">
        <v>1908</v>
      </c>
      <c r="P724" s="90">
        <v>44081.380104166667</v>
      </c>
      <c r="Q724" s="87" t="s">
        <v>2172</v>
      </c>
      <c r="R724" s="87"/>
      <c r="S724" s="87"/>
      <c r="T724" s="87" t="s">
        <v>2743</v>
      </c>
      <c r="U724" s="90">
        <v>44081.380104166667</v>
      </c>
      <c r="V724" s="92" t="s">
        <v>3353</v>
      </c>
      <c r="W724" s="87"/>
      <c r="X724" s="87"/>
      <c r="Y724" s="96" t="s">
        <v>5353</v>
      </c>
      <c r="Z724" s="87"/>
      <c r="AA724" s="48">
        <v>0</v>
      </c>
      <c r="AB724" s="49">
        <v>0</v>
      </c>
      <c r="AC724" s="48">
        <v>0</v>
      </c>
      <c r="AD724" s="49">
        <v>0</v>
      </c>
      <c r="AE724" s="48">
        <v>0</v>
      </c>
      <c r="AF724" s="49">
        <v>0</v>
      </c>
      <c r="AG724" s="48">
        <v>37</v>
      </c>
      <c r="AH724" s="49">
        <v>100</v>
      </c>
      <c r="AI724" s="48">
        <v>37</v>
      </c>
    </row>
    <row r="725" spans="1:35" x14ac:dyDescent="0.25">
      <c r="A725" s="62" t="s">
        <v>475</v>
      </c>
      <c r="B725" s="62" t="s">
        <v>1165</v>
      </c>
      <c r="C725" s="63"/>
      <c r="D725" s="64"/>
      <c r="E725" s="65"/>
      <c r="F725" s="66"/>
      <c r="G725" s="63"/>
      <c r="H725" s="67"/>
      <c r="I725" s="68"/>
      <c r="J725" s="68"/>
      <c r="K725" s="34"/>
      <c r="L725" s="75">
        <v>725</v>
      </c>
      <c r="M725" s="75" t="b">
        <f xml:space="preserve"> IF(AND(Edges[Relationship Date (UTC)] &gt;= Misc!$O$2, Edges[Relationship Date (UTC)] &lt;= Misc!$P$2,Edges[Tweet Date (UTC)] &gt;= Misc!$O$3, Edges[Tweet Date (UTC)] &lt;= Misc!$P$3,TRUE), TRUE, FALSE)</f>
        <v>1</v>
      </c>
      <c r="N725" s="70"/>
      <c r="O725" s="87" t="s">
        <v>1908</v>
      </c>
      <c r="P725" s="90">
        <v>44081.376712962963</v>
      </c>
      <c r="Q725" s="87" t="s">
        <v>2117</v>
      </c>
      <c r="R725" s="87"/>
      <c r="S725" s="87"/>
      <c r="T725" s="87" t="s">
        <v>2747</v>
      </c>
      <c r="U725" s="90">
        <v>44081.376712962963</v>
      </c>
      <c r="V725" s="92" t="s">
        <v>3354</v>
      </c>
      <c r="W725" s="87"/>
      <c r="X725" s="87"/>
      <c r="Y725" s="96" t="s">
        <v>5354</v>
      </c>
      <c r="Z725" s="87"/>
      <c r="AA725" s="48">
        <v>0</v>
      </c>
      <c r="AB725" s="49">
        <v>0</v>
      </c>
      <c r="AC725" s="48">
        <v>0</v>
      </c>
      <c r="AD725" s="49">
        <v>0</v>
      </c>
      <c r="AE725" s="48">
        <v>0</v>
      </c>
      <c r="AF725" s="49">
        <v>0</v>
      </c>
      <c r="AG725" s="48">
        <v>23</v>
      </c>
      <c r="AH725" s="49">
        <v>100</v>
      </c>
      <c r="AI725" s="48">
        <v>23</v>
      </c>
    </row>
    <row r="726" spans="1:35" x14ac:dyDescent="0.25">
      <c r="A726" s="62" t="s">
        <v>475</v>
      </c>
      <c r="B726" s="62" t="s">
        <v>1165</v>
      </c>
      <c r="C726" s="63"/>
      <c r="D726" s="64"/>
      <c r="E726" s="65"/>
      <c r="F726" s="66"/>
      <c r="G726" s="63"/>
      <c r="H726" s="67"/>
      <c r="I726" s="68"/>
      <c r="J726" s="68"/>
      <c r="K726" s="34"/>
      <c r="L726" s="75">
        <v>726</v>
      </c>
      <c r="M726" s="75" t="b">
        <f xml:space="preserve"> IF(AND(Edges[Relationship Date (UTC)] &gt;= Misc!$O$2, Edges[Relationship Date (UTC)] &lt;= Misc!$P$2,Edges[Tweet Date (UTC)] &gt;= Misc!$O$3, Edges[Tweet Date (UTC)] &lt;= Misc!$P$3,TRUE), TRUE, FALSE)</f>
        <v>1</v>
      </c>
      <c r="N726" s="70"/>
      <c r="O726" s="87" t="s">
        <v>1908</v>
      </c>
      <c r="P726" s="90">
        <v>44081.376851851855</v>
      </c>
      <c r="Q726" s="87" t="s">
        <v>1932</v>
      </c>
      <c r="R726" s="87"/>
      <c r="S726" s="87"/>
      <c r="T726" s="87" t="s">
        <v>2743</v>
      </c>
      <c r="U726" s="90">
        <v>44081.376851851855</v>
      </c>
      <c r="V726" s="92" t="s">
        <v>3355</v>
      </c>
      <c r="W726" s="87"/>
      <c r="X726" s="87"/>
      <c r="Y726" s="96" t="s">
        <v>5355</v>
      </c>
      <c r="Z726" s="87"/>
      <c r="AA726" s="48">
        <v>0</v>
      </c>
      <c r="AB726" s="49">
        <v>0</v>
      </c>
      <c r="AC726" s="48">
        <v>0</v>
      </c>
      <c r="AD726" s="49">
        <v>0</v>
      </c>
      <c r="AE726" s="48">
        <v>0</v>
      </c>
      <c r="AF726" s="49">
        <v>0</v>
      </c>
      <c r="AG726" s="48">
        <v>26</v>
      </c>
      <c r="AH726" s="49">
        <v>100</v>
      </c>
      <c r="AI726" s="48">
        <v>26</v>
      </c>
    </row>
    <row r="727" spans="1:35" x14ac:dyDescent="0.25">
      <c r="A727" s="62" t="s">
        <v>475</v>
      </c>
      <c r="B727" s="62" t="s">
        <v>1539</v>
      </c>
      <c r="C727" s="63"/>
      <c r="D727" s="64"/>
      <c r="E727" s="65"/>
      <c r="F727" s="66"/>
      <c r="G727" s="63"/>
      <c r="H727" s="67"/>
      <c r="I727" s="68"/>
      <c r="J727" s="68"/>
      <c r="K727" s="34"/>
      <c r="L727" s="75">
        <v>727</v>
      </c>
      <c r="M727" s="75" t="b">
        <f xml:space="preserve"> IF(AND(Edges[Relationship Date (UTC)] &gt;= Misc!$O$2, Edges[Relationship Date (UTC)] &lt;= Misc!$P$2,Edges[Tweet Date (UTC)] &gt;= Misc!$O$3, Edges[Tweet Date (UTC)] &lt;= Misc!$P$3,TRUE), TRUE, FALSE)</f>
        <v>1</v>
      </c>
      <c r="N727" s="70"/>
      <c r="O727" s="87" t="s">
        <v>1908</v>
      </c>
      <c r="P727" s="90">
        <v>44081.380104166667</v>
      </c>
      <c r="Q727" s="87" t="s">
        <v>2112</v>
      </c>
      <c r="R727" s="87"/>
      <c r="S727" s="87"/>
      <c r="T727" s="87" t="s">
        <v>2803</v>
      </c>
      <c r="U727" s="90">
        <v>44081.380104166667</v>
      </c>
      <c r="V727" s="92" t="s">
        <v>3356</v>
      </c>
      <c r="W727" s="87"/>
      <c r="X727" s="87"/>
      <c r="Y727" s="96" t="s">
        <v>5356</v>
      </c>
      <c r="Z727" s="87"/>
      <c r="AA727" s="48">
        <v>0</v>
      </c>
      <c r="AB727" s="49">
        <v>0</v>
      </c>
      <c r="AC727" s="48">
        <v>0</v>
      </c>
      <c r="AD727" s="49">
        <v>0</v>
      </c>
      <c r="AE727" s="48">
        <v>0</v>
      </c>
      <c r="AF727" s="49">
        <v>0</v>
      </c>
      <c r="AG727" s="48">
        <v>41</v>
      </c>
      <c r="AH727" s="49">
        <v>100</v>
      </c>
      <c r="AI727" s="48">
        <v>41</v>
      </c>
    </row>
    <row r="728" spans="1:35" x14ac:dyDescent="0.25">
      <c r="A728" s="62" t="s">
        <v>475</v>
      </c>
      <c r="B728" s="62" t="s">
        <v>1165</v>
      </c>
      <c r="C728" s="63"/>
      <c r="D728" s="64"/>
      <c r="E728" s="65"/>
      <c r="F728" s="66"/>
      <c r="G728" s="63"/>
      <c r="H728" s="67"/>
      <c r="I728" s="68"/>
      <c r="J728" s="68"/>
      <c r="K728" s="34"/>
      <c r="L728" s="75">
        <v>728</v>
      </c>
      <c r="M728" s="75" t="b">
        <f xml:space="preserve"> IF(AND(Edges[Relationship Date (UTC)] &gt;= Misc!$O$2, Edges[Relationship Date (UTC)] &lt;= Misc!$P$2,Edges[Tweet Date (UTC)] &gt;= Misc!$O$3, Edges[Tweet Date (UTC)] &lt;= Misc!$P$3,TRUE), TRUE, FALSE)</f>
        <v>1</v>
      </c>
      <c r="N728" s="70"/>
      <c r="O728" s="87" t="s">
        <v>1908</v>
      </c>
      <c r="P728" s="90">
        <v>44081.380127314813</v>
      </c>
      <c r="Q728" s="87" t="s">
        <v>1921</v>
      </c>
      <c r="R728" s="87"/>
      <c r="S728" s="87"/>
      <c r="T728" s="87" t="s">
        <v>2747</v>
      </c>
      <c r="U728" s="90">
        <v>44081.380127314813</v>
      </c>
      <c r="V728" s="92" t="s">
        <v>3357</v>
      </c>
      <c r="W728" s="87"/>
      <c r="X728" s="87"/>
      <c r="Y728" s="96" t="s">
        <v>5357</v>
      </c>
      <c r="Z728" s="87"/>
      <c r="AA728" s="48">
        <v>0</v>
      </c>
      <c r="AB728" s="49">
        <v>0</v>
      </c>
      <c r="AC728" s="48">
        <v>0</v>
      </c>
      <c r="AD728" s="49">
        <v>0</v>
      </c>
      <c r="AE728" s="48">
        <v>0</v>
      </c>
      <c r="AF728" s="49">
        <v>0</v>
      </c>
      <c r="AG728" s="48">
        <v>26</v>
      </c>
      <c r="AH728" s="49">
        <v>100</v>
      </c>
      <c r="AI728" s="48">
        <v>26</v>
      </c>
    </row>
    <row r="729" spans="1:35" x14ac:dyDescent="0.25">
      <c r="A729" s="62" t="s">
        <v>476</v>
      </c>
      <c r="B729" s="62" t="s">
        <v>1165</v>
      </c>
      <c r="C729" s="63"/>
      <c r="D729" s="64"/>
      <c r="E729" s="65"/>
      <c r="F729" s="66"/>
      <c r="G729" s="63"/>
      <c r="H729" s="67"/>
      <c r="I729" s="68"/>
      <c r="J729" s="68"/>
      <c r="K729" s="34"/>
      <c r="L729" s="75">
        <v>729</v>
      </c>
      <c r="M729" s="75" t="b">
        <f xml:space="preserve"> IF(AND(Edges[Relationship Date (UTC)] &gt;= Misc!$O$2, Edges[Relationship Date (UTC)] &lt;= Misc!$P$2,Edges[Tweet Date (UTC)] &gt;= Misc!$O$3, Edges[Tweet Date (UTC)] &lt;= Misc!$P$3,TRUE), TRUE, FALSE)</f>
        <v>1</v>
      </c>
      <c r="N729" s="70"/>
      <c r="O729" s="87" t="s">
        <v>1908</v>
      </c>
      <c r="P729" s="90">
        <v>44081.380208333336</v>
      </c>
      <c r="Q729" s="87" t="s">
        <v>1911</v>
      </c>
      <c r="R729" s="87"/>
      <c r="S729" s="87"/>
      <c r="T729" s="87" t="s">
        <v>2743</v>
      </c>
      <c r="U729" s="90">
        <v>44081.380208333336</v>
      </c>
      <c r="V729" s="92" t="s">
        <v>3358</v>
      </c>
      <c r="W729" s="87"/>
      <c r="X729" s="87"/>
      <c r="Y729" s="96" t="s">
        <v>5358</v>
      </c>
      <c r="Z729" s="87"/>
      <c r="AA729" s="48">
        <v>0</v>
      </c>
      <c r="AB729" s="49">
        <v>0</v>
      </c>
      <c r="AC729" s="48">
        <v>0</v>
      </c>
      <c r="AD729" s="49">
        <v>0</v>
      </c>
      <c r="AE729" s="48">
        <v>0</v>
      </c>
      <c r="AF729" s="49">
        <v>0</v>
      </c>
      <c r="AG729" s="48">
        <v>29</v>
      </c>
      <c r="AH729" s="49">
        <v>100</v>
      </c>
      <c r="AI729" s="48">
        <v>29</v>
      </c>
    </row>
    <row r="730" spans="1:35" x14ac:dyDescent="0.25">
      <c r="A730" s="62" t="s">
        <v>477</v>
      </c>
      <c r="B730" s="62" t="s">
        <v>1432</v>
      </c>
      <c r="C730" s="63"/>
      <c r="D730" s="64"/>
      <c r="E730" s="65"/>
      <c r="F730" s="66"/>
      <c r="G730" s="63"/>
      <c r="H730" s="67"/>
      <c r="I730" s="68"/>
      <c r="J730" s="68"/>
      <c r="K730" s="34"/>
      <c r="L730" s="75">
        <v>730</v>
      </c>
      <c r="M730" s="75" t="b">
        <f xml:space="preserve"> IF(AND(Edges[Relationship Date (UTC)] &gt;= Misc!$O$2, Edges[Relationship Date (UTC)] &lt;= Misc!$P$2,Edges[Tweet Date (UTC)] &gt;= Misc!$O$3, Edges[Tweet Date (UTC)] &lt;= Misc!$P$3,TRUE), TRUE, FALSE)</f>
        <v>1</v>
      </c>
      <c r="N730" s="70"/>
      <c r="O730" s="87" t="s">
        <v>1908</v>
      </c>
      <c r="P730" s="90">
        <v>44081.380219907405</v>
      </c>
      <c r="Q730" s="87" t="s">
        <v>2173</v>
      </c>
      <c r="R730" s="87"/>
      <c r="S730" s="87"/>
      <c r="T730" s="87" t="s">
        <v>2743</v>
      </c>
      <c r="U730" s="90">
        <v>44081.380219907405</v>
      </c>
      <c r="V730" s="92" t="s">
        <v>3359</v>
      </c>
      <c r="W730" s="87"/>
      <c r="X730" s="87"/>
      <c r="Y730" s="96" t="s">
        <v>5359</v>
      </c>
      <c r="Z730" s="87"/>
      <c r="AA730" s="48"/>
      <c r="AB730" s="49"/>
      <c r="AC730" s="48"/>
      <c r="AD730" s="49"/>
      <c r="AE730" s="48"/>
      <c r="AF730" s="49"/>
      <c r="AG730" s="48"/>
      <c r="AH730" s="49"/>
      <c r="AI730" s="48"/>
    </row>
    <row r="731" spans="1:35" x14ac:dyDescent="0.25">
      <c r="A731" s="62" t="s">
        <v>477</v>
      </c>
      <c r="B731" s="62" t="s">
        <v>1431</v>
      </c>
      <c r="C731" s="63"/>
      <c r="D731" s="64"/>
      <c r="E731" s="65"/>
      <c r="F731" s="66"/>
      <c r="G731" s="63"/>
      <c r="H731" s="67"/>
      <c r="I731" s="68"/>
      <c r="J731" s="68"/>
      <c r="K731" s="34"/>
      <c r="L731" s="75">
        <v>731</v>
      </c>
      <c r="M731" s="75" t="b">
        <f xml:space="preserve"> IF(AND(Edges[Relationship Date (UTC)] &gt;= Misc!$O$2, Edges[Relationship Date (UTC)] &lt;= Misc!$P$2,Edges[Tweet Date (UTC)] &gt;= Misc!$O$3, Edges[Tweet Date (UTC)] &lt;= Misc!$P$3,TRUE), TRUE, FALSE)</f>
        <v>1</v>
      </c>
      <c r="N731" s="70"/>
      <c r="O731" s="87" t="s">
        <v>1908</v>
      </c>
      <c r="P731" s="90">
        <v>44081.380219907405</v>
      </c>
      <c r="Q731" s="87" t="s">
        <v>2173</v>
      </c>
      <c r="R731" s="87"/>
      <c r="S731" s="87"/>
      <c r="T731" s="87" t="s">
        <v>2743</v>
      </c>
      <c r="U731" s="90">
        <v>44081.380219907405</v>
      </c>
      <c r="V731" s="92" t="s">
        <v>3359</v>
      </c>
      <c r="W731" s="87"/>
      <c r="X731" s="87"/>
      <c r="Y731" s="96" t="s">
        <v>5359</v>
      </c>
      <c r="Z731" s="87"/>
      <c r="AA731" s="48"/>
      <c r="AB731" s="49"/>
      <c r="AC731" s="48"/>
      <c r="AD731" s="49"/>
      <c r="AE731" s="48"/>
      <c r="AF731" s="49"/>
      <c r="AG731" s="48"/>
      <c r="AH731" s="49"/>
      <c r="AI731" s="48"/>
    </row>
    <row r="732" spans="1:35" x14ac:dyDescent="0.25">
      <c r="A732" s="62" t="s">
        <v>477</v>
      </c>
      <c r="B732" s="62" t="s">
        <v>1386</v>
      </c>
      <c r="C732" s="63"/>
      <c r="D732" s="64"/>
      <c r="E732" s="65"/>
      <c r="F732" s="66"/>
      <c r="G732" s="63"/>
      <c r="H732" s="67"/>
      <c r="I732" s="68"/>
      <c r="J732" s="68"/>
      <c r="K732" s="34"/>
      <c r="L732" s="75">
        <v>732</v>
      </c>
      <c r="M732" s="75" t="b">
        <f xml:space="preserve"> IF(AND(Edges[Relationship Date (UTC)] &gt;= Misc!$O$2, Edges[Relationship Date (UTC)] &lt;= Misc!$P$2,Edges[Tweet Date (UTC)] &gt;= Misc!$O$3, Edges[Tweet Date (UTC)] &lt;= Misc!$P$3,TRUE), TRUE, FALSE)</f>
        <v>1</v>
      </c>
      <c r="N732" s="70"/>
      <c r="O732" s="87" t="s">
        <v>1908</v>
      </c>
      <c r="P732" s="90">
        <v>44081.380219907405</v>
      </c>
      <c r="Q732" s="87" t="s">
        <v>2173</v>
      </c>
      <c r="R732" s="87"/>
      <c r="S732" s="87"/>
      <c r="T732" s="87" t="s">
        <v>2743</v>
      </c>
      <c r="U732" s="90">
        <v>44081.380219907405</v>
      </c>
      <c r="V732" s="92" t="s">
        <v>3359</v>
      </c>
      <c r="W732" s="87"/>
      <c r="X732" s="87"/>
      <c r="Y732" s="96" t="s">
        <v>5359</v>
      </c>
      <c r="Z732" s="87"/>
      <c r="AA732" s="48"/>
      <c r="AB732" s="49"/>
      <c r="AC732" s="48"/>
      <c r="AD732" s="49"/>
      <c r="AE732" s="48"/>
      <c r="AF732" s="49"/>
      <c r="AG732" s="48"/>
      <c r="AH732" s="49"/>
      <c r="AI732" s="48"/>
    </row>
    <row r="733" spans="1:35" x14ac:dyDescent="0.25">
      <c r="A733" s="62" t="s">
        <v>477</v>
      </c>
      <c r="B733" s="62" t="s">
        <v>1411</v>
      </c>
      <c r="C733" s="63"/>
      <c r="D733" s="64"/>
      <c r="E733" s="65"/>
      <c r="F733" s="66"/>
      <c r="G733" s="63"/>
      <c r="H733" s="67"/>
      <c r="I733" s="68"/>
      <c r="J733" s="68"/>
      <c r="K733" s="34"/>
      <c r="L733" s="75">
        <v>733</v>
      </c>
      <c r="M733" s="75" t="b">
        <f xml:space="preserve"> IF(AND(Edges[Relationship Date (UTC)] &gt;= Misc!$O$2, Edges[Relationship Date (UTC)] &lt;= Misc!$P$2,Edges[Tweet Date (UTC)] &gt;= Misc!$O$3, Edges[Tweet Date (UTC)] &lt;= Misc!$P$3,TRUE), TRUE, FALSE)</f>
        <v>1</v>
      </c>
      <c r="N733" s="70"/>
      <c r="O733" s="87" t="s">
        <v>1908</v>
      </c>
      <c r="P733" s="90">
        <v>44081.380219907405</v>
      </c>
      <c r="Q733" s="87" t="s">
        <v>2173</v>
      </c>
      <c r="R733" s="87"/>
      <c r="S733" s="87"/>
      <c r="T733" s="87" t="s">
        <v>2743</v>
      </c>
      <c r="U733" s="90">
        <v>44081.380219907405</v>
      </c>
      <c r="V733" s="92" t="s">
        <v>3359</v>
      </c>
      <c r="W733" s="87"/>
      <c r="X733" s="87"/>
      <c r="Y733" s="96" t="s">
        <v>5359</v>
      </c>
      <c r="Z733" s="87"/>
      <c r="AA733" s="48"/>
      <c r="AB733" s="49"/>
      <c r="AC733" s="48"/>
      <c r="AD733" s="49"/>
      <c r="AE733" s="48"/>
      <c r="AF733" s="49"/>
      <c r="AG733" s="48"/>
      <c r="AH733" s="49"/>
      <c r="AI733" s="48"/>
    </row>
    <row r="734" spans="1:35" x14ac:dyDescent="0.25">
      <c r="A734" s="62" t="s">
        <v>477</v>
      </c>
      <c r="B734" s="62" t="s">
        <v>1433</v>
      </c>
      <c r="C734" s="63"/>
      <c r="D734" s="64"/>
      <c r="E734" s="65"/>
      <c r="F734" s="66"/>
      <c r="G734" s="63"/>
      <c r="H734" s="67"/>
      <c r="I734" s="68"/>
      <c r="J734" s="68"/>
      <c r="K734" s="34"/>
      <c r="L734" s="75">
        <v>734</v>
      </c>
      <c r="M734" s="75" t="b">
        <f xml:space="preserve"> IF(AND(Edges[Relationship Date (UTC)] &gt;= Misc!$O$2, Edges[Relationship Date (UTC)] &lt;= Misc!$P$2,Edges[Tweet Date (UTC)] &gt;= Misc!$O$3, Edges[Tweet Date (UTC)] &lt;= Misc!$P$3,TRUE), TRUE, FALSE)</f>
        <v>1</v>
      </c>
      <c r="N734" s="70"/>
      <c r="O734" s="87" t="s">
        <v>1908</v>
      </c>
      <c r="P734" s="90">
        <v>44081.380219907405</v>
      </c>
      <c r="Q734" s="87" t="s">
        <v>2173</v>
      </c>
      <c r="R734" s="87"/>
      <c r="S734" s="87"/>
      <c r="T734" s="87" t="s">
        <v>2743</v>
      </c>
      <c r="U734" s="90">
        <v>44081.380219907405</v>
      </c>
      <c r="V734" s="92" t="s">
        <v>3359</v>
      </c>
      <c r="W734" s="87"/>
      <c r="X734" s="87"/>
      <c r="Y734" s="96" t="s">
        <v>5359</v>
      </c>
      <c r="Z734" s="87"/>
      <c r="AA734" s="48">
        <v>0</v>
      </c>
      <c r="AB734" s="49">
        <v>0</v>
      </c>
      <c r="AC734" s="48">
        <v>0</v>
      </c>
      <c r="AD734" s="49">
        <v>0</v>
      </c>
      <c r="AE734" s="48">
        <v>0</v>
      </c>
      <c r="AF734" s="49">
        <v>0</v>
      </c>
      <c r="AG734" s="48">
        <v>14</v>
      </c>
      <c r="AH734" s="49">
        <v>100</v>
      </c>
      <c r="AI734" s="48">
        <v>14</v>
      </c>
    </row>
    <row r="735" spans="1:35" x14ac:dyDescent="0.25">
      <c r="A735" s="62" t="s">
        <v>478</v>
      </c>
      <c r="B735" s="62" t="s">
        <v>1585</v>
      </c>
      <c r="C735" s="63"/>
      <c r="D735" s="64"/>
      <c r="E735" s="65"/>
      <c r="F735" s="66"/>
      <c r="G735" s="63"/>
      <c r="H735" s="67"/>
      <c r="I735" s="68"/>
      <c r="J735" s="68"/>
      <c r="K735" s="34"/>
      <c r="L735" s="75">
        <v>735</v>
      </c>
      <c r="M735" s="75" t="b">
        <f xml:space="preserve"> IF(AND(Edges[Relationship Date (UTC)] &gt;= Misc!$O$2, Edges[Relationship Date (UTC)] &lt;= Misc!$P$2,Edges[Tweet Date (UTC)] &gt;= Misc!$O$3, Edges[Tweet Date (UTC)] &lt;= Misc!$P$3,TRUE), TRUE, FALSE)</f>
        <v>1</v>
      </c>
      <c r="N735" s="70"/>
      <c r="O735" s="87" t="s">
        <v>1908</v>
      </c>
      <c r="P735" s="90">
        <v>44081.380254629628</v>
      </c>
      <c r="Q735" s="87" t="s">
        <v>2174</v>
      </c>
      <c r="R735" s="87"/>
      <c r="S735" s="87"/>
      <c r="T735" s="87"/>
      <c r="U735" s="90">
        <v>44081.380254629628</v>
      </c>
      <c r="V735" s="92" t="s">
        <v>3360</v>
      </c>
      <c r="W735" s="87"/>
      <c r="X735" s="87"/>
      <c r="Y735" s="96" t="s">
        <v>5360</v>
      </c>
      <c r="Z735" s="87"/>
      <c r="AA735" s="48"/>
      <c r="AB735" s="49"/>
      <c r="AC735" s="48"/>
      <c r="AD735" s="49"/>
      <c r="AE735" s="48"/>
      <c r="AF735" s="49"/>
      <c r="AG735" s="48"/>
      <c r="AH735" s="49"/>
      <c r="AI735" s="48"/>
    </row>
    <row r="736" spans="1:35" x14ac:dyDescent="0.25">
      <c r="A736" s="62" t="s">
        <v>478</v>
      </c>
      <c r="B736" s="62" t="s">
        <v>1586</v>
      </c>
      <c r="C736" s="63"/>
      <c r="D736" s="64"/>
      <c r="E736" s="65"/>
      <c r="F736" s="66"/>
      <c r="G736" s="63"/>
      <c r="H736" s="67"/>
      <c r="I736" s="68"/>
      <c r="J736" s="68"/>
      <c r="K736" s="34"/>
      <c r="L736" s="75">
        <v>736</v>
      </c>
      <c r="M736" s="75" t="b">
        <f xml:space="preserve"> IF(AND(Edges[Relationship Date (UTC)] &gt;= Misc!$O$2, Edges[Relationship Date (UTC)] &lt;= Misc!$P$2,Edges[Tweet Date (UTC)] &gt;= Misc!$O$3, Edges[Tweet Date (UTC)] &lt;= Misc!$P$3,TRUE), TRUE, FALSE)</f>
        <v>1</v>
      </c>
      <c r="N736" s="70"/>
      <c r="O736" s="87" t="s">
        <v>1908</v>
      </c>
      <c r="P736" s="90">
        <v>44081.380254629628</v>
      </c>
      <c r="Q736" s="87" t="s">
        <v>2174</v>
      </c>
      <c r="R736" s="87"/>
      <c r="S736" s="87"/>
      <c r="T736" s="87"/>
      <c r="U736" s="90">
        <v>44081.380254629628</v>
      </c>
      <c r="V736" s="92" t="s">
        <v>3360</v>
      </c>
      <c r="W736" s="87"/>
      <c r="X736" s="87"/>
      <c r="Y736" s="96" t="s">
        <v>5360</v>
      </c>
      <c r="Z736" s="87"/>
      <c r="AA736" s="48"/>
      <c r="AB736" s="49"/>
      <c r="AC736" s="48"/>
      <c r="AD736" s="49"/>
      <c r="AE736" s="48"/>
      <c r="AF736" s="49"/>
      <c r="AG736" s="48"/>
      <c r="AH736" s="49"/>
      <c r="AI736" s="48"/>
    </row>
    <row r="737" spans="1:35" x14ac:dyDescent="0.25">
      <c r="A737" s="62" t="s">
        <v>478</v>
      </c>
      <c r="B737" s="62" t="s">
        <v>1587</v>
      </c>
      <c r="C737" s="63"/>
      <c r="D737" s="64"/>
      <c r="E737" s="65"/>
      <c r="F737" s="66"/>
      <c r="G737" s="63"/>
      <c r="H737" s="67"/>
      <c r="I737" s="68"/>
      <c r="J737" s="68"/>
      <c r="K737" s="34"/>
      <c r="L737" s="75">
        <v>737</v>
      </c>
      <c r="M737" s="75" t="b">
        <f xml:space="preserve"> IF(AND(Edges[Relationship Date (UTC)] &gt;= Misc!$O$2, Edges[Relationship Date (UTC)] &lt;= Misc!$P$2,Edges[Tweet Date (UTC)] &gt;= Misc!$O$3, Edges[Tweet Date (UTC)] &lt;= Misc!$P$3,TRUE), TRUE, FALSE)</f>
        <v>1</v>
      </c>
      <c r="N737" s="70"/>
      <c r="O737" s="87" t="s">
        <v>1908</v>
      </c>
      <c r="P737" s="90">
        <v>44081.380254629628</v>
      </c>
      <c r="Q737" s="87" t="s">
        <v>2174</v>
      </c>
      <c r="R737" s="87"/>
      <c r="S737" s="87"/>
      <c r="T737" s="87"/>
      <c r="U737" s="90">
        <v>44081.380254629628</v>
      </c>
      <c r="V737" s="92" t="s">
        <v>3360</v>
      </c>
      <c r="W737" s="87"/>
      <c r="X737" s="87"/>
      <c r="Y737" s="96" t="s">
        <v>5360</v>
      </c>
      <c r="Z737" s="87"/>
      <c r="AA737" s="48"/>
      <c r="AB737" s="49"/>
      <c r="AC737" s="48"/>
      <c r="AD737" s="49"/>
      <c r="AE737" s="48"/>
      <c r="AF737" s="49"/>
      <c r="AG737" s="48"/>
      <c r="AH737" s="49"/>
      <c r="AI737" s="48"/>
    </row>
    <row r="738" spans="1:35" x14ac:dyDescent="0.25">
      <c r="A738" s="62" t="s">
        <v>478</v>
      </c>
      <c r="B738" s="62" t="s">
        <v>1588</v>
      </c>
      <c r="C738" s="63"/>
      <c r="D738" s="64"/>
      <c r="E738" s="65"/>
      <c r="F738" s="66"/>
      <c r="G738" s="63"/>
      <c r="H738" s="67"/>
      <c r="I738" s="68"/>
      <c r="J738" s="68"/>
      <c r="K738" s="34"/>
      <c r="L738" s="75">
        <v>738</v>
      </c>
      <c r="M738" s="75" t="b">
        <f xml:space="preserve"> IF(AND(Edges[Relationship Date (UTC)] &gt;= Misc!$O$2, Edges[Relationship Date (UTC)] &lt;= Misc!$P$2,Edges[Tweet Date (UTC)] &gt;= Misc!$O$3, Edges[Tweet Date (UTC)] &lt;= Misc!$P$3,TRUE), TRUE, FALSE)</f>
        <v>1</v>
      </c>
      <c r="N738" s="70"/>
      <c r="O738" s="87" t="s">
        <v>1908</v>
      </c>
      <c r="P738" s="90">
        <v>44081.380254629628</v>
      </c>
      <c r="Q738" s="87" t="s">
        <v>2174</v>
      </c>
      <c r="R738" s="87"/>
      <c r="S738" s="87"/>
      <c r="T738" s="87"/>
      <c r="U738" s="90">
        <v>44081.380254629628</v>
      </c>
      <c r="V738" s="92" t="s">
        <v>3360</v>
      </c>
      <c r="W738" s="87"/>
      <c r="X738" s="87"/>
      <c r="Y738" s="96" t="s">
        <v>5360</v>
      </c>
      <c r="Z738" s="87"/>
      <c r="AA738" s="48">
        <v>0</v>
      </c>
      <c r="AB738" s="49">
        <v>0</v>
      </c>
      <c r="AC738" s="48">
        <v>0</v>
      </c>
      <c r="AD738" s="49">
        <v>0</v>
      </c>
      <c r="AE738" s="48">
        <v>0</v>
      </c>
      <c r="AF738" s="49">
        <v>0</v>
      </c>
      <c r="AG738" s="48">
        <v>27</v>
      </c>
      <c r="AH738" s="49">
        <v>100</v>
      </c>
      <c r="AI738" s="48">
        <v>27</v>
      </c>
    </row>
    <row r="739" spans="1:35" x14ac:dyDescent="0.25">
      <c r="A739" s="62" t="s">
        <v>478</v>
      </c>
      <c r="B739" s="62" t="s">
        <v>1385</v>
      </c>
      <c r="C739" s="63"/>
      <c r="D739" s="64"/>
      <c r="E739" s="65"/>
      <c r="F739" s="66"/>
      <c r="G739" s="63"/>
      <c r="H739" s="67"/>
      <c r="I739" s="68"/>
      <c r="J739" s="68"/>
      <c r="K739" s="34"/>
      <c r="L739" s="75">
        <v>739</v>
      </c>
      <c r="M739" s="75" t="b">
        <f xml:space="preserve"> IF(AND(Edges[Relationship Date (UTC)] &gt;= Misc!$O$2, Edges[Relationship Date (UTC)] &lt;= Misc!$P$2,Edges[Tweet Date (UTC)] &gt;= Misc!$O$3, Edges[Tweet Date (UTC)] &lt;= Misc!$P$3,TRUE), TRUE, FALSE)</f>
        <v>1</v>
      </c>
      <c r="N739" s="70"/>
      <c r="O739" s="87" t="s">
        <v>1908</v>
      </c>
      <c r="P739" s="90">
        <v>44081.380254629628</v>
      </c>
      <c r="Q739" s="87" t="s">
        <v>2174</v>
      </c>
      <c r="R739" s="87"/>
      <c r="S739" s="87"/>
      <c r="T739" s="87"/>
      <c r="U739" s="90">
        <v>44081.380254629628</v>
      </c>
      <c r="V739" s="92" t="s">
        <v>3360</v>
      </c>
      <c r="W739" s="87"/>
      <c r="X739" s="87"/>
      <c r="Y739" s="96" t="s">
        <v>5360</v>
      </c>
      <c r="Z739" s="87"/>
      <c r="AA739" s="48"/>
      <c r="AB739" s="49"/>
      <c r="AC739" s="48"/>
      <c r="AD739" s="49"/>
      <c r="AE739" s="48"/>
      <c r="AF739" s="49"/>
      <c r="AG739" s="48"/>
      <c r="AH739" s="49"/>
      <c r="AI739" s="48"/>
    </row>
    <row r="740" spans="1:35" x14ac:dyDescent="0.25">
      <c r="A740" s="62" t="s">
        <v>478</v>
      </c>
      <c r="B740" s="62" t="s">
        <v>1386</v>
      </c>
      <c r="C740" s="63"/>
      <c r="D740" s="64"/>
      <c r="E740" s="65"/>
      <c r="F740" s="66"/>
      <c r="G740" s="63"/>
      <c r="H740" s="67"/>
      <c r="I740" s="68"/>
      <c r="J740" s="68"/>
      <c r="K740" s="34"/>
      <c r="L740" s="75">
        <v>740</v>
      </c>
      <c r="M740" s="75" t="b">
        <f xml:space="preserve"> IF(AND(Edges[Relationship Date (UTC)] &gt;= Misc!$O$2, Edges[Relationship Date (UTC)] &lt;= Misc!$P$2,Edges[Tweet Date (UTC)] &gt;= Misc!$O$3, Edges[Tweet Date (UTC)] &lt;= Misc!$P$3,TRUE), TRUE, FALSE)</f>
        <v>1</v>
      </c>
      <c r="N740" s="70"/>
      <c r="O740" s="87" t="s">
        <v>1908</v>
      </c>
      <c r="P740" s="90">
        <v>44081.380254629628</v>
      </c>
      <c r="Q740" s="87" t="s">
        <v>2174</v>
      </c>
      <c r="R740" s="87"/>
      <c r="S740" s="87"/>
      <c r="T740" s="87"/>
      <c r="U740" s="90">
        <v>44081.380254629628</v>
      </c>
      <c r="V740" s="92" t="s">
        <v>3360</v>
      </c>
      <c r="W740" s="87"/>
      <c r="X740" s="87"/>
      <c r="Y740" s="96" t="s">
        <v>5360</v>
      </c>
      <c r="Z740" s="87"/>
      <c r="AA740" s="48"/>
      <c r="AB740" s="49"/>
      <c r="AC740" s="48"/>
      <c r="AD740" s="49"/>
      <c r="AE740" s="48"/>
      <c r="AF740" s="49"/>
      <c r="AG740" s="48"/>
      <c r="AH740" s="49"/>
      <c r="AI740" s="48"/>
    </row>
    <row r="741" spans="1:35" x14ac:dyDescent="0.25">
      <c r="A741" s="62" t="s">
        <v>479</v>
      </c>
      <c r="B741" s="62" t="s">
        <v>1165</v>
      </c>
      <c r="C741" s="63"/>
      <c r="D741" s="64"/>
      <c r="E741" s="65"/>
      <c r="F741" s="66"/>
      <c r="G741" s="63"/>
      <c r="H741" s="67"/>
      <c r="I741" s="68"/>
      <c r="J741" s="68"/>
      <c r="K741" s="34"/>
      <c r="L741" s="75">
        <v>741</v>
      </c>
      <c r="M741" s="75" t="b">
        <f xml:space="preserve"> IF(AND(Edges[Relationship Date (UTC)] &gt;= Misc!$O$2, Edges[Relationship Date (UTC)] &lt;= Misc!$P$2,Edges[Tweet Date (UTC)] &gt;= Misc!$O$3, Edges[Tweet Date (UTC)] &lt;= Misc!$P$3,TRUE), TRUE, FALSE)</f>
        <v>1</v>
      </c>
      <c r="N741" s="70"/>
      <c r="O741" s="87" t="s">
        <v>1908</v>
      </c>
      <c r="P741" s="90">
        <v>44081.380277777775</v>
      </c>
      <c r="Q741" s="87" t="s">
        <v>1932</v>
      </c>
      <c r="R741" s="87"/>
      <c r="S741" s="87"/>
      <c r="T741" s="87" t="s">
        <v>2743</v>
      </c>
      <c r="U741" s="90">
        <v>44081.380277777775</v>
      </c>
      <c r="V741" s="92" t="s">
        <v>3361</v>
      </c>
      <c r="W741" s="87"/>
      <c r="X741" s="87"/>
      <c r="Y741" s="96" t="s">
        <v>5361</v>
      </c>
      <c r="Z741" s="87"/>
      <c r="AA741" s="48">
        <v>0</v>
      </c>
      <c r="AB741" s="49">
        <v>0</v>
      </c>
      <c r="AC741" s="48">
        <v>0</v>
      </c>
      <c r="AD741" s="49">
        <v>0</v>
      </c>
      <c r="AE741" s="48">
        <v>0</v>
      </c>
      <c r="AF741" s="49">
        <v>0</v>
      </c>
      <c r="AG741" s="48">
        <v>26</v>
      </c>
      <c r="AH741" s="49">
        <v>100</v>
      </c>
      <c r="AI741" s="48">
        <v>26</v>
      </c>
    </row>
    <row r="742" spans="1:35" x14ac:dyDescent="0.25">
      <c r="A742" s="62" t="s">
        <v>480</v>
      </c>
      <c r="B742" s="62" t="s">
        <v>1165</v>
      </c>
      <c r="C742" s="63"/>
      <c r="D742" s="64"/>
      <c r="E742" s="65"/>
      <c r="F742" s="66"/>
      <c r="G742" s="63"/>
      <c r="H742" s="67"/>
      <c r="I742" s="68"/>
      <c r="J742" s="68"/>
      <c r="K742" s="34"/>
      <c r="L742" s="75">
        <v>742</v>
      </c>
      <c r="M742" s="75" t="b">
        <f xml:space="preserve"> IF(AND(Edges[Relationship Date (UTC)] &gt;= Misc!$O$2, Edges[Relationship Date (UTC)] &lt;= Misc!$P$2,Edges[Tweet Date (UTC)] &gt;= Misc!$O$3, Edges[Tweet Date (UTC)] &lt;= Misc!$P$3,TRUE), TRUE, FALSE)</f>
        <v>1</v>
      </c>
      <c r="N742" s="70"/>
      <c r="O742" s="87" t="s">
        <v>1908</v>
      </c>
      <c r="P742" s="90">
        <v>44081.380289351851</v>
      </c>
      <c r="Q742" s="87" t="s">
        <v>1932</v>
      </c>
      <c r="R742" s="87"/>
      <c r="S742" s="87"/>
      <c r="T742" s="87" t="s">
        <v>2743</v>
      </c>
      <c r="U742" s="90">
        <v>44081.380289351851</v>
      </c>
      <c r="V742" s="92" t="s">
        <v>3362</v>
      </c>
      <c r="W742" s="87"/>
      <c r="X742" s="87"/>
      <c r="Y742" s="96" t="s">
        <v>5362</v>
      </c>
      <c r="Z742" s="87"/>
      <c r="AA742" s="48">
        <v>0</v>
      </c>
      <c r="AB742" s="49">
        <v>0</v>
      </c>
      <c r="AC742" s="48">
        <v>0</v>
      </c>
      <c r="AD742" s="49">
        <v>0</v>
      </c>
      <c r="AE742" s="48">
        <v>0</v>
      </c>
      <c r="AF742" s="49">
        <v>0</v>
      </c>
      <c r="AG742" s="48">
        <v>26</v>
      </c>
      <c r="AH742" s="49">
        <v>100</v>
      </c>
      <c r="AI742" s="48">
        <v>26</v>
      </c>
    </row>
    <row r="743" spans="1:35" x14ac:dyDescent="0.25">
      <c r="A743" s="62" t="s">
        <v>481</v>
      </c>
      <c r="B743" s="62" t="s">
        <v>1589</v>
      </c>
      <c r="C743" s="63"/>
      <c r="D743" s="64"/>
      <c r="E743" s="65"/>
      <c r="F743" s="66"/>
      <c r="G743" s="63"/>
      <c r="H743" s="67"/>
      <c r="I743" s="68"/>
      <c r="J743" s="68"/>
      <c r="K743" s="34"/>
      <c r="L743" s="75">
        <v>743</v>
      </c>
      <c r="M743" s="75" t="b">
        <f xml:space="preserve"> IF(AND(Edges[Relationship Date (UTC)] &gt;= Misc!$O$2, Edges[Relationship Date (UTC)] &lt;= Misc!$P$2,Edges[Tweet Date (UTC)] &gt;= Misc!$O$3, Edges[Tweet Date (UTC)] &lt;= Misc!$P$3,TRUE), TRUE, FALSE)</f>
        <v>1</v>
      </c>
      <c r="N743" s="70"/>
      <c r="O743" s="87" t="s">
        <v>1908</v>
      </c>
      <c r="P743" s="90">
        <v>44081.380312499998</v>
      </c>
      <c r="Q743" s="87" t="s">
        <v>2175</v>
      </c>
      <c r="R743" s="87"/>
      <c r="S743" s="87"/>
      <c r="T743" s="87" t="s">
        <v>2743</v>
      </c>
      <c r="U743" s="90">
        <v>44081.380312499998</v>
      </c>
      <c r="V743" s="92" t="s">
        <v>3363</v>
      </c>
      <c r="W743" s="87"/>
      <c r="X743" s="87"/>
      <c r="Y743" s="96" t="s">
        <v>5363</v>
      </c>
      <c r="Z743" s="87"/>
      <c r="AA743" s="48">
        <v>0</v>
      </c>
      <c r="AB743" s="49">
        <v>0</v>
      </c>
      <c r="AC743" s="48">
        <v>0</v>
      </c>
      <c r="AD743" s="49">
        <v>0</v>
      </c>
      <c r="AE743" s="48">
        <v>0</v>
      </c>
      <c r="AF743" s="49">
        <v>0</v>
      </c>
      <c r="AG743" s="48">
        <v>19</v>
      </c>
      <c r="AH743" s="49">
        <v>100</v>
      </c>
      <c r="AI743" s="48">
        <v>19</v>
      </c>
    </row>
    <row r="744" spans="1:35" x14ac:dyDescent="0.25">
      <c r="A744" s="62" t="s">
        <v>482</v>
      </c>
      <c r="B744" s="62" t="s">
        <v>1590</v>
      </c>
      <c r="C744" s="63"/>
      <c r="D744" s="64"/>
      <c r="E744" s="65"/>
      <c r="F744" s="66"/>
      <c r="G744" s="63"/>
      <c r="H744" s="67"/>
      <c r="I744" s="68"/>
      <c r="J744" s="68"/>
      <c r="K744" s="34"/>
      <c r="L744" s="75">
        <v>744</v>
      </c>
      <c r="M744" s="75" t="b">
        <f xml:space="preserve"> IF(AND(Edges[Relationship Date (UTC)] &gt;= Misc!$O$2, Edges[Relationship Date (UTC)] &lt;= Misc!$P$2,Edges[Tweet Date (UTC)] &gt;= Misc!$O$3, Edges[Tweet Date (UTC)] &lt;= Misc!$P$3,TRUE), TRUE, FALSE)</f>
        <v>1</v>
      </c>
      <c r="N744" s="70"/>
      <c r="O744" s="87" t="s">
        <v>1908</v>
      </c>
      <c r="P744" s="90">
        <v>44081.380335648151</v>
      </c>
      <c r="Q744" s="87" t="s">
        <v>2176</v>
      </c>
      <c r="R744" s="87"/>
      <c r="S744" s="87"/>
      <c r="T744" s="87" t="s">
        <v>2743</v>
      </c>
      <c r="U744" s="90">
        <v>44081.380335648151</v>
      </c>
      <c r="V744" s="92" t="s">
        <v>3364</v>
      </c>
      <c r="W744" s="87"/>
      <c r="X744" s="87"/>
      <c r="Y744" s="96" t="s">
        <v>5364</v>
      </c>
      <c r="Z744" s="87"/>
      <c r="AA744" s="48">
        <v>0</v>
      </c>
      <c r="AB744" s="49">
        <v>0</v>
      </c>
      <c r="AC744" s="48">
        <v>0</v>
      </c>
      <c r="AD744" s="49">
        <v>0</v>
      </c>
      <c r="AE744" s="48">
        <v>0</v>
      </c>
      <c r="AF744" s="49">
        <v>0</v>
      </c>
      <c r="AG744" s="48">
        <v>23</v>
      </c>
      <c r="AH744" s="49">
        <v>100</v>
      </c>
      <c r="AI744" s="48">
        <v>23</v>
      </c>
    </row>
    <row r="745" spans="1:35" x14ac:dyDescent="0.25">
      <c r="A745" s="62" t="s">
        <v>483</v>
      </c>
      <c r="B745" s="62" t="s">
        <v>1591</v>
      </c>
      <c r="C745" s="63"/>
      <c r="D745" s="64"/>
      <c r="E745" s="65"/>
      <c r="F745" s="66"/>
      <c r="G745" s="63"/>
      <c r="H745" s="67"/>
      <c r="I745" s="68"/>
      <c r="J745" s="68"/>
      <c r="K745" s="34"/>
      <c r="L745" s="75">
        <v>745</v>
      </c>
      <c r="M745" s="75" t="b">
        <f xml:space="preserve"> IF(AND(Edges[Relationship Date (UTC)] &gt;= Misc!$O$2, Edges[Relationship Date (UTC)] &lt;= Misc!$P$2,Edges[Tweet Date (UTC)] &gt;= Misc!$O$3, Edges[Tweet Date (UTC)] &lt;= Misc!$P$3,TRUE), TRUE, FALSE)</f>
        <v>1</v>
      </c>
      <c r="N745" s="70"/>
      <c r="O745" s="87" t="s">
        <v>1908</v>
      </c>
      <c r="P745" s="90">
        <v>44081.379826388889</v>
      </c>
      <c r="Q745" s="87" t="s">
        <v>2177</v>
      </c>
      <c r="R745" s="87"/>
      <c r="S745" s="87"/>
      <c r="T745" s="87" t="s">
        <v>2743</v>
      </c>
      <c r="U745" s="90">
        <v>44081.379826388889</v>
      </c>
      <c r="V745" s="92" t="s">
        <v>3365</v>
      </c>
      <c r="W745" s="87"/>
      <c r="X745" s="87"/>
      <c r="Y745" s="96" t="s">
        <v>5365</v>
      </c>
      <c r="Z745" s="87"/>
      <c r="AA745" s="48">
        <v>0</v>
      </c>
      <c r="AB745" s="49">
        <v>0</v>
      </c>
      <c r="AC745" s="48">
        <v>0</v>
      </c>
      <c r="AD745" s="49">
        <v>0</v>
      </c>
      <c r="AE745" s="48">
        <v>0</v>
      </c>
      <c r="AF745" s="49">
        <v>0</v>
      </c>
      <c r="AG745" s="48">
        <v>38</v>
      </c>
      <c r="AH745" s="49">
        <v>100</v>
      </c>
      <c r="AI745" s="48">
        <v>38</v>
      </c>
    </row>
    <row r="746" spans="1:35" x14ac:dyDescent="0.25">
      <c r="A746" s="62" t="s">
        <v>483</v>
      </c>
      <c r="B746" s="62" t="s">
        <v>1592</v>
      </c>
      <c r="C746" s="63"/>
      <c r="D746" s="64"/>
      <c r="E746" s="65"/>
      <c r="F746" s="66"/>
      <c r="G746" s="63"/>
      <c r="H746" s="67"/>
      <c r="I746" s="68"/>
      <c r="J746" s="68"/>
      <c r="K746" s="34"/>
      <c r="L746" s="75">
        <v>746</v>
      </c>
      <c r="M746" s="75" t="b">
        <f xml:space="preserve"> IF(AND(Edges[Relationship Date (UTC)] &gt;= Misc!$O$2, Edges[Relationship Date (UTC)] &lt;= Misc!$P$2,Edges[Tweet Date (UTC)] &gt;= Misc!$O$3, Edges[Tweet Date (UTC)] &lt;= Misc!$P$3,TRUE), TRUE, FALSE)</f>
        <v>1</v>
      </c>
      <c r="N746" s="70"/>
      <c r="O746" s="87" t="s">
        <v>1908</v>
      </c>
      <c r="P746" s="90">
        <v>44081.380370370367</v>
      </c>
      <c r="Q746" s="87" t="s">
        <v>2178</v>
      </c>
      <c r="R746" s="87"/>
      <c r="S746" s="87"/>
      <c r="T746" s="87" t="s">
        <v>2811</v>
      </c>
      <c r="U746" s="90">
        <v>44081.380370370367</v>
      </c>
      <c r="V746" s="92" t="s">
        <v>3366</v>
      </c>
      <c r="W746" s="87"/>
      <c r="X746" s="87"/>
      <c r="Y746" s="96" t="s">
        <v>5366</v>
      </c>
      <c r="Z746" s="87"/>
      <c r="AA746" s="48">
        <v>0</v>
      </c>
      <c r="AB746" s="49">
        <v>0</v>
      </c>
      <c r="AC746" s="48">
        <v>0</v>
      </c>
      <c r="AD746" s="49">
        <v>0</v>
      </c>
      <c r="AE746" s="48">
        <v>0</v>
      </c>
      <c r="AF746" s="49">
        <v>0</v>
      </c>
      <c r="AG746" s="48">
        <v>47</v>
      </c>
      <c r="AH746" s="49">
        <v>100</v>
      </c>
      <c r="AI746" s="48">
        <v>47</v>
      </c>
    </row>
    <row r="747" spans="1:35" x14ac:dyDescent="0.25">
      <c r="A747" s="62" t="s">
        <v>484</v>
      </c>
      <c r="B747" s="62" t="s">
        <v>1165</v>
      </c>
      <c r="C747" s="63"/>
      <c r="D747" s="64"/>
      <c r="E747" s="65"/>
      <c r="F747" s="66"/>
      <c r="G747" s="63"/>
      <c r="H747" s="67"/>
      <c r="I747" s="68"/>
      <c r="J747" s="68"/>
      <c r="K747" s="34"/>
      <c r="L747" s="75">
        <v>747</v>
      </c>
      <c r="M747" s="75" t="b">
        <f xml:space="preserve"> IF(AND(Edges[Relationship Date (UTC)] &gt;= Misc!$O$2, Edges[Relationship Date (UTC)] &lt;= Misc!$P$2,Edges[Tweet Date (UTC)] &gt;= Misc!$O$3, Edges[Tweet Date (UTC)] &lt;= Misc!$P$3,TRUE), TRUE, FALSE)</f>
        <v>1</v>
      </c>
      <c r="N747" s="70"/>
      <c r="O747" s="87" t="s">
        <v>1908</v>
      </c>
      <c r="P747" s="90">
        <v>44081.380381944444</v>
      </c>
      <c r="Q747" s="87" t="s">
        <v>1921</v>
      </c>
      <c r="R747" s="87"/>
      <c r="S747" s="87"/>
      <c r="T747" s="87" t="s">
        <v>2747</v>
      </c>
      <c r="U747" s="90">
        <v>44081.380381944444</v>
      </c>
      <c r="V747" s="92" t="s">
        <v>3367</v>
      </c>
      <c r="W747" s="87"/>
      <c r="X747" s="87"/>
      <c r="Y747" s="96" t="s">
        <v>5367</v>
      </c>
      <c r="Z747" s="87"/>
      <c r="AA747" s="48">
        <v>0</v>
      </c>
      <c r="AB747" s="49">
        <v>0</v>
      </c>
      <c r="AC747" s="48">
        <v>0</v>
      </c>
      <c r="AD747" s="49">
        <v>0</v>
      </c>
      <c r="AE747" s="48">
        <v>0</v>
      </c>
      <c r="AF747" s="49">
        <v>0</v>
      </c>
      <c r="AG747" s="48">
        <v>26</v>
      </c>
      <c r="AH747" s="49">
        <v>100</v>
      </c>
      <c r="AI747" s="48">
        <v>26</v>
      </c>
    </row>
    <row r="748" spans="1:35" x14ac:dyDescent="0.25">
      <c r="A748" s="62" t="s">
        <v>485</v>
      </c>
      <c r="B748" s="62" t="s">
        <v>1593</v>
      </c>
      <c r="C748" s="63"/>
      <c r="D748" s="64"/>
      <c r="E748" s="65"/>
      <c r="F748" s="66"/>
      <c r="G748" s="63"/>
      <c r="H748" s="67"/>
      <c r="I748" s="68"/>
      <c r="J748" s="68"/>
      <c r="K748" s="34"/>
      <c r="L748" s="75">
        <v>748</v>
      </c>
      <c r="M748" s="75" t="b">
        <f xml:space="preserve"> IF(AND(Edges[Relationship Date (UTC)] &gt;= Misc!$O$2, Edges[Relationship Date (UTC)] &lt;= Misc!$P$2,Edges[Tweet Date (UTC)] &gt;= Misc!$O$3, Edges[Tweet Date (UTC)] &lt;= Misc!$P$3,TRUE), TRUE, FALSE)</f>
        <v>1</v>
      </c>
      <c r="N748" s="70"/>
      <c r="O748" s="87" t="s">
        <v>1908</v>
      </c>
      <c r="P748" s="90">
        <v>44081.380439814813</v>
      </c>
      <c r="Q748" s="87" t="s">
        <v>2179</v>
      </c>
      <c r="R748" s="87"/>
      <c r="S748" s="87"/>
      <c r="T748" s="87" t="s">
        <v>2743</v>
      </c>
      <c r="U748" s="90">
        <v>44081.380439814813</v>
      </c>
      <c r="V748" s="92" t="s">
        <v>3368</v>
      </c>
      <c r="W748" s="87"/>
      <c r="X748" s="87"/>
      <c r="Y748" s="96" t="s">
        <v>5368</v>
      </c>
      <c r="Z748" s="87"/>
      <c r="AA748" s="48">
        <v>1</v>
      </c>
      <c r="AB748" s="49">
        <v>6.666666666666667</v>
      </c>
      <c r="AC748" s="48">
        <v>0</v>
      </c>
      <c r="AD748" s="49">
        <v>0</v>
      </c>
      <c r="AE748" s="48">
        <v>0</v>
      </c>
      <c r="AF748" s="49">
        <v>0</v>
      </c>
      <c r="AG748" s="48">
        <v>14</v>
      </c>
      <c r="AH748" s="49">
        <v>93.333333333333329</v>
      </c>
      <c r="AI748" s="48">
        <v>15</v>
      </c>
    </row>
    <row r="749" spans="1:35" x14ac:dyDescent="0.25">
      <c r="A749" s="62" t="s">
        <v>486</v>
      </c>
      <c r="B749" s="62" t="s">
        <v>1165</v>
      </c>
      <c r="C749" s="63"/>
      <c r="D749" s="64"/>
      <c r="E749" s="65"/>
      <c r="F749" s="66"/>
      <c r="G749" s="63"/>
      <c r="H749" s="67"/>
      <c r="I749" s="68"/>
      <c r="J749" s="68"/>
      <c r="K749" s="34"/>
      <c r="L749" s="75">
        <v>749</v>
      </c>
      <c r="M749" s="75" t="b">
        <f xml:space="preserve"> IF(AND(Edges[Relationship Date (UTC)] &gt;= Misc!$O$2, Edges[Relationship Date (UTC)] &lt;= Misc!$P$2,Edges[Tweet Date (UTC)] &gt;= Misc!$O$3, Edges[Tweet Date (UTC)] &lt;= Misc!$P$3,TRUE), TRUE, FALSE)</f>
        <v>1</v>
      </c>
      <c r="N749" s="70"/>
      <c r="O749" s="87" t="s">
        <v>1908</v>
      </c>
      <c r="P749" s="90">
        <v>44081.375868055555</v>
      </c>
      <c r="Q749" s="87" t="s">
        <v>1932</v>
      </c>
      <c r="R749" s="87"/>
      <c r="S749" s="87"/>
      <c r="T749" s="87" t="s">
        <v>2743</v>
      </c>
      <c r="U749" s="90">
        <v>44081.375868055555</v>
      </c>
      <c r="V749" s="92" t="s">
        <v>3369</v>
      </c>
      <c r="W749" s="87"/>
      <c r="X749" s="87"/>
      <c r="Y749" s="96" t="s">
        <v>5369</v>
      </c>
      <c r="Z749" s="87"/>
      <c r="AA749" s="48">
        <v>0</v>
      </c>
      <c r="AB749" s="49">
        <v>0</v>
      </c>
      <c r="AC749" s="48">
        <v>0</v>
      </c>
      <c r="AD749" s="49">
        <v>0</v>
      </c>
      <c r="AE749" s="48">
        <v>0</v>
      </c>
      <c r="AF749" s="49">
        <v>0</v>
      </c>
      <c r="AG749" s="48">
        <v>26</v>
      </c>
      <c r="AH749" s="49">
        <v>100</v>
      </c>
      <c r="AI749" s="48">
        <v>26</v>
      </c>
    </row>
    <row r="750" spans="1:35" x14ac:dyDescent="0.25">
      <c r="A750" s="62" t="s">
        <v>486</v>
      </c>
      <c r="B750" s="62" t="s">
        <v>1165</v>
      </c>
      <c r="C750" s="63"/>
      <c r="D750" s="64"/>
      <c r="E750" s="65"/>
      <c r="F750" s="66"/>
      <c r="G750" s="63"/>
      <c r="H750" s="67"/>
      <c r="I750" s="68"/>
      <c r="J750" s="68"/>
      <c r="K750" s="34"/>
      <c r="L750" s="75">
        <v>750</v>
      </c>
      <c r="M750" s="75" t="b">
        <f xml:space="preserve"> IF(AND(Edges[Relationship Date (UTC)] &gt;= Misc!$O$2, Edges[Relationship Date (UTC)] &lt;= Misc!$P$2,Edges[Tweet Date (UTC)] &gt;= Misc!$O$3, Edges[Tweet Date (UTC)] &lt;= Misc!$P$3,TRUE), TRUE, FALSE)</f>
        <v>1</v>
      </c>
      <c r="N750" s="70"/>
      <c r="O750" s="87" t="s">
        <v>1908</v>
      </c>
      <c r="P750" s="90">
        <v>44081.38045138889</v>
      </c>
      <c r="Q750" s="87" t="s">
        <v>1970</v>
      </c>
      <c r="R750" s="87"/>
      <c r="S750" s="87"/>
      <c r="T750" s="87"/>
      <c r="U750" s="90">
        <v>44081.38045138889</v>
      </c>
      <c r="V750" s="92" t="s">
        <v>3370</v>
      </c>
      <c r="W750" s="87"/>
      <c r="X750" s="87"/>
      <c r="Y750" s="96" t="s">
        <v>5370</v>
      </c>
      <c r="Z750" s="87"/>
      <c r="AA750" s="48">
        <v>0</v>
      </c>
      <c r="AB750" s="49">
        <v>0</v>
      </c>
      <c r="AC750" s="48">
        <v>0</v>
      </c>
      <c r="AD750" s="49">
        <v>0</v>
      </c>
      <c r="AE750" s="48">
        <v>0</v>
      </c>
      <c r="AF750" s="49">
        <v>0</v>
      </c>
      <c r="AG750" s="48">
        <v>46</v>
      </c>
      <c r="AH750" s="49">
        <v>100</v>
      </c>
      <c r="AI750" s="48">
        <v>46</v>
      </c>
    </row>
    <row r="751" spans="1:35" x14ac:dyDescent="0.25">
      <c r="A751" s="62" t="s">
        <v>487</v>
      </c>
      <c r="B751" s="62" t="s">
        <v>487</v>
      </c>
      <c r="C751" s="63"/>
      <c r="D751" s="64"/>
      <c r="E751" s="65"/>
      <c r="F751" s="66"/>
      <c r="G751" s="63"/>
      <c r="H751" s="67"/>
      <c r="I751" s="68"/>
      <c r="J751" s="68"/>
      <c r="K751" s="34"/>
      <c r="L751" s="75">
        <v>751</v>
      </c>
      <c r="M751" s="75" t="b">
        <f xml:space="preserve"> IF(AND(Edges[Relationship Date (UTC)] &gt;= Misc!$O$2, Edges[Relationship Date (UTC)] &lt;= Misc!$P$2,Edges[Tweet Date (UTC)] &gt;= Misc!$O$3, Edges[Tweet Date (UTC)] &lt;= Misc!$P$3,TRUE), TRUE, FALSE)</f>
        <v>1</v>
      </c>
      <c r="N751" s="70"/>
      <c r="O751" s="87" t="s">
        <v>178</v>
      </c>
      <c r="P751" s="90">
        <v>44081.378946759258</v>
      </c>
      <c r="Q751" s="87" t="s">
        <v>2180</v>
      </c>
      <c r="R751" s="92" t="s">
        <v>2670</v>
      </c>
      <c r="S751" s="87" t="s">
        <v>2738</v>
      </c>
      <c r="T751" s="87" t="s">
        <v>2812</v>
      </c>
      <c r="U751" s="90">
        <v>44081.378946759258</v>
      </c>
      <c r="V751" s="92" t="s">
        <v>3371</v>
      </c>
      <c r="W751" s="87"/>
      <c r="X751" s="87"/>
      <c r="Y751" s="96" t="s">
        <v>5371</v>
      </c>
      <c r="Z751" s="87"/>
      <c r="AA751" s="48">
        <v>0</v>
      </c>
      <c r="AB751" s="49">
        <v>0</v>
      </c>
      <c r="AC751" s="48">
        <v>0</v>
      </c>
      <c r="AD751" s="49">
        <v>0</v>
      </c>
      <c r="AE751" s="48">
        <v>0</v>
      </c>
      <c r="AF751" s="49">
        <v>0</v>
      </c>
      <c r="AG751" s="48">
        <v>24</v>
      </c>
      <c r="AH751" s="49">
        <v>100</v>
      </c>
      <c r="AI751" s="48">
        <v>24</v>
      </c>
    </row>
    <row r="752" spans="1:35" x14ac:dyDescent="0.25">
      <c r="A752" s="62" t="s">
        <v>488</v>
      </c>
      <c r="B752" s="62" t="s">
        <v>487</v>
      </c>
      <c r="C752" s="63"/>
      <c r="D752" s="64"/>
      <c r="E752" s="65"/>
      <c r="F752" s="66"/>
      <c r="G752" s="63"/>
      <c r="H752" s="67"/>
      <c r="I752" s="68"/>
      <c r="J752" s="68"/>
      <c r="K752" s="34"/>
      <c r="L752" s="75">
        <v>752</v>
      </c>
      <c r="M752" s="75" t="b">
        <f xml:space="preserve"> IF(AND(Edges[Relationship Date (UTC)] &gt;= Misc!$O$2, Edges[Relationship Date (UTC)] &lt;= Misc!$P$2,Edges[Tweet Date (UTC)] &gt;= Misc!$O$3, Edges[Tweet Date (UTC)] &lt;= Misc!$P$3,TRUE), TRUE, FALSE)</f>
        <v>1</v>
      </c>
      <c r="N752" s="70"/>
      <c r="O752" s="87" t="s">
        <v>1908</v>
      </c>
      <c r="P752" s="90">
        <v>44081.380474537036</v>
      </c>
      <c r="Q752" s="87" t="s">
        <v>2181</v>
      </c>
      <c r="R752" s="87"/>
      <c r="S752" s="87"/>
      <c r="T752" s="87" t="s">
        <v>2812</v>
      </c>
      <c r="U752" s="90">
        <v>44081.380474537036</v>
      </c>
      <c r="V752" s="92" t="s">
        <v>3372</v>
      </c>
      <c r="W752" s="87"/>
      <c r="X752" s="87"/>
      <c r="Y752" s="96" t="s">
        <v>5372</v>
      </c>
      <c r="Z752" s="87"/>
      <c r="AA752" s="48">
        <v>0</v>
      </c>
      <c r="AB752" s="49">
        <v>0</v>
      </c>
      <c r="AC752" s="48">
        <v>0</v>
      </c>
      <c r="AD752" s="49">
        <v>0</v>
      </c>
      <c r="AE752" s="48">
        <v>0</v>
      </c>
      <c r="AF752" s="49">
        <v>0</v>
      </c>
      <c r="AG752" s="48">
        <v>29</v>
      </c>
      <c r="AH752" s="49">
        <v>100</v>
      </c>
      <c r="AI752" s="48">
        <v>29</v>
      </c>
    </row>
    <row r="753" spans="1:35" x14ac:dyDescent="0.25">
      <c r="A753" s="62" t="s">
        <v>488</v>
      </c>
      <c r="B753" s="62" t="s">
        <v>1165</v>
      </c>
      <c r="C753" s="63"/>
      <c r="D753" s="64"/>
      <c r="E753" s="65"/>
      <c r="F753" s="66"/>
      <c r="G753" s="63"/>
      <c r="H753" s="67"/>
      <c r="I753" s="68"/>
      <c r="J753" s="68"/>
      <c r="K753" s="34"/>
      <c r="L753" s="75">
        <v>753</v>
      </c>
      <c r="M753" s="75" t="b">
        <f xml:space="preserve"> IF(AND(Edges[Relationship Date (UTC)] &gt;= Misc!$O$2, Edges[Relationship Date (UTC)] &lt;= Misc!$P$2,Edges[Tweet Date (UTC)] &gt;= Misc!$O$3, Edges[Tweet Date (UTC)] &lt;= Misc!$P$3,TRUE), TRUE, FALSE)</f>
        <v>1</v>
      </c>
      <c r="N753" s="70"/>
      <c r="O753" s="87" t="s">
        <v>1908</v>
      </c>
      <c r="P753" s="90">
        <v>44081.378888888888</v>
      </c>
      <c r="Q753" s="87" t="s">
        <v>1932</v>
      </c>
      <c r="R753" s="87"/>
      <c r="S753" s="87"/>
      <c r="T753" s="87" t="s">
        <v>2743</v>
      </c>
      <c r="U753" s="90">
        <v>44081.378888888888</v>
      </c>
      <c r="V753" s="92" t="s">
        <v>3373</v>
      </c>
      <c r="W753" s="87"/>
      <c r="X753" s="87"/>
      <c r="Y753" s="96" t="s">
        <v>5373</v>
      </c>
      <c r="Z753" s="87"/>
      <c r="AA753" s="48">
        <v>0</v>
      </c>
      <c r="AB753" s="49">
        <v>0</v>
      </c>
      <c r="AC753" s="48">
        <v>0</v>
      </c>
      <c r="AD753" s="49">
        <v>0</v>
      </c>
      <c r="AE753" s="48">
        <v>0</v>
      </c>
      <c r="AF753" s="49">
        <v>0</v>
      </c>
      <c r="AG753" s="48">
        <v>26</v>
      </c>
      <c r="AH753" s="49">
        <v>100</v>
      </c>
      <c r="AI753" s="48">
        <v>26</v>
      </c>
    </row>
    <row r="754" spans="1:35" x14ac:dyDescent="0.25">
      <c r="A754" s="62" t="s">
        <v>489</v>
      </c>
      <c r="B754" s="62" t="s">
        <v>1594</v>
      </c>
      <c r="C754" s="63"/>
      <c r="D754" s="64"/>
      <c r="E754" s="65"/>
      <c r="F754" s="66"/>
      <c r="G754" s="63"/>
      <c r="H754" s="67"/>
      <c r="I754" s="68"/>
      <c r="J754" s="68"/>
      <c r="K754" s="34"/>
      <c r="L754" s="75">
        <v>754</v>
      </c>
      <c r="M754" s="75" t="b">
        <f xml:space="preserve"> IF(AND(Edges[Relationship Date (UTC)] &gt;= Misc!$O$2, Edges[Relationship Date (UTC)] &lt;= Misc!$P$2,Edges[Tweet Date (UTC)] &gt;= Misc!$O$3, Edges[Tweet Date (UTC)] &lt;= Misc!$P$3,TRUE), TRUE, FALSE)</f>
        <v>1</v>
      </c>
      <c r="N754" s="70"/>
      <c r="O754" s="87" t="s">
        <v>1908</v>
      </c>
      <c r="P754" s="90">
        <v>44081.380474537036</v>
      </c>
      <c r="Q754" s="87" t="s">
        <v>2182</v>
      </c>
      <c r="R754" s="87"/>
      <c r="S754" s="87"/>
      <c r="T754" s="87"/>
      <c r="U754" s="90">
        <v>44081.380474537036</v>
      </c>
      <c r="V754" s="92" t="s">
        <v>3374</v>
      </c>
      <c r="W754" s="87"/>
      <c r="X754" s="87"/>
      <c r="Y754" s="96" t="s">
        <v>5374</v>
      </c>
      <c r="Z754" s="87"/>
      <c r="AA754" s="48"/>
      <c r="AB754" s="49"/>
      <c r="AC754" s="48"/>
      <c r="AD754" s="49"/>
      <c r="AE754" s="48"/>
      <c r="AF754" s="49"/>
      <c r="AG754" s="48"/>
      <c r="AH754" s="49"/>
      <c r="AI754" s="48"/>
    </row>
    <row r="755" spans="1:35" x14ac:dyDescent="0.25">
      <c r="A755" s="62" t="s">
        <v>489</v>
      </c>
      <c r="B755" s="62" t="s">
        <v>1595</v>
      </c>
      <c r="C755" s="63"/>
      <c r="D755" s="64"/>
      <c r="E755" s="65"/>
      <c r="F755" s="66"/>
      <c r="G755" s="63"/>
      <c r="H755" s="67"/>
      <c r="I755" s="68"/>
      <c r="J755" s="68"/>
      <c r="K755" s="34"/>
      <c r="L755" s="75">
        <v>755</v>
      </c>
      <c r="M755" s="75" t="b">
        <f xml:space="preserve"> IF(AND(Edges[Relationship Date (UTC)] &gt;= Misc!$O$2, Edges[Relationship Date (UTC)] &lt;= Misc!$P$2,Edges[Tweet Date (UTC)] &gt;= Misc!$O$3, Edges[Tweet Date (UTC)] &lt;= Misc!$P$3,TRUE), TRUE, FALSE)</f>
        <v>1</v>
      </c>
      <c r="N755" s="70"/>
      <c r="O755" s="87" t="s">
        <v>1908</v>
      </c>
      <c r="P755" s="90">
        <v>44081.380474537036</v>
      </c>
      <c r="Q755" s="87" t="s">
        <v>2182</v>
      </c>
      <c r="R755" s="87"/>
      <c r="S755" s="87"/>
      <c r="T755" s="87"/>
      <c r="U755" s="90">
        <v>44081.380474537036</v>
      </c>
      <c r="V755" s="92" t="s">
        <v>3374</v>
      </c>
      <c r="W755" s="87"/>
      <c r="X755" s="87"/>
      <c r="Y755" s="96" t="s">
        <v>5374</v>
      </c>
      <c r="Z755" s="87"/>
      <c r="AA755" s="48"/>
      <c r="AB755" s="49"/>
      <c r="AC755" s="48"/>
      <c r="AD755" s="49"/>
      <c r="AE755" s="48"/>
      <c r="AF755" s="49"/>
      <c r="AG755" s="48"/>
      <c r="AH755" s="49"/>
      <c r="AI755" s="48"/>
    </row>
    <row r="756" spans="1:35" x14ac:dyDescent="0.25">
      <c r="A756" s="62" t="s">
        <v>489</v>
      </c>
      <c r="B756" s="62" t="s">
        <v>1596</v>
      </c>
      <c r="C756" s="63"/>
      <c r="D756" s="64"/>
      <c r="E756" s="65"/>
      <c r="F756" s="66"/>
      <c r="G756" s="63"/>
      <c r="H756" s="67"/>
      <c r="I756" s="68"/>
      <c r="J756" s="68"/>
      <c r="K756" s="34"/>
      <c r="L756" s="75">
        <v>756</v>
      </c>
      <c r="M756" s="75" t="b">
        <f xml:space="preserve"> IF(AND(Edges[Relationship Date (UTC)] &gt;= Misc!$O$2, Edges[Relationship Date (UTC)] &lt;= Misc!$P$2,Edges[Tweet Date (UTC)] &gt;= Misc!$O$3, Edges[Tweet Date (UTC)] &lt;= Misc!$P$3,TRUE), TRUE, FALSE)</f>
        <v>1</v>
      </c>
      <c r="N756" s="70"/>
      <c r="O756" s="87" t="s">
        <v>1908</v>
      </c>
      <c r="P756" s="90">
        <v>44081.380474537036</v>
      </c>
      <c r="Q756" s="87" t="s">
        <v>2182</v>
      </c>
      <c r="R756" s="87"/>
      <c r="S756" s="87"/>
      <c r="T756" s="87"/>
      <c r="U756" s="90">
        <v>44081.380474537036</v>
      </c>
      <c r="V756" s="92" t="s">
        <v>3374</v>
      </c>
      <c r="W756" s="87"/>
      <c r="X756" s="87"/>
      <c r="Y756" s="96" t="s">
        <v>5374</v>
      </c>
      <c r="Z756" s="87"/>
      <c r="AA756" s="48"/>
      <c r="AB756" s="49"/>
      <c r="AC756" s="48"/>
      <c r="AD756" s="49"/>
      <c r="AE756" s="48"/>
      <c r="AF756" s="49"/>
      <c r="AG756" s="48"/>
      <c r="AH756" s="49"/>
      <c r="AI756" s="48"/>
    </row>
    <row r="757" spans="1:35" x14ac:dyDescent="0.25">
      <c r="A757" s="62" t="s">
        <v>489</v>
      </c>
      <c r="B757" s="62" t="s">
        <v>1597</v>
      </c>
      <c r="C757" s="63"/>
      <c r="D757" s="64"/>
      <c r="E757" s="65"/>
      <c r="F757" s="66"/>
      <c r="G757" s="63"/>
      <c r="H757" s="67"/>
      <c r="I757" s="68"/>
      <c r="J757" s="68"/>
      <c r="K757" s="34"/>
      <c r="L757" s="75">
        <v>757</v>
      </c>
      <c r="M757" s="75" t="b">
        <f xml:space="preserve"> IF(AND(Edges[Relationship Date (UTC)] &gt;= Misc!$O$2, Edges[Relationship Date (UTC)] &lt;= Misc!$P$2,Edges[Tweet Date (UTC)] &gt;= Misc!$O$3, Edges[Tweet Date (UTC)] &lt;= Misc!$P$3,TRUE), TRUE, FALSE)</f>
        <v>1</v>
      </c>
      <c r="N757" s="70"/>
      <c r="O757" s="87" t="s">
        <v>1908</v>
      </c>
      <c r="P757" s="90">
        <v>44081.380474537036</v>
      </c>
      <c r="Q757" s="87" t="s">
        <v>2182</v>
      </c>
      <c r="R757" s="87"/>
      <c r="S757" s="87"/>
      <c r="T757" s="87"/>
      <c r="U757" s="90">
        <v>44081.380474537036</v>
      </c>
      <c r="V757" s="92" t="s">
        <v>3374</v>
      </c>
      <c r="W757" s="87"/>
      <c r="X757" s="87"/>
      <c r="Y757" s="96" t="s">
        <v>5374</v>
      </c>
      <c r="Z757" s="87"/>
      <c r="AA757" s="48"/>
      <c r="AB757" s="49"/>
      <c r="AC757" s="48"/>
      <c r="AD757" s="49"/>
      <c r="AE757" s="48"/>
      <c r="AF757" s="49"/>
      <c r="AG757" s="48"/>
      <c r="AH757" s="49"/>
      <c r="AI757" s="48"/>
    </row>
    <row r="758" spans="1:35" x14ac:dyDescent="0.25">
      <c r="A758" s="62" t="s">
        <v>489</v>
      </c>
      <c r="B758" s="62" t="s">
        <v>1598</v>
      </c>
      <c r="C758" s="63"/>
      <c r="D758" s="64"/>
      <c r="E758" s="65"/>
      <c r="F758" s="66"/>
      <c r="G758" s="63"/>
      <c r="H758" s="67"/>
      <c r="I758" s="68"/>
      <c r="J758" s="68"/>
      <c r="K758" s="34"/>
      <c r="L758" s="75">
        <v>758</v>
      </c>
      <c r="M758" s="75" t="b">
        <f xml:space="preserve"> IF(AND(Edges[Relationship Date (UTC)] &gt;= Misc!$O$2, Edges[Relationship Date (UTC)] &lt;= Misc!$P$2,Edges[Tweet Date (UTC)] &gt;= Misc!$O$3, Edges[Tweet Date (UTC)] &lt;= Misc!$P$3,TRUE), TRUE, FALSE)</f>
        <v>1</v>
      </c>
      <c r="N758" s="70"/>
      <c r="O758" s="87" t="s">
        <v>1908</v>
      </c>
      <c r="P758" s="90">
        <v>44081.380474537036</v>
      </c>
      <c r="Q758" s="87" t="s">
        <v>2182</v>
      </c>
      <c r="R758" s="87"/>
      <c r="S758" s="87"/>
      <c r="T758" s="87"/>
      <c r="U758" s="90">
        <v>44081.380474537036</v>
      </c>
      <c r="V758" s="92" t="s">
        <v>3374</v>
      </c>
      <c r="W758" s="87"/>
      <c r="X758" s="87"/>
      <c r="Y758" s="96" t="s">
        <v>5374</v>
      </c>
      <c r="Z758" s="87"/>
      <c r="AA758" s="48"/>
      <c r="AB758" s="49"/>
      <c r="AC758" s="48"/>
      <c r="AD758" s="49"/>
      <c r="AE758" s="48"/>
      <c r="AF758" s="49"/>
      <c r="AG758" s="48"/>
      <c r="AH758" s="49"/>
      <c r="AI758" s="48"/>
    </row>
    <row r="759" spans="1:35" x14ac:dyDescent="0.25">
      <c r="A759" s="62" t="s">
        <v>489</v>
      </c>
      <c r="B759" s="62" t="s">
        <v>1599</v>
      </c>
      <c r="C759" s="63"/>
      <c r="D759" s="64"/>
      <c r="E759" s="65"/>
      <c r="F759" s="66"/>
      <c r="G759" s="63"/>
      <c r="H759" s="67"/>
      <c r="I759" s="68"/>
      <c r="J759" s="68"/>
      <c r="K759" s="34"/>
      <c r="L759" s="75">
        <v>759</v>
      </c>
      <c r="M759" s="75" t="b">
        <f xml:space="preserve"> IF(AND(Edges[Relationship Date (UTC)] &gt;= Misc!$O$2, Edges[Relationship Date (UTC)] &lt;= Misc!$P$2,Edges[Tweet Date (UTC)] &gt;= Misc!$O$3, Edges[Tweet Date (UTC)] &lt;= Misc!$P$3,TRUE), TRUE, FALSE)</f>
        <v>1</v>
      </c>
      <c r="N759" s="70"/>
      <c r="O759" s="87" t="s">
        <v>1908</v>
      </c>
      <c r="P759" s="90">
        <v>44081.380474537036</v>
      </c>
      <c r="Q759" s="87" t="s">
        <v>2182</v>
      </c>
      <c r="R759" s="87"/>
      <c r="S759" s="87"/>
      <c r="T759" s="87"/>
      <c r="U759" s="90">
        <v>44081.380474537036</v>
      </c>
      <c r="V759" s="92" t="s">
        <v>3374</v>
      </c>
      <c r="W759" s="87"/>
      <c r="X759" s="87"/>
      <c r="Y759" s="96" t="s">
        <v>5374</v>
      </c>
      <c r="Z759" s="87"/>
      <c r="AA759" s="48"/>
      <c r="AB759" s="49"/>
      <c r="AC759" s="48"/>
      <c r="AD759" s="49"/>
      <c r="AE759" s="48"/>
      <c r="AF759" s="49"/>
      <c r="AG759" s="48"/>
      <c r="AH759" s="49"/>
      <c r="AI759" s="48"/>
    </row>
    <row r="760" spans="1:35" x14ac:dyDescent="0.25">
      <c r="A760" s="62" t="s">
        <v>489</v>
      </c>
      <c r="B760" s="62" t="s">
        <v>1600</v>
      </c>
      <c r="C760" s="63"/>
      <c r="D760" s="64"/>
      <c r="E760" s="65"/>
      <c r="F760" s="66"/>
      <c r="G760" s="63"/>
      <c r="H760" s="67"/>
      <c r="I760" s="68"/>
      <c r="J760" s="68"/>
      <c r="K760" s="34"/>
      <c r="L760" s="75">
        <v>760</v>
      </c>
      <c r="M760" s="75" t="b">
        <f xml:space="preserve"> IF(AND(Edges[Relationship Date (UTC)] &gt;= Misc!$O$2, Edges[Relationship Date (UTC)] &lt;= Misc!$P$2,Edges[Tweet Date (UTC)] &gt;= Misc!$O$3, Edges[Tweet Date (UTC)] &lt;= Misc!$P$3,TRUE), TRUE, FALSE)</f>
        <v>1</v>
      </c>
      <c r="N760" s="70"/>
      <c r="O760" s="87" t="s">
        <v>1908</v>
      </c>
      <c r="P760" s="90">
        <v>44081.380474537036</v>
      </c>
      <c r="Q760" s="87" t="s">
        <v>2182</v>
      </c>
      <c r="R760" s="87"/>
      <c r="S760" s="87"/>
      <c r="T760" s="87"/>
      <c r="U760" s="90">
        <v>44081.380474537036</v>
      </c>
      <c r="V760" s="92" t="s">
        <v>3374</v>
      </c>
      <c r="W760" s="87"/>
      <c r="X760" s="87"/>
      <c r="Y760" s="96" t="s">
        <v>5374</v>
      </c>
      <c r="Z760" s="87"/>
      <c r="AA760" s="48"/>
      <c r="AB760" s="49"/>
      <c r="AC760" s="48"/>
      <c r="AD760" s="49"/>
      <c r="AE760" s="48"/>
      <c r="AF760" s="49"/>
      <c r="AG760" s="48"/>
      <c r="AH760" s="49"/>
      <c r="AI760" s="48"/>
    </row>
    <row r="761" spans="1:35" x14ac:dyDescent="0.25">
      <c r="A761" s="62" t="s">
        <v>489</v>
      </c>
      <c r="B761" s="62" t="s">
        <v>852</v>
      </c>
      <c r="C761" s="63"/>
      <c r="D761" s="64"/>
      <c r="E761" s="65"/>
      <c r="F761" s="66"/>
      <c r="G761" s="63"/>
      <c r="H761" s="67"/>
      <c r="I761" s="68"/>
      <c r="J761" s="68"/>
      <c r="K761" s="34"/>
      <c r="L761" s="75">
        <v>761</v>
      </c>
      <c r="M761" s="75" t="b">
        <f xml:space="preserve"> IF(AND(Edges[Relationship Date (UTC)] &gt;= Misc!$O$2, Edges[Relationship Date (UTC)] &lt;= Misc!$P$2,Edges[Tweet Date (UTC)] &gt;= Misc!$O$3, Edges[Tweet Date (UTC)] &lt;= Misc!$P$3,TRUE), TRUE, FALSE)</f>
        <v>1</v>
      </c>
      <c r="N761" s="70"/>
      <c r="O761" s="87" t="s">
        <v>1908</v>
      </c>
      <c r="P761" s="90">
        <v>44081.380474537036</v>
      </c>
      <c r="Q761" s="87" t="s">
        <v>2182</v>
      </c>
      <c r="R761" s="87"/>
      <c r="S761" s="87"/>
      <c r="T761" s="87"/>
      <c r="U761" s="90">
        <v>44081.380474537036</v>
      </c>
      <c r="V761" s="92" t="s">
        <v>3374</v>
      </c>
      <c r="W761" s="87"/>
      <c r="X761" s="87"/>
      <c r="Y761" s="96" t="s">
        <v>5374</v>
      </c>
      <c r="Z761" s="87"/>
      <c r="AA761" s="48">
        <v>0</v>
      </c>
      <c r="AB761" s="49">
        <v>0</v>
      </c>
      <c r="AC761" s="48">
        <v>0</v>
      </c>
      <c r="AD761" s="49">
        <v>0</v>
      </c>
      <c r="AE761" s="48">
        <v>0</v>
      </c>
      <c r="AF761" s="49">
        <v>0</v>
      </c>
      <c r="AG761" s="48">
        <v>11</v>
      </c>
      <c r="AH761" s="49">
        <v>100</v>
      </c>
      <c r="AI761" s="48">
        <v>11</v>
      </c>
    </row>
    <row r="762" spans="1:35" x14ac:dyDescent="0.25">
      <c r="A762" s="62" t="s">
        <v>489</v>
      </c>
      <c r="B762" s="62" t="s">
        <v>923</v>
      </c>
      <c r="C762" s="63"/>
      <c r="D762" s="64"/>
      <c r="E762" s="65"/>
      <c r="F762" s="66"/>
      <c r="G762" s="63"/>
      <c r="H762" s="67"/>
      <c r="I762" s="68"/>
      <c r="J762" s="68"/>
      <c r="K762" s="34"/>
      <c r="L762" s="75">
        <v>762</v>
      </c>
      <c r="M762" s="75" t="b">
        <f xml:space="preserve"> IF(AND(Edges[Relationship Date (UTC)] &gt;= Misc!$O$2, Edges[Relationship Date (UTC)] &lt;= Misc!$P$2,Edges[Tweet Date (UTC)] &gt;= Misc!$O$3, Edges[Tweet Date (UTC)] &lt;= Misc!$P$3,TRUE), TRUE, FALSE)</f>
        <v>1</v>
      </c>
      <c r="N762" s="70"/>
      <c r="O762" s="87" t="s">
        <v>1908</v>
      </c>
      <c r="P762" s="90">
        <v>44081.380474537036</v>
      </c>
      <c r="Q762" s="87" t="s">
        <v>2182</v>
      </c>
      <c r="R762" s="87"/>
      <c r="S762" s="87"/>
      <c r="T762" s="87"/>
      <c r="U762" s="90">
        <v>44081.380474537036</v>
      </c>
      <c r="V762" s="92" t="s">
        <v>3374</v>
      </c>
      <c r="W762" s="87"/>
      <c r="X762" s="87"/>
      <c r="Y762" s="96" t="s">
        <v>5374</v>
      </c>
      <c r="Z762" s="87"/>
      <c r="AA762" s="48"/>
      <c r="AB762" s="49"/>
      <c r="AC762" s="48"/>
      <c r="AD762" s="49"/>
      <c r="AE762" s="48"/>
      <c r="AF762" s="49"/>
      <c r="AG762" s="48"/>
      <c r="AH762" s="49"/>
      <c r="AI762" s="48"/>
    </row>
    <row r="763" spans="1:35" x14ac:dyDescent="0.25">
      <c r="A763" s="62" t="s">
        <v>490</v>
      </c>
      <c r="B763" s="62" t="s">
        <v>1513</v>
      </c>
      <c r="C763" s="63"/>
      <c r="D763" s="64"/>
      <c r="E763" s="65"/>
      <c r="F763" s="66"/>
      <c r="G763" s="63"/>
      <c r="H763" s="67"/>
      <c r="I763" s="68"/>
      <c r="J763" s="68"/>
      <c r="K763" s="34"/>
      <c r="L763" s="75">
        <v>763</v>
      </c>
      <c r="M763" s="75" t="b">
        <f xml:space="preserve"> IF(AND(Edges[Relationship Date (UTC)] &gt;= Misc!$O$2, Edges[Relationship Date (UTC)] &lt;= Misc!$P$2,Edges[Tweet Date (UTC)] &gt;= Misc!$O$3, Edges[Tweet Date (UTC)] &lt;= Misc!$P$3,TRUE), TRUE, FALSE)</f>
        <v>1</v>
      </c>
      <c r="N763" s="70"/>
      <c r="O763" s="87" t="s">
        <v>1908</v>
      </c>
      <c r="P763" s="90">
        <v>44081.380590277775</v>
      </c>
      <c r="Q763" s="87" t="s">
        <v>2097</v>
      </c>
      <c r="R763" s="87"/>
      <c r="S763" s="87"/>
      <c r="T763" s="87" t="s">
        <v>2795</v>
      </c>
      <c r="U763" s="90">
        <v>44081.380590277775</v>
      </c>
      <c r="V763" s="92" t="s">
        <v>3375</v>
      </c>
      <c r="W763" s="87"/>
      <c r="X763" s="87"/>
      <c r="Y763" s="96" t="s">
        <v>5375</v>
      </c>
      <c r="Z763" s="87"/>
      <c r="AA763" s="48">
        <v>0</v>
      </c>
      <c r="AB763" s="49">
        <v>0</v>
      </c>
      <c r="AC763" s="48">
        <v>1</v>
      </c>
      <c r="AD763" s="49">
        <v>5</v>
      </c>
      <c r="AE763" s="48">
        <v>0</v>
      </c>
      <c r="AF763" s="49">
        <v>0</v>
      </c>
      <c r="AG763" s="48">
        <v>19</v>
      </c>
      <c r="AH763" s="49">
        <v>95</v>
      </c>
      <c r="AI763" s="48">
        <v>20</v>
      </c>
    </row>
    <row r="764" spans="1:35" x14ac:dyDescent="0.25">
      <c r="A764" s="62" t="s">
        <v>491</v>
      </c>
      <c r="B764" s="62" t="s">
        <v>1359</v>
      </c>
      <c r="C764" s="63"/>
      <c r="D764" s="64"/>
      <c r="E764" s="65"/>
      <c r="F764" s="66"/>
      <c r="G764" s="63"/>
      <c r="H764" s="67"/>
      <c r="I764" s="68"/>
      <c r="J764" s="68"/>
      <c r="K764" s="34"/>
      <c r="L764" s="75">
        <v>764</v>
      </c>
      <c r="M764" s="75" t="b">
        <f xml:space="preserve"> IF(AND(Edges[Relationship Date (UTC)] &gt;= Misc!$O$2, Edges[Relationship Date (UTC)] &lt;= Misc!$P$2,Edges[Tweet Date (UTC)] &gt;= Misc!$O$3, Edges[Tweet Date (UTC)] &lt;= Misc!$P$3,TRUE), TRUE, FALSE)</f>
        <v>1</v>
      </c>
      <c r="N764" s="70"/>
      <c r="O764" s="87" t="s">
        <v>1908</v>
      </c>
      <c r="P764" s="90">
        <v>44081.380624999998</v>
      </c>
      <c r="Q764" s="87" t="s">
        <v>1923</v>
      </c>
      <c r="R764" s="87"/>
      <c r="S764" s="87"/>
      <c r="T764" s="87" t="s">
        <v>2748</v>
      </c>
      <c r="U764" s="90">
        <v>44081.380624999998</v>
      </c>
      <c r="V764" s="92" t="s">
        <v>3376</v>
      </c>
      <c r="W764" s="87"/>
      <c r="X764" s="87"/>
      <c r="Y764" s="96" t="s">
        <v>5376</v>
      </c>
      <c r="Z764" s="87"/>
      <c r="AA764" s="48">
        <v>0</v>
      </c>
      <c r="AB764" s="49">
        <v>0</v>
      </c>
      <c r="AC764" s="48">
        <v>0</v>
      </c>
      <c r="AD764" s="49">
        <v>0</v>
      </c>
      <c r="AE764" s="48">
        <v>0</v>
      </c>
      <c r="AF764" s="49">
        <v>0</v>
      </c>
      <c r="AG764" s="48">
        <v>14</v>
      </c>
      <c r="AH764" s="49">
        <v>100</v>
      </c>
      <c r="AI764" s="48">
        <v>14</v>
      </c>
    </row>
    <row r="765" spans="1:35" x14ac:dyDescent="0.25">
      <c r="A765" s="62" t="s">
        <v>492</v>
      </c>
      <c r="B765" s="62" t="s">
        <v>1165</v>
      </c>
      <c r="C765" s="63"/>
      <c r="D765" s="64"/>
      <c r="E765" s="65"/>
      <c r="F765" s="66"/>
      <c r="G765" s="63"/>
      <c r="H765" s="67"/>
      <c r="I765" s="68"/>
      <c r="J765" s="68"/>
      <c r="K765" s="34"/>
      <c r="L765" s="75">
        <v>765</v>
      </c>
      <c r="M765" s="75" t="b">
        <f xml:space="preserve"> IF(AND(Edges[Relationship Date (UTC)] &gt;= Misc!$O$2, Edges[Relationship Date (UTC)] &lt;= Misc!$P$2,Edges[Tweet Date (UTC)] &gt;= Misc!$O$3, Edges[Tweet Date (UTC)] &lt;= Misc!$P$3,TRUE), TRUE, FALSE)</f>
        <v>1</v>
      </c>
      <c r="N765" s="70"/>
      <c r="O765" s="87" t="s">
        <v>1908</v>
      </c>
      <c r="P765" s="90">
        <v>44081.380636574075</v>
      </c>
      <c r="Q765" s="87" t="s">
        <v>1911</v>
      </c>
      <c r="R765" s="87"/>
      <c r="S765" s="87"/>
      <c r="T765" s="87" t="s">
        <v>2743</v>
      </c>
      <c r="U765" s="90">
        <v>44081.380636574075</v>
      </c>
      <c r="V765" s="92" t="s">
        <v>3377</v>
      </c>
      <c r="W765" s="87"/>
      <c r="X765" s="87"/>
      <c r="Y765" s="96" t="s">
        <v>5377</v>
      </c>
      <c r="Z765" s="87"/>
      <c r="AA765" s="48">
        <v>0</v>
      </c>
      <c r="AB765" s="49">
        <v>0</v>
      </c>
      <c r="AC765" s="48">
        <v>0</v>
      </c>
      <c r="AD765" s="49">
        <v>0</v>
      </c>
      <c r="AE765" s="48">
        <v>0</v>
      </c>
      <c r="AF765" s="49">
        <v>0</v>
      </c>
      <c r="AG765" s="48">
        <v>29</v>
      </c>
      <c r="AH765" s="49">
        <v>100</v>
      </c>
      <c r="AI765" s="48">
        <v>29</v>
      </c>
    </row>
    <row r="766" spans="1:35" x14ac:dyDescent="0.25">
      <c r="A766" s="62" t="s">
        <v>493</v>
      </c>
      <c r="B766" s="62" t="s">
        <v>1387</v>
      </c>
      <c r="C766" s="63"/>
      <c r="D766" s="64"/>
      <c r="E766" s="65"/>
      <c r="F766" s="66"/>
      <c r="G766" s="63"/>
      <c r="H766" s="67"/>
      <c r="I766" s="68"/>
      <c r="J766" s="68"/>
      <c r="K766" s="34"/>
      <c r="L766" s="75">
        <v>766</v>
      </c>
      <c r="M766" s="75" t="b">
        <f xml:space="preserve"> IF(AND(Edges[Relationship Date (UTC)] &gt;= Misc!$O$2, Edges[Relationship Date (UTC)] &lt;= Misc!$P$2,Edges[Tweet Date (UTC)] &gt;= Misc!$O$3, Edges[Tweet Date (UTC)] &lt;= Misc!$P$3,TRUE), TRUE, FALSE)</f>
        <v>1</v>
      </c>
      <c r="N766" s="70"/>
      <c r="O766" s="87" t="s">
        <v>1908</v>
      </c>
      <c r="P766" s="90">
        <v>44081.380173611113</v>
      </c>
      <c r="Q766" s="87" t="s">
        <v>2095</v>
      </c>
      <c r="R766" s="87"/>
      <c r="S766" s="87"/>
      <c r="T766" s="87"/>
      <c r="U766" s="90">
        <v>44081.380173611113</v>
      </c>
      <c r="V766" s="92" t="s">
        <v>3378</v>
      </c>
      <c r="W766" s="87"/>
      <c r="X766" s="87"/>
      <c r="Y766" s="96" t="s">
        <v>5378</v>
      </c>
      <c r="Z766" s="87"/>
      <c r="AA766" s="48">
        <v>0</v>
      </c>
      <c r="AB766" s="49">
        <v>0</v>
      </c>
      <c r="AC766" s="48">
        <v>0</v>
      </c>
      <c r="AD766" s="49">
        <v>0</v>
      </c>
      <c r="AE766" s="48">
        <v>0</v>
      </c>
      <c r="AF766" s="49">
        <v>0</v>
      </c>
      <c r="AG766" s="48">
        <v>46</v>
      </c>
      <c r="AH766" s="49">
        <v>100</v>
      </c>
      <c r="AI766" s="48">
        <v>46</v>
      </c>
    </row>
    <row r="767" spans="1:35" x14ac:dyDescent="0.25">
      <c r="A767" s="62" t="s">
        <v>493</v>
      </c>
      <c r="B767" s="62" t="s">
        <v>1387</v>
      </c>
      <c r="C767" s="63"/>
      <c r="D767" s="64"/>
      <c r="E767" s="65"/>
      <c r="F767" s="66"/>
      <c r="G767" s="63"/>
      <c r="H767" s="67"/>
      <c r="I767" s="68"/>
      <c r="J767" s="68"/>
      <c r="K767" s="34"/>
      <c r="L767" s="75">
        <v>767</v>
      </c>
      <c r="M767" s="75" t="b">
        <f xml:space="preserve"> IF(AND(Edges[Relationship Date (UTC)] &gt;= Misc!$O$2, Edges[Relationship Date (UTC)] &lt;= Misc!$P$2,Edges[Tweet Date (UTC)] &gt;= Misc!$O$3, Edges[Tweet Date (UTC)] &lt;= Misc!$P$3,TRUE), TRUE, FALSE)</f>
        <v>1</v>
      </c>
      <c r="N767" s="70"/>
      <c r="O767" s="87" t="s">
        <v>1908</v>
      </c>
      <c r="P767" s="90">
        <v>44081.380520833336</v>
      </c>
      <c r="Q767" s="87" t="s">
        <v>2183</v>
      </c>
      <c r="R767" s="87"/>
      <c r="S767" s="87"/>
      <c r="T767" s="87"/>
      <c r="U767" s="90">
        <v>44081.380520833336</v>
      </c>
      <c r="V767" s="92" t="s">
        <v>3379</v>
      </c>
      <c r="W767" s="87"/>
      <c r="X767" s="87"/>
      <c r="Y767" s="96" t="s">
        <v>5379</v>
      </c>
      <c r="Z767" s="87"/>
      <c r="AA767" s="48">
        <v>0</v>
      </c>
      <c r="AB767" s="49">
        <v>0</v>
      </c>
      <c r="AC767" s="48">
        <v>0</v>
      </c>
      <c r="AD767" s="49">
        <v>0</v>
      </c>
      <c r="AE767" s="48">
        <v>0</v>
      </c>
      <c r="AF767" s="49">
        <v>0</v>
      </c>
      <c r="AG767" s="48">
        <v>49</v>
      </c>
      <c r="AH767" s="49">
        <v>100</v>
      </c>
      <c r="AI767" s="48">
        <v>49</v>
      </c>
    </row>
    <row r="768" spans="1:35" x14ac:dyDescent="0.25">
      <c r="A768" s="62" t="s">
        <v>493</v>
      </c>
      <c r="B768" s="62" t="s">
        <v>1415</v>
      </c>
      <c r="C768" s="63"/>
      <c r="D768" s="64"/>
      <c r="E768" s="65"/>
      <c r="F768" s="66"/>
      <c r="G768" s="63"/>
      <c r="H768" s="67"/>
      <c r="I768" s="68"/>
      <c r="J768" s="68"/>
      <c r="K768" s="34"/>
      <c r="L768" s="75">
        <v>768</v>
      </c>
      <c r="M768" s="75" t="b">
        <f xml:space="preserve"> IF(AND(Edges[Relationship Date (UTC)] &gt;= Misc!$O$2, Edges[Relationship Date (UTC)] &lt;= Misc!$P$2,Edges[Tweet Date (UTC)] &gt;= Misc!$O$3, Edges[Tweet Date (UTC)] &lt;= Misc!$P$3,TRUE), TRUE, FALSE)</f>
        <v>1</v>
      </c>
      <c r="N768" s="70"/>
      <c r="O768" s="87" t="s">
        <v>1908</v>
      </c>
      <c r="P768" s="90">
        <v>44081.380543981482</v>
      </c>
      <c r="Q768" s="87" t="s">
        <v>1993</v>
      </c>
      <c r="R768" s="87"/>
      <c r="S768" s="87"/>
      <c r="T768" s="87" t="s">
        <v>2743</v>
      </c>
      <c r="U768" s="90">
        <v>44081.380543981482</v>
      </c>
      <c r="V768" s="92" t="s">
        <v>3380</v>
      </c>
      <c r="W768" s="87"/>
      <c r="X768" s="87"/>
      <c r="Y768" s="96" t="s">
        <v>5380</v>
      </c>
      <c r="Z768" s="87"/>
      <c r="AA768" s="48">
        <v>0</v>
      </c>
      <c r="AB768" s="49">
        <v>0</v>
      </c>
      <c r="AC768" s="48">
        <v>0</v>
      </c>
      <c r="AD768" s="49">
        <v>0</v>
      </c>
      <c r="AE768" s="48">
        <v>0</v>
      </c>
      <c r="AF768" s="49">
        <v>0</v>
      </c>
      <c r="AG768" s="48">
        <v>22</v>
      </c>
      <c r="AH768" s="49">
        <v>100</v>
      </c>
      <c r="AI768" s="48">
        <v>22</v>
      </c>
    </row>
    <row r="769" spans="1:35" x14ac:dyDescent="0.25">
      <c r="A769" s="62" t="s">
        <v>493</v>
      </c>
      <c r="B769" s="62" t="s">
        <v>1601</v>
      </c>
      <c r="C769" s="63"/>
      <c r="D769" s="64"/>
      <c r="E769" s="65"/>
      <c r="F769" s="66"/>
      <c r="G769" s="63"/>
      <c r="H769" s="67"/>
      <c r="I769" s="68"/>
      <c r="J769" s="68"/>
      <c r="K769" s="34"/>
      <c r="L769" s="75">
        <v>769</v>
      </c>
      <c r="M769" s="75" t="b">
        <f xml:space="preserve"> IF(AND(Edges[Relationship Date (UTC)] &gt;= Misc!$O$2, Edges[Relationship Date (UTC)] &lt;= Misc!$P$2,Edges[Tweet Date (UTC)] &gt;= Misc!$O$3, Edges[Tweet Date (UTC)] &lt;= Misc!$P$3,TRUE), TRUE, FALSE)</f>
        <v>1</v>
      </c>
      <c r="N769" s="70"/>
      <c r="O769" s="87" t="s">
        <v>1908</v>
      </c>
      <c r="P769" s="90">
        <v>44081.380671296298</v>
      </c>
      <c r="Q769" s="87" t="s">
        <v>2184</v>
      </c>
      <c r="R769" s="87"/>
      <c r="S769" s="87"/>
      <c r="T769" s="87"/>
      <c r="U769" s="90">
        <v>44081.380671296298</v>
      </c>
      <c r="V769" s="92" t="s">
        <v>3381</v>
      </c>
      <c r="W769" s="87"/>
      <c r="X769" s="87"/>
      <c r="Y769" s="96" t="s">
        <v>5381</v>
      </c>
      <c r="Z769" s="87"/>
      <c r="AA769" s="48">
        <v>0</v>
      </c>
      <c r="AB769" s="49">
        <v>0</v>
      </c>
      <c r="AC769" s="48">
        <v>0</v>
      </c>
      <c r="AD769" s="49">
        <v>0</v>
      </c>
      <c r="AE769" s="48">
        <v>0</v>
      </c>
      <c r="AF769" s="49">
        <v>0</v>
      </c>
      <c r="AG769" s="48">
        <v>45</v>
      </c>
      <c r="AH769" s="49">
        <v>100</v>
      </c>
      <c r="AI769" s="48">
        <v>45</v>
      </c>
    </row>
    <row r="770" spans="1:35" x14ac:dyDescent="0.25">
      <c r="A770" s="62" t="s">
        <v>494</v>
      </c>
      <c r="B770" s="62" t="s">
        <v>1408</v>
      </c>
      <c r="C770" s="63"/>
      <c r="D770" s="64"/>
      <c r="E770" s="65"/>
      <c r="F770" s="66"/>
      <c r="G770" s="63"/>
      <c r="H770" s="67"/>
      <c r="I770" s="68"/>
      <c r="J770" s="68"/>
      <c r="K770" s="34"/>
      <c r="L770" s="75">
        <v>770</v>
      </c>
      <c r="M770" s="75" t="b">
        <f xml:space="preserve"> IF(AND(Edges[Relationship Date (UTC)] &gt;= Misc!$O$2, Edges[Relationship Date (UTC)] &lt;= Misc!$P$2,Edges[Tweet Date (UTC)] &gt;= Misc!$O$3, Edges[Tweet Date (UTC)] &lt;= Misc!$P$3,TRUE), TRUE, FALSE)</f>
        <v>1</v>
      </c>
      <c r="N770" s="70"/>
      <c r="O770" s="87" t="s">
        <v>1908</v>
      </c>
      <c r="P770" s="90">
        <v>44081.380671296298</v>
      </c>
      <c r="Q770" s="87" t="s">
        <v>1986</v>
      </c>
      <c r="R770" s="87"/>
      <c r="S770" s="87"/>
      <c r="T770" s="87" t="s">
        <v>2754</v>
      </c>
      <c r="U770" s="90">
        <v>44081.380671296298</v>
      </c>
      <c r="V770" s="92" t="s">
        <v>3382</v>
      </c>
      <c r="W770" s="87"/>
      <c r="X770" s="87"/>
      <c r="Y770" s="96" t="s">
        <v>5382</v>
      </c>
      <c r="Z770" s="87"/>
      <c r="AA770" s="48"/>
      <c r="AB770" s="49"/>
      <c r="AC770" s="48"/>
      <c r="AD770" s="49"/>
      <c r="AE770" s="48"/>
      <c r="AF770" s="49"/>
      <c r="AG770" s="48"/>
      <c r="AH770" s="49"/>
      <c r="AI770" s="48"/>
    </row>
    <row r="771" spans="1:35" x14ac:dyDescent="0.25">
      <c r="A771" s="62" t="s">
        <v>494</v>
      </c>
      <c r="B771" s="62" t="s">
        <v>1434</v>
      </c>
      <c r="C771" s="63"/>
      <c r="D771" s="64"/>
      <c r="E771" s="65"/>
      <c r="F771" s="66"/>
      <c r="G771" s="63"/>
      <c r="H771" s="67"/>
      <c r="I771" s="68"/>
      <c r="J771" s="68"/>
      <c r="K771" s="34"/>
      <c r="L771" s="75">
        <v>771</v>
      </c>
      <c r="M771" s="75" t="b">
        <f xml:space="preserve"> IF(AND(Edges[Relationship Date (UTC)] &gt;= Misc!$O$2, Edges[Relationship Date (UTC)] &lt;= Misc!$P$2,Edges[Tweet Date (UTC)] &gt;= Misc!$O$3, Edges[Tweet Date (UTC)] &lt;= Misc!$P$3,TRUE), TRUE, FALSE)</f>
        <v>1</v>
      </c>
      <c r="N771" s="70"/>
      <c r="O771" s="87" t="s">
        <v>1908</v>
      </c>
      <c r="P771" s="90">
        <v>44081.378819444442</v>
      </c>
      <c r="Q771" s="87" t="s">
        <v>2015</v>
      </c>
      <c r="R771" s="87"/>
      <c r="S771" s="87"/>
      <c r="T771" s="87" t="s">
        <v>2743</v>
      </c>
      <c r="U771" s="90">
        <v>44081.378819444442</v>
      </c>
      <c r="V771" s="92" t="s">
        <v>3383</v>
      </c>
      <c r="W771" s="87"/>
      <c r="X771" s="87"/>
      <c r="Y771" s="96" t="s">
        <v>5383</v>
      </c>
      <c r="Z771" s="87"/>
      <c r="AA771" s="48">
        <v>0</v>
      </c>
      <c r="AB771" s="49">
        <v>0</v>
      </c>
      <c r="AC771" s="48">
        <v>0</v>
      </c>
      <c r="AD771" s="49">
        <v>0</v>
      </c>
      <c r="AE771" s="48">
        <v>0</v>
      </c>
      <c r="AF771" s="49">
        <v>0</v>
      </c>
      <c r="AG771" s="48">
        <v>17</v>
      </c>
      <c r="AH771" s="49">
        <v>100</v>
      </c>
      <c r="AI771" s="48">
        <v>17</v>
      </c>
    </row>
    <row r="772" spans="1:35" x14ac:dyDescent="0.25">
      <c r="A772" s="62" t="s">
        <v>494</v>
      </c>
      <c r="B772" s="62" t="s">
        <v>1354</v>
      </c>
      <c r="C772" s="63"/>
      <c r="D772" s="64"/>
      <c r="E772" s="65"/>
      <c r="F772" s="66"/>
      <c r="G772" s="63"/>
      <c r="H772" s="67"/>
      <c r="I772" s="68"/>
      <c r="J772" s="68"/>
      <c r="K772" s="34"/>
      <c r="L772" s="75">
        <v>772</v>
      </c>
      <c r="M772" s="75" t="b">
        <f xml:space="preserve"> IF(AND(Edges[Relationship Date (UTC)] &gt;= Misc!$O$2, Edges[Relationship Date (UTC)] &lt;= Misc!$P$2,Edges[Tweet Date (UTC)] &gt;= Misc!$O$3, Edges[Tweet Date (UTC)] &lt;= Misc!$P$3,TRUE), TRUE, FALSE)</f>
        <v>1</v>
      </c>
      <c r="N772" s="70"/>
      <c r="O772" s="87" t="s">
        <v>1908</v>
      </c>
      <c r="P772" s="90">
        <v>44081.380671296298</v>
      </c>
      <c r="Q772" s="87" t="s">
        <v>1986</v>
      </c>
      <c r="R772" s="87"/>
      <c r="S772" s="87"/>
      <c r="T772" s="87" t="s">
        <v>2754</v>
      </c>
      <c r="U772" s="90">
        <v>44081.380671296298</v>
      </c>
      <c r="V772" s="92" t="s">
        <v>3382</v>
      </c>
      <c r="W772" s="87"/>
      <c r="X772" s="87"/>
      <c r="Y772" s="96" t="s">
        <v>5382</v>
      </c>
      <c r="Z772" s="87"/>
      <c r="AA772" s="48">
        <v>1</v>
      </c>
      <c r="AB772" s="49">
        <v>5.2631578947368425</v>
      </c>
      <c r="AC772" s="48">
        <v>1</v>
      </c>
      <c r="AD772" s="49">
        <v>5.2631578947368425</v>
      </c>
      <c r="AE772" s="48">
        <v>0</v>
      </c>
      <c r="AF772" s="49">
        <v>0</v>
      </c>
      <c r="AG772" s="48">
        <v>17</v>
      </c>
      <c r="AH772" s="49">
        <v>89.473684210526315</v>
      </c>
      <c r="AI772" s="48">
        <v>19</v>
      </c>
    </row>
    <row r="773" spans="1:35" x14ac:dyDescent="0.25">
      <c r="A773" s="62" t="s">
        <v>495</v>
      </c>
      <c r="B773" s="62" t="s">
        <v>1602</v>
      </c>
      <c r="C773" s="63"/>
      <c r="D773" s="64"/>
      <c r="E773" s="65"/>
      <c r="F773" s="66"/>
      <c r="G773" s="63"/>
      <c r="H773" s="67"/>
      <c r="I773" s="68"/>
      <c r="J773" s="68"/>
      <c r="K773" s="34"/>
      <c r="L773" s="75">
        <v>773</v>
      </c>
      <c r="M773" s="75" t="b">
        <f xml:space="preserve"> IF(AND(Edges[Relationship Date (UTC)] &gt;= Misc!$O$2, Edges[Relationship Date (UTC)] &lt;= Misc!$P$2,Edges[Tweet Date (UTC)] &gt;= Misc!$O$3, Edges[Tweet Date (UTC)] &lt;= Misc!$P$3,TRUE), TRUE, FALSE)</f>
        <v>1</v>
      </c>
      <c r="N773" s="70"/>
      <c r="O773" s="87" t="s">
        <v>1908</v>
      </c>
      <c r="P773" s="90">
        <v>44081.380682870367</v>
      </c>
      <c r="Q773" s="87" t="s">
        <v>2185</v>
      </c>
      <c r="R773" s="87"/>
      <c r="S773" s="87"/>
      <c r="T773" s="87"/>
      <c r="U773" s="90">
        <v>44081.380682870367</v>
      </c>
      <c r="V773" s="92" t="s">
        <v>3384</v>
      </c>
      <c r="W773" s="87"/>
      <c r="X773" s="87"/>
      <c r="Y773" s="96" t="s">
        <v>5384</v>
      </c>
      <c r="Z773" s="87"/>
      <c r="AA773" s="48">
        <v>0</v>
      </c>
      <c r="AB773" s="49">
        <v>0</v>
      </c>
      <c r="AC773" s="48">
        <v>0</v>
      </c>
      <c r="AD773" s="49">
        <v>0</v>
      </c>
      <c r="AE773" s="48">
        <v>0</v>
      </c>
      <c r="AF773" s="49">
        <v>0</v>
      </c>
      <c r="AG773" s="48">
        <v>48</v>
      </c>
      <c r="AH773" s="49">
        <v>100</v>
      </c>
      <c r="AI773" s="48">
        <v>48</v>
      </c>
    </row>
    <row r="774" spans="1:35" x14ac:dyDescent="0.25">
      <c r="A774" s="62" t="s">
        <v>496</v>
      </c>
      <c r="B774" s="62" t="s">
        <v>1603</v>
      </c>
      <c r="C774" s="63"/>
      <c r="D774" s="64"/>
      <c r="E774" s="65"/>
      <c r="F774" s="66"/>
      <c r="G774" s="63"/>
      <c r="H774" s="67"/>
      <c r="I774" s="68"/>
      <c r="J774" s="68"/>
      <c r="K774" s="34"/>
      <c r="L774" s="75">
        <v>774</v>
      </c>
      <c r="M774" s="75" t="b">
        <f xml:space="preserve"> IF(AND(Edges[Relationship Date (UTC)] &gt;= Misc!$O$2, Edges[Relationship Date (UTC)] &lt;= Misc!$P$2,Edges[Tweet Date (UTC)] &gt;= Misc!$O$3, Edges[Tweet Date (UTC)] &lt;= Misc!$P$3,TRUE), TRUE, FALSE)</f>
        <v>1</v>
      </c>
      <c r="N774" s="70"/>
      <c r="O774" s="87" t="s">
        <v>1908</v>
      </c>
      <c r="P774" s="90">
        <v>44081.380729166667</v>
      </c>
      <c r="Q774" s="87" t="s">
        <v>2186</v>
      </c>
      <c r="R774" s="87"/>
      <c r="S774" s="87"/>
      <c r="T774" s="87"/>
      <c r="U774" s="90">
        <v>44081.380729166667</v>
      </c>
      <c r="V774" s="92" t="s">
        <v>3385</v>
      </c>
      <c r="W774" s="87"/>
      <c r="X774" s="87"/>
      <c r="Y774" s="96" t="s">
        <v>5385</v>
      </c>
      <c r="Z774" s="87"/>
      <c r="AA774" s="48"/>
      <c r="AB774" s="49"/>
      <c r="AC774" s="48"/>
      <c r="AD774" s="49"/>
      <c r="AE774" s="48"/>
      <c r="AF774" s="49"/>
      <c r="AG774" s="48"/>
      <c r="AH774" s="49"/>
      <c r="AI774" s="48"/>
    </row>
    <row r="775" spans="1:35" x14ac:dyDescent="0.25">
      <c r="A775" s="62" t="s">
        <v>497</v>
      </c>
      <c r="B775" s="62" t="s">
        <v>497</v>
      </c>
      <c r="C775" s="63"/>
      <c r="D775" s="64"/>
      <c r="E775" s="65"/>
      <c r="F775" s="66"/>
      <c r="G775" s="63"/>
      <c r="H775" s="67"/>
      <c r="I775" s="68"/>
      <c r="J775" s="68"/>
      <c r="K775" s="34"/>
      <c r="L775" s="75">
        <v>775</v>
      </c>
      <c r="M775" s="75" t="b">
        <f xml:space="preserve"> IF(AND(Edges[Relationship Date (UTC)] &gt;= Misc!$O$2, Edges[Relationship Date (UTC)] &lt;= Misc!$P$2,Edges[Tweet Date (UTC)] &gt;= Misc!$O$3, Edges[Tweet Date (UTC)] &lt;= Misc!$P$3,TRUE), TRUE, FALSE)</f>
        <v>1</v>
      </c>
      <c r="N775" s="70"/>
      <c r="O775" s="87" t="s">
        <v>178</v>
      </c>
      <c r="P775" s="90">
        <v>44081.374097222222</v>
      </c>
      <c r="Q775" s="87" t="s">
        <v>2187</v>
      </c>
      <c r="R775" s="92" t="s">
        <v>2671</v>
      </c>
      <c r="S775" s="87" t="s">
        <v>2738</v>
      </c>
      <c r="T775" s="87"/>
      <c r="U775" s="90">
        <v>44081.374097222222</v>
      </c>
      <c r="V775" s="92" t="s">
        <v>3386</v>
      </c>
      <c r="W775" s="87"/>
      <c r="X775" s="87"/>
      <c r="Y775" s="96" t="s">
        <v>5386</v>
      </c>
      <c r="Z775" s="87"/>
      <c r="AA775" s="48">
        <v>0</v>
      </c>
      <c r="AB775" s="49">
        <v>0</v>
      </c>
      <c r="AC775" s="48">
        <v>0</v>
      </c>
      <c r="AD775" s="49">
        <v>0</v>
      </c>
      <c r="AE775" s="48">
        <v>0</v>
      </c>
      <c r="AF775" s="49">
        <v>0</v>
      </c>
      <c r="AG775" s="48">
        <v>43</v>
      </c>
      <c r="AH775" s="49">
        <v>100</v>
      </c>
      <c r="AI775" s="48">
        <v>43</v>
      </c>
    </row>
    <row r="776" spans="1:35" x14ac:dyDescent="0.25">
      <c r="A776" s="62" t="s">
        <v>496</v>
      </c>
      <c r="B776" s="62" t="s">
        <v>497</v>
      </c>
      <c r="C776" s="63"/>
      <c r="D776" s="64"/>
      <c r="E776" s="65"/>
      <c r="F776" s="66"/>
      <c r="G776" s="63"/>
      <c r="H776" s="67"/>
      <c r="I776" s="68"/>
      <c r="J776" s="68"/>
      <c r="K776" s="34"/>
      <c r="L776" s="75">
        <v>776</v>
      </c>
      <c r="M776" s="75" t="b">
        <f xml:space="preserve"> IF(AND(Edges[Relationship Date (UTC)] &gt;= Misc!$O$2, Edges[Relationship Date (UTC)] &lt;= Misc!$P$2,Edges[Tweet Date (UTC)] &gt;= Misc!$O$3, Edges[Tweet Date (UTC)] &lt;= Misc!$P$3,TRUE), TRUE, FALSE)</f>
        <v>1</v>
      </c>
      <c r="N776" s="70"/>
      <c r="O776" s="87" t="s">
        <v>1908</v>
      </c>
      <c r="P776" s="90">
        <v>44081.380729166667</v>
      </c>
      <c r="Q776" s="87" t="s">
        <v>2186</v>
      </c>
      <c r="R776" s="87"/>
      <c r="S776" s="87"/>
      <c r="T776" s="87"/>
      <c r="U776" s="90">
        <v>44081.380729166667</v>
      </c>
      <c r="V776" s="92" t="s">
        <v>3385</v>
      </c>
      <c r="W776" s="87"/>
      <c r="X776" s="87"/>
      <c r="Y776" s="96" t="s">
        <v>5385</v>
      </c>
      <c r="Z776" s="87"/>
      <c r="AA776" s="48">
        <v>0</v>
      </c>
      <c r="AB776" s="49">
        <v>0</v>
      </c>
      <c r="AC776" s="48">
        <v>0</v>
      </c>
      <c r="AD776" s="49">
        <v>0</v>
      </c>
      <c r="AE776" s="48">
        <v>0</v>
      </c>
      <c r="AF776" s="49">
        <v>0</v>
      </c>
      <c r="AG776" s="48">
        <v>46</v>
      </c>
      <c r="AH776" s="49">
        <v>100</v>
      </c>
      <c r="AI776" s="48">
        <v>46</v>
      </c>
    </row>
    <row r="777" spans="1:35" x14ac:dyDescent="0.25">
      <c r="A777" s="62" t="s">
        <v>496</v>
      </c>
      <c r="B777" s="62" t="s">
        <v>1348</v>
      </c>
      <c r="C777" s="63"/>
      <c r="D777" s="64"/>
      <c r="E777" s="65"/>
      <c r="F777" s="66"/>
      <c r="G777" s="63"/>
      <c r="H777" s="67"/>
      <c r="I777" s="68"/>
      <c r="J777" s="68"/>
      <c r="K777" s="34"/>
      <c r="L777" s="75">
        <v>777</v>
      </c>
      <c r="M777" s="75" t="b">
        <f xml:space="preserve"> IF(AND(Edges[Relationship Date (UTC)] &gt;= Misc!$O$2, Edges[Relationship Date (UTC)] &lt;= Misc!$P$2,Edges[Tweet Date (UTC)] &gt;= Misc!$O$3, Edges[Tweet Date (UTC)] &lt;= Misc!$P$3,TRUE), TRUE, FALSE)</f>
        <v>1</v>
      </c>
      <c r="N777" s="70"/>
      <c r="O777" s="87" t="s">
        <v>1908</v>
      </c>
      <c r="P777" s="90">
        <v>44081.370810185188</v>
      </c>
      <c r="Q777" s="87" t="s">
        <v>1914</v>
      </c>
      <c r="R777" s="87"/>
      <c r="S777" s="87"/>
      <c r="T777" s="87" t="s">
        <v>2743</v>
      </c>
      <c r="U777" s="90">
        <v>44081.370810185188</v>
      </c>
      <c r="V777" s="92" t="s">
        <v>3387</v>
      </c>
      <c r="W777" s="87"/>
      <c r="X777" s="87"/>
      <c r="Y777" s="96" t="s">
        <v>5387</v>
      </c>
      <c r="Z777" s="87"/>
      <c r="AA777" s="48">
        <v>0</v>
      </c>
      <c r="AB777" s="49">
        <v>0</v>
      </c>
      <c r="AC777" s="48">
        <v>0</v>
      </c>
      <c r="AD777" s="49">
        <v>0</v>
      </c>
      <c r="AE777" s="48">
        <v>0</v>
      </c>
      <c r="AF777" s="49">
        <v>0</v>
      </c>
      <c r="AG777" s="48">
        <v>35</v>
      </c>
      <c r="AH777" s="49">
        <v>100</v>
      </c>
      <c r="AI777" s="48">
        <v>35</v>
      </c>
    </row>
    <row r="778" spans="1:35" x14ac:dyDescent="0.25">
      <c r="A778" s="62" t="s">
        <v>496</v>
      </c>
      <c r="B778" s="62" t="s">
        <v>1100</v>
      </c>
      <c r="C778" s="63"/>
      <c r="D778" s="64"/>
      <c r="E778" s="65"/>
      <c r="F778" s="66"/>
      <c r="G778" s="63"/>
      <c r="H778" s="67"/>
      <c r="I778" s="68"/>
      <c r="J778" s="68"/>
      <c r="K778" s="34"/>
      <c r="L778" s="75">
        <v>778</v>
      </c>
      <c r="M778" s="75" t="b">
        <f xml:space="preserve"> IF(AND(Edges[Relationship Date (UTC)] &gt;= Misc!$O$2, Edges[Relationship Date (UTC)] &lt;= Misc!$P$2,Edges[Tweet Date (UTC)] &gt;= Misc!$O$3, Edges[Tweet Date (UTC)] &lt;= Misc!$P$3,TRUE), TRUE, FALSE)</f>
        <v>1</v>
      </c>
      <c r="N778" s="70"/>
      <c r="O778" s="87" t="s">
        <v>1908</v>
      </c>
      <c r="P778" s="90">
        <v>44081.377835648149</v>
      </c>
      <c r="Q778" s="87" t="s">
        <v>2188</v>
      </c>
      <c r="R778" s="87"/>
      <c r="S778" s="87"/>
      <c r="T778" s="87"/>
      <c r="U778" s="90">
        <v>44081.377835648149</v>
      </c>
      <c r="V778" s="92" t="s">
        <v>3388</v>
      </c>
      <c r="W778" s="87"/>
      <c r="X778" s="87"/>
      <c r="Y778" s="96" t="s">
        <v>5388</v>
      </c>
      <c r="Z778" s="87"/>
      <c r="AA778" s="48">
        <v>0</v>
      </c>
      <c r="AB778" s="49">
        <v>0</v>
      </c>
      <c r="AC778" s="48">
        <v>0</v>
      </c>
      <c r="AD778" s="49">
        <v>0</v>
      </c>
      <c r="AE778" s="48">
        <v>0</v>
      </c>
      <c r="AF778" s="49">
        <v>0</v>
      </c>
      <c r="AG778" s="48">
        <v>44</v>
      </c>
      <c r="AH778" s="49">
        <v>100</v>
      </c>
      <c r="AI778" s="48">
        <v>44</v>
      </c>
    </row>
    <row r="779" spans="1:35" x14ac:dyDescent="0.25">
      <c r="A779" s="62" t="s">
        <v>498</v>
      </c>
      <c r="B779" s="62" t="s">
        <v>1604</v>
      </c>
      <c r="C779" s="63"/>
      <c r="D779" s="64"/>
      <c r="E779" s="65"/>
      <c r="F779" s="66"/>
      <c r="G779" s="63"/>
      <c r="H779" s="67"/>
      <c r="I779" s="68"/>
      <c r="J779" s="68"/>
      <c r="K779" s="34"/>
      <c r="L779" s="75">
        <v>779</v>
      </c>
      <c r="M779" s="75" t="b">
        <f xml:space="preserve"> IF(AND(Edges[Relationship Date (UTC)] &gt;= Misc!$O$2, Edges[Relationship Date (UTC)] &lt;= Misc!$P$2,Edges[Tweet Date (UTC)] &gt;= Misc!$O$3, Edges[Tweet Date (UTC)] &lt;= Misc!$P$3,TRUE), TRUE, FALSE)</f>
        <v>1</v>
      </c>
      <c r="N779" s="70"/>
      <c r="O779" s="87" t="s">
        <v>1908</v>
      </c>
      <c r="P779" s="90">
        <v>44081.380740740744</v>
      </c>
      <c r="Q779" s="87" t="s">
        <v>2189</v>
      </c>
      <c r="R779" s="87"/>
      <c r="S779" s="87"/>
      <c r="T779" s="87" t="s">
        <v>2743</v>
      </c>
      <c r="U779" s="90">
        <v>44081.380740740744</v>
      </c>
      <c r="V779" s="92" t="s">
        <v>3389</v>
      </c>
      <c r="W779" s="87"/>
      <c r="X779" s="87"/>
      <c r="Y779" s="96" t="s">
        <v>5389</v>
      </c>
      <c r="Z779" s="87"/>
      <c r="AA779" s="48">
        <v>0</v>
      </c>
      <c r="AB779" s="49">
        <v>0</v>
      </c>
      <c r="AC779" s="48">
        <v>0</v>
      </c>
      <c r="AD779" s="49">
        <v>0</v>
      </c>
      <c r="AE779" s="48">
        <v>0</v>
      </c>
      <c r="AF779" s="49">
        <v>0</v>
      </c>
      <c r="AG779" s="48">
        <v>40</v>
      </c>
      <c r="AH779" s="49">
        <v>100</v>
      </c>
      <c r="AI779" s="48">
        <v>40</v>
      </c>
    </row>
    <row r="780" spans="1:35" x14ac:dyDescent="0.25">
      <c r="A780" s="62" t="s">
        <v>499</v>
      </c>
      <c r="B780" s="62" t="s">
        <v>1394</v>
      </c>
      <c r="C780" s="63"/>
      <c r="D780" s="64"/>
      <c r="E780" s="65"/>
      <c r="F780" s="66"/>
      <c r="G780" s="63"/>
      <c r="H780" s="67"/>
      <c r="I780" s="68"/>
      <c r="J780" s="68"/>
      <c r="K780" s="34"/>
      <c r="L780" s="75">
        <v>780</v>
      </c>
      <c r="M780" s="75" t="b">
        <f xml:space="preserve"> IF(AND(Edges[Relationship Date (UTC)] &gt;= Misc!$O$2, Edges[Relationship Date (UTC)] &lt;= Misc!$P$2,Edges[Tweet Date (UTC)] &gt;= Misc!$O$3, Edges[Tweet Date (UTC)] &lt;= Misc!$P$3,TRUE), TRUE, FALSE)</f>
        <v>1</v>
      </c>
      <c r="N780" s="70"/>
      <c r="O780" s="87" t="s">
        <v>1908</v>
      </c>
      <c r="P780" s="90">
        <v>44081.380844907406</v>
      </c>
      <c r="Q780" s="87" t="s">
        <v>1966</v>
      </c>
      <c r="R780" s="87"/>
      <c r="S780" s="87"/>
      <c r="T780" s="87"/>
      <c r="U780" s="90">
        <v>44081.380844907406</v>
      </c>
      <c r="V780" s="92" t="s">
        <v>3390</v>
      </c>
      <c r="W780" s="87"/>
      <c r="X780" s="87"/>
      <c r="Y780" s="96" t="s">
        <v>5390</v>
      </c>
      <c r="Z780" s="87"/>
      <c r="AA780" s="48">
        <v>0</v>
      </c>
      <c r="AB780" s="49">
        <v>0</v>
      </c>
      <c r="AC780" s="48">
        <v>0</v>
      </c>
      <c r="AD780" s="49">
        <v>0</v>
      </c>
      <c r="AE780" s="48">
        <v>0</v>
      </c>
      <c r="AF780" s="49">
        <v>0</v>
      </c>
      <c r="AG780" s="48">
        <v>49</v>
      </c>
      <c r="AH780" s="49">
        <v>100</v>
      </c>
      <c r="AI780" s="48">
        <v>49</v>
      </c>
    </row>
    <row r="781" spans="1:35" x14ac:dyDescent="0.25">
      <c r="A781" s="62" t="s">
        <v>500</v>
      </c>
      <c r="B781" s="62" t="s">
        <v>1165</v>
      </c>
      <c r="C781" s="63"/>
      <c r="D781" s="64"/>
      <c r="E781" s="65"/>
      <c r="F781" s="66"/>
      <c r="G781" s="63"/>
      <c r="H781" s="67"/>
      <c r="I781" s="68"/>
      <c r="J781" s="68"/>
      <c r="K781" s="34"/>
      <c r="L781" s="75">
        <v>781</v>
      </c>
      <c r="M781" s="75" t="b">
        <f xml:space="preserve"> IF(AND(Edges[Relationship Date (UTC)] &gt;= Misc!$O$2, Edges[Relationship Date (UTC)] &lt;= Misc!$P$2,Edges[Tweet Date (UTC)] &gt;= Misc!$O$3, Edges[Tweet Date (UTC)] &lt;= Misc!$P$3,TRUE), TRUE, FALSE)</f>
        <v>1</v>
      </c>
      <c r="N781" s="70"/>
      <c r="O781" s="87" t="s">
        <v>1908</v>
      </c>
      <c r="P781" s="90">
        <v>44081.380856481483</v>
      </c>
      <c r="Q781" s="87" t="s">
        <v>1921</v>
      </c>
      <c r="R781" s="87"/>
      <c r="S781" s="87"/>
      <c r="T781" s="87" t="s">
        <v>2747</v>
      </c>
      <c r="U781" s="90">
        <v>44081.380856481483</v>
      </c>
      <c r="V781" s="92" t="s">
        <v>3391</v>
      </c>
      <c r="W781" s="87"/>
      <c r="X781" s="87"/>
      <c r="Y781" s="96" t="s">
        <v>5391</v>
      </c>
      <c r="Z781" s="87"/>
      <c r="AA781" s="48">
        <v>0</v>
      </c>
      <c r="AB781" s="49">
        <v>0</v>
      </c>
      <c r="AC781" s="48">
        <v>0</v>
      </c>
      <c r="AD781" s="49">
        <v>0</v>
      </c>
      <c r="AE781" s="48">
        <v>0</v>
      </c>
      <c r="AF781" s="49">
        <v>0</v>
      </c>
      <c r="AG781" s="48">
        <v>26</v>
      </c>
      <c r="AH781" s="49">
        <v>100</v>
      </c>
      <c r="AI781" s="48">
        <v>26</v>
      </c>
    </row>
    <row r="782" spans="1:35" x14ac:dyDescent="0.25">
      <c r="A782" s="62" t="s">
        <v>501</v>
      </c>
      <c r="B782" s="62" t="s">
        <v>1165</v>
      </c>
      <c r="C782" s="63"/>
      <c r="D782" s="64"/>
      <c r="E782" s="65"/>
      <c r="F782" s="66"/>
      <c r="G782" s="63"/>
      <c r="H782" s="67"/>
      <c r="I782" s="68"/>
      <c r="J782" s="68"/>
      <c r="K782" s="34"/>
      <c r="L782" s="75">
        <v>782</v>
      </c>
      <c r="M782" s="75" t="b">
        <f xml:space="preserve"> IF(AND(Edges[Relationship Date (UTC)] &gt;= Misc!$O$2, Edges[Relationship Date (UTC)] &lt;= Misc!$P$2,Edges[Tweet Date (UTC)] &gt;= Misc!$O$3, Edges[Tweet Date (UTC)] &lt;= Misc!$P$3,TRUE), TRUE, FALSE)</f>
        <v>1</v>
      </c>
      <c r="N782" s="70"/>
      <c r="O782" s="87" t="s">
        <v>1908</v>
      </c>
      <c r="P782" s="90">
        <v>44081.380902777775</v>
      </c>
      <c r="Q782" s="87" t="s">
        <v>1932</v>
      </c>
      <c r="R782" s="87"/>
      <c r="S782" s="87"/>
      <c r="T782" s="87" t="s">
        <v>2743</v>
      </c>
      <c r="U782" s="90">
        <v>44081.380902777775</v>
      </c>
      <c r="V782" s="92" t="s">
        <v>3392</v>
      </c>
      <c r="W782" s="87"/>
      <c r="X782" s="87"/>
      <c r="Y782" s="96" t="s">
        <v>5392</v>
      </c>
      <c r="Z782" s="87"/>
      <c r="AA782" s="48">
        <v>0</v>
      </c>
      <c r="AB782" s="49">
        <v>0</v>
      </c>
      <c r="AC782" s="48">
        <v>0</v>
      </c>
      <c r="AD782" s="49">
        <v>0</v>
      </c>
      <c r="AE782" s="48">
        <v>0</v>
      </c>
      <c r="AF782" s="49">
        <v>0</v>
      </c>
      <c r="AG782" s="48">
        <v>26</v>
      </c>
      <c r="AH782" s="49">
        <v>100</v>
      </c>
      <c r="AI782" s="48">
        <v>26</v>
      </c>
    </row>
    <row r="783" spans="1:35" x14ac:dyDescent="0.25">
      <c r="A783" s="62" t="s">
        <v>502</v>
      </c>
      <c r="B783" s="62" t="s">
        <v>1165</v>
      </c>
      <c r="C783" s="63"/>
      <c r="D783" s="64"/>
      <c r="E783" s="65"/>
      <c r="F783" s="66"/>
      <c r="G783" s="63"/>
      <c r="H783" s="67"/>
      <c r="I783" s="68"/>
      <c r="J783" s="68"/>
      <c r="K783" s="34"/>
      <c r="L783" s="75">
        <v>783</v>
      </c>
      <c r="M783" s="75" t="b">
        <f xml:space="preserve"> IF(AND(Edges[Relationship Date (UTC)] &gt;= Misc!$O$2, Edges[Relationship Date (UTC)] &lt;= Misc!$P$2,Edges[Tweet Date (UTC)] &gt;= Misc!$O$3, Edges[Tweet Date (UTC)] &lt;= Misc!$P$3,TRUE), TRUE, FALSE)</f>
        <v>1</v>
      </c>
      <c r="N783" s="70"/>
      <c r="O783" s="87" t="s">
        <v>1908</v>
      </c>
      <c r="P783" s="90">
        <v>44081.380902777775</v>
      </c>
      <c r="Q783" s="87" t="s">
        <v>2002</v>
      </c>
      <c r="R783" s="87"/>
      <c r="S783" s="87"/>
      <c r="T783" s="87"/>
      <c r="U783" s="90">
        <v>44081.380902777775</v>
      </c>
      <c r="V783" s="92" t="s">
        <v>3393</v>
      </c>
      <c r="W783" s="87"/>
      <c r="X783" s="87"/>
      <c r="Y783" s="96" t="s">
        <v>5393</v>
      </c>
      <c r="Z783" s="87"/>
      <c r="AA783" s="48">
        <v>0</v>
      </c>
      <c r="AB783" s="49">
        <v>0</v>
      </c>
      <c r="AC783" s="48">
        <v>0</v>
      </c>
      <c r="AD783" s="49">
        <v>0</v>
      </c>
      <c r="AE783" s="48">
        <v>0</v>
      </c>
      <c r="AF783" s="49">
        <v>0</v>
      </c>
      <c r="AG783" s="48">
        <v>46</v>
      </c>
      <c r="AH783" s="49">
        <v>100</v>
      </c>
      <c r="AI783" s="48">
        <v>46</v>
      </c>
    </row>
    <row r="784" spans="1:35" x14ac:dyDescent="0.25">
      <c r="A784" s="62" t="s">
        <v>503</v>
      </c>
      <c r="B784" s="62" t="s">
        <v>1605</v>
      </c>
      <c r="C784" s="63"/>
      <c r="D784" s="64"/>
      <c r="E784" s="65"/>
      <c r="F784" s="66"/>
      <c r="G784" s="63"/>
      <c r="H784" s="67"/>
      <c r="I784" s="68"/>
      <c r="J784" s="68"/>
      <c r="K784" s="34"/>
      <c r="L784" s="75">
        <v>784</v>
      </c>
      <c r="M784" s="75" t="b">
        <f xml:space="preserve"> IF(AND(Edges[Relationship Date (UTC)] &gt;= Misc!$O$2, Edges[Relationship Date (UTC)] &lt;= Misc!$P$2,Edges[Tweet Date (UTC)] &gt;= Misc!$O$3, Edges[Tweet Date (UTC)] &lt;= Misc!$P$3,TRUE), TRUE, FALSE)</f>
        <v>1</v>
      </c>
      <c r="N784" s="70"/>
      <c r="O784" s="87" t="s">
        <v>1908</v>
      </c>
      <c r="P784" s="90">
        <v>44081.380902777775</v>
      </c>
      <c r="Q784" s="87" t="s">
        <v>2190</v>
      </c>
      <c r="R784" s="87"/>
      <c r="S784" s="87"/>
      <c r="T784" s="87" t="s">
        <v>2743</v>
      </c>
      <c r="U784" s="90">
        <v>44081.380902777775</v>
      </c>
      <c r="V784" s="92" t="s">
        <v>3394</v>
      </c>
      <c r="W784" s="87"/>
      <c r="X784" s="87"/>
      <c r="Y784" s="96" t="s">
        <v>5394</v>
      </c>
      <c r="Z784" s="87"/>
      <c r="AA784" s="48"/>
      <c r="AB784" s="49"/>
      <c r="AC784" s="48"/>
      <c r="AD784" s="49"/>
      <c r="AE784" s="48"/>
      <c r="AF784" s="49"/>
      <c r="AG784" s="48"/>
      <c r="AH784" s="49"/>
      <c r="AI784" s="48"/>
    </row>
    <row r="785" spans="1:35" x14ac:dyDescent="0.25">
      <c r="A785" s="62" t="s">
        <v>503</v>
      </c>
      <c r="B785" s="62" t="s">
        <v>1606</v>
      </c>
      <c r="C785" s="63"/>
      <c r="D785" s="64"/>
      <c r="E785" s="65"/>
      <c r="F785" s="66"/>
      <c r="G785" s="63"/>
      <c r="H785" s="67"/>
      <c r="I785" s="68"/>
      <c r="J785" s="68"/>
      <c r="K785" s="34"/>
      <c r="L785" s="75">
        <v>785</v>
      </c>
      <c r="M785" s="75" t="b">
        <f xml:space="preserve"> IF(AND(Edges[Relationship Date (UTC)] &gt;= Misc!$O$2, Edges[Relationship Date (UTC)] &lt;= Misc!$P$2,Edges[Tweet Date (UTC)] &gt;= Misc!$O$3, Edges[Tweet Date (UTC)] &lt;= Misc!$P$3,TRUE), TRUE, FALSE)</f>
        <v>1</v>
      </c>
      <c r="N785" s="70"/>
      <c r="O785" s="87" t="s">
        <v>1908</v>
      </c>
      <c r="P785" s="90">
        <v>44081.380902777775</v>
      </c>
      <c r="Q785" s="87" t="s">
        <v>2190</v>
      </c>
      <c r="R785" s="87"/>
      <c r="S785" s="87"/>
      <c r="T785" s="87" t="s">
        <v>2743</v>
      </c>
      <c r="U785" s="90">
        <v>44081.380902777775</v>
      </c>
      <c r="V785" s="92" t="s">
        <v>3394</v>
      </c>
      <c r="W785" s="87"/>
      <c r="X785" s="87"/>
      <c r="Y785" s="96" t="s">
        <v>5394</v>
      </c>
      <c r="Z785" s="87"/>
      <c r="AA785" s="48"/>
      <c r="AB785" s="49"/>
      <c r="AC785" s="48"/>
      <c r="AD785" s="49"/>
      <c r="AE785" s="48"/>
      <c r="AF785" s="49"/>
      <c r="AG785" s="48"/>
      <c r="AH785" s="49"/>
      <c r="AI785" s="48"/>
    </row>
    <row r="786" spans="1:35" x14ac:dyDescent="0.25">
      <c r="A786" s="62" t="s">
        <v>503</v>
      </c>
      <c r="B786" s="62" t="s">
        <v>1607</v>
      </c>
      <c r="C786" s="63"/>
      <c r="D786" s="64"/>
      <c r="E786" s="65"/>
      <c r="F786" s="66"/>
      <c r="G786" s="63"/>
      <c r="H786" s="67"/>
      <c r="I786" s="68"/>
      <c r="J786" s="68"/>
      <c r="K786" s="34"/>
      <c r="L786" s="75">
        <v>786</v>
      </c>
      <c r="M786" s="75" t="b">
        <f xml:space="preserve"> IF(AND(Edges[Relationship Date (UTC)] &gt;= Misc!$O$2, Edges[Relationship Date (UTC)] &lt;= Misc!$P$2,Edges[Tweet Date (UTC)] &gt;= Misc!$O$3, Edges[Tweet Date (UTC)] &lt;= Misc!$P$3,TRUE), TRUE, FALSE)</f>
        <v>1</v>
      </c>
      <c r="N786" s="70"/>
      <c r="O786" s="87" t="s">
        <v>1908</v>
      </c>
      <c r="P786" s="90">
        <v>44081.380902777775</v>
      </c>
      <c r="Q786" s="87" t="s">
        <v>2190</v>
      </c>
      <c r="R786" s="87"/>
      <c r="S786" s="87"/>
      <c r="T786" s="87" t="s">
        <v>2743</v>
      </c>
      <c r="U786" s="90">
        <v>44081.380902777775</v>
      </c>
      <c r="V786" s="92" t="s">
        <v>3394</v>
      </c>
      <c r="W786" s="87"/>
      <c r="X786" s="87"/>
      <c r="Y786" s="96" t="s">
        <v>5394</v>
      </c>
      <c r="Z786" s="87"/>
      <c r="AA786" s="48"/>
      <c r="AB786" s="49"/>
      <c r="AC786" s="48"/>
      <c r="AD786" s="49"/>
      <c r="AE786" s="48"/>
      <c r="AF786" s="49"/>
      <c r="AG786" s="48"/>
      <c r="AH786" s="49"/>
      <c r="AI786" s="48"/>
    </row>
    <row r="787" spans="1:35" x14ac:dyDescent="0.25">
      <c r="A787" s="62" t="s">
        <v>503</v>
      </c>
      <c r="B787" s="62" t="s">
        <v>1608</v>
      </c>
      <c r="C787" s="63"/>
      <c r="D787" s="64"/>
      <c r="E787" s="65"/>
      <c r="F787" s="66"/>
      <c r="G787" s="63"/>
      <c r="H787" s="67"/>
      <c r="I787" s="68"/>
      <c r="J787" s="68"/>
      <c r="K787" s="34"/>
      <c r="L787" s="75">
        <v>787</v>
      </c>
      <c r="M787" s="75" t="b">
        <f xml:space="preserve"> IF(AND(Edges[Relationship Date (UTC)] &gt;= Misc!$O$2, Edges[Relationship Date (UTC)] &lt;= Misc!$P$2,Edges[Tweet Date (UTC)] &gt;= Misc!$O$3, Edges[Tweet Date (UTC)] &lt;= Misc!$P$3,TRUE), TRUE, FALSE)</f>
        <v>1</v>
      </c>
      <c r="N787" s="70"/>
      <c r="O787" s="87" t="s">
        <v>1908</v>
      </c>
      <c r="P787" s="90">
        <v>44081.380902777775</v>
      </c>
      <c r="Q787" s="87" t="s">
        <v>2190</v>
      </c>
      <c r="R787" s="87"/>
      <c r="S787" s="87"/>
      <c r="T787" s="87" t="s">
        <v>2743</v>
      </c>
      <c r="U787" s="90">
        <v>44081.380902777775</v>
      </c>
      <c r="V787" s="92" t="s">
        <v>3394</v>
      </c>
      <c r="W787" s="87"/>
      <c r="X787" s="87"/>
      <c r="Y787" s="96" t="s">
        <v>5394</v>
      </c>
      <c r="Z787" s="87"/>
      <c r="AA787" s="48">
        <v>0</v>
      </c>
      <c r="AB787" s="49">
        <v>0</v>
      </c>
      <c r="AC787" s="48">
        <v>0</v>
      </c>
      <c r="AD787" s="49">
        <v>0</v>
      </c>
      <c r="AE787" s="48">
        <v>0</v>
      </c>
      <c r="AF787" s="49">
        <v>0</v>
      </c>
      <c r="AG787" s="48">
        <v>22</v>
      </c>
      <c r="AH787" s="49">
        <v>100</v>
      </c>
      <c r="AI787" s="48">
        <v>22</v>
      </c>
    </row>
    <row r="788" spans="1:35" x14ac:dyDescent="0.25">
      <c r="A788" s="62" t="s">
        <v>504</v>
      </c>
      <c r="B788" s="62" t="s">
        <v>1557</v>
      </c>
      <c r="C788" s="63"/>
      <c r="D788" s="64"/>
      <c r="E788" s="65"/>
      <c r="F788" s="66"/>
      <c r="G788" s="63"/>
      <c r="H788" s="67"/>
      <c r="I788" s="68"/>
      <c r="J788" s="68"/>
      <c r="K788" s="34"/>
      <c r="L788" s="75">
        <v>788</v>
      </c>
      <c r="M788" s="75" t="b">
        <f xml:space="preserve"> IF(AND(Edges[Relationship Date (UTC)] &gt;= Misc!$O$2, Edges[Relationship Date (UTC)] &lt;= Misc!$P$2,Edges[Tweet Date (UTC)] &gt;= Misc!$O$3, Edges[Tweet Date (UTC)] &lt;= Misc!$P$3,TRUE), TRUE, FALSE)</f>
        <v>1</v>
      </c>
      <c r="N788" s="70"/>
      <c r="O788" s="87" t="s">
        <v>1908</v>
      </c>
      <c r="P788" s="90">
        <v>44081.380891203706</v>
      </c>
      <c r="Q788" s="87" t="s">
        <v>2191</v>
      </c>
      <c r="R788" s="87"/>
      <c r="S788" s="87"/>
      <c r="T788" s="87"/>
      <c r="U788" s="90">
        <v>44081.380891203706</v>
      </c>
      <c r="V788" s="92" t="s">
        <v>3395</v>
      </c>
      <c r="W788" s="87"/>
      <c r="X788" s="87"/>
      <c r="Y788" s="96" t="s">
        <v>5395</v>
      </c>
      <c r="Z788" s="87"/>
      <c r="AA788" s="48">
        <v>0</v>
      </c>
      <c r="AB788" s="49">
        <v>0</v>
      </c>
      <c r="AC788" s="48">
        <v>0</v>
      </c>
      <c r="AD788" s="49">
        <v>0</v>
      </c>
      <c r="AE788" s="48">
        <v>0</v>
      </c>
      <c r="AF788" s="49">
        <v>0</v>
      </c>
      <c r="AG788" s="48">
        <v>45</v>
      </c>
      <c r="AH788" s="49">
        <v>100</v>
      </c>
      <c r="AI788" s="48">
        <v>45</v>
      </c>
    </row>
    <row r="789" spans="1:35" x14ac:dyDescent="0.25">
      <c r="A789" s="62" t="s">
        <v>504</v>
      </c>
      <c r="B789" s="62" t="s">
        <v>1387</v>
      </c>
      <c r="C789" s="63"/>
      <c r="D789" s="64"/>
      <c r="E789" s="65"/>
      <c r="F789" s="66"/>
      <c r="G789" s="63"/>
      <c r="H789" s="67"/>
      <c r="I789" s="68"/>
      <c r="J789" s="68"/>
      <c r="K789" s="34"/>
      <c r="L789" s="75">
        <v>789</v>
      </c>
      <c r="M789" s="75" t="b">
        <f xml:space="preserve"> IF(AND(Edges[Relationship Date (UTC)] &gt;= Misc!$O$2, Edges[Relationship Date (UTC)] &lt;= Misc!$P$2,Edges[Tweet Date (UTC)] &gt;= Misc!$O$3, Edges[Tweet Date (UTC)] &lt;= Misc!$P$3,TRUE), TRUE, FALSE)</f>
        <v>1</v>
      </c>
      <c r="N789" s="70"/>
      <c r="O789" s="87" t="s">
        <v>1908</v>
      </c>
      <c r="P789" s="90">
        <v>44081.380659722221</v>
      </c>
      <c r="Q789" s="87" t="s">
        <v>2183</v>
      </c>
      <c r="R789" s="87"/>
      <c r="S789" s="87"/>
      <c r="T789" s="87"/>
      <c r="U789" s="90">
        <v>44081.380659722221</v>
      </c>
      <c r="V789" s="92" t="s">
        <v>3396</v>
      </c>
      <c r="W789" s="87"/>
      <c r="X789" s="87"/>
      <c r="Y789" s="96" t="s">
        <v>5396</v>
      </c>
      <c r="Z789" s="87"/>
      <c r="AA789" s="48">
        <v>0</v>
      </c>
      <c r="AB789" s="49">
        <v>0</v>
      </c>
      <c r="AC789" s="48">
        <v>0</v>
      </c>
      <c r="AD789" s="49">
        <v>0</v>
      </c>
      <c r="AE789" s="48">
        <v>0</v>
      </c>
      <c r="AF789" s="49">
        <v>0</v>
      </c>
      <c r="AG789" s="48">
        <v>49</v>
      </c>
      <c r="AH789" s="49">
        <v>100</v>
      </c>
      <c r="AI789" s="48">
        <v>49</v>
      </c>
    </row>
    <row r="790" spans="1:35" x14ac:dyDescent="0.25">
      <c r="A790" s="62" t="s">
        <v>504</v>
      </c>
      <c r="B790" s="62" t="s">
        <v>1352</v>
      </c>
      <c r="C790" s="63"/>
      <c r="D790" s="64"/>
      <c r="E790" s="65"/>
      <c r="F790" s="66"/>
      <c r="G790" s="63"/>
      <c r="H790" s="67"/>
      <c r="I790" s="68"/>
      <c r="J790" s="68"/>
      <c r="K790" s="34"/>
      <c r="L790" s="75">
        <v>790</v>
      </c>
      <c r="M790" s="75" t="b">
        <f xml:space="preserve"> IF(AND(Edges[Relationship Date (UTC)] &gt;= Misc!$O$2, Edges[Relationship Date (UTC)] &lt;= Misc!$P$2,Edges[Tweet Date (UTC)] &gt;= Misc!$O$3, Edges[Tweet Date (UTC)] &lt;= Misc!$P$3,TRUE), TRUE, FALSE)</f>
        <v>1</v>
      </c>
      <c r="N790" s="70"/>
      <c r="O790" s="87" t="s">
        <v>1908</v>
      </c>
      <c r="P790" s="90">
        <v>44081.38076388889</v>
      </c>
      <c r="Q790" s="87" t="s">
        <v>2192</v>
      </c>
      <c r="R790" s="87"/>
      <c r="S790" s="87"/>
      <c r="T790" s="87"/>
      <c r="U790" s="90">
        <v>44081.38076388889</v>
      </c>
      <c r="V790" s="92" t="s">
        <v>3397</v>
      </c>
      <c r="W790" s="87"/>
      <c r="X790" s="87"/>
      <c r="Y790" s="96" t="s">
        <v>5397</v>
      </c>
      <c r="Z790" s="87"/>
      <c r="AA790" s="48">
        <v>0</v>
      </c>
      <c r="AB790" s="49">
        <v>0</v>
      </c>
      <c r="AC790" s="48">
        <v>0</v>
      </c>
      <c r="AD790" s="49">
        <v>0</v>
      </c>
      <c r="AE790" s="48">
        <v>0</v>
      </c>
      <c r="AF790" s="49">
        <v>0</v>
      </c>
      <c r="AG790" s="48">
        <v>40</v>
      </c>
      <c r="AH790" s="49">
        <v>100</v>
      </c>
      <c r="AI790" s="48">
        <v>40</v>
      </c>
    </row>
    <row r="791" spans="1:35" x14ac:dyDescent="0.25">
      <c r="A791" s="62" t="s">
        <v>504</v>
      </c>
      <c r="B791" s="62" t="s">
        <v>1609</v>
      </c>
      <c r="C791" s="63"/>
      <c r="D791" s="64"/>
      <c r="E791" s="65"/>
      <c r="F791" s="66"/>
      <c r="G791" s="63"/>
      <c r="H791" s="67"/>
      <c r="I791" s="68"/>
      <c r="J791" s="68"/>
      <c r="K791" s="34"/>
      <c r="L791" s="75">
        <v>791</v>
      </c>
      <c r="M791" s="75" t="b">
        <f xml:space="preserve"> IF(AND(Edges[Relationship Date (UTC)] &gt;= Misc!$O$2, Edges[Relationship Date (UTC)] &lt;= Misc!$P$2,Edges[Tweet Date (UTC)] &gt;= Misc!$O$3, Edges[Tweet Date (UTC)] &lt;= Misc!$P$3,TRUE), TRUE, FALSE)</f>
        <v>1</v>
      </c>
      <c r="N791" s="70"/>
      <c r="O791" s="87" t="s">
        <v>1908</v>
      </c>
      <c r="P791" s="90">
        <v>44081.380798611113</v>
      </c>
      <c r="Q791" s="87" t="s">
        <v>2193</v>
      </c>
      <c r="R791" s="87"/>
      <c r="S791" s="87"/>
      <c r="T791" s="87" t="s">
        <v>2743</v>
      </c>
      <c r="U791" s="90">
        <v>44081.380798611113</v>
      </c>
      <c r="V791" s="92" t="s">
        <v>3398</v>
      </c>
      <c r="W791" s="87"/>
      <c r="X791" s="87"/>
      <c r="Y791" s="96" t="s">
        <v>5398</v>
      </c>
      <c r="Z791" s="87"/>
      <c r="AA791" s="48">
        <v>0</v>
      </c>
      <c r="AB791" s="49">
        <v>0</v>
      </c>
      <c r="AC791" s="48">
        <v>0</v>
      </c>
      <c r="AD791" s="49">
        <v>0</v>
      </c>
      <c r="AE791" s="48">
        <v>0</v>
      </c>
      <c r="AF791" s="49">
        <v>0</v>
      </c>
      <c r="AG791" s="48">
        <v>25</v>
      </c>
      <c r="AH791" s="49">
        <v>100</v>
      </c>
      <c r="AI791" s="48">
        <v>25</v>
      </c>
    </row>
    <row r="792" spans="1:35" x14ac:dyDescent="0.25">
      <c r="A792" s="62" t="s">
        <v>504</v>
      </c>
      <c r="B792" s="62" t="s">
        <v>1387</v>
      </c>
      <c r="C792" s="63"/>
      <c r="D792" s="64"/>
      <c r="E792" s="65"/>
      <c r="F792" s="66"/>
      <c r="G792" s="63"/>
      <c r="H792" s="67"/>
      <c r="I792" s="68"/>
      <c r="J792" s="68"/>
      <c r="K792" s="34"/>
      <c r="L792" s="75">
        <v>792</v>
      </c>
      <c r="M792" s="75" t="b">
        <f xml:space="preserve"> IF(AND(Edges[Relationship Date (UTC)] &gt;= Misc!$O$2, Edges[Relationship Date (UTC)] &lt;= Misc!$P$2,Edges[Tweet Date (UTC)] &gt;= Misc!$O$3, Edges[Tweet Date (UTC)] &lt;= Misc!$P$3,TRUE), TRUE, FALSE)</f>
        <v>1</v>
      </c>
      <c r="N792" s="70"/>
      <c r="O792" s="87" t="s">
        <v>1908</v>
      </c>
      <c r="P792" s="90">
        <v>44081.380914351852</v>
      </c>
      <c r="Q792" s="87" t="s">
        <v>2138</v>
      </c>
      <c r="R792" s="87"/>
      <c r="S792" s="87"/>
      <c r="T792" s="87"/>
      <c r="U792" s="90">
        <v>44081.380914351852</v>
      </c>
      <c r="V792" s="92" t="s">
        <v>3399</v>
      </c>
      <c r="W792" s="87"/>
      <c r="X792" s="87"/>
      <c r="Y792" s="96" t="s">
        <v>5399</v>
      </c>
      <c r="Z792" s="87"/>
      <c r="AA792" s="48">
        <v>0</v>
      </c>
      <c r="AB792" s="49">
        <v>0</v>
      </c>
      <c r="AC792" s="48">
        <v>0</v>
      </c>
      <c r="AD792" s="49">
        <v>0</v>
      </c>
      <c r="AE792" s="48">
        <v>0</v>
      </c>
      <c r="AF792" s="49">
        <v>0</v>
      </c>
      <c r="AG792" s="48">
        <v>45</v>
      </c>
      <c r="AH792" s="49">
        <v>100</v>
      </c>
      <c r="AI792" s="48">
        <v>45</v>
      </c>
    </row>
    <row r="793" spans="1:35" x14ac:dyDescent="0.25">
      <c r="A793" s="62" t="s">
        <v>505</v>
      </c>
      <c r="B793" s="62" t="s">
        <v>1610</v>
      </c>
      <c r="C793" s="63"/>
      <c r="D793" s="64"/>
      <c r="E793" s="65"/>
      <c r="F793" s="66"/>
      <c r="G793" s="63"/>
      <c r="H793" s="67"/>
      <c r="I793" s="68"/>
      <c r="J793" s="68"/>
      <c r="K793" s="34"/>
      <c r="L793" s="75">
        <v>793</v>
      </c>
      <c r="M793" s="75" t="b">
        <f xml:space="preserve"> IF(AND(Edges[Relationship Date (UTC)] &gt;= Misc!$O$2, Edges[Relationship Date (UTC)] &lt;= Misc!$P$2,Edges[Tweet Date (UTC)] &gt;= Misc!$O$3, Edges[Tweet Date (UTC)] &lt;= Misc!$P$3,TRUE), TRUE, FALSE)</f>
        <v>1</v>
      </c>
      <c r="N793" s="70"/>
      <c r="O793" s="87" t="s">
        <v>1908</v>
      </c>
      <c r="P793" s="90">
        <v>44081.380983796298</v>
      </c>
      <c r="Q793" s="87" t="s">
        <v>2194</v>
      </c>
      <c r="R793" s="87"/>
      <c r="S793" s="87"/>
      <c r="T793" s="87" t="s">
        <v>2743</v>
      </c>
      <c r="U793" s="90">
        <v>44081.380983796298</v>
      </c>
      <c r="V793" s="92" t="s">
        <v>3400</v>
      </c>
      <c r="W793" s="87"/>
      <c r="X793" s="87"/>
      <c r="Y793" s="96" t="s">
        <v>5400</v>
      </c>
      <c r="Z793" s="87"/>
      <c r="AA793" s="48">
        <v>0</v>
      </c>
      <c r="AB793" s="49">
        <v>0</v>
      </c>
      <c r="AC793" s="48">
        <v>0</v>
      </c>
      <c r="AD793" s="49">
        <v>0</v>
      </c>
      <c r="AE793" s="48">
        <v>0</v>
      </c>
      <c r="AF793" s="49">
        <v>0</v>
      </c>
      <c r="AG793" s="48">
        <v>11</v>
      </c>
      <c r="AH793" s="49">
        <v>100</v>
      </c>
      <c r="AI793" s="48">
        <v>11</v>
      </c>
    </row>
    <row r="794" spans="1:35" x14ac:dyDescent="0.25">
      <c r="A794" s="62" t="s">
        <v>505</v>
      </c>
      <c r="B794" s="62" t="s">
        <v>1352</v>
      </c>
      <c r="C794" s="63"/>
      <c r="D794" s="64"/>
      <c r="E794" s="65"/>
      <c r="F794" s="66"/>
      <c r="G794" s="63"/>
      <c r="H794" s="67"/>
      <c r="I794" s="68"/>
      <c r="J794" s="68"/>
      <c r="K794" s="34"/>
      <c r="L794" s="75">
        <v>794</v>
      </c>
      <c r="M794" s="75" t="b">
        <f xml:space="preserve"> IF(AND(Edges[Relationship Date (UTC)] &gt;= Misc!$O$2, Edges[Relationship Date (UTC)] &lt;= Misc!$P$2,Edges[Tweet Date (UTC)] &gt;= Misc!$O$3, Edges[Tweet Date (UTC)] &lt;= Misc!$P$3,TRUE), TRUE, FALSE)</f>
        <v>1</v>
      </c>
      <c r="N794" s="70"/>
      <c r="O794" s="87" t="s">
        <v>1908</v>
      </c>
      <c r="P794" s="90">
        <v>44081.380682870367</v>
      </c>
      <c r="Q794" s="87" t="s">
        <v>2163</v>
      </c>
      <c r="R794" s="87"/>
      <c r="S794" s="87"/>
      <c r="T794" s="87"/>
      <c r="U794" s="90">
        <v>44081.380682870367</v>
      </c>
      <c r="V794" s="92" t="s">
        <v>3401</v>
      </c>
      <c r="W794" s="87"/>
      <c r="X794" s="87"/>
      <c r="Y794" s="96" t="s">
        <v>5401</v>
      </c>
      <c r="Z794" s="87"/>
      <c r="AA794" s="48">
        <v>0</v>
      </c>
      <c r="AB794" s="49">
        <v>0</v>
      </c>
      <c r="AC794" s="48">
        <v>0</v>
      </c>
      <c r="AD794" s="49">
        <v>0</v>
      </c>
      <c r="AE794" s="48">
        <v>0</v>
      </c>
      <c r="AF794" s="49">
        <v>0</v>
      </c>
      <c r="AG794" s="48">
        <v>48</v>
      </c>
      <c r="AH794" s="49">
        <v>100</v>
      </c>
      <c r="AI794" s="48">
        <v>48</v>
      </c>
    </row>
    <row r="795" spans="1:35" x14ac:dyDescent="0.25">
      <c r="A795" s="62" t="s">
        <v>506</v>
      </c>
      <c r="B795" s="62" t="s">
        <v>1611</v>
      </c>
      <c r="C795" s="63"/>
      <c r="D795" s="64"/>
      <c r="E795" s="65"/>
      <c r="F795" s="66"/>
      <c r="G795" s="63"/>
      <c r="H795" s="67"/>
      <c r="I795" s="68"/>
      <c r="J795" s="68"/>
      <c r="K795" s="34"/>
      <c r="L795" s="75">
        <v>795</v>
      </c>
      <c r="M795" s="75" t="b">
        <f xml:space="preserve"> IF(AND(Edges[Relationship Date (UTC)] &gt;= Misc!$O$2, Edges[Relationship Date (UTC)] &lt;= Misc!$P$2,Edges[Tweet Date (UTC)] &gt;= Misc!$O$3, Edges[Tweet Date (UTC)] &lt;= Misc!$P$3,TRUE), TRUE, FALSE)</f>
        <v>1</v>
      </c>
      <c r="N795" s="70"/>
      <c r="O795" s="87" t="s">
        <v>1908</v>
      </c>
      <c r="P795" s="90">
        <v>44081.380254629628</v>
      </c>
      <c r="Q795" s="87" t="s">
        <v>2195</v>
      </c>
      <c r="R795" s="87"/>
      <c r="S795" s="87"/>
      <c r="T795" s="87" t="s">
        <v>2813</v>
      </c>
      <c r="U795" s="90">
        <v>44081.380254629628</v>
      </c>
      <c r="V795" s="92" t="s">
        <v>3402</v>
      </c>
      <c r="W795" s="87"/>
      <c r="X795" s="87"/>
      <c r="Y795" s="96" t="s">
        <v>5402</v>
      </c>
      <c r="Z795" s="87"/>
      <c r="AA795" s="48">
        <v>1</v>
      </c>
      <c r="AB795" s="49">
        <v>7.1428571428571432</v>
      </c>
      <c r="AC795" s="48">
        <v>0</v>
      </c>
      <c r="AD795" s="49">
        <v>0</v>
      </c>
      <c r="AE795" s="48">
        <v>0</v>
      </c>
      <c r="AF795" s="49">
        <v>0</v>
      </c>
      <c r="AG795" s="48">
        <v>13</v>
      </c>
      <c r="AH795" s="49">
        <v>92.857142857142861</v>
      </c>
      <c r="AI795" s="48">
        <v>14</v>
      </c>
    </row>
    <row r="796" spans="1:35" x14ac:dyDescent="0.25">
      <c r="A796" s="62" t="s">
        <v>506</v>
      </c>
      <c r="B796" s="62" t="s">
        <v>1612</v>
      </c>
      <c r="C796" s="63"/>
      <c r="D796" s="64"/>
      <c r="E796" s="65"/>
      <c r="F796" s="66"/>
      <c r="G796" s="63"/>
      <c r="H796" s="67"/>
      <c r="I796" s="68"/>
      <c r="J796" s="68"/>
      <c r="K796" s="34"/>
      <c r="L796" s="75">
        <v>796</v>
      </c>
      <c r="M796" s="75" t="b">
        <f xml:space="preserve"> IF(AND(Edges[Relationship Date (UTC)] &gt;= Misc!$O$2, Edges[Relationship Date (UTC)] &lt;= Misc!$P$2,Edges[Tweet Date (UTC)] &gt;= Misc!$O$3, Edges[Tweet Date (UTC)] &lt;= Misc!$P$3,TRUE), TRUE, FALSE)</f>
        <v>1</v>
      </c>
      <c r="N796" s="70"/>
      <c r="O796" s="87" t="s">
        <v>1908</v>
      </c>
      <c r="P796" s="90">
        <v>44081.380393518521</v>
      </c>
      <c r="Q796" s="87" t="s">
        <v>2196</v>
      </c>
      <c r="R796" s="87"/>
      <c r="S796" s="87"/>
      <c r="T796" s="87" t="s">
        <v>2743</v>
      </c>
      <c r="U796" s="90">
        <v>44081.380393518521</v>
      </c>
      <c r="V796" s="92" t="s">
        <v>3403</v>
      </c>
      <c r="W796" s="87"/>
      <c r="X796" s="87"/>
      <c r="Y796" s="96" t="s">
        <v>5403</v>
      </c>
      <c r="Z796" s="87"/>
      <c r="AA796" s="48"/>
      <c r="AB796" s="49"/>
      <c r="AC796" s="48"/>
      <c r="AD796" s="49"/>
      <c r="AE796" s="48"/>
      <c r="AF796" s="49"/>
      <c r="AG796" s="48"/>
      <c r="AH796" s="49"/>
      <c r="AI796" s="48"/>
    </row>
    <row r="797" spans="1:35" x14ac:dyDescent="0.25">
      <c r="A797" s="62" t="s">
        <v>506</v>
      </c>
      <c r="B797" s="62" t="s">
        <v>1613</v>
      </c>
      <c r="C797" s="63"/>
      <c r="D797" s="64"/>
      <c r="E797" s="65"/>
      <c r="F797" s="66"/>
      <c r="G797" s="63"/>
      <c r="H797" s="67"/>
      <c r="I797" s="68"/>
      <c r="J797" s="68"/>
      <c r="K797" s="34"/>
      <c r="L797" s="75">
        <v>797</v>
      </c>
      <c r="M797" s="75" t="b">
        <f xml:space="preserve"> IF(AND(Edges[Relationship Date (UTC)] &gt;= Misc!$O$2, Edges[Relationship Date (UTC)] &lt;= Misc!$P$2,Edges[Tweet Date (UTC)] &gt;= Misc!$O$3, Edges[Tweet Date (UTC)] &lt;= Misc!$P$3,TRUE), TRUE, FALSE)</f>
        <v>1</v>
      </c>
      <c r="N797" s="70"/>
      <c r="O797" s="87" t="s">
        <v>1908</v>
      </c>
      <c r="P797" s="90">
        <v>44081.380393518521</v>
      </c>
      <c r="Q797" s="87" t="s">
        <v>2196</v>
      </c>
      <c r="R797" s="87"/>
      <c r="S797" s="87"/>
      <c r="T797" s="87" t="s">
        <v>2743</v>
      </c>
      <c r="U797" s="90">
        <v>44081.380393518521</v>
      </c>
      <c r="V797" s="92" t="s">
        <v>3403</v>
      </c>
      <c r="W797" s="87"/>
      <c r="X797" s="87"/>
      <c r="Y797" s="96" t="s">
        <v>5403</v>
      </c>
      <c r="Z797" s="87"/>
      <c r="AA797" s="48"/>
      <c r="AB797" s="49"/>
      <c r="AC797" s="48"/>
      <c r="AD797" s="49"/>
      <c r="AE797" s="48"/>
      <c r="AF797" s="49"/>
      <c r="AG797" s="48"/>
      <c r="AH797" s="49"/>
      <c r="AI797" s="48"/>
    </row>
    <row r="798" spans="1:35" x14ac:dyDescent="0.25">
      <c r="A798" s="62" t="s">
        <v>506</v>
      </c>
      <c r="B798" s="62" t="s">
        <v>1614</v>
      </c>
      <c r="C798" s="63"/>
      <c r="D798" s="64"/>
      <c r="E798" s="65"/>
      <c r="F798" s="66"/>
      <c r="G798" s="63"/>
      <c r="H798" s="67"/>
      <c r="I798" s="68"/>
      <c r="J798" s="68"/>
      <c r="K798" s="34"/>
      <c r="L798" s="75">
        <v>798</v>
      </c>
      <c r="M798" s="75" t="b">
        <f xml:space="preserve"> IF(AND(Edges[Relationship Date (UTC)] &gt;= Misc!$O$2, Edges[Relationship Date (UTC)] &lt;= Misc!$P$2,Edges[Tweet Date (UTC)] &gt;= Misc!$O$3, Edges[Tweet Date (UTC)] &lt;= Misc!$P$3,TRUE), TRUE, FALSE)</f>
        <v>1</v>
      </c>
      <c r="N798" s="70"/>
      <c r="O798" s="87" t="s">
        <v>1908</v>
      </c>
      <c r="P798" s="90">
        <v>44081.381018518521</v>
      </c>
      <c r="Q798" s="87" t="s">
        <v>2197</v>
      </c>
      <c r="R798" s="87"/>
      <c r="S798" s="87"/>
      <c r="T798" s="87" t="s">
        <v>2814</v>
      </c>
      <c r="U798" s="90">
        <v>44081.381018518521</v>
      </c>
      <c r="V798" s="92" t="s">
        <v>3404</v>
      </c>
      <c r="W798" s="87"/>
      <c r="X798" s="87"/>
      <c r="Y798" s="96" t="s">
        <v>5404</v>
      </c>
      <c r="Z798" s="87"/>
      <c r="AA798" s="48">
        <v>0</v>
      </c>
      <c r="AB798" s="49">
        <v>0</v>
      </c>
      <c r="AC798" s="48">
        <v>1</v>
      </c>
      <c r="AD798" s="49">
        <v>8.3333333333333339</v>
      </c>
      <c r="AE798" s="48">
        <v>0</v>
      </c>
      <c r="AF798" s="49">
        <v>0</v>
      </c>
      <c r="AG798" s="48">
        <v>11</v>
      </c>
      <c r="AH798" s="49">
        <v>91.666666666666671</v>
      </c>
      <c r="AI798" s="48">
        <v>12</v>
      </c>
    </row>
    <row r="799" spans="1:35" x14ac:dyDescent="0.25">
      <c r="A799" s="62" t="s">
        <v>506</v>
      </c>
      <c r="B799" s="62" t="s">
        <v>1615</v>
      </c>
      <c r="C799" s="63"/>
      <c r="D799" s="64"/>
      <c r="E799" s="65"/>
      <c r="F799" s="66"/>
      <c r="G799" s="63"/>
      <c r="H799" s="67"/>
      <c r="I799" s="68"/>
      <c r="J799" s="68"/>
      <c r="K799" s="34"/>
      <c r="L799" s="75">
        <v>799</v>
      </c>
      <c r="M799" s="75" t="b">
        <f xml:space="preserve"> IF(AND(Edges[Relationship Date (UTC)] &gt;= Misc!$O$2, Edges[Relationship Date (UTC)] &lt;= Misc!$P$2,Edges[Tweet Date (UTC)] &gt;= Misc!$O$3, Edges[Tweet Date (UTC)] &lt;= Misc!$P$3,TRUE), TRUE, FALSE)</f>
        <v>1</v>
      </c>
      <c r="N799" s="70"/>
      <c r="O799" s="87" t="s">
        <v>1908</v>
      </c>
      <c r="P799" s="90">
        <v>44081.381145833337</v>
      </c>
      <c r="Q799" s="87" t="s">
        <v>2198</v>
      </c>
      <c r="R799" s="87"/>
      <c r="S799" s="87"/>
      <c r="T799" s="87" t="s">
        <v>2815</v>
      </c>
      <c r="U799" s="90">
        <v>44081.381145833337</v>
      </c>
      <c r="V799" s="92" t="s">
        <v>3405</v>
      </c>
      <c r="W799" s="87"/>
      <c r="X799" s="87"/>
      <c r="Y799" s="96" t="s">
        <v>5405</v>
      </c>
      <c r="Z799" s="87"/>
      <c r="AA799" s="48">
        <v>0</v>
      </c>
      <c r="AB799" s="49">
        <v>0</v>
      </c>
      <c r="AC799" s="48">
        <v>0</v>
      </c>
      <c r="AD799" s="49">
        <v>0</v>
      </c>
      <c r="AE799" s="48">
        <v>0</v>
      </c>
      <c r="AF799" s="49">
        <v>0</v>
      </c>
      <c r="AG799" s="48">
        <v>34</v>
      </c>
      <c r="AH799" s="49">
        <v>100</v>
      </c>
      <c r="AI799" s="48">
        <v>34</v>
      </c>
    </row>
    <row r="800" spans="1:35" x14ac:dyDescent="0.25">
      <c r="A800" s="62" t="s">
        <v>506</v>
      </c>
      <c r="B800" s="62" t="s">
        <v>1387</v>
      </c>
      <c r="C800" s="63"/>
      <c r="D800" s="64"/>
      <c r="E800" s="65"/>
      <c r="F800" s="66"/>
      <c r="G800" s="63"/>
      <c r="H800" s="67"/>
      <c r="I800" s="68"/>
      <c r="J800" s="68"/>
      <c r="K800" s="34"/>
      <c r="L800" s="75">
        <v>800</v>
      </c>
      <c r="M800" s="75" t="b">
        <f xml:space="preserve"> IF(AND(Edges[Relationship Date (UTC)] &gt;= Misc!$O$2, Edges[Relationship Date (UTC)] &lt;= Misc!$P$2,Edges[Tweet Date (UTC)] &gt;= Misc!$O$3, Edges[Tweet Date (UTC)] &lt;= Misc!$P$3,TRUE), TRUE, FALSE)</f>
        <v>1</v>
      </c>
      <c r="N800" s="70"/>
      <c r="O800" s="87" t="s">
        <v>1908</v>
      </c>
      <c r="P800" s="90">
        <v>44081.380254629628</v>
      </c>
      <c r="Q800" s="87" t="s">
        <v>2195</v>
      </c>
      <c r="R800" s="87"/>
      <c r="S800" s="87"/>
      <c r="T800" s="87" t="s">
        <v>2813</v>
      </c>
      <c r="U800" s="90">
        <v>44081.380254629628</v>
      </c>
      <c r="V800" s="92" t="s">
        <v>3402</v>
      </c>
      <c r="W800" s="87"/>
      <c r="X800" s="87"/>
      <c r="Y800" s="96" t="s">
        <v>5402</v>
      </c>
      <c r="Z800" s="87"/>
      <c r="AA800" s="48"/>
      <c r="AB800" s="49"/>
      <c r="AC800" s="48"/>
      <c r="AD800" s="49"/>
      <c r="AE800" s="48"/>
      <c r="AF800" s="49"/>
      <c r="AG800" s="48"/>
      <c r="AH800" s="49"/>
      <c r="AI800" s="48"/>
    </row>
    <row r="801" spans="1:35" x14ac:dyDescent="0.25">
      <c r="A801" s="62" t="s">
        <v>506</v>
      </c>
      <c r="B801" s="62" t="s">
        <v>1165</v>
      </c>
      <c r="C801" s="63"/>
      <c r="D801" s="64"/>
      <c r="E801" s="65"/>
      <c r="F801" s="66"/>
      <c r="G801" s="63"/>
      <c r="H801" s="67"/>
      <c r="I801" s="68"/>
      <c r="J801" s="68"/>
      <c r="K801" s="34"/>
      <c r="L801" s="75">
        <v>801</v>
      </c>
      <c r="M801" s="75" t="b">
        <f xml:space="preserve"> IF(AND(Edges[Relationship Date (UTC)] &gt;= Misc!$O$2, Edges[Relationship Date (UTC)] &lt;= Misc!$P$2,Edges[Tweet Date (UTC)] &gt;= Misc!$O$3, Edges[Tweet Date (UTC)] &lt;= Misc!$P$3,TRUE), TRUE, FALSE)</f>
        <v>1</v>
      </c>
      <c r="N801" s="70"/>
      <c r="O801" s="87" t="s">
        <v>1908</v>
      </c>
      <c r="P801" s="90">
        <v>44081.380254629628</v>
      </c>
      <c r="Q801" s="87" t="s">
        <v>2195</v>
      </c>
      <c r="R801" s="87"/>
      <c r="S801" s="87"/>
      <c r="T801" s="87" t="s">
        <v>2813</v>
      </c>
      <c r="U801" s="90">
        <v>44081.380254629628</v>
      </c>
      <c r="V801" s="92" t="s">
        <v>3402</v>
      </c>
      <c r="W801" s="87"/>
      <c r="X801" s="87"/>
      <c r="Y801" s="96" t="s">
        <v>5402</v>
      </c>
      <c r="Z801" s="87"/>
      <c r="AA801" s="48"/>
      <c r="AB801" s="49"/>
      <c r="AC801" s="48"/>
      <c r="AD801" s="49"/>
      <c r="AE801" s="48"/>
      <c r="AF801" s="49"/>
      <c r="AG801" s="48"/>
      <c r="AH801" s="49"/>
      <c r="AI801" s="48"/>
    </row>
    <row r="802" spans="1:35" x14ac:dyDescent="0.25">
      <c r="A802" s="62" t="s">
        <v>506</v>
      </c>
      <c r="B802" s="62" t="s">
        <v>1616</v>
      </c>
      <c r="C802" s="63"/>
      <c r="D802" s="64"/>
      <c r="E802" s="65"/>
      <c r="F802" s="66"/>
      <c r="G802" s="63"/>
      <c r="H802" s="67"/>
      <c r="I802" s="68"/>
      <c r="J802" s="68"/>
      <c r="K802" s="34"/>
      <c r="L802" s="75">
        <v>802</v>
      </c>
      <c r="M802" s="75" t="b">
        <f xml:space="preserve"> IF(AND(Edges[Relationship Date (UTC)] &gt;= Misc!$O$2, Edges[Relationship Date (UTC)] &lt;= Misc!$P$2,Edges[Tweet Date (UTC)] &gt;= Misc!$O$3, Edges[Tweet Date (UTC)] &lt;= Misc!$P$3,TRUE), TRUE, FALSE)</f>
        <v>1</v>
      </c>
      <c r="N802" s="70"/>
      <c r="O802" s="87" t="s">
        <v>1908</v>
      </c>
      <c r="P802" s="90">
        <v>44081.380393518521</v>
      </c>
      <c r="Q802" s="87" t="s">
        <v>2196</v>
      </c>
      <c r="R802" s="87"/>
      <c r="S802" s="87"/>
      <c r="T802" s="87" t="s">
        <v>2743</v>
      </c>
      <c r="U802" s="90">
        <v>44081.380393518521</v>
      </c>
      <c r="V802" s="92" t="s">
        <v>3403</v>
      </c>
      <c r="W802" s="87"/>
      <c r="X802" s="87"/>
      <c r="Y802" s="96" t="s">
        <v>5403</v>
      </c>
      <c r="Z802" s="87"/>
      <c r="AA802" s="48">
        <v>0</v>
      </c>
      <c r="AB802" s="49">
        <v>0</v>
      </c>
      <c r="AC802" s="48">
        <v>0</v>
      </c>
      <c r="AD802" s="49">
        <v>0</v>
      </c>
      <c r="AE802" s="48">
        <v>0</v>
      </c>
      <c r="AF802" s="49">
        <v>0</v>
      </c>
      <c r="AG802" s="48">
        <v>18</v>
      </c>
      <c r="AH802" s="49">
        <v>100</v>
      </c>
      <c r="AI802" s="48">
        <v>18</v>
      </c>
    </row>
    <row r="803" spans="1:35" x14ac:dyDescent="0.25">
      <c r="A803" s="62" t="s">
        <v>506</v>
      </c>
      <c r="B803" s="62" t="s">
        <v>1389</v>
      </c>
      <c r="C803" s="63"/>
      <c r="D803" s="64"/>
      <c r="E803" s="65"/>
      <c r="F803" s="66"/>
      <c r="G803" s="63"/>
      <c r="H803" s="67"/>
      <c r="I803" s="68"/>
      <c r="J803" s="68"/>
      <c r="K803" s="34"/>
      <c r="L803" s="75">
        <v>803</v>
      </c>
      <c r="M803" s="75" t="b">
        <f xml:space="preserve"> IF(AND(Edges[Relationship Date (UTC)] &gt;= Misc!$O$2, Edges[Relationship Date (UTC)] &lt;= Misc!$P$2,Edges[Tweet Date (UTC)] &gt;= Misc!$O$3, Edges[Tweet Date (UTC)] &lt;= Misc!$P$3,TRUE), TRUE, FALSE)</f>
        <v>1</v>
      </c>
      <c r="N803" s="70"/>
      <c r="O803" s="87" t="s">
        <v>1908</v>
      </c>
      <c r="P803" s="90">
        <v>44081.380393518521</v>
      </c>
      <c r="Q803" s="87" t="s">
        <v>2196</v>
      </c>
      <c r="R803" s="87"/>
      <c r="S803" s="87"/>
      <c r="T803" s="87" t="s">
        <v>2743</v>
      </c>
      <c r="U803" s="90">
        <v>44081.380393518521</v>
      </c>
      <c r="V803" s="92" t="s">
        <v>3403</v>
      </c>
      <c r="W803" s="87"/>
      <c r="X803" s="87"/>
      <c r="Y803" s="96" t="s">
        <v>5403</v>
      </c>
      <c r="Z803" s="87"/>
      <c r="AA803" s="48"/>
      <c r="AB803" s="49"/>
      <c r="AC803" s="48"/>
      <c r="AD803" s="49"/>
      <c r="AE803" s="48"/>
      <c r="AF803" s="49"/>
      <c r="AG803" s="48"/>
      <c r="AH803" s="49"/>
      <c r="AI803" s="48"/>
    </row>
    <row r="804" spans="1:35" x14ac:dyDescent="0.25">
      <c r="A804" s="62" t="s">
        <v>506</v>
      </c>
      <c r="B804" s="62" t="s">
        <v>1540</v>
      </c>
      <c r="C804" s="63"/>
      <c r="D804" s="64"/>
      <c r="E804" s="65"/>
      <c r="F804" s="66"/>
      <c r="G804" s="63"/>
      <c r="H804" s="67"/>
      <c r="I804" s="68"/>
      <c r="J804" s="68"/>
      <c r="K804" s="34"/>
      <c r="L804" s="75">
        <v>804</v>
      </c>
      <c r="M804" s="75" t="b">
        <f xml:space="preserve"> IF(AND(Edges[Relationship Date (UTC)] &gt;= Misc!$O$2, Edges[Relationship Date (UTC)] &lt;= Misc!$P$2,Edges[Tweet Date (UTC)] &gt;= Misc!$O$3, Edges[Tweet Date (UTC)] &lt;= Misc!$P$3,TRUE), TRUE, FALSE)</f>
        <v>1</v>
      </c>
      <c r="N804" s="70"/>
      <c r="O804" s="87" t="s">
        <v>1908</v>
      </c>
      <c r="P804" s="90">
        <v>44081.381099537037</v>
      </c>
      <c r="Q804" s="87" t="s">
        <v>2113</v>
      </c>
      <c r="R804" s="87"/>
      <c r="S804" s="87"/>
      <c r="T804" s="87" t="s">
        <v>2743</v>
      </c>
      <c r="U804" s="90">
        <v>44081.381099537037</v>
      </c>
      <c r="V804" s="92" t="s">
        <v>3406</v>
      </c>
      <c r="W804" s="87"/>
      <c r="X804" s="87"/>
      <c r="Y804" s="96" t="s">
        <v>5406</v>
      </c>
      <c r="Z804" s="87"/>
      <c r="AA804" s="48">
        <v>0</v>
      </c>
      <c r="AB804" s="49">
        <v>0</v>
      </c>
      <c r="AC804" s="48">
        <v>0</v>
      </c>
      <c r="AD804" s="49">
        <v>0</v>
      </c>
      <c r="AE804" s="48">
        <v>0</v>
      </c>
      <c r="AF804" s="49">
        <v>0</v>
      </c>
      <c r="AG804" s="48">
        <v>8</v>
      </c>
      <c r="AH804" s="49">
        <v>100</v>
      </c>
      <c r="AI804" s="48">
        <v>8</v>
      </c>
    </row>
    <row r="805" spans="1:35" x14ac:dyDescent="0.25">
      <c r="A805" s="62" t="s">
        <v>507</v>
      </c>
      <c r="B805" s="62" t="s">
        <v>1165</v>
      </c>
      <c r="C805" s="63"/>
      <c r="D805" s="64"/>
      <c r="E805" s="65"/>
      <c r="F805" s="66"/>
      <c r="G805" s="63"/>
      <c r="H805" s="67"/>
      <c r="I805" s="68"/>
      <c r="J805" s="68"/>
      <c r="K805" s="34"/>
      <c r="L805" s="75">
        <v>805</v>
      </c>
      <c r="M805" s="75" t="b">
        <f xml:space="preserve"> IF(AND(Edges[Relationship Date (UTC)] &gt;= Misc!$O$2, Edges[Relationship Date (UTC)] &lt;= Misc!$P$2,Edges[Tweet Date (UTC)] &gt;= Misc!$O$3, Edges[Tweet Date (UTC)] &lt;= Misc!$P$3,TRUE), TRUE, FALSE)</f>
        <v>1</v>
      </c>
      <c r="N805" s="70"/>
      <c r="O805" s="87" t="s">
        <v>1908</v>
      </c>
      <c r="P805" s="90">
        <v>44081.380798611113</v>
      </c>
      <c r="Q805" s="87" t="s">
        <v>1932</v>
      </c>
      <c r="R805" s="87"/>
      <c r="S805" s="87"/>
      <c r="T805" s="87" t="s">
        <v>2743</v>
      </c>
      <c r="U805" s="90">
        <v>44081.380798611113</v>
      </c>
      <c r="V805" s="92" t="s">
        <v>3407</v>
      </c>
      <c r="W805" s="87"/>
      <c r="X805" s="87"/>
      <c r="Y805" s="96" t="s">
        <v>5407</v>
      </c>
      <c r="Z805" s="87"/>
      <c r="AA805" s="48">
        <v>0</v>
      </c>
      <c r="AB805" s="49">
        <v>0</v>
      </c>
      <c r="AC805" s="48">
        <v>0</v>
      </c>
      <c r="AD805" s="49">
        <v>0</v>
      </c>
      <c r="AE805" s="48">
        <v>0</v>
      </c>
      <c r="AF805" s="49">
        <v>0</v>
      </c>
      <c r="AG805" s="48">
        <v>26</v>
      </c>
      <c r="AH805" s="49">
        <v>100</v>
      </c>
      <c r="AI805" s="48">
        <v>26</v>
      </c>
    </row>
    <row r="806" spans="1:35" x14ac:dyDescent="0.25">
      <c r="A806" s="62" t="s">
        <v>507</v>
      </c>
      <c r="B806" s="62" t="s">
        <v>1165</v>
      </c>
      <c r="C806" s="63"/>
      <c r="D806" s="64"/>
      <c r="E806" s="65"/>
      <c r="F806" s="66"/>
      <c r="G806" s="63"/>
      <c r="H806" s="67"/>
      <c r="I806" s="68"/>
      <c r="J806" s="68"/>
      <c r="K806" s="34"/>
      <c r="L806" s="75">
        <v>806</v>
      </c>
      <c r="M806" s="75" t="b">
        <f xml:space="preserve"> IF(AND(Edges[Relationship Date (UTC)] &gt;= Misc!$O$2, Edges[Relationship Date (UTC)] &lt;= Misc!$P$2,Edges[Tweet Date (UTC)] &gt;= Misc!$O$3, Edges[Tweet Date (UTC)] &lt;= Misc!$P$3,TRUE), TRUE, FALSE)</f>
        <v>1</v>
      </c>
      <c r="N806" s="70"/>
      <c r="O806" s="87" t="s">
        <v>1908</v>
      </c>
      <c r="P806" s="90">
        <v>44081.381145833337</v>
      </c>
      <c r="Q806" s="87" t="s">
        <v>2014</v>
      </c>
      <c r="R806" s="87"/>
      <c r="S806" s="87"/>
      <c r="T806" s="87" t="s">
        <v>2743</v>
      </c>
      <c r="U806" s="90">
        <v>44081.381145833337</v>
      </c>
      <c r="V806" s="92" t="s">
        <v>3408</v>
      </c>
      <c r="W806" s="87"/>
      <c r="X806" s="87"/>
      <c r="Y806" s="96" t="s">
        <v>5408</v>
      </c>
      <c r="Z806" s="87"/>
      <c r="AA806" s="48">
        <v>0</v>
      </c>
      <c r="AB806" s="49">
        <v>0</v>
      </c>
      <c r="AC806" s="48">
        <v>0</v>
      </c>
      <c r="AD806" s="49">
        <v>0</v>
      </c>
      <c r="AE806" s="48">
        <v>0</v>
      </c>
      <c r="AF806" s="49">
        <v>0</v>
      </c>
      <c r="AG806" s="48">
        <v>33</v>
      </c>
      <c r="AH806" s="49">
        <v>100</v>
      </c>
      <c r="AI806" s="48">
        <v>33</v>
      </c>
    </row>
    <row r="807" spans="1:35" x14ac:dyDescent="0.25">
      <c r="A807" s="62" t="s">
        <v>508</v>
      </c>
      <c r="B807" s="62" t="s">
        <v>1165</v>
      </c>
      <c r="C807" s="63"/>
      <c r="D807" s="64"/>
      <c r="E807" s="65"/>
      <c r="F807" s="66"/>
      <c r="G807" s="63"/>
      <c r="H807" s="67"/>
      <c r="I807" s="68"/>
      <c r="J807" s="68"/>
      <c r="K807" s="34"/>
      <c r="L807" s="75">
        <v>807</v>
      </c>
      <c r="M807" s="75" t="b">
        <f xml:space="preserve"> IF(AND(Edges[Relationship Date (UTC)] &gt;= Misc!$O$2, Edges[Relationship Date (UTC)] &lt;= Misc!$P$2,Edges[Tweet Date (UTC)] &gt;= Misc!$O$3, Edges[Tweet Date (UTC)] &lt;= Misc!$P$3,TRUE), TRUE, FALSE)</f>
        <v>1</v>
      </c>
      <c r="N807" s="70"/>
      <c r="O807" s="87" t="s">
        <v>1908</v>
      </c>
      <c r="P807" s="90">
        <v>44081.381145833337</v>
      </c>
      <c r="Q807" s="87" t="s">
        <v>1921</v>
      </c>
      <c r="R807" s="87"/>
      <c r="S807" s="87"/>
      <c r="T807" s="87" t="s">
        <v>2747</v>
      </c>
      <c r="U807" s="90">
        <v>44081.381145833337</v>
      </c>
      <c r="V807" s="92" t="s">
        <v>3409</v>
      </c>
      <c r="W807" s="87"/>
      <c r="X807" s="87"/>
      <c r="Y807" s="96" t="s">
        <v>5409</v>
      </c>
      <c r="Z807" s="87"/>
      <c r="AA807" s="48">
        <v>0</v>
      </c>
      <c r="AB807" s="49">
        <v>0</v>
      </c>
      <c r="AC807" s="48">
        <v>0</v>
      </c>
      <c r="AD807" s="49">
        <v>0</v>
      </c>
      <c r="AE807" s="48">
        <v>0</v>
      </c>
      <c r="AF807" s="49">
        <v>0</v>
      </c>
      <c r="AG807" s="48">
        <v>26</v>
      </c>
      <c r="AH807" s="49">
        <v>100</v>
      </c>
      <c r="AI807" s="48">
        <v>26</v>
      </c>
    </row>
    <row r="808" spans="1:35" x14ac:dyDescent="0.25">
      <c r="A808" s="62" t="s">
        <v>509</v>
      </c>
      <c r="B808" s="62" t="s">
        <v>1165</v>
      </c>
      <c r="C808" s="63"/>
      <c r="D808" s="64"/>
      <c r="E808" s="65"/>
      <c r="F808" s="66"/>
      <c r="G808" s="63"/>
      <c r="H808" s="67"/>
      <c r="I808" s="68"/>
      <c r="J808" s="68"/>
      <c r="K808" s="34"/>
      <c r="L808" s="75">
        <v>808</v>
      </c>
      <c r="M808" s="75" t="b">
        <f xml:space="preserve"> IF(AND(Edges[Relationship Date (UTC)] &gt;= Misc!$O$2, Edges[Relationship Date (UTC)] &lt;= Misc!$P$2,Edges[Tweet Date (UTC)] &gt;= Misc!$O$3, Edges[Tweet Date (UTC)] &lt;= Misc!$P$3,TRUE), TRUE, FALSE)</f>
        <v>1</v>
      </c>
      <c r="N808" s="70"/>
      <c r="O808" s="87" t="s">
        <v>1908</v>
      </c>
      <c r="P808" s="90">
        <v>44081.381180555552</v>
      </c>
      <c r="Q808" s="87" t="s">
        <v>1921</v>
      </c>
      <c r="R808" s="87"/>
      <c r="S808" s="87"/>
      <c r="T808" s="87" t="s">
        <v>2747</v>
      </c>
      <c r="U808" s="90">
        <v>44081.381180555552</v>
      </c>
      <c r="V808" s="92" t="s">
        <v>3410</v>
      </c>
      <c r="W808" s="87"/>
      <c r="X808" s="87"/>
      <c r="Y808" s="96" t="s">
        <v>5410</v>
      </c>
      <c r="Z808" s="87"/>
      <c r="AA808" s="48">
        <v>0</v>
      </c>
      <c r="AB808" s="49">
        <v>0</v>
      </c>
      <c r="AC808" s="48">
        <v>0</v>
      </c>
      <c r="AD808" s="49">
        <v>0</v>
      </c>
      <c r="AE808" s="48">
        <v>0</v>
      </c>
      <c r="AF808" s="49">
        <v>0</v>
      </c>
      <c r="AG808" s="48">
        <v>26</v>
      </c>
      <c r="AH808" s="49">
        <v>100</v>
      </c>
      <c r="AI808" s="48">
        <v>26</v>
      </c>
    </row>
    <row r="809" spans="1:35" x14ac:dyDescent="0.25">
      <c r="A809" s="62" t="s">
        <v>510</v>
      </c>
      <c r="B809" s="62" t="s">
        <v>1359</v>
      </c>
      <c r="C809" s="63"/>
      <c r="D809" s="64"/>
      <c r="E809" s="65"/>
      <c r="F809" s="66"/>
      <c r="G809" s="63"/>
      <c r="H809" s="67"/>
      <c r="I809" s="68"/>
      <c r="J809" s="68"/>
      <c r="K809" s="34"/>
      <c r="L809" s="75">
        <v>809</v>
      </c>
      <c r="M809" s="75" t="b">
        <f xml:space="preserve"> IF(AND(Edges[Relationship Date (UTC)] &gt;= Misc!$O$2, Edges[Relationship Date (UTC)] &lt;= Misc!$P$2,Edges[Tweet Date (UTC)] &gt;= Misc!$O$3, Edges[Tweet Date (UTC)] &lt;= Misc!$P$3,TRUE), TRUE, FALSE)</f>
        <v>1</v>
      </c>
      <c r="N809" s="70"/>
      <c r="O809" s="87" t="s">
        <v>1908</v>
      </c>
      <c r="P809" s="90">
        <v>44081.381273148145</v>
      </c>
      <c r="Q809" s="87" t="s">
        <v>1923</v>
      </c>
      <c r="R809" s="87"/>
      <c r="S809" s="87"/>
      <c r="T809" s="87" t="s">
        <v>2748</v>
      </c>
      <c r="U809" s="90">
        <v>44081.381273148145</v>
      </c>
      <c r="V809" s="92" t="s">
        <v>3411</v>
      </c>
      <c r="W809" s="87"/>
      <c r="X809" s="87"/>
      <c r="Y809" s="96" t="s">
        <v>5411</v>
      </c>
      <c r="Z809" s="87"/>
      <c r="AA809" s="48">
        <v>0</v>
      </c>
      <c r="AB809" s="49">
        <v>0</v>
      </c>
      <c r="AC809" s="48">
        <v>0</v>
      </c>
      <c r="AD809" s="49">
        <v>0</v>
      </c>
      <c r="AE809" s="48">
        <v>0</v>
      </c>
      <c r="AF809" s="49">
        <v>0</v>
      </c>
      <c r="AG809" s="48">
        <v>14</v>
      </c>
      <c r="AH809" s="49">
        <v>100</v>
      </c>
      <c r="AI809" s="48">
        <v>14</v>
      </c>
    </row>
    <row r="810" spans="1:35" x14ac:dyDescent="0.25">
      <c r="A810" s="62" t="s">
        <v>511</v>
      </c>
      <c r="B810" s="62" t="s">
        <v>1269</v>
      </c>
      <c r="C810" s="63"/>
      <c r="D810" s="64"/>
      <c r="E810" s="65"/>
      <c r="F810" s="66"/>
      <c r="G810" s="63"/>
      <c r="H810" s="67"/>
      <c r="I810" s="68"/>
      <c r="J810" s="68"/>
      <c r="K810" s="34"/>
      <c r="L810" s="75">
        <v>810</v>
      </c>
      <c r="M810" s="75" t="b">
        <f xml:space="preserve"> IF(AND(Edges[Relationship Date (UTC)] &gt;= Misc!$O$2, Edges[Relationship Date (UTC)] &lt;= Misc!$P$2,Edges[Tweet Date (UTC)] &gt;= Misc!$O$3, Edges[Tweet Date (UTC)] &lt;= Misc!$P$3,TRUE), TRUE, FALSE)</f>
        <v>1</v>
      </c>
      <c r="N810" s="70"/>
      <c r="O810" s="87" t="s">
        <v>1908</v>
      </c>
      <c r="P810" s="90">
        <v>44081.381296296298</v>
      </c>
      <c r="Q810" s="87" t="s">
        <v>2093</v>
      </c>
      <c r="R810" s="87"/>
      <c r="S810" s="87"/>
      <c r="T810" s="87" t="s">
        <v>2743</v>
      </c>
      <c r="U810" s="90">
        <v>44081.381296296298</v>
      </c>
      <c r="V810" s="92" t="s">
        <v>3412</v>
      </c>
      <c r="W810" s="87"/>
      <c r="X810" s="87"/>
      <c r="Y810" s="96" t="s">
        <v>5412</v>
      </c>
      <c r="Z810" s="87"/>
      <c r="AA810" s="48">
        <v>0</v>
      </c>
      <c r="AB810" s="49">
        <v>0</v>
      </c>
      <c r="AC810" s="48">
        <v>0</v>
      </c>
      <c r="AD810" s="49">
        <v>0</v>
      </c>
      <c r="AE810" s="48">
        <v>0</v>
      </c>
      <c r="AF810" s="49">
        <v>0</v>
      </c>
      <c r="AG810" s="48">
        <v>32</v>
      </c>
      <c r="AH810" s="49">
        <v>100</v>
      </c>
      <c r="AI810" s="48">
        <v>32</v>
      </c>
    </row>
    <row r="811" spans="1:35" x14ac:dyDescent="0.25">
      <c r="A811" s="62" t="s">
        <v>512</v>
      </c>
      <c r="B811" s="62" t="s">
        <v>1352</v>
      </c>
      <c r="C811" s="63"/>
      <c r="D811" s="64"/>
      <c r="E811" s="65"/>
      <c r="F811" s="66"/>
      <c r="G811" s="63"/>
      <c r="H811" s="67"/>
      <c r="I811" s="68"/>
      <c r="J811" s="68"/>
      <c r="K811" s="34"/>
      <c r="L811" s="75">
        <v>811</v>
      </c>
      <c r="M811" s="75" t="b">
        <f xml:space="preserve"> IF(AND(Edges[Relationship Date (UTC)] &gt;= Misc!$O$2, Edges[Relationship Date (UTC)] &lt;= Misc!$P$2,Edges[Tweet Date (UTC)] &gt;= Misc!$O$3, Edges[Tweet Date (UTC)] &lt;= Misc!$P$3,TRUE), TRUE, FALSE)</f>
        <v>1</v>
      </c>
      <c r="N811" s="70"/>
      <c r="O811" s="87" t="s">
        <v>1908</v>
      </c>
      <c r="P811" s="90">
        <v>44081.381377314814</v>
      </c>
      <c r="Q811" s="87" t="s">
        <v>1952</v>
      </c>
      <c r="R811" s="87"/>
      <c r="S811" s="87"/>
      <c r="T811" s="87"/>
      <c r="U811" s="90">
        <v>44081.381377314814</v>
      </c>
      <c r="V811" s="92" t="s">
        <v>3413</v>
      </c>
      <c r="W811" s="87"/>
      <c r="X811" s="87"/>
      <c r="Y811" s="96" t="s">
        <v>5413</v>
      </c>
      <c r="Z811" s="87"/>
      <c r="AA811" s="48">
        <v>0</v>
      </c>
      <c r="AB811" s="49">
        <v>0</v>
      </c>
      <c r="AC811" s="48">
        <v>0</v>
      </c>
      <c r="AD811" s="49">
        <v>0</v>
      </c>
      <c r="AE811" s="48">
        <v>0</v>
      </c>
      <c r="AF811" s="49">
        <v>0</v>
      </c>
      <c r="AG811" s="48">
        <v>48</v>
      </c>
      <c r="AH811" s="49">
        <v>100</v>
      </c>
      <c r="AI811" s="48">
        <v>48</v>
      </c>
    </row>
    <row r="812" spans="1:35" x14ac:dyDescent="0.25">
      <c r="A812" s="62" t="s">
        <v>513</v>
      </c>
      <c r="B812" s="62" t="s">
        <v>1165</v>
      </c>
      <c r="C812" s="63"/>
      <c r="D812" s="64"/>
      <c r="E812" s="65"/>
      <c r="F812" s="66"/>
      <c r="G812" s="63"/>
      <c r="H812" s="67"/>
      <c r="I812" s="68"/>
      <c r="J812" s="68"/>
      <c r="K812" s="34"/>
      <c r="L812" s="75">
        <v>812</v>
      </c>
      <c r="M812" s="75" t="b">
        <f xml:space="preserve"> IF(AND(Edges[Relationship Date (UTC)] &gt;= Misc!$O$2, Edges[Relationship Date (UTC)] &lt;= Misc!$P$2,Edges[Tweet Date (UTC)] &gt;= Misc!$O$3, Edges[Tweet Date (UTC)] &lt;= Misc!$P$3,TRUE), TRUE, FALSE)</f>
        <v>1</v>
      </c>
      <c r="N812" s="70"/>
      <c r="O812" s="87" t="s">
        <v>1908</v>
      </c>
      <c r="P812" s="90">
        <v>44081.381435185183</v>
      </c>
      <c r="Q812" s="87" t="s">
        <v>1959</v>
      </c>
      <c r="R812" s="87"/>
      <c r="S812" s="87"/>
      <c r="T812" s="87" t="s">
        <v>2747</v>
      </c>
      <c r="U812" s="90">
        <v>44081.381435185183</v>
      </c>
      <c r="V812" s="92" t="s">
        <v>3414</v>
      </c>
      <c r="W812" s="87"/>
      <c r="X812" s="87"/>
      <c r="Y812" s="96" t="s">
        <v>5414</v>
      </c>
      <c r="Z812" s="87"/>
      <c r="AA812" s="48">
        <v>0</v>
      </c>
      <c r="AB812" s="49">
        <v>0</v>
      </c>
      <c r="AC812" s="48">
        <v>0</v>
      </c>
      <c r="AD812" s="49">
        <v>0</v>
      </c>
      <c r="AE812" s="48">
        <v>0</v>
      </c>
      <c r="AF812" s="49">
        <v>0</v>
      </c>
      <c r="AG812" s="48">
        <v>27</v>
      </c>
      <c r="AH812" s="49">
        <v>100</v>
      </c>
      <c r="AI812" s="48">
        <v>27</v>
      </c>
    </row>
    <row r="813" spans="1:35" x14ac:dyDescent="0.25">
      <c r="A813" s="62" t="s">
        <v>514</v>
      </c>
      <c r="B813" s="62" t="s">
        <v>1617</v>
      </c>
      <c r="C813" s="63"/>
      <c r="D813" s="64"/>
      <c r="E813" s="65"/>
      <c r="F813" s="66"/>
      <c r="G813" s="63"/>
      <c r="H813" s="67"/>
      <c r="I813" s="68"/>
      <c r="J813" s="68"/>
      <c r="K813" s="34"/>
      <c r="L813" s="75">
        <v>813</v>
      </c>
      <c r="M813" s="75" t="b">
        <f xml:space="preserve"> IF(AND(Edges[Relationship Date (UTC)] &gt;= Misc!$O$2, Edges[Relationship Date (UTC)] &lt;= Misc!$P$2,Edges[Tweet Date (UTC)] &gt;= Misc!$O$3, Edges[Tweet Date (UTC)] &lt;= Misc!$P$3,TRUE), TRUE, FALSE)</f>
        <v>1</v>
      </c>
      <c r="N813" s="70"/>
      <c r="O813" s="87" t="s">
        <v>1908</v>
      </c>
      <c r="P813" s="90">
        <v>44081.38144675926</v>
      </c>
      <c r="Q813" s="87" t="s">
        <v>2199</v>
      </c>
      <c r="R813" s="87"/>
      <c r="S813" s="87"/>
      <c r="T813" s="87" t="s">
        <v>2745</v>
      </c>
      <c r="U813" s="90">
        <v>44081.38144675926</v>
      </c>
      <c r="V813" s="92" t="s">
        <v>3415</v>
      </c>
      <c r="W813" s="87"/>
      <c r="X813" s="87"/>
      <c r="Y813" s="96" t="s">
        <v>5415</v>
      </c>
      <c r="Z813" s="87"/>
      <c r="AA813" s="48">
        <v>0</v>
      </c>
      <c r="AB813" s="49">
        <v>0</v>
      </c>
      <c r="AC813" s="48">
        <v>0</v>
      </c>
      <c r="AD813" s="49">
        <v>0</v>
      </c>
      <c r="AE813" s="48">
        <v>0</v>
      </c>
      <c r="AF813" s="49">
        <v>0</v>
      </c>
      <c r="AG813" s="48">
        <v>42</v>
      </c>
      <c r="AH813" s="49">
        <v>100</v>
      </c>
      <c r="AI813" s="48">
        <v>42</v>
      </c>
    </row>
    <row r="814" spans="1:35" x14ac:dyDescent="0.25">
      <c r="A814" s="62" t="s">
        <v>514</v>
      </c>
      <c r="B814" s="62" t="s">
        <v>1352</v>
      </c>
      <c r="C814" s="63"/>
      <c r="D814" s="64"/>
      <c r="E814" s="65"/>
      <c r="F814" s="66"/>
      <c r="G814" s="63"/>
      <c r="H814" s="67"/>
      <c r="I814" s="68"/>
      <c r="J814" s="68"/>
      <c r="K814" s="34"/>
      <c r="L814" s="75">
        <v>814</v>
      </c>
      <c r="M814" s="75" t="b">
        <f xml:space="preserve"> IF(AND(Edges[Relationship Date (UTC)] &gt;= Misc!$O$2, Edges[Relationship Date (UTC)] &lt;= Misc!$P$2,Edges[Tweet Date (UTC)] &gt;= Misc!$O$3, Edges[Tweet Date (UTC)] &lt;= Misc!$P$3,TRUE), TRUE, FALSE)</f>
        <v>1</v>
      </c>
      <c r="N814" s="70"/>
      <c r="O814" s="87" t="s">
        <v>1908</v>
      </c>
      <c r="P814" s="90">
        <v>44081.38144675926</v>
      </c>
      <c r="Q814" s="87" t="s">
        <v>2199</v>
      </c>
      <c r="R814" s="87"/>
      <c r="S814" s="87"/>
      <c r="T814" s="87" t="s">
        <v>2745</v>
      </c>
      <c r="U814" s="90">
        <v>44081.38144675926</v>
      </c>
      <c r="V814" s="92" t="s">
        <v>3415</v>
      </c>
      <c r="W814" s="87"/>
      <c r="X814" s="87"/>
      <c r="Y814" s="96" t="s">
        <v>5415</v>
      </c>
      <c r="Z814" s="87"/>
      <c r="AA814" s="48"/>
      <c r="AB814" s="49"/>
      <c r="AC814" s="48"/>
      <c r="AD814" s="49"/>
      <c r="AE814" s="48"/>
      <c r="AF814" s="49"/>
      <c r="AG814" s="48"/>
      <c r="AH814" s="49"/>
      <c r="AI814" s="48"/>
    </row>
    <row r="815" spans="1:35" x14ac:dyDescent="0.25">
      <c r="A815" s="62" t="s">
        <v>515</v>
      </c>
      <c r="B815" s="62" t="s">
        <v>1618</v>
      </c>
      <c r="C815" s="63"/>
      <c r="D815" s="64"/>
      <c r="E815" s="65"/>
      <c r="F815" s="66"/>
      <c r="G815" s="63"/>
      <c r="H815" s="67"/>
      <c r="I815" s="68"/>
      <c r="J815" s="68"/>
      <c r="K815" s="34"/>
      <c r="L815" s="75">
        <v>815</v>
      </c>
      <c r="M815" s="75" t="b">
        <f xml:space="preserve"> IF(AND(Edges[Relationship Date (UTC)] &gt;= Misc!$O$2, Edges[Relationship Date (UTC)] &lt;= Misc!$P$2,Edges[Tweet Date (UTC)] &gt;= Misc!$O$3, Edges[Tweet Date (UTC)] &lt;= Misc!$P$3,TRUE), TRUE, FALSE)</f>
        <v>1</v>
      </c>
      <c r="N815" s="70"/>
      <c r="O815" s="87" t="s">
        <v>1908</v>
      </c>
      <c r="P815" s="90">
        <v>44081.381481481483</v>
      </c>
      <c r="Q815" s="87" t="s">
        <v>2200</v>
      </c>
      <c r="R815" s="87"/>
      <c r="S815" s="87"/>
      <c r="T815" s="87" t="s">
        <v>2804</v>
      </c>
      <c r="U815" s="90">
        <v>44081.381481481483</v>
      </c>
      <c r="V815" s="92" t="s">
        <v>3416</v>
      </c>
      <c r="W815" s="87"/>
      <c r="X815" s="87"/>
      <c r="Y815" s="96" t="s">
        <v>5416</v>
      </c>
      <c r="Z815" s="87"/>
      <c r="AA815" s="48">
        <v>0</v>
      </c>
      <c r="AB815" s="49">
        <v>0</v>
      </c>
      <c r="AC815" s="48">
        <v>0</v>
      </c>
      <c r="AD815" s="49">
        <v>0</v>
      </c>
      <c r="AE815" s="48">
        <v>0</v>
      </c>
      <c r="AF815" s="49">
        <v>0</v>
      </c>
      <c r="AG815" s="48">
        <v>42</v>
      </c>
      <c r="AH815" s="49">
        <v>100</v>
      </c>
      <c r="AI815" s="48">
        <v>42</v>
      </c>
    </row>
    <row r="816" spans="1:35" x14ac:dyDescent="0.25">
      <c r="A816" s="62" t="s">
        <v>516</v>
      </c>
      <c r="B816" s="62" t="s">
        <v>1165</v>
      </c>
      <c r="C816" s="63"/>
      <c r="D816" s="64"/>
      <c r="E816" s="65"/>
      <c r="F816" s="66"/>
      <c r="G816" s="63"/>
      <c r="H816" s="67"/>
      <c r="I816" s="68"/>
      <c r="J816" s="68"/>
      <c r="K816" s="34"/>
      <c r="L816" s="75">
        <v>816</v>
      </c>
      <c r="M816" s="75" t="b">
        <f xml:space="preserve"> IF(AND(Edges[Relationship Date (UTC)] &gt;= Misc!$O$2, Edges[Relationship Date (UTC)] &lt;= Misc!$P$2,Edges[Tweet Date (UTC)] &gt;= Misc!$O$3, Edges[Tweet Date (UTC)] &lt;= Misc!$P$3,TRUE), TRUE, FALSE)</f>
        <v>1</v>
      </c>
      <c r="N816" s="70"/>
      <c r="O816" s="87" t="s">
        <v>1908</v>
      </c>
      <c r="P816" s="90">
        <v>44081.381504629629</v>
      </c>
      <c r="Q816" s="87" t="s">
        <v>1911</v>
      </c>
      <c r="R816" s="87"/>
      <c r="S816" s="87"/>
      <c r="T816" s="87" t="s">
        <v>2743</v>
      </c>
      <c r="U816" s="90">
        <v>44081.381504629629</v>
      </c>
      <c r="V816" s="92" t="s">
        <v>3417</v>
      </c>
      <c r="W816" s="87"/>
      <c r="X816" s="87"/>
      <c r="Y816" s="96" t="s">
        <v>5417</v>
      </c>
      <c r="Z816" s="87"/>
      <c r="AA816" s="48">
        <v>0</v>
      </c>
      <c r="AB816" s="49">
        <v>0</v>
      </c>
      <c r="AC816" s="48">
        <v>0</v>
      </c>
      <c r="AD816" s="49">
        <v>0</v>
      </c>
      <c r="AE816" s="48">
        <v>0</v>
      </c>
      <c r="AF816" s="49">
        <v>0</v>
      </c>
      <c r="AG816" s="48">
        <v>29</v>
      </c>
      <c r="AH816" s="49">
        <v>100</v>
      </c>
      <c r="AI816" s="48">
        <v>29</v>
      </c>
    </row>
    <row r="817" spans="1:35" x14ac:dyDescent="0.25">
      <c r="A817" s="62" t="s">
        <v>517</v>
      </c>
      <c r="B817" s="62" t="s">
        <v>1619</v>
      </c>
      <c r="C817" s="63"/>
      <c r="D817" s="64"/>
      <c r="E817" s="65"/>
      <c r="F817" s="66"/>
      <c r="G817" s="63"/>
      <c r="H817" s="67"/>
      <c r="I817" s="68"/>
      <c r="J817" s="68"/>
      <c r="K817" s="34"/>
      <c r="L817" s="75">
        <v>817</v>
      </c>
      <c r="M817" s="75" t="b">
        <f xml:space="preserve"> IF(AND(Edges[Relationship Date (UTC)] &gt;= Misc!$O$2, Edges[Relationship Date (UTC)] &lt;= Misc!$P$2,Edges[Tweet Date (UTC)] &gt;= Misc!$O$3, Edges[Tweet Date (UTC)] &lt;= Misc!$P$3,TRUE), TRUE, FALSE)</f>
        <v>1</v>
      </c>
      <c r="N817" s="70"/>
      <c r="O817" s="87" t="s">
        <v>1908</v>
      </c>
      <c r="P817" s="90">
        <v>44081.380057870374</v>
      </c>
      <c r="Q817" s="87" t="s">
        <v>2201</v>
      </c>
      <c r="R817" s="87"/>
      <c r="S817" s="87"/>
      <c r="T817" s="87" t="s">
        <v>2743</v>
      </c>
      <c r="U817" s="90">
        <v>44081.380057870374</v>
      </c>
      <c r="V817" s="92" t="s">
        <v>3418</v>
      </c>
      <c r="W817" s="87"/>
      <c r="X817" s="87"/>
      <c r="Y817" s="96" t="s">
        <v>5418</v>
      </c>
      <c r="Z817" s="87"/>
      <c r="AA817" s="48"/>
      <c r="AB817" s="49"/>
      <c r="AC817" s="48"/>
      <c r="AD817" s="49"/>
      <c r="AE817" s="48"/>
      <c r="AF817" s="49"/>
      <c r="AG817" s="48"/>
      <c r="AH817" s="49"/>
      <c r="AI817" s="48"/>
    </row>
    <row r="818" spans="1:35" x14ac:dyDescent="0.25">
      <c r="A818" s="62" t="s">
        <v>517</v>
      </c>
      <c r="B818" s="62" t="s">
        <v>1436</v>
      </c>
      <c r="C818" s="63"/>
      <c r="D818" s="64"/>
      <c r="E818" s="65"/>
      <c r="F818" s="66"/>
      <c r="G818" s="63"/>
      <c r="H818" s="67"/>
      <c r="I818" s="68"/>
      <c r="J818" s="68"/>
      <c r="K818" s="34"/>
      <c r="L818" s="75">
        <v>818</v>
      </c>
      <c r="M818" s="75" t="b">
        <f xml:space="preserve"> IF(AND(Edges[Relationship Date (UTC)] &gt;= Misc!$O$2, Edges[Relationship Date (UTC)] &lt;= Misc!$P$2,Edges[Tweet Date (UTC)] &gt;= Misc!$O$3, Edges[Tweet Date (UTC)] &lt;= Misc!$P$3,TRUE), TRUE, FALSE)</f>
        <v>1</v>
      </c>
      <c r="N818" s="70"/>
      <c r="O818" s="87" t="s">
        <v>1908</v>
      </c>
      <c r="P818" s="90">
        <v>44081.380057870374</v>
      </c>
      <c r="Q818" s="87" t="s">
        <v>2201</v>
      </c>
      <c r="R818" s="87"/>
      <c r="S818" s="87"/>
      <c r="T818" s="87" t="s">
        <v>2743</v>
      </c>
      <c r="U818" s="90">
        <v>44081.380057870374</v>
      </c>
      <c r="V818" s="92" t="s">
        <v>3418</v>
      </c>
      <c r="W818" s="87"/>
      <c r="X818" s="87"/>
      <c r="Y818" s="96" t="s">
        <v>5418</v>
      </c>
      <c r="Z818" s="87"/>
      <c r="AA818" s="48"/>
      <c r="AB818" s="49"/>
      <c r="AC818" s="48"/>
      <c r="AD818" s="49"/>
      <c r="AE818" s="48"/>
      <c r="AF818" s="49"/>
      <c r="AG818" s="48"/>
      <c r="AH818" s="49"/>
      <c r="AI818" s="48"/>
    </row>
    <row r="819" spans="1:35" x14ac:dyDescent="0.25">
      <c r="A819" s="62" t="s">
        <v>517</v>
      </c>
      <c r="B819" s="62" t="s">
        <v>1620</v>
      </c>
      <c r="C819" s="63"/>
      <c r="D819" s="64"/>
      <c r="E819" s="65"/>
      <c r="F819" s="66"/>
      <c r="G819" s="63"/>
      <c r="H819" s="67"/>
      <c r="I819" s="68"/>
      <c r="J819" s="68"/>
      <c r="K819" s="34"/>
      <c r="L819" s="75">
        <v>819</v>
      </c>
      <c r="M819" s="75" t="b">
        <f xml:space="preserve"> IF(AND(Edges[Relationship Date (UTC)] &gt;= Misc!$O$2, Edges[Relationship Date (UTC)] &lt;= Misc!$P$2,Edges[Tweet Date (UTC)] &gt;= Misc!$O$3, Edges[Tweet Date (UTC)] &lt;= Misc!$P$3,TRUE), TRUE, FALSE)</f>
        <v>1</v>
      </c>
      <c r="N819" s="70"/>
      <c r="O819" s="87" t="s">
        <v>1908</v>
      </c>
      <c r="P819" s="90">
        <v>44081.380057870374</v>
      </c>
      <c r="Q819" s="87" t="s">
        <v>2201</v>
      </c>
      <c r="R819" s="87"/>
      <c r="S819" s="87"/>
      <c r="T819" s="87" t="s">
        <v>2743</v>
      </c>
      <c r="U819" s="90">
        <v>44081.380057870374</v>
      </c>
      <c r="V819" s="92" t="s">
        <v>3418</v>
      </c>
      <c r="W819" s="87"/>
      <c r="X819" s="87"/>
      <c r="Y819" s="96" t="s">
        <v>5418</v>
      </c>
      <c r="Z819" s="87"/>
      <c r="AA819" s="48">
        <v>0</v>
      </c>
      <c r="AB819" s="49">
        <v>0</v>
      </c>
      <c r="AC819" s="48">
        <v>0</v>
      </c>
      <c r="AD819" s="49">
        <v>0</v>
      </c>
      <c r="AE819" s="48">
        <v>0</v>
      </c>
      <c r="AF819" s="49">
        <v>0</v>
      </c>
      <c r="AG819" s="48">
        <v>35</v>
      </c>
      <c r="AH819" s="49">
        <v>100</v>
      </c>
      <c r="AI819" s="48">
        <v>35</v>
      </c>
    </row>
    <row r="820" spans="1:35" x14ac:dyDescent="0.25">
      <c r="A820" s="62" t="s">
        <v>517</v>
      </c>
      <c r="B820" s="62" t="s">
        <v>517</v>
      </c>
      <c r="C820" s="63"/>
      <c r="D820" s="64"/>
      <c r="E820" s="65"/>
      <c r="F820" s="66"/>
      <c r="G820" s="63"/>
      <c r="H820" s="67"/>
      <c r="I820" s="68"/>
      <c r="J820" s="68"/>
      <c r="K820" s="34"/>
      <c r="L820" s="75">
        <v>820</v>
      </c>
      <c r="M820" s="75" t="b">
        <f xml:space="preserve"> IF(AND(Edges[Relationship Date (UTC)] &gt;= Misc!$O$2, Edges[Relationship Date (UTC)] &lt;= Misc!$P$2,Edges[Tweet Date (UTC)] &gt;= Misc!$O$3, Edges[Tweet Date (UTC)] &lt;= Misc!$P$3,TRUE), TRUE, FALSE)</f>
        <v>1</v>
      </c>
      <c r="N820" s="70"/>
      <c r="O820" s="87" t="s">
        <v>178</v>
      </c>
      <c r="P820" s="90">
        <v>44081.381516203706</v>
      </c>
      <c r="Q820" s="87" t="s">
        <v>2202</v>
      </c>
      <c r="R820" s="92" t="s">
        <v>2672</v>
      </c>
      <c r="S820" s="87" t="s">
        <v>2738</v>
      </c>
      <c r="T820" s="87" t="s">
        <v>2816</v>
      </c>
      <c r="U820" s="90">
        <v>44081.381516203706</v>
      </c>
      <c r="V820" s="92" t="s">
        <v>3419</v>
      </c>
      <c r="W820" s="87"/>
      <c r="X820" s="87"/>
      <c r="Y820" s="96" t="s">
        <v>5419</v>
      </c>
      <c r="Z820" s="87"/>
      <c r="AA820" s="48">
        <v>0</v>
      </c>
      <c r="AB820" s="49">
        <v>0</v>
      </c>
      <c r="AC820" s="48">
        <v>0</v>
      </c>
      <c r="AD820" s="49">
        <v>0</v>
      </c>
      <c r="AE820" s="48">
        <v>0</v>
      </c>
      <c r="AF820" s="49">
        <v>0</v>
      </c>
      <c r="AG820" s="48">
        <v>31</v>
      </c>
      <c r="AH820" s="49">
        <v>100</v>
      </c>
      <c r="AI820" s="48">
        <v>31</v>
      </c>
    </row>
    <row r="821" spans="1:35" x14ac:dyDescent="0.25">
      <c r="A821" s="62" t="s">
        <v>518</v>
      </c>
      <c r="B821" s="62" t="s">
        <v>1621</v>
      </c>
      <c r="C821" s="63"/>
      <c r="D821" s="64"/>
      <c r="E821" s="65"/>
      <c r="F821" s="66"/>
      <c r="G821" s="63"/>
      <c r="H821" s="67"/>
      <c r="I821" s="68"/>
      <c r="J821" s="68"/>
      <c r="K821" s="34"/>
      <c r="L821" s="75">
        <v>821</v>
      </c>
      <c r="M821" s="75" t="b">
        <f xml:space="preserve"> IF(AND(Edges[Relationship Date (UTC)] &gt;= Misc!$O$2, Edges[Relationship Date (UTC)] &lt;= Misc!$P$2,Edges[Tweet Date (UTC)] &gt;= Misc!$O$3, Edges[Tweet Date (UTC)] &lt;= Misc!$P$3,TRUE), TRUE, FALSE)</f>
        <v>1</v>
      </c>
      <c r="N821" s="70"/>
      <c r="O821" s="87" t="s">
        <v>1908</v>
      </c>
      <c r="P821" s="90">
        <v>44081.381597222222</v>
      </c>
      <c r="Q821" s="87" t="s">
        <v>2203</v>
      </c>
      <c r="R821" s="87"/>
      <c r="S821" s="87"/>
      <c r="T821" s="87" t="s">
        <v>2743</v>
      </c>
      <c r="U821" s="90">
        <v>44081.381597222222</v>
      </c>
      <c r="V821" s="92" t="s">
        <v>3420</v>
      </c>
      <c r="W821" s="87"/>
      <c r="X821" s="87"/>
      <c r="Y821" s="96" t="s">
        <v>5420</v>
      </c>
      <c r="Z821" s="87"/>
      <c r="AA821" s="48">
        <v>0</v>
      </c>
      <c r="AB821" s="49">
        <v>0</v>
      </c>
      <c r="AC821" s="48">
        <v>0</v>
      </c>
      <c r="AD821" s="49">
        <v>0</v>
      </c>
      <c r="AE821" s="48">
        <v>0</v>
      </c>
      <c r="AF821" s="49">
        <v>0</v>
      </c>
      <c r="AG821" s="48">
        <v>19</v>
      </c>
      <c r="AH821" s="49">
        <v>100</v>
      </c>
      <c r="AI821" s="48">
        <v>19</v>
      </c>
    </row>
    <row r="822" spans="1:35" x14ac:dyDescent="0.25">
      <c r="A822" s="62" t="s">
        <v>519</v>
      </c>
      <c r="B822" s="62" t="s">
        <v>1523</v>
      </c>
      <c r="C822" s="63"/>
      <c r="D822" s="64"/>
      <c r="E822" s="65"/>
      <c r="F822" s="66"/>
      <c r="G822" s="63"/>
      <c r="H822" s="67"/>
      <c r="I822" s="68"/>
      <c r="J822" s="68"/>
      <c r="K822" s="34"/>
      <c r="L822" s="75">
        <v>822</v>
      </c>
      <c r="M822" s="75" t="b">
        <f xml:space="preserve"> IF(AND(Edges[Relationship Date (UTC)] &gt;= Misc!$O$2, Edges[Relationship Date (UTC)] &lt;= Misc!$P$2,Edges[Tweet Date (UTC)] &gt;= Misc!$O$3, Edges[Tweet Date (UTC)] &lt;= Misc!$P$3,TRUE), TRUE, FALSE)</f>
        <v>1</v>
      </c>
      <c r="N822" s="70"/>
      <c r="O822" s="87" t="s">
        <v>1908</v>
      </c>
      <c r="P822" s="90">
        <v>44081.381597222222</v>
      </c>
      <c r="Q822" s="87" t="s">
        <v>2103</v>
      </c>
      <c r="R822" s="87"/>
      <c r="S822" s="87"/>
      <c r="T822" s="87" t="s">
        <v>2743</v>
      </c>
      <c r="U822" s="90">
        <v>44081.381597222222</v>
      </c>
      <c r="V822" s="92" t="s">
        <v>3421</v>
      </c>
      <c r="W822" s="87"/>
      <c r="X822" s="87"/>
      <c r="Y822" s="96" t="s">
        <v>5421</v>
      </c>
      <c r="Z822" s="87"/>
      <c r="AA822" s="48">
        <v>0</v>
      </c>
      <c r="AB822" s="49">
        <v>0</v>
      </c>
      <c r="AC822" s="48">
        <v>0</v>
      </c>
      <c r="AD822" s="49">
        <v>0</v>
      </c>
      <c r="AE822" s="48">
        <v>0</v>
      </c>
      <c r="AF822" s="49">
        <v>0</v>
      </c>
      <c r="AG822" s="48">
        <v>3</v>
      </c>
      <c r="AH822" s="49">
        <v>100</v>
      </c>
      <c r="AI822" s="48">
        <v>3</v>
      </c>
    </row>
    <row r="823" spans="1:35" x14ac:dyDescent="0.25">
      <c r="A823" s="62" t="s">
        <v>520</v>
      </c>
      <c r="B823" s="62" t="s">
        <v>1622</v>
      </c>
      <c r="C823" s="63"/>
      <c r="D823" s="64"/>
      <c r="E823" s="65"/>
      <c r="F823" s="66"/>
      <c r="G823" s="63"/>
      <c r="H823" s="67"/>
      <c r="I823" s="68"/>
      <c r="J823" s="68"/>
      <c r="K823" s="34"/>
      <c r="L823" s="75">
        <v>823</v>
      </c>
      <c r="M823" s="75" t="b">
        <f xml:space="preserve"> IF(AND(Edges[Relationship Date (UTC)] &gt;= Misc!$O$2, Edges[Relationship Date (UTC)] &lt;= Misc!$P$2,Edges[Tweet Date (UTC)] &gt;= Misc!$O$3, Edges[Tweet Date (UTC)] &lt;= Misc!$P$3,TRUE), TRUE, FALSE)</f>
        <v>1</v>
      </c>
      <c r="N823" s="70"/>
      <c r="O823" s="87" t="s">
        <v>1908</v>
      </c>
      <c r="P823" s="90">
        <v>44081.381620370368</v>
      </c>
      <c r="Q823" s="87" t="s">
        <v>2204</v>
      </c>
      <c r="R823" s="87"/>
      <c r="S823" s="87"/>
      <c r="T823" s="87"/>
      <c r="U823" s="90">
        <v>44081.381620370368</v>
      </c>
      <c r="V823" s="92" t="s">
        <v>3422</v>
      </c>
      <c r="W823" s="87"/>
      <c r="X823" s="87"/>
      <c r="Y823" s="96" t="s">
        <v>5422</v>
      </c>
      <c r="Z823" s="87"/>
      <c r="AA823" s="48">
        <v>0</v>
      </c>
      <c r="AB823" s="49">
        <v>0</v>
      </c>
      <c r="AC823" s="48">
        <v>0</v>
      </c>
      <c r="AD823" s="49">
        <v>0</v>
      </c>
      <c r="AE823" s="48">
        <v>0</v>
      </c>
      <c r="AF823" s="49">
        <v>0</v>
      </c>
      <c r="AG823" s="48">
        <v>47</v>
      </c>
      <c r="AH823" s="49">
        <v>100</v>
      </c>
      <c r="AI823" s="48">
        <v>47</v>
      </c>
    </row>
    <row r="824" spans="1:35" x14ac:dyDescent="0.25">
      <c r="A824" s="62" t="s">
        <v>521</v>
      </c>
      <c r="B824" s="62" t="s">
        <v>1623</v>
      </c>
      <c r="C824" s="63"/>
      <c r="D824" s="64"/>
      <c r="E824" s="65"/>
      <c r="F824" s="66"/>
      <c r="G824" s="63"/>
      <c r="H824" s="67"/>
      <c r="I824" s="68"/>
      <c r="J824" s="68"/>
      <c r="K824" s="34"/>
      <c r="L824" s="75">
        <v>824</v>
      </c>
      <c r="M824" s="75" t="b">
        <f xml:space="preserve"> IF(AND(Edges[Relationship Date (UTC)] &gt;= Misc!$O$2, Edges[Relationship Date (UTC)] &lt;= Misc!$P$2,Edges[Tweet Date (UTC)] &gt;= Misc!$O$3, Edges[Tweet Date (UTC)] &lt;= Misc!$P$3,TRUE), TRUE, FALSE)</f>
        <v>1</v>
      </c>
      <c r="N824" s="70"/>
      <c r="O824" s="87" t="s">
        <v>1908</v>
      </c>
      <c r="P824" s="90">
        <v>44081.371342592596</v>
      </c>
      <c r="Q824" s="87" t="s">
        <v>2205</v>
      </c>
      <c r="R824" s="87"/>
      <c r="S824" s="87"/>
      <c r="T824" s="87" t="s">
        <v>2743</v>
      </c>
      <c r="U824" s="90">
        <v>44081.371342592596</v>
      </c>
      <c r="V824" s="92" t="s">
        <v>3423</v>
      </c>
      <c r="W824" s="87"/>
      <c r="X824" s="87"/>
      <c r="Y824" s="96" t="s">
        <v>5423</v>
      </c>
      <c r="Z824" s="87"/>
      <c r="AA824" s="48">
        <v>0</v>
      </c>
      <c r="AB824" s="49">
        <v>0</v>
      </c>
      <c r="AC824" s="48">
        <v>0</v>
      </c>
      <c r="AD824" s="49">
        <v>0</v>
      </c>
      <c r="AE824" s="48">
        <v>0</v>
      </c>
      <c r="AF824" s="49">
        <v>0</v>
      </c>
      <c r="AG824" s="48">
        <v>4</v>
      </c>
      <c r="AH824" s="49">
        <v>100</v>
      </c>
      <c r="AI824" s="48">
        <v>4</v>
      </c>
    </row>
    <row r="825" spans="1:35" x14ac:dyDescent="0.25">
      <c r="A825" s="62" t="s">
        <v>522</v>
      </c>
      <c r="B825" s="62" t="s">
        <v>1165</v>
      </c>
      <c r="C825" s="63"/>
      <c r="D825" s="64"/>
      <c r="E825" s="65"/>
      <c r="F825" s="66"/>
      <c r="G825" s="63"/>
      <c r="H825" s="67"/>
      <c r="I825" s="68"/>
      <c r="J825" s="68"/>
      <c r="K825" s="34"/>
      <c r="L825" s="75">
        <v>825</v>
      </c>
      <c r="M825" s="75" t="b">
        <f xml:space="preserve"> IF(AND(Edges[Relationship Date (UTC)] &gt;= Misc!$O$2, Edges[Relationship Date (UTC)] &lt;= Misc!$P$2,Edges[Tweet Date (UTC)] &gt;= Misc!$O$3, Edges[Tweet Date (UTC)] &lt;= Misc!$P$3,TRUE), TRUE, FALSE)</f>
        <v>1</v>
      </c>
      <c r="N825" s="70"/>
      <c r="O825" s="87" t="s">
        <v>1908</v>
      </c>
      <c r="P825" s="90">
        <v>44081.374131944445</v>
      </c>
      <c r="Q825" s="87" t="s">
        <v>2206</v>
      </c>
      <c r="R825" s="92" t="s">
        <v>2673</v>
      </c>
      <c r="S825" s="87" t="s">
        <v>2738</v>
      </c>
      <c r="T825" s="87" t="s">
        <v>2764</v>
      </c>
      <c r="U825" s="90">
        <v>44081.374131944445</v>
      </c>
      <c r="V825" s="92" t="s">
        <v>3424</v>
      </c>
      <c r="W825" s="87"/>
      <c r="X825" s="87"/>
      <c r="Y825" s="96" t="s">
        <v>5424</v>
      </c>
      <c r="Z825" s="87"/>
      <c r="AA825" s="48">
        <v>0</v>
      </c>
      <c r="AB825" s="49">
        <v>0</v>
      </c>
      <c r="AC825" s="48">
        <v>0</v>
      </c>
      <c r="AD825" s="49">
        <v>0</v>
      </c>
      <c r="AE825" s="48">
        <v>0</v>
      </c>
      <c r="AF825" s="49">
        <v>0</v>
      </c>
      <c r="AG825" s="48">
        <v>25</v>
      </c>
      <c r="AH825" s="49">
        <v>100</v>
      </c>
      <c r="AI825" s="48">
        <v>25</v>
      </c>
    </row>
    <row r="826" spans="1:35" x14ac:dyDescent="0.25">
      <c r="A826" s="62" t="s">
        <v>522</v>
      </c>
      <c r="B826" s="62" t="s">
        <v>1165</v>
      </c>
      <c r="C826" s="63"/>
      <c r="D826" s="64"/>
      <c r="E826" s="65"/>
      <c r="F826" s="66"/>
      <c r="G826" s="63"/>
      <c r="H826" s="67"/>
      <c r="I826" s="68"/>
      <c r="J826" s="68"/>
      <c r="K826" s="34"/>
      <c r="L826" s="75">
        <v>826</v>
      </c>
      <c r="M826" s="75" t="b">
        <f xml:space="preserve"> IF(AND(Edges[Relationship Date (UTC)] &gt;= Misc!$O$2, Edges[Relationship Date (UTC)] &lt;= Misc!$P$2,Edges[Tweet Date (UTC)] &gt;= Misc!$O$3, Edges[Tweet Date (UTC)] &lt;= Misc!$P$3,TRUE), TRUE, FALSE)</f>
        <v>1</v>
      </c>
      <c r="N826" s="70"/>
      <c r="O826" s="87" t="s">
        <v>1908</v>
      </c>
      <c r="P826" s="90">
        <v>44081.3752662037</v>
      </c>
      <c r="Q826" s="87" t="s">
        <v>2207</v>
      </c>
      <c r="R826" s="92" t="s">
        <v>2674</v>
      </c>
      <c r="S826" s="87" t="s">
        <v>2738</v>
      </c>
      <c r="T826" s="87" t="s">
        <v>2743</v>
      </c>
      <c r="U826" s="90">
        <v>44081.3752662037</v>
      </c>
      <c r="V826" s="92" t="s">
        <v>3425</v>
      </c>
      <c r="W826" s="87"/>
      <c r="X826" s="87"/>
      <c r="Y826" s="96" t="s">
        <v>5425</v>
      </c>
      <c r="Z826" s="87"/>
      <c r="AA826" s="48">
        <v>0</v>
      </c>
      <c r="AB826" s="49">
        <v>0</v>
      </c>
      <c r="AC826" s="48">
        <v>0</v>
      </c>
      <c r="AD826" s="49">
        <v>0</v>
      </c>
      <c r="AE826" s="48">
        <v>0</v>
      </c>
      <c r="AF826" s="49">
        <v>0</v>
      </c>
      <c r="AG826" s="48">
        <v>26</v>
      </c>
      <c r="AH826" s="49">
        <v>100</v>
      </c>
      <c r="AI826" s="48">
        <v>26</v>
      </c>
    </row>
    <row r="827" spans="1:35" x14ac:dyDescent="0.25">
      <c r="A827" s="62" t="s">
        <v>522</v>
      </c>
      <c r="B827" s="62" t="s">
        <v>1165</v>
      </c>
      <c r="C827" s="63"/>
      <c r="D827" s="64"/>
      <c r="E827" s="65"/>
      <c r="F827" s="66"/>
      <c r="G827" s="63"/>
      <c r="H827" s="67"/>
      <c r="I827" s="68"/>
      <c r="J827" s="68"/>
      <c r="K827" s="34"/>
      <c r="L827" s="75">
        <v>827</v>
      </c>
      <c r="M827" s="75" t="b">
        <f xml:space="preserve"> IF(AND(Edges[Relationship Date (UTC)] &gt;= Misc!$O$2, Edges[Relationship Date (UTC)] &lt;= Misc!$P$2,Edges[Tweet Date (UTC)] &gt;= Misc!$O$3, Edges[Tweet Date (UTC)] &lt;= Misc!$P$3,TRUE), TRUE, FALSE)</f>
        <v>1</v>
      </c>
      <c r="N827" s="70"/>
      <c r="O827" s="87" t="s">
        <v>1908</v>
      </c>
      <c r="P827" s="90">
        <v>44081.375393518516</v>
      </c>
      <c r="Q827" s="87" t="s">
        <v>2208</v>
      </c>
      <c r="R827" s="92" t="s">
        <v>2675</v>
      </c>
      <c r="S827" s="87" t="s">
        <v>2738</v>
      </c>
      <c r="T827" s="87" t="s">
        <v>2743</v>
      </c>
      <c r="U827" s="90">
        <v>44081.375393518516</v>
      </c>
      <c r="V827" s="92" t="s">
        <v>3426</v>
      </c>
      <c r="W827" s="87"/>
      <c r="X827" s="87"/>
      <c r="Y827" s="96" t="s">
        <v>5426</v>
      </c>
      <c r="Z827" s="87"/>
      <c r="AA827" s="48">
        <v>0</v>
      </c>
      <c r="AB827" s="49">
        <v>0</v>
      </c>
      <c r="AC827" s="48">
        <v>0</v>
      </c>
      <c r="AD827" s="49">
        <v>0</v>
      </c>
      <c r="AE827" s="48">
        <v>0</v>
      </c>
      <c r="AF827" s="49">
        <v>0</v>
      </c>
      <c r="AG827" s="48">
        <v>24</v>
      </c>
      <c r="AH827" s="49">
        <v>100</v>
      </c>
      <c r="AI827" s="48">
        <v>24</v>
      </c>
    </row>
    <row r="828" spans="1:35" x14ac:dyDescent="0.25">
      <c r="A828" s="62" t="s">
        <v>521</v>
      </c>
      <c r="B828" s="62" t="s">
        <v>522</v>
      </c>
      <c r="C828" s="63"/>
      <c r="D828" s="64"/>
      <c r="E828" s="65"/>
      <c r="F828" s="66"/>
      <c r="G828" s="63"/>
      <c r="H828" s="67"/>
      <c r="I828" s="68"/>
      <c r="J828" s="68"/>
      <c r="K828" s="34"/>
      <c r="L828" s="75">
        <v>828</v>
      </c>
      <c r="M828" s="75" t="b">
        <f xml:space="preserve"> IF(AND(Edges[Relationship Date (UTC)] &gt;= Misc!$O$2, Edges[Relationship Date (UTC)] &lt;= Misc!$P$2,Edges[Tweet Date (UTC)] &gt;= Misc!$O$3, Edges[Tweet Date (UTC)] &lt;= Misc!$P$3,TRUE), TRUE, FALSE)</f>
        <v>1</v>
      </c>
      <c r="N828" s="70"/>
      <c r="O828" s="87" t="s">
        <v>1908</v>
      </c>
      <c r="P828" s="90">
        <v>44081.371666666666</v>
      </c>
      <c r="Q828" s="87" t="s">
        <v>2209</v>
      </c>
      <c r="R828" s="87"/>
      <c r="S828" s="87"/>
      <c r="T828" s="87"/>
      <c r="U828" s="90">
        <v>44081.371666666666</v>
      </c>
      <c r="V828" s="92" t="s">
        <v>3427</v>
      </c>
      <c r="W828" s="87"/>
      <c r="X828" s="87"/>
      <c r="Y828" s="96" t="s">
        <v>5427</v>
      </c>
      <c r="Z828" s="87"/>
      <c r="AA828" s="48">
        <v>0</v>
      </c>
      <c r="AB828" s="49">
        <v>0</v>
      </c>
      <c r="AC828" s="48">
        <v>0</v>
      </c>
      <c r="AD828" s="49">
        <v>0</v>
      </c>
      <c r="AE828" s="48">
        <v>0</v>
      </c>
      <c r="AF828" s="49">
        <v>0</v>
      </c>
      <c r="AG828" s="48">
        <v>20</v>
      </c>
      <c r="AH828" s="49">
        <v>100</v>
      </c>
      <c r="AI828" s="48">
        <v>20</v>
      </c>
    </row>
    <row r="829" spans="1:35" x14ac:dyDescent="0.25">
      <c r="A829" s="62" t="s">
        <v>521</v>
      </c>
      <c r="B829" s="62" t="s">
        <v>1624</v>
      </c>
      <c r="C829" s="63"/>
      <c r="D829" s="64"/>
      <c r="E829" s="65"/>
      <c r="F829" s="66"/>
      <c r="G829" s="63"/>
      <c r="H829" s="67"/>
      <c r="I829" s="68"/>
      <c r="J829" s="68"/>
      <c r="K829" s="34"/>
      <c r="L829" s="75">
        <v>829</v>
      </c>
      <c r="M829" s="75" t="b">
        <f xml:space="preserve"> IF(AND(Edges[Relationship Date (UTC)] &gt;= Misc!$O$2, Edges[Relationship Date (UTC)] &lt;= Misc!$P$2,Edges[Tweet Date (UTC)] &gt;= Misc!$O$3, Edges[Tweet Date (UTC)] &lt;= Misc!$P$3,TRUE), TRUE, FALSE)</f>
        <v>1</v>
      </c>
      <c r="N829" s="70"/>
      <c r="O829" s="87" t="s">
        <v>1908</v>
      </c>
      <c r="P829" s="90">
        <v>44081.374467592592</v>
      </c>
      <c r="Q829" s="87" t="s">
        <v>2210</v>
      </c>
      <c r="R829" s="87"/>
      <c r="S829" s="87"/>
      <c r="T829" s="87" t="s">
        <v>2743</v>
      </c>
      <c r="U829" s="90">
        <v>44081.374467592592</v>
      </c>
      <c r="V829" s="92" t="s">
        <v>3428</v>
      </c>
      <c r="W829" s="87"/>
      <c r="X829" s="87"/>
      <c r="Y829" s="96" t="s">
        <v>5428</v>
      </c>
      <c r="Z829" s="87"/>
      <c r="AA829" s="48">
        <v>0</v>
      </c>
      <c r="AB829" s="49">
        <v>0</v>
      </c>
      <c r="AC829" s="48">
        <v>0</v>
      </c>
      <c r="AD829" s="49">
        <v>0</v>
      </c>
      <c r="AE829" s="48">
        <v>0</v>
      </c>
      <c r="AF829" s="49">
        <v>0</v>
      </c>
      <c r="AG829" s="48">
        <v>4</v>
      </c>
      <c r="AH829" s="49">
        <v>100</v>
      </c>
      <c r="AI829" s="48">
        <v>4</v>
      </c>
    </row>
    <row r="830" spans="1:35" x14ac:dyDescent="0.25">
      <c r="A830" s="62" t="s">
        <v>521</v>
      </c>
      <c r="B830" s="62" t="s">
        <v>1625</v>
      </c>
      <c r="C830" s="63"/>
      <c r="D830" s="64"/>
      <c r="E830" s="65"/>
      <c r="F830" s="66"/>
      <c r="G830" s="63"/>
      <c r="H830" s="67"/>
      <c r="I830" s="68"/>
      <c r="J830" s="68"/>
      <c r="K830" s="34"/>
      <c r="L830" s="75">
        <v>830</v>
      </c>
      <c r="M830" s="75" t="b">
        <f xml:space="preserve"> IF(AND(Edges[Relationship Date (UTC)] &gt;= Misc!$O$2, Edges[Relationship Date (UTC)] &lt;= Misc!$P$2,Edges[Tweet Date (UTC)] &gt;= Misc!$O$3, Edges[Tweet Date (UTC)] &lt;= Misc!$P$3,TRUE), TRUE, FALSE)</f>
        <v>1</v>
      </c>
      <c r="N830" s="70"/>
      <c r="O830" s="87" t="s">
        <v>1908</v>
      </c>
      <c r="P830" s="90">
        <v>44081.374513888892</v>
      </c>
      <c r="Q830" s="87" t="s">
        <v>2211</v>
      </c>
      <c r="R830" s="87"/>
      <c r="S830" s="87"/>
      <c r="T830" s="87" t="s">
        <v>2743</v>
      </c>
      <c r="U830" s="90">
        <v>44081.374513888892</v>
      </c>
      <c r="V830" s="92" t="s">
        <v>3429</v>
      </c>
      <c r="W830" s="87"/>
      <c r="X830" s="87"/>
      <c r="Y830" s="96" t="s">
        <v>5429</v>
      </c>
      <c r="Z830" s="87"/>
      <c r="AA830" s="48">
        <v>0</v>
      </c>
      <c r="AB830" s="49">
        <v>0</v>
      </c>
      <c r="AC830" s="48">
        <v>0</v>
      </c>
      <c r="AD830" s="49">
        <v>0</v>
      </c>
      <c r="AE830" s="48">
        <v>0</v>
      </c>
      <c r="AF830" s="49">
        <v>0</v>
      </c>
      <c r="AG830" s="48">
        <v>4</v>
      </c>
      <c r="AH830" s="49">
        <v>100</v>
      </c>
      <c r="AI830" s="48">
        <v>4</v>
      </c>
    </row>
    <row r="831" spans="1:35" x14ac:dyDescent="0.25">
      <c r="A831" s="62" t="s">
        <v>521</v>
      </c>
      <c r="B831" s="62" t="s">
        <v>1165</v>
      </c>
      <c r="C831" s="63"/>
      <c r="D831" s="64"/>
      <c r="E831" s="65"/>
      <c r="F831" s="66"/>
      <c r="G831" s="63"/>
      <c r="H831" s="67"/>
      <c r="I831" s="68"/>
      <c r="J831" s="68"/>
      <c r="K831" s="34"/>
      <c r="L831" s="75">
        <v>831</v>
      </c>
      <c r="M831" s="75" t="b">
        <f xml:space="preserve"> IF(AND(Edges[Relationship Date (UTC)] &gt;= Misc!$O$2, Edges[Relationship Date (UTC)] &lt;= Misc!$P$2,Edges[Tweet Date (UTC)] &gt;= Misc!$O$3, Edges[Tweet Date (UTC)] &lt;= Misc!$P$3,TRUE), TRUE, FALSE)</f>
        <v>1</v>
      </c>
      <c r="N831" s="70"/>
      <c r="O831" s="87" t="s">
        <v>1908</v>
      </c>
      <c r="P831" s="90">
        <v>44081.371342592596</v>
      </c>
      <c r="Q831" s="87" t="s">
        <v>2205</v>
      </c>
      <c r="R831" s="87"/>
      <c r="S831" s="87"/>
      <c r="T831" s="87" t="s">
        <v>2743</v>
      </c>
      <c r="U831" s="90">
        <v>44081.371342592596</v>
      </c>
      <c r="V831" s="92" t="s">
        <v>3423</v>
      </c>
      <c r="W831" s="87"/>
      <c r="X831" s="87"/>
      <c r="Y831" s="96" t="s">
        <v>5423</v>
      </c>
      <c r="Z831" s="87"/>
      <c r="AA831" s="48"/>
      <c r="AB831" s="49"/>
      <c r="AC831" s="48"/>
      <c r="AD831" s="49"/>
      <c r="AE831" s="48"/>
      <c r="AF831" s="49"/>
      <c r="AG831" s="48"/>
      <c r="AH831" s="49"/>
      <c r="AI831" s="48"/>
    </row>
    <row r="832" spans="1:35" x14ac:dyDescent="0.25">
      <c r="A832" s="62" t="s">
        <v>521</v>
      </c>
      <c r="B832" s="62" t="s">
        <v>1165</v>
      </c>
      <c r="C832" s="63"/>
      <c r="D832" s="64"/>
      <c r="E832" s="65"/>
      <c r="F832" s="66"/>
      <c r="G832" s="63"/>
      <c r="H832" s="67"/>
      <c r="I832" s="68"/>
      <c r="J832" s="68"/>
      <c r="K832" s="34"/>
      <c r="L832" s="75">
        <v>832</v>
      </c>
      <c r="M832" s="75" t="b">
        <f xml:space="preserve"> IF(AND(Edges[Relationship Date (UTC)] &gt;= Misc!$O$2, Edges[Relationship Date (UTC)] &lt;= Misc!$P$2,Edges[Tweet Date (UTC)] &gt;= Misc!$O$3, Edges[Tweet Date (UTC)] &lt;= Misc!$P$3,TRUE), TRUE, FALSE)</f>
        <v>1</v>
      </c>
      <c r="N832" s="70"/>
      <c r="O832" s="87" t="s">
        <v>1908</v>
      </c>
      <c r="P832" s="90">
        <v>44081.371666666666</v>
      </c>
      <c r="Q832" s="87" t="s">
        <v>2209</v>
      </c>
      <c r="R832" s="87"/>
      <c r="S832" s="87"/>
      <c r="T832" s="87"/>
      <c r="U832" s="90">
        <v>44081.371666666666</v>
      </c>
      <c r="V832" s="92" t="s">
        <v>3427</v>
      </c>
      <c r="W832" s="87"/>
      <c r="X832" s="87"/>
      <c r="Y832" s="96" t="s">
        <v>5427</v>
      </c>
      <c r="Z832" s="87"/>
      <c r="AA832" s="48"/>
      <c r="AB832" s="49"/>
      <c r="AC832" s="48"/>
      <c r="AD832" s="49"/>
      <c r="AE832" s="48"/>
      <c r="AF832" s="49"/>
      <c r="AG832" s="48"/>
      <c r="AH832" s="49"/>
      <c r="AI832" s="48"/>
    </row>
    <row r="833" spans="1:35" x14ac:dyDescent="0.25">
      <c r="A833" s="62" t="s">
        <v>521</v>
      </c>
      <c r="B833" s="62" t="s">
        <v>521</v>
      </c>
      <c r="C833" s="63"/>
      <c r="D833" s="64"/>
      <c r="E833" s="65"/>
      <c r="F833" s="66"/>
      <c r="G833" s="63"/>
      <c r="H833" s="67"/>
      <c r="I833" s="68"/>
      <c r="J833" s="68"/>
      <c r="K833" s="34"/>
      <c r="L833" s="75">
        <v>833</v>
      </c>
      <c r="M833" s="75" t="b">
        <f xml:space="preserve"> IF(AND(Edges[Relationship Date (UTC)] &gt;= Misc!$O$2, Edges[Relationship Date (UTC)] &lt;= Misc!$P$2,Edges[Tweet Date (UTC)] &gt;= Misc!$O$3, Edges[Tweet Date (UTC)] &lt;= Misc!$P$3,TRUE), TRUE, FALSE)</f>
        <v>1</v>
      </c>
      <c r="N833" s="70"/>
      <c r="O833" s="87" t="s">
        <v>178</v>
      </c>
      <c r="P833" s="90">
        <v>44081.374363425923</v>
      </c>
      <c r="Q833" s="87" t="s">
        <v>2212</v>
      </c>
      <c r="R833" s="92" t="s">
        <v>2676</v>
      </c>
      <c r="S833" s="87" t="s">
        <v>2738</v>
      </c>
      <c r="T833" s="87" t="s">
        <v>2743</v>
      </c>
      <c r="U833" s="90">
        <v>44081.374363425923</v>
      </c>
      <c r="V833" s="92" t="s">
        <v>3430</v>
      </c>
      <c r="W833" s="87"/>
      <c r="X833" s="87"/>
      <c r="Y833" s="96" t="s">
        <v>5430</v>
      </c>
      <c r="Z833" s="87"/>
      <c r="AA833" s="48">
        <v>0</v>
      </c>
      <c r="AB833" s="49">
        <v>0</v>
      </c>
      <c r="AC833" s="48">
        <v>0</v>
      </c>
      <c r="AD833" s="49">
        <v>0</v>
      </c>
      <c r="AE833" s="48">
        <v>0</v>
      </c>
      <c r="AF833" s="49">
        <v>0</v>
      </c>
      <c r="AG833" s="48">
        <v>1</v>
      </c>
      <c r="AH833" s="49">
        <v>100</v>
      </c>
      <c r="AI833" s="48">
        <v>1</v>
      </c>
    </row>
    <row r="834" spans="1:35" x14ac:dyDescent="0.25">
      <c r="A834" s="62" t="s">
        <v>521</v>
      </c>
      <c r="B834" s="62" t="s">
        <v>1165</v>
      </c>
      <c r="C834" s="63"/>
      <c r="D834" s="64"/>
      <c r="E834" s="65"/>
      <c r="F834" s="66"/>
      <c r="G834" s="63"/>
      <c r="H834" s="67"/>
      <c r="I834" s="68"/>
      <c r="J834" s="68"/>
      <c r="K834" s="34"/>
      <c r="L834" s="75">
        <v>834</v>
      </c>
      <c r="M834" s="75" t="b">
        <f xml:space="preserve"> IF(AND(Edges[Relationship Date (UTC)] &gt;= Misc!$O$2, Edges[Relationship Date (UTC)] &lt;= Misc!$P$2,Edges[Tweet Date (UTC)] &gt;= Misc!$O$3, Edges[Tweet Date (UTC)] &lt;= Misc!$P$3,TRUE), TRUE, FALSE)</f>
        <v>1</v>
      </c>
      <c r="N834" s="70"/>
      <c r="O834" s="87" t="s">
        <v>1908</v>
      </c>
      <c r="P834" s="90">
        <v>44081.374467592592</v>
      </c>
      <c r="Q834" s="87" t="s">
        <v>2210</v>
      </c>
      <c r="R834" s="87"/>
      <c r="S834" s="87"/>
      <c r="T834" s="87" t="s">
        <v>2743</v>
      </c>
      <c r="U834" s="90">
        <v>44081.374467592592</v>
      </c>
      <c r="V834" s="92" t="s">
        <v>3428</v>
      </c>
      <c r="W834" s="87"/>
      <c r="X834" s="87"/>
      <c r="Y834" s="96" t="s">
        <v>5428</v>
      </c>
      <c r="Z834" s="87"/>
      <c r="AA834" s="48"/>
      <c r="AB834" s="49"/>
      <c r="AC834" s="48"/>
      <c r="AD834" s="49"/>
      <c r="AE834" s="48"/>
      <c r="AF834" s="49"/>
      <c r="AG834" s="48"/>
      <c r="AH834" s="49"/>
      <c r="AI834" s="48"/>
    </row>
    <row r="835" spans="1:35" x14ac:dyDescent="0.25">
      <c r="A835" s="62" t="s">
        <v>521</v>
      </c>
      <c r="B835" s="62" t="s">
        <v>1165</v>
      </c>
      <c r="C835" s="63"/>
      <c r="D835" s="64"/>
      <c r="E835" s="65"/>
      <c r="F835" s="66"/>
      <c r="G835" s="63"/>
      <c r="H835" s="67"/>
      <c r="I835" s="68"/>
      <c r="J835" s="68"/>
      <c r="K835" s="34"/>
      <c r="L835" s="75">
        <v>835</v>
      </c>
      <c r="M835" s="75" t="b">
        <f xml:space="preserve"> IF(AND(Edges[Relationship Date (UTC)] &gt;= Misc!$O$2, Edges[Relationship Date (UTC)] &lt;= Misc!$P$2,Edges[Tweet Date (UTC)] &gt;= Misc!$O$3, Edges[Tweet Date (UTC)] &lt;= Misc!$P$3,TRUE), TRUE, FALSE)</f>
        <v>1</v>
      </c>
      <c r="N835" s="70"/>
      <c r="O835" s="87" t="s">
        <v>1908</v>
      </c>
      <c r="P835" s="90">
        <v>44081.374513888892</v>
      </c>
      <c r="Q835" s="87" t="s">
        <v>2211</v>
      </c>
      <c r="R835" s="87"/>
      <c r="S835" s="87"/>
      <c r="T835" s="87" t="s">
        <v>2743</v>
      </c>
      <c r="U835" s="90">
        <v>44081.374513888892</v>
      </c>
      <c r="V835" s="92" t="s">
        <v>3429</v>
      </c>
      <c r="W835" s="87"/>
      <c r="X835" s="87"/>
      <c r="Y835" s="96" t="s">
        <v>5429</v>
      </c>
      <c r="Z835" s="87"/>
      <c r="AA835" s="48"/>
      <c r="AB835" s="49"/>
      <c r="AC835" s="48"/>
      <c r="AD835" s="49"/>
      <c r="AE835" s="48"/>
      <c r="AF835" s="49"/>
      <c r="AG835" s="48"/>
      <c r="AH835" s="49"/>
      <c r="AI835" s="48"/>
    </row>
    <row r="836" spans="1:35" x14ac:dyDescent="0.25">
      <c r="A836" s="62" t="s">
        <v>521</v>
      </c>
      <c r="B836" s="62" t="s">
        <v>1165</v>
      </c>
      <c r="C836" s="63"/>
      <c r="D836" s="64"/>
      <c r="E836" s="65"/>
      <c r="F836" s="66"/>
      <c r="G836" s="63"/>
      <c r="H836" s="67"/>
      <c r="I836" s="68"/>
      <c r="J836" s="68"/>
      <c r="K836" s="34"/>
      <c r="L836" s="75">
        <v>836</v>
      </c>
      <c r="M836" s="75" t="b">
        <f xml:space="preserve"> IF(AND(Edges[Relationship Date (UTC)] &gt;= Misc!$O$2, Edges[Relationship Date (UTC)] &lt;= Misc!$P$2,Edges[Tweet Date (UTC)] &gt;= Misc!$O$3, Edges[Tweet Date (UTC)] &lt;= Misc!$P$3,TRUE), TRUE, FALSE)</f>
        <v>1</v>
      </c>
      <c r="N836" s="70"/>
      <c r="O836" s="87" t="s">
        <v>1908</v>
      </c>
      <c r="P836" s="90">
        <v>44081.381643518522</v>
      </c>
      <c r="Q836" s="87" t="s">
        <v>1918</v>
      </c>
      <c r="R836" s="87"/>
      <c r="S836" s="87"/>
      <c r="T836" s="87"/>
      <c r="U836" s="90">
        <v>44081.381643518522</v>
      </c>
      <c r="V836" s="92" t="s">
        <v>3431</v>
      </c>
      <c r="W836" s="87"/>
      <c r="X836" s="87"/>
      <c r="Y836" s="96" t="s">
        <v>5431</v>
      </c>
      <c r="Z836" s="87"/>
      <c r="AA836" s="48">
        <v>0</v>
      </c>
      <c r="AB836" s="49">
        <v>0</v>
      </c>
      <c r="AC836" s="48">
        <v>0</v>
      </c>
      <c r="AD836" s="49">
        <v>0</v>
      </c>
      <c r="AE836" s="48">
        <v>0</v>
      </c>
      <c r="AF836" s="49">
        <v>0</v>
      </c>
      <c r="AG836" s="48">
        <v>44</v>
      </c>
      <c r="AH836" s="49">
        <v>100</v>
      </c>
      <c r="AI836" s="48">
        <v>44</v>
      </c>
    </row>
    <row r="837" spans="1:35" x14ac:dyDescent="0.25">
      <c r="A837" s="62" t="s">
        <v>523</v>
      </c>
      <c r="B837" s="62" t="s">
        <v>1349</v>
      </c>
      <c r="C837" s="63"/>
      <c r="D837" s="64"/>
      <c r="E837" s="65"/>
      <c r="F837" s="66"/>
      <c r="G837" s="63"/>
      <c r="H837" s="67"/>
      <c r="I837" s="68"/>
      <c r="J837" s="68"/>
      <c r="K837" s="34"/>
      <c r="L837" s="75">
        <v>837</v>
      </c>
      <c r="M837" s="75" t="b">
        <f xml:space="preserve"> IF(AND(Edges[Relationship Date (UTC)] &gt;= Misc!$O$2, Edges[Relationship Date (UTC)] &lt;= Misc!$P$2,Edges[Tweet Date (UTC)] &gt;= Misc!$O$3, Edges[Tweet Date (UTC)] &lt;= Misc!$P$3,TRUE), TRUE, FALSE)</f>
        <v>1</v>
      </c>
      <c r="N837" s="70"/>
      <c r="O837" s="87" t="s">
        <v>1908</v>
      </c>
      <c r="P837" s="90">
        <v>44081.381678240738</v>
      </c>
      <c r="Q837" s="87" t="s">
        <v>1915</v>
      </c>
      <c r="R837" s="87"/>
      <c r="S837" s="87"/>
      <c r="T837" s="87" t="s">
        <v>2743</v>
      </c>
      <c r="U837" s="90">
        <v>44081.381678240738</v>
      </c>
      <c r="V837" s="92" t="s">
        <v>3432</v>
      </c>
      <c r="W837" s="87"/>
      <c r="X837" s="87"/>
      <c r="Y837" s="96" t="s">
        <v>5432</v>
      </c>
      <c r="Z837" s="87"/>
      <c r="AA837" s="48">
        <v>0</v>
      </c>
      <c r="AB837" s="49">
        <v>0</v>
      </c>
      <c r="AC837" s="48">
        <v>0</v>
      </c>
      <c r="AD837" s="49">
        <v>0</v>
      </c>
      <c r="AE837" s="48">
        <v>0</v>
      </c>
      <c r="AF837" s="49">
        <v>0</v>
      </c>
      <c r="AG837" s="48">
        <v>32</v>
      </c>
      <c r="AH837" s="49">
        <v>100</v>
      </c>
      <c r="AI837" s="48">
        <v>32</v>
      </c>
    </row>
    <row r="838" spans="1:35" x14ac:dyDescent="0.25">
      <c r="A838" s="62" t="s">
        <v>524</v>
      </c>
      <c r="B838" s="62" t="s">
        <v>1387</v>
      </c>
      <c r="C838" s="63"/>
      <c r="D838" s="64"/>
      <c r="E838" s="65"/>
      <c r="F838" s="66"/>
      <c r="G838" s="63"/>
      <c r="H838" s="67"/>
      <c r="I838" s="68"/>
      <c r="J838" s="68"/>
      <c r="K838" s="34"/>
      <c r="L838" s="75">
        <v>838</v>
      </c>
      <c r="M838" s="75" t="b">
        <f xml:space="preserve"> IF(AND(Edges[Relationship Date (UTC)] &gt;= Misc!$O$2, Edges[Relationship Date (UTC)] &lt;= Misc!$P$2,Edges[Tweet Date (UTC)] &gt;= Misc!$O$3, Edges[Tweet Date (UTC)] &lt;= Misc!$P$3,TRUE), TRUE, FALSE)</f>
        <v>1</v>
      </c>
      <c r="N838" s="70"/>
      <c r="O838" s="87" t="s">
        <v>1908</v>
      </c>
      <c r="P838" s="90">
        <v>44081.380682870367</v>
      </c>
      <c r="Q838" s="87" t="s">
        <v>1983</v>
      </c>
      <c r="R838" s="87"/>
      <c r="S838" s="87"/>
      <c r="T838" s="87" t="s">
        <v>2743</v>
      </c>
      <c r="U838" s="90">
        <v>44081.380682870367</v>
      </c>
      <c r="V838" s="92" t="s">
        <v>3433</v>
      </c>
      <c r="W838" s="87"/>
      <c r="X838" s="87"/>
      <c r="Y838" s="96" t="s">
        <v>5433</v>
      </c>
      <c r="Z838" s="87"/>
      <c r="AA838" s="48">
        <v>0</v>
      </c>
      <c r="AB838" s="49">
        <v>0</v>
      </c>
      <c r="AC838" s="48">
        <v>0</v>
      </c>
      <c r="AD838" s="49">
        <v>0</v>
      </c>
      <c r="AE838" s="48">
        <v>0</v>
      </c>
      <c r="AF838" s="49">
        <v>0</v>
      </c>
      <c r="AG838" s="48">
        <v>22</v>
      </c>
      <c r="AH838" s="49">
        <v>100</v>
      </c>
      <c r="AI838" s="48">
        <v>22</v>
      </c>
    </row>
    <row r="839" spans="1:35" x14ac:dyDescent="0.25">
      <c r="A839" s="62" t="s">
        <v>524</v>
      </c>
      <c r="B839" s="62" t="s">
        <v>524</v>
      </c>
      <c r="C839" s="63"/>
      <c r="D839" s="64"/>
      <c r="E839" s="65"/>
      <c r="F839" s="66"/>
      <c r="G839" s="63"/>
      <c r="H839" s="67"/>
      <c r="I839" s="68"/>
      <c r="J839" s="68"/>
      <c r="K839" s="34"/>
      <c r="L839" s="75">
        <v>839</v>
      </c>
      <c r="M839" s="75" t="b">
        <f xml:space="preserve"> IF(AND(Edges[Relationship Date (UTC)] &gt;= Misc!$O$2, Edges[Relationship Date (UTC)] &lt;= Misc!$P$2,Edges[Tweet Date (UTC)] &gt;= Misc!$O$3, Edges[Tweet Date (UTC)] &lt;= Misc!$P$3,TRUE), TRUE, FALSE)</f>
        <v>1</v>
      </c>
      <c r="N839" s="70"/>
      <c r="O839" s="87" t="s">
        <v>178</v>
      </c>
      <c r="P839" s="90">
        <v>44081.381782407407</v>
      </c>
      <c r="Q839" s="87" t="s">
        <v>2213</v>
      </c>
      <c r="R839" s="87"/>
      <c r="S839" s="87"/>
      <c r="T839" s="87" t="s">
        <v>2743</v>
      </c>
      <c r="U839" s="90">
        <v>44081.381782407407</v>
      </c>
      <c r="V839" s="92" t="s">
        <v>3434</v>
      </c>
      <c r="W839" s="87"/>
      <c r="X839" s="87"/>
      <c r="Y839" s="96" t="s">
        <v>5434</v>
      </c>
      <c r="Z839" s="87"/>
      <c r="AA839" s="48">
        <v>0</v>
      </c>
      <c r="AB839" s="49">
        <v>0</v>
      </c>
      <c r="AC839" s="48">
        <v>0</v>
      </c>
      <c r="AD839" s="49">
        <v>0</v>
      </c>
      <c r="AE839" s="48">
        <v>0</v>
      </c>
      <c r="AF839" s="49">
        <v>0</v>
      </c>
      <c r="AG839" s="48">
        <v>20</v>
      </c>
      <c r="AH839" s="49">
        <v>100</v>
      </c>
      <c r="AI839" s="48">
        <v>20</v>
      </c>
    </row>
    <row r="840" spans="1:35" x14ac:dyDescent="0.25">
      <c r="A840" s="62" t="s">
        <v>525</v>
      </c>
      <c r="B840" s="62" t="s">
        <v>1609</v>
      </c>
      <c r="C840" s="63"/>
      <c r="D840" s="64"/>
      <c r="E840" s="65"/>
      <c r="F840" s="66"/>
      <c r="G840" s="63"/>
      <c r="H840" s="67"/>
      <c r="I840" s="68"/>
      <c r="J840" s="68"/>
      <c r="K840" s="34"/>
      <c r="L840" s="75">
        <v>840</v>
      </c>
      <c r="M840" s="75" t="b">
        <f xml:space="preserve"> IF(AND(Edges[Relationship Date (UTC)] &gt;= Misc!$O$2, Edges[Relationship Date (UTC)] &lt;= Misc!$P$2,Edges[Tweet Date (UTC)] &gt;= Misc!$O$3, Edges[Tweet Date (UTC)] &lt;= Misc!$P$3,TRUE), TRUE, FALSE)</f>
        <v>1</v>
      </c>
      <c r="N840" s="70"/>
      <c r="O840" s="87" t="s">
        <v>1908</v>
      </c>
      <c r="P840" s="90">
        <v>44081.381377314814</v>
      </c>
      <c r="Q840" s="87" t="s">
        <v>2193</v>
      </c>
      <c r="R840" s="87"/>
      <c r="S840" s="87"/>
      <c r="T840" s="87" t="s">
        <v>2743</v>
      </c>
      <c r="U840" s="90">
        <v>44081.381377314814</v>
      </c>
      <c r="V840" s="92" t="s">
        <v>3435</v>
      </c>
      <c r="W840" s="87"/>
      <c r="X840" s="87"/>
      <c r="Y840" s="96" t="s">
        <v>5435</v>
      </c>
      <c r="Z840" s="87"/>
      <c r="AA840" s="48">
        <v>0</v>
      </c>
      <c r="AB840" s="49">
        <v>0</v>
      </c>
      <c r="AC840" s="48">
        <v>0</v>
      </c>
      <c r="AD840" s="49">
        <v>0</v>
      </c>
      <c r="AE840" s="48">
        <v>0</v>
      </c>
      <c r="AF840" s="49">
        <v>0</v>
      </c>
      <c r="AG840" s="48">
        <v>25</v>
      </c>
      <c r="AH840" s="49">
        <v>100</v>
      </c>
      <c r="AI840" s="48">
        <v>25</v>
      </c>
    </row>
    <row r="841" spans="1:35" x14ac:dyDescent="0.25">
      <c r="A841" s="62" t="s">
        <v>525</v>
      </c>
      <c r="B841" s="62" t="s">
        <v>525</v>
      </c>
      <c r="C841" s="63"/>
      <c r="D841" s="64"/>
      <c r="E841" s="65"/>
      <c r="F841" s="66"/>
      <c r="G841" s="63"/>
      <c r="H841" s="67"/>
      <c r="I841" s="68"/>
      <c r="J841" s="68"/>
      <c r="K841" s="34"/>
      <c r="L841" s="75">
        <v>841</v>
      </c>
      <c r="M841" s="75" t="b">
        <f xml:space="preserve"> IF(AND(Edges[Relationship Date (UTC)] &gt;= Misc!$O$2, Edges[Relationship Date (UTC)] &lt;= Misc!$P$2,Edges[Tweet Date (UTC)] &gt;= Misc!$O$3, Edges[Tweet Date (UTC)] &lt;= Misc!$P$3,TRUE), TRUE, FALSE)</f>
        <v>1</v>
      </c>
      <c r="N841" s="70"/>
      <c r="O841" s="87" t="s">
        <v>178</v>
      </c>
      <c r="P841" s="90">
        <v>44081.381805555553</v>
      </c>
      <c r="Q841" s="87" t="s">
        <v>2214</v>
      </c>
      <c r="R841" s="87"/>
      <c r="S841" s="87"/>
      <c r="T841" s="87" t="s">
        <v>2743</v>
      </c>
      <c r="U841" s="90">
        <v>44081.381805555553</v>
      </c>
      <c r="V841" s="92" t="s">
        <v>3436</v>
      </c>
      <c r="W841" s="87"/>
      <c r="X841" s="87"/>
      <c r="Y841" s="96" t="s">
        <v>5436</v>
      </c>
      <c r="Z841" s="87"/>
      <c r="AA841" s="48">
        <v>0</v>
      </c>
      <c r="AB841" s="49">
        <v>0</v>
      </c>
      <c r="AC841" s="48">
        <v>0</v>
      </c>
      <c r="AD841" s="49">
        <v>0</v>
      </c>
      <c r="AE841" s="48">
        <v>0</v>
      </c>
      <c r="AF841" s="49">
        <v>0</v>
      </c>
      <c r="AG841" s="48">
        <v>17</v>
      </c>
      <c r="AH841" s="49">
        <v>100</v>
      </c>
      <c r="AI841" s="48">
        <v>17</v>
      </c>
    </row>
    <row r="842" spans="1:35" x14ac:dyDescent="0.25">
      <c r="A842" s="62" t="s">
        <v>526</v>
      </c>
      <c r="B842" s="62" t="s">
        <v>1165</v>
      </c>
      <c r="C842" s="63"/>
      <c r="D842" s="64"/>
      <c r="E842" s="65"/>
      <c r="F842" s="66"/>
      <c r="G842" s="63"/>
      <c r="H842" s="67"/>
      <c r="I842" s="68"/>
      <c r="J842" s="68"/>
      <c r="K842" s="34"/>
      <c r="L842" s="75">
        <v>842</v>
      </c>
      <c r="M842" s="75" t="b">
        <f xml:space="preserve"> IF(AND(Edges[Relationship Date (UTC)] &gt;= Misc!$O$2, Edges[Relationship Date (UTC)] &lt;= Misc!$P$2,Edges[Tweet Date (UTC)] &gt;= Misc!$O$3, Edges[Tweet Date (UTC)] &lt;= Misc!$P$3,TRUE), TRUE, FALSE)</f>
        <v>1</v>
      </c>
      <c r="N842" s="70"/>
      <c r="O842" s="87" t="s">
        <v>1908</v>
      </c>
      <c r="P842" s="90">
        <v>44081.38181712963</v>
      </c>
      <c r="Q842" s="87" t="s">
        <v>1921</v>
      </c>
      <c r="R842" s="87"/>
      <c r="S842" s="87"/>
      <c r="T842" s="87" t="s">
        <v>2747</v>
      </c>
      <c r="U842" s="90">
        <v>44081.38181712963</v>
      </c>
      <c r="V842" s="92" t="s">
        <v>3437</v>
      </c>
      <c r="W842" s="87"/>
      <c r="X842" s="87"/>
      <c r="Y842" s="96" t="s">
        <v>5437</v>
      </c>
      <c r="Z842" s="87"/>
      <c r="AA842" s="48">
        <v>0</v>
      </c>
      <c r="AB842" s="49">
        <v>0</v>
      </c>
      <c r="AC842" s="48">
        <v>0</v>
      </c>
      <c r="AD842" s="49">
        <v>0</v>
      </c>
      <c r="AE842" s="48">
        <v>0</v>
      </c>
      <c r="AF842" s="49">
        <v>0</v>
      </c>
      <c r="AG842" s="48">
        <v>26</v>
      </c>
      <c r="AH842" s="49">
        <v>100</v>
      </c>
      <c r="AI842" s="48">
        <v>26</v>
      </c>
    </row>
    <row r="843" spans="1:35" x14ac:dyDescent="0.25">
      <c r="A843" s="62" t="s">
        <v>527</v>
      </c>
      <c r="B843" s="62" t="s">
        <v>1626</v>
      </c>
      <c r="C843" s="63"/>
      <c r="D843" s="64"/>
      <c r="E843" s="65"/>
      <c r="F843" s="66"/>
      <c r="G843" s="63"/>
      <c r="H843" s="67"/>
      <c r="I843" s="68"/>
      <c r="J843" s="68"/>
      <c r="K843" s="34"/>
      <c r="L843" s="75">
        <v>843</v>
      </c>
      <c r="M843" s="75" t="b">
        <f xml:space="preserve"> IF(AND(Edges[Relationship Date (UTC)] &gt;= Misc!$O$2, Edges[Relationship Date (UTC)] &lt;= Misc!$P$2,Edges[Tweet Date (UTC)] &gt;= Misc!$O$3, Edges[Tweet Date (UTC)] &lt;= Misc!$P$3,TRUE), TRUE, FALSE)</f>
        <v>1</v>
      </c>
      <c r="N843" s="70"/>
      <c r="O843" s="87" t="s">
        <v>1908</v>
      </c>
      <c r="P843" s="90">
        <v>44081.381863425922</v>
      </c>
      <c r="Q843" s="87" t="s">
        <v>2215</v>
      </c>
      <c r="R843" s="87"/>
      <c r="S843" s="87"/>
      <c r="T843" s="87" t="s">
        <v>2817</v>
      </c>
      <c r="U843" s="90">
        <v>44081.381863425922</v>
      </c>
      <c r="V843" s="92" t="s">
        <v>3438</v>
      </c>
      <c r="W843" s="87"/>
      <c r="X843" s="87"/>
      <c r="Y843" s="96" t="s">
        <v>5438</v>
      </c>
      <c r="Z843" s="87"/>
      <c r="AA843" s="48">
        <v>0</v>
      </c>
      <c r="AB843" s="49">
        <v>0</v>
      </c>
      <c r="AC843" s="48">
        <v>0</v>
      </c>
      <c r="AD843" s="49">
        <v>0</v>
      </c>
      <c r="AE843" s="48">
        <v>0</v>
      </c>
      <c r="AF843" s="49">
        <v>0</v>
      </c>
      <c r="AG843" s="48">
        <v>7</v>
      </c>
      <c r="AH843" s="49">
        <v>100</v>
      </c>
      <c r="AI843" s="48">
        <v>7</v>
      </c>
    </row>
    <row r="844" spans="1:35" x14ac:dyDescent="0.25">
      <c r="A844" s="62" t="s">
        <v>528</v>
      </c>
      <c r="B844" s="62" t="s">
        <v>1165</v>
      </c>
      <c r="C844" s="63"/>
      <c r="D844" s="64"/>
      <c r="E844" s="65"/>
      <c r="F844" s="66"/>
      <c r="G844" s="63"/>
      <c r="H844" s="67"/>
      <c r="I844" s="68"/>
      <c r="J844" s="68"/>
      <c r="K844" s="34"/>
      <c r="L844" s="75">
        <v>844</v>
      </c>
      <c r="M844" s="75" t="b">
        <f xml:space="preserve"> IF(AND(Edges[Relationship Date (UTC)] &gt;= Misc!$O$2, Edges[Relationship Date (UTC)] &lt;= Misc!$P$2,Edges[Tweet Date (UTC)] &gt;= Misc!$O$3, Edges[Tweet Date (UTC)] &lt;= Misc!$P$3,TRUE), TRUE, FALSE)</f>
        <v>1</v>
      </c>
      <c r="N844" s="70"/>
      <c r="O844" s="87" t="s">
        <v>1908</v>
      </c>
      <c r="P844" s="90">
        <v>44081.381944444445</v>
      </c>
      <c r="Q844" s="87" t="s">
        <v>1932</v>
      </c>
      <c r="R844" s="87"/>
      <c r="S844" s="87"/>
      <c r="T844" s="87" t="s">
        <v>2743</v>
      </c>
      <c r="U844" s="90">
        <v>44081.381944444445</v>
      </c>
      <c r="V844" s="92" t="s">
        <v>3439</v>
      </c>
      <c r="W844" s="87"/>
      <c r="X844" s="87"/>
      <c r="Y844" s="96" t="s">
        <v>5439</v>
      </c>
      <c r="Z844" s="87"/>
      <c r="AA844" s="48">
        <v>0</v>
      </c>
      <c r="AB844" s="49">
        <v>0</v>
      </c>
      <c r="AC844" s="48">
        <v>0</v>
      </c>
      <c r="AD844" s="49">
        <v>0</v>
      </c>
      <c r="AE844" s="48">
        <v>0</v>
      </c>
      <c r="AF844" s="49">
        <v>0</v>
      </c>
      <c r="AG844" s="48">
        <v>26</v>
      </c>
      <c r="AH844" s="49">
        <v>100</v>
      </c>
      <c r="AI844" s="48">
        <v>26</v>
      </c>
    </row>
    <row r="845" spans="1:35" x14ac:dyDescent="0.25">
      <c r="A845" s="62" t="s">
        <v>529</v>
      </c>
      <c r="B845" s="62" t="s">
        <v>1269</v>
      </c>
      <c r="C845" s="63"/>
      <c r="D845" s="64"/>
      <c r="E845" s="65"/>
      <c r="F845" s="66"/>
      <c r="G845" s="63"/>
      <c r="H845" s="67"/>
      <c r="I845" s="68"/>
      <c r="J845" s="68"/>
      <c r="K845" s="34"/>
      <c r="L845" s="75">
        <v>845</v>
      </c>
      <c r="M845" s="75" t="b">
        <f xml:space="preserve"> IF(AND(Edges[Relationship Date (UTC)] &gt;= Misc!$O$2, Edges[Relationship Date (UTC)] &lt;= Misc!$P$2,Edges[Tweet Date (UTC)] &gt;= Misc!$O$3, Edges[Tweet Date (UTC)] &lt;= Misc!$P$3,TRUE), TRUE, FALSE)</f>
        <v>1</v>
      </c>
      <c r="N845" s="70"/>
      <c r="O845" s="87" t="s">
        <v>1908</v>
      </c>
      <c r="P845" s="90">
        <v>44081.381990740738</v>
      </c>
      <c r="Q845" s="87" t="s">
        <v>2093</v>
      </c>
      <c r="R845" s="87"/>
      <c r="S845" s="87"/>
      <c r="T845" s="87" t="s">
        <v>2743</v>
      </c>
      <c r="U845" s="90">
        <v>44081.381990740738</v>
      </c>
      <c r="V845" s="92" t="s">
        <v>3440</v>
      </c>
      <c r="W845" s="87"/>
      <c r="X845" s="87"/>
      <c r="Y845" s="96" t="s">
        <v>5440</v>
      </c>
      <c r="Z845" s="87"/>
      <c r="AA845" s="48">
        <v>0</v>
      </c>
      <c r="AB845" s="49">
        <v>0</v>
      </c>
      <c r="AC845" s="48">
        <v>0</v>
      </c>
      <c r="AD845" s="49">
        <v>0</v>
      </c>
      <c r="AE845" s="48">
        <v>0</v>
      </c>
      <c r="AF845" s="49">
        <v>0</v>
      </c>
      <c r="AG845" s="48">
        <v>32</v>
      </c>
      <c r="AH845" s="49">
        <v>100</v>
      </c>
      <c r="AI845" s="48">
        <v>32</v>
      </c>
    </row>
    <row r="846" spans="1:35" x14ac:dyDescent="0.25">
      <c r="A846" s="62" t="s">
        <v>530</v>
      </c>
      <c r="B846" s="62" t="s">
        <v>1627</v>
      </c>
      <c r="C846" s="63"/>
      <c r="D846" s="64"/>
      <c r="E846" s="65"/>
      <c r="F846" s="66"/>
      <c r="G846" s="63"/>
      <c r="H846" s="67"/>
      <c r="I846" s="68"/>
      <c r="J846" s="68"/>
      <c r="K846" s="34"/>
      <c r="L846" s="75">
        <v>846</v>
      </c>
      <c r="M846" s="75" t="b">
        <f xml:space="preserve"> IF(AND(Edges[Relationship Date (UTC)] &gt;= Misc!$O$2, Edges[Relationship Date (UTC)] &lt;= Misc!$P$2,Edges[Tweet Date (UTC)] &gt;= Misc!$O$3, Edges[Tweet Date (UTC)] &lt;= Misc!$P$3,TRUE), TRUE, FALSE)</f>
        <v>1</v>
      </c>
      <c r="N846" s="70"/>
      <c r="O846" s="87" t="s">
        <v>1908</v>
      </c>
      <c r="P846" s="90">
        <v>44081.382118055553</v>
      </c>
      <c r="Q846" s="87" t="s">
        <v>2216</v>
      </c>
      <c r="R846" s="87"/>
      <c r="S846" s="87"/>
      <c r="T846" s="87" t="s">
        <v>2743</v>
      </c>
      <c r="U846" s="90">
        <v>44081.382118055553</v>
      </c>
      <c r="V846" s="92" t="s">
        <v>3441</v>
      </c>
      <c r="W846" s="87"/>
      <c r="X846" s="87"/>
      <c r="Y846" s="96" t="s">
        <v>5441</v>
      </c>
      <c r="Z846" s="87"/>
      <c r="AA846" s="48">
        <v>0</v>
      </c>
      <c r="AB846" s="49">
        <v>0</v>
      </c>
      <c r="AC846" s="48">
        <v>0</v>
      </c>
      <c r="AD846" s="49">
        <v>0</v>
      </c>
      <c r="AE846" s="48">
        <v>0</v>
      </c>
      <c r="AF846" s="49">
        <v>0</v>
      </c>
      <c r="AG846" s="48">
        <v>8</v>
      </c>
      <c r="AH846" s="49">
        <v>100</v>
      </c>
      <c r="AI846" s="48">
        <v>8</v>
      </c>
    </row>
    <row r="847" spans="1:35" x14ac:dyDescent="0.25">
      <c r="A847" s="62" t="s">
        <v>531</v>
      </c>
      <c r="B847" s="62" t="s">
        <v>1361</v>
      </c>
      <c r="C847" s="63"/>
      <c r="D847" s="64"/>
      <c r="E847" s="65"/>
      <c r="F847" s="66"/>
      <c r="G847" s="63"/>
      <c r="H847" s="67"/>
      <c r="I847" s="68"/>
      <c r="J847" s="68"/>
      <c r="K847" s="34"/>
      <c r="L847" s="75">
        <v>847</v>
      </c>
      <c r="M847" s="75" t="b">
        <f xml:space="preserve"> IF(AND(Edges[Relationship Date (UTC)] &gt;= Misc!$O$2, Edges[Relationship Date (UTC)] &lt;= Misc!$P$2,Edges[Tweet Date (UTC)] &gt;= Misc!$O$3, Edges[Tweet Date (UTC)] &lt;= Misc!$P$3,TRUE), TRUE, FALSE)</f>
        <v>1</v>
      </c>
      <c r="N847" s="70"/>
      <c r="O847" s="87" t="s">
        <v>1908</v>
      </c>
      <c r="P847" s="90">
        <v>44081.38212962963</v>
      </c>
      <c r="Q847" s="87" t="s">
        <v>1925</v>
      </c>
      <c r="R847" s="87"/>
      <c r="S847" s="87"/>
      <c r="T847" s="87"/>
      <c r="U847" s="90">
        <v>44081.38212962963</v>
      </c>
      <c r="V847" s="92" t="s">
        <v>3442</v>
      </c>
      <c r="W847" s="87"/>
      <c r="X847" s="87"/>
      <c r="Y847" s="96" t="s">
        <v>5442</v>
      </c>
      <c r="Z847" s="87"/>
      <c r="AA847" s="48"/>
      <c r="AB847" s="49"/>
      <c r="AC847" s="48"/>
      <c r="AD847" s="49"/>
      <c r="AE847" s="48"/>
      <c r="AF847" s="49"/>
      <c r="AG847" s="48"/>
      <c r="AH847" s="49"/>
      <c r="AI847" s="48"/>
    </row>
    <row r="848" spans="1:35" x14ac:dyDescent="0.25">
      <c r="A848" s="62" t="s">
        <v>531</v>
      </c>
      <c r="B848" s="62" t="s">
        <v>1362</v>
      </c>
      <c r="C848" s="63"/>
      <c r="D848" s="64"/>
      <c r="E848" s="65"/>
      <c r="F848" s="66"/>
      <c r="G848" s="63"/>
      <c r="H848" s="67"/>
      <c r="I848" s="68"/>
      <c r="J848" s="68"/>
      <c r="K848" s="34"/>
      <c r="L848" s="75">
        <v>848</v>
      </c>
      <c r="M848" s="75" t="b">
        <f xml:space="preserve"> IF(AND(Edges[Relationship Date (UTC)] &gt;= Misc!$O$2, Edges[Relationship Date (UTC)] &lt;= Misc!$P$2,Edges[Tweet Date (UTC)] &gt;= Misc!$O$3, Edges[Tweet Date (UTC)] &lt;= Misc!$P$3,TRUE), TRUE, FALSE)</f>
        <v>1</v>
      </c>
      <c r="N848" s="70"/>
      <c r="O848" s="87" t="s">
        <v>1908</v>
      </c>
      <c r="P848" s="90">
        <v>44081.38212962963</v>
      </c>
      <c r="Q848" s="87" t="s">
        <v>1925</v>
      </c>
      <c r="R848" s="87"/>
      <c r="S848" s="87"/>
      <c r="T848" s="87"/>
      <c r="U848" s="90">
        <v>44081.38212962963</v>
      </c>
      <c r="V848" s="92" t="s">
        <v>3442</v>
      </c>
      <c r="W848" s="87"/>
      <c r="X848" s="87"/>
      <c r="Y848" s="96" t="s">
        <v>5442</v>
      </c>
      <c r="Z848" s="87"/>
      <c r="AA848" s="48">
        <v>0</v>
      </c>
      <c r="AB848" s="49">
        <v>0</v>
      </c>
      <c r="AC848" s="48">
        <v>0</v>
      </c>
      <c r="AD848" s="49">
        <v>0</v>
      </c>
      <c r="AE848" s="48">
        <v>0</v>
      </c>
      <c r="AF848" s="49">
        <v>0</v>
      </c>
      <c r="AG848" s="48">
        <v>42</v>
      </c>
      <c r="AH848" s="49">
        <v>100</v>
      </c>
      <c r="AI848" s="48">
        <v>42</v>
      </c>
    </row>
    <row r="849" spans="1:35" x14ac:dyDescent="0.25">
      <c r="A849" s="62" t="s">
        <v>532</v>
      </c>
      <c r="B849" s="62" t="s">
        <v>1165</v>
      </c>
      <c r="C849" s="63"/>
      <c r="D849" s="64"/>
      <c r="E849" s="65"/>
      <c r="F849" s="66"/>
      <c r="G849" s="63"/>
      <c r="H849" s="67"/>
      <c r="I849" s="68"/>
      <c r="J849" s="68"/>
      <c r="K849" s="34"/>
      <c r="L849" s="75">
        <v>849</v>
      </c>
      <c r="M849" s="75" t="b">
        <f xml:space="preserve"> IF(AND(Edges[Relationship Date (UTC)] &gt;= Misc!$O$2, Edges[Relationship Date (UTC)] &lt;= Misc!$P$2,Edges[Tweet Date (UTC)] &gt;= Misc!$O$3, Edges[Tweet Date (UTC)] &lt;= Misc!$P$3,TRUE), TRUE, FALSE)</f>
        <v>1</v>
      </c>
      <c r="N849" s="70"/>
      <c r="O849" s="87" t="s">
        <v>1908</v>
      </c>
      <c r="P849" s="90">
        <v>44081.381840277776</v>
      </c>
      <c r="Q849" s="87" t="s">
        <v>1976</v>
      </c>
      <c r="R849" s="87"/>
      <c r="S849" s="87"/>
      <c r="T849" s="87" t="s">
        <v>2747</v>
      </c>
      <c r="U849" s="90">
        <v>44081.381840277776</v>
      </c>
      <c r="V849" s="92" t="s">
        <v>3443</v>
      </c>
      <c r="W849" s="87"/>
      <c r="X849" s="87"/>
      <c r="Y849" s="96" t="s">
        <v>5443</v>
      </c>
      <c r="Z849" s="87"/>
      <c r="AA849" s="48"/>
      <c r="AB849" s="49"/>
      <c r="AC849" s="48"/>
      <c r="AD849" s="49"/>
      <c r="AE849" s="48"/>
      <c r="AF849" s="49"/>
      <c r="AG849" s="48"/>
      <c r="AH849" s="49"/>
      <c r="AI849" s="48"/>
    </row>
    <row r="850" spans="1:35" x14ac:dyDescent="0.25">
      <c r="A850" s="62" t="s">
        <v>532</v>
      </c>
      <c r="B850" s="62" t="s">
        <v>1398</v>
      </c>
      <c r="C850" s="63"/>
      <c r="D850" s="64"/>
      <c r="E850" s="65"/>
      <c r="F850" s="66"/>
      <c r="G850" s="63"/>
      <c r="H850" s="67"/>
      <c r="I850" s="68"/>
      <c r="J850" s="68"/>
      <c r="K850" s="34"/>
      <c r="L850" s="75">
        <v>850</v>
      </c>
      <c r="M850" s="75" t="b">
        <f xml:space="preserve"> IF(AND(Edges[Relationship Date (UTC)] &gt;= Misc!$O$2, Edges[Relationship Date (UTC)] &lt;= Misc!$P$2,Edges[Tweet Date (UTC)] &gt;= Misc!$O$3, Edges[Tweet Date (UTC)] &lt;= Misc!$P$3,TRUE), TRUE, FALSE)</f>
        <v>1</v>
      </c>
      <c r="N850" s="70"/>
      <c r="O850" s="87" t="s">
        <v>1908</v>
      </c>
      <c r="P850" s="90">
        <v>44081.381840277776</v>
      </c>
      <c r="Q850" s="87" t="s">
        <v>1976</v>
      </c>
      <c r="R850" s="87"/>
      <c r="S850" s="87"/>
      <c r="T850" s="87" t="s">
        <v>2747</v>
      </c>
      <c r="U850" s="90">
        <v>44081.381840277776</v>
      </c>
      <c r="V850" s="92" t="s">
        <v>3443</v>
      </c>
      <c r="W850" s="87"/>
      <c r="X850" s="87"/>
      <c r="Y850" s="96" t="s">
        <v>5443</v>
      </c>
      <c r="Z850" s="87"/>
      <c r="AA850" s="48">
        <v>0</v>
      </c>
      <c r="AB850" s="49">
        <v>0</v>
      </c>
      <c r="AC850" s="48">
        <v>0</v>
      </c>
      <c r="AD850" s="49">
        <v>0</v>
      </c>
      <c r="AE850" s="48">
        <v>0</v>
      </c>
      <c r="AF850" s="49">
        <v>0</v>
      </c>
      <c r="AG850" s="48">
        <v>27</v>
      </c>
      <c r="AH850" s="49">
        <v>100</v>
      </c>
      <c r="AI850" s="48">
        <v>27</v>
      </c>
    </row>
    <row r="851" spans="1:35" x14ac:dyDescent="0.25">
      <c r="A851" s="62" t="s">
        <v>532</v>
      </c>
      <c r="B851" s="62" t="s">
        <v>1291</v>
      </c>
      <c r="C851" s="63"/>
      <c r="D851" s="64"/>
      <c r="E851" s="65"/>
      <c r="F851" s="66"/>
      <c r="G851" s="63"/>
      <c r="H851" s="67"/>
      <c r="I851" s="68"/>
      <c r="J851" s="68"/>
      <c r="K851" s="34"/>
      <c r="L851" s="75">
        <v>851</v>
      </c>
      <c r="M851" s="75" t="b">
        <f xml:space="preserve"> IF(AND(Edges[Relationship Date (UTC)] &gt;= Misc!$O$2, Edges[Relationship Date (UTC)] &lt;= Misc!$P$2,Edges[Tweet Date (UTC)] &gt;= Misc!$O$3, Edges[Tweet Date (UTC)] &lt;= Misc!$P$3,TRUE), TRUE, FALSE)</f>
        <v>1</v>
      </c>
      <c r="N851" s="70"/>
      <c r="O851" s="87" t="s">
        <v>1908</v>
      </c>
      <c r="P851" s="90">
        <v>44081.382152777776</v>
      </c>
      <c r="Q851" s="87" t="s">
        <v>1939</v>
      </c>
      <c r="R851" s="87"/>
      <c r="S851" s="87"/>
      <c r="T851" s="87"/>
      <c r="U851" s="90">
        <v>44081.382152777776</v>
      </c>
      <c r="V851" s="92" t="s">
        <v>3444</v>
      </c>
      <c r="W851" s="87"/>
      <c r="X851" s="87"/>
      <c r="Y851" s="96" t="s">
        <v>5444</v>
      </c>
      <c r="Z851" s="87"/>
      <c r="AA851" s="48">
        <v>0</v>
      </c>
      <c r="AB851" s="49">
        <v>0</v>
      </c>
      <c r="AC851" s="48">
        <v>0</v>
      </c>
      <c r="AD851" s="49">
        <v>0</v>
      </c>
      <c r="AE851" s="48">
        <v>0</v>
      </c>
      <c r="AF851" s="49">
        <v>0</v>
      </c>
      <c r="AG851" s="48">
        <v>47</v>
      </c>
      <c r="AH851" s="49">
        <v>100</v>
      </c>
      <c r="AI851" s="48">
        <v>47</v>
      </c>
    </row>
    <row r="852" spans="1:35" x14ac:dyDescent="0.25">
      <c r="A852" s="62" t="s">
        <v>533</v>
      </c>
      <c r="B852" s="62" t="s">
        <v>1628</v>
      </c>
      <c r="C852" s="63"/>
      <c r="D852" s="64"/>
      <c r="E852" s="65"/>
      <c r="F852" s="66"/>
      <c r="G852" s="63"/>
      <c r="H852" s="67"/>
      <c r="I852" s="68"/>
      <c r="J852" s="68"/>
      <c r="K852" s="34"/>
      <c r="L852" s="75">
        <v>852</v>
      </c>
      <c r="M852" s="75" t="b">
        <f xml:space="preserve"> IF(AND(Edges[Relationship Date (UTC)] &gt;= Misc!$O$2, Edges[Relationship Date (UTC)] &lt;= Misc!$P$2,Edges[Tweet Date (UTC)] &gt;= Misc!$O$3, Edges[Tweet Date (UTC)] &lt;= Misc!$P$3,TRUE), TRUE, FALSE)</f>
        <v>1</v>
      </c>
      <c r="N852" s="70"/>
      <c r="O852" s="87" t="s">
        <v>1908</v>
      </c>
      <c r="P852" s="90">
        <v>44081.382280092592</v>
      </c>
      <c r="Q852" s="87" t="s">
        <v>2217</v>
      </c>
      <c r="R852" s="87"/>
      <c r="S852" s="87"/>
      <c r="T852" s="87" t="s">
        <v>2743</v>
      </c>
      <c r="U852" s="90">
        <v>44081.382280092592</v>
      </c>
      <c r="V852" s="92" t="s">
        <v>3445</v>
      </c>
      <c r="W852" s="87"/>
      <c r="X852" s="87"/>
      <c r="Y852" s="96" t="s">
        <v>5445</v>
      </c>
      <c r="Z852" s="87"/>
      <c r="AA852" s="48">
        <v>0</v>
      </c>
      <c r="AB852" s="49">
        <v>0</v>
      </c>
      <c r="AC852" s="48">
        <v>0</v>
      </c>
      <c r="AD852" s="49">
        <v>0</v>
      </c>
      <c r="AE852" s="48">
        <v>0</v>
      </c>
      <c r="AF852" s="49">
        <v>0</v>
      </c>
      <c r="AG852" s="48">
        <v>31</v>
      </c>
      <c r="AH852" s="49">
        <v>100</v>
      </c>
      <c r="AI852" s="48">
        <v>31</v>
      </c>
    </row>
    <row r="853" spans="1:35" x14ac:dyDescent="0.25">
      <c r="A853" s="62" t="s">
        <v>534</v>
      </c>
      <c r="B853" s="62" t="s">
        <v>1629</v>
      </c>
      <c r="C853" s="63"/>
      <c r="D853" s="64"/>
      <c r="E853" s="65"/>
      <c r="F853" s="66"/>
      <c r="G853" s="63"/>
      <c r="H853" s="67"/>
      <c r="I853" s="68"/>
      <c r="J853" s="68"/>
      <c r="K853" s="34"/>
      <c r="L853" s="75">
        <v>853</v>
      </c>
      <c r="M853" s="75" t="b">
        <f xml:space="preserve"> IF(AND(Edges[Relationship Date (UTC)] &gt;= Misc!$O$2, Edges[Relationship Date (UTC)] &lt;= Misc!$P$2,Edges[Tweet Date (UTC)] &gt;= Misc!$O$3, Edges[Tweet Date (UTC)] &lt;= Misc!$P$3,TRUE), TRUE, FALSE)</f>
        <v>1</v>
      </c>
      <c r="N853" s="70"/>
      <c r="O853" s="87" t="s">
        <v>1908</v>
      </c>
      <c r="P853" s="90">
        <v>44081.382303240738</v>
      </c>
      <c r="Q853" s="87" t="s">
        <v>2218</v>
      </c>
      <c r="R853" s="87"/>
      <c r="S853" s="87"/>
      <c r="T853" s="87" t="s">
        <v>2818</v>
      </c>
      <c r="U853" s="90">
        <v>44081.382303240738</v>
      </c>
      <c r="V853" s="92" t="s">
        <v>3446</v>
      </c>
      <c r="W853" s="87"/>
      <c r="X853" s="87"/>
      <c r="Y853" s="96" t="s">
        <v>5446</v>
      </c>
      <c r="Z853" s="87"/>
      <c r="AA853" s="48">
        <v>0</v>
      </c>
      <c r="AB853" s="49">
        <v>0</v>
      </c>
      <c r="AC853" s="48">
        <v>0</v>
      </c>
      <c r="AD853" s="49">
        <v>0</v>
      </c>
      <c r="AE853" s="48">
        <v>0</v>
      </c>
      <c r="AF853" s="49">
        <v>0</v>
      </c>
      <c r="AG853" s="48">
        <v>16</v>
      </c>
      <c r="AH853" s="49">
        <v>100</v>
      </c>
      <c r="AI853" s="48">
        <v>16</v>
      </c>
    </row>
    <row r="854" spans="1:35" x14ac:dyDescent="0.25">
      <c r="A854" s="62" t="s">
        <v>535</v>
      </c>
      <c r="B854" s="62" t="s">
        <v>1165</v>
      </c>
      <c r="C854" s="63"/>
      <c r="D854" s="64"/>
      <c r="E854" s="65"/>
      <c r="F854" s="66"/>
      <c r="G854" s="63"/>
      <c r="H854" s="67"/>
      <c r="I854" s="68"/>
      <c r="J854" s="68"/>
      <c r="K854" s="34"/>
      <c r="L854" s="75">
        <v>854</v>
      </c>
      <c r="M854" s="75" t="b">
        <f xml:space="preserve"> IF(AND(Edges[Relationship Date (UTC)] &gt;= Misc!$O$2, Edges[Relationship Date (UTC)] &lt;= Misc!$P$2,Edges[Tweet Date (UTC)] &gt;= Misc!$O$3, Edges[Tweet Date (UTC)] &lt;= Misc!$P$3,TRUE), TRUE, FALSE)</f>
        <v>1</v>
      </c>
      <c r="N854" s="70"/>
      <c r="O854" s="87" t="s">
        <v>1908</v>
      </c>
      <c r="P854" s="90">
        <v>44081.382314814815</v>
      </c>
      <c r="Q854" s="87" t="s">
        <v>1911</v>
      </c>
      <c r="R854" s="87"/>
      <c r="S854" s="87"/>
      <c r="T854" s="87" t="s">
        <v>2743</v>
      </c>
      <c r="U854" s="90">
        <v>44081.382314814815</v>
      </c>
      <c r="V854" s="92" t="s">
        <v>3447</v>
      </c>
      <c r="W854" s="87"/>
      <c r="X854" s="87"/>
      <c r="Y854" s="96" t="s">
        <v>5447</v>
      </c>
      <c r="Z854" s="87"/>
      <c r="AA854" s="48">
        <v>0</v>
      </c>
      <c r="AB854" s="49">
        <v>0</v>
      </c>
      <c r="AC854" s="48">
        <v>0</v>
      </c>
      <c r="AD854" s="49">
        <v>0</v>
      </c>
      <c r="AE854" s="48">
        <v>0</v>
      </c>
      <c r="AF854" s="49">
        <v>0</v>
      </c>
      <c r="AG854" s="48">
        <v>29</v>
      </c>
      <c r="AH854" s="49">
        <v>100</v>
      </c>
      <c r="AI854" s="48">
        <v>29</v>
      </c>
    </row>
    <row r="855" spans="1:35" x14ac:dyDescent="0.25">
      <c r="A855" s="62" t="s">
        <v>536</v>
      </c>
      <c r="B855" s="62" t="s">
        <v>1165</v>
      </c>
      <c r="C855" s="63"/>
      <c r="D855" s="64"/>
      <c r="E855" s="65"/>
      <c r="F855" s="66"/>
      <c r="G855" s="63"/>
      <c r="H855" s="67"/>
      <c r="I855" s="68"/>
      <c r="J855" s="68"/>
      <c r="K855" s="34"/>
      <c r="L855" s="75">
        <v>855</v>
      </c>
      <c r="M855" s="75" t="b">
        <f xml:space="preserve"> IF(AND(Edges[Relationship Date (UTC)] &gt;= Misc!$O$2, Edges[Relationship Date (UTC)] &lt;= Misc!$P$2,Edges[Tweet Date (UTC)] &gt;= Misc!$O$3, Edges[Tweet Date (UTC)] &lt;= Misc!$P$3,TRUE), TRUE, FALSE)</f>
        <v>1</v>
      </c>
      <c r="N855" s="70"/>
      <c r="O855" s="87" t="s">
        <v>1908</v>
      </c>
      <c r="P855" s="90">
        <v>44081.380520833336</v>
      </c>
      <c r="Q855" s="87" t="s">
        <v>1918</v>
      </c>
      <c r="R855" s="87"/>
      <c r="S855" s="87"/>
      <c r="T855" s="87"/>
      <c r="U855" s="90">
        <v>44081.380520833336</v>
      </c>
      <c r="V855" s="92" t="s">
        <v>3448</v>
      </c>
      <c r="W855" s="87"/>
      <c r="X855" s="87"/>
      <c r="Y855" s="96" t="s">
        <v>5448</v>
      </c>
      <c r="Z855" s="87"/>
      <c r="AA855" s="48">
        <v>0</v>
      </c>
      <c r="AB855" s="49">
        <v>0</v>
      </c>
      <c r="AC855" s="48">
        <v>0</v>
      </c>
      <c r="AD855" s="49">
        <v>0</v>
      </c>
      <c r="AE855" s="48">
        <v>0</v>
      </c>
      <c r="AF855" s="49">
        <v>0</v>
      </c>
      <c r="AG855" s="48">
        <v>44</v>
      </c>
      <c r="AH855" s="49">
        <v>100</v>
      </c>
      <c r="AI855" s="48">
        <v>44</v>
      </c>
    </row>
    <row r="856" spans="1:35" x14ac:dyDescent="0.25">
      <c r="A856" s="62" t="s">
        <v>536</v>
      </c>
      <c r="B856" s="62" t="s">
        <v>1434</v>
      </c>
      <c r="C856" s="63"/>
      <c r="D856" s="64"/>
      <c r="E856" s="65"/>
      <c r="F856" s="66"/>
      <c r="G856" s="63"/>
      <c r="H856" s="67"/>
      <c r="I856" s="68"/>
      <c r="J856" s="68"/>
      <c r="K856" s="34"/>
      <c r="L856" s="75">
        <v>856</v>
      </c>
      <c r="M856" s="75" t="b">
        <f xml:space="preserve"> IF(AND(Edges[Relationship Date (UTC)] &gt;= Misc!$O$2, Edges[Relationship Date (UTC)] &lt;= Misc!$P$2,Edges[Tweet Date (UTC)] &gt;= Misc!$O$3, Edges[Tweet Date (UTC)] &lt;= Misc!$P$3,TRUE), TRUE, FALSE)</f>
        <v>1</v>
      </c>
      <c r="N856" s="70"/>
      <c r="O856" s="87" t="s">
        <v>1908</v>
      </c>
      <c r="P856" s="90">
        <v>44081.382384259261</v>
      </c>
      <c r="Q856" s="87" t="s">
        <v>2015</v>
      </c>
      <c r="R856" s="87"/>
      <c r="S856" s="87"/>
      <c r="T856" s="87" t="s">
        <v>2743</v>
      </c>
      <c r="U856" s="90">
        <v>44081.382384259261</v>
      </c>
      <c r="V856" s="92" t="s">
        <v>3449</v>
      </c>
      <c r="W856" s="87"/>
      <c r="X856" s="87"/>
      <c r="Y856" s="96" t="s">
        <v>5449</v>
      </c>
      <c r="Z856" s="87"/>
      <c r="AA856" s="48">
        <v>0</v>
      </c>
      <c r="AB856" s="49">
        <v>0</v>
      </c>
      <c r="AC856" s="48">
        <v>0</v>
      </c>
      <c r="AD856" s="49">
        <v>0</v>
      </c>
      <c r="AE856" s="48">
        <v>0</v>
      </c>
      <c r="AF856" s="49">
        <v>0</v>
      </c>
      <c r="AG856" s="48">
        <v>17</v>
      </c>
      <c r="AH856" s="49">
        <v>100</v>
      </c>
      <c r="AI856" s="48">
        <v>17</v>
      </c>
    </row>
    <row r="857" spans="1:35" x14ac:dyDescent="0.25">
      <c r="A857" s="62" t="s">
        <v>537</v>
      </c>
      <c r="B857" s="62" t="s">
        <v>1387</v>
      </c>
      <c r="C857" s="63"/>
      <c r="D857" s="64"/>
      <c r="E857" s="65"/>
      <c r="F857" s="66"/>
      <c r="G857" s="63"/>
      <c r="H857" s="67"/>
      <c r="I857" s="68"/>
      <c r="J857" s="68"/>
      <c r="K857" s="34"/>
      <c r="L857" s="75">
        <v>857</v>
      </c>
      <c r="M857" s="75" t="b">
        <f xml:space="preserve"> IF(AND(Edges[Relationship Date (UTC)] &gt;= Misc!$O$2, Edges[Relationship Date (UTC)] &lt;= Misc!$P$2,Edges[Tweet Date (UTC)] &gt;= Misc!$O$3, Edges[Tweet Date (UTC)] &lt;= Misc!$P$3,TRUE), TRUE, FALSE)</f>
        <v>1</v>
      </c>
      <c r="N857" s="70"/>
      <c r="O857" s="87" t="s">
        <v>1908</v>
      </c>
      <c r="P857" s="90">
        <v>44081.382407407407</v>
      </c>
      <c r="Q857" s="87" t="s">
        <v>2115</v>
      </c>
      <c r="R857" s="87"/>
      <c r="S857" s="87"/>
      <c r="T857" s="87" t="s">
        <v>2743</v>
      </c>
      <c r="U857" s="90">
        <v>44081.382407407407</v>
      </c>
      <c r="V857" s="92" t="s">
        <v>3450</v>
      </c>
      <c r="W857" s="87"/>
      <c r="X857" s="87"/>
      <c r="Y857" s="96" t="s">
        <v>5450</v>
      </c>
      <c r="Z857" s="87"/>
      <c r="AA857" s="48">
        <v>0</v>
      </c>
      <c r="AB857" s="49">
        <v>0</v>
      </c>
      <c r="AC857" s="48">
        <v>0</v>
      </c>
      <c r="AD857" s="49">
        <v>0</v>
      </c>
      <c r="AE857" s="48">
        <v>0</v>
      </c>
      <c r="AF857" s="49">
        <v>0</v>
      </c>
      <c r="AG857" s="48">
        <v>15</v>
      </c>
      <c r="AH857" s="49">
        <v>100</v>
      </c>
      <c r="AI857" s="48">
        <v>15</v>
      </c>
    </row>
    <row r="858" spans="1:35" x14ac:dyDescent="0.25">
      <c r="A858" s="62" t="s">
        <v>538</v>
      </c>
      <c r="B858" s="62" t="s">
        <v>1346</v>
      </c>
      <c r="C858" s="63"/>
      <c r="D858" s="64"/>
      <c r="E858" s="65"/>
      <c r="F858" s="66"/>
      <c r="G858" s="63"/>
      <c r="H858" s="67"/>
      <c r="I858" s="68"/>
      <c r="J858" s="68"/>
      <c r="K858" s="34"/>
      <c r="L858" s="75">
        <v>858</v>
      </c>
      <c r="M858" s="75" t="b">
        <f xml:space="preserve"> IF(AND(Edges[Relationship Date (UTC)] &gt;= Misc!$O$2, Edges[Relationship Date (UTC)] &lt;= Misc!$P$2,Edges[Tweet Date (UTC)] &gt;= Misc!$O$3, Edges[Tweet Date (UTC)] &lt;= Misc!$P$3,TRUE), TRUE, FALSE)</f>
        <v>1</v>
      </c>
      <c r="N858" s="70"/>
      <c r="O858" s="87" t="s">
        <v>1908</v>
      </c>
      <c r="P858" s="90">
        <v>44081.382453703707</v>
      </c>
      <c r="Q858" s="87" t="s">
        <v>1912</v>
      </c>
      <c r="R858" s="87"/>
      <c r="S858" s="87"/>
      <c r="T858" s="87" t="s">
        <v>2743</v>
      </c>
      <c r="U858" s="90">
        <v>44081.382453703707</v>
      </c>
      <c r="V858" s="92" t="s">
        <v>3451</v>
      </c>
      <c r="W858" s="87"/>
      <c r="X858" s="87"/>
      <c r="Y858" s="96" t="s">
        <v>5451</v>
      </c>
      <c r="Z858" s="87"/>
      <c r="AA858" s="48">
        <v>0</v>
      </c>
      <c r="AB858" s="49">
        <v>0</v>
      </c>
      <c r="AC858" s="48">
        <v>0</v>
      </c>
      <c r="AD858" s="49">
        <v>0</v>
      </c>
      <c r="AE858" s="48">
        <v>0</v>
      </c>
      <c r="AF858" s="49">
        <v>0</v>
      </c>
      <c r="AG858" s="48">
        <v>39</v>
      </c>
      <c r="AH858" s="49">
        <v>100</v>
      </c>
      <c r="AI858" s="48">
        <v>39</v>
      </c>
    </row>
    <row r="859" spans="1:35" x14ac:dyDescent="0.25">
      <c r="A859" s="62" t="s">
        <v>539</v>
      </c>
      <c r="B859" s="62" t="s">
        <v>1365</v>
      </c>
      <c r="C859" s="63"/>
      <c r="D859" s="64"/>
      <c r="E859" s="65"/>
      <c r="F859" s="66"/>
      <c r="G859" s="63"/>
      <c r="H859" s="67"/>
      <c r="I859" s="68"/>
      <c r="J859" s="68"/>
      <c r="K859" s="34"/>
      <c r="L859" s="75">
        <v>859</v>
      </c>
      <c r="M859" s="75" t="b">
        <f xml:space="preserve"> IF(AND(Edges[Relationship Date (UTC)] &gt;= Misc!$O$2, Edges[Relationship Date (UTC)] &lt;= Misc!$P$2,Edges[Tweet Date (UTC)] &gt;= Misc!$O$3, Edges[Tweet Date (UTC)] &lt;= Misc!$P$3,TRUE), TRUE, FALSE)</f>
        <v>1</v>
      </c>
      <c r="N859" s="70"/>
      <c r="O859" s="87" t="s">
        <v>1908</v>
      </c>
      <c r="P859" s="90">
        <v>44081.3825</v>
      </c>
      <c r="Q859" s="87" t="s">
        <v>1931</v>
      </c>
      <c r="R859" s="87"/>
      <c r="S859" s="87"/>
      <c r="T859" s="87"/>
      <c r="U859" s="90">
        <v>44081.3825</v>
      </c>
      <c r="V859" s="92" t="s">
        <v>3452</v>
      </c>
      <c r="W859" s="87"/>
      <c r="X859" s="87"/>
      <c r="Y859" s="96" t="s">
        <v>5452</v>
      </c>
      <c r="Z859" s="87"/>
      <c r="AA859" s="48">
        <v>0</v>
      </c>
      <c r="AB859" s="49">
        <v>0</v>
      </c>
      <c r="AC859" s="48">
        <v>0</v>
      </c>
      <c r="AD859" s="49">
        <v>0</v>
      </c>
      <c r="AE859" s="48">
        <v>0</v>
      </c>
      <c r="AF859" s="49">
        <v>0</v>
      </c>
      <c r="AG859" s="48">
        <v>42</v>
      </c>
      <c r="AH859" s="49">
        <v>100</v>
      </c>
      <c r="AI859" s="48">
        <v>42</v>
      </c>
    </row>
    <row r="860" spans="1:35" x14ac:dyDescent="0.25">
      <c r="A860" s="62" t="s">
        <v>540</v>
      </c>
      <c r="B860" s="62" t="s">
        <v>1165</v>
      </c>
      <c r="C860" s="63"/>
      <c r="D860" s="64"/>
      <c r="E860" s="65"/>
      <c r="F860" s="66"/>
      <c r="G860" s="63"/>
      <c r="H860" s="67"/>
      <c r="I860" s="68"/>
      <c r="J860" s="68"/>
      <c r="K860" s="34"/>
      <c r="L860" s="75">
        <v>860</v>
      </c>
      <c r="M860" s="75" t="b">
        <f xml:space="preserve"> IF(AND(Edges[Relationship Date (UTC)] &gt;= Misc!$O$2, Edges[Relationship Date (UTC)] &lt;= Misc!$P$2,Edges[Tweet Date (UTC)] &gt;= Misc!$O$3, Edges[Tweet Date (UTC)] &lt;= Misc!$P$3,TRUE), TRUE, FALSE)</f>
        <v>1</v>
      </c>
      <c r="N860" s="70"/>
      <c r="O860" s="87" t="s">
        <v>1908</v>
      </c>
      <c r="P860" s="90">
        <v>44081.382534722223</v>
      </c>
      <c r="Q860" s="87" t="s">
        <v>2219</v>
      </c>
      <c r="R860" s="87"/>
      <c r="S860" s="87"/>
      <c r="T860" s="87" t="s">
        <v>2743</v>
      </c>
      <c r="U860" s="90">
        <v>44081.382534722223</v>
      </c>
      <c r="V860" s="92" t="s">
        <v>3453</v>
      </c>
      <c r="W860" s="87"/>
      <c r="X860" s="87"/>
      <c r="Y860" s="96" t="s">
        <v>5453</v>
      </c>
      <c r="Z860" s="87"/>
      <c r="AA860" s="48">
        <v>0</v>
      </c>
      <c r="AB860" s="49">
        <v>0</v>
      </c>
      <c r="AC860" s="48">
        <v>0</v>
      </c>
      <c r="AD860" s="49">
        <v>0</v>
      </c>
      <c r="AE860" s="48">
        <v>0</v>
      </c>
      <c r="AF860" s="49">
        <v>0</v>
      </c>
      <c r="AG860" s="48">
        <v>16</v>
      </c>
      <c r="AH860" s="49">
        <v>100</v>
      </c>
      <c r="AI860" s="48">
        <v>16</v>
      </c>
    </row>
    <row r="861" spans="1:35" x14ac:dyDescent="0.25">
      <c r="A861" s="62" t="s">
        <v>541</v>
      </c>
      <c r="B861" s="62" t="s">
        <v>1165</v>
      </c>
      <c r="C861" s="63"/>
      <c r="D861" s="64"/>
      <c r="E861" s="65"/>
      <c r="F861" s="66"/>
      <c r="G861" s="63"/>
      <c r="H861" s="67"/>
      <c r="I861" s="68"/>
      <c r="J861" s="68"/>
      <c r="K861" s="34"/>
      <c r="L861" s="75">
        <v>861</v>
      </c>
      <c r="M861" s="75" t="b">
        <f xml:space="preserve"> IF(AND(Edges[Relationship Date (UTC)] &gt;= Misc!$O$2, Edges[Relationship Date (UTC)] &lt;= Misc!$P$2,Edges[Tweet Date (UTC)] &gt;= Misc!$O$3, Edges[Tweet Date (UTC)] &lt;= Misc!$P$3,TRUE), TRUE, FALSE)</f>
        <v>1</v>
      </c>
      <c r="N861" s="70"/>
      <c r="O861" s="87" t="s">
        <v>1908</v>
      </c>
      <c r="P861" s="90">
        <v>44081.382581018515</v>
      </c>
      <c r="Q861" s="87" t="s">
        <v>2220</v>
      </c>
      <c r="R861" s="92" t="s">
        <v>2677</v>
      </c>
      <c r="S861" s="87" t="s">
        <v>2738</v>
      </c>
      <c r="T861" s="87" t="s">
        <v>2743</v>
      </c>
      <c r="U861" s="90">
        <v>44081.382581018515</v>
      </c>
      <c r="V861" s="92" t="s">
        <v>3454</v>
      </c>
      <c r="W861" s="87"/>
      <c r="X861" s="87"/>
      <c r="Y861" s="96" t="s">
        <v>5454</v>
      </c>
      <c r="Z861" s="87"/>
      <c r="AA861" s="48">
        <v>0</v>
      </c>
      <c r="AB861" s="49">
        <v>0</v>
      </c>
      <c r="AC861" s="48">
        <v>0</v>
      </c>
      <c r="AD861" s="49">
        <v>0</v>
      </c>
      <c r="AE861" s="48">
        <v>0</v>
      </c>
      <c r="AF861" s="49">
        <v>0</v>
      </c>
      <c r="AG861" s="48">
        <v>16</v>
      </c>
      <c r="AH861" s="49">
        <v>100</v>
      </c>
      <c r="AI861" s="48">
        <v>16</v>
      </c>
    </row>
    <row r="862" spans="1:35" x14ac:dyDescent="0.25">
      <c r="A862" s="62" t="s">
        <v>542</v>
      </c>
      <c r="B862" s="62" t="s">
        <v>1359</v>
      </c>
      <c r="C862" s="63"/>
      <c r="D862" s="64"/>
      <c r="E862" s="65"/>
      <c r="F862" s="66"/>
      <c r="G862" s="63"/>
      <c r="H862" s="67"/>
      <c r="I862" s="68"/>
      <c r="J862" s="68"/>
      <c r="K862" s="34"/>
      <c r="L862" s="75">
        <v>862</v>
      </c>
      <c r="M862" s="75" t="b">
        <f xml:space="preserve"> IF(AND(Edges[Relationship Date (UTC)] &gt;= Misc!$O$2, Edges[Relationship Date (UTC)] &lt;= Misc!$P$2,Edges[Tweet Date (UTC)] &gt;= Misc!$O$3, Edges[Tweet Date (UTC)] &lt;= Misc!$P$3,TRUE), TRUE, FALSE)</f>
        <v>1</v>
      </c>
      <c r="N862" s="70"/>
      <c r="O862" s="87" t="s">
        <v>1908</v>
      </c>
      <c r="P862" s="90">
        <v>44081.382592592592</v>
      </c>
      <c r="Q862" s="87" t="s">
        <v>1923</v>
      </c>
      <c r="R862" s="87"/>
      <c r="S862" s="87"/>
      <c r="T862" s="87" t="s">
        <v>2748</v>
      </c>
      <c r="U862" s="90">
        <v>44081.382592592592</v>
      </c>
      <c r="V862" s="92" t="s">
        <v>3455</v>
      </c>
      <c r="W862" s="87"/>
      <c r="X862" s="87"/>
      <c r="Y862" s="96" t="s">
        <v>5455</v>
      </c>
      <c r="Z862" s="87"/>
      <c r="AA862" s="48">
        <v>0</v>
      </c>
      <c r="AB862" s="49">
        <v>0</v>
      </c>
      <c r="AC862" s="48">
        <v>0</v>
      </c>
      <c r="AD862" s="49">
        <v>0</v>
      </c>
      <c r="AE862" s="48">
        <v>0</v>
      </c>
      <c r="AF862" s="49">
        <v>0</v>
      </c>
      <c r="AG862" s="48">
        <v>14</v>
      </c>
      <c r="AH862" s="49">
        <v>100</v>
      </c>
      <c r="AI862" s="48">
        <v>14</v>
      </c>
    </row>
    <row r="863" spans="1:35" x14ac:dyDescent="0.25">
      <c r="A863" s="62" t="s">
        <v>543</v>
      </c>
      <c r="B863" s="62" t="s">
        <v>1359</v>
      </c>
      <c r="C863" s="63"/>
      <c r="D863" s="64"/>
      <c r="E863" s="65"/>
      <c r="F863" s="66"/>
      <c r="G863" s="63"/>
      <c r="H863" s="67"/>
      <c r="I863" s="68"/>
      <c r="J863" s="68"/>
      <c r="K863" s="34"/>
      <c r="L863" s="75">
        <v>863</v>
      </c>
      <c r="M863" s="75" t="b">
        <f xml:space="preserve"> IF(AND(Edges[Relationship Date (UTC)] &gt;= Misc!$O$2, Edges[Relationship Date (UTC)] &lt;= Misc!$P$2,Edges[Tweet Date (UTC)] &gt;= Misc!$O$3, Edges[Tweet Date (UTC)] &lt;= Misc!$P$3,TRUE), TRUE, FALSE)</f>
        <v>1</v>
      </c>
      <c r="N863" s="70"/>
      <c r="O863" s="87" t="s">
        <v>1908</v>
      </c>
      <c r="P863" s="90">
        <v>44081.382615740738</v>
      </c>
      <c r="Q863" s="87" t="s">
        <v>1923</v>
      </c>
      <c r="R863" s="87"/>
      <c r="S863" s="87"/>
      <c r="T863" s="87" t="s">
        <v>2748</v>
      </c>
      <c r="U863" s="90">
        <v>44081.382615740738</v>
      </c>
      <c r="V863" s="92" t="s">
        <v>3456</v>
      </c>
      <c r="W863" s="87"/>
      <c r="X863" s="87"/>
      <c r="Y863" s="96" t="s">
        <v>5456</v>
      </c>
      <c r="Z863" s="87"/>
      <c r="AA863" s="48">
        <v>0</v>
      </c>
      <c r="AB863" s="49">
        <v>0</v>
      </c>
      <c r="AC863" s="48">
        <v>0</v>
      </c>
      <c r="AD863" s="49">
        <v>0</v>
      </c>
      <c r="AE863" s="48">
        <v>0</v>
      </c>
      <c r="AF863" s="49">
        <v>0</v>
      </c>
      <c r="AG863" s="48">
        <v>14</v>
      </c>
      <c r="AH863" s="49">
        <v>100</v>
      </c>
      <c r="AI863" s="48">
        <v>14</v>
      </c>
    </row>
    <row r="864" spans="1:35" x14ac:dyDescent="0.25">
      <c r="A864" s="62" t="s">
        <v>544</v>
      </c>
      <c r="B864" s="62" t="s">
        <v>1416</v>
      </c>
      <c r="C864" s="63"/>
      <c r="D864" s="64"/>
      <c r="E864" s="65"/>
      <c r="F864" s="66"/>
      <c r="G864" s="63"/>
      <c r="H864" s="67"/>
      <c r="I864" s="68"/>
      <c r="J864" s="68"/>
      <c r="K864" s="34"/>
      <c r="L864" s="75">
        <v>864</v>
      </c>
      <c r="M864" s="75" t="b">
        <f xml:space="preserve"> IF(AND(Edges[Relationship Date (UTC)] &gt;= Misc!$O$2, Edges[Relationship Date (UTC)] &lt;= Misc!$P$2,Edges[Tweet Date (UTC)] &gt;= Misc!$O$3, Edges[Tweet Date (UTC)] &lt;= Misc!$P$3,TRUE), TRUE, FALSE)</f>
        <v>1</v>
      </c>
      <c r="N864" s="70"/>
      <c r="O864" s="87" t="s">
        <v>1908</v>
      </c>
      <c r="P864" s="90">
        <v>44081.382708333331</v>
      </c>
      <c r="Q864" s="87" t="s">
        <v>1994</v>
      </c>
      <c r="R864" s="87"/>
      <c r="S864" s="87"/>
      <c r="T864" s="87"/>
      <c r="U864" s="90">
        <v>44081.382708333331</v>
      </c>
      <c r="V864" s="92" t="s">
        <v>3457</v>
      </c>
      <c r="W864" s="87"/>
      <c r="X864" s="87"/>
      <c r="Y864" s="96" t="s">
        <v>5457</v>
      </c>
      <c r="Z864" s="87"/>
      <c r="AA864" s="48">
        <v>0</v>
      </c>
      <c r="AB864" s="49">
        <v>0</v>
      </c>
      <c r="AC864" s="48">
        <v>0</v>
      </c>
      <c r="AD864" s="49">
        <v>0</v>
      </c>
      <c r="AE864" s="48">
        <v>0</v>
      </c>
      <c r="AF864" s="49">
        <v>0</v>
      </c>
      <c r="AG864" s="48">
        <v>47</v>
      </c>
      <c r="AH864" s="49">
        <v>100</v>
      </c>
      <c r="AI864" s="48">
        <v>47</v>
      </c>
    </row>
    <row r="865" spans="1:35" x14ac:dyDescent="0.25">
      <c r="A865" s="62" t="s">
        <v>545</v>
      </c>
      <c r="B865" s="62" t="s">
        <v>1443</v>
      </c>
      <c r="C865" s="63"/>
      <c r="D865" s="64"/>
      <c r="E865" s="65"/>
      <c r="F865" s="66"/>
      <c r="G865" s="63"/>
      <c r="H865" s="67"/>
      <c r="I865" s="68"/>
      <c r="J865" s="68"/>
      <c r="K865" s="34"/>
      <c r="L865" s="75">
        <v>865</v>
      </c>
      <c r="M865" s="75" t="b">
        <f xml:space="preserve"> IF(AND(Edges[Relationship Date (UTC)] &gt;= Misc!$O$2, Edges[Relationship Date (UTC)] &lt;= Misc!$P$2,Edges[Tweet Date (UTC)] &gt;= Misc!$O$3, Edges[Tweet Date (UTC)] &lt;= Misc!$P$3,TRUE), TRUE, FALSE)</f>
        <v>1</v>
      </c>
      <c r="N865" s="70"/>
      <c r="O865" s="87" t="s">
        <v>1908</v>
      </c>
      <c r="P865" s="90">
        <v>44081.382534722223</v>
      </c>
      <c r="Q865" s="87" t="s">
        <v>2221</v>
      </c>
      <c r="R865" s="87"/>
      <c r="S865" s="87"/>
      <c r="T865" s="87" t="s">
        <v>2819</v>
      </c>
      <c r="U865" s="90">
        <v>44081.382534722223</v>
      </c>
      <c r="V865" s="92" t="s">
        <v>3458</v>
      </c>
      <c r="W865" s="87"/>
      <c r="X865" s="87"/>
      <c r="Y865" s="96" t="s">
        <v>5458</v>
      </c>
      <c r="Z865" s="87"/>
      <c r="AA865" s="48">
        <v>0</v>
      </c>
      <c r="AB865" s="49">
        <v>0</v>
      </c>
      <c r="AC865" s="48">
        <v>0</v>
      </c>
      <c r="AD865" s="49">
        <v>0</v>
      </c>
      <c r="AE865" s="48">
        <v>0</v>
      </c>
      <c r="AF865" s="49">
        <v>0</v>
      </c>
      <c r="AG865" s="48">
        <v>24</v>
      </c>
      <c r="AH865" s="49">
        <v>100</v>
      </c>
      <c r="AI865" s="48">
        <v>24</v>
      </c>
    </row>
    <row r="866" spans="1:35" x14ac:dyDescent="0.25">
      <c r="A866" s="62" t="s">
        <v>545</v>
      </c>
      <c r="B866" s="62" t="s">
        <v>1443</v>
      </c>
      <c r="C866" s="63"/>
      <c r="D866" s="64"/>
      <c r="E866" s="65"/>
      <c r="F866" s="66"/>
      <c r="G866" s="63"/>
      <c r="H866" s="67"/>
      <c r="I866" s="68"/>
      <c r="J866" s="68"/>
      <c r="K866" s="34"/>
      <c r="L866" s="75">
        <v>866</v>
      </c>
      <c r="M866" s="75" t="b">
        <f xml:space="preserve"> IF(AND(Edges[Relationship Date (UTC)] &gt;= Misc!$O$2, Edges[Relationship Date (UTC)] &lt;= Misc!$P$2,Edges[Tweet Date (UTC)] &gt;= Misc!$O$3, Edges[Tweet Date (UTC)] &lt;= Misc!$P$3,TRUE), TRUE, FALSE)</f>
        <v>1</v>
      </c>
      <c r="N866" s="70"/>
      <c r="O866" s="87" t="s">
        <v>1908</v>
      </c>
      <c r="P866" s="90">
        <v>44081.382754629631</v>
      </c>
      <c r="Q866" s="87" t="s">
        <v>2222</v>
      </c>
      <c r="R866" s="87"/>
      <c r="S866" s="87"/>
      <c r="T866" s="87" t="s">
        <v>2820</v>
      </c>
      <c r="U866" s="90">
        <v>44081.382754629631</v>
      </c>
      <c r="V866" s="92" t="s">
        <v>3459</v>
      </c>
      <c r="W866" s="87"/>
      <c r="X866" s="87"/>
      <c r="Y866" s="96" t="s">
        <v>5459</v>
      </c>
      <c r="Z866" s="87"/>
      <c r="AA866" s="48">
        <v>0</v>
      </c>
      <c r="AB866" s="49">
        <v>0</v>
      </c>
      <c r="AC866" s="48">
        <v>0</v>
      </c>
      <c r="AD866" s="49">
        <v>0</v>
      </c>
      <c r="AE866" s="48">
        <v>0</v>
      </c>
      <c r="AF866" s="49">
        <v>0</v>
      </c>
      <c r="AG866" s="48">
        <v>35</v>
      </c>
      <c r="AH866" s="49">
        <v>100</v>
      </c>
      <c r="AI866" s="48">
        <v>35</v>
      </c>
    </row>
    <row r="867" spans="1:35" x14ac:dyDescent="0.25">
      <c r="A867" s="62" t="s">
        <v>546</v>
      </c>
      <c r="B867" s="62" t="s">
        <v>1165</v>
      </c>
      <c r="C867" s="63"/>
      <c r="D867" s="64"/>
      <c r="E867" s="65"/>
      <c r="F867" s="66"/>
      <c r="G867" s="63"/>
      <c r="H867" s="67"/>
      <c r="I867" s="68"/>
      <c r="J867" s="68"/>
      <c r="K867" s="34"/>
      <c r="L867" s="75">
        <v>867</v>
      </c>
      <c r="M867" s="75" t="b">
        <f xml:space="preserve"> IF(AND(Edges[Relationship Date (UTC)] &gt;= Misc!$O$2, Edges[Relationship Date (UTC)] &lt;= Misc!$P$2,Edges[Tweet Date (UTC)] &gt;= Misc!$O$3, Edges[Tweet Date (UTC)] &lt;= Misc!$P$3,TRUE), TRUE, FALSE)</f>
        <v>1</v>
      </c>
      <c r="N867" s="70"/>
      <c r="O867" s="87" t="s">
        <v>1908</v>
      </c>
      <c r="P867" s="90">
        <v>44081.3828125</v>
      </c>
      <c r="Q867" s="87" t="s">
        <v>2219</v>
      </c>
      <c r="R867" s="87"/>
      <c r="S867" s="87"/>
      <c r="T867" s="87" t="s">
        <v>2743</v>
      </c>
      <c r="U867" s="90">
        <v>44081.3828125</v>
      </c>
      <c r="V867" s="92" t="s">
        <v>3460</v>
      </c>
      <c r="W867" s="87"/>
      <c r="X867" s="87"/>
      <c r="Y867" s="96" t="s">
        <v>5460</v>
      </c>
      <c r="Z867" s="87"/>
      <c r="AA867" s="48">
        <v>0</v>
      </c>
      <c r="AB867" s="49">
        <v>0</v>
      </c>
      <c r="AC867" s="48">
        <v>0</v>
      </c>
      <c r="AD867" s="49">
        <v>0</v>
      </c>
      <c r="AE867" s="48">
        <v>0</v>
      </c>
      <c r="AF867" s="49">
        <v>0</v>
      </c>
      <c r="AG867" s="48">
        <v>16</v>
      </c>
      <c r="AH867" s="49">
        <v>100</v>
      </c>
      <c r="AI867" s="48">
        <v>16</v>
      </c>
    </row>
    <row r="868" spans="1:35" x14ac:dyDescent="0.25">
      <c r="A868" s="62" t="s">
        <v>547</v>
      </c>
      <c r="B868" s="62" t="s">
        <v>1291</v>
      </c>
      <c r="C868" s="63"/>
      <c r="D868" s="64"/>
      <c r="E868" s="65"/>
      <c r="F868" s="66"/>
      <c r="G868" s="63"/>
      <c r="H868" s="67"/>
      <c r="I868" s="68"/>
      <c r="J868" s="68"/>
      <c r="K868" s="34"/>
      <c r="L868" s="75">
        <v>868</v>
      </c>
      <c r="M868" s="75" t="b">
        <f xml:space="preserve"> IF(AND(Edges[Relationship Date (UTC)] &gt;= Misc!$O$2, Edges[Relationship Date (UTC)] &lt;= Misc!$P$2,Edges[Tweet Date (UTC)] &gt;= Misc!$O$3, Edges[Tweet Date (UTC)] &lt;= Misc!$P$3,TRUE), TRUE, FALSE)</f>
        <v>1</v>
      </c>
      <c r="N868" s="70"/>
      <c r="O868" s="87" t="s">
        <v>1908</v>
      </c>
      <c r="P868" s="90">
        <v>44081.381226851852</v>
      </c>
      <c r="Q868" s="87" t="s">
        <v>1939</v>
      </c>
      <c r="R868" s="87"/>
      <c r="S868" s="87"/>
      <c r="T868" s="87"/>
      <c r="U868" s="90">
        <v>44081.381226851852</v>
      </c>
      <c r="V868" s="92" t="s">
        <v>3461</v>
      </c>
      <c r="W868" s="87"/>
      <c r="X868" s="87"/>
      <c r="Y868" s="96" t="s">
        <v>5461</v>
      </c>
      <c r="Z868" s="87"/>
      <c r="AA868" s="48">
        <v>0</v>
      </c>
      <c r="AB868" s="49">
        <v>0</v>
      </c>
      <c r="AC868" s="48">
        <v>0</v>
      </c>
      <c r="AD868" s="49">
        <v>0</v>
      </c>
      <c r="AE868" s="48">
        <v>0</v>
      </c>
      <c r="AF868" s="49">
        <v>0</v>
      </c>
      <c r="AG868" s="48">
        <v>47</v>
      </c>
      <c r="AH868" s="49">
        <v>100</v>
      </c>
      <c r="AI868" s="48">
        <v>47</v>
      </c>
    </row>
    <row r="869" spans="1:35" x14ac:dyDescent="0.25">
      <c r="A869" s="62" t="s">
        <v>547</v>
      </c>
      <c r="B869" s="62" t="s">
        <v>1365</v>
      </c>
      <c r="C869" s="63"/>
      <c r="D869" s="64"/>
      <c r="E869" s="65"/>
      <c r="F869" s="66"/>
      <c r="G869" s="63"/>
      <c r="H869" s="67"/>
      <c r="I869" s="68"/>
      <c r="J869" s="68"/>
      <c r="K869" s="34"/>
      <c r="L869" s="75">
        <v>869</v>
      </c>
      <c r="M869" s="75" t="b">
        <f xml:space="preserve"> IF(AND(Edges[Relationship Date (UTC)] &gt;= Misc!$O$2, Edges[Relationship Date (UTC)] &lt;= Misc!$P$2,Edges[Tweet Date (UTC)] &gt;= Misc!$O$3, Edges[Tweet Date (UTC)] &lt;= Misc!$P$3,TRUE), TRUE, FALSE)</f>
        <v>1</v>
      </c>
      <c r="N869" s="70"/>
      <c r="O869" s="87" t="s">
        <v>1908</v>
      </c>
      <c r="P869" s="90">
        <v>44081.381747685184</v>
      </c>
      <c r="Q869" s="87" t="s">
        <v>1931</v>
      </c>
      <c r="R869" s="87"/>
      <c r="S869" s="87"/>
      <c r="T869" s="87"/>
      <c r="U869" s="90">
        <v>44081.381747685184</v>
      </c>
      <c r="V869" s="92" t="s">
        <v>3462</v>
      </c>
      <c r="W869" s="87"/>
      <c r="X869" s="87"/>
      <c r="Y869" s="96" t="s">
        <v>5462</v>
      </c>
      <c r="Z869" s="87"/>
      <c r="AA869" s="48">
        <v>0</v>
      </c>
      <c r="AB869" s="49">
        <v>0</v>
      </c>
      <c r="AC869" s="48">
        <v>0</v>
      </c>
      <c r="AD869" s="49">
        <v>0</v>
      </c>
      <c r="AE869" s="48">
        <v>0</v>
      </c>
      <c r="AF869" s="49">
        <v>0</v>
      </c>
      <c r="AG869" s="48">
        <v>42</v>
      </c>
      <c r="AH869" s="49">
        <v>100</v>
      </c>
      <c r="AI869" s="48">
        <v>42</v>
      </c>
    </row>
    <row r="870" spans="1:35" x14ac:dyDescent="0.25">
      <c r="A870" s="62" t="s">
        <v>547</v>
      </c>
      <c r="B870" s="62" t="s">
        <v>1361</v>
      </c>
      <c r="C870" s="63"/>
      <c r="D870" s="64"/>
      <c r="E870" s="65"/>
      <c r="F870" s="66"/>
      <c r="G870" s="63"/>
      <c r="H870" s="67"/>
      <c r="I870" s="68"/>
      <c r="J870" s="68"/>
      <c r="K870" s="34"/>
      <c r="L870" s="75">
        <v>870</v>
      </c>
      <c r="M870" s="75" t="b">
        <f xml:space="preserve"> IF(AND(Edges[Relationship Date (UTC)] &gt;= Misc!$O$2, Edges[Relationship Date (UTC)] &lt;= Misc!$P$2,Edges[Tweet Date (UTC)] &gt;= Misc!$O$3, Edges[Tweet Date (UTC)] &lt;= Misc!$P$3,TRUE), TRUE, FALSE)</f>
        <v>1</v>
      </c>
      <c r="N870" s="70"/>
      <c r="O870" s="87" t="s">
        <v>1908</v>
      </c>
      <c r="P870" s="90">
        <v>44081.382881944446</v>
      </c>
      <c r="Q870" s="87" t="s">
        <v>1925</v>
      </c>
      <c r="R870" s="87"/>
      <c r="S870" s="87"/>
      <c r="T870" s="87"/>
      <c r="U870" s="90">
        <v>44081.382881944446</v>
      </c>
      <c r="V870" s="92" t="s">
        <v>3463</v>
      </c>
      <c r="W870" s="87"/>
      <c r="X870" s="87"/>
      <c r="Y870" s="96" t="s">
        <v>5463</v>
      </c>
      <c r="Z870" s="87"/>
      <c r="AA870" s="48"/>
      <c r="AB870" s="49"/>
      <c r="AC870" s="48"/>
      <c r="AD870" s="49"/>
      <c r="AE870" s="48"/>
      <c r="AF870" s="49"/>
      <c r="AG870" s="48"/>
      <c r="AH870" s="49"/>
      <c r="AI870" s="48"/>
    </row>
    <row r="871" spans="1:35" x14ac:dyDescent="0.25">
      <c r="A871" s="62" t="s">
        <v>547</v>
      </c>
      <c r="B871" s="62" t="s">
        <v>1362</v>
      </c>
      <c r="C871" s="63"/>
      <c r="D871" s="64"/>
      <c r="E871" s="65"/>
      <c r="F871" s="66"/>
      <c r="G871" s="63"/>
      <c r="H871" s="67"/>
      <c r="I871" s="68"/>
      <c r="J871" s="68"/>
      <c r="K871" s="34"/>
      <c r="L871" s="75">
        <v>871</v>
      </c>
      <c r="M871" s="75" t="b">
        <f xml:space="preserve"> IF(AND(Edges[Relationship Date (UTC)] &gt;= Misc!$O$2, Edges[Relationship Date (UTC)] &lt;= Misc!$P$2,Edges[Tweet Date (UTC)] &gt;= Misc!$O$3, Edges[Tweet Date (UTC)] &lt;= Misc!$P$3,TRUE), TRUE, FALSE)</f>
        <v>1</v>
      </c>
      <c r="N871" s="70"/>
      <c r="O871" s="87" t="s">
        <v>1908</v>
      </c>
      <c r="P871" s="90">
        <v>44081.382881944446</v>
      </c>
      <c r="Q871" s="87" t="s">
        <v>1925</v>
      </c>
      <c r="R871" s="87"/>
      <c r="S871" s="87"/>
      <c r="T871" s="87"/>
      <c r="U871" s="90">
        <v>44081.382881944446</v>
      </c>
      <c r="V871" s="92" t="s">
        <v>3463</v>
      </c>
      <c r="W871" s="87"/>
      <c r="X871" s="87"/>
      <c r="Y871" s="96" t="s">
        <v>5463</v>
      </c>
      <c r="Z871" s="87"/>
      <c r="AA871" s="48">
        <v>0</v>
      </c>
      <c r="AB871" s="49">
        <v>0</v>
      </c>
      <c r="AC871" s="48">
        <v>0</v>
      </c>
      <c r="AD871" s="49">
        <v>0</v>
      </c>
      <c r="AE871" s="48">
        <v>0</v>
      </c>
      <c r="AF871" s="49">
        <v>0</v>
      </c>
      <c r="AG871" s="48">
        <v>42</v>
      </c>
      <c r="AH871" s="49">
        <v>100</v>
      </c>
      <c r="AI871" s="48">
        <v>42</v>
      </c>
    </row>
    <row r="872" spans="1:35" x14ac:dyDescent="0.25">
      <c r="A872" s="62" t="s">
        <v>548</v>
      </c>
      <c r="B872" s="62" t="s">
        <v>1269</v>
      </c>
      <c r="C872" s="63"/>
      <c r="D872" s="64"/>
      <c r="E872" s="65"/>
      <c r="F872" s="66"/>
      <c r="G872" s="63"/>
      <c r="H872" s="67"/>
      <c r="I872" s="68"/>
      <c r="J872" s="68"/>
      <c r="K872" s="34"/>
      <c r="L872" s="75">
        <v>872</v>
      </c>
      <c r="M872" s="75" t="b">
        <f xml:space="preserve"> IF(AND(Edges[Relationship Date (UTC)] &gt;= Misc!$O$2, Edges[Relationship Date (UTC)] &lt;= Misc!$P$2,Edges[Tweet Date (UTC)] &gt;= Misc!$O$3, Edges[Tweet Date (UTC)] &lt;= Misc!$P$3,TRUE), TRUE, FALSE)</f>
        <v>1</v>
      </c>
      <c r="N872" s="70"/>
      <c r="O872" s="87" t="s">
        <v>1908</v>
      </c>
      <c r="P872" s="90">
        <v>44081.382881944446</v>
      </c>
      <c r="Q872" s="87" t="s">
        <v>2223</v>
      </c>
      <c r="R872" s="87"/>
      <c r="S872" s="87"/>
      <c r="T872" s="87" t="s">
        <v>2747</v>
      </c>
      <c r="U872" s="90">
        <v>44081.382881944446</v>
      </c>
      <c r="V872" s="92" t="s">
        <v>3464</v>
      </c>
      <c r="W872" s="87"/>
      <c r="X872" s="87"/>
      <c r="Y872" s="96" t="s">
        <v>5464</v>
      </c>
      <c r="Z872" s="87"/>
      <c r="AA872" s="48">
        <v>0</v>
      </c>
      <c r="AB872" s="49">
        <v>0</v>
      </c>
      <c r="AC872" s="48">
        <v>0</v>
      </c>
      <c r="AD872" s="49">
        <v>0</v>
      </c>
      <c r="AE872" s="48">
        <v>0</v>
      </c>
      <c r="AF872" s="49">
        <v>0</v>
      </c>
      <c r="AG872" s="48">
        <v>24</v>
      </c>
      <c r="AH872" s="49">
        <v>100</v>
      </c>
      <c r="AI872" s="48">
        <v>24</v>
      </c>
    </row>
    <row r="873" spans="1:35" x14ac:dyDescent="0.25">
      <c r="A873" s="62" t="s">
        <v>549</v>
      </c>
      <c r="B873" s="62" t="s">
        <v>1165</v>
      </c>
      <c r="C873" s="63"/>
      <c r="D873" s="64"/>
      <c r="E873" s="65"/>
      <c r="F873" s="66"/>
      <c r="G873" s="63"/>
      <c r="H873" s="67"/>
      <c r="I873" s="68"/>
      <c r="J873" s="68"/>
      <c r="K873" s="34"/>
      <c r="L873" s="75">
        <v>873</v>
      </c>
      <c r="M873" s="75" t="b">
        <f xml:space="preserve"> IF(AND(Edges[Relationship Date (UTC)] &gt;= Misc!$O$2, Edges[Relationship Date (UTC)] &lt;= Misc!$P$2,Edges[Tweet Date (UTC)] &gt;= Misc!$O$3, Edges[Tweet Date (UTC)] &lt;= Misc!$P$3,TRUE), TRUE, FALSE)</f>
        <v>1</v>
      </c>
      <c r="N873" s="70"/>
      <c r="O873" s="87" t="s">
        <v>1908</v>
      </c>
      <c r="P873" s="90">
        <v>44081.382893518516</v>
      </c>
      <c r="Q873" s="87" t="s">
        <v>2219</v>
      </c>
      <c r="R873" s="87"/>
      <c r="S873" s="87"/>
      <c r="T873" s="87" t="s">
        <v>2743</v>
      </c>
      <c r="U873" s="90">
        <v>44081.382893518516</v>
      </c>
      <c r="V873" s="92" t="s">
        <v>3465</v>
      </c>
      <c r="W873" s="87"/>
      <c r="X873" s="87"/>
      <c r="Y873" s="96" t="s">
        <v>5465</v>
      </c>
      <c r="Z873" s="87"/>
      <c r="AA873" s="48">
        <v>0</v>
      </c>
      <c r="AB873" s="49">
        <v>0</v>
      </c>
      <c r="AC873" s="48">
        <v>0</v>
      </c>
      <c r="AD873" s="49">
        <v>0</v>
      </c>
      <c r="AE873" s="48">
        <v>0</v>
      </c>
      <c r="AF873" s="49">
        <v>0</v>
      </c>
      <c r="AG873" s="48">
        <v>16</v>
      </c>
      <c r="AH873" s="49">
        <v>100</v>
      </c>
      <c r="AI873" s="48">
        <v>16</v>
      </c>
    </row>
    <row r="874" spans="1:35" x14ac:dyDescent="0.25">
      <c r="A874" s="62" t="s">
        <v>550</v>
      </c>
      <c r="B874" s="62" t="s">
        <v>1165</v>
      </c>
      <c r="C874" s="63"/>
      <c r="D874" s="64"/>
      <c r="E874" s="65"/>
      <c r="F874" s="66"/>
      <c r="G874" s="63"/>
      <c r="H874" s="67"/>
      <c r="I874" s="68"/>
      <c r="J874" s="68"/>
      <c r="K874" s="34"/>
      <c r="L874" s="75">
        <v>874</v>
      </c>
      <c r="M874" s="75" t="b">
        <f xml:space="preserve"> IF(AND(Edges[Relationship Date (UTC)] &gt;= Misc!$O$2, Edges[Relationship Date (UTC)] &lt;= Misc!$P$2,Edges[Tweet Date (UTC)] &gt;= Misc!$O$3, Edges[Tweet Date (UTC)] &lt;= Misc!$P$3,TRUE), TRUE, FALSE)</f>
        <v>1</v>
      </c>
      <c r="N874" s="70"/>
      <c r="O874" s="87" t="s">
        <v>1908</v>
      </c>
      <c r="P874" s="90">
        <v>44081.382905092592</v>
      </c>
      <c r="Q874" s="87" t="s">
        <v>2219</v>
      </c>
      <c r="R874" s="87"/>
      <c r="S874" s="87"/>
      <c r="T874" s="87" t="s">
        <v>2743</v>
      </c>
      <c r="U874" s="90">
        <v>44081.382905092592</v>
      </c>
      <c r="V874" s="92" t="s">
        <v>3466</v>
      </c>
      <c r="W874" s="87"/>
      <c r="X874" s="87"/>
      <c r="Y874" s="96" t="s">
        <v>5466</v>
      </c>
      <c r="Z874" s="87"/>
      <c r="AA874" s="48">
        <v>0</v>
      </c>
      <c r="AB874" s="49">
        <v>0</v>
      </c>
      <c r="AC874" s="48">
        <v>0</v>
      </c>
      <c r="AD874" s="49">
        <v>0</v>
      </c>
      <c r="AE874" s="48">
        <v>0</v>
      </c>
      <c r="AF874" s="49">
        <v>0</v>
      </c>
      <c r="AG874" s="48">
        <v>16</v>
      </c>
      <c r="AH874" s="49">
        <v>100</v>
      </c>
      <c r="AI874" s="48">
        <v>16</v>
      </c>
    </row>
    <row r="875" spans="1:35" x14ac:dyDescent="0.25">
      <c r="A875" s="62" t="s">
        <v>551</v>
      </c>
      <c r="B875" s="62" t="s">
        <v>1165</v>
      </c>
      <c r="C875" s="63"/>
      <c r="D875" s="64"/>
      <c r="E875" s="65"/>
      <c r="F875" s="66"/>
      <c r="G875" s="63"/>
      <c r="H875" s="67"/>
      <c r="I875" s="68"/>
      <c r="J875" s="68"/>
      <c r="K875" s="34"/>
      <c r="L875" s="75">
        <v>875</v>
      </c>
      <c r="M875" s="75" t="b">
        <f xml:space="preserve"> IF(AND(Edges[Relationship Date (UTC)] &gt;= Misc!$O$2, Edges[Relationship Date (UTC)] &lt;= Misc!$P$2,Edges[Tweet Date (UTC)] &gt;= Misc!$O$3, Edges[Tweet Date (UTC)] &lt;= Misc!$P$3,TRUE), TRUE, FALSE)</f>
        <v>1</v>
      </c>
      <c r="N875" s="70"/>
      <c r="O875" s="87" t="s">
        <v>1908</v>
      </c>
      <c r="P875" s="90">
        <v>44081.370879629627</v>
      </c>
      <c r="Q875" s="87" t="s">
        <v>1970</v>
      </c>
      <c r="R875" s="87"/>
      <c r="S875" s="87"/>
      <c r="T875" s="87"/>
      <c r="U875" s="90">
        <v>44081.370879629627</v>
      </c>
      <c r="V875" s="92" t="s">
        <v>3467</v>
      </c>
      <c r="W875" s="87"/>
      <c r="X875" s="87"/>
      <c r="Y875" s="96" t="s">
        <v>5467</v>
      </c>
      <c r="Z875" s="87"/>
      <c r="AA875" s="48">
        <v>0</v>
      </c>
      <c r="AB875" s="49">
        <v>0</v>
      </c>
      <c r="AC875" s="48">
        <v>0</v>
      </c>
      <c r="AD875" s="49">
        <v>0</v>
      </c>
      <c r="AE875" s="48">
        <v>0</v>
      </c>
      <c r="AF875" s="49">
        <v>0</v>
      </c>
      <c r="AG875" s="48">
        <v>46</v>
      </c>
      <c r="AH875" s="49">
        <v>100</v>
      </c>
      <c r="AI875" s="48">
        <v>46</v>
      </c>
    </row>
    <row r="876" spans="1:35" x14ac:dyDescent="0.25">
      <c r="A876" s="62" t="s">
        <v>551</v>
      </c>
      <c r="B876" s="62" t="s">
        <v>1165</v>
      </c>
      <c r="C876" s="63"/>
      <c r="D876" s="64"/>
      <c r="E876" s="65"/>
      <c r="F876" s="66"/>
      <c r="G876" s="63"/>
      <c r="H876" s="67"/>
      <c r="I876" s="68"/>
      <c r="J876" s="68"/>
      <c r="K876" s="34"/>
      <c r="L876" s="75">
        <v>876</v>
      </c>
      <c r="M876" s="75" t="b">
        <f xml:space="preserve"> IF(AND(Edges[Relationship Date (UTC)] &gt;= Misc!$O$2, Edges[Relationship Date (UTC)] &lt;= Misc!$P$2,Edges[Tweet Date (UTC)] &gt;= Misc!$O$3, Edges[Tweet Date (UTC)] &lt;= Misc!$P$3,TRUE), TRUE, FALSE)</f>
        <v>1</v>
      </c>
      <c r="N876" s="70"/>
      <c r="O876" s="87" t="s">
        <v>1908</v>
      </c>
      <c r="P876" s="90">
        <v>44081.382916666669</v>
      </c>
      <c r="Q876" s="87" t="s">
        <v>1911</v>
      </c>
      <c r="R876" s="87"/>
      <c r="S876" s="87"/>
      <c r="T876" s="87" t="s">
        <v>2743</v>
      </c>
      <c r="U876" s="90">
        <v>44081.382916666669</v>
      </c>
      <c r="V876" s="92" t="s">
        <v>3468</v>
      </c>
      <c r="W876" s="87"/>
      <c r="X876" s="87"/>
      <c r="Y876" s="96" t="s">
        <v>5468</v>
      </c>
      <c r="Z876" s="87"/>
      <c r="AA876" s="48">
        <v>0</v>
      </c>
      <c r="AB876" s="49">
        <v>0</v>
      </c>
      <c r="AC876" s="48">
        <v>0</v>
      </c>
      <c r="AD876" s="49">
        <v>0</v>
      </c>
      <c r="AE876" s="48">
        <v>0</v>
      </c>
      <c r="AF876" s="49">
        <v>0</v>
      </c>
      <c r="AG876" s="48">
        <v>29</v>
      </c>
      <c r="AH876" s="49">
        <v>100</v>
      </c>
      <c r="AI876" s="48">
        <v>29</v>
      </c>
    </row>
    <row r="877" spans="1:35" x14ac:dyDescent="0.25">
      <c r="A877" s="62" t="s">
        <v>552</v>
      </c>
      <c r="B877" s="62" t="s">
        <v>1376</v>
      </c>
      <c r="C877" s="63"/>
      <c r="D877" s="64"/>
      <c r="E877" s="65"/>
      <c r="F877" s="66"/>
      <c r="G877" s="63"/>
      <c r="H877" s="67"/>
      <c r="I877" s="68"/>
      <c r="J877" s="68"/>
      <c r="K877" s="34"/>
      <c r="L877" s="75">
        <v>877</v>
      </c>
      <c r="M877" s="75" t="b">
        <f xml:space="preserve"> IF(AND(Edges[Relationship Date (UTC)] &gt;= Misc!$O$2, Edges[Relationship Date (UTC)] &lt;= Misc!$P$2,Edges[Tweet Date (UTC)] &gt;= Misc!$O$3, Edges[Tweet Date (UTC)] &lt;= Misc!$P$3,TRUE), TRUE, FALSE)</f>
        <v>1</v>
      </c>
      <c r="N877" s="70"/>
      <c r="O877" s="87" t="s">
        <v>1908</v>
      </c>
      <c r="P877" s="90">
        <v>44081.379849537036</v>
      </c>
      <c r="Q877" s="87" t="s">
        <v>1948</v>
      </c>
      <c r="R877" s="87"/>
      <c r="S877" s="87"/>
      <c r="T877" s="87" t="s">
        <v>2748</v>
      </c>
      <c r="U877" s="90">
        <v>44081.379849537036</v>
      </c>
      <c r="V877" s="92" t="s">
        <v>3469</v>
      </c>
      <c r="W877" s="87"/>
      <c r="X877" s="87"/>
      <c r="Y877" s="96" t="s">
        <v>5469</v>
      </c>
      <c r="Z877" s="87"/>
      <c r="AA877" s="48">
        <v>0</v>
      </c>
      <c r="AB877" s="49">
        <v>0</v>
      </c>
      <c r="AC877" s="48">
        <v>0</v>
      </c>
      <c r="AD877" s="49">
        <v>0</v>
      </c>
      <c r="AE877" s="48">
        <v>0</v>
      </c>
      <c r="AF877" s="49">
        <v>0</v>
      </c>
      <c r="AG877" s="48">
        <v>14</v>
      </c>
      <c r="AH877" s="49">
        <v>100</v>
      </c>
      <c r="AI877" s="48">
        <v>14</v>
      </c>
    </row>
    <row r="878" spans="1:35" x14ac:dyDescent="0.25">
      <c r="A878" s="62" t="s">
        <v>552</v>
      </c>
      <c r="B878" s="62" t="s">
        <v>1375</v>
      </c>
      <c r="C878" s="63"/>
      <c r="D878" s="64"/>
      <c r="E878" s="65"/>
      <c r="F878" s="66"/>
      <c r="G878" s="63"/>
      <c r="H878" s="67"/>
      <c r="I878" s="68"/>
      <c r="J878" s="68"/>
      <c r="K878" s="34"/>
      <c r="L878" s="75">
        <v>878</v>
      </c>
      <c r="M878" s="75" t="b">
        <f xml:space="preserve"> IF(AND(Edges[Relationship Date (UTC)] &gt;= Misc!$O$2, Edges[Relationship Date (UTC)] &lt;= Misc!$P$2,Edges[Tweet Date (UTC)] &gt;= Misc!$O$3, Edges[Tweet Date (UTC)] &lt;= Misc!$P$3,TRUE), TRUE, FALSE)</f>
        <v>1</v>
      </c>
      <c r="N878" s="70"/>
      <c r="O878" s="87" t="s">
        <v>1908</v>
      </c>
      <c r="P878" s="90">
        <v>44081.382986111108</v>
      </c>
      <c r="Q878" s="87" t="s">
        <v>1947</v>
      </c>
      <c r="R878" s="87"/>
      <c r="S878" s="87"/>
      <c r="T878" s="87"/>
      <c r="U878" s="90">
        <v>44081.382986111108</v>
      </c>
      <c r="V878" s="92" t="s">
        <v>3470</v>
      </c>
      <c r="W878" s="87"/>
      <c r="X878" s="87"/>
      <c r="Y878" s="96" t="s">
        <v>5470</v>
      </c>
      <c r="Z878" s="87"/>
      <c r="AA878" s="48">
        <v>0</v>
      </c>
      <c r="AB878" s="49">
        <v>0</v>
      </c>
      <c r="AC878" s="48">
        <v>1</v>
      </c>
      <c r="AD878" s="49">
        <v>4.5454545454545459</v>
      </c>
      <c r="AE878" s="48">
        <v>0</v>
      </c>
      <c r="AF878" s="49">
        <v>0</v>
      </c>
      <c r="AG878" s="48">
        <v>21</v>
      </c>
      <c r="AH878" s="49">
        <v>95.454545454545453</v>
      </c>
      <c r="AI878" s="48">
        <v>22</v>
      </c>
    </row>
    <row r="879" spans="1:35" x14ac:dyDescent="0.25">
      <c r="A879" s="62" t="s">
        <v>553</v>
      </c>
      <c r="B879" s="62" t="s">
        <v>1387</v>
      </c>
      <c r="C879" s="63"/>
      <c r="D879" s="64"/>
      <c r="E879" s="65"/>
      <c r="F879" s="66"/>
      <c r="G879" s="63"/>
      <c r="H879" s="67"/>
      <c r="I879" s="68"/>
      <c r="J879" s="68"/>
      <c r="K879" s="34"/>
      <c r="L879" s="75">
        <v>879</v>
      </c>
      <c r="M879" s="75" t="b">
        <f xml:space="preserve"> IF(AND(Edges[Relationship Date (UTC)] &gt;= Misc!$O$2, Edges[Relationship Date (UTC)] &lt;= Misc!$P$2,Edges[Tweet Date (UTC)] &gt;= Misc!$O$3, Edges[Tweet Date (UTC)] &lt;= Misc!$P$3,TRUE), TRUE, FALSE)</f>
        <v>1</v>
      </c>
      <c r="N879" s="70"/>
      <c r="O879" s="87" t="s">
        <v>1908</v>
      </c>
      <c r="P879" s="90">
        <v>44081.383032407408</v>
      </c>
      <c r="Q879" s="87" t="s">
        <v>1983</v>
      </c>
      <c r="R879" s="87"/>
      <c r="S879" s="87"/>
      <c r="T879" s="87" t="s">
        <v>2743</v>
      </c>
      <c r="U879" s="90">
        <v>44081.383032407408</v>
      </c>
      <c r="V879" s="92" t="s">
        <v>3471</v>
      </c>
      <c r="W879" s="87"/>
      <c r="X879" s="87"/>
      <c r="Y879" s="96" t="s">
        <v>5471</v>
      </c>
      <c r="Z879" s="87"/>
      <c r="AA879" s="48">
        <v>0</v>
      </c>
      <c r="AB879" s="49">
        <v>0</v>
      </c>
      <c r="AC879" s="48">
        <v>0</v>
      </c>
      <c r="AD879" s="49">
        <v>0</v>
      </c>
      <c r="AE879" s="48">
        <v>0</v>
      </c>
      <c r="AF879" s="49">
        <v>0</v>
      </c>
      <c r="AG879" s="48">
        <v>22</v>
      </c>
      <c r="AH879" s="49">
        <v>100</v>
      </c>
      <c r="AI879" s="48">
        <v>22</v>
      </c>
    </row>
    <row r="880" spans="1:35" x14ac:dyDescent="0.25">
      <c r="A880" s="62" t="s">
        <v>554</v>
      </c>
      <c r="B880" s="62" t="s">
        <v>1630</v>
      </c>
      <c r="C880" s="63"/>
      <c r="D880" s="64"/>
      <c r="E880" s="65"/>
      <c r="F880" s="66"/>
      <c r="G880" s="63"/>
      <c r="H880" s="67"/>
      <c r="I880" s="68"/>
      <c r="J880" s="68"/>
      <c r="K880" s="34"/>
      <c r="L880" s="75">
        <v>880</v>
      </c>
      <c r="M880" s="75" t="b">
        <f xml:space="preserve"> IF(AND(Edges[Relationship Date (UTC)] &gt;= Misc!$O$2, Edges[Relationship Date (UTC)] &lt;= Misc!$P$2,Edges[Tweet Date (UTC)] &gt;= Misc!$O$3, Edges[Tweet Date (UTC)] &lt;= Misc!$P$3,TRUE), TRUE, FALSE)</f>
        <v>1</v>
      </c>
      <c r="N880" s="70"/>
      <c r="O880" s="87" t="s">
        <v>1908</v>
      </c>
      <c r="P880" s="90">
        <v>44081.382824074077</v>
      </c>
      <c r="Q880" s="87" t="s">
        <v>2224</v>
      </c>
      <c r="R880" s="87"/>
      <c r="S880" s="87"/>
      <c r="T880" s="87" t="s">
        <v>2743</v>
      </c>
      <c r="U880" s="90">
        <v>44081.382824074077</v>
      </c>
      <c r="V880" s="92" t="s">
        <v>3472</v>
      </c>
      <c r="W880" s="87"/>
      <c r="X880" s="87"/>
      <c r="Y880" s="96" t="s">
        <v>5472</v>
      </c>
      <c r="Z880" s="87"/>
      <c r="AA880" s="48">
        <v>0</v>
      </c>
      <c r="AB880" s="49">
        <v>0</v>
      </c>
      <c r="AC880" s="48">
        <v>0</v>
      </c>
      <c r="AD880" s="49">
        <v>0</v>
      </c>
      <c r="AE880" s="48">
        <v>0</v>
      </c>
      <c r="AF880" s="49">
        <v>0</v>
      </c>
      <c r="AG880" s="48">
        <v>39</v>
      </c>
      <c r="AH880" s="49">
        <v>100</v>
      </c>
      <c r="AI880" s="48">
        <v>39</v>
      </c>
    </row>
    <row r="881" spans="1:35" x14ac:dyDescent="0.25">
      <c r="A881" s="62" t="s">
        <v>554</v>
      </c>
      <c r="B881" s="62" t="s">
        <v>1631</v>
      </c>
      <c r="C881" s="63"/>
      <c r="D881" s="64"/>
      <c r="E881" s="65"/>
      <c r="F881" s="66"/>
      <c r="G881" s="63"/>
      <c r="H881" s="67"/>
      <c r="I881" s="68"/>
      <c r="J881" s="68"/>
      <c r="K881" s="34"/>
      <c r="L881" s="75">
        <v>881</v>
      </c>
      <c r="M881" s="75" t="b">
        <f xml:space="preserve"> IF(AND(Edges[Relationship Date (UTC)] &gt;= Misc!$O$2, Edges[Relationship Date (UTC)] &lt;= Misc!$P$2,Edges[Tweet Date (UTC)] &gt;= Misc!$O$3, Edges[Tweet Date (UTC)] &lt;= Misc!$P$3,TRUE), TRUE, FALSE)</f>
        <v>1</v>
      </c>
      <c r="N881" s="70"/>
      <c r="O881" s="87" t="s">
        <v>1908</v>
      </c>
      <c r="P881" s="90">
        <v>44081.382928240739</v>
      </c>
      <c r="Q881" s="87" t="s">
        <v>2225</v>
      </c>
      <c r="R881" s="87"/>
      <c r="S881" s="87"/>
      <c r="T881" s="87" t="s">
        <v>2743</v>
      </c>
      <c r="U881" s="90">
        <v>44081.382928240739</v>
      </c>
      <c r="V881" s="92" t="s">
        <v>3473</v>
      </c>
      <c r="W881" s="87"/>
      <c r="X881" s="87"/>
      <c r="Y881" s="96" t="s">
        <v>5473</v>
      </c>
      <c r="Z881" s="87"/>
      <c r="AA881" s="48">
        <v>0</v>
      </c>
      <c r="AB881" s="49">
        <v>0</v>
      </c>
      <c r="AC881" s="48">
        <v>0</v>
      </c>
      <c r="AD881" s="49">
        <v>0</v>
      </c>
      <c r="AE881" s="48">
        <v>0</v>
      </c>
      <c r="AF881" s="49">
        <v>0</v>
      </c>
      <c r="AG881" s="48">
        <v>36</v>
      </c>
      <c r="AH881" s="49">
        <v>100</v>
      </c>
      <c r="AI881" s="48">
        <v>36</v>
      </c>
    </row>
    <row r="882" spans="1:35" x14ac:dyDescent="0.25">
      <c r="A882" s="62" t="s">
        <v>554</v>
      </c>
      <c r="B882" s="62" t="s">
        <v>1609</v>
      </c>
      <c r="C882" s="63"/>
      <c r="D882" s="64"/>
      <c r="E882" s="65"/>
      <c r="F882" s="66"/>
      <c r="G882" s="63"/>
      <c r="H882" s="67"/>
      <c r="I882" s="68"/>
      <c r="J882" s="68"/>
      <c r="K882" s="34"/>
      <c r="L882" s="75">
        <v>882</v>
      </c>
      <c r="M882" s="75" t="b">
        <f xml:space="preserve"> IF(AND(Edges[Relationship Date (UTC)] &gt;= Misc!$O$2, Edges[Relationship Date (UTC)] &lt;= Misc!$P$2,Edges[Tweet Date (UTC)] &gt;= Misc!$O$3, Edges[Tweet Date (UTC)] &lt;= Misc!$P$3,TRUE), TRUE, FALSE)</f>
        <v>1</v>
      </c>
      <c r="N882" s="70"/>
      <c r="O882" s="87" t="s">
        <v>1908</v>
      </c>
      <c r="P882" s="90">
        <v>44081.382939814815</v>
      </c>
      <c r="Q882" s="87" t="s">
        <v>2193</v>
      </c>
      <c r="R882" s="87"/>
      <c r="S882" s="87"/>
      <c r="T882" s="87" t="s">
        <v>2743</v>
      </c>
      <c r="U882" s="90">
        <v>44081.382939814815</v>
      </c>
      <c r="V882" s="92" t="s">
        <v>3474</v>
      </c>
      <c r="W882" s="87"/>
      <c r="X882" s="87"/>
      <c r="Y882" s="96" t="s">
        <v>5474</v>
      </c>
      <c r="Z882" s="87"/>
      <c r="AA882" s="48">
        <v>0</v>
      </c>
      <c r="AB882" s="49">
        <v>0</v>
      </c>
      <c r="AC882" s="48">
        <v>0</v>
      </c>
      <c r="AD882" s="49">
        <v>0</v>
      </c>
      <c r="AE882" s="48">
        <v>0</v>
      </c>
      <c r="AF882" s="49">
        <v>0</v>
      </c>
      <c r="AG882" s="48">
        <v>25</v>
      </c>
      <c r="AH882" s="49">
        <v>100</v>
      </c>
      <c r="AI882" s="48">
        <v>25</v>
      </c>
    </row>
    <row r="883" spans="1:35" x14ac:dyDescent="0.25">
      <c r="A883" s="62" t="s">
        <v>554</v>
      </c>
      <c r="B883" s="62" t="s">
        <v>1601</v>
      </c>
      <c r="C883" s="63"/>
      <c r="D883" s="64"/>
      <c r="E883" s="65"/>
      <c r="F883" s="66"/>
      <c r="G883" s="63"/>
      <c r="H883" s="67"/>
      <c r="I883" s="68"/>
      <c r="J883" s="68"/>
      <c r="K883" s="34"/>
      <c r="L883" s="75">
        <v>883</v>
      </c>
      <c r="M883" s="75" t="b">
        <f xml:space="preserve"> IF(AND(Edges[Relationship Date (UTC)] &gt;= Misc!$O$2, Edges[Relationship Date (UTC)] &lt;= Misc!$P$2,Edges[Tweet Date (UTC)] &gt;= Misc!$O$3, Edges[Tweet Date (UTC)] &lt;= Misc!$P$3,TRUE), TRUE, FALSE)</f>
        <v>1</v>
      </c>
      <c r="N883" s="70"/>
      <c r="O883" s="87" t="s">
        <v>1908</v>
      </c>
      <c r="P883" s="90">
        <v>44081.383032407408</v>
      </c>
      <c r="Q883" s="87" t="s">
        <v>2184</v>
      </c>
      <c r="R883" s="87"/>
      <c r="S883" s="87"/>
      <c r="T883" s="87"/>
      <c r="U883" s="90">
        <v>44081.383032407408</v>
      </c>
      <c r="V883" s="92" t="s">
        <v>3475</v>
      </c>
      <c r="W883" s="87"/>
      <c r="X883" s="87"/>
      <c r="Y883" s="96" t="s">
        <v>5475</v>
      </c>
      <c r="Z883" s="87"/>
      <c r="AA883" s="48">
        <v>0</v>
      </c>
      <c r="AB883" s="49">
        <v>0</v>
      </c>
      <c r="AC883" s="48">
        <v>0</v>
      </c>
      <c r="AD883" s="49">
        <v>0</v>
      </c>
      <c r="AE883" s="48">
        <v>0</v>
      </c>
      <c r="AF883" s="49">
        <v>0</v>
      </c>
      <c r="AG883" s="48">
        <v>45</v>
      </c>
      <c r="AH883" s="49">
        <v>100</v>
      </c>
      <c r="AI883" s="48">
        <v>45</v>
      </c>
    </row>
    <row r="884" spans="1:35" x14ac:dyDescent="0.25">
      <c r="A884" s="62" t="s">
        <v>554</v>
      </c>
      <c r="B884" s="62" t="s">
        <v>1361</v>
      </c>
      <c r="C884" s="63"/>
      <c r="D884" s="64"/>
      <c r="E884" s="65"/>
      <c r="F884" s="66"/>
      <c r="G884" s="63"/>
      <c r="H884" s="67"/>
      <c r="I884" s="68"/>
      <c r="J884" s="68"/>
      <c r="K884" s="34"/>
      <c r="L884" s="75">
        <v>884</v>
      </c>
      <c r="M884" s="75" t="b">
        <f xml:space="preserve"> IF(AND(Edges[Relationship Date (UTC)] &gt;= Misc!$O$2, Edges[Relationship Date (UTC)] &lt;= Misc!$P$2,Edges[Tweet Date (UTC)] &gt;= Misc!$O$3, Edges[Tweet Date (UTC)] &lt;= Misc!$P$3,TRUE), TRUE, FALSE)</f>
        <v>1</v>
      </c>
      <c r="N884" s="70"/>
      <c r="O884" s="87" t="s">
        <v>1908</v>
      </c>
      <c r="P884" s="90">
        <v>44081.382337962961</v>
      </c>
      <c r="Q884" s="87" t="s">
        <v>1925</v>
      </c>
      <c r="R884" s="87"/>
      <c r="S884" s="87"/>
      <c r="T884" s="87"/>
      <c r="U884" s="90">
        <v>44081.382337962961</v>
      </c>
      <c r="V884" s="92" t="s">
        <v>3476</v>
      </c>
      <c r="W884" s="87"/>
      <c r="X884" s="87"/>
      <c r="Y884" s="96" t="s">
        <v>5476</v>
      </c>
      <c r="Z884" s="87"/>
      <c r="AA884" s="48"/>
      <c r="AB884" s="49"/>
      <c r="AC884" s="48"/>
      <c r="AD884" s="49"/>
      <c r="AE884" s="48"/>
      <c r="AF884" s="49"/>
      <c r="AG884" s="48"/>
      <c r="AH884" s="49"/>
      <c r="AI884" s="48"/>
    </row>
    <row r="885" spans="1:35" x14ac:dyDescent="0.25">
      <c r="A885" s="62" t="s">
        <v>554</v>
      </c>
      <c r="B885" s="62" t="s">
        <v>1362</v>
      </c>
      <c r="C885" s="63"/>
      <c r="D885" s="64"/>
      <c r="E885" s="65"/>
      <c r="F885" s="66"/>
      <c r="G885" s="63"/>
      <c r="H885" s="67"/>
      <c r="I885" s="68"/>
      <c r="J885" s="68"/>
      <c r="K885" s="34"/>
      <c r="L885" s="75">
        <v>885</v>
      </c>
      <c r="M885" s="75" t="b">
        <f xml:space="preserve"> IF(AND(Edges[Relationship Date (UTC)] &gt;= Misc!$O$2, Edges[Relationship Date (UTC)] &lt;= Misc!$P$2,Edges[Tweet Date (UTC)] &gt;= Misc!$O$3, Edges[Tweet Date (UTC)] &lt;= Misc!$P$3,TRUE), TRUE, FALSE)</f>
        <v>1</v>
      </c>
      <c r="N885" s="70"/>
      <c r="O885" s="87" t="s">
        <v>1908</v>
      </c>
      <c r="P885" s="90">
        <v>44081.382337962961</v>
      </c>
      <c r="Q885" s="87" t="s">
        <v>1925</v>
      </c>
      <c r="R885" s="87"/>
      <c r="S885" s="87"/>
      <c r="T885" s="87"/>
      <c r="U885" s="90">
        <v>44081.382337962961</v>
      </c>
      <c r="V885" s="92" t="s">
        <v>3476</v>
      </c>
      <c r="W885" s="87"/>
      <c r="X885" s="87"/>
      <c r="Y885" s="96" t="s">
        <v>5476</v>
      </c>
      <c r="Z885" s="87"/>
      <c r="AA885" s="48">
        <v>0</v>
      </c>
      <c r="AB885" s="49">
        <v>0</v>
      </c>
      <c r="AC885" s="48">
        <v>0</v>
      </c>
      <c r="AD885" s="49">
        <v>0</v>
      </c>
      <c r="AE885" s="48">
        <v>0</v>
      </c>
      <c r="AF885" s="49">
        <v>0</v>
      </c>
      <c r="AG885" s="48">
        <v>42</v>
      </c>
      <c r="AH885" s="49">
        <v>100</v>
      </c>
      <c r="AI885" s="48">
        <v>42</v>
      </c>
    </row>
    <row r="886" spans="1:35" x14ac:dyDescent="0.25">
      <c r="A886" s="62" t="s">
        <v>554</v>
      </c>
      <c r="B886" s="62" t="s">
        <v>1387</v>
      </c>
      <c r="C886" s="63"/>
      <c r="D886" s="64"/>
      <c r="E886" s="65"/>
      <c r="F886" s="66"/>
      <c r="G886" s="63"/>
      <c r="H886" s="67"/>
      <c r="I886" s="68"/>
      <c r="J886" s="68"/>
      <c r="K886" s="34"/>
      <c r="L886" s="75">
        <v>886</v>
      </c>
      <c r="M886" s="75" t="b">
        <f xml:space="preserve"> IF(AND(Edges[Relationship Date (UTC)] &gt;= Misc!$O$2, Edges[Relationship Date (UTC)] &lt;= Misc!$P$2,Edges[Tweet Date (UTC)] &gt;= Misc!$O$3, Edges[Tweet Date (UTC)] &lt;= Misc!$P$3,TRUE), TRUE, FALSE)</f>
        <v>1</v>
      </c>
      <c r="N886" s="70"/>
      <c r="O886" s="87" t="s">
        <v>1908</v>
      </c>
      <c r="P886" s="90">
        <v>44081.382685185185</v>
      </c>
      <c r="Q886" s="87" t="s">
        <v>2226</v>
      </c>
      <c r="R886" s="87"/>
      <c r="S886" s="87"/>
      <c r="T886" s="87"/>
      <c r="U886" s="90">
        <v>44081.382685185185</v>
      </c>
      <c r="V886" s="92" t="s">
        <v>3477</v>
      </c>
      <c r="W886" s="87"/>
      <c r="X886" s="87"/>
      <c r="Y886" s="96" t="s">
        <v>5477</v>
      </c>
      <c r="Z886" s="87"/>
      <c r="AA886" s="48">
        <v>0</v>
      </c>
      <c r="AB886" s="49">
        <v>0</v>
      </c>
      <c r="AC886" s="48">
        <v>0</v>
      </c>
      <c r="AD886" s="49">
        <v>0</v>
      </c>
      <c r="AE886" s="48">
        <v>0</v>
      </c>
      <c r="AF886" s="49">
        <v>0</v>
      </c>
      <c r="AG886" s="48">
        <v>46</v>
      </c>
      <c r="AH886" s="49">
        <v>100</v>
      </c>
      <c r="AI886" s="48">
        <v>46</v>
      </c>
    </row>
    <row r="887" spans="1:35" x14ac:dyDescent="0.25">
      <c r="A887" s="62" t="s">
        <v>554</v>
      </c>
      <c r="B887" s="62" t="s">
        <v>1387</v>
      </c>
      <c r="C887" s="63"/>
      <c r="D887" s="64"/>
      <c r="E887" s="65"/>
      <c r="F887" s="66"/>
      <c r="G887" s="63"/>
      <c r="H887" s="67"/>
      <c r="I887" s="68"/>
      <c r="J887" s="68"/>
      <c r="K887" s="34"/>
      <c r="L887" s="75">
        <v>887</v>
      </c>
      <c r="M887" s="75" t="b">
        <f xml:space="preserve"> IF(AND(Edges[Relationship Date (UTC)] &gt;= Misc!$O$2, Edges[Relationship Date (UTC)] &lt;= Misc!$P$2,Edges[Tweet Date (UTC)] &gt;= Misc!$O$3, Edges[Tweet Date (UTC)] &lt;= Misc!$P$3,TRUE), TRUE, FALSE)</f>
        <v>1</v>
      </c>
      <c r="N887" s="70"/>
      <c r="O887" s="87" t="s">
        <v>1908</v>
      </c>
      <c r="P887" s="90">
        <v>44081.382731481484</v>
      </c>
      <c r="Q887" s="87" t="s">
        <v>2227</v>
      </c>
      <c r="R887" s="87"/>
      <c r="S887" s="87"/>
      <c r="T887" s="87"/>
      <c r="U887" s="90">
        <v>44081.382731481484</v>
      </c>
      <c r="V887" s="92" t="s">
        <v>3478</v>
      </c>
      <c r="W887" s="87"/>
      <c r="X887" s="87"/>
      <c r="Y887" s="96" t="s">
        <v>5478</v>
      </c>
      <c r="Z887" s="87"/>
      <c r="AA887" s="48">
        <v>0</v>
      </c>
      <c r="AB887" s="49">
        <v>0</v>
      </c>
      <c r="AC887" s="48">
        <v>0</v>
      </c>
      <c r="AD887" s="49">
        <v>0</v>
      </c>
      <c r="AE887" s="48">
        <v>0</v>
      </c>
      <c r="AF887" s="49">
        <v>0</v>
      </c>
      <c r="AG887" s="48">
        <v>46</v>
      </c>
      <c r="AH887" s="49">
        <v>100</v>
      </c>
      <c r="AI887" s="48">
        <v>46</v>
      </c>
    </row>
    <row r="888" spans="1:35" x14ac:dyDescent="0.25">
      <c r="A888" s="62" t="s">
        <v>554</v>
      </c>
      <c r="B888" s="62" t="s">
        <v>1387</v>
      </c>
      <c r="C888" s="63"/>
      <c r="D888" s="64"/>
      <c r="E888" s="65"/>
      <c r="F888" s="66"/>
      <c r="G888" s="63"/>
      <c r="H888" s="67"/>
      <c r="I888" s="68"/>
      <c r="J888" s="68"/>
      <c r="K888" s="34"/>
      <c r="L888" s="75">
        <v>888</v>
      </c>
      <c r="M888" s="75" t="b">
        <f xml:space="preserve"> IF(AND(Edges[Relationship Date (UTC)] &gt;= Misc!$O$2, Edges[Relationship Date (UTC)] &lt;= Misc!$P$2,Edges[Tweet Date (UTC)] &gt;= Misc!$O$3, Edges[Tweet Date (UTC)] &lt;= Misc!$P$3,TRUE), TRUE, FALSE)</f>
        <v>1</v>
      </c>
      <c r="N888" s="70"/>
      <c r="O888" s="87" t="s">
        <v>1908</v>
      </c>
      <c r="P888" s="90">
        <v>44081.382789351854</v>
      </c>
      <c r="Q888" s="87" t="s">
        <v>1983</v>
      </c>
      <c r="R888" s="87"/>
      <c r="S888" s="87"/>
      <c r="T888" s="87" t="s">
        <v>2743</v>
      </c>
      <c r="U888" s="90">
        <v>44081.382789351854</v>
      </c>
      <c r="V888" s="92" t="s">
        <v>3479</v>
      </c>
      <c r="W888" s="87"/>
      <c r="X888" s="87"/>
      <c r="Y888" s="96" t="s">
        <v>5479</v>
      </c>
      <c r="Z888" s="87"/>
      <c r="AA888" s="48">
        <v>0</v>
      </c>
      <c r="AB888" s="49">
        <v>0</v>
      </c>
      <c r="AC888" s="48">
        <v>0</v>
      </c>
      <c r="AD888" s="49">
        <v>0</v>
      </c>
      <c r="AE888" s="48">
        <v>0</v>
      </c>
      <c r="AF888" s="49">
        <v>0</v>
      </c>
      <c r="AG888" s="48">
        <v>22</v>
      </c>
      <c r="AH888" s="49">
        <v>100</v>
      </c>
      <c r="AI888" s="48">
        <v>22</v>
      </c>
    </row>
    <row r="889" spans="1:35" x14ac:dyDescent="0.25">
      <c r="A889" s="62" t="s">
        <v>554</v>
      </c>
      <c r="B889" s="62" t="s">
        <v>1387</v>
      </c>
      <c r="C889" s="63"/>
      <c r="D889" s="64"/>
      <c r="E889" s="65"/>
      <c r="F889" s="66"/>
      <c r="G889" s="63"/>
      <c r="H889" s="67"/>
      <c r="I889" s="68"/>
      <c r="J889" s="68"/>
      <c r="K889" s="34"/>
      <c r="L889" s="75">
        <v>889</v>
      </c>
      <c r="M889" s="75" t="b">
        <f xml:space="preserve"> IF(AND(Edges[Relationship Date (UTC)] &gt;= Misc!$O$2, Edges[Relationship Date (UTC)] &lt;= Misc!$P$2,Edges[Tweet Date (UTC)] &gt;= Misc!$O$3, Edges[Tweet Date (UTC)] &lt;= Misc!$P$3,TRUE), TRUE, FALSE)</f>
        <v>1</v>
      </c>
      <c r="N889" s="70"/>
      <c r="O889" s="87" t="s">
        <v>1908</v>
      </c>
      <c r="P889" s="90">
        <v>44081.382824074077</v>
      </c>
      <c r="Q889" s="87" t="s">
        <v>2224</v>
      </c>
      <c r="R889" s="87"/>
      <c r="S889" s="87"/>
      <c r="T889" s="87" t="s">
        <v>2743</v>
      </c>
      <c r="U889" s="90">
        <v>44081.382824074077</v>
      </c>
      <c r="V889" s="92" t="s">
        <v>3472</v>
      </c>
      <c r="W889" s="87"/>
      <c r="X889" s="87"/>
      <c r="Y889" s="96" t="s">
        <v>5472</v>
      </c>
      <c r="Z889" s="87"/>
      <c r="AA889" s="48"/>
      <c r="AB889" s="49"/>
      <c r="AC889" s="48"/>
      <c r="AD889" s="49"/>
      <c r="AE889" s="48"/>
      <c r="AF889" s="49"/>
      <c r="AG889" s="48"/>
      <c r="AH889" s="49"/>
      <c r="AI889" s="48"/>
    </row>
    <row r="890" spans="1:35" x14ac:dyDescent="0.25">
      <c r="A890" s="62" t="s">
        <v>554</v>
      </c>
      <c r="B890" s="62" t="s">
        <v>1387</v>
      </c>
      <c r="C890" s="63"/>
      <c r="D890" s="64"/>
      <c r="E890" s="65"/>
      <c r="F890" s="66"/>
      <c r="G890" s="63"/>
      <c r="H890" s="67"/>
      <c r="I890" s="68"/>
      <c r="J890" s="68"/>
      <c r="K890" s="34"/>
      <c r="L890" s="75">
        <v>890</v>
      </c>
      <c r="M890" s="75" t="b">
        <f xml:space="preserve"> IF(AND(Edges[Relationship Date (UTC)] &gt;= Misc!$O$2, Edges[Relationship Date (UTC)] &lt;= Misc!$P$2,Edges[Tweet Date (UTC)] &gt;= Misc!$O$3, Edges[Tweet Date (UTC)] &lt;= Misc!$P$3,TRUE), TRUE, FALSE)</f>
        <v>1</v>
      </c>
      <c r="N890" s="70"/>
      <c r="O890" s="87" t="s">
        <v>1908</v>
      </c>
      <c r="P890" s="90">
        <v>44081.382870370369</v>
      </c>
      <c r="Q890" s="87" t="s">
        <v>2228</v>
      </c>
      <c r="R890" s="87"/>
      <c r="S890" s="87"/>
      <c r="T890" s="87" t="s">
        <v>2743</v>
      </c>
      <c r="U890" s="90">
        <v>44081.382870370369</v>
      </c>
      <c r="V890" s="92" t="s">
        <v>3480</v>
      </c>
      <c r="W890" s="87"/>
      <c r="X890" s="87"/>
      <c r="Y890" s="96" t="s">
        <v>5480</v>
      </c>
      <c r="Z890" s="87"/>
      <c r="AA890" s="48">
        <v>0</v>
      </c>
      <c r="AB890" s="49">
        <v>0</v>
      </c>
      <c r="AC890" s="48">
        <v>0</v>
      </c>
      <c r="AD890" s="49">
        <v>0</v>
      </c>
      <c r="AE890" s="48">
        <v>0</v>
      </c>
      <c r="AF890" s="49">
        <v>0</v>
      </c>
      <c r="AG890" s="48">
        <v>6</v>
      </c>
      <c r="AH890" s="49">
        <v>100</v>
      </c>
      <c r="AI890" s="48">
        <v>6</v>
      </c>
    </row>
    <row r="891" spans="1:35" x14ac:dyDescent="0.25">
      <c r="A891" s="62" t="s">
        <v>554</v>
      </c>
      <c r="B891" s="62" t="s">
        <v>1387</v>
      </c>
      <c r="C891" s="63"/>
      <c r="D891" s="64"/>
      <c r="E891" s="65"/>
      <c r="F891" s="66"/>
      <c r="G891" s="63"/>
      <c r="H891" s="67"/>
      <c r="I891" s="68"/>
      <c r="J891" s="68"/>
      <c r="K891" s="34"/>
      <c r="L891" s="75">
        <v>891</v>
      </c>
      <c r="M891" s="75" t="b">
        <f xml:space="preserve"> IF(AND(Edges[Relationship Date (UTC)] &gt;= Misc!$O$2, Edges[Relationship Date (UTC)] &lt;= Misc!$P$2,Edges[Tweet Date (UTC)] &gt;= Misc!$O$3, Edges[Tweet Date (UTC)] &lt;= Misc!$P$3,TRUE), TRUE, FALSE)</f>
        <v>1</v>
      </c>
      <c r="N891" s="70"/>
      <c r="O891" s="87" t="s">
        <v>1908</v>
      </c>
      <c r="P891" s="90">
        <v>44081.382881944446</v>
      </c>
      <c r="Q891" s="87" t="s">
        <v>2095</v>
      </c>
      <c r="R891" s="87"/>
      <c r="S891" s="87"/>
      <c r="T891" s="87"/>
      <c r="U891" s="90">
        <v>44081.382881944446</v>
      </c>
      <c r="V891" s="92" t="s">
        <v>3481</v>
      </c>
      <c r="W891" s="87"/>
      <c r="X891" s="87"/>
      <c r="Y891" s="96" t="s">
        <v>5481</v>
      </c>
      <c r="Z891" s="87"/>
      <c r="AA891" s="48">
        <v>0</v>
      </c>
      <c r="AB891" s="49">
        <v>0</v>
      </c>
      <c r="AC891" s="48">
        <v>0</v>
      </c>
      <c r="AD891" s="49">
        <v>0</v>
      </c>
      <c r="AE891" s="48">
        <v>0</v>
      </c>
      <c r="AF891" s="49">
        <v>0</v>
      </c>
      <c r="AG891" s="48">
        <v>46</v>
      </c>
      <c r="AH891" s="49">
        <v>100</v>
      </c>
      <c r="AI891" s="48">
        <v>46</v>
      </c>
    </row>
    <row r="892" spans="1:35" x14ac:dyDescent="0.25">
      <c r="A892" s="62" t="s">
        <v>554</v>
      </c>
      <c r="B892" s="62" t="s">
        <v>1387</v>
      </c>
      <c r="C892" s="63"/>
      <c r="D892" s="64"/>
      <c r="E892" s="65"/>
      <c r="F892" s="66"/>
      <c r="G892" s="63"/>
      <c r="H892" s="67"/>
      <c r="I892" s="68"/>
      <c r="J892" s="68"/>
      <c r="K892" s="34"/>
      <c r="L892" s="75">
        <v>892</v>
      </c>
      <c r="M892" s="75" t="b">
        <f xml:space="preserve"> IF(AND(Edges[Relationship Date (UTC)] &gt;= Misc!$O$2, Edges[Relationship Date (UTC)] &lt;= Misc!$P$2,Edges[Tweet Date (UTC)] &gt;= Misc!$O$3, Edges[Tweet Date (UTC)] &lt;= Misc!$P$3,TRUE), TRUE, FALSE)</f>
        <v>1</v>
      </c>
      <c r="N892" s="70"/>
      <c r="O892" s="87" t="s">
        <v>1908</v>
      </c>
      <c r="P892" s="90">
        <v>44081.382905092592</v>
      </c>
      <c r="Q892" s="87" t="s">
        <v>2229</v>
      </c>
      <c r="R892" s="87"/>
      <c r="S892" s="87"/>
      <c r="T892" s="87" t="s">
        <v>2743</v>
      </c>
      <c r="U892" s="90">
        <v>44081.382905092592</v>
      </c>
      <c r="V892" s="92" t="s">
        <v>3482</v>
      </c>
      <c r="W892" s="87"/>
      <c r="X892" s="87"/>
      <c r="Y892" s="96" t="s">
        <v>5482</v>
      </c>
      <c r="Z892" s="87"/>
      <c r="AA892" s="48">
        <v>0</v>
      </c>
      <c r="AB892" s="49">
        <v>0</v>
      </c>
      <c r="AC892" s="48">
        <v>0</v>
      </c>
      <c r="AD892" s="49">
        <v>0</v>
      </c>
      <c r="AE892" s="48">
        <v>0</v>
      </c>
      <c r="AF892" s="49">
        <v>0</v>
      </c>
      <c r="AG892" s="48">
        <v>41</v>
      </c>
      <c r="AH892" s="49">
        <v>100</v>
      </c>
      <c r="AI892" s="48">
        <v>41</v>
      </c>
    </row>
    <row r="893" spans="1:35" x14ac:dyDescent="0.25">
      <c r="A893" s="62" t="s">
        <v>554</v>
      </c>
      <c r="B893" s="62" t="s">
        <v>1387</v>
      </c>
      <c r="C893" s="63"/>
      <c r="D893" s="64"/>
      <c r="E893" s="65"/>
      <c r="F893" s="66"/>
      <c r="G893" s="63"/>
      <c r="H893" s="67"/>
      <c r="I893" s="68"/>
      <c r="J893" s="68"/>
      <c r="K893" s="34"/>
      <c r="L893" s="75">
        <v>893</v>
      </c>
      <c r="M893" s="75" t="b">
        <f xml:space="preserve"> IF(AND(Edges[Relationship Date (UTC)] &gt;= Misc!$O$2, Edges[Relationship Date (UTC)] &lt;= Misc!$P$2,Edges[Tweet Date (UTC)] &gt;= Misc!$O$3, Edges[Tweet Date (UTC)] &lt;= Misc!$P$3,TRUE), TRUE, FALSE)</f>
        <v>1</v>
      </c>
      <c r="N893" s="70"/>
      <c r="O893" s="87" t="s">
        <v>1908</v>
      </c>
      <c r="P893" s="90">
        <v>44081.382928240739</v>
      </c>
      <c r="Q893" s="87" t="s">
        <v>2225</v>
      </c>
      <c r="R893" s="87"/>
      <c r="S893" s="87"/>
      <c r="T893" s="87" t="s">
        <v>2743</v>
      </c>
      <c r="U893" s="90">
        <v>44081.382928240739</v>
      </c>
      <c r="V893" s="92" t="s">
        <v>3473</v>
      </c>
      <c r="W893" s="87"/>
      <c r="X893" s="87"/>
      <c r="Y893" s="96" t="s">
        <v>5473</v>
      </c>
      <c r="Z893" s="87"/>
      <c r="AA893" s="48"/>
      <c r="AB893" s="49"/>
      <c r="AC893" s="48"/>
      <c r="AD893" s="49"/>
      <c r="AE893" s="48"/>
      <c r="AF893" s="49"/>
      <c r="AG893" s="48"/>
      <c r="AH893" s="49"/>
      <c r="AI893" s="48"/>
    </row>
    <row r="894" spans="1:35" x14ac:dyDescent="0.25">
      <c r="A894" s="62" t="s">
        <v>554</v>
      </c>
      <c r="B894" s="62" t="s">
        <v>1387</v>
      </c>
      <c r="C894" s="63"/>
      <c r="D894" s="64"/>
      <c r="E894" s="65"/>
      <c r="F894" s="66"/>
      <c r="G894" s="63"/>
      <c r="H894" s="67"/>
      <c r="I894" s="68"/>
      <c r="J894" s="68"/>
      <c r="K894" s="34"/>
      <c r="L894" s="75">
        <v>894</v>
      </c>
      <c r="M894" s="75" t="b">
        <f xml:space="preserve"> IF(AND(Edges[Relationship Date (UTC)] &gt;= Misc!$O$2, Edges[Relationship Date (UTC)] &lt;= Misc!$P$2,Edges[Tweet Date (UTC)] &gt;= Misc!$O$3, Edges[Tweet Date (UTC)] &lt;= Misc!$P$3,TRUE), TRUE, FALSE)</f>
        <v>1</v>
      </c>
      <c r="N894" s="70"/>
      <c r="O894" s="87" t="s">
        <v>1908</v>
      </c>
      <c r="P894" s="90">
        <v>44081.382962962962</v>
      </c>
      <c r="Q894" s="87" t="s">
        <v>2137</v>
      </c>
      <c r="R894" s="87"/>
      <c r="S894" s="87"/>
      <c r="T894" s="87"/>
      <c r="U894" s="90">
        <v>44081.382962962962</v>
      </c>
      <c r="V894" s="92" t="s">
        <v>3483</v>
      </c>
      <c r="W894" s="87"/>
      <c r="X894" s="87"/>
      <c r="Y894" s="96" t="s">
        <v>5483</v>
      </c>
      <c r="Z894" s="87"/>
      <c r="AA894" s="48">
        <v>0</v>
      </c>
      <c r="AB894" s="49">
        <v>0</v>
      </c>
      <c r="AC894" s="48">
        <v>0</v>
      </c>
      <c r="AD894" s="49">
        <v>0</v>
      </c>
      <c r="AE894" s="48">
        <v>0</v>
      </c>
      <c r="AF894" s="49">
        <v>0</v>
      </c>
      <c r="AG894" s="48">
        <v>44</v>
      </c>
      <c r="AH894" s="49">
        <v>100</v>
      </c>
      <c r="AI894" s="48">
        <v>44</v>
      </c>
    </row>
    <row r="895" spans="1:35" x14ac:dyDescent="0.25">
      <c r="A895" s="62" t="s">
        <v>554</v>
      </c>
      <c r="B895" s="62" t="s">
        <v>1415</v>
      </c>
      <c r="C895" s="63"/>
      <c r="D895" s="64"/>
      <c r="E895" s="65"/>
      <c r="F895" s="66"/>
      <c r="G895" s="63"/>
      <c r="H895" s="67"/>
      <c r="I895" s="68"/>
      <c r="J895" s="68"/>
      <c r="K895" s="34"/>
      <c r="L895" s="75">
        <v>895</v>
      </c>
      <c r="M895" s="75" t="b">
        <f xml:space="preserve"> IF(AND(Edges[Relationship Date (UTC)] &gt;= Misc!$O$2, Edges[Relationship Date (UTC)] &lt;= Misc!$P$2,Edges[Tweet Date (UTC)] &gt;= Misc!$O$3, Edges[Tweet Date (UTC)] &lt;= Misc!$P$3,TRUE), TRUE, FALSE)</f>
        <v>1</v>
      </c>
      <c r="N895" s="70"/>
      <c r="O895" s="87" t="s">
        <v>1908</v>
      </c>
      <c r="P895" s="90">
        <v>44081.382974537039</v>
      </c>
      <c r="Q895" s="87" t="s">
        <v>2230</v>
      </c>
      <c r="R895" s="87"/>
      <c r="S895" s="87"/>
      <c r="T895" s="87" t="s">
        <v>2743</v>
      </c>
      <c r="U895" s="90">
        <v>44081.382974537039</v>
      </c>
      <c r="V895" s="92" t="s">
        <v>3484</v>
      </c>
      <c r="W895" s="87"/>
      <c r="X895" s="87"/>
      <c r="Y895" s="96" t="s">
        <v>5484</v>
      </c>
      <c r="Z895" s="87"/>
      <c r="AA895" s="48">
        <v>0</v>
      </c>
      <c r="AB895" s="49">
        <v>0</v>
      </c>
      <c r="AC895" s="48">
        <v>0</v>
      </c>
      <c r="AD895" s="49">
        <v>0</v>
      </c>
      <c r="AE895" s="48">
        <v>0</v>
      </c>
      <c r="AF895" s="49">
        <v>0</v>
      </c>
      <c r="AG895" s="48">
        <v>16</v>
      </c>
      <c r="AH895" s="49">
        <v>100</v>
      </c>
      <c r="AI895" s="48">
        <v>16</v>
      </c>
    </row>
    <row r="896" spans="1:35" x14ac:dyDescent="0.25">
      <c r="A896" s="62" t="s">
        <v>554</v>
      </c>
      <c r="B896" s="62" t="s">
        <v>1415</v>
      </c>
      <c r="C896" s="63"/>
      <c r="D896" s="64"/>
      <c r="E896" s="65"/>
      <c r="F896" s="66"/>
      <c r="G896" s="63"/>
      <c r="H896" s="67"/>
      <c r="I896" s="68"/>
      <c r="J896" s="68"/>
      <c r="K896" s="34"/>
      <c r="L896" s="75">
        <v>896</v>
      </c>
      <c r="M896" s="75" t="b">
        <f xml:space="preserve"> IF(AND(Edges[Relationship Date (UTC)] &gt;= Misc!$O$2, Edges[Relationship Date (UTC)] &lt;= Misc!$P$2,Edges[Tweet Date (UTC)] &gt;= Misc!$O$3, Edges[Tweet Date (UTC)] &lt;= Misc!$P$3,TRUE), TRUE, FALSE)</f>
        <v>1</v>
      </c>
      <c r="N896" s="70"/>
      <c r="O896" s="87" t="s">
        <v>1908</v>
      </c>
      <c r="P896" s="90">
        <v>44081.382986111108</v>
      </c>
      <c r="Q896" s="87" t="s">
        <v>1993</v>
      </c>
      <c r="R896" s="87"/>
      <c r="S896" s="87"/>
      <c r="T896" s="87" t="s">
        <v>2743</v>
      </c>
      <c r="U896" s="90">
        <v>44081.382986111108</v>
      </c>
      <c r="V896" s="92" t="s">
        <v>3485</v>
      </c>
      <c r="W896" s="87"/>
      <c r="X896" s="87"/>
      <c r="Y896" s="96" t="s">
        <v>5485</v>
      </c>
      <c r="Z896" s="87"/>
      <c r="AA896" s="48">
        <v>0</v>
      </c>
      <c r="AB896" s="49">
        <v>0</v>
      </c>
      <c r="AC896" s="48">
        <v>0</v>
      </c>
      <c r="AD896" s="49">
        <v>0</v>
      </c>
      <c r="AE896" s="48">
        <v>0</v>
      </c>
      <c r="AF896" s="49">
        <v>0</v>
      </c>
      <c r="AG896" s="48">
        <v>22</v>
      </c>
      <c r="AH896" s="49">
        <v>100</v>
      </c>
      <c r="AI896" s="48">
        <v>22</v>
      </c>
    </row>
    <row r="897" spans="1:35" x14ac:dyDescent="0.25">
      <c r="A897" s="62" t="s">
        <v>554</v>
      </c>
      <c r="B897" s="62" t="s">
        <v>1581</v>
      </c>
      <c r="C897" s="63"/>
      <c r="D897" s="64"/>
      <c r="E897" s="65"/>
      <c r="F897" s="66"/>
      <c r="G897" s="63"/>
      <c r="H897" s="67"/>
      <c r="I897" s="68"/>
      <c r="J897" s="68"/>
      <c r="K897" s="34"/>
      <c r="L897" s="75">
        <v>897</v>
      </c>
      <c r="M897" s="75" t="b">
        <f xml:space="preserve"> IF(AND(Edges[Relationship Date (UTC)] &gt;= Misc!$O$2, Edges[Relationship Date (UTC)] &lt;= Misc!$P$2,Edges[Tweet Date (UTC)] &gt;= Misc!$O$3, Edges[Tweet Date (UTC)] &lt;= Misc!$P$3,TRUE), TRUE, FALSE)</f>
        <v>1</v>
      </c>
      <c r="N897" s="70"/>
      <c r="O897" s="87" t="s">
        <v>1908</v>
      </c>
      <c r="P897" s="90">
        <v>44081.383009259262</v>
      </c>
      <c r="Q897" s="87" t="s">
        <v>2169</v>
      </c>
      <c r="R897" s="87"/>
      <c r="S897" s="87"/>
      <c r="T897" s="87"/>
      <c r="U897" s="90">
        <v>44081.383009259262</v>
      </c>
      <c r="V897" s="92" t="s">
        <v>3486</v>
      </c>
      <c r="W897" s="87"/>
      <c r="X897" s="87"/>
      <c r="Y897" s="96" t="s">
        <v>5486</v>
      </c>
      <c r="Z897" s="87"/>
      <c r="AA897" s="48">
        <v>0</v>
      </c>
      <c r="AB897" s="49">
        <v>0</v>
      </c>
      <c r="AC897" s="48">
        <v>0</v>
      </c>
      <c r="AD897" s="49">
        <v>0</v>
      </c>
      <c r="AE897" s="48">
        <v>0</v>
      </c>
      <c r="AF897" s="49">
        <v>0</v>
      </c>
      <c r="AG897" s="48">
        <v>44</v>
      </c>
      <c r="AH897" s="49">
        <v>100</v>
      </c>
      <c r="AI897" s="48">
        <v>44</v>
      </c>
    </row>
    <row r="898" spans="1:35" x14ac:dyDescent="0.25">
      <c r="A898" s="62" t="s">
        <v>554</v>
      </c>
      <c r="B898" s="62" t="s">
        <v>1387</v>
      </c>
      <c r="C898" s="63"/>
      <c r="D898" s="64"/>
      <c r="E898" s="65"/>
      <c r="F898" s="66"/>
      <c r="G898" s="63"/>
      <c r="H898" s="67"/>
      <c r="I898" s="68"/>
      <c r="J898" s="68"/>
      <c r="K898" s="34"/>
      <c r="L898" s="75">
        <v>898</v>
      </c>
      <c r="M898" s="75" t="b">
        <f xml:space="preserve"> IF(AND(Edges[Relationship Date (UTC)] &gt;= Misc!$O$2, Edges[Relationship Date (UTC)] &lt;= Misc!$P$2,Edges[Tweet Date (UTC)] &gt;= Misc!$O$3, Edges[Tweet Date (UTC)] &lt;= Misc!$P$3,TRUE), TRUE, FALSE)</f>
        <v>1</v>
      </c>
      <c r="N898" s="70"/>
      <c r="O898" s="87" t="s">
        <v>1908</v>
      </c>
      <c r="P898" s="90">
        <v>44081.383043981485</v>
      </c>
      <c r="Q898" s="87" t="s">
        <v>2183</v>
      </c>
      <c r="R898" s="87"/>
      <c r="S898" s="87"/>
      <c r="T898" s="87"/>
      <c r="U898" s="90">
        <v>44081.383043981485</v>
      </c>
      <c r="V898" s="92" t="s">
        <v>3487</v>
      </c>
      <c r="W898" s="87"/>
      <c r="X898" s="87"/>
      <c r="Y898" s="96" t="s">
        <v>5487</v>
      </c>
      <c r="Z898" s="87"/>
      <c r="AA898" s="48">
        <v>0</v>
      </c>
      <c r="AB898" s="49">
        <v>0</v>
      </c>
      <c r="AC898" s="48">
        <v>0</v>
      </c>
      <c r="AD898" s="49">
        <v>0</v>
      </c>
      <c r="AE898" s="48">
        <v>0</v>
      </c>
      <c r="AF898" s="49">
        <v>0</v>
      </c>
      <c r="AG898" s="48">
        <v>49</v>
      </c>
      <c r="AH898" s="49">
        <v>100</v>
      </c>
      <c r="AI898" s="48">
        <v>49</v>
      </c>
    </row>
    <row r="899" spans="1:35" x14ac:dyDescent="0.25">
      <c r="A899" s="62" t="s">
        <v>555</v>
      </c>
      <c r="B899" s="62" t="s">
        <v>1165</v>
      </c>
      <c r="C899" s="63"/>
      <c r="D899" s="64"/>
      <c r="E899" s="65"/>
      <c r="F899" s="66"/>
      <c r="G899" s="63"/>
      <c r="H899" s="67"/>
      <c r="I899" s="68"/>
      <c r="J899" s="68"/>
      <c r="K899" s="34"/>
      <c r="L899" s="75">
        <v>899</v>
      </c>
      <c r="M899" s="75" t="b">
        <f xml:space="preserve"> IF(AND(Edges[Relationship Date (UTC)] &gt;= Misc!$O$2, Edges[Relationship Date (UTC)] &lt;= Misc!$P$2,Edges[Tweet Date (UTC)] &gt;= Misc!$O$3, Edges[Tweet Date (UTC)] &lt;= Misc!$P$3,TRUE), TRUE, FALSE)</f>
        <v>1</v>
      </c>
      <c r="N899" s="70"/>
      <c r="O899" s="87" t="s">
        <v>1908</v>
      </c>
      <c r="P899" s="90">
        <v>44081.383090277777</v>
      </c>
      <c r="Q899" s="87" t="s">
        <v>1921</v>
      </c>
      <c r="R899" s="87"/>
      <c r="S899" s="87"/>
      <c r="T899" s="87" t="s">
        <v>2747</v>
      </c>
      <c r="U899" s="90">
        <v>44081.383090277777</v>
      </c>
      <c r="V899" s="92" t="s">
        <v>3488</v>
      </c>
      <c r="W899" s="87"/>
      <c r="X899" s="87"/>
      <c r="Y899" s="96" t="s">
        <v>5488</v>
      </c>
      <c r="Z899" s="87"/>
      <c r="AA899" s="48">
        <v>0</v>
      </c>
      <c r="AB899" s="49">
        <v>0</v>
      </c>
      <c r="AC899" s="48">
        <v>0</v>
      </c>
      <c r="AD899" s="49">
        <v>0</v>
      </c>
      <c r="AE899" s="48">
        <v>0</v>
      </c>
      <c r="AF899" s="49">
        <v>0</v>
      </c>
      <c r="AG899" s="48">
        <v>26</v>
      </c>
      <c r="AH899" s="49">
        <v>100</v>
      </c>
      <c r="AI899" s="48">
        <v>26</v>
      </c>
    </row>
    <row r="900" spans="1:35" x14ac:dyDescent="0.25">
      <c r="A900" s="62" t="s">
        <v>556</v>
      </c>
      <c r="B900" s="62" t="s">
        <v>1165</v>
      </c>
      <c r="C900" s="63"/>
      <c r="D900" s="64"/>
      <c r="E900" s="65"/>
      <c r="F900" s="66"/>
      <c r="G900" s="63"/>
      <c r="H900" s="67"/>
      <c r="I900" s="68"/>
      <c r="J900" s="68"/>
      <c r="K900" s="34"/>
      <c r="L900" s="75">
        <v>900</v>
      </c>
      <c r="M900" s="75" t="b">
        <f xml:space="preserve"> IF(AND(Edges[Relationship Date (UTC)] &gt;= Misc!$O$2, Edges[Relationship Date (UTC)] &lt;= Misc!$P$2,Edges[Tweet Date (UTC)] &gt;= Misc!$O$3, Edges[Tweet Date (UTC)] &lt;= Misc!$P$3,TRUE), TRUE, FALSE)</f>
        <v>1</v>
      </c>
      <c r="N900" s="70"/>
      <c r="O900" s="87" t="s">
        <v>1908</v>
      </c>
      <c r="P900" s="90">
        <v>44081.383113425924</v>
      </c>
      <c r="Q900" s="87" t="s">
        <v>1911</v>
      </c>
      <c r="R900" s="87"/>
      <c r="S900" s="87"/>
      <c r="T900" s="87" t="s">
        <v>2743</v>
      </c>
      <c r="U900" s="90">
        <v>44081.383113425924</v>
      </c>
      <c r="V900" s="92" t="s">
        <v>3489</v>
      </c>
      <c r="W900" s="87"/>
      <c r="X900" s="87"/>
      <c r="Y900" s="96" t="s">
        <v>5489</v>
      </c>
      <c r="Z900" s="87"/>
      <c r="AA900" s="48">
        <v>0</v>
      </c>
      <c r="AB900" s="49">
        <v>0</v>
      </c>
      <c r="AC900" s="48">
        <v>0</v>
      </c>
      <c r="AD900" s="49">
        <v>0</v>
      </c>
      <c r="AE900" s="48">
        <v>0</v>
      </c>
      <c r="AF900" s="49">
        <v>0</v>
      </c>
      <c r="AG900" s="48">
        <v>29</v>
      </c>
      <c r="AH900" s="49">
        <v>100</v>
      </c>
      <c r="AI900" s="48">
        <v>29</v>
      </c>
    </row>
    <row r="901" spans="1:35" x14ac:dyDescent="0.25">
      <c r="A901" s="62" t="s">
        <v>557</v>
      </c>
      <c r="B901" s="62" t="s">
        <v>1346</v>
      </c>
      <c r="C901" s="63"/>
      <c r="D901" s="64"/>
      <c r="E901" s="65"/>
      <c r="F901" s="66"/>
      <c r="G901" s="63"/>
      <c r="H901" s="67"/>
      <c r="I901" s="68"/>
      <c r="J901" s="68"/>
      <c r="K901" s="34"/>
      <c r="L901" s="75">
        <v>901</v>
      </c>
      <c r="M901" s="75" t="b">
        <f xml:space="preserve"> IF(AND(Edges[Relationship Date (UTC)] &gt;= Misc!$O$2, Edges[Relationship Date (UTC)] &lt;= Misc!$P$2,Edges[Tweet Date (UTC)] &gt;= Misc!$O$3, Edges[Tweet Date (UTC)] &lt;= Misc!$P$3,TRUE), TRUE, FALSE)</f>
        <v>1</v>
      </c>
      <c r="N901" s="70"/>
      <c r="O901" s="87" t="s">
        <v>1908</v>
      </c>
      <c r="P901" s="90">
        <v>44081.383206018516</v>
      </c>
      <c r="Q901" s="87" t="s">
        <v>1912</v>
      </c>
      <c r="R901" s="87"/>
      <c r="S901" s="87"/>
      <c r="T901" s="87" t="s">
        <v>2743</v>
      </c>
      <c r="U901" s="90">
        <v>44081.383206018516</v>
      </c>
      <c r="V901" s="92" t="s">
        <v>3490</v>
      </c>
      <c r="W901" s="87"/>
      <c r="X901" s="87"/>
      <c r="Y901" s="96" t="s">
        <v>5490</v>
      </c>
      <c r="Z901" s="87"/>
      <c r="AA901" s="48">
        <v>0</v>
      </c>
      <c r="AB901" s="49">
        <v>0</v>
      </c>
      <c r="AC901" s="48">
        <v>0</v>
      </c>
      <c r="AD901" s="49">
        <v>0</v>
      </c>
      <c r="AE901" s="48">
        <v>0</v>
      </c>
      <c r="AF901" s="49">
        <v>0</v>
      </c>
      <c r="AG901" s="48">
        <v>39</v>
      </c>
      <c r="AH901" s="49">
        <v>100</v>
      </c>
      <c r="AI901" s="48">
        <v>39</v>
      </c>
    </row>
    <row r="902" spans="1:35" x14ac:dyDescent="0.25">
      <c r="A902" s="62" t="s">
        <v>558</v>
      </c>
      <c r="B902" s="62" t="s">
        <v>1456</v>
      </c>
      <c r="C902" s="63"/>
      <c r="D902" s="64"/>
      <c r="E902" s="65"/>
      <c r="F902" s="66"/>
      <c r="G902" s="63"/>
      <c r="H902" s="67"/>
      <c r="I902" s="68"/>
      <c r="J902" s="68"/>
      <c r="K902" s="34"/>
      <c r="L902" s="75">
        <v>902</v>
      </c>
      <c r="M902" s="75" t="b">
        <f xml:space="preserve"> IF(AND(Edges[Relationship Date (UTC)] &gt;= Misc!$O$2, Edges[Relationship Date (UTC)] &lt;= Misc!$P$2,Edges[Tweet Date (UTC)] &gt;= Misc!$O$3, Edges[Tweet Date (UTC)] &lt;= Misc!$P$3,TRUE), TRUE, FALSE)</f>
        <v>1</v>
      </c>
      <c r="N902" s="70"/>
      <c r="O902" s="87" t="s">
        <v>1909</v>
      </c>
      <c r="P902" s="90">
        <v>44081.383206018516</v>
      </c>
      <c r="Q902" s="87" t="s">
        <v>2231</v>
      </c>
      <c r="R902" s="92" t="s">
        <v>2678</v>
      </c>
      <c r="S902" s="87" t="s">
        <v>2738</v>
      </c>
      <c r="T902" s="87"/>
      <c r="U902" s="90">
        <v>44081.383206018516</v>
      </c>
      <c r="V902" s="92" t="s">
        <v>3491</v>
      </c>
      <c r="W902" s="87"/>
      <c r="X902" s="87"/>
      <c r="Y902" s="96" t="s">
        <v>5491</v>
      </c>
      <c r="Z902" s="96" t="s">
        <v>6920</v>
      </c>
      <c r="AA902" s="132">
        <v>0</v>
      </c>
      <c r="AB902" s="133">
        <v>0</v>
      </c>
      <c r="AC902" s="132">
        <v>0</v>
      </c>
      <c r="AD902" s="133">
        <v>0</v>
      </c>
      <c r="AE902" s="132">
        <v>0</v>
      </c>
      <c r="AF902" s="133">
        <v>0</v>
      </c>
      <c r="AG902" s="132">
        <v>38</v>
      </c>
      <c r="AH902" s="133">
        <v>100</v>
      </c>
      <c r="AI902" s="132">
        <v>38</v>
      </c>
    </row>
    <row r="903" spans="1:35" x14ac:dyDescent="0.25">
      <c r="A903" s="62" t="s">
        <v>559</v>
      </c>
      <c r="B903" s="62" t="s">
        <v>1387</v>
      </c>
      <c r="C903" s="63"/>
      <c r="D903" s="64"/>
      <c r="E903" s="65"/>
      <c r="F903" s="66"/>
      <c r="G903" s="63"/>
      <c r="H903" s="67"/>
      <c r="I903" s="68"/>
      <c r="J903" s="68"/>
      <c r="K903" s="34"/>
      <c r="L903" s="75">
        <v>903</v>
      </c>
      <c r="M903" s="75" t="b">
        <f xml:space="preserve"> IF(AND(Edges[Relationship Date (UTC)] &gt;= Misc!$O$2, Edges[Relationship Date (UTC)] &lt;= Misc!$P$2,Edges[Tweet Date (UTC)] &gt;= Misc!$O$3, Edges[Tweet Date (UTC)] &lt;= Misc!$P$3,TRUE), TRUE, FALSE)</f>
        <v>1</v>
      </c>
      <c r="N903" s="70"/>
      <c r="O903" s="87" t="s">
        <v>1908</v>
      </c>
      <c r="P903" s="90">
        <v>44081.383217592593</v>
      </c>
      <c r="Q903" s="87" t="s">
        <v>2232</v>
      </c>
      <c r="R903" s="87"/>
      <c r="S903" s="87"/>
      <c r="T903" s="87" t="s">
        <v>2743</v>
      </c>
      <c r="U903" s="90">
        <v>44081.383217592593</v>
      </c>
      <c r="V903" s="92" t="s">
        <v>3492</v>
      </c>
      <c r="W903" s="87"/>
      <c r="X903" s="87"/>
      <c r="Y903" s="96" t="s">
        <v>5492</v>
      </c>
      <c r="Z903" s="87"/>
      <c r="AA903" s="48">
        <v>0</v>
      </c>
      <c r="AB903" s="49">
        <v>0</v>
      </c>
      <c r="AC903" s="48">
        <v>0</v>
      </c>
      <c r="AD903" s="49">
        <v>0</v>
      </c>
      <c r="AE903" s="48">
        <v>0</v>
      </c>
      <c r="AF903" s="49">
        <v>0</v>
      </c>
      <c r="AG903" s="48">
        <v>7</v>
      </c>
      <c r="AH903" s="49">
        <v>100</v>
      </c>
      <c r="AI903" s="48">
        <v>7</v>
      </c>
    </row>
    <row r="904" spans="1:35" x14ac:dyDescent="0.25">
      <c r="A904" s="62" t="s">
        <v>560</v>
      </c>
      <c r="B904" s="62" t="s">
        <v>1387</v>
      </c>
      <c r="C904" s="63"/>
      <c r="D904" s="64"/>
      <c r="E904" s="65"/>
      <c r="F904" s="66"/>
      <c r="G904" s="63"/>
      <c r="H904" s="67"/>
      <c r="I904" s="68"/>
      <c r="J904" s="68"/>
      <c r="K904" s="34"/>
      <c r="L904" s="75">
        <v>904</v>
      </c>
      <c r="M904" s="75" t="b">
        <f xml:space="preserve"> IF(AND(Edges[Relationship Date (UTC)] &gt;= Misc!$O$2, Edges[Relationship Date (UTC)] &lt;= Misc!$P$2,Edges[Tweet Date (UTC)] &gt;= Misc!$O$3, Edges[Tweet Date (UTC)] &lt;= Misc!$P$3,TRUE), TRUE, FALSE)</f>
        <v>1</v>
      </c>
      <c r="N904" s="70"/>
      <c r="O904" s="87" t="s">
        <v>1908</v>
      </c>
      <c r="P904" s="90">
        <v>44081.383229166669</v>
      </c>
      <c r="Q904" s="87" t="s">
        <v>2233</v>
      </c>
      <c r="R904" s="87"/>
      <c r="S904" s="87"/>
      <c r="T904" s="87"/>
      <c r="U904" s="90">
        <v>44081.383229166669</v>
      </c>
      <c r="V904" s="92" t="s">
        <v>3493</v>
      </c>
      <c r="W904" s="87"/>
      <c r="X904" s="87"/>
      <c r="Y904" s="96" t="s">
        <v>5493</v>
      </c>
      <c r="Z904" s="87"/>
      <c r="AA904" s="48">
        <v>0</v>
      </c>
      <c r="AB904" s="49">
        <v>0</v>
      </c>
      <c r="AC904" s="48">
        <v>0</v>
      </c>
      <c r="AD904" s="49">
        <v>0</v>
      </c>
      <c r="AE904" s="48">
        <v>0</v>
      </c>
      <c r="AF904" s="49">
        <v>0</v>
      </c>
      <c r="AG904" s="48">
        <v>48</v>
      </c>
      <c r="AH904" s="49">
        <v>100</v>
      </c>
      <c r="AI904" s="48">
        <v>48</v>
      </c>
    </row>
    <row r="905" spans="1:35" x14ac:dyDescent="0.25">
      <c r="A905" s="62" t="s">
        <v>561</v>
      </c>
      <c r="B905" s="62" t="s">
        <v>561</v>
      </c>
      <c r="C905" s="63"/>
      <c r="D905" s="64"/>
      <c r="E905" s="65"/>
      <c r="F905" s="66"/>
      <c r="G905" s="63"/>
      <c r="H905" s="67"/>
      <c r="I905" s="68"/>
      <c r="J905" s="68"/>
      <c r="K905" s="34"/>
      <c r="L905" s="75">
        <v>905</v>
      </c>
      <c r="M905" s="75" t="b">
        <f xml:space="preserve"> IF(AND(Edges[Relationship Date (UTC)] &gt;= Misc!$O$2, Edges[Relationship Date (UTC)] &lt;= Misc!$P$2,Edges[Tweet Date (UTC)] &gt;= Misc!$O$3, Edges[Tweet Date (UTC)] &lt;= Misc!$P$3,TRUE), TRUE, FALSE)</f>
        <v>1</v>
      </c>
      <c r="N905" s="70"/>
      <c r="O905" s="87" t="s">
        <v>178</v>
      </c>
      <c r="P905" s="90">
        <v>44081.383298611108</v>
      </c>
      <c r="Q905" s="87" t="s">
        <v>2234</v>
      </c>
      <c r="R905" s="87"/>
      <c r="S905" s="87"/>
      <c r="T905" s="87" t="s">
        <v>2743</v>
      </c>
      <c r="U905" s="90">
        <v>44081.383298611108</v>
      </c>
      <c r="V905" s="92" t="s">
        <v>3494</v>
      </c>
      <c r="W905" s="87"/>
      <c r="X905" s="87"/>
      <c r="Y905" s="96" t="s">
        <v>5494</v>
      </c>
      <c r="Z905" s="87"/>
      <c r="AA905" s="48">
        <v>0</v>
      </c>
      <c r="AB905" s="49">
        <v>0</v>
      </c>
      <c r="AC905" s="48">
        <v>0</v>
      </c>
      <c r="AD905" s="49">
        <v>0</v>
      </c>
      <c r="AE905" s="48">
        <v>0</v>
      </c>
      <c r="AF905" s="49">
        <v>0</v>
      </c>
      <c r="AG905" s="48">
        <v>1</v>
      </c>
      <c r="AH905" s="49">
        <v>100</v>
      </c>
      <c r="AI905" s="48">
        <v>1</v>
      </c>
    </row>
    <row r="906" spans="1:35" x14ac:dyDescent="0.25">
      <c r="A906" s="62" t="s">
        <v>562</v>
      </c>
      <c r="B906" s="62" t="s">
        <v>1352</v>
      </c>
      <c r="C906" s="63"/>
      <c r="D906" s="64"/>
      <c r="E906" s="65"/>
      <c r="F906" s="66"/>
      <c r="G906" s="63"/>
      <c r="H906" s="67"/>
      <c r="I906" s="68"/>
      <c r="J906" s="68"/>
      <c r="K906" s="34"/>
      <c r="L906" s="75">
        <v>906</v>
      </c>
      <c r="M906" s="75" t="b">
        <f xml:space="preserve"> IF(AND(Edges[Relationship Date (UTC)] &gt;= Misc!$O$2, Edges[Relationship Date (UTC)] &lt;= Misc!$P$2,Edges[Tweet Date (UTC)] &gt;= Misc!$O$3, Edges[Tweet Date (UTC)] &lt;= Misc!$P$3,TRUE), TRUE, FALSE)</f>
        <v>1</v>
      </c>
      <c r="N906" s="70"/>
      <c r="O906" s="87" t="s">
        <v>1908</v>
      </c>
      <c r="P906" s="90">
        <v>44081.383275462962</v>
      </c>
      <c r="Q906" s="87" t="s">
        <v>1945</v>
      </c>
      <c r="R906" s="87"/>
      <c r="S906" s="87"/>
      <c r="T906" s="87"/>
      <c r="U906" s="90">
        <v>44081.383275462962</v>
      </c>
      <c r="V906" s="92" t="s">
        <v>3495</v>
      </c>
      <c r="W906" s="87"/>
      <c r="X906" s="87"/>
      <c r="Y906" s="96" t="s">
        <v>5495</v>
      </c>
      <c r="Z906" s="87"/>
      <c r="AA906" s="48">
        <v>0</v>
      </c>
      <c r="AB906" s="49">
        <v>0</v>
      </c>
      <c r="AC906" s="48">
        <v>0</v>
      </c>
      <c r="AD906" s="49">
        <v>0</v>
      </c>
      <c r="AE906" s="48">
        <v>0</v>
      </c>
      <c r="AF906" s="49">
        <v>0</v>
      </c>
      <c r="AG906" s="48">
        <v>50</v>
      </c>
      <c r="AH906" s="49">
        <v>100</v>
      </c>
      <c r="AI906" s="48">
        <v>50</v>
      </c>
    </row>
    <row r="907" spans="1:35" x14ac:dyDescent="0.25">
      <c r="A907" s="62" t="s">
        <v>562</v>
      </c>
      <c r="B907" s="62" t="s">
        <v>1387</v>
      </c>
      <c r="C907" s="63"/>
      <c r="D907" s="64"/>
      <c r="E907" s="65"/>
      <c r="F907" s="66"/>
      <c r="G907" s="63"/>
      <c r="H907" s="67"/>
      <c r="I907" s="68"/>
      <c r="J907" s="68"/>
      <c r="K907" s="34"/>
      <c r="L907" s="75">
        <v>907</v>
      </c>
      <c r="M907" s="75" t="b">
        <f xml:space="preserve"> IF(AND(Edges[Relationship Date (UTC)] &gt;= Misc!$O$2, Edges[Relationship Date (UTC)] &lt;= Misc!$P$2,Edges[Tweet Date (UTC)] &gt;= Misc!$O$3, Edges[Tweet Date (UTC)] &lt;= Misc!$P$3,TRUE), TRUE, FALSE)</f>
        <v>1</v>
      </c>
      <c r="N907" s="70"/>
      <c r="O907" s="87" t="s">
        <v>1908</v>
      </c>
      <c r="P907" s="90">
        <v>44081.383310185185</v>
      </c>
      <c r="Q907" s="87" t="s">
        <v>1983</v>
      </c>
      <c r="R907" s="87"/>
      <c r="S907" s="87"/>
      <c r="T907" s="87" t="s">
        <v>2743</v>
      </c>
      <c r="U907" s="90">
        <v>44081.383310185185</v>
      </c>
      <c r="V907" s="92" t="s">
        <v>3496</v>
      </c>
      <c r="W907" s="87"/>
      <c r="X907" s="87"/>
      <c r="Y907" s="96" t="s">
        <v>5496</v>
      </c>
      <c r="Z907" s="87"/>
      <c r="AA907" s="48">
        <v>0</v>
      </c>
      <c r="AB907" s="49">
        <v>0</v>
      </c>
      <c r="AC907" s="48">
        <v>0</v>
      </c>
      <c r="AD907" s="49">
        <v>0</v>
      </c>
      <c r="AE907" s="48">
        <v>0</v>
      </c>
      <c r="AF907" s="49">
        <v>0</v>
      </c>
      <c r="AG907" s="48">
        <v>22</v>
      </c>
      <c r="AH907" s="49">
        <v>100</v>
      </c>
      <c r="AI907" s="48">
        <v>22</v>
      </c>
    </row>
    <row r="908" spans="1:35" x14ac:dyDescent="0.25">
      <c r="A908" s="62" t="s">
        <v>563</v>
      </c>
      <c r="B908" s="62" t="s">
        <v>1363</v>
      </c>
      <c r="C908" s="63"/>
      <c r="D908" s="64"/>
      <c r="E908" s="65"/>
      <c r="F908" s="66"/>
      <c r="G908" s="63"/>
      <c r="H908" s="67"/>
      <c r="I908" s="68"/>
      <c r="J908" s="68"/>
      <c r="K908" s="34"/>
      <c r="L908" s="75">
        <v>908</v>
      </c>
      <c r="M908" s="75" t="b">
        <f xml:space="preserve"> IF(AND(Edges[Relationship Date (UTC)] &gt;= Misc!$O$2, Edges[Relationship Date (UTC)] &lt;= Misc!$P$2,Edges[Tweet Date (UTC)] &gt;= Misc!$O$3, Edges[Tweet Date (UTC)] &lt;= Misc!$P$3,TRUE), TRUE, FALSE)</f>
        <v>1</v>
      </c>
      <c r="N908" s="70"/>
      <c r="O908" s="87" t="s">
        <v>1908</v>
      </c>
      <c r="P908" s="90">
        <v>44081.378472222219</v>
      </c>
      <c r="Q908" s="87" t="s">
        <v>1926</v>
      </c>
      <c r="R908" s="87"/>
      <c r="S908" s="87"/>
      <c r="T908" s="87" t="s">
        <v>2747</v>
      </c>
      <c r="U908" s="90">
        <v>44081.378472222219</v>
      </c>
      <c r="V908" s="92" t="s">
        <v>3497</v>
      </c>
      <c r="W908" s="87"/>
      <c r="X908" s="87"/>
      <c r="Y908" s="96" t="s">
        <v>5497</v>
      </c>
      <c r="Z908" s="87"/>
      <c r="AA908" s="48">
        <v>0</v>
      </c>
      <c r="AB908" s="49">
        <v>0</v>
      </c>
      <c r="AC908" s="48">
        <v>0</v>
      </c>
      <c r="AD908" s="49">
        <v>0</v>
      </c>
      <c r="AE908" s="48">
        <v>0</v>
      </c>
      <c r="AF908" s="49">
        <v>0</v>
      </c>
      <c r="AG908" s="48">
        <v>27</v>
      </c>
      <c r="AH908" s="49">
        <v>100</v>
      </c>
      <c r="AI908" s="48">
        <v>27</v>
      </c>
    </row>
    <row r="909" spans="1:35" x14ac:dyDescent="0.25">
      <c r="A909" s="62" t="s">
        <v>563</v>
      </c>
      <c r="B909" s="62" t="s">
        <v>1435</v>
      </c>
      <c r="C909" s="63"/>
      <c r="D909" s="64"/>
      <c r="E909" s="65"/>
      <c r="F909" s="66"/>
      <c r="G909" s="63"/>
      <c r="H909" s="67"/>
      <c r="I909" s="68"/>
      <c r="J909" s="68"/>
      <c r="K909" s="34"/>
      <c r="L909" s="75">
        <v>909</v>
      </c>
      <c r="M909" s="75" t="b">
        <f xml:space="preserve"> IF(AND(Edges[Relationship Date (UTC)] &gt;= Misc!$O$2, Edges[Relationship Date (UTC)] &lt;= Misc!$P$2,Edges[Tweet Date (UTC)] &gt;= Misc!$O$3, Edges[Tweet Date (UTC)] &lt;= Misc!$P$3,TRUE), TRUE, FALSE)</f>
        <v>1</v>
      </c>
      <c r="N909" s="70"/>
      <c r="O909" s="87" t="s">
        <v>1908</v>
      </c>
      <c r="P909" s="90">
        <v>44081.382187499999</v>
      </c>
      <c r="Q909" s="87" t="s">
        <v>2235</v>
      </c>
      <c r="R909" s="87"/>
      <c r="S909" s="87"/>
      <c r="T909" s="87" t="s">
        <v>2821</v>
      </c>
      <c r="U909" s="90">
        <v>44081.382187499999</v>
      </c>
      <c r="V909" s="92" t="s">
        <v>3498</v>
      </c>
      <c r="W909" s="87"/>
      <c r="X909" s="87"/>
      <c r="Y909" s="96" t="s">
        <v>5498</v>
      </c>
      <c r="Z909" s="87"/>
      <c r="AA909" s="48"/>
      <c r="AB909" s="49"/>
      <c r="AC909" s="48"/>
      <c r="AD909" s="49"/>
      <c r="AE909" s="48"/>
      <c r="AF909" s="49"/>
      <c r="AG909" s="48"/>
      <c r="AH909" s="49"/>
      <c r="AI909" s="48"/>
    </row>
    <row r="910" spans="1:35" x14ac:dyDescent="0.25">
      <c r="A910" s="62" t="s">
        <v>563</v>
      </c>
      <c r="B910" s="62" t="s">
        <v>1632</v>
      </c>
      <c r="C910" s="63"/>
      <c r="D910" s="64"/>
      <c r="E910" s="65"/>
      <c r="F910" s="66"/>
      <c r="G910" s="63"/>
      <c r="H910" s="67"/>
      <c r="I910" s="68"/>
      <c r="J910" s="68"/>
      <c r="K910" s="34"/>
      <c r="L910" s="75">
        <v>910</v>
      </c>
      <c r="M910" s="75" t="b">
        <f xml:space="preserve"> IF(AND(Edges[Relationship Date (UTC)] &gt;= Misc!$O$2, Edges[Relationship Date (UTC)] &lt;= Misc!$P$2,Edges[Tweet Date (UTC)] &gt;= Misc!$O$3, Edges[Tweet Date (UTC)] &lt;= Misc!$P$3,TRUE), TRUE, FALSE)</f>
        <v>1</v>
      </c>
      <c r="N910" s="70"/>
      <c r="O910" s="87" t="s">
        <v>1908</v>
      </c>
      <c r="P910" s="90">
        <v>44081.382187499999</v>
      </c>
      <c r="Q910" s="87" t="s">
        <v>2235</v>
      </c>
      <c r="R910" s="87"/>
      <c r="S910" s="87"/>
      <c r="T910" s="87" t="s">
        <v>2821</v>
      </c>
      <c r="U910" s="90">
        <v>44081.382187499999</v>
      </c>
      <c r="V910" s="92" t="s">
        <v>3498</v>
      </c>
      <c r="W910" s="87"/>
      <c r="X910" s="87"/>
      <c r="Y910" s="96" t="s">
        <v>5498</v>
      </c>
      <c r="Z910" s="87"/>
      <c r="AA910" s="48">
        <v>0</v>
      </c>
      <c r="AB910" s="49">
        <v>0</v>
      </c>
      <c r="AC910" s="48">
        <v>0</v>
      </c>
      <c r="AD910" s="49">
        <v>0</v>
      </c>
      <c r="AE910" s="48">
        <v>0</v>
      </c>
      <c r="AF910" s="49">
        <v>0</v>
      </c>
      <c r="AG910" s="48">
        <v>14</v>
      </c>
      <c r="AH910" s="49">
        <v>100</v>
      </c>
      <c r="AI910" s="48">
        <v>14</v>
      </c>
    </row>
    <row r="911" spans="1:35" x14ac:dyDescent="0.25">
      <c r="A911" s="62" t="s">
        <v>563</v>
      </c>
      <c r="B911" s="62" t="s">
        <v>1394</v>
      </c>
      <c r="C911" s="63"/>
      <c r="D911" s="64"/>
      <c r="E911" s="65"/>
      <c r="F911" s="66"/>
      <c r="G911" s="63"/>
      <c r="H911" s="67"/>
      <c r="I911" s="68"/>
      <c r="J911" s="68"/>
      <c r="K911" s="34"/>
      <c r="L911" s="75">
        <v>911</v>
      </c>
      <c r="M911" s="75" t="b">
        <f xml:space="preserve"> IF(AND(Edges[Relationship Date (UTC)] &gt;= Misc!$O$2, Edges[Relationship Date (UTC)] &lt;= Misc!$P$2,Edges[Tweet Date (UTC)] &gt;= Misc!$O$3, Edges[Tweet Date (UTC)] &lt;= Misc!$P$3,TRUE), TRUE, FALSE)</f>
        <v>1</v>
      </c>
      <c r="N911" s="70"/>
      <c r="O911" s="87" t="s">
        <v>1908</v>
      </c>
      <c r="P911" s="90">
        <v>44081.383287037039</v>
      </c>
      <c r="Q911" s="87" t="s">
        <v>2236</v>
      </c>
      <c r="R911" s="87"/>
      <c r="S911" s="87"/>
      <c r="T911" s="87"/>
      <c r="U911" s="90">
        <v>44081.383287037039</v>
      </c>
      <c r="V911" s="92" t="s">
        <v>3499</v>
      </c>
      <c r="W911" s="87"/>
      <c r="X911" s="87"/>
      <c r="Y911" s="96" t="s">
        <v>5499</v>
      </c>
      <c r="Z911" s="87"/>
      <c r="AA911" s="48">
        <v>0</v>
      </c>
      <c r="AB911" s="49">
        <v>0</v>
      </c>
      <c r="AC911" s="48">
        <v>0</v>
      </c>
      <c r="AD911" s="49">
        <v>0</v>
      </c>
      <c r="AE911" s="48">
        <v>0</v>
      </c>
      <c r="AF911" s="49">
        <v>0</v>
      </c>
      <c r="AG911" s="48">
        <v>39</v>
      </c>
      <c r="AH911" s="49">
        <v>100</v>
      </c>
      <c r="AI911" s="48">
        <v>39</v>
      </c>
    </row>
    <row r="912" spans="1:35" x14ac:dyDescent="0.25">
      <c r="A912" s="62" t="s">
        <v>563</v>
      </c>
      <c r="B912" s="62" t="s">
        <v>1394</v>
      </c>
      <c r="C912" s="63"/>
      <c r="D912" s="64"/>
      <c r="E912" s="65"/>
      <c r="F912" s="66"/>
      <c r="G912" s="63"/>
      <c r="H912" s="67"/>
      <c r="I912" s="68"/>
      <c r="J912" s="68"/>
      <c r="K912" s="34"/>
      <c r="L912" s="75">
        <v>912</v>
      </c>
      <c r="M912" s="75" t="b">
        <f xml:space="preserve"> IF(AND(Edges[Relationship Date (UTC)] &gt;= Misc!$O$2, Edges[Relationship Date (UTC)] &lt;= Misc!$P$2,Edges[Tweet Date (UTC)] &gt;= Misc!$O$3, Edges[Tweet Date (UTC)] &lt;= Misc!$P$3,TRUE), TRUE, FALSE)</f>
        <v>1</v>
      </c>
      <c r="N912" s="70"/>
      <c r="O912" s="87" t="s">
        <v>1908</v>
      </c>
      <c r="P912" s="90">
        <v>44081.383379629631</v>
      </c>
      <c r="Q912" s="87" t="s">
        <v>1966</v>
      </c>
      <c r="R912" s="87"/>
      <c r="S912" s="87"/>
      <c r="T912" s="87"/>
      <c r="U912" s="90">
        <v>44081.383379629631</v>
      </c>
      <c r="V912" s="92" t="s">
        <v>3500</v>
      </c>
      <c r="W912" s="87"/>
      <c r="X912" s="87"/>
      <c r="Y912" s="96" t="s">
        <v>5500</v>
      </c>
      <c r="Z912" s="87"/>
      <c r="AA912" s="48">
        <v>0</v>
      </c>
      <c r="AB912" s="49">
        <v>0</v>
      </c>
      <c r="AC912" s="48">
        <v>0</v>
      </c>
      <c r="AD912" s="49">
        <v>0</v>
      </c>
      <c r="AE912" s="48">
        <v>0</v>
      </c>
      <c r="AF912" s="49">
        <v>0</v>
      </c>
      <c r="AG912" s="48">
        <v>49</v>
      </c>
      <c r="AH912" s="49">
        <v>100</v>
      </c>
      <c r="AI912" s="48">
        <v>49</v>
      </c>
    </row>
    <row r="913" spans="1:35" x14ac:dyDescent="0.25">
      <c r="A913" s="62" t="s">
        <v>564</v>
      </c>
      <c r="B913" s="62" t="s">
        <v>1633</v>
      </c>
      <c r="C913" s="63"/>
      <c r="D913" s="64"/>
      <c r="E913" s="65"/>
      <c r="F913" s="66"/>
      <c r="G913" s="63"/>
      <c r="H913" s="67"/>
      <c r="I913" s="68"/>
      <c r="J913" s="68"/>
      <c r="K913" s="34"/>
      <c r="L913" s="75">
        <v>913</v>
      </c>
      <c r="M913" s="75" t="b">
        <f xml:space="preserve"> IF(AND(Edges[Relationship Date (UTC)] &gt;= Misc!$O$2, Edges[Relationship Date (UTC)] &lt;= Misc!$P$2,Edges[Tweet Date (UTC)] &gt;= Misc!$O$3, Edges[Tweet Date (UTC)] &lt;= Misc!$P$3,TRUE), TRUE, FALSE)</f>
        <v>1</v>
      </c>
      <c r="N913" s="70"/>
      <c r="O913" s="87" t="s">
        <v>1908</v>
      </c>
      <c r="P913" s="90">
        <v>44081.383414351854</v>
      </c>
      <c r="Q913" s="87" t="s">
        <v>2237</v>
      </c>
      <c r="R913" s="87"/>
      <c r="S913" s="87"/>
      <c r="T913" s="87"/>
      <c r="U913" s="90">
        <v>44081.383414351854</v>
      </c>
      <c r="V913" s="92" t="s">
        <v>3501</v>
      </c>
      <c r="W913" s="87"/>
      <c r="X913" s="87"/>
      <c r="Y913" s="96" t="s">
        <v>5501</v>
      </c>
      <c r="Z913" s="87"/>
      <c r="AA913" s="48">
        <v>0</v>
      </c>
      <c r="AB913" s="49">
        <v>0</v>
      </c>
      <c r="AC913" s="48">
        <v>1</v>
      </c>
      <c r="AD913" s="49">
        <v>4.3478260869565215</v>
      </c>
      <c r="AE913" s="48">
        <v>0</v>
      </c>
      <c r="AF913" s="49">
        <v>0</v>
      </c>
      <c r="AG913" s="48">
        <v>22</v>
      </c>
      <c r="AH913" s="49">
        <v>95.652173913043484</v>
      </c>
      <c r="AI913" s="48">
        <v>23</v>
      </c>
    </row>
    <row r="914" spans="1:35" x14ac:dyDescent="0.25">
      <c r="A914" s="62" t="s">
        <v>565</v>
      </c>
      <c r="B914" s="62" t="s">
        <v>1634</v>
      </c>
      <c r="C914" s="63"/>
      <c r="D914" s="64"/>
      <c r="E914" s="65"/>
      <c r="F914" s="66"/>
      <c r="G914" s="63"/>
      <c r="H914" s="67"/>
      <c r="I914" s="68"/>
      <c r="J914" s="68"/>
      <c r="K914" s="34"/>
      <c r="L914" s="75">
        <v>914</v>
      </c>
      <c r="M914" s="75" t="b">
        <f xml:space="preserve"> IF(AND(Edges[Relationship Date (UTC)] &gt;= Misc!$O$2, Edges[Relationship Date (UTC)] &lt;= Misc!$P$2,Edges[Tweet Date (UTC)] &gt;= Misc!$O$3, Edges[Tweet Date (UTC)] &lt;= Misc!$P$3,TRUE), TRUE, FALSE)</f>
        <v>1</v>
      </c>
      <c r="N914" s="70"/>
      <c r="O914" s="87" t="s">
        <v>1908</v>
      </c>
      <c r="P914" s="90">
        <v>44081.383425925924</v>
      </c>
      <c r="Q914" s="87" t="s">
        <v>2238</v>
      </c>
      <c r="R914" s="87"/>
      <c r="S914" s="87"/>
      <c r="T914" s="87" t="s">
        <v>2822</v>
      </c>
      <c r="U914" s="90">
        <v>44081.383425925924</v>
      </c>
      <c r="V914" s="92" t="s">
        <v>3502</v>
      </c>
      <c r="W914" s="87"/>
      <c r="X914" s="87"/>
      <c r="Y914" s="96" t="s">
        <v>5502</v>
      </c>
      <c r="Z914" s="87"/>
      <c r="AA914" s="48">
        <v>0</v>
      </c>
      <c r="AB914" s="49">
        <v>0</v>
      </c>
      <c r="AC914" s="48">
        <v>0</v>
      </c>
      <c r="AD914" s="49">
        <v>0</v>
      </c>
      <c r="AE914" s="48">
        <v>0</v>
      </c>
      <c r="AF914" s="49">
        <v>0</v>
      </c>
      <c r="AG914" s="48">
        <v>34</v>
      </c>
      <c r="AH914" s="49">
        <v>100</v>
      </c>
      <c r="AI914" s="48">
        <v>34</v>
      </c>
    </row>
    <row r="915" spans="1:35" x14ac:dyDescent="0.25">
      <c r="A915" s="62" t="s">
        <v>566</v>
      </c>
      <c r="B915" s="62" t="s">
        <v>1394</v>
      </c>
      <c r="C915" s="63"/>
      <c r="D915" s="64"/>
      <c r="E915" s="65"/>
      <c r="F915" s="66"/>
      <c r="G915" s="63"/>
      <c r="H915" s="67"/>
      <c r="I915" s="68"/>
      <c r="J915" s="68"/>
      <c r="K915" s="34"/>
      <c r="L915" s="75">
        <v>915</v>
      </c>
      <c r="M915" s="75" t="b">
        <f xml:space="preserve"> IF(AND(Edges[Relationship Date (UTC)] &gt;= Misc!$O$2, Edges[Relationship Date (UTC)] &lt;= Misc!$P$2,Edges[Tweet Date (UTC)] &gt;= Misc!$O$3, Edges[Tweet Date (UTC)] &lt;= Misc!$P$3,TRUE), TRUE, FALSE)</f>
        <v>1</v>
      </c>
      <c r="N915" s="70"/>
      <c r="O915" s="87" t="s">
        <v>1908</v>
      </c>
      <c r="P915" s="90">
        <v>44081.383460648147</v>
      </c>
      <c r="Q915" s="87" t="s">
        <v>1966</v>
      </c>
      <c r="R915" s="87"/>
      <c r="S915" s="87"/>
      <c r="T915" s="87"/>
      <c r="U915" s="90">
        <v>44081.383460648147</v>
      </c>
      <c r="V915" s="92" t="s">
        <v>3503</v>
      </c>
      <c r="W915" s="87"/>
      <c r="X915" s="87"/>
      <c r="Y915" s="96" t="s">
        <v>5503</v>
      </c>
      <c r="Z915" s="87"/>
      <c r="AA915" s="48">
        <v>0</v>
      </c>
      <c r="AB915" s="49">
        <v>0</v>
      </c>
      <c r="AC915" s="48">
        <v>0</v>
      </c>
      <c r="AD915" s="49">
        <v>0</v>
      </c>
      <c r="AE915" s="48">
        <v>0</v>
      </c>
      <c r="AF915" s="49">
        <v>0</v>
      </c>
      <c r="AG915" s="48">
        <v>49</v>
      </c>
      <c r="AH915" s="49">
        <v>100</v>
      </c>
      <c r="AI915" s="48">
        <v>49</v>
      </c>
    </row>
    <row r="916" spans="1:35" x14ac:dyDescent="0.25">
      <c r="A916" s="62" t="s">
        <v>567</v>
      </c>
      <c r="B916" s="62" t="s">
        <v>1354</v>
      </c>
      <c r="C916" s="63"/>
      <c r="D916" s="64"/>
      <c r="E916" s="65"/>
      <c r="F916" s="66"/>
      <c r="G916" s="63"/>
      <c r="H916" s="67"/>
      <c r="I916" s="68"/>
      <c r="J916" s="68"/>
      <c r="K916" s="34"/>
      <c r="L916" s="75">
        <v>916</v>
      </c>
      <c r="M916" s="75" t="b">
        <f xml:space="preserve"> IF(AND(Edges[Relationship Date (UTC)] &gt;= Misc!$O$2, Edges[Relationship Date (UTC)] &lt;= Misc!$P$2,Edges[Tweet Date (UTC)] &gt;= Misc!$O$3, Edges[Tweet Date (UTC)] &lt;= Misc!$P$3,TRUE), TRUE, FALSE)</f>
        <v>1</v>
      </c>
      <c r="N916" s="70"/>
      <c r="O916" s="87" t="s">
        <v>1908</v>
      </c>
      <c r="P916" s="90">
        <v>44081.37358796296</v>
      </c>
      <c r="Q916" s="87" t="s">
        <v>2239</v>
      </c>
      <c r="R916" s="92" t="s">
        <v>2679</v>
      </c>
      <c r="S916" s="87" t="s">
        <v>2738</v>
      </c>
      <c r="T916" s="87" t="s">
        <v>2754</v>
      </c>
      <c r="U916" s="90">
        <v>44081.37358796296</v>
      </c>
      <c r="V916" s="92" t="s">
        <v>3504</v>
      </c>
      <c r="W916" s="87"/>
      <c r="X916" s="87"/>
      <c r="Y916" s="96" t="s">
        <v>5504</v>
      </c>
      <c r="Z916" s="87"/>
      <c r="AA916" s="48">
        <v>1</v>
      </c>
      <c r="AB916" s="49">
        <v>5</v>
      </c>
      <c r="AC916" s="48">
        <v>1</v>
      </c>
      <c r="AD916" s="49">
        <v>5</v>
      </c>
      <c r="AE916" s="48">
        <v>0</v>
      </c>
      <c r="AF916" s="49">
        <v>0</v>
      </c>
      <c r="AG916" s="48">
        <v>18</v>
      </c>
      <c r="AH916" s="49">
        <v>90</v>
      </c>
      <c r="AI916" s="48">
        <v>20</v>
      </c>
    </row>
    <row r="917" spans="1:35" x14ac:dyDescent="0.25">
      <c r="A917" s="62" t="s">
        <v>567</v>
      </c>
      <c r="B917" s="62" t="s">
        <v>567</v>
      </c>
      <c r="C917" s="63"/>
      <c r="D917" s="64"/>
      <c r="E917" s="65"/>
      <c r="F917" s="66"/>
      <c r="G917" s="63"/>
      <c r="H917" s="67"/>
      <c r="I917" s="68"/>
      <c r="J917" s="68"/>
      <c r="K917" s="34"/>
      <c r="L917" s="75">
        <v>917</v>
      </c>
      <c r="M917" s="75" t="b">
        <f xml:space="preserve"> IF(AND(Edges[Relationship Date (UTC)] &gt;= Misc!$O$2, Edges[Relationship Date (UTC)] &lt;= Misc!$P$2,Edges[Tweet Date (UTC)] &gt;= Misc!$O$3, Edges[Tweet Date (UTC)] &lt;= Misc!$P$3,TRUE), TRUE, FALSE)</f>
        <v>1</v>
      </c>
      <c r="N917" s="70"/>
      <c r="O917" s="87" t="s">
        <v>178</v>
      </c>
      <c r="P917" s="90">
        <v>44081.383460648147</v>
      </c>
      <c r="Q917" s="87" t="s">
        <v>2240</v>
      </c>
      <c r="R917" s="87"/>
      <c r="S917" s="87"/>
      <c r="T917" s="87" t="s">
        <v>2743</v>
      </c>
      <c r="U917" s="90">
        <v>44081.383460648147</v>
      </c>
      <c r="V917" s="92" t="s">
        <v>3505</v>
      </c>
      <c r="W917" s="87"/>
      <c r="X917" s="87"/>
      <c r="Y917" s="96" t="s">
        <v>5505</v>
      </c>
      <c r="Z917" s="87"/>
      <c r="AA917" s="48">
        <v>0</v>
      </c>
      <c r="AB917" s="49">
        <v>0</v>
      </c>
      <c r="AC917" s="48">
        <v>0</v>
      </c>
      <c r="AD917" s="49">
        <v>0</v>
      </c>
      <c r="AE917" s="48">
        <v>0</v>
      </c>
      <c r="AF917" s="49">
        <v>0</v>
      </c>
      <c r="AG917" s="48">
        <v>27</v>
      </c>
      <c r="AH917" s="49">
        <v>100</v>
      </c>
      <c r="AI917" s="48">
        <v>27</v>
      </c>
    </row>
    <row r="918" spans="1:35" x14ac:dyDescent="0.25">
      <c r="A918" s="62" t="s">
        <v>568</v>
      </c>
      <c r="B918" s="62" t="s">
        <v>1165</v>
      </c>
      <c r="C918" s="63"/>
      <c r="D918" s="64"/>
      <c r="E918" s="65"/>
      <c r="F918" s="66"/>
      <c r="G918" s="63"/>
      <c r="H918" s="67"/>
      <c r="I918" s="68"/>
      <c r="J918" s="68"/>
      <c r="K918" s="34"/>
      <c r="L918" s="75">
        <v>918</v>
      </c>
      <c r="M918" s="75" t="b">
        <f xml:space="preserve"> IF(AND(Edges[Relationship Date (UTC)] &gt;= Misc!$O$2, Edges[Relationship Date (UTC)] &lt;= Misc!$P$2,Edges[Tweet Date (UTC)] &gt;= Misc!$O$3, Edges[Tweet Date (UTC)] &lt;= Misc!$P$3,TRUE), TRUE, FALSE)</f>
        <v>1</v>
      </c>
      <c r="N918" s="70"/>
      <c r="O918" s="87" t="s">
        <v>1908</v>
      </c>
      <c r="P918" s="90">
        <v>44081.383472222224</v>
      </c>
      <c r="Q918" s="87" t="s">
        <v>1921</v>
      </c>
      <c r="R918" s="87"/>
      <c r="S918" s="87"/>
      <c r="T918" s="87" t="s">
        <v>2747</v>
      </c>
      <c r="U918" s="90">
        <v>44081.383472222224</v>
      </c>
      <c r="V918" s="92" t="s">
        <v>3506</v>
      </c>
      <c r="W918" s="87"/>
      <c r="X918" s="87"/>
      <c r="Y918" s="96" t="s">
        <v>5506</v>
      </c>
      <c r="Z918" s="87"/>
      <c r="AA918" s="48">
        <v>0</v>
      </c>
      <c r="AB918" s="49">
        <v>0</v>
      </c>
      <c r="AC918" s="48">
        <v>0</v>
      </c>
      <c r="AD918" s="49">
        <v>0</v>
      </c>
      <c r="AE918" s="48">
        <v>0</v>
      </c>
      <c r="AF918" s="49">
        <v>0</v>
      </c>
      <c r="AG918" s="48">
        <v>26</v>
      </c>
      <c r="AH918" s="49">
        <v>100</v>
      </c>
      <c r="AI918" s="48">
        <v>26</v>
      </c>
    </row>
    <row r="919" spans="1:35" x14ac:dyDescent="0.25">
      <c r="A919" s="62" t="s">
        <v>569</v>
      </c>
      <c r="B919" s="62" t="s">
        <v>1165</v>
      </c>
      <c r="C919" s="63"/>
      <c r="D919" s="64"/>
      <c r="E919" s="65"/>
      <c r="F919" s="66"/>
      <c r="G919" s="63"/>
      <c r="H919" s="67"/>
      <c r="I919" s="68"/>
      <c r="J919" s="68"/>
      <c r="K919" s="34"/>
      <c r="L919" s="75">
        <v>919</v>
      </c>
      <c r="M919" s="75" t="b">
        <f xml:space="preserve"> IF(AND(Edges[Relationship Date (UTC)] &gt;= Misc!$O$2, Edges[Relationship Date (UTC)] &lt;= Misc!$P$2,Edges[Tweet Date (UTC)] &gt;= Misc!$O$3, Edges[Tweet Date (UTC)] &lt;= Misc!$P$3,TRUE), TRUE, FALSE)</f>
        <v>1</v>
      </c>
      <c r="N919" s="70"/>
      <c r="O919" s="87" t="s">
        <v>1908</v>
      </c>
      <c r="P919" s="90">
        <v>44081.38349537037</v>
      </c>
      <c r="Q919" s="87" t="s">
        <v>1932</v>
      </c>
      <c r="R919" s="87"/>
      <c r="S919" s="87"/>
      <c r="T919" s="87" t="s">
        <v>2743</v>
      </c>
      <c r="U919" s="90">
        <v>44081.38349537037</v>
      </c>
      <c r="V919" s="92" t="s">
        <v>3507</v>
      </c>
      <c r="W919" s="87"/>
      <c r="X919" s="87"/>
      <c r="Y919" s="96" t="s">
        <v>5507</v>
      </c>
      <c r="Z919" s="87"/>
      <c r="AA919" s="48">
        <v>0</v>
      </c>
      <c r="AB919" s="49">
        <v>0</v>
      </c>
      <c r="AC919" s="48">
        <v>0</v>
      </c>
      <c r="AD919" s="49">
        <v>0</v>
      </c>
      <c r="AE919" s="48">
        <v>0</v>
      </c>
      <c r="AF919" s="49">
        <v>0</v>
      </c>
      <c r="AG919" s="48">
        <v>26</v>
      </c>
      <c r="AH919" s="49">
        <v>100</v>
      </c>
      <c r="AI919" s="48">
        <v>26</v>
      </c>
    </row>
    <row r="920" spans="1:35" x14ac:dyDescent="0.25">
      <c r="A920" s="62" t="s">
        <v>570</v>
      </c>
      <c r="B920" s="62" t="s">
        <v>1635</v>
      </c>
      <c r="C920" s="63"/>
      <c r="D920" s="64"/>
      <c r="E920" s="65"/>
      <c r="F920" s="66"/>
      <c r="G920" s="63"/>
      <c r="H920" s="67"/>
      <c r="I920" s="68"/>
      <c r="J920" s="68"/>
      <c r="K920" s="34"/>
      <c r="L920" s="75">
        <v>920</v>
      </c>
      <c r="M920" s="75" t="b">
        <f xml:space="preserve"> IF(AND(Edges[Relationship Date (UTC)] &gt;= Misc!$O$2, Edges[Relationship Date (UTC)] &lt;= Misc!$P$2,Edges[Tweet Date (UTC)] &gt;= Misc!$O$3, Edges[Tweet Date (UTC)] &lt;= Misc!$P$3,TRUE), TRUE, FALSE)</f>
        <v>1</v>
      </c>
      <c r="N920" s="70"/>
      <c r="O920" s="87" t="s">
        <v>1908</v>
      </c>
      <c r="P920" s="90">
        <v>44081.38349537037</v>
      </c>
      <c r="Q920" s="87" t="s">
        <v>2241</v>
      </c>
      <c r="R920" s="87"/>
      <c r="S920" s="87"/>
      <c r="T920" s="87" t="s">
        <v>2823</v>
      </c>
      <c r="U920" s="90">
        <v>44081.38349537037</v>
      </c>
      <c r="V920" s="92" t="s">
        <v>3508</v>
      </c>
      <c r="W920" s="87"/>
      <c r="X920" s="87"/>
      <c r="Y920" s="96" t="s">
        <v>5508</v>
      </c>
      <c r="Z920" s="87"/>
      <c r="AA920" s="48">
        <v>0</v>
      </c>
      <c r="AB920" s="49">
        <v>0</v>
      </c>
      <c r="AC920" s="48">
        <v>1</v>
      </c>
      <c r="AD920" s="49">
        <v>4.166666666666667</v>
      </c>
      <c r="AE920" s="48">
        <v>0</v>
      </c>
      <c r="AF920" s="49">
        <v>0</v>
      </c>
      <c r="AG920" s="48">
        <v>23</v>
      </c>
      <c r="AH920" s="49">
        <v>95.833333333333329</v>
      </c>
      <c r="AI920" s="48">
        <v>24</v>
      </c>
    </row>
    <row r="921" spans="1:35" x14ac:dyDescent="0.25">
      <c r="A921" s="62" t="s">
        <v>571</v>
      </c>
      <c r="B921" s="62" t="s">
        <v>1387</v>
      </c>
      <c r="C921" s="63"/>
      <c r="D921" s="64"/>
      <c r="E921" s="65"/>
      <c r="F921" s="66"/>
      <c r="G921" s="63"/>
      <c r="H921" s="67"/>
      <c r="I921" s="68"/>
      <c r="J921" s="68"/>
      <c r="K921" s="34"/>
      <c r="L921" s="75">
        <v>921</v>
      </c>
      <c r="M921" s="75" t="b">
        <f xml:space="preserve"> IF(AND(Edges[Relationship Date (UTC)] &gt;= Misc!$O$2, Edges[Relationship Date (UTC)] &lt;= Misc!$P$2,Edges[Tweet Date (UTC)] &gt;= Misc!$O$3, Edges[Tweet Date (UTC)] &lt;= Misc!$P$3,TRUE), TRUE, FALSE)</f>
        <v>1</v>
      </c>
      <c r="N921" s="70"/>
      <c r="O921" s="87" t="s">
        <v>1908</v>
      </c>
      <c r="P921" s="90">
        <v>44081.38354166667</v>
      </c>
      <c r="Q921" s="87" t="s">
        <v>2242</v>
      </c>
      <c r="R921" s="87"/>
      <c r="S921" s="87"/>
      <c r="T921" s="87" t="s">
        <v>2743</v>
      </c>
      <c r="U921" s="90">
        <v>44081.38354166667</v>
      </c>
      <c r="V921" s="92" t="s">
        <v>3509</v>
      </c>
      <c r="W921" s="87"/>
      <c r="X921" s="87"/>
      <c r="Y921" s="96" t="s">
        <v>5509</v>
      </c>
      <c r="Z921" s="87"/>
      <c r="AA921" s="48">
        <v>0</v>
      </c>
      <c r="AB921" s="49">
        <v>0</v>
      </c>
      <c r="AC921" s="48">
        <v>0</v>
      </c>
      <c r="AD921" s="49">
        <v>0</v>
      </c>
      <c r="AE921" s="48">
        <v>0</v>
      </c>
      <c r="AF921" s="49">
        <v>0</v>
      </c>
      <c r="AG921" s="48">
        <v>15</v>
      </c>
      <c r="AH921" s="49">
        <v>100</v>
      </c>
      <c r="AI921" s="48">
        <v>15</v>
      </c>
    </row>
    <row r="922" spans="1:35" x14ac:dyDescent="0.25">
      <c r="A922" s="62" t="s">
        <v>572</v>
      </c>
      <c r="B922" s="62" t="s">
        <v>1393</v>
      </c>
      <c r="C922" s="63"/>
      <c r="D922" s="64"/>
      <c r="E922" s="65"/>
      <c r="F922" s="66"/>
      <c r="G922" s="63"/>
      <c r="H922" s="67"/>
      <c r="I922" s="68"/>
      <c r="J922" s="68"/>
      <c r="K922" s="34"/>
      <c r="L922" s="75">
        <v>922</v>
      </c>
      <c r="M922" s="75" t="b">
        <f xml:space="preserve"> IF(AND(Edges[Relationship Date (UTC)] &gt;= Misc!$O$2, Edges[Relationship Date (UTC)] &lt;= Misc!$P$2,Edges[Tweet Date (UTC)] &gt;= Misc!$O$3, Edges[Tweet Date (UTC)] &lt;= Misc!$P$3,TRUE), TRUE, FALSE)</f>
        <v>1</v>
      </c>
      <c r="N922" s="70"/>
      <c r="O922" s="87" t="s">
        <v>1908</v>
      </c>
      <c r="P922" s="90">
        <v>44081.383553240739</v>
      </c>
      <c r="Q922" s="87" t="s">
        <v>2243</v>
      </c>
      <c r="R922" s="87"/>
      <c r="S922" s="87"/>
      <c r="T922" s="87"/>
      <c r="U922" s="90">
        <v>44081.383553240739</v>
      </c>
      <c r="V922" s="92" t="s">
        <v>3510</v>
      </c>
      <c r="W922" s="87"/>
      <c r="X922" s="87"/>
      <c r="Y922" s="96" t="s">
        <v>5510</v>
      </c>
      <c r="Z922" s="87"/>
      <c r="AA922" s="48">
        <v>3</v>
      </c>
      <c r="AB922" s="49">
        <v>13.043478260869565</v>
      </c>
      <c r="AC922" s="48">
        <v>0</v>
      </c>
      <c r="AD922" s="49">
        <v>0</v>
      </c>
      <c r="AE922" s="48">
        <v>0</v>
      </c>
      <c r="AF922" s="49">
        <v>0</v>
      </c>
      <c r="AG922" s="48">
        <v>20</v>
      </c>
      <c r="AH922" s="49">
        <v>86.956521739130437</v>
      </c>
      <c r="AI922" s="48">
        <v>23</v>
      </c>
    </row>
    <row r="923" spans="1:35" x14ac:dyDescent="0.25">
      <c r="A923" s="62" t="s">
        <v>573</v>
      </c>
      <c r="B923" s="62" t="s">
        <v>1428</v>
      </c>
      <c r="C923" s="63"/>
      <c r="D923" s="64"/>
      <c r="E923" s="65"/>
      <c r="F923" s="66"/>
      <c r="G923" s="63"/>
      <c r="H923" s="67"/>
      <c r="I923" s="68"/>
      <c r="J923" s="68"/>
      <c r="K923" s="34"/>
      <c r="L923" s="75">
        <v>923</v>
      </c>
      <c r="M923" s="75" t="b">
        <f xml:space="preserve"> IF(AND(Edges[Relationship Date (UTC)] &gt;= Misc!$O$2, Edges[Relationship Date (UTC)] &lt;= Misc!$P$2,Edges[Tweet Date (UTC)] &gt;= Misc!$O$3, Edges[Tweet Date (UTC)] &lt;= Misc!$P$3,TRUE), TRUE, FALSE)</f>
        <v>1</v>
      </c>
      <c r="N923" s="70"/>
      <c r="O923" s="87" t="s">
        <v>1908</v>
      </c>
      <c r="P923" s="90">
        <v>44081.383564814816</v>
      </c>
      <c r="Q923" s="87" t="s">
        <v>2010</v>
      </c>
      <c r="R923" s="87"/>
      <c r="S923" s="87"/>
      <c r="T923" s="87" t="s">
        <v>2771</v>
      </c>
      <c r="U923" s="90">
        <v>44081.383564814816</v>
      </c>
      <c r="V923" s="92" t="s">
        <v>3511</v>
      </c>
      <c r="W923" s="87"/>
      <c r="X923" s="87"/>
      <c r="Y923" s="96" t="s">
        <v>5511</v>
      </c>
      <c r="Z923" s="87"/>
      <c r="AA923" s="48">
        <v>0</v>
      </c>
      <c r="AB923" s="49">
        <v>0</v>
      </c>
      <c r="AC923" s="48">
        <v>0</v>
      </c>
      <c r="AD923" s="49">
        <v>0</v>
      </c>
      <c r="AE923" s="48">
        <v>0</v>
      </c>
      <c r="AF923" s="49">
        <v>0</v>
      </c>
      <c r="AG923" s="48">
        <v>20</v>
      </c>
      <c r="AH923" s="49">
        <v>100</v>
      </c>
      <c r="AI923" s="48">
        <v>20</v>
      </c>
    </row>
    <row r="924" spans="1:35" x14ac:dyDescent="0.25">
      <c r="A924" s="62" t="s">
        <v>574</v>
      </c>
      <c r="B924" s="62" t="s">
        <v>1636</v>
      </c>
      <c r="C924" s="63"/>
      <c r="D924" s="64"/>
      <c r="E924" s="65"/>
      <c r="F924" s="66"/>
      <c r="G924" s="63"/>
      <c r="H924" s="67"/>
      <c r="I924" s="68"/>
      <c r="J924" s="68"/>
      <c r="K924" s="34"/>
      <c r="L924" s="75">
        <v>924</v>
      </c>
      <c r="M924" s="75" t="b">
        <f xml:space="preserve"> IF(AND(Edges[Relationship Date (UTC)] &gt;= Misc!$O$2, Edges[Relationship Date (UTC)] &lt;= Misc!$P$2,Edges[Tweet Date (UTC)] &gt;= Misc!$O$3, Edges[Tweet Date (UTC)] &lt;= Misc!$P$3,TRUE), TRUE, FALSE)</f>
        <v>1</v>
      </c>
      <c r="N924" s="70"/>
      <c r="O924" s="87" t="s">
        <v>1908</v>
      </c>
      <c r="P924" s="90">
        <v>44081.370659722219</v>
      </c>
      <c r="Q924" s="87" t="s">
        <v>2244</v>
      </c>
      <c r="R924" s="87"/>
      <c r="S924" s="87"/>
      <c r="T924" s="87" t="s">
        <v>2824</v>
      </c>
      <c r="U924" s="90">
        <v>44081.370659722219</v>
      </c>
      <c r="V924" s="92" t="s">
        <v>3512</v>
      </c>
      <c r="W924" s="87"/>
      <c r="X924" s="87"/>
      <c r="Y924" s="96" t="s">
        <v>5512</v>
      </c>
      <c r="Z924" s="87"/>
      <c r="AA924" s="48">
        <v>0</v>
      </c>
      <c r="AB924" s="49">
        <v>0</v>
      </c>
      <c r="AC924" s="48">
        <v>0</v>
      </c>
      <c r="AD924" s="49">
        <v>0</v>
      </c>
      <c r="AE924" s="48">
        <v>0</v>
      </c>
      <c r="AF924" s="49">
        <v>0</v>
      </c>
      <c r="AG924" s="48">
        <v>23</v>
      </c>
      <c r="AH924" s="49">
        <v>100</v>
      </c>
      <c r="AI924" s="48">
        <v>23</v>
      </c>
    </row>
    <row r="925" spans="1:35" x14ac:dyDescent="0.25">
      <c r="A925" s="62" t="s">
        <v>574</v>
      </c>
      <c r="B925" s="62" t="s">
        <v>1387</v>
      </c>
      <c r="C925" s="63"/>
      <c r="D925" s="64"/>
      <c r="E925" s="65"/>
      <c r="F925" s="66"/>
      <c r="G925" s="63"/>
      <c r="H925" s="67"/>
      <c r="I925" s="68"/>
      <c r="J925" s="68"/>
      <c r="K925" s="34"/>
      <c r="L925" s="75">
        <v>925</v>
      </c>
      <c r="M925" s="75" t="b">
        <f xml:space="preserve"> IF(AND(Edges[Relationship Date (UTC)] &gt;= Misc!$O$2, Edges[Relationship Date (UTC)] &lt;= Misc!$P$2,Edges[Tweet Date (UTC)] &gt;= Misc!$O$3, Edges[Tweet Date (UTC)] &lt;= Misc!$P$3,TRUE), TRUE, FALSE)</f>
        <v>1</v>
      </c>
      <c r="N925" s="70"/>
      <c r="O925" s="87" t="s">
        <v>1908</v>
      </c>
      <c r="P925" s="90">
        <v>44081.383622685185</v>
      </c>
      <c r="Q925" s="87" t="s">
        <v>2245</v>
      </c>
      <c r="R925" s="87"/>
      <c r="S925" s="87"/>
      <c r="T925" s="87" t="s">
        <v>2743</v>
      </c>
      <c r="U925" s="90">
        <v>44081.383622685185</v>
      </c>
      <c r="V925" s="92" t="s">
        <v>3513</v>
      </c>
      <c r="W925" s="87"/>
      <c r="X925" s="87"/>
      <c r="Y925" s="96" t="s">
        <v>5513</v>
      </c>
      <c r="Z925" s="87"/>
      <c r="AA925" s="48"/>
      <c r="AB925" s="49"/>
      <c r="AC925" s="48"/>
      <c r="AD925" s="49"/>
      <c r="AE925" s="48"/>
      <c r="AF925" s="49"/>
      <c r="AG925" s="48"/>
      <c r="AH925" s="49"/>
      <c r="AI925" s="48"/>
    </row>
    <row r="926" spans="1:35" x14ac:dyDescent="0.25">
      <c r="A926" s="62" t="s">
        <v>574</v>
      </c>
      <c r="B926" s="62" t="s">
        <v>1636</v>
      </c>
      <c r="C926" s="63"/>
      <c r="D926" s="64"/>
      <c r="E926" s="65"/>
      <c r="F926" s="66"/>
      <c r="G926" s="63"/>
      <c r="H926" s="67"/>
      <c r="I926" s="68"/>
      <c r="J926" s="68"/>
      <c r="K926" s="34"/>
      <c r="L926" s="75">
        <v>926</v>
      </c>
      <c r="M926" s="75" t="b">
        <f xml:space="preserve"> IF(AND(Edges[Relationship Date (UTC)] &gt;= Misc!$O$2, Edges[Relationship Date (UTC)] &lt;= Misc!$P$2,Edges[Tweet Date (UTC)] &gt;= Misc!$O$3, Edges[Tweet Date (UTC)] &lt;= Misc!$P$3,TRUE), TRUE, FALSE)</f>
        <v>1</v>
      </c>
      <c r="N926" s="70"/>
      <c r="O926" s="87" t="s">
        <v>1908</v>
      </c>
      <c r="P926" s="90">
        <v>44081.383622685185</v>
      </c>
      <c r="Q926" s="87" t="s">
        <v>2245</v>
      </c>
      <c r="R926" s="87"/>
      <c r="S926" s="87"/>
      <c r="T926" s="87" t="s">
        <v>2743</v>
      </c>
      <c r="U926" s="90">
        <v>44081.383622685185</v>
      </c>
      <c r="V926" s="92" t="s">
        <v>3513</v>
      </c>
      <c r="W926" s="87"/>
      <c r="X926" s="87"/>
      <c r="Y926" s="96" t="s">
        <v>5513</v>
      </c>
      <c r="Z926" s="87"/>
      <c r="AA926" s="48">
        <v>0</v>
      </c>
      <c r="AB926" s="49">
        <v>0</v>
      </c>
      <c r="AC926" s="48">
        <v>0</v>
      </c>
      <c r="AD926" s="49">
        <v>0</v>
      </c>
      <c r="AE926" s="48">
        <v>0</v>
      </c>
      <c r="AF926" s="49">
        <v>0</v>
      </c>
      <c r="AG926" s="48">
        <v>26</v>
      </c>
      <c r="AH926" s="49">
        <v>100</v>
      </c>
      <c r="AI926" s="48">
        <v>26</v>
      </c>
    </row>
    <row r="927" spans="1:35" x14ac:dyDescent="0.25">
      <c r="A927" s="62" t="s">
        <v>575</v>
      </c>
      <c r="B927" s="62" t="s">
        <v>1165</v>
      </c>
      <c r="C927" s="63"/>
      <c r="D927" s="64"/>
      <c r="E927" s="65"/>
      <c r="F927" s="66"/>
      <c r="G927" s="63"/>
      <c r="H927" s="67"/>
      <c r="I927" s="68"/>
      <c r="J927" s="68"/>
      <c r="K927" s="34"/>
      <c r="L927" s="75">
        <v>927</v>
      </c>
      <c r="M927" s="75" t="b">
        <f xml:space="preserve"> IF(AND(Edges[Relationship Date (UTC)] &gt;= Misc!$O$2, Edges[Relationship Date (UTC)] &lt;= Misc!$P$2,Edges[Tweet Date (UTC)] &gt;= Misc!$O$3, Edges[Tweet Date (UTC)] &lt;= Misc!$P$3,TRUE), TRUE, FALSE)</f>
        <v>1</v>
      </c>
      <c r="N927" s="70"/>
      <c r="O927" s="87" t="s">
        <v>1908</v>
      </c>
      <c r="P927" s="90">
        <v>44081.383634259262</v>
      </c>
      <c r="Q927" s="87" t="s">
        <v>1911</v>
      </c>
      <c r="R927" s="87"/>
      <c r="S927" s="87"/>
      <c r="T927" s="87" t="s">
        <v>2743</v>
      </c>
      <c r="U927" s="90">
        <v>44081.383634259262</v>
      </c>
      <c r="V927" s="92" t="s">
        <v>3514</v>
      </c>
      <c r="W927" s="87"/>
      <c r="X927" s="87"/>
      <c r="Y927" s="96" t="s">
        <v>5514</v>
      </c>
      <c r="Z927" s="87"/>
      <c r="AA927" s="48">
        <v>0</v>
      </c>
      <c r="AB927" s="49">
        <v>0</v>
      </c>
      <c r="AC927" s="48">
        <v>0</v>
      </c>
      <c r="AD927" s="49">
        <v>0</v>
      </c>
      <c r="AE927" s="48">
        <v>0</v>
      </c>
      <c r="AF927" s="49">
        <v>0</v>
      </c>
      <c r="AG927" s="48">
        <v>29</v>
      </c>
      <c r="AH927" s="49">
        <v>100</v>
      </c>
      <c r="AI927" s="48">
        <v>29</v>
      </c>
    </row>
    <row r="928" spans="1:35" x14ac:dyDescent="0.25">
      <c r="A928" s="62" t="s">
        <v>576</v>
      </c>
      <c r="B928" s="62" t="s">
        <v>1165</v>
      </c>
      <c r="C928" s="63"/>
      <c r="D928" s="64"/>
      <c r="E928" s="65"/>
      <c r="F928" s="66"/>
      <c r="G928" s="63"/>
      <c r="H928" s="67"/>
      <c r="I928" s="68"/>
      <c r="J928" s="68"/>
      <c r="K928" s="34"/>
      <c r="L928" s="75">
        <v>928</v>
      </c>
      <c r="M928" s="75" t="b">
        <f xml:space="preserve"> IF(AND(Edges[Relationship Date (UTC)] &gt;= Misc!$O$2, Edges[Relationship Date (UTC)] &lt;= Misc!$P$2,Edges[Tweet Date (UTC)] &gt;= Misc!$O$3, Edges[Tweet Date (UTC)] &lt;= Misc!$P$3,TRUE), TRUE, FALSE)</f>
        <v>1</v>
      </c>
      <c r="N928" s="70"/>
      <c r="O928" s="87" t="s">
        <v>1908</v>
      </c>
      <c r="P928" s="90">
        <v>44081.382939814815</v>
      </c>
      <c r="Q928" s="87" t="s">
        <v>1932</v>
      </c>
      <c r="R928" s="87"/>
      <c r="S928" s="87"/>
      <c r="T928" s="87" t="s">
        <v>2743</v>
      </c>
      <c r="U928" s="90">
        <v>44081.382939814815</v>
      </c>
      <c r="V928" s="92" t="s">
        <v>3515</v>
      </c>
      <c r="W928" s="87"/>
      <c r="X928" s="87"/>
      <c r="Y928" s="96" t="s">
        <v>5515</v>
      </c>
      <c r="Z928" s="87"/>
      <c r="AA928" s="48">
        <v>0</v>
      </c>
      <c r="AB928" s="49">
        <v>0</v>
      </c>
      <c r="AC928" s="48">
        <v>0</v>
      </c>
      <c r="AD928" s="49">
        <v>0</v>
      </c>
      <c r="AE928" s="48">
        <v>0</v>
      </c>
      <c r="AF928" s="49">
        <v>0</v>
      </c>
      <c r="AG928" s="48">
        <v>26</v>
      </c>
      <c r="AH928" s="49">
        <v>100</v>
      </c>
      <c r="AI928" s="48">
        <v>26</v>
      </c>
    </row>
    <row r="929" spans="1:35" x14ac:dyDescent="0.25">
      <c r="A929" s="62" t="s">
        <v>576</v>
      </c>
      <c r="B929" s="62" t="s">
        <v>1165</v>
      </c>
      <c r="C929" s="63"/>
      <c r="D929" s="64"/>
      <c r="E929" s="65"/>
      <c r="F929" s="66"/>
      <c r="G929" s="63"/>
      <c r="H929" s="67"/>
      <c r="I929" s="68"/>
      <c r="J929" s="68"/>
      <c r="K929" s="34"/>
      <c r="L929" s="75">
        <v>929</v>
      </c>
      <c r="M929" s="75" t="b">
        <f xml:space="preserve"> IF(AND(Edges[Relationship Date (UTC)] &gt;= Misc!$O$2, Edges[Relationship Date (UTC)] &lt;= Misc!$P$2,Edges[Tweet Date (UTC)] &gt;= Misc!$O$3, Edges[Tweet Date (UTC)] &lt;= Misc!$P$3,TRUE), TRUE, FALSE)</f>
        <v>1</v>
      </c>
      <c r="N929" s="70"/>
      <c r="O929" s="87" t="s">
        <v>1908</v>
      </c>
      <c r="P929" s="90">
        <v>44081.383657407408</v>
      </c>
      <c r="Q929" s="87" t="s">
        <v>1911</v>
      </c>
      <c r="R929" s="87"/>
      <c r="S929" s="87"/>
      <c r="T929" s="87" t="s">
        <v>2743</v>
      </c>
      <c r="U929" s="90">
        <v>44081.383657407408</v>
      </c>
      <c r="V929" s="92" t="s">
        <v>3516</v>
      </c>
      <c r="W929" s="87"/>
      <c r="X929" s="87"/>
      <c r="Y929" s="96" t="s">
        <v>5516</v>
      </c>
      <c r="Z929" s="87"/>
      <c r="AA929" s="48">
        <v>0</v>
      </c>
      <c r="AB929" s="49">
        <v>0</v>
      </c>
      <c r="AC929" s="48">
        <v>0</v>
      </c>
      <c r="AD929" s="49">
        <v>0</v>
      </c>
      <c r="AE929" s="48">
        <v>0</v>
      </c>
      <c r="AF929" s="49">
        <v>0</v>
      </c>
      <c r="AG929" s="48">
        <v>29</v>
      </c>
      <c r="AH929" s="49">
        <v>100</v>
      </c>
      <c r="AI929" s="48">
        <v>29</v>
      </c>
    </row>
    <row r="930" spans="1:35" x14ac:dyDescent="0.25">
      <c r="A930" s="62" t="s">
        <v>577</v>
      </c>
      <c r="B930" s="62" t="s">
        <v>1165</v>
      </c>
      <c r="C930" s="63"/>
      <c r="D930" s="64"/>
      <c r="E930" s="65"/>
      <c r="F930" s="66"/>
      <c r="G930" s="63"/>
      <c r="H930" s="67"/>
      <c r="I930" s="68"/>
      <c r="J930" s="68"/>
      <c r="K930" s="34"/>
      <c r="L930" s="75">
        <v>930</v>
      </c>
      <c r="M930" s="75" t="b">
        <f xml:space="preserve"> IF(AND(Edges[Relationship Date (UTC)] &gt;= Misc!$O$2, Edges[Relationship Date (UTC)] &lt;= Misc!$P$2,Edges[Tweet Date (UTC)] &gt;= Misc!$O$3, Edges[Tweet Date (UTC)] &lt;= Misc!$P$3,TRUE), TRUE, FALSE)</f>
        <v>1</v>
      </c>
      <c r="N930" s="70"/>
      <c r="O930" s="87" t="s">
        <v>1908</v>
      </c>
      <c r="P930" s="90">
        <v>44081.383668981478</v>
      </c>
      <c r="Q930" s="87" t="s">
        <v>2219</v>
      </c>
      <c r="R930" s="87"/>
      <c r="S930" s="87"/>
      <c r="T930" s="87" t="s">
        <v>2743</v>
      </c>
      <c r="U930" s="90">
        <v>44081.383668981478</v>
      </c>
      <c r="V930" s="92" t="s">
        <v>3517</v>
      </c>
      <c r="W930" s="87"/>
      <c r="X930" s="87"/>
      <c r="Y930" s="96" t="s">
        <v>5517</v>
      </c>
      <c r="Z930" s="87"/>
      <c r="AA930" s="48">
        <v>0</v>
      </c>
      <c r="AB930" s="49">
        <v>0</v>
      </c>
      <c r="AC930" s="48">
        <v>0</v>
      </c>
      <c r="AD930" s="49">
        <v>0</v>
      </c>
      <c r="AE930" s="48">
        <v>0</v>
      </c>
      <c r="AF930" s="49">
        <v>0</v>
      </c>
      <c r="AG930" s="48">
        <v>16</v>
      </c>
      <c r="AH930" s="49">
        <v>100</v>
      </c>
      <c r="AI930" s="48">
        <v>16</v>
      </c>
    </row>
    <row r="931" spans="1:35" x14ac:dyDescent="0.25">
      <c r="A931" s="62" t="s">
        <v>578</v>
      </c>
      <c r="B931" s="62" t="s">
        <v>1637</v>
      </c>
      <c r="C931" s="63"/>
      <c r="D931" s="64"/>
      <c r="E931" s="65"/>
      <c r="F931" s="66"/>
      <c r="G931" s="63"/>
      <c r="H931" s="67"/>
      <c r="I931" s="68"/>
      <c r="J931" s="68"/>
      <c r="K931" s="34"/>
      <c r="L931" s="75">
        <v>931</v>
      </c>
      <c r="M931" s="75" t="b">
        <f xml:space="preserve"> IF(AND(Edges[Relationship Date (UTC)] &gt;= Misc!$O$2, Edges[Relationship Date (UTC)] &lt;= Misc!$P$2,Edges[Tweet Date (UTC)] &gt;= Misc!$O$3, Edges[Tweet Date (UTC)] &lt;= Misc!$P$3,TRUE), TRUE, FALSE)</f>
        <v>1</v>
      </c>
      <c r="N931" s="70"/>
      <c r="O931" s="87" t="s">
        <v>1908</v>
      </c>
      <c r="P931" s="90">
        <v>44081.383715277778</v>
      </c>
      <c r="Q931" s="87" t="s">
        <v>2246</v>
      </c>
      <c r="R931" s="87"/>
      <c r="S931" s="87"/>
      <c r="T931" s="87" t="s">
        <v>2825</v>
      </c>
      <c r="U931" s="90">
        <v>44081.383715277778</v>
      </c>
      <c r="V931" s="92" t="s">
        <v>3518</v>
      </c>
      <c r="W931" s="87"/>
      <c r="X931" s="87"/>
      <c r="Y931" s="96" t="s">
        <v>5518</v>
      </c>
      <c r="Z931" s="87"/>
      <c r="AA931" s="48">
        <v>0</v>
      </c>
      <c r="AB931" s="49">
        <v>0</v>
      </c>
      <c r="AC931" s="48">
        <v>0</v>
      </c>
      <c r="AD931" s="49">
        <v>0</v>
      </c>
      <c r="AE931" s="48">
        <v>0</v>
      </c>
      <c r="AF931" s="49">
        <v>0</v>
      </c>
      <c r="AG931" s="48">
        <v>37</v>
      </c>
      <c r="AH931" s="49">
        <v>100</v>
      </c>
      <c r="AI931" s="48">
        <v>37</v>
      </c>
    </row>
    <row r="932" spans="1:35" x14ac:dyDescent="0.25">
      <c r="A932" s="62" t="s">
        <v>579</v>
      </c>
      <c r="B932" s="62" t="s">
        <v>1539</v>
      </c>
      <c r="C932" s="63"/>
      <c r="D932" s="64"/>
      <c r="E932" s="65"/>
      <c r="F932" s="66"/>
      <c r="G932" s="63"/>
      <c r="H932" s="67"/>
      <c r="I932" s="68"/>
      <c r="J932" s="68"/>
      <c r="K932" s="34"/>
      <c r="L932" s="75">
        <v>932</v>
      </c>
      <c r="M932" s="75" t="b">
        <f xml:space="preserve"> IF(AND(Edges[Relationship Date (UTC)] &gt;= Misc!$O$2, Edges[Relationship Date (UTC)] &lt;= Misc!$P$2,Edges[Tweet Date (UTC)] &gt;= Misc!$O$3, Edges[Tweet Date (UTC)] &lt;= Misc!$P$3,TRUE), TRUE, FALSE)</f>
        <v>1</v>
      </c>
      <c r="N932" s="70"/>
      <c r="O932" s="87" t="s">
        <v>1908</v>
      </c>
      <c r="P932" s="90">
        <v>44081.383726851855</v>
      </c>
      <c r="Q932" s="87" t="s">
        <v>2112</v>
      </c>
      <c r="R932" s="87"/>
      <c r="S932" s="87"/>
      <c r="T932" s="87" t="s">
        <v>2803</v>
      </c>
      <c r="U932" s="90">
        <v>44081.383726851855</v>
      </c>
      <c r="V932" s="92" t="s">
        <v>3519</v>
      </c>
      <c r="W932" s="87"/>
      <c r="X932" s="87"/>
      <c r="Y932" s="96" t="s">
        <v>5519</v>
      </c>
      <c r="Z932" s="87"/>
      <c r="AA932" s="48">
        <v>0</v>
      </c>
      <c r="AB932" s="49">
        <v>0</v>
      </c>
      <c r="AC932" s="48">
        <v>0</v>
      </c>
      <c r="AD932" s="49">
        <v>0</v>
      </c>
      <c r="AE932" s="48">
        <v>0</v>
      </c>
      <c r="AF932" s="49">
        <v>0</v>
      </c>
      <c r="AG932" s="48">
        <v>41</v>
      </c>
      <c r="AH932" s="49">
        <v>100</v>
      </c>
      <c r="AI932" s="48">
        <v>41</v>
      </c>
    </row>
    <row r="933" spans="1:35" x14ac:dyDescent="0.25">
      <c r="A933" s="62" t="s">
        <v>580</v>
      </c>
      <c r="B933" s="62" t="s">
        <v>1165</v>
      </c>
      <c r="C933" s="63"/>
      <c r="D933" s="64"/>
      <c r="E933" s="65"/>
      <c r="F933" s="66"/>
      <c r="G933" s="63"/>
      <c r="H933" s="67"/>
      <c r="I933" s="68"/>
      <c r="J933" s="68"/>
      <c r="K933" s="34"/>
      <c r="L933" s="75">
        <v>933</v>
      </c>
      <c r="M933" s="75" t="b">
        <f xml:space="preserve"> IF(AND(Edges[Relationship Date (UTC)] &gt;= Misc!$O$2, Edges[Relationship Date (UTC)] &lt;= Misc!$P$2,Edges[Tweet Date (UTC)] &gt;= Misc!$O$3, Edges[Tweet Date (UTC)] &lt;= Misc!$P$3,TRUE), TRUE, FALSE)</f>
        <v>1</v>
      </c>
      <c r="N933" s="70"/>
      <c r="O933" s="87" t="s">
        <v>1908</v>
      </c>
      <c r="P933" s="90">
        <v>44081.383726851855</v>
      </c>
      <c r="Q933" s="87" t="s">
        <v>1911</v>
      </c>
      <c r="R933" s="87"/>
      <c r="S933" s="87"/>
      <c r="T933" s="87" t="s">
        <v>2743</v>
      </c>
      <c r="U933" s="90">
        <v>44081.383726851855</v>
      </c>
      <c r="V933" s="92" t="s">
        <v>3520</v>
      </c>
      <c r="W933" s="87"/>
      <c r="X933" s="87"/>
      <c r="Y933" s="96" t="s">
        <v>5520</v>
      </c>
      <c r="Z933" s="87"/>
      <c r="AA933" s="48">
        <v>0</v>
      </c>
      <c r="AB933" s="49">
        <v>0</v>
      </c>
      <c r="AC933" s="48">
        <v>0</v>
      </c>
      <c r="AD933" s="49">
        <v>0</v>
      </c>
      <c r="AE933" s="48">
        <v>0</v>
      </c>
      <c r="AF933" s="49">
        <v>0</v>
      </c>
      <c r="AG933" s="48">
        <v>29</v>
      </c>
      <c r="AH933" s="49">
        <v>100</v>
      </c>
      <c r="AI933" s="48">
        <v>29</v>
      </c>
    </row>
    <row r="934" spans="1:35" x14ac:dyDescent="0.25">
      <c r="A934" s="62" t="s">
        <v>581</v>
      </c>
      <c r="B934" s="62" t="s">
        <v>1346</v>
      </c>
      <c r="C934" s="63"/>
      <c r="D934" s="64"/>
      <c r="E934" s="65"/>
      <c r="F934" s="66"/>
      <c r="G934" s="63"/>
      <c r="H934" s="67"/>
      <c r="I934" s="68"/>
      <c r="J934" s="68"/>
      <c r="K934" s="34"/>
      <c r="L934" s="75">
        <v>934</v>
      </c>
      <c r="M934" s="75" t="b">
        <f xml:space="preserve"> IF(AND(Edges[Relationship Date (UTC)] &gt;= Misc!$O$2, Edges[Relationship Date (UTC)] &lt;= Misc!$P$2,Edges[Tweet Date (UTC)] &gt;= Misc!$O$3, Edges[Tweet Date (UTC)] &lt;= Misc!$P$3,TRUE), TRUE, FALSE)</f>
        <v>1</v>
      </c>
      <c r="N934" s="70"/>
      <c r="O934" s="87" t="s">
        <v>1908</v>
      </c>
      <c r="P934" s="90">
        <v>44081.383750000001</v>
      </c>
      <c r="Q934" s="87" t="s">
        <v>1912</v>
      </c>
      <c r="R934" s="87"/>
      <c r="S934" s="87"/>
      <c r="T934" s="87" t="s">
        <v>2743</v>
      </c>
      <c r="U934" s="90">
        <v>44081.383750000001</v>
      </c>
      <c r="V934" s="92" t="s">
        <v>3521</v>
      </c>
      <c r="W934" s="87"/>
      <c r="X934" s="87"/>
      <c r="Y934" s="96" t="s">
        <v>5521</v>
      </c>
      <c r="Z934" s="87"/>
      <c r="AA934" s="48">
        <v>0</v>
      </c>
      <c r="AB934" s="49">
        <v>0</v>
      </c>
      <c r="AC934" s="48">
        <v>0</v>
      </c>
      <c r="AD934" s="49">
        <v>0</v>
      </c>
      <c r="AE934" s="48">
        <v>0</v>
      </c>
      <c r="AF934" s="49">
        <v>0</v>
      </c>
      <c r="AG934" s="48">
        <v>39</v>
      </c>
      <c r="AH934" s="49">
        <v>100</v>
      </c>
      <c r="AI934" s="48">
        <v>39</v>
      </c>
    </row>
    <row r="935" spans="1:35" x14ac:dyDescent="0.25">
      <c r="A935" s="62" t="s">
        <v>582</v>
      </c>
      <c r="B935" s="62" t="s">
        <v>1638</v>
      </c>
      <c r="C935" s="63"/>
      <c r="D935" s="64"/>
      <c r="E935" s="65"/>
      <c r="F935" s="66"/>
      <c r="G935" s="63"/>
      <c r="H935" s="67"/>
      <c r="I935" s="68"/>
      <c r="J935" s="68"/>
      <c r="K935" s="34"/>
      <c r="L935" s="75">
        <v>935</v>
      </c>
      <c r="M935" s="75" t="b">
        <f xml:space="preserve"> IF(AND(Edges[Relationship Date (UTC)] &gt;= Misc!$O$2, Edges[Relationship Date (UTC)] &lt;= Misc!$P$2,Edges[Tweet Date (UTC)] &gt;= Misc!$O$3, Edges[Tweet Date (UTC)] &lt;= Misc!$P$3,TRUE), TRUE, FALSE)</f>
        <v>1</v>
      </c>
      <c r="N935" s="70"/>
      <c r="O935" s="87" t="s">
        <v>1908</v>
      </c>
      <c r="P935" s="90">
        <v>44081.383773148147</v>
      </c>
      <c r="Q935" s="87" t="s">
        <v>2247</v>
      </c>
      <c r="R935" s="87"/>
      <c r="S935" s="87"/>
      <c r="T935" s="87" t="s">
        <v>2747</v>
      </c>
      <c r="U935" s="90">
        <v>44081.383773148147</v>
      </c>
      <c r="V935" s="92" t="s">
        <v>3522</v>
      </c>
      <c r="W935" s="87"/>
      <c r="X935" s="87"/>
      <c r="Y935" s="96" t="s">
        <v>5522</v>
      </c>
      <c r="Z935" s="87"/>
      <c r="AA935" s="48">
        <v>0</v>
      </c>
      <c r="AB935" s="49">
        <v>0</v>
      </c>
      <c r="AC935" s="48">
        <v>0</v>
      </c>
      <c r="AD935" s="49">
        <v>0</v>
      </c>
      <c r="AE935" s="48">
        <v>0</v>
      </c>
      <c r="AF935" s="49">
        <v>0</v>
      </c>
      <c r="AG935" s="48">
        <v>26</v>
      </c>
      <c r="AH935" s="49">
        <v>100</v>
      </c>
      <c r="AI935" s="48">
        <v>26</v>
      </c>
    </row>
    <row r="936" spans="1:35" x14ac:dyDescent="0.25">
      <c r="A936" s="62" t="s">
        <v>583</v>
      </c>
      <c r="B936" s="62" t="s">
        <v>1361</v>
      </c>
      <c r="C936" s="63"/>
      <c r="D936" s="64"/>
      <c r="E936" s="65"/>
      <c r="F936" s="66"/>
      <c r="G936" s="63"/>
      <c r="H936" s="67"/>
      <c r="I936" s="68"/>
      <c r="J936" s="68"/>
      <c r="K936" s="34"/>
      <c r="L936" s="75">
        <v>936</v>
      </c>
      <c r="M936" s="75" t="b">
        <f xml:space="preserve"> IF(AND(Edges[Relationship Date (UTC)] &gt;= Misc!$O$2, Edges[Relationship Date (UTC)] &lt;= Misc!$P$2,Edges[Tweet Date (UTC)] &gt;= Misc!$O$3, Edges[Tweet Date (UTC)] &lt;= Misc!$P$3,TRUE), TRUE, FALSE)</f>
        <v>1</v>
      </c>
      <c r="N936" s="70"/>
      <c r="O936" s="87" t="s">
        <v>1908</v>
      </c>
      <c r="P936" s="90">
        <v>44081.383784722224</v>
      </c>
      <c r="Q936" s="87" t="s">
        <v>1925</v>
      </c>
      <c r="R936" s="87"/>
      <c r="S936" s="87"/>
      <c r="T936" s="87"/>
      <c r="U936" s="90">
        <v>44081.383784722224</v>
      </c>
      <c r="V936" s="92" t="s">
        <v>3523</v>
      </c>
      <c r="W936" s="87"/>
      <c r="X936" s="87"/>
      <c r="Y936" s="96" t="s">
        <v>5523</v>
      </c>
      <c r="Z936" s="87"/>
      <c r="AA936" s="48"/>
      <c r="AB936" s="49"/>
      <c r="AC936" s="48"/>
      <c r="AD936" s="49"/>
      <c r="AE936" s="48"/>
      <c r="AF936" s="49"/>
      <c r="AG936" s="48"/>
      <c r="AH936" s="49"/>
      <c r="AI936" s="48"/>
    </row>
    <row r="937" spans="1:35" x14ac:dyDescent="0.25">
      <c r="A937" s="62" t="s">
        <v>583</v>
      </c>
      <c r="B937" s="62" t="s">
        <v>1362</v>
      </c>
      <c r="C937" s="63"/>
      <c r="D937" s="64"/>
      <c r="E937" s="65"/>
      <c r="F937" s="66"/>
      <c r="G937" s="63"/>
      <c r="H937" s="67"/>
      <c r="I937" s="68"/>
      <c r="J937" s="68"/>
      <c r="K937" s="34"/>
      <c r="L937" s="75">
        <v>937</v>
      </c>
      <c r="M937" s="75" t="b">
        <f xml:space="preserve"> IF(AND(Edges[Relationship Date (UTC)] &gt;= Misc!$O$2, Edges[Relationship Date (UTC)] &lt;= Misc!$P$2,Edges[Tweet Date (UTC)] &gt;= Misc!$O$3, Edges[Tweet Date (UTC)] &lt;= Misc!$P$3,TRUE), TRUE, FALSE)</f>
        <v>1</v>
      </c>
      <c r="N937" s="70"/>
      <c r="O937" s="87" t="s">
        <v>1908</v>
      </c>
      <c r="P937" s="90">
        <v>44081.383784722224</v>
      </c>
      <c r="Q937" s="87" t="s">
        <v>1925</v>
      </c>
      <c r="R937" s="87"/>
      <c r="S937" s="87"/>
      <c r="T937" s="87"/>
      <c r="U937" s="90">
        <v>44081.383784722224</v>
      </c>
      <c r="V937" s="92" t="s">
        <v>3523</v>
      </c>
      <c r="W937" s="87"/>
      <c r="X937" s="87"/>
      <c r="Y937" s="96" t="s">
        <v>5523</v>
      </c>
      <c r="Z937" s="87"/>
      <c r="AA937" s="48">
        <v>0</v>
      </c>
      <c r="AB937" s="49">
        <v>0</v>
      </c>
      <c r="AC937" s="48">
        <v>0</v>
      </c>
      <c r="AD937" s="49">
        <v>0</v>
      </c>
      <c r="AE937" s="48">
        <v>0</v>
      </c>
      <c r="AF937" s="49">
        <v>0</v>
      </c>
      <c r="AG937" s="48">
        <v>42</v>
      </c>
      <c r="AH937" s="49">
        <v>100</v>
      </c>
      <c r="AI937" s="48">
        <v>42</v>
      </c>
    </row>
    <row r="938" spans="1:35" x14ac:dyDescent="0.25">
      <c r="A938" s="62" t="s">
        <v>584</v>
      </c>
      <c r="B938" s="62" t="s">
        <v>1165</v>
      </c>
      <c r="C938" s="63"/>
      <c r="D938" s="64"/>
      <c r="E938" s="65"/>
      <c r="F938" s="66"/>
      <c r="G938" s="63"/>
      <c r="H938" s="67"/>
      <c r="I938" s="68"/>
      <c r="J938" s="68"/>
      <c r="K938" s="34"/>
      <c r="L938" s="75">
        <v>938</v>
      </c>
      <c r="M938" s="75" t="b">
        <f xml:space="preserve"> IF(AND(Edges[Relationship Date (UTC)] &gt;= Misc!$O$2, Edges[Relationship Date (UTC)] &lt;= Misc!$P$2,Edges[Tweet Date (UTC)] &gt;= Misc!$O$3, Edges[Tweet Date (UTC)] &lt;= Misc!$P$3,TRUE), TRUE, FALSE)</f>
        <v>1</v>
      </c>
      <c r="N938" s="70"/>
      <c r="O938" s="87" t="s">
        <v>1908</v>
      </c>
      <c r="P938" s="90">
        <v>44081.383819444447</v>
      </c>
      <c r="Q938" s="87" t="s">
        <v>2219</v>
      </c>
      <c r="R938" s="87"/>
      <c r="S938" s="87"/>
      <c r="T938" s="87" t="s">
        <v>2743</v>
      </c>
      <c r="U938" s="90">
        <v>44081.383819444447</v>
      </c>
      <c r="V938" s="92" t="s">
        <v>3524</v>
      </c>
      <c r="W938" s="87"/>
      <c r="X938" s="87"/>
      <c r="Y938" s="96" t="s">
        <v>5524</v>
      </c>
      <c r="Z938" s="87"/>
      <c r="AA938" s="48">
        <v>0</v>
      </c>
      <c r="AB938" s="49">
        <v>0</v>
      </c>
      <c r="AC938" s="48">
        <v>0</v>
      </c>
      <c r="AD938" s="49">
        <v>0</v>
      </c>
      <c r="AE938" s="48">
        <v>0</v>
      </c>
      <c r="AF938" s="49">
        <v>0</v>
      </c>
      <c r="AG938" s="48">
        <v>16</v>
      </c>
      <c r="AH938" s="49">
        <v>100</v>
      </c>
      <c r="AI938" s="48">
        <v>16</v>
      </c>
    </row>
    <row r="939" spans="1:35" x14ac:dyDescent="0.25">
      <c r="A939" s="62" t="s">
        <v>585</v>
      </c>
      <c r="B939" s="62" t="s">
        <v>1165</v>
      </c>
      <c r="C939" s="63"/>
      <c r="D939" s="64"/>
      <c r="E939" s="65"/>
      <c r="F939" s="66"/>
      <c r="G939" s="63"/>
      <c r="H939" s="67"/>
      <c r="I939" s="68"/>
      <c r="J939" s="68"/>
      <c r="K939" s="34"/>
      <c r="L939" s="75">
        <v>939</v>
      </c>
      <c r="M939" s="75" t="b">
        <f xml:space="preserve"> IF(AND(Edges[Relationship Date (UTC)] &gt;= Misc!$O$2, Edges[Relationship Date (UTC)] &lt;= Misc!$P$2,Edges[Tweet Date (UTC)] &gt;= Misc!$O$3, Edges[Tweet Date (UTC)] &lt;= Misc!$P$3,TRUE), TRUE, FALSE)</f>
        <v>1</v>
      </c>
      <c r="N939" s="70"/>
      <c r="O939" s="87" t="s">
        <v>1908</v>
      </c>
      <c r="P939" s="90">
        <v>44081.38386574074</v>
      </c>
      <c r="Q939" s="87" t="s">
        <v>1911</v>
      </c>
      <c r="R939" s="87"/>
      <c r="S939" s="87"/>
      <c r="T939" s="87" t="s">
        <v>2743</v>
      </c>
      <c r="U939" s="90">
        <v>44081.38386574074</v>
      </c>
      <c r="V939" s="92" t="s">
        <v>3525</v>
      </c>
      <c r="W939" s="87"/>
      <c r="X939" s="87"/>
      <c r="Y939" s="96" t="s">
        <v>5525</v>
      </c>
      <c r="Z939" s="87"/>
      <c r="AA939" s="48">
        <v>0</v>
      </c>
      <c r="AB939" s="49">
        <v>0</v>
      </c>
      <c r="AC939" s="48">
        <v>0</v>
      </c>
      <c r="AD939" s="49">
        <v>0</v>
      </c>
      <c r="AE939" s="48">
        <v>0</v>
      </c>
      <c r="AF939" s="49">
        <v>0</v>
      </c>
      <c r="AG939" s="48">
        <v>29</v>
      </c>
      <c r="AH939" s="49">
        <v>100</v>
      </c>
      <c r="AI939" s="48">
        <v>29</v>
      </c>
    </row>
    <row r="940" spans="1:35" x14ac:dyDescent="0.25">
      <c r="A940" s="62" t="s">
        <v>586</v>
      </c>
      <c r="B940" s="62" t="s">
        <v>1639</v>
      </c>
      <c r="C940" s="63"/>
      <c r="D940" s="64"/>
      <c r="E940" s="65"/>
      <c r="F940" s="66"/>
      <c r="G940" s="63"/>
      <c r="H940" s="67"/>
      <c r="I940" s="68"/>
      <c r="J940" s="68"/>
      <c r="K940" s="34"/>
      <c r="L940" s="75">
        <v>940</v>
      </c>
      <c r="M940" s="75" t="b">
        <f xml:space="preserve"> IF(AND(Edges[Relationship Date (UTC)] &gt;= Misc!$O$2, Edges[Relationship Date (UTC)] &lt;= Misc!$P$2,Edges[Tweet Date (UTC)] &gt;= Misc!$O$3, Edges[Tweet Date (UTC)] &lt;= Misc!$P$3,TRUE), TRUE, FALSE)</f>
        <v>1</v>
      </c>
      <c r="N940" s="70"/>
      <c r="O940" s="87" t="s">
        <v>1908</v>
      </c>
      <c r="P940" s="90">
        <v>44081.38386574074</v>
      </c>
      <c r="Q940" s="87" t="s">
        <v>2248</v>
      </c>
      <c r="R940" s="87"/>
      <c r="S940" s="87"/>
      <c r="T940" s="87" t="s">
        <v>2743</v>
      </c>
      <c r="U940" s="90">
        <v>44081.38386574074</v>
      </c>
      <c r="V940" s="92" t="s">
        <v>3526</v>
      </c>
      <c r="W940" s="87"/>
      <c r="X940" s="87"/>
      <c r="Y940" s="96" t="s">
        <v>5526</v>
      </c>
      <c r="Z940" s="87"/>
      <c r="AA940" s="48">
        <v>0</v>
      </c>
      <c r="AB940" s="49">
        <v>0</v>
      </c>
      <c r="AC940" s="48">
        <v>0</v>
      </c>
      <c r="AD940" s="49">
        <v>0</v>
      </c>
      <c r="AE940" s="48">
        <v>0</v>
      </c>
      <c r="AF940" s="49">
        <v>0</v>
      </c>
      <c r="AG940" s="48">
        <v>29</v>
      </c>
      <c r="AH940" s="49">
        <v>100</v>
      </c>
      <c r="AI940" s="48">
        <v>29</v>
      </c>
    </row>
    <row r="941" spans="1:35" x14ac:dyDescent="0.25">
      <c r="A941" s="62" t="s">
        <v>587</v>
      </c>
      <c r="B941" s="62" t="s">
        <v>1165</v>
      </c>
      <c r="C941" s="63"/>
      <c r="D941" s="64"/>
      <c r="E941" s="65"/>
      <c r="F941" s="66"/>
      <c r="G941" s="63"/>
      <c r="H941" s="67"/>
      <c r="I941" s="68"/>
      <c r="J941" s="68"/>
      <c r="K941" s="34"/>
      <c r="L941" s="75">
        <v>941</v>
      </c>
      <c r="M941" s="75" t="b">
        <f xml:space="preserve"> IF(AND(Edges[Relationship Date (UTC)] &gt;= Misc!$O$2, Edges[Relationship Date (UTC)] &lt;= Misc!$P$2,Edges[Tweet Date (UTC)] &gt;= Misc!$O$3, Edges[Tweet Date (UTC)] &lt;= Misc!$P$3,TRUE), TRUE, FALSE)</f>
        <v>1</v>
      </c>
      <c r="N941" s="70"/>
      <c r="O941" s="87" t="s">
        <v>1908</v>
      </c>
      <c r="P941" s="90">
        <v>44081.383877314816</v>
      </c>
      <c r="Q941" s="87" t="s">
        <v>1911</v>
      </c>
      <c r="R941" s="87"/>
      <c r="S941" s="87"/>
      <c r="T941" s="87" t="s">
        <v>2743</v>
      </c>
      <c r="U941" s="90">
        <v>44081.383877314816</v>
      </c>
      <c r="V941" s="92" t="s">
        <v>3527</v>
      </c>
      <c r="W941" s="87"/>
      <c r="X941" s="87"/>
      <c r="Y941" s="96" t="s">
        <v>5527</v>
      </c>
      <c r="Z941" s="87"/>
      <c r="AA941" s="48">
        <v>0</v>
      </c>
      <c r="AB941" s="49">
        <v>0</v>
      </c>
      <c r="AC941" s="48">
        <v>0</v>
      </c>
      <c r="AD941" s="49">
        <v>0</v>
      </c>
      <c r="AE941" s="48">
        <v>0</v>
      </c>
      <c r="AF941" s="49">
        <v>0</v>
      </c>
      <c r="AG941" s="48">
        <v>29</v>
      </c>
      <c r="AH941" s="49">
        <v>100</v>
      </c>
      <c r="AI941" s="48">
        <v>29</v>
      </c>
    </row>
    <row r="942" spans="1:35" x14ac:dyDescent="0.25">
      <c r="A942" s="62" t="s">
        <v>588</v>
      </c>
      <c r="B942" s="62" t="s">
        <v>1434</v>
      </c>
      <c r="C942" s="63"/>
      <c r="D942" s="64"/>
      <c r="E942" s="65"/>
      <c r="F942" s="66"/>
      <c r="G942" s="63"/>
      <c r="H942" s="67"/>
      <c r="I942" s="68"/>
      <c r="J942" s="68"/>
      <c r="K942" s="34"/>
      <c r="L942" s="75">
        <v>942</v>
      </c>
      <c r="M942" s="75" t="b">
        <f xml:space="preserve"> IF(AND(Edges[Relationship Date (UTC)] &gt;= Misc!$O$2, Edges[Relationship Date (UTC)] &lt;= Misc!$P$2,Edges[Tweet Date (UTC)] &gt;= Misc!$O$3, Edges[Tweet Date (UTC)] &lt;= Misc!$P$3,TRUE), TRUE, FALSE)</f>
        <v>1</v>
      </c>
      <c r="N942" s="70"/>
      <c r="O942" s="87" t="s">
        <v>1908</v>
      </c>
      <c r="P942" s="90">
        <v>44081.383946759262</v>
      </c>
      <c r="Q942" s="87" t="s">
        <v>2015</v>
      </c>
      <c r="R942" s="87"/>
      <c r="S942" s="87"/>
      <c r="T942" s="87" t="s">
        <v>2743</v>
      </c>
      <c r="U942" s="90">
        <v>44081.383946759262</v>
      </c>
      <c r="V942" s="92" t="s">
        <v>3528</v>
      </c>
      <c r="W942" s="87"/>
      <c r="X942" s="87"/>
      <c r="Y942" s="96" t="s">
        <v>5528</v>
      </c>
      <c r="Z942" s="87"/>
      <c r="AA942" s="48">
        <v>0</v>
      </c>
      <c r="AB942" s="49">
        <v>0</v>
      </c>
      <c r="AC942" s="48">
        <v>0</v>
      </c>
      <c r="AD942" s="49">
        <v>0</v>
      </c>
      <c r="AE942" s="48">
        <v>0</v>
      </c>
      <c r="AF942" s="49">
        <v>0</v>
      </c>
      <c r="AG942" s="48">
        <v>17</v>
      </c>
      <c r="AH942" s="49">
        <v>100</v>
      </c>
      <c r="AI942" s="48">
        <v>17</v>
      </c>
    </row>
    <row r="943" spans="1:35" x14ac:dyDescent="0.25">
      <c r="A943" s="62" t="s">
        <v>589</v>
      </c>
      <c r="B943" s="62" t="s">
        <v>1165</v>
      </c>
      <c r="C943" s="63"/>
      <c r="D943" s="64"/>
      <c r="E943" s="65"/>
      <c r="F943" s="66"/>
      <c r="G943" s="63"/>
      <c r="H943" s="67"/>
      <c r="I943" s="68"/>
      <c r="J943" s="68"/>
      <c r="K943" s="34"/>
      <c r="L943" s="75">
        <v>943</v>
      </c>
      <c r="M943" s="75" t="b">
        <f xml:space="preserve"> IF(AND(Edges[Relationship Date (UTC)] &gt;= Misc!$O$2, Edges[Relationship Date (UTC)] &lt;= Misc!$P$2,Edges[Tweet Date (UTC)] &gt;= Misc!$O$3, Edges[Tweet Date (UTC)] &lt;= Misc!$P$3,TRUE), TRUE, FALSE)</f>
        <v>1</v>
      </c>
      <c r="N943" s="70"/>
      <c r="O943" s="87" t="s">
        <v>1908</v>
      </c>
      <c r="P943" s="90">
        <v>44081.383946759262</v>
      </c>
      <c r="Q943" s="87" t="s">
        <v>2219</v>
      </c>
      <c r="R943" s="87"/>
      <c r="S943" s="87"/>
      <c r="T943" s="87" t="s">
        <v>2743</v>
      </c>
      <c r="U943" s="90">
        <v>44081.383946759262</v>
      </c>
      <c r="V943" s="92" t="s">
        <v>3529</v>
      </c>
      <c r="W943" s="87"/>
      <c r="X943" s="87"/>
      <c r="Y943" s="96" t="s">
        <v>5529</v>
      </c>
      <c r="Z943" s="87"/>
      <c r="AA943" s="48">
        <v>0</v>
      </c>
      <c r="AB943" s="49">
        <v>0</v>
      </c>
      <c r="AC943" s="48">
        <v>0</v>
      </c>
      <c r="AD943" s="49">
        <v>0</v>
      </c>
      <c r="AE943" s="48">
        <v>0</v>
      </c>
      <c r="AF943" s="49">
        <v>0</v>
      </c>
      <c r="AG943" s="48">
        <v>16</v>
      </c>
      <c r="AH943" s="49">
        <v>100</v>
      </c>
      <c r="AI943" s="48">
        <v>16</v>
      </c>
    </row>
    <row r="944" spans="1:35" x14ac:dyDescent="0.25">
      <c r="A944" s="62" t="s">
        <v>590</v>
      </c>
      <c r="B944" s="62" t="s">
        <v>1165</v>
      </c>
      <c r="C944" s="63"/>
      <c r="D944" s="64"/>
      <c r="E944" s="65"/>
      <c r="F944" s="66"/>
      <c r="G944" s="63"/>
      <c r="H944" s="67"/>
      <c r="I944" s="68"/>
      <c r="J944" s="68"/>
      <c r="K944" s="34"/>
      <c r="L944" s="75">
        <v>944</v>
      </c>
      <c r="M944" s="75" t="b">
        <f xml:space="preserve"> IF(AND(Edges[Relationship Date (UTC)] &gt;= Misc!$O$2, Edges[Relationship Date (UTC)] &lt;= Misc!$P$2,Edges[Tweet Date (UTC)] &gt;= Misc!$O$3, Edges[Tweet Date (UTC)] &lt;= Misc!$P$3,TRUE), TRUE, FALSE)</f>
        <v>1</v>
      </c>
      <c r="N944" s="70"/>
      <c r="O944" s="87" t="s">
        <v>1908</v>
      </c>
      <c r="P944" s="90">
        <v>44081.383958333332</v>
      </c>
      <c r="Q944" s="87" t="s">
        <v>1911</v>
      </c>
      <c r="R944" s="87"/>
      <c r="S944" s="87"/>
      <c r="T944" s="87" t="s">
        <v>2743</v>
      </c>
      <c r="U944" s="90">
        <v>44081.383958333332</v>
      </c>
      <c r="V944" s="92" t="s">
        <v>3530</v>
      </c>
      <c r="W944" s="87"/>
      <c r="X944" s="87"/>
      <c r="Y944" s="96" t="s">
        <v>5530</v>
      </c>
      <c r="Z944" s="87"/>
      <c r="AA944" s="48">
        <v>0</v>
      </c>
      <c r="AB944" s="49">
        <v>0</v>
      </c>
      <c r="AC944" s="48">
        <v>0</v>
      </c>
      <c r="AD944" s="49">
        <v>0</v>
      </c>
      <c r="AE944" s="48">
        <v>0</v>
      </c>
      <c r="AF944" s="49">
        <v>0</v>
      </c>
      <c r="AG944" s="48">
        <v>29</v>
      </c>
      <c r="AH944" s="49">
        <v>100</v>
      </c>
      <c r="AI944" s="48">
        <v>29</v>
      </c>
    </row>
    <row r="945" spans="1:35" x14ac:dyDescent="0.25">
      <c r="A945" s="62" t="s">
        <v>591</v>
      </c>
      <c r="B945" s="62" t="s">
        <v>1336</v>
      </c>
      <c r="C945" s="63"/>
      <c r="D945" s="64"/>
      <c r="E945" s="65"/>
      <c r="F945" s="66"/>
      <c r="G945" s="63"/>
      <c r="H945" s="67"/>
      <c r="I945" s="68"/>
      <c r="J945" s="68"/>
      <c r="K945" s="34"/>
      <c r="L945" s="75">
        <v>945</v>
      </c>
      <c r="M945" s="75" t="b">
        <f xml:space="preserve"> IF(AND(Edges[Relationship Date (UTC)] &gt;= Misc!$O$2, Edges[Relationship Date (UTC)] &lt;= Misc!$P$2,Edges[Tweet Date (UTC)] &gt;= Misc!$O$3, Edges[Tweet Date (UTC)] &lt;= Misc!$P$3,TRUE), TRUE, FALSE)</f>
        <v>1</v>
      </c>
      <c r="N945" s="70"/>
      <c r="O945" s="87" t="s">
        <v>1908</v>
      </c>
      <c r="P945" s="90">
        <v>44081.383993055555</v>
      </c>
      <c r="Q945" s="87" t="s">
        <v>2249</v>
      </c>
      <c r="R945" s="87"/>
      <c r="S945" s="87"/>
      <c r="T945" s="87" t="s">
        <v>2826</v>
      </c>
      <c r="U945" s="90">
        <v>44081.383993055555</v>
      </c>
      <c r="V945" s="92" t="s">
        <v>3531</v>
      </c>
      <c r="W945" s="87"/>
      <c r="X945" s="87"/>
      <c r="Y945" s="96" t="s">
        <v>5531</v>
      </c>
      <c r="Z945" s="87"/>
      <c r="AA945" s="48">
        <v>0</v>
      </c>
      <c r="AB945" s="49">
        <v>0</v>
      </c>
      <c r="AC945" s="48">
        <v>0</v>
      </c>
      <c r="AD945" s="49">
        <v>0</v>
      </c>
      <c r="AE945" s="48">
        <v>0</v>
      </c>
      <c r="AF945" s="49">
        <v>0</v>
      </c>
      <c r="AG945" s="48">
        <v>32</v>
      </c>
      <c r="AH945" s="49">
        <v>100</v>
      </c>
      <c r="AI945" s="48">
        <v>32</v>
      </c>
    </row>
    <row r="946" spans="1:35" x14ac:dyDescent="0.25">
      <c r="A946" s="62" t="s">
        <v>592</v>
      </c>
      <c r="B946" s="62" t="s">
        <v>1165</v>
      </c>
      <c r="C946" s="63"/>
      <c r="D946" s="64"/>
      <c r="E946" s="65"/>
      <c r="F946" s="66"/>
      <c r="G946" s="63"/>
      <c r="H946" s="67"/>
      <c r="I946" s="68"/>
      <c r="J946" s="68"/>
      <c r="K946" s="34"/>
      <c r="L946" s="75">
        <v>946</v>
      </c>
      <c r="M946" s="75" t="b">
        <f xml:space="preserve"> IF(AND(Edges[Relationship Date (UTC)] &gt;= Misc!$O$2, Edges[Relationship Date (UTC)] &lt;= Misc!$P$2,Edges[Tweet Date (UTC)] &gt;= Misc!$O$3, Edges[Tweet Date (UTC)] &lt;= Misc!$P$3,TRUE), TRUE, FALSE)</f>
        <v>1</v>
      </c>
      <c r="N946" s="70"/>
      <c r="O946" s="87" t="s">
        <v>1908</v>
      </c>
      <c r="P946" s="90">
        <v>44081.384027777778</v>
      </c>
      <c r="Q946" s="87" t="s">
        <v>1992</v>
      </c>
      <c r="R946" s="87"/>
      <c r="S946" s="87"/>
      <c r="T946" s="87" t="s">
        <v>2764</v>
      </c>
      <c r="U946" s="90">
        <v>44081.384027777778</v>
      </c>
      <c r="V946" s="92" t="s">
        <v>3532</v>
      </c>
      <c r="W946" s="87"/>
      <c r="X946" s="87"/>
      <c r="Y946" s="96" t="s">
        <v>5532</v>
      </c>
      <c r="Z946" s="87"/>
      <c r="AA946" s="48">
        <v>0</v>
      </c>
      <c r="AB946" s="49">
        <v>0</v>
      </c>
      <c r="AC946" s="48">
        <v>0</v>
      </c>
      <c r="AD946" s="49">
        <v>0</v>
      </c>
      <c r="AE946" s="48">
        <v>0</v>
      </c>
      <c r="AF946" s="49">
        <v>0</v>
      </c>
      <c r="AG946" s="48">
        <v>25</v>
      </c>
      <c r="AH946" s="49">
        <v>100</v>
      </c>
      <c r="AI946" s="48">
        <v>25</v>
      </c>
    </row>
    <row r="947" spans="1:35" x14ac:dyDescent="0.25">
      <c r="A947" s="62" t="s">
        <v>593</v>
      </c>
      <c r="B947" s="62" t="s">
        <v>1336</v>
      </c>
      <c r="C947" s="63"/>
      <c r="D947" s="64"/>
      <c r="E947" s="65"/>
      <c r="F947" s="66"/>
      <c r="G947" s="63"/>
      <c r="H947" s="67"/>
      <c r="I947" s="68"/>
      <c r="J947" s="68"/>
      <c r="K947" s="34"/>
      <c r="L947" s="75">
        <v>947</v>
      </c>
      <c r="M947" s="75" t="b">
        <f xml:space="preserve"> IF(AND(Edges[Relationship Date (UTC)] &gt;= Misc!$O$2, Edges[Relationship Date (UTC)] &lt;= Misc!$P$2,Edges[Tweet Date (UTC)] &gt;= Misc!$O$3, Edges[Tweet Date (UTC)] &lt;= Misc!$P$3,TRUE), TRUE, FALSE)</f>
        <v>1</v>
      </c>
      <c r="N947" s="70"/>
      <c r="O947" s="87" t="s">
        <v>1908</v>
      </c>
      <c r="P947" s="90">
        <v>44081.384143518517</v>
      </c>
      <c r="Q947" s="87" t="s">
        <v>2249</v>
      </c>
      <c r="R947" s="87"/>
      <c r="S947" s="87"/>
      <c r="T947" s="87" t="s">
        <v>2826</v>
      </c>
      <c r="U947" s="90">
        <v>44081.384143518517</v>
      </c>
      <c r="V947" s="92" t="s">
        <v>3533</v>
      </c>
      <c r="W947" s="87"/>
      <c r="X947" s="87"/>
      <c r="Y947" s="96" t="s">
        <v>5533</v>
      </c>
      <c r="Z947" s="87"/>
      <c r="AA947" s="48">
        <v>0</v>
      </c>
      <c r="AB947" s="49">
        <v>0</v>
      </c>
      <c r="AC947" s="48">
        <v>0</v>
      </c>
      <c r="AD947" s="49">
        <v>0</v>
      </c>
      <c r="AE947" s="48">
        <v>0</v>
      </c>
      <c r="AF947" s="49">
        <v>0</v>
      </c>
      <c r="AG947" s="48">
        <v>32</v>
      </c>
      <c r="AH947" s="49">
        <v>100</v>
      </c>
      <c r="AI947" s="48">
        <v>32</v>
      </c>
    </row>
    <row r="948" spans="1:35" x14ac:dyDescent="0.25">
      <c r="A948" s="62" t="s">
        <v>594</v>
      </c>
      <c r="B948" s="62" t="s">
        <v>1584</v>
      </c>
      <c r="C948" s="63"/>
      <c r="D948" s="64"/>
      <c r="E948" s="65"/>
      <c r="F948" s="66"/>
      <c r="G948" s="63"/>
      <c r="H948" s="67"/>
      <c r="I948" s="68"/>
      <c r="J948" s="68"/>
      <c r="K948" s="34"/>
      <c r="L948" s="75">
        <v>948</v>
      </c>
      <c r="M948" s="75" t="b">
        <f xml:space="preserve"> IF(AND(Edges[Relationship Date (UTC)] &gt;= Misc!$O$2, Edges[Relationship Date (UTC)] &lt;= Misc!$P$2,Edges[Tweet Date (UTC)] &gt;= Misc!$O$3, Edges[Tweet Date (UTC)] &lt;= Misc!$P$3,TRUE), TRUE, FALSE)</f>
        <v>1</v>
      </c>
      <c r="N948" s="70"/>
      <c r="O948" s="87" t="s">
        <v>1908</v>
      </c>
      <c r="P948" s="90">
        <v>44081.384143518517</v>
      </c>
      <c r="Q948" s="87" t="s">
        <v>2172</v>
      </c>
      <c r="R948" s="87"/>
      <c r="S948" s="87"/>
      <c r="T948" s="87" t="s">
        <v>2743</v>
      </c>
      <c r="U948" s="90">
        <v>44081.384143518517</v>
      </c>
      <c r="V948" s="92" t="s">
        <v>3534</v>
      </c>
      <c r="W948" s="87"/>
      <c r="X948" s="87"/>
      <c r="Y948" s="96" t="s">
        <v>5534</v>
      </c>
      <c r="Z948" s="87"/>
      <c r="AA948" s="48">
        <v>0</v>
      </c>
      <c r="AB948" s="49">
        <v>0</v>
      </c>
      <c r="AC948" s="48">
        <v>0</v>
      </c>
      <c r="AD948" s="49">
        <v>0</v>
      </c>
      <c r="AE948" s="48">
        <v>0</v>
      </c>
      <c r="AF948" s="49">
        <v>0</v>
      </c>
      <c r="AG948" s="48">
        <v>37</v>
      </c>
      <c r="AH948" s="49">
        <v>100</v>
      </c>
      <c r="AI948" s="48">
        <v>37</v>
      </c>
    </row>
    <row r="949" spans="1:35" x14ac:dyDescent="0.25">
      <c r="A949" s="62" t="s">
        <v>595</v>
      </c>
      <c r="B949" s="62" t="s">
        <v>1165</v>
      </c>
      <c r="C949" s="63"/>
      <c r="D949" s="64"/>
      <c r="E949" s="65"/>
      <c r="F949" s="66"/>
      <c r="G949" s="63"/>
      <c r="H949" s="67"/>
      <c r="I949" s="68"/>
      <c r="J949" s="68"/>
      <c r="K949" s="34"/>
      <c r="L949" s="75">
        <v>949</v>
      </c>
      <c r="M949" s="75" t="b">
        <f xml:space="preserve"> IF(AND(Edges[Relationship Date (UTC)] &gt;= Misc!$O$2, Edges[Relationship Date (UTC)] &lt;= Misc!$P$2,Edges[Tweet Date (UTC)] &gt;= Misc!$O$3, Edges[Tweet Date (UTC)] &lt;= Misc!$P$3,TRUE), TRUE, FALSE)</f>
        <v>1</v>
      </c>
      <c r="N949" s="70"/>
      <c r="O949" s="87" t="s">
        <v>1908</v>
      </c>
      <c r="P949" s="90">
        <v>44081.384351851855</v>
      </c>
      <c r="Q949" s="87" t="s">
        <v>2219</v>
      </c>
      <c r="R949" s="87"/>
      <c r="S949" s="87"/>
      <c r="T949" s="87" t="s">
        <v>2743</v>
      </c>
      <c r="U949" s="90">
        <v>44081.384351851855</v>
      </c>
      <c r="V949" s="92" t="s">
        <v>3535</v>
      </c>
      <c r="W949" s="87"/>
      <c r="X949" s="87"/>
      <c r="Y949" s="96" t="s">
        <v>5535</v>
      </c>
      <c r="Z949" s="87"/>
      <c r="AA949" s="48">
        <v>0</v>
      </c>
      <c r="AB949" s="49">
        <v>0</v>
      </c>
      <c r="AC949" s="48">
        <v>0</v>
      </c>
      <c r="AD949" s="49">
        <v>0</v>
      </c>
      <c r="AE949" s="48">
        <v>0</v>
      </c>
      <c r="AF949" s="49">
        <v>0</v>
      </c>
      <c r="AG949" s="48">
        <v>16</v>
      </c>
      <c r="AH949" s="49">
        <v>100</v>
      </c>
      <c r="AI949" s="48">
        <v>16</v>
      </c>
    </row>
    <row r="950" spans="1:35" x14ac:dyDescent="0.25">
      <c r="A950" s="62" t="s">
        <v>596</v>
      </c>
      <c r="B950" s="62" t="s">
        <v>1291</v>
      </c>
      <c r="C950" s="63"/>
      <c r="D950" s="64"/>
      <c r="E950" s="65"/>
      <c r="F950" s="66"/>
      <c r="G950" s="63"/>
      <c r="H950" s="67"/>
      <c r="I950" s="68"/>
      <c r="J950" s="68"/>
      <c r="K950" s="34"/>
      <c r="L950" s="75">
        <v>950</v>
      </c>
      <c r="M950" s="75" t="b">
        <f xml:space="preserve"> IF(AND(Edges[Relationship Date (UTC)] &gt;= Misc!$O$2, Edges[Relationship Date (UTC)] &lt;= Misc!$P$2,Edges[Tweet Date (UTC)] &gt;= Misc!$O$3, Edges[Tweet Date (UTC)] &lt;= Misc!$P$3,TRUE), TRUE, FALSE)</f>
        <v>1</v>
      </c>
      <c r="N950" s="70"/>
      <c r="O950" s="87" t="s">
        <v>1908</v>
      </c>
      <c r="P950" s="90">
        <v>44081.3828587963</v>
      </c>
      <c r="Q950" s="87" t="s">
        <v>1939</v>
      </c>
      <c r="R950" s="87"/>
      <c r="S950" s="87"/>
      <c r="T950" s="87"/>
      <c r="U950" s="90">
        <v>44081.3828587963</v>
      </c>
      <c r="V950" s="92" t="s">
        <v>3536</v>
      </c>
      <c r="W950" s="87"/>
      <c r="X950" s="87"/>
      <c r="Y950" s="96" t="s">
        <v>5536</v>
      </c>
      <c r="Z950" s="87"/>
      <c r="AA950" s="48">
        <v>0</v>
      </c>
      <c r="AB950" s="49">
        <v>0</v>
      </c>
      <c r="AC950" s="48">
        <v>0</v>
      </c>
      <c r="AD950" s="49">
        <v>0</v>
      </c>
      <c r="AE950" s="48">
        <v>0</v>
      </c>
      <c r="AF950" s="49">
        <v>0</v>
      </c>
      <c r="AG950" s="48">
        <v>47</v>
      </c>
      <c r="AH950" s="49">
        <v>100</v>
      </c>
      <c r="AI950" s="48">
        <v>47</v>
      </c>
    </row>
    <row r="951" spans="1:35" x14ac:dyDescent="0.25">
      <c r="A951" s="62" t="s">
        <v>596</v>
      </c>
      <c r="B951" s="62" t="s">
        <v>1165</v>
      </c>
      <c r="C951" s="63"/>
      <c r="D951" s="64"/>
      <c r="E951" s="65"/>
      <c r="F951" s="66"/>
      <c r="G951" s="63"/>
      <c r="H951" s="67"/>
      <c r="I951" s="68"/>
      <c r="J951" s="68"/>
      <c r="K951" s="34"/>
      <c r="L951" s="75">
        <v>951</v>
      </c>
      <c r="M951" s="75" t="b">
        <f xml:space="preserve"> IF(AND(Edges[Relationship Date (UTC)] &gt;= Misc!$O$2, Edges[Relationship Date (UTC)] &lt;= Misc!$P$2,Edges[Tweet Date (UTC)] &gt;= Misc!$O$3, Edges[Tweet Date (UTC)] &lt;= Misc!$P$3,TRUE), TRUE, FALSE)</f>
        <v>1</v>
      </c>
      <c r="N951" s="70"/>
      <c r="O951" s="87" t="s">
        <v>1908</v>
      </c>
      <c r="P951" s="90">
        <v>44081.384351851855</v>
      </c>
      <c r="Q951" s="87" t="s">
        <v>2250</v>
      </c>
      <c r="R951" s="87"/>
      <c r="S951" s="87"/>
      <c r="T951" s="87" t="s">
        <v>2827</v>
      </c>
      <c r="U951" s="90">
        <v>44081.384351851855</v>
      </c>
      <c r="V951" s="92" t="s">
        <v>3537</v>
      </c>
      <c r="W951" s="87"/>
      <c r="X951" s="87"/>
      <c r="Y951" s="96" t="s">
        <v>5537</v>
      </c>
      <c r="Z951" s="87"/>
      <c r="AA951" s="48"/>
      <c r="AB951" s="49"/>
      <c r="AC951" s="48"/>
      <c r="AD951" s="49"/>
      <c r="AE951" s="48"/>
      <c r="AF951" s="49"/>
      <c r="AG951" s="48"/>
      <c r="AH951" s="49"/>
      <c r="AI951" s="48"/>
    </row>
    <row r="952" spans="1:35" x14ac:dyDescent="0.25">
      <c r="A952" s="62" t="s">
        <v>596</v>
      </c>
      <c r="B952" s="62" t="s">
        <v>1164</v>
      </c>
      <c r="C952" s="63"/>
      <c r="D952" s="64"/>
      <c r="E952" s="65"/>
      <c r="F952" s="66"/>
      <c r="G952" s="63"/>
      <c r="H952" s="67"/>
      <c r="I952" s="68"/>
      <c r="J952" s="68"/>
      <c r="K952" s="34"/>
      <c r="L952" s="75">
        <v>952</v>
      </c>
      <c r="M952" s="75" t="b">
        <f xml:space="preserve"> IF(AND(Edges[Relationship Date (UTC)] &gt;= Misc!$O$2, Edges[Relationship Date (UTC)] &lt;= Misc!$P$2,Edges[Tweet Date (UTC)] &gt;= Misc!$O$3, Edges[Tweet Date (UTC)] &lt;= Misc!$P$3,TRUE), TRUE, FALSE)</f>
        <v>1</v>
      </c>
      <c r="N952" s="70"/>
      <c r="O952" s="87" t="s">
        <v>1908</v>
      </c>
      <c r="P952" s="90">
        <v>44081.384351851855</v>
      </c>
      <c r="Q952" s="87" t="s">
        <v>2250</v>
      </c>
      <c r="R952" s="87"/>
      <c r="S952" s="87"/>
      <c r="T952" s="87" t="s">
        <v>2827</v>
      </c>
      <c r="U952" s="90">
        <v>44081.384351851855</v>
      </c>
      <c r="V952" s="92" t="s">
        <v>3537</v>
      </c>
      <c r="W952" s="87"/>
      <c r="X952" s="87"/>
      <c r="Y952" s="96" t="s">
        <v>5537</v>
      </c>
      <c r="Z952" s="87"/>
      <c r="AA952" s="48">
        <v>0</v>
      </c>
      <c r="AB952" s="49">
        <v>0</v>
      </c>
      <c r="AC952" s="48">
        <v>0</v>
      </c>
      <c r="AD952" s="49">
        <v>0</v>
      </c>
      <c r="AE952" s="48">
        <v>0</v>
      </c>
      <c r="AF952" s="49">
        <v>0</v>
      </c>
      <c r="AG952" s="48">
        <v>9</v>
      </c>
      <c r="AH952" s="49">
        <v>100</v>
      </c>
      <c r="AI952" s="48">
        <v>9</v>
      </c>
    </row>
    <row r="953" spans="1:35" x14ac:dyDescent="0.25">
      <c r="A953" s="62" t="s">
        <v>597</v>
      </c>
      <c r="B953" s="62" t="s">
        <v>1165</v>
      </c>
      <c r="C953" s="63"/>
      <c r="D953" s="64"/>
      <c r="E953" s="65"/>
      <c r="F953" s="66"/>
      <c r="G953" s="63"/>
      <c r="H953" s="67"/>
      <c r="I953" s="68"/>
      <c r="J953" s="68"/>
      <c r="K953" s="34"/>
      <c r="L953" s="75">
        <v>953</v>
      </c>
      <c r="M953" s="75" t="b">
        <f xml:space="preserve"> IF(AND(Edges[Relationship Date (UTC)] &gt;= Misc!$O$2, Edges[Relationship Date (UTC)] &lt;= Misc!$P$2,Edges[Tweet Date (UTC)] &gt;= Misc!$O$3, Edges[Tweet Date (UTC)] &lt;= Misc!$P$3,TRUE), TRUE, FALSE)</f>
        <v>1</v>
      </c>
      <c r="N953" s="70"/>
      <c r="O953" s="87" t="s">
        <v>1908</v>
      </c>
      <c r="P953" s="90">
        <v>44081.3752662037</v>
      </c>
      <c r="Q953" s="87" t="s">
        <v>2014</v>
      </c>
      <c r="R953" s="87"/>
      <c r="S953" s="87"/>
      <c r="T953" s="87" t="s">
        <v>2743</v>
      </c>
      <c r="U953" s="90">
        <v>44081.3752662037</v>
      </c>
      <c r="V953" s="92" t="s">
        <v>3538</v>
      </c>
      <c r="W953" s="87"/>
      <c r="X953" s="87"/>
      <c r="Y953" s="96" t="s">
        <v>5538</v>
      </c>
      <c r="Z953" s="87"/>
      <c r="AA953" s="48">
        <v>0</v>
      </c>
      <c r="AB953" s="49">
        <v>0</v>
      </c>
      <c r="AC953" s="48">
        <v>0</v>
      </c>
      <c r="AD953" s="49">
        <v>0</v>
      </c>
      <c r="AE953" s="48">
        <v>0</v>
      </c>
      <c r="AF953" s="49">
        <v>0</v>
      </c>
      <c r="AG953" s="48">
        <v>33</v>
      </c>
      <c r="AH953" s="49">
        <v>100</v>
      </c>
      <c r="AI953" s="48">
        <v>33</v>
      </c>
    </row>
    <row r="954" spans="1:35" x14ac:dyDescent="0.25">
      <c r="A954" s="62" t="s">
        <v>597</v>
      </c>
      <c r="B954" s="62" t="s">
        <v>1165</v>
      </c>
      <c r="C954" s="63"/>
      <c r="D954" s="64"/>
      <c r="E954" s="65"/>
      <c r="F954" s="66"/>
      <c r="G954" s="63"/>
      <c r="H954" s="67"/>
      <c r="I954" s="68"/>
      <c r="J954" s="68"/>
      <c r="K954" s="34"/>
      <c r="L954" s="75">
        <v>954</v>
      </c>
      <c r="M954" s="75" t="b">
        <f xml:space="preserve"> IF(AND(Edges[Relationship Date (UTC)] &gt;= Misc!$O$2, Edges[Relationship Date (UTC)] &lt;= Misc!$P$2,Edges[Tweet Date (UTC)] &gt;= Misc!$O$3, Edges[Tweet Date (UTC)] &lt;= Misc!$P$3,TRUE), TRUE, FALSE)</f>
        <v>1</v>
      </c>
      <c r="N954" s="70"/>
      <c r="O954" s="87" t="s">
        <v>1908</v>
      </c>
      <c r="P954" s="90">
        <v>44081.384351851855</v>
      </c>
      <c r="Q954" s="87" t="s">
        <v>2219</v>
      </c>
      <c r="R954" s="87"/>
      <c r="S954" s="87"/>
      <c r="T954" s="87" t="s">
        <v>2743</v>
      </c>
      <c r="U954" s="90">
        <v>44081.384351851855</v>
      </c>
      <c r="V954" s="92" t="s">
        <v>3539</v>
      </c>
      <c r="W954" s="87"/>
      <c r="X954" s="87"/>
      <c r="Y954" s="96" t="s">
        <v>5539</v>
      </c>
      <c r="Z954" s="87"/>
      <c r="AA954" s="48">
        <v>0</v>
      </c>
      <c r="AB954" s="49">
        <v>0</v>
      </c>
      <c r="AC954" s="48">
        <v>0</v>
      </c>
      <c r="AD954" s="49">
        <v>0</v>
      </c>
      <c r="AE954" s="48">
        <v>0</v>
      </c>
      <c r="AF954" s="49">
        <v>0</v>
      </c>
      <c r="AG954" s="48">
        <v>16</v>
      </c>
      <c r="AH954" s="49">
        <v>100</v>
      </c>
      <c r="AI954" s="48">
        <v>16</v>
      </c>
    </row>
    <row r="955" spans="1:35" x14ac:dyDescent="0.25">
      <c r="A955" s="62" t="s">
        <v>598</v>
      </c>
      <c r="B955" s="62" t="s">
        <v>1640</v>
      </c>
      <c r="C955" s="63"/>
      <c r="D955" s="64"/>
      <c r="E955" s="65"/>
      <c r="F955" s="66"/>
      <c r="G955" s="63"/>
      <c r="H955" s="67"/>
      <c r="I955" s="68"/>
      <c r="J955" s="68"/>
      <c r="K955" s="34"/>
      <c r="L955" s="75">
        <v>955</v>
      </c>
      <c r="M955" s="75" t="b">
        <f xml:space="preserve"> IF(AND(Edges[Relationship Date (UTC)] &gt;= Misc!$O$2, Edges[Relationship Date (UTC)] &lt;= Misc!$P$2,Edges[Tweet Date (UTC)] &gt;= Misc!$O$3, Edges[Tweet Date (UTC)] &lt;= Misc!$P$3,TRUE), TRUE, FALSE)</f>
        <v>1</v>
      </c>
      <c r="N955" s="70"/>
      <c r="O955" s="87" t="s">
        <v>1908</v>
      </c>
      <c r="P955" s="90">
        <v>44081.384409722225</v>
      </c>
      <c r="Q955" s="87" t="s">
        <v>2251</v>
      </c>
      <c r="R955" s="87"/>
      <c r="S955" s="87"/>
      <c r="T955" s="87" t="s">
        <v>2747</v>
      </c>
      <c r="U955" s="90">
        <v>44081.384409722225</v>
      </c>
      <c r="V955" s="92" t="s">
        <v>3540</v>
      </c>
      <c r="W955" s="87"/>
      <c r="X955" s="87"/>
      <c r="Y955" s="96" t="s">
        <v>5540</v>
      </c>
      <c r="Z955" s="87"/>
      <c r="AA955" s="48"/>
      <c r="AB955" s="49"/>
      <c r="AC955" s="48"/>
      <c r="AD955" s="49"/>
      <c r="AE955" s="48"/>
      <c r="AF955" s="49"/>
      <c r="AG955" s="48"/>
      <c r="AH955" s="49"/>
      <c r="AI955" s="48"/>
    </row>
    <row r="956" spans="1:35" x14ac:dyDescent="0.25">
      <c r="A956" s="62" t="s">
        <v>598</v>
      </c>
      <c r="B956" s="62" t="s">
        <v>1641</v>
      </c>
      <c r="C956" s="63"/>
      <c r="D956" s="64"/>
      <c r="E956" s="65"/>
      <c r="F956" s="66"/>
      <c r="G956" s="63"/>
      <c r="H956" s="67"/>
      <c r="I956" s="68"/>
      <c r="J956" s="68"/>
      <c r="K956" s="34"/>
      <c r="L956" s="75">
        <v>956</v>
      </c>
      <c r="M956" s="75" t="b">
        <f xml:space="preserve"> IF(AND(Edges[Relationship Date (UTC)] &gt;= Misc!$O$2, Edges[Relationship Date (UTC)] &lt;= Misc!$P$2,Edges[Tweet Date (UTC)] &gt;= Misc!$O$3, Edges[Tweet Date (UTC)] &lt;= Misc!$P$3,TRUE), TRUE, FALSE)</f>
        <v>1</v>
      </c>
      <c r="N956" s="70"/>
      <c r="O956" s="87" t="s">
        <v>1908</v>
      </c>
      <c r="P956" s="90">
        <v>44081.384409722225</v>
      </c>
      <c r="Q956" s="87" t="s">
        <v>2251</v>
      </c>
      <c r="R956" s="87"/>
      <c r="S956" s="87"/>
      <c r="T956" s="87" t="s">
        <v>2747</v>
      </c>
      <c r="U956" s="90">
        <v>44081.384409722225</v>
      </c>
      <c r="V956" s="92" t="s">
        <v>3540</v>
      </c>
      <c r="W956" s="87"/>
      <c r="X956" s="87"/>
      <c r="Y956" s="96" t="s">
        <v>5540</v>
      </c>
      <c r="Z956" s="87"/>
      <c r="AA956" s="48"/>
      <c r="AB956" s="49"/>
      <c r="AC956" s="48"/>
      <c r="AD956" s="49"/>
      <c r="AE956" s="48"/>
      <c r="AF956" s="49"/>
      <c r="AG956" s="48"/>
      <c r="AH956" s="49"/>
      <c r="AI956" s="48"/>
    </row>
    <row r="957" spans="1:35" x14ac:dyDescent="0.25">
      <c r="A957" s="62" t="s">
        <v>598</v>
      </c>
      <c r="B957" s="62" t="s">
        <v>1642</v>
      </c>
      <c r="C957" s="63"/>
      <c r="D957" s="64"/>
      <c r="E957" s="65"/>
      <c r="F957" s="66"/>
      <c r="G957" s="63"/>
      <c r="H957" s="67"/>
      <c r="I957" s="68"/>
      <c r="J957" s="68"/>
      <c r="K957" s="34"/>
      <c r="L957" s="75">
        <v>957</v>
      </c>
      <c r="M957" s="75" t="b">
        <f xml:space="preserve"> IF(AND(Edges[Relationship Date (UTC)] &gt;= Misc!$O$2, Edges[Relationship Date (UTC)] &lt;= Misc!$P$2,Edges[Tweet Date (UTC)] &gt;= Misc!$O$3, Edges[Tweet Date (UTC)] &lt;= Misc!$P$3,TRUE), TRUE, FALSE)</f>
        <v>1</v>
      </c>
      <c r="N957" s="70"/>
      <c r="O957" s="87" t="s">
        <v>1908</v>
      </c>
      <c r="P957" s="90">
        <v>44081.384409722225</v>
      </c>
      <c r="Q957" s="87" t="s">
        <v>2251</v>
      </c>
      <c r="R957" s="87"/>
      <c r="S957" s="87"/>
      <c r="T957" s="87" t="s">
        <v>2747</v>
      </c>
      <c r="U957" s="90">
        <v>44081.384409722225</v>
      </c>
      <c r="V957" s="92" t="s">
        <v>3540</v>
      </c>
      <c r="W957" s="87"/>
      <c r="X957" s="87"/>
      <c r="Y957" s="96" t="s">
        <v>5540</v>
      </c>
      <c r="Z957" s="87"/>
      <c r="AA957" s="48"/>
      <c r="AB957" s="49"/>
      <c r="AC957" s="48"/>
      <c r="AD957" s="49"/>
      <c r="AE957" s="48"/>
      <c r="AF957" s="49"/>
      <c r="AG957" s="48"/>
      <c r="AH957" s="49"/>
      <c r="AI957" s="48"/>
    </row>
    <row r="958" spans="1:35" x14ac:dyDescent="0.25">
      <c r="A958" s="62" t="s">
        <v>598</v>
      </c>
      <c r="B958" s="62" t="s">
        <v>1643</v>
      </c>
      <c r="C958" s="63"/>
      <c r="D958" s="64"/>
      <c r="E958" s="65"/>
      <c r="F958" s="66"/>
      <c r="G958" s="63"/>
      <c r="H958" s="67"/>
      <c r="I958" s="68"/>
      <c r="J958" s="68"/>
      <c r="K958" s="34"/>
      <c r="L958" s="75">
        <v>958</v>
      </c>
      <c r="M958" s="75" t="b">
        <f xml:space="preserve"> IF(AND(Edges[Relationship Date (UTC)] &gt;= Misc!$O$2, Edges[Relationship Date (UTC)] &lt;= Misc!$P$2,Edges[Tweet Date (UTC)] &gt;= Misc!$O$3, Edges[Tweet Date (UTC)] &lt;= Misc!$P$3,TRUE), TRUE, FALSE)</f>
        <v>1</v>
      </c>
      <c r="N958" s="70"/>
      <c r="O958" s="87" t="s">
        <v>1908</v>
      </c>
      <c r="P958" s="90">
        <v>44081.384409722225</v>
      </c>
      <c r="Q958" s="87" t="s">
        <v>2251</v>
      </c>
      <c r="R958" s="87"/>
      <c r="S958" s="87"/>
      <c r="T958" s="87" t="s">
        <v>2747</v>
      </c>
      <c r="U958" s="90">
        <v>44081.384409722225</v>
      </c>
      <c r="V958" s="92" t="s">
        <v>3540</v>
      </c>
      <c r="W958" s="87"/>
      <c r="X958" s="87"/>
      <c r="Y958" s="96" t="s">
        <v>5540</v>
      </c>
      <c r="Z958" s="87"/>
      <c r="AA958" s="48">
        <v>0</v>
      </c>
      <c r="AB958" s="49">
        <v>0</v>
      </c>
      <c r="AC958" s="48">
        <v>0</v>
      </c>
      <c r="AD958" s="49">
        <v>0</v>
      </c>
      <c r="AE958" s="48">
        <v>0</v>
      </c>
      <c r="AF958" s="49">
        <v>0</v>
      </c>
      <c r="AG958" s="48">
        <v>24</v>
      </c>
      <c r="AH958" s="49">
        <v>100</v>
      </c>
      <c r="AI958" s="48">
        <v>24</v>
      </c>
    </row>
    <row r="959" spans="1:35" x14ac:dyDescent="0.25">
      <c r="A959" s="62" t="s">
        <v>599</v>
      </c>
      <c r="B959" s="62" t="s">
        <v>1386</v>
      </c>
      <c r="C959" s="63"/>
      <c r="D959" s="64"/>
      <c r="E959" s="65"/>
      <c r="F959" s="66"/>
      <c r="G959" s="63"/>
      <c r="H959" s="67"/>
      <c r="I959" s="68"/>
      <c r="J959" s="68"/>
      <c r="K959" s="34"/>
      <c r="L959" s="75">
        <v>959</v>
      </c>
      <c r="M959" s="75" t="b">
        <f xml:space="preserve"> IF(AND(Edges[Relationship Date (UTC)] &gt;= Misc!$O$2, Edges[Relationship Date (UTC)] &lt;= Misc!$P$2,Edges[Tweet Date (UTC)] &gt;= Misc!$O$3, Edges[Tweet Date (UTC)] &lt;= Misc!$P$3,TRUE), TRUE, FALSE)</f>
        <v>1</v>
      </c>
      <c r="N959" s="70"/>
      <c r="O959" s="87" t="s">
        <v>1908</v>
      </c>
      <c r="P959" s="90">
        <v>44081.383506944447</v>
      </c>
      <c r="Q959" s="87" t="s">
        <v>2085</v>
      </c>
      <c r="R959" s="87"/>
      <c r="S959" s="87"/>
      <c r="T959" s="87" t="s">
        <v>2791</v>
      </c>
      <c r="U959" s="90">
        <v>44081.383506944447</v>
      </c>
      <c r="V959" s="92" t="s">
        <v>3541</v>
      </c>
      <c r="W959" s="87"/>
      <c r="X959" s="87"/>
      <c r="Y959" s="96" t="s">
        <v>5541</v>
      </c>
      <c r="Z959" s="87"/>
      <c r="AA959" s="48"/>
      <c r="AB959" s="49"/>
      <c r="AC959" s="48"/>
      <c r="AD959" s="49"/>
      <c r="AE959" s="48"/>
      <c r="AF959" s="49"/>
      <c r="AG959" s="48"/>
      <c r="AH959" s="49"/>
      <c r="AI959" s="48"/>
    </row>
    <row r="960" spans="1:35" x14ac:dyDescent="0.25">
      <c r="A960" s="62" t="s">
        <v>599</v>
      </c>
      <c r="B960" s="62" t="s">
        <v>1508</v>
      </c>
      <c r="C960" s="63"/>
      <c r="D960" s="64"/>
      <c r="E960" s="65"/>
      <c r="F960" s="66"/>
      <c r="G960" s="63"/>
      <c r="H960" s="67"/>
      <c r="I960" s="68"/>
      <c r="J960" s="68"/>
      <c r="K960" s="34"/>
      <c r="L960" s="75">
        <v>960</v>
      </c>
      <c r="M960" s="75" t="b">
        <f xml:space="preserve"> IF(AND(Edges[Relationship Date (UTC)] &gt;= Misc!$O$2, Edges[Relationship Date (UTC)] &lt;= Misc!$P$2,Edges[Tweet Date (UTC)] &gt;= Misc!$O$3, Edges[Tweet Date (UTC)] &lt;= Misc!$P$3,TRUE), TRUE, FALSE)</f>
        <v>1</v>
      </c>
      <c r="N960" s="70"/>
      <c r="O960" s="87" t="s">
        <v>1908</v>
      </c>
      <c r="P960" s="90">
        <v>44081.383506944447</v>
      </c>
      <c r="Q960" s="87" t="s">
        <v>2085</v>
      </c>
      <c r="R960" s="87"/>
      <c r="S960" s="87"/>
      <c r="T960" s="87" t="s">
        <v>2791</v>
      </c>
      <c r="U960" s="90">
        <v>44081.383506944447</v>
      </c>
      <c r="V960" s="92" t="s">
        <v>3541</v>
      </c>
      <c r="W960" s="87"/>
      <c r="X960" s="87"/>
      <c r="Y960" s="96" t="s">
        <v>5541</v>
      </c>
      <c r="Z960" s="87"/>
      <c r="AA960" s="48">
        <v>0</v>
      </c>
      <c r="AB960" s="49">
        <v>0</v>
      </c>
      <c r="AC960" s="48">
        <v>0</v>
      </c>
      <c r="AD960" s="49">
        <v>0</v>
      </c>
      <c r="AE960" s="48">
        <v>0</v>
      </c>
      <c r="AF960" s="49">
        <v>0</v>
      </c>
      <c r="AG960" s="48">
        <v>11</v>
      </c>
      <c r="AH960" s="49">
        <v>100</v>
      </c>
      <c r="AI960" s="48">
        <v>11</v>
      </c>
    </row>
    <row r="961" spans="1:35" x14ac:dyDescent="0.25">
      <c r="A961" s="62" t="s">
        <v>599</v>
      </c>
      <c r="B961" s="62" t="s">
        <v>1644</v>
      </c>
      <c r="C961" s="63"/>
      <c r="D961" s="64"/>
      <c r="E961" s="65"/>
      <c r="F961" s="66"/>
      <c r="G961" s="63"/>
      <c r="H961" s="67"/>
      <c r="I961" s="68"/>
      <c r="J961" s="68"/>
      <c r="K961" s="34"/>
      <c r="L961" s="75">
        <v>961</v>
      </c>
      <c r="M961" s="75" t="b">
        <f xml:space="preserve"> IF(AND(Edges[Relationship Date (UTC)] &gt;= Misc!$O$2, Edges[Relationship Date (UTC)] &lt;= Misc!$P$2,Edges[Tweet Date (UTC)] &gt;= Misc!$O$3, Edges[Tweet Date (UTC)] &lt;= Misc!$P$3,TRUE), TRUE, FALSE)</f>
        <v>1</v>
      </c>
      <c r="N961" s="70"/>
      <c r="O961" s="87" t="s">
        <v>1908</v>
      </c>
      <c r="P961" s="90">
        <v>44081.384189814817</v>
      </c>
      <c r="Q961" s="87" t="s">
        <v>2252</v>
      </c>
      <c r="R961" s="87"/>
      <c r="S961" s="87"/>
      <c r="T961" s="87" t="s">
        <v>2791</v>
      </c>
      <c r="U961" s="90">
        <v>44081.384189814817</v>
      </c>
      <c r="V961" s="92" t="s">
        <v>3542</v>
      </c>
      <c r="W961" s="87"/>
      <c r="X961" s="87"/>
      <c r="Y961" s="96" t="s">
        <v>5542</v>
      </c>
      <c r="Z961" s="87"/>
      <c r="AA961" s="48">
        <v>0</v>
      </c>
      <c r="AB961" s="49">
        <v>0</v>
      </c>
      <c r="AC961" s="48">
        <v>0</v>
      </c>
      <c r="AD961" s="49">
        <v>0</v>
      </c>
      <c r="AE961" s="48">
        <v>0</v>
      </c>
      <c r="AF961" s="49">
        <v>0</v>
      </c>
      <c r="AG961" s="48">
        <v>11</v>
      </c>
      <c r="AH961" s="49">
        <v>100</v>
      </c>
      <c r="AI961" s="48">
        <v>11</v>
      </c>
    </row>
    <row r="962" spans="1:35" x14ac:dyDescent="0.25">
      <c r="A962" s="62" t="s">
        <v>599</v>
      </c>
      <c r="B962" s="62" t="s">
        <v>1508</v>
      </c>
      <c r="C962" s="63"/>
      <c r="D962" s="64"/>
      <c r="E962" s="65"/>
      <c r="F962" s="66"/>
      <c r="G962" s="63"/>
      <c r="H962" s="67"/>
      <c r="I962" s="68"/>
      <c r="J962" s="68"/>
      <c r="K962" s="34"/>
      <c r="L962" s="75">
        <v>962</v>
      </c>
      <c r="M962" s="75" t="b">
        <f xml:space="preserve"> IF(AND(Edges[Relationship Date (UTC)] &gt;= Misc!$O$2, Edges[Relationship Date (UTC)] &lt;= Misc!$P$2,Edges[Tweet Date (UTC)] &gt;= Misc!$O$3, Edges[Tweet Date (UTC)] &lt;= Misc!$P$3,TRUE), TRUE, FALSE)</f>
        <v>1</v>
      </c>
      <c r="N962" s="70"/>
      <c r="O962" s="87" t="s">
        <v>1908</v>
      </c>
      <c r="P962" s="90">
        <v>44081.384189814817</v>
      </c>
      <c r="Q962" s="87" t="s">
        <v>2252</v>
      </c>
      <c r="R962" s="87"/>
      <c r="S962" s="87"/>
      <c r="T962" s="87" t="s">
        <v>2791</v>
      </c>
      <c r="U962" s="90">
        <v>44081.384189814817</v>
      </c>
      <c r="V962" s="92" t="s">
        <v>3542</v>
      </c>
      <c r="W962" s="87"/>
      <c r="X962" s="87"/>
      <c r="Y962" s="96" t="s">
        <v>5542</v>
      </c>
      <c r="Z962" s="87"/>
      <c r="AA962" s="48"/>
      <c r="AB962" s="49"/>
      <c r="AC962" s="48"/>
      <c r="AD962" s="49"/>
      <c r="AE962" s="48"/>
      <c r="AF962" s="49"/>
      <c r="AG962" s="48"/>
      <c r="AH962" s="49"/>
      <c r="AI962" s="48"/>
    </row>
    <row r="963" spans="1:35" x14ac:dyDescent="0.25">
      <c r="A963" s="62" t="s">
        <v>599</v>
      </c>
      <c r="B963" s="62" t="s">
        <v>1404</v>
      </c>
      <c r="C963" s="63"/>
      <c r="D963" s="64"/>
      <c r="E963" s="65"/>
      <c r="F963" s="66"/>
      <c r="G963" s="63"/>
      <c r="H963" s="67"/>
      <c r="I963" s="68"/>
      <c r="J963" s="68"/>
      <c r="K963" s="34"/>
      <c r="L963" s="75">
        <v>963</v>
      </c>
      <c r="M963" s="75" t="b">
        <f xml:space="preserve"> IF(AND(Edges[Relationship Date (UTC)] &gt;= Misc!$O$2, Edges[Relationship Date (UTC)] &lt;= Misc!$P$2,Edges[Tweet Date (UTC)] &gt;= Misc!$O$3, Edges[Tweet Date (UTC)] &lt;= Misc!$P$3,TRUE), TRUE, FALSE)</f>
        <v>1</v>
      </c>
      <c r="N963" s="70"/>
      <c r="O963" s="87" t="s">
        <v>1908</v>
      </c>
      <c r="P963" s="90">
        <v>44081.384236111109</v>
      </c>
      <c r="Q963" s="87" t="s">
        <v>2083</v>
      </c>
      <c r="R963" s="87"/>
      <c r="S963" s="87"/>
      <c r="T963" s="87" t="s">
        <v>2791</v>
      </c>
      <c r="U963" s="90">
        <v>44081.384236111109</v>
      </c>
      <c r="V963" s="92" t="s">
        <v>3543</v>
      </c>
      <c r="W963" s="87"/>
      <c r="X963" s="87"/>
      <c r="Y963" s="96" t="s">
        <v>5543</v>
      </c>
      <c r="Z963" s="87"/>
      <c r="AA963" s="48"/>
      <c r="AB963" s="49"/>
      <c r="AC963" s="48"/>
      <c r="AD963" s="49"/>
      <c r="AE963" s="48"/>
      <c r="AF963" s="49"/>
      <c r="AG963" s="48"/>
      <c r="AH963" s="49"/>
      <c r="AI963" s="48"/>
    </row>
    <row r="964" spans="1:35" x14ac:dyDescent="0.25">
      <c r="A964" s="62" t="s">
        <v>599</v>
      </c>
      <c r="B964" s="62" t="s">
        <v>1508</v>
      </c>
      <c r="C964" s="63"/>
      <c r="D964" s="64"/>
      <c r="E964" s="65"/>
      <c r="F964" s="66"/>
      <c r="G964" s="63"/>
      <c r="H964" s="67"/>
      <c r="I964" s="68"/>
      <c r="J964" s="68"/>
      <c r="K964" s="34"/>
      <c r="L964" s="75">
        <v>964</v>
      </c>
      <c r="M964" s="75" t="b">
        <f xml:space="preserve"> IF(AND(Edges[Relationship Date (UTC)] &gt;= Misc!$O$2, Edges[Relationship Date (UTC)] &lt;= Misc!$P$2,Edges[Tweet Date (UTC)] &gt;= Misc!$O$3, Edges[Tweet Date (UTC)] &lt;= Misc!$P$3,TRUE), TRUE, FALSE)</f>
        <v>1</v>
      </c>
      <c r="N964" s="70"/>
      <c r="O964" s="87" t="s">
        <v>1908</v>
      </c>
      <c r="P964" s="90">
        <v>44081.384236111109</v>
      </c>
      <c r="Q964" s="87" t="s">
        <v>2083</v>
      </c>
      <c r="R964" s="87"/>
      <c r="S964" s="87"/>
      <c r="T964" s="87" t="s">
        <v>2791</v>
      </c>
      <c r="U964" s="90">
        <v>44081.384236111109</v>
      </c>
      <c r="V964" s="92" t="s">
        <v>3543</v>
      </c>
      <c r="W964" s="87"/>
      <c r="X964" s="87"/>
      <c r="Y964" s="96" t="s">
        <v>5543</v>
      </c>
      <c r="Z964" s="87"/>
      <c r="AA964" s="48">
        <v>0</v>
      </c>
      <c r="AB964" s="49">
        <v>0</v>
      </c>
      <c r="AC964" s="48">
        <v>0</v>
      </c>
      <c r="AD964" s="49">
        <v>0</v>
      </c>
      <c r="AE964" s="48">
        <v>0</v>
      </c>
      <c r="AF964" s="49">
        <v>0</v>
      </c>
      <c r="AG964" s="48">
        <v>11</v>
      </c>
      <c r="AH964" s="49">
        <v>100</v>
      </c>
      <c r="AI964" s="48">
        <v>11</v>
      </c>
    </row>
    <row r="965" spans="1:35" x14ac:dyDescent="0.25">
      <c r="A965" s="62" t="s">
        <v>599</v>
      </c>
      <c r="B965" s="62" t="s">
        <v>1407</v>
      </c>
      <c r="C965" s="63"/>
      <c r="D965" s="64"/>
      <c r="E965" s="65"/>
      <c r="F965" s="66"/>
      <c r="G965" s="63"/>
      <c r="H965" s="67"/>
      <c r="I965" s="68"/>
      <c r="J965" s="68"/>
      <c r="K965" s="34"/>
      <c r="L965" s="75">
        <v>965</v>
      </c>
      <c r="M965" s="75" t="b">
        <f xml:space="preserve"> IF(AND(Edges[Relationship Date (UTC)] &gt;= Misc!$O$2, Edges[Relationship Date (UTC)] &lt;= Misc!$P$2,Edges[Tweet Date (UTC)] &gt;= Misc!$O$3, Edges[Tweet Date (UTC)] &lt;= Misc!$P$3,TRUE), TRUE, FALSE)</f>
        <v>1</v>
      </c>
      <c r="N965" s="70"/>
      <c r="O965" s="87" t="s">
        <v>1908</v>
      </c>
      <c r="P965" s="90">
        <v>44081.384282407409</v>
      </c>
      <c r="Q965" s="87" t="s">
        <v>2088</v>
      </c>
      <c r="R965" s="87"/>
      <c r="S965" s="87"/>
      <c r="T965" s="87"/>
      <c r="U965" s="90">
        <v>44081.384282407409</v>
      </c>
      <c r="V965" s="92" t="s">
        <v>3544</v>
      </c>
      <c r="W965" s="87"/>
      <c r="X965" s="87"/>
      <c r="Y965" s="96" t="s">
        <v>5544</v>
      </c>
      <c r="Z965" s="87"/>
      <c r="AA965" s="48">
        <v>0</v>
      </c>
      <c r="AB965" s="49">
        <v>0</v>
      </c>
      <c r="AC965" s="48">
        <v>0</v>
      </c>
      <c r="AD965" s="49">
        <v>0</v>
      </c>
      <c r="AE965" s="48">
        <v>0</v>
      </c>
      <c r="AF965" s="49">
        <v>0</v>
      </c>
      <c r="AG965" s="48">
        <v>48</v>
      </c>
      <c r="AH965" s="49">
        <v>100</v>
      </c>
      <c r="AI965" s="48">
        <v>48</v>
      </c>
    </row>
    <row r="966" spans="1:35" x14ac:dyDescent="0.25">
      <c r="A966" s="62" t="s">
        <v>599</v>
      </c>
      <c r="B966" s="62" t="s">
        <v>1508</v>
      </c>
      <c r="C966" s="63"/>
      <c r="D966" s="64"/>
      <c r="E966" s="65"/>
      <c r="F966" s="66"/>
      <c r="G966" s="63"/>
      <c r="H966" s="67"/>
      <c r="I966" s="68"/>
      <c r="J966" s="68"/>
      <c r="K966" s="34"/>
      <c r="L966" s="75">
        <v>966</v>
      </c>
      <c r="M966" s="75" t="b">
        <f xml:space="preserve"> IF(AND(Edges[Relationship Date (UTC)] &gt;= Misc!$O$2, Edges[Relationship Date (UTC)] &lt;= Misc!$P$2,Edges[Tweet Date (UTC)] &gt;= Misc!$O$3, Edges[Tweet Date (UTC)] &lt;= Misc!$P$3,TRUE), TRUE, FALSE)</f>
        <v>1</v>
      </c>
      <c r="N966" s="70"/>
      <c r="O966" s="87" t="s">
        <v>1908</v>
      </c>
      <c r="P966" s="90">
        <v>44081.384317129632</v>
      </c>
      <c r="Q966" s="87" t="s">
        <v>2084</v>
      </c>
      <c r="R966" s="87"/>
      <c r="S966" s="87"/>
      <c r="T966" s="87" t="s">
        <v>2792</v>
      </c>
      <c r="U966" s="90">
        <v>44081.384317129632</v>
      </c>
      <c r="V966" s="92" t="s">
        <v>3545</v>
      </c>
      <c r="W966" s="87"/>
      <c r="X966" s="87"/>
      <c r="Y966" s="96" t="s">
        <v>5545</v>
      </c>
      <c r="Z966" s="87"/>
      <c r="AA966" s="48">
        <v>0</v>
      </c>
      <c r="AB966" s="49">
        <v>0</v>
      </c>
      <c r="AC966" s="48">
        <v>0</v>
      </c>
      <c r="AD966" s="49">
        <v>0</v>
      </c>
      <c r="AE966" s="48">
        <v>0</v>
      </c>
      <c r="AF966" s="49">
        <v>0</v>
      </c>
      <c r="AG966" s="48">
        <v>33</v>
      </c>
      <c r="AH966" s="49">
        <v>100</v>
      </c>
      <c r="AI966" s="48">
        <v>33</v>
      </c>
    </row>
    <row r="967" spans="1:35" x14ac:dyDescent="0.25">
      <c r="A967" s="62" t="s">
        <v>599</v>
      </c>
      <c r="B967" s="62" t="s">
        <v>1407</v>
      </c>
      <c r="C967" s="63"/>
      <c r="D967" s="64"/>
      <c r="E967" s="65"/>
      <c r="F967" s="66"/>
      <c r="G967" s="63"/>
      <c r="H967" s="67"/>
      <c r="I967" s="68"/>
      <c r="J967" s="68"/>
      <c r="K967" s="34"/>
      <c r="L967" s="75">
        <v>967</v>
      </c>
      <c r="M967" s="75" t="b">
        <f xml:space="preserve"> IF(AND(Edges[Relationship Date (UTC)] &gt;= Misc!$O$2, Edges[Relationship Date (UTC)] &lt;= Misc!$P$2,Edges[Tweet Date (UTC)] &gt;= Misc!$O$3, Edges[Tweet Date (UTC)] &lt;= Misc!$P$3,TRUE), TRUE, FALSE)</f>
        <v>1</v>
      </c>
      <c r="N967" s="70"/>
      <c r="O967" s="87" t="s">
        <v>1908</v>
      </c>
      <c r="P967" s="90">
        <v>44081.384351851855</v>
      </c>
      <c r="Q967" s="87" t="s">
        <v>2086</v>
      </c>
      <c r="R967" s="87"/>
      <c r="S967" s="87"/>
      <c r="T967" s="87"/>
      <c r="U967" s="90">
        <v>44081.384351851855</v>
      </c>
      <c r="V967" s="92" t="s">
        <v>3546</v>
      </c>
      <c r="W967" s="87"/>
      <c r="X967" s="87"/>
      <c r="Y967" s="96" t="s">
        <v>5546</v>
      </c>
      <c r="Z967" s="87"/>
      <c r="AA967" s="48">
        <v>0</v>
      </c>
      <c r="AB967" s="49">
        <v>0</v>
      </c>
      <c r="AC967" s="48">
        <v>0</v>
      </c>
      <c r="AD967" s="49">
        <v>0</v>
      </c>
      <c r="AE967" s="48">
        <v>0</v>
      </c>
      <c r="AF967" s="49">
        <v>0</v>
      </c>
      <c r="AG967" s="48">
        <v>49</v>
      </c>
      <c r="AH967" s="49">
        <v>100</v>
      </c>
      <c r="AI967" s="48">
        <v>49</v>
      </c>
    </row>
    <row r="968" spans="1:35" x14ac:dyDescent="0.25">
      <c r="A968" s="62" t="s">
        <v>599</v>
      </c>
      <c r="B968" s="62" t="s">
        <v>1407</v>
      </c>
      <c r="C968" s="63"/>
      <c r="D968" s="64"/>
      <c r="E968" s="65"/>
      <c r="F968" s="66"/>
      <c r="G968" s="63"/>
      <c r="H968" s="67"/>
      <c r="I968" s="68"/>
      <c r="J968" s="68"/>
      <c r="K968" s="34"/>
      <c r="L968" s="75">
        <v>968</v>
      </c>
      <c r="M968" s="75" t="b">
        <f xml:space="preserve"> IF(AND(Edges[Relationship Date (UTC)] &gt;= Misc!$O$2, Edges[Relationship Date (UTC)] &lt;= Misc!$P$2,Edges[Tweet Date (UTC)] &gt;= Misc!$O$3, Edges[Tweet Date (UTC)] &lt;= Misc!$P$3,TRUE), TRUE, FALSE)</f>
        <v>1</v>
      </c>
      <c r="N968" s="70"/>
      <c r="O968" s="87" t="s">
        <v>1908</v>
      </c>
      <c r="P968" s="90">
        <v>44081.384444444448</v>
      </c>
      <c r="Q968" s="87" t="s">
        <v>2087</v>
      </c>
      <c r="R968" s="87"/>
      <c r="S968" s="87"/>
      <c r="T968" s="87" t="s">
        <v>2743</v>
      </c>
      <c r="U968" s="90">
        <v>44081.384444444448</v>
      </c>
      <c r="V968" s="92" t="s">
        <v>3547</v>
      </c>
      <c r="W968" s="87"/>
      <c r="X968" s="87"/>
      <c r="Y968" s="96" t="s">
        <v>5547</v>
      </c>
      <c r="Z968" s="87"/>
      <c r="AA968" s="48">
        <v>0</v>
      </c>
      <c r="AB968" s="49">
        <v>0</v>
      </c>
      <c r="AC968" s="48">
        <v>0</v>
      </c>
      <c r="AD968" s="49">
        <v>0</v>
      </c>
      <c r="AE968" s="48">
        <v>0</v>
      </c>
      <c r="AF968" s="49">
        <v>0</v>
      </c>
      <c r="AG968" s="48">
        <v>38</v>
      </c>
      <c r="AH968" s="49">
        <v>100</v>
      </c>
      <c r="AI968" s="48">
        <v>38</v>
      </c>
    </row>
    <row r="969" spans="1:35" x14ac:dyDescent="0.25">
      <c r="A969" s="62" t="s">
        <v>600</v>
      </c>
      <c r="B969" s="62" t="s">
        <v>1645</v>
      </c>
      <c r="C969" s="63"/>
      <c r="D969" s="64"/>
      <c r="E969" s="65"/>
      <c r="F969" s="66"/>
      <c r="G969" s="63"/>
      <c r="H969" s="67"/>
      <c r="I969" s="68"/>
      <c r="J969" s="68"/>
      <c r="K969" s="34"/>
      <c r="L969" s="75">
        <v>969</v>
      </c>
      <c r="M969" s="75" t="b">
        <f xml:space="preserve"> IF(AND(Edges[Relationship Date (UTC)] &gt;= Misc!$O$2, Edges[Relationship Date (UTC)] &lt;= Misc!$P$2,Edges[Tweet Date (UTC)] &gt;= Misc!$O$3, Edges[Tweet Date (UTC)] &lt;= Misc!$P$3,TRUE), TRUE, FALSE)</f>
        <v>1</v>
      </c>
      <c r="N969" s="70"/>
      <c r="O969" s="87" t="s">
        <v>1908</v>
      </c>
      <c r="P969" s="90">
        <v>44081.38453703704</v>
      </c>
      <c r="Q969" s="87" t="s">
        <v>2253</v>
      </c>
      <c r="R969" s="87"/>
      <c r="S969" s="87"/>
      <c r="T969" s="87"/>
      <c r="U969" s="90">
        <v>44081.38453703704</v>
      </c>
      <c r="V969" s="92" t="s">
        <v>3548</v>
      </c>
      <c r="W969" s="87"/>
      <c r="X969" s="87"/>
      <c r="Y969" s="96" t="s">
        <v>5548</v>
      </c>
      <c r="Z969" s="87"/>
      <c r="AA969" s="48">
        <v>1</v>
      </c>
      <c r="AB969" s="49">
        <v>4.3478260869565215</v>
      </c>
      <c r="AC969" s="48">
        <v>0</v>
      </c>
      <c r="AD969" s="49">
        <v>0</v>
      </c>
      <c r="AE969" s="48">
        <v>0</v>
      </c>
      <c r="AF969" s="49">
        <v>0</v>
      </c>
      <c r="AG969" s="48">
        <v>22</v>
      </c>
      <c r="AH969" s="49">
        <v>95.652173913043484</v>
      </c>
      <c r="AI969" s="48">
        <v>23</v>
      </c>
    </row>
    <row r="970" spans="1:35" x14ac:dyDescent="0.25">
      <c r="A970" s="62" t="s">
        <v>601</v>
      </c>
      <c r="B970" s="62" t="s">
        <v>1336</v>
      </c>
      <c r="C970" s="63"/>
      <c r="D970" s="64"/>
      <c r="E970" s="65"/>
      <c r="F970" s="66"/>
      <c r="G970" s="63"/>
      <c r="H970" s="67"/>
      <c r="I970" s="68"/>
      <c r="J970" s="68"/>
      <c r="K970" s="34"/>
      <c r="L970" s="75">
        <v>970</v>
      </c>
      <c r="M970" s="75" t="b">
        <f xml:space="preserve"> IF(AND(Edges[Relationship Date (UTC)] &gt;= Misc!$O$2, Edges[Relationship Date (UTC)] &lt;= Misc!$P$2,Edges[Tweet Date (UTC)] &gt;= Misc!$O$3, Edges[Tweet Date (UTC)] &lt;= Misc!$P$3,TRUE), TRUE, FALSE)</f>
        <v>1</v>
      </c>
      <c r="N970" s="70"/>
      <c r="O970" s="87" t="s">
        <v>1908</v>
      </c>
      <c r="P970" s="90">
        <v>44081.384583333333</v>
      </c>
      <c r="Q970" s="87" t="s">
        <v>2249</v>
      </c>
      <c r="R970" s="87"/>
      <c r="S970" s="87"/>
      <c r="T970" s="87" t="s">
        <v>2826</v>
      </c>
      <c r="U970" s="90">
        <v>44081.384583333333</v>
      </c>
      <c r="V970" s="92" t="s">
        <v>3549</v>
      </c>
      <c r="W970" s="87"/>
      <c r="X970" s="87"/>
      <c r="Y970" s="96" t="s">
        <v>5549</v>
      </c>
      <c r="Z970" s="87"/>
      <c r="AA970" s="48">
        <v>0</v>
      </c>
      <c r="AB970" s="49">
        <v>0</v>
      </c>
      <c r="AC970" s="48">
        <v>0</v>
      </c>
      <c r="AD970" s="49">
        <v>0</v>
      </c>
      <c r="AE970" s="48">
        <v>0</v>
      </c>
      <c r="AF970" s="49">
        <v>0</v>
      </c>
      <c r="AG970" s="48">
        <v>32</v>
      </c>
      <c r="AH970" s="49">
        <v>100</v>
      </c>
      <c r="AI970" s="48">
        <v>32</v>
      </c>
    </row>
    <row r="971" spans="1:35" x14ac:dyDescent="0.25">
      <c r="A971" s="62" t="s">
        <v>602</v>
      </c>
      <c r="B971" s="62" t="s">
        <v>1165</v>
      </c>
      <c r="C971" s="63"/>
      <c r="D971" s="64"/>
      <c r="E971" s="65"/>
      <c r="F971" s="66"/>
      <c r="G971" s="63"/>
      <c r="H971" s="67"/>
      <c r="I971" s="68"/>
      <c r="J971" s="68"/>
      <c r="K971" s="34"/>
      <c r="L971" s="75">
        <v>971</v>
      </c>
      <c r="M971" s="75" t="b">
        <f xml:space="preserve"> IF(AND(Edges[Relationship Date (UTC)] &gt;= Misc!$O$2, Edges[Relationship Date (UTC)] &lt;= Misc!$P$2,Edges[Tweet Date (UTC)] &gt;= Misc!$O$3, Edges[Tweet Date (UTC)] &lt;= Misc!$P$3,TRUE), TRUE, FALSE)</f>
        <v>1</v>
      </c>
      <c r="N971" s="70"/>
      <c r="O971" s="87" t="s">
        <v>1908</v>
      </c>
      <c r="P971" s="90">
        <v>44081.381747685184</v>
      </c>
      <c r="Q971" s="87" t="s">
        <v>1932</v>
      </c>
      <c r="R971" s="87"/>
      <c r="S971" s="87"/>
      <c r="T971" s="87" t="s">
        <v>2743</v>
      </c>
      <c r="U971" s="90">
        <v>44081.381747685184</v>
      </c>
      <c r="V971" s="92" t="s">
        <v>3550</v>
      </c>
      <c r="W971" s="87"/>
      <c r="X971" s="87"/>
      <c r="Y971" s="96" t="s">
        <v>5550</v>
      </c>
      <c r="Z971" s="87"/>
      <c r="AA971" s="48">
        <v>0</v>
      </c>
      <c r="AB971" s="49">
        <v>0</v>
      </c>
      <c r="AC971" s="48">
        <v>0</v>
      </c>
      <c r="AD971" s="49">
        <v>0</v>
      </c>
      <c r="AE971" s="48">
        <v>0</v>
      </c>
      <c r="AF971" s="49">
        <v>0</v>
      </c>
      <c r="AG971" s="48">
        <v>26</v>
      </c>
      <c r="AH971" s="49">
        <v>100</v>
      </c>
      <c r="AI971" s="48">
        <v>26</v>
      </c>
    </row>
    <row r="972" spans="1:35" x14ac:dyDescent="0.25">
      <c r="A972" s="62" t="s">
        <v>602</v>
      </c>
      <c r="B972" s="62" t="s">
        <v>1165</v>
      </c>
      <c r="C972" s="63"/>
      <c r="D972" s="64"/>
      <c r="E972" s="65"/>
      <c r="F972" s="66"/>
      <c r="G972" s="63"/>
      <c r="H972" s="67"/>
      <c r="I972" s="68"/>
      <c r="J972" s="68"/>
      <c r="K972" s="34"/>
      <c r="L972" s="75">
        <v>972</v>
      </c>
      <c r="M972" s="75" t="b">
        <f xml:space="preserve"> IF(AND(Edges[Relationship Date (UTC)] &gt;= Misc!$O$2, Edges[Relationship Date (UTC)] &lt;= Misc!$P$2,Edges[Tweet Date (UTC)] &gt;= Misc!$O$3, Edges[Tweet Date (UTC)] &lt;= Misc!$P$3,TRUE), TRUE, FALSE)</f>
        <v>1</v>
      </c>
      <c r="N972" s="70"/>
      <c r="O972" s="87" t="s">
        <v>1908</v>
      </c>
      <c r="P972" s="90">
        <v>44081.381921296299</v>
      </c>
      <c r="Q972" s="87" t="s">
        <v>1918</v>
      </c>
      <c r="R972" s="87"/>
      <c r="S972" s="87"/>
      <c r="T972" s="87"/>
      <c r="U972" s="90">
        <v>44081.381921296299</v>
      </c>
      <c r="V972" s="92" t="s">
        <v>3551</v>
      </c>
      <c r="W972" s="87"/>
      <c r="X972" s="87"/>
      <c r="Y972" s="96" t="s">
        <v>5551</v>
      </c>
      <c r="Z972" s="87"/>
      <c r="AA972" s="48">
        <v>0</v>
      </c>
      <c r="AB972" s="49">
        <v>0</v>
      </c>
      <c r="AC972" s="48">
        <v>0</v>
      </c>
      <c r="AD972" s="49">
        <v>0</v>
      </c>
      <c r="AE972" s="48">
        <v>0</v>
      </c>
      <c r="AF972" s="49">
        <v>0</v>
      </c>
      <c r="AG972" s="48">
        <v>44</v>
      </c>
      <c r="AH972" s="49">
        <v>100</v>
      </c>
      <c r="AI972" s="48">
        <v>44</v>
      </c>
    </row>
    <row r="973" spans="1:35" x14ac:dyDescent="0.25">
      <c r="A973" s="62" t="s">
        <v>602</v>
      </c>
      <c r="B973" s="62" t="s">
        <v>1165</v>
      </c>
      <c r="C973" s="63"/>
      <c r="D973" s="64"/>
      <c r="E973" s="65"/>
      <c r="F973" s="66"/>
      <c r="G973" s="63"/>
      <c r="H973" s="67"/>
      <c r="I973" s="68"/>
      <c r="J973" s="68"/>
      <c r="K973" s="34"/>
      <c r="L973" s="75">
        <v>973</v>
      </c>
      <c r="M973" s="75" t="b">
        <f xml:space="preserve"> IF(AND(Edges[Relationship Date (UTC)] &gt;= Misc!$O$2, Edges[Relationship Date (UTC)] &lt;= Misc!$P$2,Edges[Tweet Date (UTC)] &gt;= Misc!$O$3, Edges[Tweet Date (UTC)] &lt;= Misc!$P$3,TRUE), TRUE, FALSE)</f>
        <v>1</v>
      </c>
      <c r="N973" s="70"/>
      <c r="O973" s="87" t="s">
        <v>1908</v>
      </c>
      <c r="P973" s="90">
        <v>44081.382881944446</v>
      </c>
      <c r="Q973" s="87" t="s">
        <v>2014</v>
      </c>
      <c r="R973" s="87"/>
      <c r="S973" s="87"/>
      <c r="T973" s="87" t="s">
        <v>2743</v>
      </c>
      <c r="U973" s="90">
        <v>44081.382881944446</v>
      </c>
      <c r="V973" s="92" t="s">
        <v>3552</v>
      </c>
      <c r="W973" s="87"/>
      <c r="X973" s="87"/>
      <c r="Y973" s="96" t="s">
        <v>5552</v>
      </c>
      <c r="Z973" s="87"/>
      <c r="AA973" s="48">
        <v>0</v>
      </c>
      <c r="AB973" s="49">
        <v>0</v>
      </c>
      <c r="AC973" s="48">
        <v>0</v>
      </c>
      <c r="AD973" s="49">
        <v>0</v>
      </c>
      <c r="AE973" s="48">
        <v>0</v>
      </c>
      <c r="AF973" s="49">
        <v>0</v>
      </c>
      <c r="AG973" s="48">
        <v>33</v>
      </c>
      <c r="AH973" s="49">
        <v>100</v>
      </c>
      <c r="AI973" s="48">
        <v>33</v>
      </c>
    </row>
    <row r="974" spans="1:35" x14ac:dyDescent="0.25">
      <c r="A974" s="62" t="s">
        <v>602</v>
      </c>
      <c r="B974" s="62" t="s">
        <v>1165</v>
      </c>
      <c r="C974" s="63"/>
      <c r="D974" s="64"/>
      <c r="E974" s="65"/>
      <c r="F974" s="66"/>
      <c r="G974" s="63"/>
      <c r="H974" s="67"/>
      <c r="I974" s="68"/>
      <c r="J974" s="68"/>
      <c r="K974" s="34"/>
      <c r="L974" s="75">
        <v>974</v>
      </c>
      <c r="M974" s="75" t="b">
        <f xml:space="preserve"> IF(AND(Edges[Relationship Date (UTC)] &gt;= Misc!$O$2, Edges[Relationship Date (UTC)] &lt;= Misc!$P$2,Edges[Tweet Date (UTC)] &gt;= Misc!$O$3, Edges[Tweet Date (UTC)] &lt;= Misc!$P$3,TRUE), TRUE, FALSE)</f>
        <v>1</v>
      </c>
      <c r="N974" s="70"/>
      <c r="O974" s="87" t="s">
        <v>1908</v>
      </c>
      <c r="P974" s="90">
        <v>44081.383009259262</v>
      </c>
      <c r="Q974" s="87" t="s">
        <v>2254</v>
      </c>
      <c r="R974" s="87"/>
      <c r="S974" s="87"/>
      <c r="T974" s="87"/>
      <c r="U974" s="90">
        <v>44081.383009259262</v>
      </c>
      <c r="V974" s="92" t="s">
        <v>3553</v>
      </c>
      <c r="W974" s="87"/>
      <c r="X974" s="87"/>
      <c r="Y974" s="96" t="s">
        <v>5553</v>
      </c>
      <c r="Z974" s="87"/>
      <c r="AA974" s="48">
        <v>0</v>
      </c>
      <c r="AB974" s="49">
        <v>0</v>
      </c>
      <c r="AC974" s="48">
        <v>0</v>
      </c>
      <c r="AD974" s="49">
        <v>0</v>
      </c>
      <c r="AE974" s="48">
        <v>0</v>
      </c>
      <c r="AF974" s="49">
        <v>0</v>
      </c>
      <c r="AG974" s="48">
        <v>47</v>
      </c>
      <c r="AH974" s="49">
        <v>100</v>
      </c>
      <c r="AI974" s="48">
        <v>47</v>
      </c>
    </row>
    <row r="975" spans="1:35" x14ac:dyDescent="0.25">
      <c r="A975" s="62" t="s">
        <v>602</v>
      </c>
      <c r="B975" s="62" t="s">
        <v>1165</v>
      </c>
      <c r="C975" s="63"/>
      <c r="D975" s="64"/>
      <c r="E975" s="65"/>
      <c r="F975" s="66"/>
      <c r="G975" s="63"/>
      <c r="H975" s="67"/>
      <c r="I975" s="68"/>
      <c r="J975" s="68"/>
      <c r="K975" s="34"/>
      <c r="L975" s="75">
        <v>975</v>
      </c>
      <c r="M975" s="75" t="b">
        <f xml:space="preserve"> IF(AND(Edges[Relationship Date (UTC)] &gt;= Misc!$O$2, Edges[Relationship Date (UTC)] &lt;= Misc!$P$2,Edges[Tweet Date (UTC)] &gt;= Misc!$O$3, Edges[Tweet Date (UTC)] &lt;= Misc!$P$3,TRUE), TRUE, FALSE)</f>
        <v>1</v>
      </c>
      <c r="N975" s="70"/>
      <c r="O975" s="87" t="s">
        <v>1908</v>
      </c>
      <c r="P975" s="90">
        <v>44081.383101851854</v>
      </c>
      <c r="Q975" s="87" t="s">
        <v>2004</v>
      </c>
      <c r="R975" s="87"/>
      <c r="S975" s="87"/>
      <c r="T975" s="87"/>
      <c r="U975" s="90">
        <v>44081.383101851854</v>
      </c>
      <c r="V975" s="92" t="s">
        <v>3554</v>
      </c>
      <c r="W975" s="87"/>
      <c r="X975" s="87"/>
      <c r="Y975" s="96" t="s">
        <v>5554</v>
      </c>
      <c r="Z975" s="87"/>
      <c r="AA975" s="48">
        <v>0</v>
      </c>
      <c r="AB975" s="49">
        <v>0</v>
      </c>
      <c r="AC975" s="48">
        <v>0</v>
      </c>
      <c r="AD975" s="49">
        <v>0</v>
      </c>
      <c r="AE975" s="48">
        <v>0</v>
      </c>
      <c r="AF975" s="49">
        <v>0</v>
      </c>
      <c r="AG975" s="48">
        <v>44</v>
      </c>
      <c r="AH975" s="49">
        <v>100</v>
      </c>
      <c r="AI975" s="48">
        <v>44</v>
      </c>
    </row>
    <row r="976" spans="1:35" x14ac:dyDescent="0.25">
      <c r="A976" s="62" t="s">
        <v>602</v>
      </c>
      <c r="B976" s="62" t="s">
        <v>1165</v>
      </c>
      <c r="C976" s="63"/>
      <c r="D976" s="64"/>
      <c r="E976" s="65"/>
      <c r="F976" s="66"/>
      <c r="G976" s="63"/>
      <c r="H976" s="67"/>
      <c r="I976" s="68"/>
      <c r="J976" s="68"/>
      <c r="K976" s="34"/>
      <c r="L976" s="75">
        <v>976</v>
      </c>
      <c r="M976" s="75" t="b">
        <f xml:space="preserve"> IF(AND(Edges[Relationship Date (UTC)] &gt;= Misc!$O$2, Edges[Relationship Date (UTC)] &lt;= Misc!$P$2,Edges[Tweet Date (UTC)] &gt;= Misc!$O$3, Edges[Tweet Date (UTC)] &lt;= Misc!$P$3,TRUE), TRUE, FALSE)</f>
        <v>1</v>
      </c>
      <c r="N976" s="70"/>
      <c r="O976" s="87" t="s">
        <v>1908</v>
      </c>
      <c r="P976" s="90">
        <v>44081.384594907409</v>
      </c>
      <c r="Q976" s="87" t="s">
        <v>2250</v>
      </c>
      <c r="R976" s="87"/>
      <c r="S976" s="87"/>
      <c r="T976" s="87" t="s">
        <v>2827</v>
      </c>
      <c r="U976" s="90">
        <v>44081.384594907409</v>
      </c>
      <c r="V976" s="92" t="s">
        <v>3555</v>
      </c>
      <c r="W976" s="87"/>
      <c r="X976" s="87"/>
      <c r="Y976" s="96" t="s">
        <v>5555</v>
      </c>
      <c r="Z976" s="87"/>
      <c r="AA976" s="48"/>
      <c r="AB976" s="49"/>
      <c r="AC976" s="48"/>
      <c r="AD976" s="49"/>
      <c r="AE976" s="48"/>
      <c r="AF976" s="49"/>
      <c r="AG976" s="48"/>
      <c r="AH976" s="49"/>
      <c r="AI976" s="48"/>
    </row>
    <row r="977" spans="1:35" x14ac:dyDescent="0.25">
      <c r="A977" s="62" t="s">
        <v>602</v>
      </c>
      <c r="B977" s="62" t="s">
        <v>1164</v>
      </c>
      <c r="C977" s="63"/>
      <c r="D977" s="64"/>
      <c r="E977" s="65"/>
      <c r="F977" s="66"/>
      <c r="G977" s="63"/>
      <c r="H977" s="67"/>
      <c r="I977" s="68"/>
      <c r="J977" s="68"/>
      <c r="K977" s="34"/>
      <c r="L977" s="75">
        <v>977</v>
      </c>
      <c r="M977" s="75" t="b">
        <f xml:space="preserve"> IF(AND(Edges[Relationship Date (UTC)] &gt;= Misc!$O$2, Edges[Relationship Date (UTC)] &lt;= Misc!$P$2,Edges[Tweet Date (UTC)] &gt;= Misc!$O$3, Edges[Tweet Date (UTC)] &lt;= Misc!$P$3,TRUE), TRUE, FALSE)</f>
        <v>1</v>
      </c>
      <c r="N977" s="70"/>
      <c r="O977" s="87" t="s">
        <v>1908</v>
      </c>
      <c r="P977" s="90">
        <v>44081.384594907409</v>
      </c>
      <c r="Q977" s="87" t="s">
        <v>2250</v>
      </c>
      <c r="R977" s="87"/>
      <c r="S977" s="87"/>
      <c r="T977" s="87" t="s">
        <v>2827</v>
      </c>
      <c r="U977" s="90">
        <v>44081.384594907409</v>
      </c>
      <c r="V977" s="92" t="s">
        <v>3555</v>
      </c>
      <c r="W977" s="87"/>
      <c r="X977" s="87"/>
      <c r="Y977" s="96" t="s">
        <v>5555</v>
      </c>
      <c r="Z977" s="87"/>
      <c r="AA977" s="48">
        <v>0</v>
      </c>
      <c r="AB977" s="49">
        <v>0</v>
      </c>
      <c r="AC977" s="48">
        <v>0</v>
      </c>
      <c r="AD977" s="49">
        <v>0</v>
      </c>
      <c r="AE977" s="48">
        <v>0</v>
      </c>
      <c r="AF977" s="49">
        <v>0</v>
      </c>
      <c r="AG977" s="48">
        <v>9</v>
      </c>
      <c r="AH977" s="49">
        <v>100</v>
      </c>
      <c r="AI977" s="48">
        <v>9</v>
      </c>
    </row>
    <row r="978" spans="1:35" x14ac:dyDescent="0.25">
      <c r="A978" s="62" t="s">
        <v>603</v>
      </c>
      <c r="B978" s="62" t="s">
        <v>1352</v>
      </c>
      <c r="C978" s="63"/>
      <c r="D978" s="64"/>
      <c r="E978" s="65"/>
      <c r="F978" s="66"/>
      <c r="G978" s="63"/>
      <c r="H978" s="67"/>
      <c r="I978" s="68"/>
      <c r="J978" s="68"/>
      <c r="K978" s="34"/>
      <c r="L978" s="75">
        <v>978</v>
      </c>
      <c r="M978" s="75" t="b">
        <f xml:space="preserve"> IF(AND(Edges[Relationship Date (UTC)] &gt;= Misc!$O$2, Edges[Relationship Date (UTC)] &lt;= Misc!$P$2,Edges[Tweet Date (UTC)] &gt;= Misc!$O$3, Edges[Tweet Date (UTC)] &lt;= Misc!$P$3,TRUE), TRUE, FALSE)</f>
        <v>1</v>
      </c>
      <c r="N978" s="70"/>
      <c r="O978" s="87" t="s">
        <v>1908</v>
      </c>
      <c r="P978" s="90">
        <v>44081.384606481479</v>
      </c>
      <c r="Q978" s="87" t="s">
        <v>1927</v>
      </c>
      <c r="R978" s="87"/>
      <c r="S978" s="87"/>
      <c r="T978" s="87"/>
      <c r="U978" s="90">
        <v>44081.384606481479</v>
      </c>
      <c r="V978" s="92" t="s">
        <v>3556</v>
      </c>
      <c r="W978" s="87"/>
      <c r="X978" s="87"/>
      <c r="Y978" s="96" t="s">
        <v>5556</v>
      </c>
      <c r="Z978" s="87"/>
      <c r="AA978" s="48">
        <v>0</v>
      </c>
      <c r="AB978" s="49">
        <v>0</v>
      </c>
      <c r="AC978" s="48">
        <v>0</v>
      </c>
      <c r="AD978" s="49">
        <v>0</v>
      </c>
      <c r="AE978" s="48">
        <v>0</v>
      </c>
      <c r="AF978" s="49">
        <v>0</v>
      </c>
      <c r="AG978" s="48">
        <v>47</v>
      </c>
      <c r="AH978" s="49">
        <v>100</v>
      </c>
      <c r="AI978" s="48">
        <v>47</v>
      </c>
    </row>
    <row r="979" spans="1:35" x14ac:dyDescent="0.25">
      <c r="A979" s="62" t="s">
        <v>604</v>
      </c>
      <c r="B979" s="62" t="s">
        <v>1165</v>
      </c>
      <c r="C979" s="63"/>
      <c r="D979" s="64"/>
      <c r="E979" s="65"/>
      <c r="F979" s="66"/>
      <c r="G979" s="63"/>
      <c r="H979" s="67"/>
      <c r="I979" s="68"/>
      <c r="J979" s="68"/>
      <c r="K979" s="34"/>
      <c r="L979" s="75">
        <v>979</v>
      </c>
      <c r="M979" s="75" t="b">
        <f xml:space="preserve"> IF(AND(Edges[Relationship Date (UTC)] &gt;= Misc!$O$2, Edges[Relationship Date (UTC)] &lt;= Misc!$P$2,Edges[Tweet Date (UTC)] &gt;= Misc!$O$3, Edges[Tweet Date (UTC)] &lt;= Misc!$P$3,TRUE), TRUE, FALSE)</f>
        <v>1</v>
      </c>
      <c r="N979" s="70"/>
      <c r="O979" s="87" t="s">
        <v>1908</v>
      </c>
      <c r="P979" s="90">
        <v>44081.384664351855</v>
      </c>
      <c r="Q979" s="87" t="s">
        <v>1918</v>
      </c>
      <c r="R979" s="87"/>
      <c r="S979" s="87"/>
      <c r="T979" s="87"/>
      <c r="U979" s="90">
        <v>44081.384664351855</v>
      </c>
      <c r="V979" s="92" t="s">
        <v>3557</v>
      </c>
      <c r="W979" s="87"/>
      <c r="X979" s="87"/>
      <c r="Y979" s="96" t="s">
        <v>5557</v>
      </c>
      <c r="Z979" s="87"/>
      <c r="AA979" s="48">
        <v>0</v>
      </c>
      <c r="AB979" s="49">
        <v>0</v>
      </c>
      <c r="AC979" s="48">
        <v>0</v>
      </c>
      <c r="AD979" s="49">
        <v>0</v>
      </c>
      <c r="AE979" s="48">
        <v>0</v>
      </c>
      <c r="AF979" s="49">
        <v>0</v>
      </c>
      <c r="AG979" s="48">
        <v>44</v>
      </c>
      <c r="AH979" s="49">
        <v>100</v>
      </c>
      <c r="AI979" s="48">
        <v>44</v>
      </c>
    </row>
    <row r="980" spans="1:35" x14ac:dyDescent="0.25">
      <c r="A980" s="62" t="s">
        <v>605</v>
      </c>
      <c r="B980" s="62" t="s">
        <v>1646</v>
      </c>
      <c r="C980" s="63"/>
      <c r="D980" s="64"/>
      <c r="E980" s="65"/>
      <c r="F980" s="66"/>
      <c r="G980" s="63"/>
      <c r="H980" s="67"/>
      <c r="I980" s="68"/>
      <c r="J980" s="68"/>
      <c r="K980" s="34"/>
      <c r="L980" s="75">
        <v>980</v>
      </c>
      <c r="M980" s="75" t="b">
        <f xml:space="preserve"> IF(AND(Edges[Relationship Date (UTC)] &gt;= Misc!$O$2, Edges[Relationship Date (UTC)] &lt;= Misc!$P$2,Edges[Tweet Date (UTC)] &gt;= Misc!$O$3, Edges[Tweet Date (UTC)] &lt;= Misc!$P$3,TRUE), TRUE, FALSE)</f>
        <v>1</v>
      </c>
      <c r="N980" s="70"/>
      <c r="O980" s="87" t="s">
        <v>1908</v>
      </c>
      <c r="P980" s="90">
        <v>44081.384675925925</v>
      </c>
      <c r="Q980" s="87" t="s">
        <v>2255</v>
      </c>
      <c r="R980" s="87"/>
      <c r="S980" s="87"/>
      <c r="T980" s="87" t="s">
        <v>2828</v>
      </c>
      <c r="U980" s="90">
        <v>44081.384675925925</v>
      </c>
      <c r="V980" s="92" t="s">
        <v>3558</v>
      </c>
      <c r="W980" s="87"/>
      <c r="X980" s="87"/>
      <c r="Y980" s="96" t="s">
        <v>5558</v>
      </c>
      <c r="Z980" s="87"/>
      <c r="AA980" s="48">
        <v>0</v>
      </c>
      <c r="AB980" s="49">
        <v>0</v>
      </c>
      <c r="AC980" s="48">
        <v>0</v>
      </c>
      <c r="AD980" s="49">
        <v>0</v>
      </c>
      <c r="AE980" s="48">
        <v>0</v>
      </c>
      <c r="AF980" s="49">
        <v>0</v>
      </c>
      <c r="AG980" s="48">
        <v>37</v>
      </c>
      <c r="AH980" s="49">
        <v>100</v>
      </c>
      <c r="AI980" s="48">
        <v>37</v>
      </c>
    </row>
    <row r="981" spans="1:35" x14ac:dyDescent="0.25">
      <c r="A981" s="62" t="s">
        <v>606</v>
      </c>
      <c r="B981" s="62" t="s">
        <v>1165</v>
      </c>
      <c r="C981" s="63"/>
      <c r="D981" s="64"/>
      <c r="E981" s="65"/>
      <c r="F981" s="66"/>
      <c r="G981" s="63"/>
      <c r="H981" s="67"/>
      <c r="I981" s="68"/>
      <c r="J981" s="68"/>
      <c r="K981" s="34"/>
      <c r="L981" s="75">
        <v>981</v>
      </c>
      <c r="M981" s="75" t="b">
        <f xml:space="preserve"> IF(AND(Edges[Relationship Date (UTC)] &gt;= Misc!$O$2, Edges[Relationship Date (UTC)] &lt;= Misc!$P$2,Edges[Tweet Date (UTC)] &gt;= Misc!$O$3, Edges[Tweet Date (UTC)] &lt;= Misc!$P$3,TRUE), TRUE, FALSE)</f>
        <v>1</v>
      </c>
      <c r="N981" s="70"/>
      <c r="O981" s="87" t="s">
        <v>1908</v>
      </c>
      <c r="P981" s="90">
        <v>44081.384699074071</v>
      </c>
      <c r="Q981" s="87" t="s">
        <v>1918</v>
      </c>
      <c r="R981" s="87"/>
      <c r="S981" s="87"/>
      <c r="T981" s="87"/>
      <c r="U981" s="90">
        <v>44081.384699074071</v>
      </c>
      <c r="V981" s="92" t="s">
        <v>3559</v>
      </c>
      <c r="W981" s="87"/>
      <c r="X981" s="87"/>
      <c r="Y981" s="96" t="s">
        <v>5559</v>
      </c>
      <c r="Z981" s="87"/>
      <c r="AA981" s="48">
        <v>0</v>
      </c>
      <c r="AB981" s="49">
        <v>0</v>
      </c>
      <c r="AC981" s="48">
        <v>0</v>
      </c>
      <c r="AD981" s="49">
        <v>0</v>
      </c>
      <c r="AE981" s="48">
        <v>0</v>
      </c>
      <c r="AF981" s="49">
        <v>0</v>
      </c>
      <c r="AG981" s="48">
        <v>44</v>
      </c>
      <c r="AH981" s="49">
        <v>100</v>
      </c>
      <c r="AI981" s="48">
        <v>44</v>
      </c>
    </row>
    <row r="982" spans="1:35" x14ac:dyDescent="0.25">
      <c r="A982" s="62" t="s">
        <v>607</v>
      </c>
      <c r="B982" s="62" t="s">
        <v>1647</v>
      </c>
      <c r="C982" s="63"/>
      <c r="D982" s="64"/>
      <c r="E982" s="65"/>
      <c r="F982" s="66"/>
      <c r="G982" s="63"/>
      <c r="H982" s="67"/>
      <c r="I982" s="68"/>
      <c r="J982" s="68"/>
      <c r="K982" s="34"/>
      <c r="L982" s="75">
        <v>982</v>
      </c>
      <c r="M982" s="75" t="b">
        <f xml:space="preserve"> IF(AND(Edges[Relationship Date (UTC)] &gt;= Misc!$O$2, Edges[Relationship Date (UTC)] &lt;= Misc!$P$2,Edges[Tweet Date (UTC)] &gt;= Misc!$O$3, Edges[Tweet Date (UTC)] &lt;= Misc!$P$3,TRUE), TRUE, FALSE)</f>
        <v>1</v>
      </c>
      <c r="N982" s="70"/>
      <c r="O982" s="87" t="s">
        <v>1908</v>
      </c>
      <c r="P982" s="90">
        <v>44081.384722222225</v>
      </c>
      <c r="Q982" s="87" t="s">
        <v>2256</v>
      </c>
      <c r="R982" s="87"/>
      <c r="S982" s="87"/>
      <c r="T982" s="87" t="s">
        <v>2743</v>
      </c>
      <c r="U982" s="90">
        <v>44081.384722222225</v>
      </c>
      <c r="V982" s="92" t="s">
        <v>3560</v>
      </c>
      <c r="W982" s="87"/>
      <c r="X982" s="87"/>
      <c r="Y982" s="96" t="s">
        <v>5560</v>
      </c>
      <c r="Z982" s="87"/>
      <c r="AA982" s="48">
        <v>0</v>
      </c>
      <c r="AB982" s="49">
        <v>0</v>
      </c>
      <c r="AC982" s="48">
        <v>0</v>
      </c>
      <c r="AD982" s="49">
        <v>0</v>
      </c>
      <c r="AE982" s="48">
        <v>0</v>
      </c>
      <c r="AF982" s="49">
        <v>0</v>
      </c>
      <c r="AG982" s="48">
        <v>21</v>
      </c>
      <c r="AH982" s="49">
        <v>100</v>
      </c>
      <c r="AI982" s="48">
        <v>21</v>
      </c>
    </row>
    <row r="983" spans="1:35" x14ac:dyDescent="0.25">
      <c r="A983" s="62" t="s">
        <v>608</v>
      </c>
      <c r="B983" s="62" t="s">
        <v>1387</v>
      </c>
      <c r="C983" s="63"/>
      <c r="D983" s="64"/>
      <c r="E983" s="65"/>
      <c r="F983" s="66"/>
      <c r="G983" s="63"/>
      <c r="H983" s="67"/>
      <c r="I983" s="68"/>
      <c r="J983" s="68"/>
      <c r="K983" s="34"/>
      <c r="L983" s="75">
        <v>983</v>
      </c>
      <c r="M983" s="75" t="b">
        <f xml:space="preserve"> IF(AND(Edges[Relationship Date (UTC)] &gt;= Misc!$O$2, Edges[Relationship Date (UTC)] &lt;= Misc!$P$2,Edges[Tweet Date (UTC)] &gt;= Misc!$O$3, Edges[Tweet Date (UTC)] &lt;= Misc!$P$3,TRUE), TRUE, FALSE)</f>
        <v>1</v>
      </c>
      <c r="N983" s="70"/>
      <c r="O983" s="87" t="s">
        <v>1908</v>
      </c>
      <c r="P983" s="90">
        <v>44081.383923611109</v>
      </c>
      <c r="Q983" s="87" t="s">
        <v>2146</v>
      </c>
      <c r="R983" s="87"/>
      <c r="S983" s="87"/>
      <c r="T983" s="87" t="s">
        <v>2743</v>
      </c>
      <c r="U983" s="90">
        <v>44081.383923611109</v>
      </c>
      <c r="V983" s="92" t="s">
        <v>3561</v>
      </c>
      <c r="W983" s="87"/>
      <c r="X983" s="87"/>
      <c r="Y983" s="96" t="s">
        <v>5561</v>
      </c>
      <c r="Z983" s="87"/>
      <c r="AA983" s="48">
        <v>0</v>
      </c>
      <c r="AB983" s="49">
        <v>0</v>
      </c>
      <c r="AC983" s="48">
        <v>0</v>
      </c>
      <c r="AD983" s="49">
        <v>0</v>
      </c>
      <c r="AE983" s="48">
        <v>0</v>
      </c>
      <c r="AF983" s="49">
        <v>0</v>
      </c>
      <c r="AG983" s="48">
        <v>19</v>
      </c>
      <c r="AH983" s="49">
        <v>100</v>
      </c>
      <c r="AI983" s="48">
        <v>19</v>
      </c>
    </row>
    <row r="984" spans="1:35" x14ac:dyDescent="0.25">
      <c r="A984" s="62" t="s">
        <v>608</v>
      </c>
      <c r="B984" s="62" t="s">
        <v>1361</v>
      </c>
      <c r="C984" s="63"/>
      <c r="D984" s="64"/>
      <c r="E984" s="65"/>
      <c r="F984" s="66"/>
      <c r="G984" s="63"/>
      <c r="H984" s="67"/>
      <c r="I984" s="68"/>
      <c r="J984" s="68"/>
      <c r="K984" s="34"/>
      <c r="L984" s="75">
        <v>984</v>
      </c>
      <c r="M984" s="75" t="b">
        <f xml:space="preserve"> IF(AND(Edges[Relationship Date (UTC)] &gt;= Misc!$O$2, Edges[Relationship Date (UTC)] &lt;= Misc!$P$2,Edges[Tweet Date (UTC)] &gt;= Misc!$O$3, Edges[Tweet Date (UTC)] &lt;= Misc!$P$3,TRUE), TRUE, FALSE)</f>
        <v>1</v>
      </c>
      <c r="N984" s="70"/>
      <c r="O984" s="87" t="s">
        <v>1908</v>
      </c>
      <c r="P984" s="90">
        <v>44081.384745370371</v>
      </c>
      <c r="Q984" s="87" t="s">
        <v>1925</v>
      </c>
      <c r="R984" s="87"/>
      <c r="S984" s="87"/>
      <c r="T984" s="87"/>
      <c r="U984" s="90">
        <v>44081.384745370371</v>
      </c>
      <c r="V984" s="92" t="s">
        <v>3562</v>
      </c>
      <c r="W984" s="87"/>
      <c r="X984" s="87"/>
      <c r="Y984" s="96" t="s">
        <v>5562</v>
      </c>
      <c r="Z984" s="87"/>
      <c r="AA984" s="48"/>
      <c r="AB984" s="49"/>
      <c r="AC984" s="48"/>
      <c r="AD984" s="49"/>
      <c r="AE984" s="48"/>
      <c r="AF984" s="49"/>
      <c r="AG984" s="48"/>
      <c r="AH984" s="49"/>
      <c r="AI984" s="48"/>
    </row>
    <row r="985" spans="1:35" x14ac:dyDescent="0.25">
      <c r="A985" s="62" t="s">
        <v>608</v>
      </c>
      <c r="B985" s="62" t="s">
        <v>1362</v>
      </c>
      <c r="C985" s="63"/>
      <c r="D985" s="64"/>
      <c r="E985" s="65"/>
      <c r="F985" s="66"/>
      <c r="G985" s="63"/>
      <c r="H985" s="67"/>
      <c r="I985" s="68"/>
      <c r="J985" s="68"/>
      <c r="K985" s="34"/>
      <c r="L985" s="75">
        <v>985</v>
      </c>
      <c r="M985" s="75" t="b">
        <f xml:space="preserve"> IF(AND(Edges[Relationship Date (UTC)] &gt;= Misc!$O$2, Edges[Relationship Date (UTC)] &lt;= Misc!$P$2,Edges[Tweet Date (UTC)] &gt;= Misc!$O$3, Edges[Tweet Date (UTC)] &lt;= Misc!$P$3,TRUE), TRUE, FALSE)</f>
        <v>1</v>
      </c>
      <c r="N985" s="70"/>
      <c r="O985" s="87" t="s">
        <v>1908</v>
      </c>
      <c r="P985" s="90">
        <v>44081.384745370371</v>
      </c>
      <c r="Q985" s="87" t="s">
        <v>1925</v>
      </c>
      <c r="R985" s="87"/>
      <c r="S985" s="87"/>
      <c r="T985" s="87"/>
      <c r="U985" s="90">
        <v>44081.384745370371</v>
      </c>
      <c r="V985" s="92" t="s">
        <v>3562</v>
      </c>
      <c r="W985" s="87"/>
      <c r="X985" s="87"/>
      <c r="Y985" s="96" t="s">
        <v>5562</v>
      </c>
      <c r="Z985" s="87"/>
      <c r="AA985" s="48">
        <v>0</v>
      </c>
      <c r="AB985" s="49">
        <v>0</v>
      </c>
      <c r="AC985" s="48">
        <v>0</v>
      </c>
      <c r="AD985" s="49">
        <v>0</v>
      </c>
      <c r="AE985" s="48">
        <v>0</v>
      </c>
      <c r="AF985" s="49">
        <v>0</v>
      </c>
      <c r="AG985" s="48">
        <v>42</v>
      </c>
      <c r="AH985" s="49">
        <v>100</v>
      </c>
      <c r="AI985" s="48">
        <v>42</v>
      </c>
    </row>
    <row r="986" spans="1:35" x14ac:dyDescent="0.25">
      <c r="A986" s="62" t="s">
        <v>609</v>
      </c>
      <c r="B986" s="62" t="s">
        <v>1165</v>
      </c>
      <c r="C986" s="63"/>
      <c r="D986" s="64"/>
      <c r="E986" s="65"/>
      <c r="F986" s="66"/>
      <c r="G986" s="63"/>
      <c r="H986" s="67"/>
      <c r="I986" s="68"/>
      <c r="J986" s="68"/>
      <c r="K986" s="34"/>
      <c r="L986" s="75">
        <v>986</v>
      </c>
      <c r="M986" s="75" t="b">
        <f xml:space="preserve"> IF(AND(Edges[Relationship Date (UTC)] &gt;= Misc!$O$2, Edges[Relationship Date (UTC)] &lt;= Misc!$P$2,Edges[Tweet Date (UTC)] &gt;= Misc!$O$3, Edges[Tweet Date (UTC)] &lt;= Misc!$P$3,TRUE), TRUE, FALSE)</f>
        <v>1</v>
      </c>
      <c r="N986" s="70"/>
      <c r="O986" s="87" t="s">
        <v>1908</v>
      </c>
      <c r="P986" s="90">
        <v>44081.384884259256</v>
      </c>
      <c r="Q986" s="87" t="s">
        <v>1932</v>
      </c>
      <c r="R986" s="87"/>
      <c r="S986" s="87"/>
      <c r="T986" s="87" t="s">
        <v>2743</v>
      </c>
      <c r="U986" s="90">
        <v>44081.384884259256</v>
      </c>
      <c r="V986" s="92" t="s">
        <v>3563</v>
      </c>
      <c r="W986" s="87"/>
      <c r="X986" s="87"/>
      <c r="Y986" s="96" t="s">
        <v>5563</v>
      </c>
      <c r="Z986" s="87"/>
      <c r="AA986" s="48">
        <v>0</v>
      </c>
      <c r="AB986" s="49">
        <v>0</v>
      </c>
      <c r="AC986" s="48">
        <v>0</v>
      </c>
      <c r="AD986" s="49">
        <v>0</v>
      </c>
      <c r="AE986" s="48">
        <v>0</v>
      </c>
      <c r="AF986" s="49">
        <v>0</v>
      </c>
      <c r="AG986" s="48">
        <v>26</v>
      </c>
      <c r="AH986" s="49">
        <v>100</v>
      </c>
      <c r="AI986" s="48">
        <v>26</v>
      </c>
    </row>
    <row r="987" spans="1:35" x14ac:dyDescent="0.25">
      <c r="A987" s="62" t="s">
        <v>610</v>
      </c>
      <c r="B987" s="62" t="s">
        <v>1165</v>
      </c>
      <c r="C987" s="63"/>
      <c r="D987" s="64"/>
      <c r="E987" s="65"/>
      <c r="F987" s="66"/>
      <c r="G987" s="63"/>
      <c r="H987" s="67"/>
      <c r="I987" s="68"/>
      <c r="J987" s="68"/>
      <c r="K987" s="34"/>
      <c r="L987" s="75">
        <v>987</v>
      </c>
      <c r="M987" s="75" t="b">
        <f xml:space="preserve"> IF(AND(Edges[Relationship Date (UTC)] &gt;= Misc!$O$2, Edges[Relationship Date (UTC)] &lt;= Misc!$P$2,Edges[Tweet Date (UTC)] &gt;= Misc!$O$3, Edges[Tweet Date (UTC)] &lt;= Misc!$P$3,TRUE), TRUE, FALSE)</f>
        <v>1</v>
      </c>
      <c r="N987" s="70"/>
      <c r="O987" s="87" t="s">
        <v>1908</v>
      </c>
      <c r="P987" s="90">
        <v>44081.384884259256</v>
      </c>
      <c r="Q987" s="87" t="s">
        <v>2257</v>
      </c>
      <c r="R987" s="87"/>
      <c r="S987" s="87"/>
      <c r="T987" s="87" t="s">
        <v>2743</v>
      </c>
      <c r="U987" s="90">
        <v>44081.384884259256</v>
      </c>
      <c r="V987" s="92" t="s">
        <v>3564</v>
      </c>
      <c r="W987" s="87"/>
      <c r="X987" s="87"/>
      <c r="Y987" s="96" t="s">
        <v>5564</v>
      </c>
      <c r="Z987" s="87"/>
      <c r="AA987" s="48">
        <v>0</v>
      </c>
      <c r="AB987" s="49">
        <v>0</v>
      </c>
      <c r="AC987" s="48">
        <v>0</v>
      </c>
      <c r="AD987" s="49">
        <v>0</v>
      </c>
      <c r="AE987" s="48">
        <v>0</v>
      </c>
      <c r="AF987" s="49">
        <v>0</v>
      </c>
      <c r="AG987" s="48">
        <v>26</v>
      </c>
      <c r="AH987" s="49">
        <v>100</v>
      </c>
      <c r="AI987" s="48">
        <v>26</v>
      </c>
    </row>
    <row r="988" spans="1:35" x14ac:dyDescent="0.25">
      <c r="A988" s="62" t="s">
        <v>611</v>
      </c>
      <c r="B988" s="62" t="s">
        <v>1352</v>
      </c>
      <c r="C988" s="63"/>
      <c r="D988" s="64"/>
      <c r="E988" s="65"/>
      <c r="F988" s="66"/>
      <c r="G988" s="63"/>
      <c r="H988" s="67"/>
      <c r="I988" s="68"/>
      <c r="J988" s="68"/>
      <c r="K988" s="34"/>
      <c r="L988" s="75">
        <v>988</v>
      </c>
      <c r="M988" s="75" t="b">
        <f xml:space="preserve"> IF(AND(Edges[Relationship Date (UTC)] &gt;= Misc!$O$2, Edges[Relationship Date (UTC)] &lt;= Misc!$P$2,Edges[Tweet Date (UTC)] &gt;= Misc!$O$3, Edges[Tweet Date (UTC)] &lt;= Misc!$P$3,TRUE), TRUE, FALSE)</f>
        <v>1</v>
      </c>
      <c r="N988" s="70"/>
      <c r="O988" s="87" t="s">
        <v>1908</v>
      </c>
      <c r="P988" s="90">
        <v>44081.380428240744</v>
      </c>
      <c r="Q988" s="87" t="s">
        <v>2163</v>
      </c>
      <c r="R988" s="87"/>
      <c r="S988" s="87"/>
      <c r="T988" s="87"/>
      <c r="U988" s="90">
        <v>44081.380428240744</v>
      </c>
      <c r="V988" s="92" t="s">
        <v>3565</v>
      </c>
      <c r="W988" s="87"/>
      <c r="X988" s="87"/>
      <c r="Y988" s="96" t="s">
        <v>5565</v>
      </c>
      <c r="Z988" s="87"/>
      <c r="AA988" s="48">
        <v>0</v>
      </c>
      <c r="AB988" s="49">
        <v>0</v>
      </c>
      <c r="AC988" s="48">
        <v>0</v>
      </c>
      <c r="AD988" s="49">
        <v>0</v>
      </c>
      <c r="AE988" s="48">
        <v>0</v>
      </c>
      <c r="AF988" s="49">
        <v>0</v>
      </c>
      <c r="AG988" s="48">
        <v>48</v>
      </c>
      <c r="AH988" s="49">
        <v>100</v>
      </c>
      <c r="AI988" s="48">
        <v>48</v>
      </c>
    </row>
    <row r="989" spans="1:35" x14ac:dyDescent="0.25">
      <c r="A989" s="62" t="s">
        <v>611</v>
      </c>
      <c r="B989" s="62" t="s">
        <v>1387</v>
      </c>
      <c r="C989" s="63"/>
      <c r="D989" s="64"/>
      <c r="E989" s="65"/>
      <c r="F989" s="66"/>
      <c r="G989" s="63"/>
      <c r="H989" s="67"/>
      <c r="I989" s="68"/>
      <c r="J989" s="68"/>
      <c r="K989" s="34"/>
      <c r="L989" s="75">
        <v>989</v>
      </c>
      <c r="M989" s="75" t="b">
        <f xml:space="preserve"> IF(AND(Edges[Relationship Date (UTC)] &gt;= Misc!$O$2, Edges[Relationship Date (UTC)] &lt;= Misc!$P$2,Edges[Tweet Date (UTC)] &gt;= Misc!$O$3, Edges[Tweet Date (UTC)] &lt;= Misc!$P$3,TRUE), TRUE, FALSE)</f>
        <v>1</v>
      </c>
      <c r="N989" s="70"/>
      <c r="O989" s="87" t="s">
        <v>1908</v>
      </c>
      <c r="P989" s="90">
        <v>44081.381064814814</v>
      </c>
      <c r="Q989" s="87" t="s">
        <v>2258</v>
      </c>
      <c r="R989" s="87"/>
      <c r="S989" s="87"/>
      <c r="T989" s="87" t="s">
        <v>2743</v>
      </c>
      <c r="U989" s="90">
        <v>44081.381064814814</v>
      </c>
      <c r="V989" s="92" t="s">
        <v>3566</v>
      </c>
      <c r="W989" s="87"/>
      <c r="X989" s="87"/>
      <c r="Y989" s="96" t="s">
        <v>5566</v>
      </c>
      <c r="Z989" s="87"/>
      <c r="AA989" s="48"/>
      <c r="AB989" s="49"/>
      <c r="AC989" s="48"/>
      <c r="AD989" s="49"/>
      <c r="AE989" s="48"/>
      <c r="AF989" s="49"/>
      <c r="AG989" s="48"/>
      <c r="AH989" s="49"/>
      <c r="AI989" s="48"/>
    </row>
    <row r="990" spans="1:35" x14ac:dyDescent="0.25">
      <c r="A990" s="62" t="s">
        <v>611</v>
      </c>
      <c r="B990" s="62" t="s">
        <v>1038</v>
      </c>
      <c r="C990" s="63"/>
      <c r="D990" s="64"/>
      <c r="E990" s="65"/>
      <c r="F990" s="66"/>
      <c r="G990" s="63"/>
      <c r="H990" s="67"/>
      <c r="I990" s="68"/>
      <c r="J990" s="68"/>
      <c r="K990" s="34"/>
      <c r="L990" s="75">
        <v>990</v>
      </c>
      <c r="M990" s="75" t="b">
        <f xml:space="preserve"> IF(AND(Edges[Relationship Date (UTC)] &gt;= Misc!$O$2, Edges[Relationship Date (UTC)] &lt;= Misc!$P$2,Edges[Tweet Date (UTC)] &gt;= Misc!$O$3, Edges[Tweet Date (UTC)] &lt;= Misc!$P$3,TRUE), TRUE, FALSE)</f>
        <v>1</v>
      </c>
      <c r="N990" s="70"/>
      <c r="O990" s="87" t="s">
        <v>1908</v>
      </c>
      <c r="P990" s="90">
        <v>44081.381064814814</v>
      </c>
      <c r="Q990" s="87" t="s">
        <v>2258</v>
      </c>
      <c r="R990" s="87"/>
      <c r="S990" s="87"/>
      <c r="T990" s="87" t="s">
        <v>2743</v>
      </c>
      <c r="U990" s="90">
        <v>44081.381064814814</v>
      </c>
      <c r="V990" s="92" t="s">
        <v>3566</v>
      </c>
      <c r="W990" s="87"/>
      <c r="X990" s="87"/>
      <c r="Y990" s="96" t="s">
        <v>5566</v>
      </c>
      <c r="Z990" s="87"/>
      <c r="AA990" s="48">
        <v>0</v>
      </c>
      <c r="AB990" s="49">
        <v>0</v>
      </c>
      <c r="AC990" s="48">
        <v>0</v>
      </c>
      <c r="AD990" s="49">
        <v>0</v>
      </c>
      <c r="AE990" s="48">
        <v>0</v>
      </c>
      <c r="AF990" s="49">
        <v>0</v>
      </c>
      <c r="AG990" s="48">
        <v>40</v>
      </c>
      <c r="AH990" s="49">
        <v>100</v>
      </c>
      <c r="AI990" s="48">
        <v>40</v>
      </c>
    </row>
    <row r="991" spans="1:35" x14ac:dyDescent="0.25">
      <c r="A991" s="62" t="s">
        <v>611</v>
      </c>
      <c r="B991" s="62" t="s">
        <v>1434</v>
      </c>
      <c r="C991" s="63"/>
      <c r="D991" s="64"/>
      <c r="E991" s="65"/>
      <c r="F991" s="66"/>
      <c r="G991" s="63"/>
      <c r="H991" s="67"/>
      <c r="I991" s="68"/>
      <c r="J991" s="68"/>
      <c r="K991" s="34"/>
      <c r="L991" s="75">
        <v>991</v>
      </c>
      <c r="M991" s="75" t="b">
        <f xml:space="preserve"> IF(AND(Edges[Relationship Date (UTC)] &gt;= Misc!$O$2, Edges[Relationship Date (UTC)] &lt;= Misc!$P$2,Edges[Tweet Date (UTC)] &gt;= Misc!$O$3, Edges[Tweet Date (UTC)] &lt;= Misc!$P$3,TRUE), TRUE, FALSE)</f>
        <v>1</v>
      </c>
      <c r="N991" s="70"/>
      <c r="O991" s="87" t="s">
        <v>1908</v>
      </c>
      <c r="P991" s="90">
        <v>44081.384895833333</v>
      </c>
      <c r="Q991" s="87" t="s">
        <v>2015</v>
      </c>
      <c r="R991" s="87"/>
      <c r="S991" s="87"/>
      <c r="T991" s="87" t="s">
        <v>2743</v>
      </c>
      <c r="U991" s="90">
        <v>44081.384895833333</v>
      </c>
      <c r="V991" s="92" t="s">
        <v>3567</v>
      </c>
      <c r="W991" s="87"/>
      <c r="X991" s="87"/>
      <c r="Y991" s="96" t="s">
        <v>5567</v>
      </c>
      <c r="Z991" s="87"/>
      <c r="AA991" s="48">
        <v>0</v>
      </c>
      <c r="AB991" s="49">
        <v>0</v>
      </c>
      <c r="AC991" s="48">
        <v>0</v>
      </c>
      <c r="AD991" s="49">
        <v>0</v>
      </c>
      <c r="AE991" s="48">
        <v>0</v>
      </c>
      <c r="AF991" s="49">
        <v>0</v>
      </c>
      <c r="AG991" s="48">
        <v>17</v>
      </c>
      <c r="AH991" s="49">
        <v>100</v>
      </c>
      <c r="AI991" s="48">
        <v>17</v>
      </c>
    </row>
    <row r="992" spans="1:35" x14ac:dyDescent="0.25">
      <c r="A992" s="62" t="s">
        <v>612</v>
      </c>
      <c r="B992" s="62" t="s">
        <v>1269</v>
      </c>
      <c r="C992" s="63"/>
      <c r="D992" s="64"/>
      <c r="E992" s="65"/>
      <c r="F992" s="66"/>
      <c r="G992" s="63"/>
      <c r="H992" s="67"/>
      <c r="I992" s="68"/>
      <c r="J992" s="68"/>
      <c r="K992" s="34"/>
      <c r="L992" s="75">
        <v>992</v>
      </c>
      <c r="M992" s="75" t="b">
        <f xml:space="preserve"> IF(AND(Edges[Relationship Date (UTC)] &gt;= Misc!$O$2, Edges[Relationship Date (UTC)] &lt;= Misc!$P$2,Edges[Tweet Date (UTC)] &gt;= Misc!$O$3, Edges[Tweet Date (UTC)] &lt;= Misc!$P$3,TRUE), TRUE, FALSE)</f>
        <v>1</v>
      </c>
      <c r="N992" s="70"/>
      <c r="O992" s="87" t="s">
        <v>1908</v>
      </c>
      <c r="P992" s="90">
        <v>44081.385023148148</v>
      </c>
      <c r="Q992" s="87" t="s">
        <v>2093</v>
      </c>
      <c r="R992" s="87"/>
      <c r="S992" s="87"/>
      <c r="T992" s="87" t="s">
        <v>2743</v>
      </c>
      <c r="U992" s="90">
        <v>44081.385023148148</v>
      </c>
      <c r="V992" s="92" t="s">
        <v>3568</v>
      </c>
      <c r="W992" s="87"/>
      <c r="X992" s="87"/>
      <c r="Y992" s="96" t="s">
        <v>5568</v>
      </c>
      <c r="Z992" s="87"/>
      <c r="AA992" s="48">
        <v>0</v>
      </c>
      <c r="AB992" s="49">
        <v>0</v>
      </c>
      <c r="AC992" s="48">
        <v>0</v>
      </c>
      <c r="AD992" s="49">
        <v>0</v>
      </c>
      <c r="AE992" s="48">
        <v>0</v>
      </c>
      <c r="AF992" s="49">
        <v>0</v>
      </c>
      <c r="AG992" s="48">
        <v>32</v>
      </c>
      <c r="AH992" s="49">
        <v>100</v>
      </c>
      <c r="AI992" s="48">
        <v>32</v>
      </c>
    </row>
    <row r="993" spans="1:35" x14ac:dyDescent="0.25">
      <c r="A993" s="62" t="s">
        <v>613</v>
      </c>
      <c r="B993" s="62" t="s">
        <v>1648</v>
      </c>
      <c r="C993" s="63"/>
      <c r="D993" s="64"/>
      <c r="E993" s="65"/>
      <c r="F993" s="66"/>
      <c r="G993" s="63"/>
      <c r="H993" s="67"/>
      <c r="I993" s="68"/>
      <c r="J993" s="68"/>
      <c r="K993" s="34"/>
      <c r="L993" s="75">
        <v>993</v>
      </c>
      <c r="M993" s="75" t="b">
        <f xml:space="preserve"> IF(AND(Edges[Relationship Date (UTC)] &gt;= Misc!$O$2, Edges[Relationship Date (UTC)] &lt;= Misc!$P$2,Edges[Tweet Date (UTC)] &gt;= Misc!$O$3, Edges[Tweet Date (UTC)] &lt;= Misc!$P$3,TRUE), TRUE, FALSE)</f>
        <v>1</v>
      </c>
      <c r="N993" s="70"/>
      <c r="O993" s="87" t="s">
        <v>1908</v>
      </c>
      <c r="P993" s="90">
        <v>44081.385081018518</v>
      </c>
      <c r="Q993" s="87" t="s">
        <v>2259</v>
      </c>
      <c r="R993" s="87"/>
      <c r="S993" s="87"/>
      <c r="T993" s="87"/>
      <c r="U993" s="90">
        <v>44081.385081018518</v>
      </c>
      <c r="V993" s="92" t="s">
        <v>3569</v>
      </c>
      <c r="W993" s="87"/>
      <c r="X993" s="87"/>
      <c r="Y993" s="96" t="s">
        <v>5569</v>
      </c>
      <c r="Z993" s="87"/>
      <c r="AA993" s="48">
        <v>0</v>
      </c>
      <c r="AB993" s="49">
        <v>0</v>
      </c>
      <c r="AC993" s="48">
        <v>0</v>
      </c>
      <c r="AD993" s="49">
        <v>0</v>
      </c>
      <c r="AE993" s="48">
        <v>0</v>
      </c>
      <c r="AF993" s="49">
        <v>0</v>
      </c>
      <c r="AG993" s="48">
        <v>41</v>
      </c>
      <c r="AH993" s="49">
        <v>100</v>
      </c>
      <c r="AI993" s="48">
        <v>41</v>
      </c>
    </row>
    <row r="994" spans="1:35" x14ac:dyDescent="0.25">
      <c r="A994" s="62" t="s">
        <v>613</v>
      </c>
      <c r="B994" s="62" t="s">
        <v>613</v>
      </c>
      <c r="C994" s="63"/>
      <c r="D994" s="64"/>
      <c r="E994" s="65"/>
      <c r="F994" s="66"/>
      <c r="G994" s="63"/>
      <c r="H994" s="67"/>
      <c r="I994" s="68"/>
      <c r="J994" s="68"/>
      <c r="K994" s="34"/>
      <c r="L994" s="75">
        <v>994</v>
      </c>
      <c r="M994" s="75" t="b">
        <f xml:space="preserve"> IF(AND(Edges[Relationship Date (UTC)] &gt;= Misc!$O$2, Edges[Relationship Date (UTC)] &lt;= Misc!$P$2,Edges[Tweet Date (UTC)] &gt;= Misc!$O$3, Edges[Tweet Date (UTC)] &lt;= Misc!$P$3,TRUE), TRUE, FALSE)</f>
        <v>1</v>
      </c>
      <c r="N994" s="70"/>
      <c r="O994" s="87" t="s">
        <v>178</v>
      </c>
      <c r="P994" s="90">
        <v>44081.375474537039</v>
      </c>
      <c r="Q994" s="87" t="s">
        <v>2260</v>
      </c>
      <c r="R994" s="92" t="s">
        <v>2680</v>
      </c>
      <c r="S994" s="87" t="s">
        <v>2738</v>
      </c>
      <c r="T994" s="87" t="s">
        <v>2743</v>
      </c>
      <c r="U994" s="90">
        <v>44081.375474537039</v>
      </c>
      <c r="V994" s="92" t="s">
        <v>3570</v>
      </c>
      <c r="W994" s="87"/>
      <c r="X994" s="87"/>
      <c r="Y994" s="96" t="s">
        <v>5570</v>
      </c>
      <c r="Z994" s="87"/>
      <c r="AA994" s="48">
        <v>0</v>
      </c>
      <c r="AB994" s="49">
        <v>0</v>
      </c>
      <c r="AC994" s="48">
        <v>0</v>
      </c>
      <c r="AD994" s="49">
        <v>0</v>
      </c>
      <c r="AE994" s="48">
        <v>0</v>
      </c>
      <c r="AF994" s="49">
        <v>0</v>
      </c>
      <c r="AG994" s="48">
        <v>1</v>
      </c>
      <c r="AH994" s="49">
        <v>100</v>
      </c>
      <c r="AI994" s="48">
        <v>1</v>
      </c>
    </row>
    <row r="995" spans="1:35" x14ac:dyDescent="0.25">
      <c r="A995" s="62" t="s">
        <v>613</v>
      </c>
      <c r="B995" s="62" t="s">
        <v>1165</v>
      </c>
      <c r="C995" s="63"/>
      <c r="D995" s="64"/>
      <c r="E995" s="65"/>
      <c r="F995" s="66"/>
      <c r="G995" s="63"/>
      <c r="H995" s="67"/>
      <c r="I995" s="68"/>
      <c r="J995" s="68"/>
      <c r="K995" s="34"/>
      <c r="L995" s="75">
        <v>995</v>
      </c>
      <c r="M995" s="75" t="b">
        <f xml:space="preserve"> IF(AND(Edges[Relationship Date (UTC)] &gt;= Misc!$O$2, Edges[Relationship Date (UTC)] &lt;= Misc!$P$2,Edges[Tweet Date (UTC)] &gt;= Misc!$O$3, Edges[Tweet Date (UTC)] &lt;= Misc!$P$3,TRUE), TRUE, FALSE)</f>
        <v>1</v>
      </c>
      <c r="N995" s="70"/>
      <c r="O995" s="87" t="s">
        <v>1908</v>
      </c>
      <c r="P995" s="90">
        <v>44081.381168981483</v>
      </c>
      <c r="Q995" s="87" t="s">
        <v>1976</v>
      </c>
      <c r="R995" s="87"/>
      <c r="S995" s="87"/>
      <c r="T995" s="87" t="s">
        <v>2747</v>
      </c>
      <c r="U995" s="90">
        <v>44081.381168981483</v>
      </c>
      <c r="V995" s="92" t="s">
        <v>3571</v>
      </c>
      <c r="W995" s="87"/>
      <c r="X995" s="87"/>
      <c r="Y995" s="96" t="s">
        <v>5571</v>
      </c>
      <c r="Z995" s="87"/>
      <c r="AA995" s="48"/>
      <c r="AB995" s="49"/>
      <c r="AC995" s="48"/>
      <c r="AD995" s="49"/>
      <c r="AE995" s="48"/>
      <c r="AF995" s="49"/>
      <c r="AG995" s="48"/>
      <c r="AH995" s="49"/>
      <c r="AI995" s="48"/>
    </row>
    <row r="996" spans="1:35" x14ac:dyDescent="0.25">
      <c r="A996" s="62" t="s">
        <v>613</v>
      </c>
      <c r="B996" s="62" t="s">
        <v>1398</v>
      </c>
      <c r="C996" s="63"/>
      <c r="D996" s="64"/>
      <c r="E996" s="65"/>
      <c r="F996" s="66"/>
      <c r="G996" s="63"/>
      <c r="H996" s="67"/>
      <c r="I996" s="68"/>
      <c r="J996" s="68"/>
      <c r="K996" s="34"/>
      <c r="L996" s="75">
        <v>996</v>
      </c>
      <c r="M996" s="75" t="b">
        <f xml:space="preserve"> IF(AND(Edges[Relationship Date (UTC)] &gt;= Misc!$O$2, Edges[Relationship Date (UTC)] &lt;= Misc!$P$2,Edges[Tweet Date (UTC)] &gt;= Misc!$O$3, Edges[Tweet Date (UTC)] &lt;= Misc!$P$3,TRUE), TRUE, FALSE)</f>
        <v>1</v>
      </c>
      <c r="N996" s="70"/>
      <c r="O996" s="87" t="s">
        <v>1908</v>
      </c>
      <c r="P996" s="90">
        <v>44081.381168981483</v>
      </c>
      <c r="Q996" s="87" t="s">
        <v>1976</v>
      </c>
      <c r="R996" s="87"/>
      <c r="S996" s="87"/>
      <c r="T996" s="87" t="s">
        <v>2747</v>
      </c>
      <c r="U996" s="90">
        <v>44081.381168981483</v>
      </c>
      <c r="V996" s="92" t="s">
        <v>3571</v>
      </c>
      <c r="W996" s="87"/>
      <c r="X996" s="87"/>
      <c r="Y996" s="96" t="s">
        <v>5571</v>
      </c>
      <c r="Z996" s="87"/>
      <c r="AA996" s="48">
        <v>0</v>
      </c>
      <c r="AB996" s="49">
        <v>0</v>
      </c>
      <c r="AC996" s="48">
        <v>0</v>
      </c>
      <c r="AD996" s="49">
        <v>0</v>
      </c>
      <c r="AE996" s="48">
        <v>0</v>
      </c>
      <c r="AF996" s="49">
        <v>0</v>
      </c>
      <c r="AG996" s="48">
        <v>27</v>
      </c>
      <c r="AH996" s="49">
        <v>100</v>
      </c>
      <c r="AI996" s="48">
        <v>27</v>
      </c>
    </row>
    <row r="997" spans="1:35" x14ac:dyDescent="0.25">
      <c r="A997" s="62" t="s">
        <v>613</v>
      </c>
      <c r="B997" s="62" t="s">
        <v>1165</v>
      </c>
      <c r="C997" s="63"/>
      <c r="D997" s="64"/>
      <c r="E997" s="65"/>
      <c r="F997" s="66"/>
      <c r="G997" s="63"/>
      <c r="H997" s="67"/>
      <c r="I997" s="68"/>
      <c r="J997" s="68"/>
      <c r="K997" s="34"/>
      <c r="L997" s="75">
        <v>997</v>
      </c>
      <c r="M997" s="75" t="b">
        <f xml:space="preserve"> IF(AND(Edges[Relationship Date (UTC)] &gt;= Misc!$O$2, Edges[Relationship Date (UTC)] &lt;= Misc!$P$2,Edges[Tweet Date (UTC)] &gt;= Misc!$O$3, Edges[Tweet Date (UTC)] &lt;= Misc!$P$3,TRUE), TRUE, FALSE)</f>
        <v>1</v>
      </c>
      <c r="N997" s="70"/>
      <c r="O997" s="87" t="s">
        <v>1908</v>
      </c>
      <c r="P997" s="90">
        <v>44081.381932870368</v>
      </c>
      <c r="Q997" s="87" t="s">
        <v>1916</v>
      </c>
      <c r="R997" s="87"/>
      <c r="S997" s="87"/>
      <c r="T997" s="87" t="s">
        <v>2743</v>
      </c>
      <c r="U997" s="90">
        <v>44081.381932870368</v>
      </c>
      <c r="V997" s="92" t="s">
        <v>3572</v>
      </c>
      <c r="W997" s="87"/>
      <c r="X997" s="87"/>
      <c r="Y997" s="96" t="s">
        <v>5572</v>
      </c>
      <c r="Z997" s="87"/>
      <c r="AA997" s="48"/>
      <c r="AB997" s="49"/>
      <c r="AC997" s="48"/>
      <c r="AD997" s="49"/>
      <c r="AE997" s="48"/>
      <c r="AF997" s="49"/>
      <c r="AG997" s="48"/>
      <c r="AH997" s="49"/>
      <c r="AI997" s="48"/>
    </row>
    <row r="998" spans="1:35" x14ac:dyDescent="0.25">
      <c r="A998" s="62" t="s">
        <v>613</v>
      </c>
      <c r="B998" s="62" t="s">
        <v>1149</v>
      </c>
      <c r="C998" s="63"/>
      <c r="D998" s="64"/>
      <c r="E998" s="65"/>
      <c r="F998" s="66"/>
      <c r="G998" s="63"/>
      <c r="H998" s="67"/>
      <c r="I998" s="68"/>
      <c r="J998" s="68"/>
      <c r="K998" s="34"/>
      <c r="L998" s="75">
        <v>998</v>
      </c>
      <c r="M998" s="75" t="b">
        <f xml:space="preserve"> IF(AND(Edges[Relationship Date (UTC)] &gt;= Misc!$O$2, Edges[Relationship Date (UTC)] &lt;= Misc!$P$2,Edges[Tweet Date (UTC)] &gt;= Misc!$O$3, Edges[Tweet Date (UTC)] &lt;= Misc!$P$3,TRUE), TRUE, FALSE)</f>
        <v>1</v>
      </c>
      <c r="N998" s="70"/>
      <c r="O998" s="87" t="s">
        <v>1908</v>
      </c>
      <c r="P998" s="90">
        <v>44081.381932870368</v>
      </c>
      <c r="Q998" s="87" t="s">
        <v>1916</v>
      </c>
      <c r="R998" s="87"/>
      <c r="S998" s="87"/>
      <c r="T998" s="87" t="s">
        <v>2743</v>
      </c>
      <c r="U998" s="90">
        <v>44081.381932870368</v>
      </c>
      <c r="V998" s="92" t="s">
        <v>3572</v>
      </c>
      <c r="W998" s="87"/>
      <c r="X998" s="87"/>
      <c r="Y998" s="96" t="s">
        <v>5572</v>
      </c>
      <c r="Z998" s="87"/>
      <c r="AA998" s="48">
        <v>0</v>
      </c>
      <c r="AB998" s="49">
        <v>0</v>
      </c>
      <c r="AC998" s="48">
        <v>0</v>
      </c>
      <c r="AD998" s="49">
        <v>0</v>
      </c>
      <c r="AE998" s="48">
        <v>0</v>
      </c>
      <c r="AF998" s="49">
        <v>0</v>
      </c>
      <c r="AG998" s="48">
        <v>12</v>
      </c>
      <c r="AH998" s="49">
        <v>100</v>
      </c>
      <c r="AI998" s="48">
        <v>12</v>
      </c>
    </row>
    <row r="999" spans="1:35" x14ac:dyDescent="0.25">
      <c r="A999" s="62" t="s">
        <v>613</v>
      </c>
      <c r="B999" s="62" t="s">
        <v>1291</v>
      </c>
      <c r="C999" s="63"/>
      <c r="D999" s="64"/>
      <c r="E999" s="65"/>
      <c r="F999" s="66"/>
      <c r="G999" s="63"/>
      <c r="H999" s="67"/>
      <c r="I999" s="68"/>
      <c r="J999" s="68"/>
      <c r="K999" s="34"/>
      <c r="L999" s="75">
        <v>999</v>
      </c>
      <c r="M999" s="75" t="b">
        <f xml:space="preserve"> IF(AND(Edges[Relationship Date (UTC)] &gt;= Misc!$O$2, Edges[Relationship Date (UTC)] &lt;= Misc!$P$2,Edges[Tweet Date (UTC)] &gt;= Misc!$O$3, Edges[Tweet Date (UTC)] &lt;= Misc!$P$3,TRUE), TRUE, FALSE)</f>
        <v>1</v>
      </c>
      <c r="N999" s="70"/>
      <c r="O999" s="87" t="s">
        <v>1908</v>
      </c>
      <c r="P999" s="90">
        <v>44081.382037037038</v>
      </c>
      <c r="Q999" s="87" t="s">
        <v>1939</v>
      </c>
      <c r="R999" s="87"/>
      <c r="S999" s="87"/>
      <c r="T999" s="87"/>
      <c r="U999" s="90">
        <v>44081.382037037038</v>
      </c>
      <c r="V999" s="92" t="s">
        <v>3573</v>
      </c>
      <c r="W999" s="87"/>
      <c r="X999" s="87"/>
      <c r="Y999" s="96" t="s">
        <v>5573</v>
      </c>
      <c r="Z999" s="87"/>
      <c r="AA999" s="48">
        <v>0</v>
      </c>
      <c r="AB999" s="49">
        <v>0</v>
      </c>
      <c r="AC999" s="48">
        <v>0</v>
      </c>
      <c r="AD999" s="49">
        <v>0</v>
      </c>
      <c r="AE999" s="48">
        <v>0</v>
      </c>
      <c r="AF999" s="49">
        <v>0</v>
      </c>
      <c r="AG999" s="48">
        <v>47</v>
      </c>
      <c r="AH999" s="49">
        <v>100</v>
      </c>
      <c r="AI999" s="48">
        <v>47</v>
      </c>
    </row>
    <row r="1000" spans="1:35" x14ac:dyDescent="0.25">
      <c r="A1000" s="62" t="s">
        <v>613</v>
      </c>
      <c r="B1000" s="62" t="s">
        <v>1365</v>
      </c>
      <c r="C1000" s="63"/>
      <c r="D1000" s="64"/>
      <c r="E1000" s="65"/>
      <c r="F1000" s="66"/>
      <c r="G1000" s="63"/>
      <c r="H1000" s="67"/>
      <c r="I1000" s="68"/>
      <c r="J1000" s="68"/>
      <c r="K1000" s="34"/>
      <c r="L1000" s="75">
        <v>1000</v>
      </c>
      <c r="M1000" s="75" t="b">
        <f xml:space="preserve"> IF(AND(Edges[Relationship Date (UTC)] &gt;= Misc!$O$2, Edges[Relationship Date (UTC)] &lt;= Misc!$P$2,Edges[Tweet Date (UTC)] &gt;= Misc!$O$3, Edges[Tweet Date (UTC)] &lt;= Misc!$P$3,TRUE), TRUE, FALSE)</f>
        <v>1</v>
      </c>
      <c r="N1000" s="70"/>
      <c r="O1000" s="87" t="s">
        <v>1908</v>
      </c>
      <c r="P1000" s="90">
        <v>44081.382824074077</v>
      </c>
      <c r="Q1000" s="87" t="s">
        <v>1931</v>
      </c>
      <c r="R1000" s="87"/>
      <c r="S1000" s="87"/>
      <c r="T1000" s="87"/>
      <c r="U1000" s="90">
        <v>44081.382824074077</v>
      </c>
      <c r="V1000" s="92" t="s">
        <v>3574</v>
      </c>
      <c r="W1000" s="87"/>
      <c r="X1000" s="87"/>
      <c r="Y1000" s="96" t="s">
        <v>5574</v>
      </c>
      <c r="Z1000" s="87"/>
      <c r="AA1000" s="48">
        <v>0</v>
      </c>
      <c r="AB1000" s="49">
        <v>0</v>
      </c>
      <c r="AC1000" s="48">
        <v>0</v>
      </c>
      <c r="AD1000" s="49">
        <v>0</v>
      </c>
      <c r="AE1000" s="48">
        <v>0</v>
      </c>
      <c r="AF1000" s="49">
        <v>0</v>
      </c>
      <c r="AG1000" s="48">
        <v>42</v>
      </c>
      <c r="AH1000" s="49">
        <v>100</v>
      </c>
      <c r="AI1000" s="48">
        <v>42</v>
      </c>
    </row>
    <row r="1001" spans="1:35" x14ac:dyDescent="0.25">
      <c r="A1001" s="62" t="s">
        <v>613</v>
      </c>
      <c r="B1001" s="62" t="s">
        <v>1539</v>
      </c>
      <c r="C1001" s="63"/>
      <c r="D1001" s="64"/>
      <c r="E1001" s="65"/>
      <c r="F1001" s="66"/>
      <c r="G1001" s="63"/>
      <c r="H1001" s="67"/>
      <c r="I1001" s="68"/>
      <c r="J1001" s="68"/>
      <c r="K1001" s="34"/>
      <c r="L1001" s="75">
        <v>1001</v>
      </c>
      <c r="M1001" s="75" t="b">
        <f xml:space="preserve"> IF(AND(Edges[Relationship Date (UTC)] &gt;= Misc!$O$2, Edges[Relationship Date (UTC)] &lt;= Misc!$P$2,Edges[Tweet Date (UTC)] &gt;= Misc!$O$3, Edges[Tweet Date (UTC)] &lt;= Misc!$P$3,TRUE), TRUE, FALSE)</f>
        <v>1</v>
      </c>
      <c r="N1001" s="70"/>
      <c r="O1001" s="87" t="s">
        <v>1908</v>
      </c>
      <c r="P1001" s="90">
        <v>44081.382951388892</v>
      </c>
      <c r="Q1001" s="87" t="s">
        <v>2112</v>
      </c>
      <c r="R1001" s="87"/>
      <c r="S1001" s="87"/>
      <c r="T1001" s="87" t="s">
        <v>2803</v>
      </c>
      <c r="U1001" s="90">
        <v>44081.382951388892</v>
      </c>
      <c r="V1001" s="92" t="s">
        <v>3575</v>
      </c>
      <c r="W1001" s="87"/>
      <c r="X1001" s="87"/>
      <c r="Y1001" s="96" t="s">
        <v>5575</v>
      </c>
      <c r="Z1001" s="87"/>
      <c r="AA1001" s="48">
        <v>0</v>
      </c>
      <c r="AB1001" s="49">
        <v>0</v>
      </c>
      <c r="AC1001" s="48">
        <v>0</v>
      </c>
      <c r="AD1001" s="49">
        <v>0</v>
      </c>
      <c r="AE1001" s="48">
        <v>0</v>
      </c>
      <c r="AF1001" s="49">
        <v>0</v>
      </c>
      <c r="AG1001" s="48">
        <v>41</v>
      </c>
      <c r="AH1001" s="49">
        <v>100</v>
      </c>
      <c r="AI1001" s="48">
        <v>41</v>
      </c>
    </row>
    <row r="1002" spans="1:35" x14ac:dyDescent="0.25">
      <c r="A1002" s="62" t="s">
        <v>613</v>
      </c>
      <c r="B1002" s="62" t="s">
        <v>1165</v>
      </c>
      <c r="C1002" s="63"/>
      <c r="D1002" s="64"/>
      <c r="E1002" s="65"/>
      <c r="F1002" s="66"/>
      <c r="G1002" s="63"/>
      <c r="H1002" s="67"/>
      <c r="I1002" s="68"/>
      <c r="J1002" s="68"/>
      <c r="K1002" s="34"/>
      <c r="L1002" s="75">
        <v>1002</v>
      </c>
      <c r="M1002" s="75" t="b">
        <f xml:space="preserve"> IF(AND(Edges[Relationship Date (UTC)] &gt;= Misc!$O$2, Edges[Relationship Date (UTC)] &lt;= Misc!$P$2,Edges[Tweet Date (UTC)] &gt;= Misc!$O$3, Edges[Tweet Date (UTC)] &lt;= Misc!$P$3,TRUE), TRUE, FALSE)</f>
        <v>1</v>
      </c>
      <c r="N1002" s="70"/>
      <c r="O1002" s="87" t="s">
        <v>1908</v>
      </c>
      <c r="P1002" s="90">
        <v>44081.383564814816</v>
      </c>
      <c r="Q1002" s="87" t="s">
        <v>2261</v>
      </c>
      <c r="R1002" s="87"/>
      <c r="S1002" s="87"/>
      <c r="T1002" s="87" t="s">
        <v>2743</v>
      </c>
      <c r="U1002" s="90">
        <v>44081.383564814816</v>
      </c>
      <c r="V1002" s="92" t="s">
        <v>3576</v>
      </c>
      <c r="W1002" s="87"/>
      <c r="X1002" s="87"/>
      <c r="Y1002" s="96" t="s">
        <v>5576</v>
      </c>
      <c r="Z1002" s="87"/>
      <c r="AA1002" s="48"/>
      <c r="AB1002" s="49"/>
      <c r="AC1002" s="48"/>
      <c r="AD1002" s="49"/>
      <c r="AE1002" s="48"/>
      <c r="AF1002" s="49"/>
      <c r="AG1002" s="48"/>
      <c r="AH1002" s="49"/>
      <c r="AI1002" s="48"/>
    </row>
    <row r="1003" spans="1:35" x14ac:dyDescent="0.25">
      <c r="A1003" s="62" t="s">
        <v>613</v>
      </c>
      <c r="B1003" s="62" t="s">
        <v>1538</v>
      </c>
      <c r="C1003" s="63"/>
      <c r="D1003" s="64"/>
      <c r="E1003" s="65"/>
      <c r="F1003" s="66"/>
      <c r="G1003" s="63"/>
      <c r="H1003" s="67"/>
      <c r="I1003" s="68"/>
      <c r="J1003" s="68"/>
      <c r="K1003" s="34"/>
      <c r="L1003" s="75">
        <v>1003</v>
      </c>
      <c r="M1003" s="75" t="b">
        <f xml:space="preserve"> IF(AND(Edges[Relationship Date (UTC)] &gt;= Misc!$O$2, Edges[Relationship Date (UTC)] &lt;= Misc!$P$2,Edges[Tweet Date (UTC)] &gt;= Misc!$O$3, Edges[Tweet Date (UTC)] &lt;= Misc!$P$3,TRUE), TRUE, FALSE)</f>
        <v>1</v>
      </c>
      <c r="N1003" s="70"/>
      <c r="O1003" s="87" t="s">
        <v>1908</v>
      </c>
      <c r="P1003" s="90">
        <v>44081.383564814816</v>
      </c>
      <c r="Q1003" s="87" t="s">
        <v>2261</v>
      </c>
      <c r="R1003" s="87"/>
      <c r="S1003" s="87"/>
      <c r="T1003" s="87" t="s">
        <v>2743</v>
      </c>
      <c r="U1003" s="90">
        <v>44081.383564814816</v>
      </c>
      <c r="V1003" s="92" t="s">
        <v>3576</v>
      </c>
      <c r="W1003" s="87"/>
      <c r="X1003" s="87"/>
      <c r="Y1003" s="96" t="s">
        <v>5576</v>
      </c>
      <c r="Z1003" s="87"/>
      <c r="AA1003" s="48">
        <v>0</v>
      </c>
      <c r="AB1003" s="49">
        <v>0</v>
      </c>
      <c r="AC1003" s="48">
        <v>0</v>
      </c>
      <c r="AD1003" s="49">
        <v>0</v>
      </c>
      <c r="AE1003" s="48">
        <v>0</v>
      </c>
      <c r="AF1003" s="49">
        <v>0</v>
      </c>
      <c r="AG1003" s="48">
        <v>12</v>
      </c>
      <c r="AH1003" s="49">
        <v>100</v>
      </c>
      <c r="AI1003" s="48">
        <v>12</v>
      </c>
    </row>
    <row r="1004" spans="1:35" x14ac:dyDescent="0.25">
      <c r="A1004" s="62" t="s">
        <v>613</v>
      </c>
      <c r="B1004" s="62" t="s">
        <v>1165</v>
      </c>
      <c r="C1004" s="63"/>
      <c r="D1004" s="64"/>
      <c r="E1004" s="65"/>
      <c r="F1004" s="66"/>
      <c r="G1004" s="63"/>
      <c r="H1004" s="67"/>
      <c r="I1004" s="68"/>
      <c r="J1004" s="68"/>
      <c r="K1004" s="34"/>
      <c r="L1004" s="75">
        <v>1004</v>
      </c>
      <c r="M1004" s="75" t="b">
        <f xml:space="preserve"> IF(AND(Edges[Relationship Date (UTC)] &gt;= Misc!$O$2, Edges[Relationship Date (UTC)] &lt;= Misc!$P$2,Edges[Tweet Date (UTC)] &gt;= Misc!$O$3, Edges[Tweet Date (UTC)] &lt;= Misc!$P$3,TRUE), TRUE, FALSE)</f>
        <v>1</v>
      </c>
      <c r="N1004" s="70"/>
      <c r="O1004" s="87" t="s">
        <v>1908</v>
      </c>
      <c r="P1004" s="90">
        <v>44081.383611111109</v>
      </c>
      <c r="Q1004" s="87" t="s">
        <v>2111</v>
      </c>
      <c r="R1004" s="87"/>
      <c r="S1004" s="87"/>
      <c r="T1004" s="87" t="s">
        <v>2802</v>
      </c>
      <c r="U1004" s="90">
        <v>44081.383611111109</v>
      </c>
      <c r="V1004" s="92" t="s">
        <v>3577</v>
      </c>
      <c r="W1004" s="87"/>
      <c r="X1004" s="87"/>
      <c r="Y1004" s="96" t="s">
        <v>5577</v>
      </c>
      <c r="Z1004" s="87"/>
      <c r="AA1004" s="48"/>
      <c r="AB1004" s="49"/>
      <c r="AC1004" s="48"/>
      <c r="AD1004" s="49"/>
      <c r="AE1004" s="48"/>
      <c r="AF1004" s="49"/>
      <c r="AG1004" s="48"/>
      <c r="AH1004" s="49"/>
      <c r="AI1004" s="48"/>
    </row>
    <row r="1005" spans="1:35" x14ac:dyDescent="0.25">
      <c r="A1005" s="62" t="s">
        <v>613</v>
      </c>
      <c r="B1005" s="62" t="s">
        <v>1538</v>
      </c>
      <c r="C1005" s="63"/>
      <c r="D1005" s="64"/>
      <c r="E1005" s="65"/>
      <c r="F1005" s="66"/>
      <c r="G1005" s="63"/>
      <c r="H1005" s="67"/>
      <c r="I1005" s="68"/>
      <c r="J1005" s="68"/>
      <c r="K1005" s="34"/>
      <c r="L1005" s="75">
        <v>1005</v>
      </c>
      <c r="M1005" s="75" t="b">
        <f xml:space="preserve"> IF(AND(Edges[Relationship Date (UTC)] &gt;= Misc!$O$2, Edges[Relationship Date (UTC)] &lt;= Misc!$P$2,Edges[Tweet Date (UTC)] &gt;= Misc!$O$3, Edges[Tweet Date (UTC)] &lt;= Misc!$P$3,TRUE), TRUE, FALSE)</f>
        <v>1</v>
      </c>
      <c r="N1005" s="70"/>
      <c r="O1005" s="87" t="s">
        <v>1908</v>
      </c>
      <c r="P1005" s="90">
        <v>44081.383611111109</v>
      </c>
      <c r="Q1005" s="87" t="s">
        <v>2111</v>
      </c>
      <c r="R1005" s="87"/>
      <c r="S1005" s="87"/>
      <c r="T1005" s="87" t="s">
        <v>2802</v>
      </c>
      <c r="U1005" s="90">
        <v>44081.383611111109</v>
      </c>
      <c r="V1005" s="92" t="s">
        <v>3577</v>
      </c>
      <c r="W1005" s="87"/>
      <c r="X1005" s="87"/>
      <c r="Y1005" s="96" t="s">
        <v>5577</v>
      </c>
      <c r="Z1005" s="87"/>
      <c r="AA1005" s="48">
        <v>0</v>
      </c>
      <c r="AB1005" s="49">
        <v>0</v>
      </c>
      <c r="AC1005" s="48">
        <v>0</v>
      </c>
      <c r="AD1005" s="49">
        <v>0</v>
      </c>
      <c r="AE1005" s="48">
        <v>0</v>
      </c>
      <c r="AF1005" s="49">
        <v>0</v>
      </c>
      <c r="AG1005" s="48">
        <v>29</v>
      </c>
      <c r="AH1005" s="49">
        <v>100</v>
      </c>
      <c r="AI1005" s="48">
        <v>29</v>
      </c>
    </row>
    <row r="1006" spans="1:35" x14ac:dyDescent="0.25">
      <c r="A1006" s="62" t="s">
        <v>613</v>
      </c>
      <c r="B1006" s="62" t="s">
        <v>1165</v>
      </c>
      <c r="C1006" s="63"/>
      <c r="D1006" s="64"/>
      <c r="E1006" s="65"/>
      <c r="F1006" s="66"/>
      <c r="G1006" s="63"/>
      <c r="H1006" s="67"/>
      <c r="I1006" s="68"/>
      <c r="J1006" s="68"/>
      <c r="K1006" s="34"/>
      <c r="L1006" s="75">
        <v>1006</v>
      </c>
      <c r="M1006" s="75" t="b">
        <f xml:space="preserve"> IF(AND(Edges[Relationship Date (UTC)] &gt;= Misc!$O$2, Edges[Relationship Date (UTC)] &lt;= Misc!$P$2,Edges[Tweet Date (UTC)] &gt;= Misc!$O$3, Edges[Tweet Date (UTC)] &lt;= Misc!$P$3,TRUE), TRUE, FALSE)</f>
        <v>1</v>
      </c>
      <c r="N1006" s="70"/>
      <c r="O1006" s="87" t="s">
        <v>1908</v>
      </c>
      <c r="P1006" s="90">
        <v>44081.384270833332</v>
      </c>
      <c r="Q1006" s="87" t="s">
        <v>2262</v>
      </c>
      <c r="R1006" s="87"/>
      <c r="S1006" s="87"/>
      <c r="T1006" s="87" t="s">
        <v>2747</v>
      </c>
      <c r="U1006" s="90">
        <v>44081.384270833332</v>
      </c>
      <c r="V1006" s="92" t="s">
        <v>3578</v>
      </c>
      <c r="W1006" s="87"/>
      <c r="X1006" s="87"/>
      <c r="Y1006" s="96" t="s">
        <v>5578</v>
      </c>
      <c r="Z1006" s="87"/>
      <c r="AA1006" s="48">
        <v>0</v>
      </c>
      <c r="AB1006" s="49">
        <v>0</v>
      </c>
      <c r="AC1006" s="48">
        <v>0</v>
      </c>
      <c r="AD1006" s="49">
        <v>0</v>
      </c>
      <c r="AE1006" s="48">
        <v>0</v>
      </c>
      <c r="AF1006" s="49">
        <v>0</v>
      </c>
      <c r="AG1006" s="48">
        <v>25</v>
      </c>
      <c r="AH1006" s="49">
        <v>100</v>
      </c>
      <c r="AI1006" s="48">
        <v>25</v>
      </c>
    </row>
    <row r="1007" spans="1:35" x14ac:dyDescent="0.25">
      <c r="A1007" s="62" t="s">
        <v>613</v>
      </c>
      <c r="B1007" s="62" t="s">
        <v>1165</v>
      </c>
      <c r="C1007" s="63"/>
      <c r="D1007" s="64"/>
      <c r="E1007" s="65"/>
      <c r="F1007" s="66"/>
      <c r="G1007" s="63"/>
      <c r="H1007" s="67"/>
      <c r="I1007" s="68"/>
      <c r="J1007" s="68"/>
      <c r="K1007" s="34"/>
      <c r="L1007" s="75">
        <v>1007</v>
      </c>
      <c r="M1007" s="75" t="b">
        <f xml:space="preserve"> IF(AND(Edges[Relationship Date (UTC)] &gt;= Misc!$O$2, Edges[Relationship Date (UTC)] &lt;= Misc!$P$2,Edges[Tweet Date (UTC)] &gt;= Misc!$O$3, Edges[Tweet Date (UTC)] &lt;= Misc!$P$3,TRUE), TRUE, FALSE)</f>
        <v>1</v>
      </c>
      <c r="N1007" s="70"/>
      <c r="O1007" s="87" t="s">
        <v>1908</v>
      </c>
      <c r="P1007" s="90">
        <v>44081.385000000002</v>
      </c>
      <c r="Q1007" s="87" t="s">
        <v>2263</v>
      </c>
      <c r="R1007" s="87"/>
      <c r="S1007" s="87"/>
      <c r="T1007" s="87" t="s">
        <v>2747</v>
      </c>
      <c r="U1007" s="90">
        <v>44081.385000000002</v>
      </c>
      <c r="V1007" s="92" t="s">
        <v>3579</v>
      </c>
      <c r="W1007" s="87"/>
      <c r="X1007" s="87"/>
      <c r="Y1007" s="96" t="s">
        <v>5579</v>
      </c>
      <c r="Z1007" s="87"/>
      <c r="AA1007" s="48"/>
      <c r="AB1007" s="49"/>
      <c r="AC1007" s="48"/>
      <c r="AD1007" s="49"/>
      <c r="AE1007" s="48"/>
      <c r="AF1007" s="49"/>
      <c r="AG1007" s="48"/>
      <c r="AH1007" s="49"/>
      <c r="AI1007" s="48"/>
    </row>
    <row r="1008" spans="1:35" x14ac:dyDescent="0.25">
      <c r="A1008" s="62" t="s">
        <v>613</v>
      </c>
      <c r="B1008" s="62" t="s">
        <v>1649</v>
      </c>
      <c r="C1008" s="63"/>
      <c r="D1008" s="64"/>
      <c r="E1008" s="65"/>
      <c r="F1008" s="66"/>
      <c r="G1008" s="63"/>
      <c r="H1008" s="67"/>
      <c r="I1008" s="68"/>
      <c r="J1008" s="68"/>
      <c r="K1008" s="34"/>
      <c r="L1008" s="75">
        <v>1008</v>
      </c>
      <c r="M1008" s="75" t="b">
        <f xml:space="preserve"> IF(AND(Edges[Relationship Date (UTC)] &gt;= Misc!$O$2, Edges[Relationship Date (UTC)] &lt;= Misc!$P$2,Edges[Tweet Date (UTC)] &gt;= Misc!$O$3, Edges[Tweet Date (UTC)] &lt;= Misc!$P$3,TRUE), TRUE, FALSE)</f>
        <v>1</v>
      </c>
      <c r="N1008" s="70"/>
      <c r="O1008" s="87" t="s">
        <v>1908</v>
      </c>
      <c r="P1008" s="90">
        <v>44081.385000000002</v>
      </c>
      <c r="Q1008" s="87" t="s">
        <v>2263</v>
      </c>
      <c r="R1008" s="87"/>
      <c r="S1008" s="87"/>
      <c r="T1008" s="87" t="s">
        <v>2747</v>
      </c>
      <c r="U1008" s="90">
        <v>44081.385000000002</v>
      </c>
      <c r="V1008" s="92" t="s">
        <v>3579</v>
      </c>
      <c r="W1008" s="87"/>
      <c r="X1008" s="87"/>
      <c r="Y1008" s="96" t="s">
        <v>5579</v>
      </c>
      <c r="Z1008" s="87"/>
      <c r="AA1008" s="48">
        <v>0</v>
      </c>
      <c r="AB1008" s="49">
        <v>0</v>
      </c>
      <c r="AC1008" s="48">
        <v>0</v>
      </c>
      <c r="AD1008" s="49">
        <v>0</v>
      </c>
      <c r="AE1008" s="48">
        <v>0</v>
      </c>
      <c r="AF1008" s="49">
        <v>0</v>
      </c>
      <c r="AG1008" s="48">
        <v>27</v>
      </c>
      <c r="AH1008" s="49">
        <v>100</v>
      </c>
      <c r="AI1008" s="48">
        <v>27</v>
      </c>
    </row>
    <row r="1009" spans="1:35" x14ac:dyDescent="0.25">
      <c r="A1009" s="62" t="s">
        <v>613</v>
      </c>
      <c r="B1009" s="62" t="s">
        <v>1165</v>
      </c>
      <c r="C1009" s="63"/>
      <c r="D1009" s="64"/>
      <c r="E1009" s="65"/>
      <c r="F1009" s="66"/>
      <c r="G1009" s="63"/>
      <c r="H1009" s="67"/>
      <c r="I1009" s="68"/>
      <c r="J1009" s="68"/>
      <c r="K1009" s="34"/>
      <c r="L1009" s="75">
        <v>1009</v>
      </c>
      <c r="M1009" s="75" t="b">
        <f xml:space="preserve"> IF(AND(Edges[Relationship Date (UTC)] &gt;= Misc!$O$2, Edges[Relationship Date (UTC)] &lt;= Misc!$P$2,Edges[Tweet Date (UTC)] &gt;= Misc!$O$3, Edges[Tweet Date (UTC)] &lt;= Misc!$P$3,TRUE), TRUE, FALSE)</f>
        <v>1</v>
      </c>
      <c r="N1009" s="70"/>
      <c r="O1009" s="87" t="s">
        <v>1908</v>
      </c>
      <c r="P1009" s="90">
        <v>44081.385081018518</v>
      </c>
      <c r="Q1009" s="87" t="s">
        <v>2259</v>
      </c>
      <c r="R1009" s="87"/>
      <c r="S1009" s="87"/>
      <c r="T1009" s="87"/>
      <c r="U1009" s="90">
        <v>44081.385081018518</v>
      </c>
      <c r="V1009" s="92" t="s">
        <v>3569</v>
      </c>
      <c r="W1009" s="87"/>
      <c r="X1009" s="87"/>
      <c r="Y1009" s="96" t="s">
        <v>5569</v>
      </c>
      <c r="Z1009" s="87"/>
      <c r="AA1009" s="48"/>
      <c r="AB1009" s="49"/>
      <c r="AC1009" s="48"/>
      <c r="AD1009" s="49"/>
      <c r="AE1009" s="48"/>
      <c r="AF1009" s="49"/>
      <c r="AG1009" s="48"/>
      <c r="AH1009" s="49"/>
      <c r="AI1009" s="48"/>
    </row>
    <row r="1010" spans="1:35" x14ac:dyDescent="0.25">
      <c r="A1010" s="62" t="s">
        <v>614</v>
      </c>
      <c r="B1010" s="62" t="s">
        <v>1165</v>
      </c>
      <c r="C1010" s="63"/>
      <c r="D1010" s="64"/>
      <c r="E1010" s="65"/>
      <c r="F1010" s="66"/>
      <c r="G1010" s="63"/>
      <c r="H1010" s="67"/>
      <c r="I1010" s="68"/>
      <c r="J1010" s="68"/>
      <c r="K1010" s="34"/>
      <c r="L1010" s="75">
        <v>1010</v>
      </c>
      <c r="M1010" s="75" t="b">
        <f xml:space="preserve"> IF(AND(Edges[Relationship Date (UTC)] &gt;= Misc!$O$2, Edges[Relationship Date (UTC)] &lt;= Misc!$P$2,Edges[Tweet Date (UTC)] &gt;= Misc!$O$3, Edges[Tweet Date (UTC)] &lt;= Misc!$P$3,TRUE), TRUE, FALSE)</f>
        <v>1</v>
      </c>
      <c r="N1010" s="70"/>
      <c r="O1010" s="87" t="s">
        <v>1908</v>
      </c>
      <c r="P1010" s="90">
        <v>44081.385069444441</v>
      </c>
      <c r="Q1010" s="87" t="s">
        <v>2250</v>
      </c>
      <c r="R1010" s="87"/>
      <c r="S1010" s="87"/>
      <c r="T1010" s="87" t="s">
        <v>2827</v>
      </c>
      <c r="U1010" s="90">
        <v>44081.385069444441</v>
      </c>
      <c r="V1010" s="92" t="s">
        <v>3580</v>
      </c>
      <c r="W1010" s="87"/>
      <c r="X1010" s="87"/>
      <c r="Y1010" s="96" t="s">
        <v>5580</v>
      </c>
      <c r="Z1010" s="87"/>
      <c r="AA1010" s="48"/>
      <c r="AB1010" s="49"/>
      <c r="AC1010" s="48"/>
      <c r="AD1010" s="49"/>
      <c r="AE1010" s="48"/>
      <c r="AF1010" s="49"/>
      <c r="AG1010" s="48"/>
      <c r="AH1010" s="49"/>
      <c r="AI1010" s="48"/>
    </row>
    <row r="1011" spans="1:35" x14ac:dyDescent="0.25">
      <c r="A1011" s="62" t="s">
        <v>614</v>
      </c>
      <c r="B1011" s="62" t="s">
        <v>1164</v>
      </c>
      <c r="C1011" s="63"/>
      <c r="D1011" s="64"/>
      <c r="E1011" s="65"/>
      <c r="F1011" s="66"/>
      <c r="G1011" s="63"/>
      <c r="H1011" s="67"/>
      <c r="I1011" s="68"/>
      <c r="J1011" s="68"/>
      <c r="K1011" s="34"/>
      <c r="L1011" s="75">
        <v>1011</v>
      </c>
      <c r="M1011" s="75" t="b">
        <f xml:space="preserve"> IF(AND(Edges[Relationship Date (UTC)] &gt;= Misc!$O$2, Edges[Relationship Date (UTC)] &lt;= Misc!$P$2,Edges[Tweet Date (UTC)] &gt;= Misc!$O$3, Edges[Tweet Date (UTC)] &lt;= Misc!$P$3,TRUE), TRUE, FALSE)</f>
        <v>1</v>
      </c>
      <c r="N1011" s="70"/>
      <c r="O1011" s="87" t="s">
        <v>1908</v>
      </c>
      <c r="P1011" s="90">
        <v>44081.385069444441</v>
      </c>
      <c r="Q1011" s="87" t="s">
        <v>2250</v>
      </c>
      <c r="R1011" s="87"/>
      <c r="S1011" s="87"/>
      <c r="T1011" s="87" t="s">
        <v>2827</v>
      </c>
      <c r="U1011" s="90">
        <v>44081.385069444441</v>
      </c>
      <c r="V1011" s="92" t="s">
        <v>3580</v>
      </c>
      <c r="W1011" s="87"/>
      <c r="X1011" s="87"/>
      <c r="Y1011" s="96" t="s">
        <v>5580</v>
      </c>
      <c r="Z1011" s="87"/>
      <c r="AA1011" s="48">
        <v>0</v>
      </c>
      <c r="AB1011" s="49">
        <v>0</v>
      </c>
      <c r="AC1011" s="48">
        <v>0</v>
      </c>
      <c r="AD1011" s="49">
        <v>0</v>
      </c>
      <c r="AE1011" s="48">
        <v>0</v>
      </c>
      <c r="AF1011" s="49">
        <v>0</v>
      </c>
      <c r="AG1011" s="48">
        <v>9</v>
      </c>
      <c r="AH1011" s="49">
        <v>100</v>
      </c>
      <c r="AI1011" s="48">
        <v>9</v>
      </c>
    </row>
    <row r="1012" spans="1:35" x14ac:dyDescent="0.25">
      <c r="A1012" s="62" t="s">
        <v>614</v>
      </c>
      <c r="B1012" s="62" t="s">
        <v>1254</v>
      </c>
      <c r="C1012" s="63"/>
      <c r="D1012" s="64"/>
      <c r="E1012" s="65"/>
      <c r="F1012" s="66"/>
      <c r="G1012" s="63"/>
      <c r="H1012" s="67"/>
      <c r="I1012" s="68"/>
      <c r="J1012" s="68"/>
      <c r="K1012" s="34"/>
      <c r="L1012" s="75">
        <v>1012</v>
      </c>
      <c r="M1012" s="75" t="b">
        <f xml:space="preserve"> IF(AND(Edges[Relationship Date (UTC)] &gt;= Misc!$O$2, Edges[Relationship Date (UTC)] &lt;= Misc!$P$2,Edges[Tweet Date (UTC)] &gt;= Misc!$O$3, Edges[Tweet Date (UTC)] &lt;= Misc!$P$3,TRUE), TRUE, FALSE)</f>
        <v>1</v>
      </c>
      <c r="N1012" s="70"/>
      <c r="O1012" s="87" t="s">
        <v>1908</v>
      </c>
      <c r="P1012" s="90">
        <v>44081.385138888887</v>
      </c>
      <c r="Q1012" s="87" t="s">
        <v>2040</v>
      </c>
      <c r="R1012" s="87"/>
      <c r="S1012" s="87"/>
      <c r="T1012" s="87"/>
      <c r="U1012" s="90">
        <v>44081.385138888887</v>
      </c>
      <c r="V1012" s="92" t="s">
        <v>3581</v>
      </c>
      <c r="W1012" s="87"/>
      <c r="X1012" s="87"/>
      <c r="Y1012" s="96" t="s">
        <v>5581</v>
      </c>
      <c r="Z1012" s="87"/>
      <c r="AA1012" s="48">
        <v>0</v>
      </c>
      <c r="AB1012" s="49">
        <v>0</v>
      </c>
      <c r="AC1012" s="48">
        <v>0</v>
      </c>
      <c r="AD1012" s="49">
        <v>0</v>
      </c>
      <c r="AE1012" s="48">
        <v>0</v>
      </c>
      <c r="AF1012" s="49">
        <v>0</v>
      </c>
      <c r="AG1012" s="48">
        <v>42</v>
      </c>
      <c r="AH1012" s="49">
        <v>100</v>
      </c>
      <c r="AI1012" s="48">
        <v>42</v>
      </c>
    </row>
    <row r="1013" spans="1:35" x14ac:dyDescent="0.25">
      <c r="A1013" s="62" t="s">
        <v>615</v>
      </c>
      <c r="B1013" s="62" t="s">
        <v>1165</v>
      </c>
      <c r="C1013" s="63"/>
      <c r="D1013" s="64"/>
      <c r="E1013" s="65"/>
      <c r="F1013" s="66"/>
      <c r="G1013" s="63"/>
      <c r="H1013" s="67"/>
      <c r="I1013" s="68"/>
      <c r="J1013" s="68"/>
      <c r="K1013" s="34"/>
      <c r="L1013" s="75">
        <v>1013</v>
      </c>
      <c r="M1013" s="75" t="b">
        <f xml:space="preserve"> IF(AND(Edges[Relationship Date (UTC)] &gt;= Misc!$O$2, Edges[Relationship Date (UTC)] &lt;= Misc!$P$2,Edges[Tweet Date (UTC)] &gt;= Misc!$O$3, Edges[Tweet Date (UTC)] &lt;= Misc!$P$3,TRUE), TRUE, FALSE)</f>
        <v>1</v>
      </c>
      <c r="N1013" s="70"/>
      <c r="O1013" s="87" t="s">
        <v>1908</v>
      </c>
      <c r="P1013" s="90">
        <v>44081.385185185187</v>
      </c>
      <c r="Q1013" s="87" t="s">
        <v>1918</v>
      </c>
      <c r="R1013" s="87"/>
      <c r="S1013" s="87"/>
      <c r="T1013" s="87"/>
      <c r="U1013" s="90">
        <v>44081.385185185187</v>
      </c>
      <c r="V1013" s="92" t="s">
        <v>3582</v>
      </c>
      <c r="W1013" s="87"/>
      <c r="X1013" s="87"/>
      <c r="Y1013" s="96" t="s">
        <v>5582</v>
      </c>
      <c r="Z1013" s="87"/>
      <c r="AA1013" s="48">
        <v>0</v>
      </c>
      <c r="AB1013" s="49">
        <v>0</v>
      </c>
      <c r="AC1013" s="48">
        <v>0</v>
      </c>
      <c r="AD1013" s="49">
        <v>0</v>
      </c>
      <c r="AE1013" s="48">
        <v>0</v>
      </c>
      <c r="AF1013" s="49">
        <v>0</v>
      </c>
      <c r="AG1013" s="48">
        <v>44</v>
      </c>
      <c r="AH1013" s="49">
        <v>100</v>
      </c>
      <c r="AI1013" s="48">
        <v>44</v>
      </c>
    </row>
    <row r="1014" spans="1:35" x14ac:dyDescent="0.25">
      <c r="A1014" s="62" t="s">
        <v>616</v>
      </c>
      <c r="B1014" s="62" t="s">
        <v>1165</v>
      </c>
      <c r="C1014" s="63"/>
      <c r="D1014" s="64"/>
      <c r="E1014" s="65"/>
      <c r="F1014" s="66"/>
      <c r="G1014" s="63"/>
      <c r="H1014" s="67"/>
      <c r="I1014" s="68"/>
      <c r="J1014" s="68"/>
      <c r="K1014" s="34"/>
      <c r="L1014" s="75">
        <v>1014</v>
      </c>
      <c r="M1014" s="75" t="b">
        <f xml:space="preserve"> IF(AND(Edges[Relationship Date (UTC)] &gt;= Misc!$O$2, Edges[Relationship Date (UTC)] &lt;= Misc!$P$2,Edges[Tweet Date (UTC)] &gt;= Misc!$O$3, Edges[Tweet Date (UTC)] &lt;= Misc!$P$3,TRUE), TRUE, FALSE)</f>
        <v>1</v>
      </c>
      <c r="N1014" s="70"/>
      <c r="O1014" s="87" t="s">
        <v>1908</v>
      </c>
      <c r="P1014" s="90">
        <v>44081.38071759259</v>
      </c>
      <c r="Q1014" s="87" t="s">
        <v>1918</v>
      </c>
      <c r="R1014" s="87"/>
      <c r="S1014" s="87"/>
      <c r="T1014" s="87"/>
      <c r="U1014" s="90">
        <v>44081.38071759259</v>
      </c>
      <c r="V1014" s="92" t="s">
        <v>3583</v>
      </c>
      <c r="W1014" s="87"/>
      <c r="X1014" s="87"/>
      <c r="Y1014" s="96" t="s">
        <v>5583</v>
      </c>
      <c r="Z1014" s="87"/>
      <c r="AA1014" s="48">
        <v>0</v>
      </c>
      <c r="AB1014" s="49">
        <v>0</v>
      </c>
      <c r="AC1014" s="48">
        <v>0</v>
      </c>
      <c r="AD1014" s="49">
        <v>0</v>
      </c>
      <c r="AE1014" s="48">
        <v>0</v>
      </c>
      <c r="AF1014" s="49">
        <v>0</v>
      </c>
      <c r="AG1014" s="48">
        <v>44</v>
      </c>
      <c r="AH1014" s="49">
        <v>100</v>
      </c>
      <c r="AI1014" s="48">
        <v>44</v>
      </c>
    </row>
    <row r="1015" spans="1:35" x14ac:dyDescent="0.25">
      <c r="A1015" s="62" t="s">
        <v>616</v>
      </c>
      <c r="B1015" s="62" t="s">
        <v>1165</v>
      </c>
      <c r="C1015" s="63"/>
      <c r="D1015" s="64"/>
      <c r="E1015" s="65"/>
      <c r="F1015" s="66"/>
      <c r="G1015" s="63"/>
      <c r="H1015" s="67"/>
      <c r="I1015" s="68"/>
      <c r="J1015" s="68"/>
      <c r="K1015" s="34"/>
      <c r="L1015" s="75">
        <v>1015</v>
      </c>
      <c r="M1015" s="75" t="b">
        <f xml:space="preserve"> IF(AND(Edges[Relationship Date (UTC)] &gt;= Misc!$O$2, Edges[Relationship Date (UTC)] &lt;= Misc!$P$2,Edges[Tweet Date (UTC)] &gt;= Misc!$O$3, Edges[Tweet Date (UTC)] &lt;= Misc!$P$3,TRUE), TRUE, FALSE)</f>
        <v>1</v>
      </c>
      <c r="N1015" s="70"/>
      <c r="O1015" s="87" t="s">
        <v>1908</v>
      </c>
      <c r="P1015" s="90">
        <v>44081.385208333333</v>
      </c>
      <c r="Q1015" s="87" t="s">
        <v>1932</v>
      </c>
      <c r="R1015" s="87"/>
      <c r="S1015" s="87"/>
      <c r="T1015" s="87" t="s">
        <v>2743</v>
      </c>
      <c r="U1015" s="90">
        <v>44081.385208333333</v>
      </c>
      <c r="V1015" s="92" t="s">
        <v>3584</v>
      </c>
      <c r="W1015" s="87"/>
      <c r="X1015" s="87"/>
      <c r="Y1015" s="96" t="s">
        <v>5584</v>
      </c>
      <c r="Z1015" s="87"/>
      <c r="AA1015" s="48">
        <v>0</v>
      </c>
      <c r="AB1015" s="49">
        <v>0</v>
      </c>
      <c r="AC1015" s="48">
        <v>0</v>
      </c>
      <c r="AD1015" s="49">
        <v>0</v>
      </c>
      <c r="AE1015" s="48">
        <v>0</v>
      </c>
      <c r="AF1015" s="49">
        <v>0</v>
      </c>
      <c r="AG1015" s="48">
        <v>26</v>
      </c>
      <c r="AH1015" s="49">
        <v>100</v>
      </c>
      <c r="AI1015" s="48">
        <v>26</v>
      </c>
    </row>
    <row r="1016" spans="1:35" x14ac:dyDescent="0.25">
      <c r="A1016" s="62" t="s">
        <v>617</v>
      </c>
      <c r="B1016" s="62" t="s">
        <v>1165</v>
      </c>
      <c r="C1016" s="63"/>
      <c r="D1016" s="64"/>
      <c r="E1016" s="65"/>
      <c r="F1016" s="66"/>
      <c r="G1016" s="63"/>
      <c r="H1016" s="67"/>
      <c r="I1016" s="68"/>
      <c r="J1016" s="68"/>
      <c r="K1016" s="34"/>
      <c r="L1016" s="75">
        <v>1016</v>
      </c>
      <c r="M1016" s="75" t="b">
        <f xml:space="preserve"> IF(AND(Edges[Relationship Date (UTC)] &gt;= Misc!$O$2, Edges[Relationship Date (UTC)] &lt;= Misc!$P$2,Edges[Tweet Date (UTC)] &gt;= Misc!$O$3, Edges[Tweet Date (UTC)] &lt;= Misc!$P$3,TRUE), TRUE, FALSE)</f>
        <v>1</v>
      </c>
      <c r="N1016" s="70"/>
      <c r="O1016" s="87" t="s">
        <v>1908</v>
      </c>
      <c r="P1016" s="90">
        <v>44081.385208333333</v>
      </c>
      <c r="Q1016" s="87" t="s">
        <v>2219</v>
      </c>
      <c r="R1016" s="87"/>
      <c r="S1016" s="87"/>
      <c r="T1016" s="87" t="s">
        <v>2743</v>
      </c>
      <c r="U1016" s="90">
        <v>44081.385208333333</v>
      </c>
      <c r="V1016" s="92" t="s">
        <v>3585</v>
      </c>
      <c r="W1016" s="87"/>
      <c r="X1016" s="87"/>
      <c r="Y1016" s="96" t="s">
        <v>5585</v>
      </c>
      <c r="Z1016" s="87"/>
      <c r="AA1016" s="48">
        <v>0</v>
      </c>
      <c r="AB1016" s="49">
        <v>0</v>
      </c>
      <c r="AC1016" s="48">
        <v>0</v>
      </c>
      <c r="AD1016" s="49">
        <v>0</v>
      </c>
      <c r="AE1016" s="48">
        <v>0</v>
      </c>
      <c r="AF1016" s="49">
        <v>0</v>
      </c>
      <c r="AG1016" s="48">
        <v>16</v>
      </c>
      <c r="AH1016" s="49">
        <v>100</v>
      </c>
      <c r="AI1016" s="48">
        <v>16</v>
      </c>
    </row>
    <row r="1017" spans="1:35" x14ac:dyDescent="0.25">
      <c r="A1017" s="62" t="s">
        <v>618</v>
      </c>
      <c r="B1017" s="62" t="s">
        <v>618</v>
      </c>
      <c r="C1017" s="63"/>
      <c r="D1017" s="64"/>
      <c r="E1017" s="65"/>
      <c r="F1017" s="66"/>
      <c r="G1017" s="63"/>
      <c r="H1017" s="67"/>
      <c r="I1017" s="68"/>
      <c r="J1017" s="68"/>
      <c r="K1017" s="34"/>
      <c r="L1017" s="75">
        <v>1017</v>
      </c>
      <c r="M1017" s="75" t="b">
        <f xml:space="preserve"> IF(AND(Edges[Relationship Date (UTC)] &gt;= Misc!$O$2, Edges[Relationship Date (UTC)] &lt;= Misc!$P$2,Edges[Tweet Date (UTC)] &gt;= Misc!$O$3, Edges[Tweet Date (UTC)] &lt;= Misc!$P$3,TRUE), TRUE, FALSE)</f>
        <v>1</v>
      </c>
      <c r="N1017" s="70"/>
      <c r="O1017" s="87" t="s">
        <v>178</v>
      </c>
      <c r="P1017" s="90">
        <v>44081.385254629633</v>
      </c>
      <c r="Q1017" s="87" t="s">
        <v>2234</v>
      </c>
      <c r="R1017" s="87"/>
      <c r="S1017" s="87"/>
      <c r="T1017" s="87" t="s">
        <v>2743</v>
      </c>
      <c r="U1017" s="90">
        <v>44081.385254629633</v>
      </c>
      <c r="V1017" s="92" t="s">
        <v>3586</v>
      </c>
      <c r="W1017" s="87"/>
      <c r="X1017" s="87"/>
      <c r="Y1017" s="96" t="s">
        <v>5586</v>
      </c>
      <c r="Z1017" s="87"/>
      <c r="AA1017" s="48">
        <v>0</v>
      </c>
      <c r="AB1017" s="49">
        <v>0</v>
      </c>
      <c r="AC1017" s="48">
        <v>0</v>
      </c>
      <c r="AD1017" s="49">
        <v>0</v>
      </c>
      <c r="AE1017" s="48">
        <v>0</v>
      </c>
      <c r="AF1017" s="49">
        <v>0</v>
      </c>
      <c r="AG1017" s="48">
        <v>1</v>
      </c>
      <c r="AH1017" s="49">
        <v>100</v>
      </c>
      <c r="AI1017" s="48">
        <v>1</v>
      </c>
    </row>
    <row r="1018" spans="1:35" x14ac:dyDescent="0.25">
      <c r="A1018" s="62" t="s">
        <v>619</v>
      </c>
      <c r="B1018" s="62" t="s">
        <v>1165</v>
      </c>
      <c r="C1018" s="63"/>
      <c r="D1018" s="64"/>
      <c r="E1018" s="65"/>
      <c r="F1018" s="66"/>
      <c r="G1018" s="63"/>
      <c r="H1018" s="67"/>
      <c r="I1018" s="68"/>
      <c r="J1018" s="68"/>
      <c r="K1018" s="34"/>
      <c r="L1018" s="75">
        <v>1018</v>
      </c>
      <c r="M1018" s="75" t="b">
        <f xml:space="preserve"> IF(AND(Edges[Relationship Date (UTC)] &gt;= Misc!$O$2, Edges[Relationship Date (UTC)] &lt;= Misc!$P$2,Edges[Tweet Date (UTC)] &gt;= Misc!$O$3, Edges[Tweet Date (UTC)] &lt;= Misc!$P$3,TRUE), TRUE, FALSE)</f>
        <v>1</v>
      </c>
      <c r="N1018" s="70"/>
      <c r="O1018" s="87" t="s">
        <v>1908</v>
      </c>
      <c r="P1018" s="90">
        <v>44081.385335648149</v>
      </c>
      <c r="Q1018" s="87" t="s">
        <v>2116</v>
      </c>
      <c r="R1018" s="87"/>
      <c r="S1018" s="87"/>
      <c r="T1018" s="87"/>
      <c r="U1018" s="90">
        <v>44081.385335648149</v>
      </c>
      <c r="V1018" s="92" t="s">
        <v>3587</v>
      </c>
      <c r="W1018" s="87"/>
      <c r="X1018" s="87"/>
      <c r="Y1018" s="96" t="s">
        <v>5587</v>
      </c>
      <c r="Z1018" s="87"/>
      <c r="AA1018" s="48">
        <v>0</v>
      </c>
      <c r="AB1018" s="49">
        <v>0</v>
      </c>
      <c r="AC1018" s="48">
        <v>1</v>
      </c>
      <c r="AD1018" s="49">
        <v>2.4390243902439024</v>
      </c>
      <c r="AE1018" s="48">
        <v>0</v>
      </c>
      <c r="AF1018" s="49">
        <v>0</v>
      </c>
      <c r="AG1018" s="48">
        <v>40</v>
      </c>
      <c r="AH1018" s="49">
        <v>97.560975609756099</v>
      </c>
      <c r="AI1018" s="48">
        <v>41</v>
      </c>
    </row>
    <row r="1019" spans="1:35" x14ac:dyDescent="0.25">
      <c r="A1019" s="62" t="s">
        <v>620</v>
      </c>
      <c r="B1019" s="62" t="s">
        <v>1165</v>
      </c>
      <c r="C1019" s="63"/>
      <c r="D1019" s="64"/>
      <c r="E1019" s="65"/>
      <c r="F1019" s="66"/>
      <c r="G1019" s="63"/>
      <c r="H1019" s="67"/>
      <c r="I1019" s="68"/>
      <c r="J1019" s="68"/>
      <c r="K1019" s="34"/>
      <c r="L1019" s="75">
        <v>1019</v>
      </c>
      <c r="M1019" s="75" t="b">
        <f xml:space="preserve"> IF(AND(Edges[Relationship Date (UTC)] &gt;= Misc!$O$2, Edges[Relationship Date (UTC)] &lt;= Misc!$P$2,Edges[Tweet Date (UTC)] &gt;= Misc!$O$3, Edges[Tweet Date (UTC)] &lt;= Misc!$P$3,TRUE), TRUE, FALSE)</f>
        <v>1</v>
      </c>
      <c r="N1019" s="70"/>
      <c r="O1019" s="87" t="s">
        <v>1908</v>
      </c>
      <c r="P1019" s="90">
        <v>44081.385393518518</v>
      </c>
      <c r="Q1019" s="87" t="s">
        <v>2220</v>
      </c>
      <c r="R1019" s="92" t="s">
        <v>2677</v>
      </c>
      <c r="S1019" s="87" t="s">
        <v>2738</v>
      </c>
      <c r="T1019" s="87" t="s">
        <v>2743</v>
      </c>
      <c r="U1019" s="90">
        <v>44081.385393518518</v>
      </c>
      <c r="V1019" s="92" t="s">
        <v>3588</v>
      </c>
      <c r="W1019" s="87"/>
      <c r="X1019" s="87"/>
      <c r="Y1019" s="96" t="s">
        <v>5588</v>
      </c>
      <c r="Z1019" s="87"/>
      <c r="AA1019" s="48">
        <v>0</v>
      </c>
      <c r="AB1019" s="49">
        <v>0</v>
      </c>
      <c r="AC1019" s="48">
        <v>0</v>
      </c>
      <c r="AD1019" s="49">
        <v>0</v>
      </c>
      <c r="AE1019" s="48">
        <v>0</v>
      </c>
      <c r="AF1019" s="49">
        <v>0</v>
      </c>
      <c r="AG1019" s="48">
        <v>16</v>
      </c>
      <c r="AH1019" s="49">
        <v>100</v>
      </c>
      <c r="AI1019" s="48">
        <v>16</v>
      </c>
    </row>
    <row r="1020" spans="1:35" x14ac:dyDescent="0.25">
      <c r="A1020" s="62" t="s">
        <v>621</v>
      </c>
      <c r="B1020" s="62" t="s">
        <v>1165</v>
      </c>
      <c r="C1020" s="63"/>
      <c r="D1020" s="64"/>
      <c r="E1020" s="65"/>
      <c r="F1020" s="66"/>
      <c r="G1020" s="63"/>
      <c r="H1020" s="67"/>
      <c r="I1020" s="68"/>
      <c r="J1020" s="68"/>
      <c r="K1020" s="34"/>
      <c r="L1020" s="75">
        <v>1020</v>
      </c>
      <c r="M1020" s="75" t="b">
        <f xml:space="preserve"> IF(AND(Edges[Relationship Date (UTC)] &gt;= Misc!$O$2, Edges[Relationship Date (UTC)] &lt;= Misc!$P$2,Edges[Tweet Date (UTC)] &gt;= Misc!$O$3, Edges[Tweet Date (UTC)] &lt;= Misc!$P$3,TRUE), TRUE, FALSE)</f>
        <v>1</v>
      </c>
      <c r="N1020" s="70"/>
      <c r="O1020" s="87" t="s">
        <v>1908</v>
      </c>
      <c r="P1020" s="90">
        <v>44081.385428240741</v>
      </c>
      <c r="Q1020" s="87" t="s">
        <v>1921</v>
      </c>
      <c r="R1020" s="87"/>
      <c r="S1020" s="87"/>
      <c r="T1020" s="87" t="s">
        <v>2747</v>
      </c>
      <c r="U1020" s="90">
        <v>44081.385428240741</v>
      </c>
      <c r="V1020" s="92" t="s">
        <v>3589</v>
      </c>
      <c r="W1020" s="87"/>
      <c r="X1020" s="87"/>
      <c r="Y1020" s="96" t="s">
        <v>5589</v>
      </c>
      <c r="Z1020" s="87"/>
      <c r="AA1020" s="48">
        <v>0</v>
      </c>
      <c r="AB1020" s="49">
        <v>0</v>
      </c>
      <c r="AC1020" s="48">
        <v>0</v>
      </c>
      <c r="AD1020" s="49">
        <v>0</v>
      </c>
      <c r="AE1020" s="48">
        <v>0</v>
      </c>
      <c r="AF1020" s="49">
        <v>0</v>
      </c>
      <c r="AG1020" s="48">
        <v>26</v>
      </c>
      <c r="AH1020" s="49">
        <v>100</v>
      </c>
      <c r="AI1020" s="48">
        <v>26</v>
      </c>
    </row>
    <row r="1021" spans="1:35" x14ac:dyDescent="0.25">
      <c r="A1021" s="62" t="s">
        <v>622</v>
      </c>
      <c r="B1021" s="62" t="s">
        <v>1443</v>
      </c>
      <c r="C1021" s="63"/>
      <c r="D1021" s="64"/>
      <c r="E1021" s="65"/>
      <c r="F1021" s="66"/>
      <c r="G1021" s="63"/>
      <c r="H1021" s="67"/>
      <c r="I1021" s="68"/>
      <c r="J1021" s="68"/>
      <c r="K1021" s="34"/>
      <c r="L1021" s="75">
        <v>1021</v>
      </c>
      <c r="M1021" s="75" t="b">
        <f xml:space="preserve"> IF(AND(Edges[Relationship Date (UTC)] &gt;= Misc!$O$2, Edges[Relationship Date (UTC)] &lt;= Misc!$P$2,Edges[Tweet Date (UTC)] &gt;= Misc!$O$3, Edges[Tweet Date (UTC)] &lt;= Misc!$P$3,TRUE), TRUE, FALSE)</f>
        <v>1</v>
      </c>
      <c r="N1021" s="70"/>
      <c r="O1021" s="87" t="s">
        <v>1908</v>
      </c>
      <c r="P1021" s="90">
        <v>44081.385428240741</v>
      </c>
      <c r="Q1021" s="87" t="s">
        <v>2030</v>
      </c>
      <c r="R1021" s="87"/>
      <c r="S1021" s="87"/>
      <c r="T1021" s="87" t="s">
        <v>2777</v>
      </c>
      <c r="U1021" s="90">
        <v>44081.385428240741</v>
      </c>
      <c r="V1021" s="92" t="s">
        <v>3590</v>
      </c>
      <c r="W1021" s="87"/>
      <c r="X1021" s="87"/>
      <c r="Y1021" s="96" t="s">
        <v>5590</v>
      </c>
      <c r="Z1021" s="87"/>
      <c r="AA1021" s="48">
        <v>0</v>
      </c>
      <c r="AB1021" s="49">
        <v>0</v>
      </c>
      <c r="AC1021" s="48">
        <v>0</v>
      </c>
      <c r="AD1021" s="49">
        <v>0</v>
      </c>
      <c r="AE1021" s="48">
        <v>0</v>
      </c>
      <c r="AF1021" s="49">
        <v>0</v>
      </c>
      <c r="AG1021" s="48">
        <v>47</v>
      </c>
      <c r="AH1021" s="49">
        <v>100</v>
      </c>
      <c r="AI1021" s="48">
        <v>47</v>
      </c>
    </row>
    <row r="1022" spans="1:35" x14ac:dyDescent="0.25">
      <c r="A1022" s="62" t="s">
        <v>623</v>
      </c>
      <c r="B1022" s="62" t="s">
        <v>1524</v>
      </c>
      <c r="C1022" s="63"/>
      <c r="D1022" s="64"/>
      <c r="E1022" s="65"/>
      <c r="F1022" s="66"/>
      <c r="G1022" s="63"/>
      <c r="H1022" s="67"/>
      <c r="I1022" s="68"/>
      <c r="J1022" s="68"/>
      <c r="K1022" s="34"/>
      <c r="L1022" s="75">
        <v>1022</v>
      </c>
      <c r="M1022" s="75" t="b">
        <f xml:space="preserve"> IF(AND(Edges[Relationship Date (UTC)] &gt;= Misc!$O$2, Edges[Relationship Date (UTC)] &lt;= Misc!$P$2,Edges[Tweet Date (UTC)] &gt;= Misc!$O$3, Edges[Tweet Date (UTC)] &lt;= Misc!$P$3,TRUE), TRUE, FALSE)</f>
        <v>1</v>
      </c>
      <c r="N1022" s="70"/>
      <c r="O1022" s="87" t="s">
        <v>1908</v>
      </c>
      <c r="P1022" s="90">
        <v>44081.385439814818</v>
      </c>
      <c r="Q1022" s="87" t="s">
        <v>2104</v>
      </c>
      <c r="R1022" s="87"/>
      <c r="S1022" s="87"/>
      <c r="T1022" s="87" t="s">
        <v>2797</v>
      </c>
      <c r="U1022" s="90">
        <v>44081.385439814818</v>
      </c>
      <c r="V1022" s="92" t="s">
        <v>3591</v>
      </c>
      <c r="W1022" s="87"/>
      <c r="X1022" s="87"/>
      <c r="Y1022" s="96" t="s">
        <v>5591</v>
      </c>
      <c r="Z1022" s="87"/>
      <c r="AA1022" s="48">
        <v>0</v>
      </c>
      <c r="AB1022" s="49">
        <v>0</v>
      </c>
      <c r="AC1022" s="48">
        <v>0</v>
      </c>
      <c r="AD1022" s="49">
        <v>0</v>
      </c>
      <c r="AE1022" s="48">
        <v>0</v>
      </c>
      <c r="AF1022" s="49">
        <v>0</v>
      </c>
      <c r="AG1022" s="48">
        <v>38</v>
      </c>
      <c r="AH1022" s="49">
        <v>100</v>
      </c>
      <c r="AI1022" s="48">
        <v>38</v>
      </c>
    </row>
    <row r="1023" spans="1:35" x14ac:dyDescent="0.25">
      <c r="A1023" s="62" t="s">
        <v>624</v>
      </c>
      <c r="B1023" s="62" t="s">
        <v>1165</v>
      </c>
      <c r="C1023" s="63"/>
      <c r="D1023" s="64"/>
      <c r="E1023" s="65"/>
      <c r="F1023" s="66"/>
      <c r="G1023" s="63"/>
      <c r="H1023" s="67"/>
      <c r="I1023" s="68"/>
      <c r="J1023" s="68"/>
      <c r="K1023" s="34"/>
      <c r="L1023" s="75">
        <v>1023</v>
      </c>
      <c r="M1023" s="75" t="b">
        <f xml:space="preserve"> IF(AND(Edges[Relationship Date (UTC)] &gt;= Misc!$O$2, Edges[Relationship Date (UTC)] &lt;= Misc!$P$2,Edges[Tweet Date (UTC)] &gt;= Misc!$O$3, Edges[Tweet Date (UTC)] &lt;= Misc!$P$3,TRUE), TRUE, FALSE)</f>
        <v>1</v>
      </c>
      <c r="N1023" s="70"/>
      <c r="O1023" s="87" t="s">
        <v>1908</v>
      </c>
      <c r="P1023" s="90">
        <v>44081.385497685187</v>
      </c>
      <c r="Q1023" s="87" t="s">
        <v>1921</v>
      </c>
      <c r="R1023" s="87"/>
      <c r="S1023" s="87"/>
      <c r="T1023" s="87" t="s">
        <v>2747</v>
      </c>
      <c r="U1023" s="90">
        <v>44081.385497685187</v>
      </c>
      <c r="V1023" s="92" t="s">
        <v>3592</v>
      </c>
      <c r="W1023" s="87"/>
      <c r="X1023" s="87"/>
      <c r="Y1023" s="96" t="s">
        <v>5592</v>
      </c>
      <c r="Z1023" s="87"/>
      <c r="AA1023" s="48">
        <v>0</v>
      </c>
      <c r="AB1023" s="49">
        <v>0</v>
      </c>
      <c r="AC1023" s="48">
        <v>0</v>
      </c>
      <c r="AD1023" s="49">
        <v>0</v>
      </c>
      <c r="AE1023" s="48">
        <v>0</v>
      </c>
      <c r="AF1023" s="49">
        <v>0</v>
      </c>
      <c r="AG1023" s="48">
        <v>26</v>
      </c>
      <c r="AH1023" s="49">
        <v>100</v>
      </c>
      <c r="AI1023" s="48">
        <v>26</v>
      </c>
    </row>
    <row r="1024" spans="1:35" x14ac:dyDescent="0.25">
      <c r="A1024" s="62" t="s">
        <v>625</v>
      </c>
      <c r="B1024" s="62" t="s">
        <v>1539</v>
      </c>
      <c r="C1024" s="63"/>
      <c r="D1024" s="64"/>
      <c r="E1024" s="65"/>
      <c r="F1024" s="66"/>
      <c r="G1024" s="63"/>
      <c r="H1024" s="67"/>
      <c r="I1024" s="68"/>
      <c r="J1024" s="68"/>
      <c r="K1024" s="34"/>
      <c r="L1024" s="75">
        <v>1024</v>
      </c>
      <c r="M1024" s="75" t="b">
        <f xml:space="preserve"> IF(AND(Edges[Relationship Date (UTC)] &gt;= Misc!$O$2, Edges[Relationship Date (UTC)] &lt;= Misc!$P$2,Edges[Tweet Date (UTC)] &gt;= Misc!$O$3, Edges[Tweet Date (UTC)] &lt;= Misc!$P$3,TRUE), TRUE, FALSE)</f>
        <v>1</v>
      </c>
      <c r="N1024" s="70"/>
      <c r="O1024" s="87" t="s">
        <v>1908</v>
      </c>
      <c r="P1024" s="90">
        <v>44081.38554398148</v>
      </c>
      <c r="Q1024" s="87" t="s">
        <v>2112</v>
      </c>
      <c r="R1024" s="87"/>
      <c r="S1024" s="87"/>
      <c r="T1024" s="87" t="s">
        <v>2803</v>
      </c>
      <c r="U1024" s="90">
        <v>44081.38554398148</v>
      </c>
      <c r="V1024" s="92" t="s">
        <v>3593</v>
      </c>
      <c r="W1024" s="87"/>
      <c r="X1024" s="87"/>
      <c r="Y1024" s="96" t="s">
        <v>5593</v>
      </c>
      <c r="Z1024" s="87"/>
      <c r="AA1024" s="48">
        <v>0</v>
      </c>
      <c r="AB1024" s="49">
        <v>0</v>
      </c>
      <c r="AC1024" s="48">
        <v>0</v>
      </c>
      <c r="AD1024" s="49">
        <v>0</v>
      </c>
      <c r="AE1024" s="48">
        <v>0</v>
      </c>
      <c r="AF1024" s="49">
        <v>0</v>
      </c>
      <c r="AG1024" s="48">
        <v>41</v>
      </c>
      <c r="AH1024" s="49">
        <v>100</v>
      </c>
      <c r="AI1024" s="48">
        <v>41</v>
      </c>
    </row>
    <row r="1025" spans="1:35" x14ac:dyDescent="0.25">
      <c r="A1025" s="62" t="s">
        <v>626</v>
      </c>
      <c r="B1025" s="62" t="s">
        <v>1650</v>
      </c>
      <c r="C1025" s="63"/>
      <c r="D1025" s="64"/>
      <c r="E1025" s="65"/>
      <c r="F1025" s="66"/>
      <c r="G1025" s="63"/>
      <c r="H1025" s="67"/>
      <c r="I1025" s="68"/>
      <c r="J1025" s="68"/>
      <c r="K1025" s="34"/>
      <c r="L1025" s="75">
        <v>1025</v>
      </c>
      <c r="M1025" s="75" t="b">
        <f xml:space="preserve"> IF(AND(Edges[Relationship Date (UTC)] &gt;= Misc!$O$2, Edges[Relationship Date (UTC)] &lt;= Misc!$P$2,Edges[Tweet Date (UTC)] &gt;= Misc!$O$3, Edges[Tweet Date (UTC)] &lt;= Misc!$P$3,TRUE), TRUE, FALSE)</f>
        <v>1</v>
      </c>
      <c r="N1025" s="70"/>
      <c r="O1025" s="87" t="s">
        <v>1908</v>
      </c>
      <c r="P1025" s="90">
        <v>44081.385636574072</v>
      </c>
      <c r="Q1025" s="87" t="s">
        <v>2264</v>
      </c>
      <c r="R1025" s="87"/>
      <c r="S1025" s="87"/>
      <c r="T1025" s="87" t="s">
        <v>2829</v>
      </c>
      <c r="U1025" s="90">
        <v>44081.385636574072</v>
      </c>
      <c r="V1025" s="92" t="s">
        <v>3594</v>
      </c>
      <c r="W1025" s="87"/>
      <c r="X1025" s="87"/>
      <c r="Y1025" s="96" t="s">
        <v>5594</v>
      </c>
      <c r="Z1025" s="87"/>
      <c r="AA1025" s="48">
        <v>0</v>
      </c>
      <c r="AB1025" s="49">
        <v>0</v>
      </c>
      <c r="AC1025" s="48">
        <v>0</v>
      </c>
      <c r="AD1025" s="49">
        <v>0</v>
      </c>
      <c r="AE1025" s="48">
        <v>0</v>
      </c>
      <c r="AF1025" s="49">
        <v>0</v>
      </c>
      <c r="AG1025" s="48">
        <v>5</v>
      </c>
      <c r="AH1025" s="49">
        <v>100</v>
      </c>
      <c r="AI1025" s="48">
        <v>5</v>
      </c>
    </row>
    <row r="1026" spans="1:35" x14ac:dyDescent="0.25">
      <c r="A1026" s="62" t="s">
        <v>627</v>
      </c>
      <c r="B1026" s="62" t="s">
        <v>1165</v>
      </c>
      <c r="C1026" s="63"/>
      <c r="D1026" s="64"/>
      <c r="E1026" s="65"/>
      <c r="F1026" s="66"/>
      <c r="G1026" s="63"/>
      <c r="H1026" s="67"/>
      <c r="I1026" s="68"/>
      <c r="J1026" s="68"/>
      <c r="K1026" s="34"/>
      <c r="L1026" s="75">
        <v>1026</v>
      </c>
      <c r="M1026" s="75" t="b">
        <f xml:space="preserve"> IF(AND(Edges[Relationship Date (UTC)] &gt;= Misc!$O$2, Edges[Relationship Date (UTC)] &lt;= Misc!$P$2,Edges[Tweet Date (UTC)] &gt;= Misc!$O$3, Edges[Tweet Date (UTC)] &lt;= Misc!$P$3,TRUE), TRUE, FALSE)</f>
        <v>1</v>
      </c>
      <c r="N1026" s="70"/>
      <c r="O1026" s="87" t="s">
        <v>1908</v>
      </c>
      <c r="P1026" s="90">
        <v>44081.385671296295</v>
      </c>
      <c r="Q1026" s="87" t="s">
        <v>1911</v>
      </c>
      <c r="R1026" s="87"/>
      <c r="S1026" s="87"/>
      <c r="T1026" s="87" t="s">
        <v>2743</v>
      </c>
      <c r="U1026" s="90">
        <v>44081.385671296295</v>
      </c>
      <c r="V1026" s="92" t="s">
        <v>3595</v>
      </c>
      <c r="W1026" s="87"/>
      <c r="X1026" s="87"/>
      <c r="Y1026" s="96" t="s">
        <v>5595</v>
      </c>
      <c r="Z1026" s="87"/>
      <c r="AA1026" s="48">
        <v>0</v>
      </c>
      <c r="AB1026" s="49">
        <v>0</v>
      </c>
      <c r="AC1026" s="48">
        <v>0</v>
      </c>
      <c r="AD1026" s="49">
        <v>0</v>
      </c>
      <c r="AE1026" s="48">
        <v>0</v>
      </c>
      <c r="AF1026" s="49">
        <v>0</v>
      </c>
      <c r="AG1026" s="48">
        <v>29</v>
      </c>
      <c r="AH1026" s="49">
        <v>100</v>
      </c>
      <c r="AI1026" s="48">
        <v>29</v>
      </c>
    </row>
    <row r="1027" spans="1:35" x14ac:dyDescent="0.25">
      <c r="A1027" s="62" t="s">
        <v>628</v>
      </c>
      <c r="B1027" s="62" t="s">
        <v>1387</v>
      </c>
      <c r="C1027" s="63"/>
      <c r="D1027" s="64"/>
      <c r="E1027" s="65"/>
      <c r="F1027" s="66"/>
      <c r="G1027" s="63"/>
      <c r="H1027" s="67"/>
      <c r="I1027" s="68"/>
      <c r="J1027" s="68"/>
      <c r="K1027" s="34"/>
      <c r="L1027" s="75">
        <v>1027</v>
      </c>
      <c r="M1027" s="75" t="b">
        <f xml:space="preserve"> IF(AND(Edges[Relationship Date (UTC)] &gt;= Misc!$O$2, Edges[Relationship Date (UTC)] &lt;= Misc!$P$2,Edges[Tweet Date (UTC)] &gt;= Misc!$O$3, Edges[Tweet Date (UTC)] &lt;= Misc!$P$3,TRUE), TRUE, FALSE)</f>
        <v>1</v>
      </c>
      <c r="N1027" s="70"/>
      <c r="O1027" s="87" t="s">
        <v>1908</v>
      </c>
      <c r="P1027" s="90">
        <v>44081.385185185187</v>
      </c>
      <c r="Q1027" s="87" t="s">
        <v>2265</v>
      </c>
      <c r="R1027" s="87"/>
      <c r="S1027" s="87"/>
      <c r="T1027" s="87"/>
      <c r="U1027" s="90">
        <v>44081.385185185187</v>
      </c>
      <c r="V1027" s="92" t="s">
        <v>3596</v>
      </c>
      <c r="W1027" s="87"/>
      <c r="X1027" s="87"/>
      <c r="Y1027" s="96" t="s">
        <v>5596</v>
      </c>
      <c r="Z1027" s="87"/>
      <c r="AA1027" s="48">
        <v>0</v>
      </c>
      <c r="AB1027" s="49">
        <v>0</v>
      </c>
      <c r="AC1027" s="48">
        <v>0</v>
      </c>
      <c r="AD1027" s="49">
        <v>0</v>
      </c>
      <c r="AE1027" s="48">
        <v>0</v>
      </c>
      <c r="AF1027" s="49">
        <v>0</v>
      </c>
      <c r="AG1027" s="48">
        <v>41</v>
      </c>
      <c r="AH1027" s="49">
        <v>100</v>
      </c>
      <c r="AI1027" s="48">
        <v>41</v>
      </c>
    </row>
    <row r="1028" spans="1:35" x14ac:dyDescent="0.25">
      <c r="A1028" s="62" t="s">
        <v>628</v>
      </c>
      <c r="B1028" s="62" t="s">
        <v>1387</v>
      </c>
      <c r="C1028" s="63"/>
      <c r="D1028" s="64"/>
      <c r="E1028" s="65"/>
      <c r="F1028" s="66"/>
      <c r="G1028" s="63"/>
      <c r="H1028" s="67"/>
      <c r="I1028" s="68"/>
      <c r="J1028" s="68"/>
      <c r="K1028" s="34"/>
      <c r="L1028" s="75">
        <v>1028</v>
      </c>
      <c r="M1028" s="75" t="b">
        <f xml:space="preserve"> IF(AND(Edges[Relationship Date (UTC)] &gt;= Misc!$O$2, Edges[Relationship Date (UTC)] &lt;= Misc!$P$2,Edges[Tweet Date (UTC)] &gt;= Misc!$O$3, Edges[Tweet Date (UTC)] &lt;= Misc!$P$3,TRUE), TRUE, FALSE)</f>
        <v>1</v>
      </c>
      <c r="N1028" s="70"/>
      <c r="O1028" s="87" t="s">
        <v>1908</v>
      </c>
      <c r="P1028" s="90">
        <v>44081.385763888888</v>
      </c>
      <c r="Q1028" s="87" t="s">
        <v>2095</v>
      </c>
      <c r="R1028" s="87"/>
      <c r="S1028" s="87"/>
      <c r="T1028" s="87"/>
      <c r="U1028" s="90">
        <v>44081.385763888888</v>
      </c>
      <c r="V1028" s="92" t="s">
        <v>3597</v>
      </c>
      <c r="W1028" s="87"/>
      <c r="X1028" s="87"/>
      <c r="Y1028" s="96" t="s">
        <v>5597</v>
      </c>
      <c r="Z1028" s="87"/>
      <c r="AA1028" s="48">
        <v>0</v>
      </c>
      <c r="AB1028" s="49">
        <v>0</v>
      </c>
      <c r="AC1028" s="48">
        <v>0</v>
      </c>
      <c r="AD1028" s="49">
        <v>0</v>
      </c>
      <c r="AE1028" s="48">
        <v>0</v>
      </c>
      <c r="AF1028" s="49">
        <v>0</v>
      </c>
      <c r="AG1028" s="48">
        <v>46</v>
      </c>
      <c r="AH1028" s="49">
        <v>100</v>
      </c>
      <c r="AI1028" s="48">
        <v>46</v>
      </c>
    </row>
    <row r="1029" spans="1:35" x14ac:dyDescent="0.25">
      <c r="A1029" s="62" t="s">
        <v>629</v>
      </c>
      <c r="B1029" s="62" t="s">
        <v>1106</v>
      </c>
      <c r="C1029" s="63"/>
      <c r="D1029" s="64"/>
      <c r="E1029" s="65"/>
      <c r="F1029" s="66"/>
      <c r="G1029" s="63"/>
      <c r="H1029" s="67"/>
      <c r="I1029" s="68"/>
      <c r="J1029" s="68"/>
      <c r="K1029" s="34"/>
      <c r="L1029" s="75">
        <v>1029</v>
      </c>
      <c r="M1029" s="75" t="b">
        <f xml:space="preserve"> IF(AND(Edges[Relationship Date (UTC)] &gt;= Misc!$O$2, Edges[Relationship Date (UTC)] &lt;= Misc!$P$2,Edges[Tweet Date (UTC)] &gt;= Misc!$O$3, Edges[Tweet Date (UTC)] &lt;= Misc!$P$3,TRUE), TRUE, FALSE)</f>
        <v>1</v>
      </c>
      <c r="N1029" s="70"/>
      <c r="O1029" s="87" t="s">
        <v>1908</v>
      </c>
      <c r="P1029" s="90">
        <v>44081.385844907411</v>
      </c>
      <c r="Q1029" s="87" t="s">
        <v>2266</v>
      </c>
      <c r="R1029" s="87"/>
      <c r="S1029" s="87"/>
      <c r="T1029" s="87" t="s">
        <v>2747</v>
      </c>
      <c r="U1029" s="90">
        <v>44081.385844907411</v>
      </c>
      <c r="V1029" s="92" t="s">
        <v>3598</v>
      </c>
      <c r="W1029" s="87"/>
      <c r="X1029" s="87"/>
      <c r="Y1029" s="96" t="s">
        <v>5598</v>
      </c>
      <c r="Z1029" s="87"/>
      <c r="AA1029" s="48"/>
      <c r="AB1029" s="49"/>
      <c r="AC1029" s="48"/>
      <c r="AD1029" s="49"/>
      <c r="AE1029" s="48"/>
      <c r="AF1029" s="49"/>
      <c r="AG1029" s="48"/>
      <c r="AH1029" s="49"/>
      <c r="AI1029" s="48"/>
    </row>
    <row r="1030" spans="1:35" x14ac:dyDescent="0.25">
      <c r="A1030" s="62" t="s">
        <v>629</v>
      </c>
      <c r="B1030" s="62" t="s">
        <v>1651</v>
      </c>
      <c r="C1030" s="63"/>
      <c r="D1030" s="64"/>
      <c r="E1030" s="65"/>
      <c r="F1030" s="66"/>
      <c r="G1030" s="63"/>
      <c r="H1030" s="67"/>
      <c r="I1030" s="68"/>
      <c r="J1030" s="68"/>
      <c r="K1030" s="34"/>
      <c r="L1030" s="75">
        <v>1030</v>
      </c>
      <c r="M1030" s="75" t="b">
        <f xml:space="preserve"> IF(AND(Edges[Relationship Date (UTC)] &gt;= Misc!$O$2, Edges[Relationship Date (UTC)] &lt;= Misc!$P$2,Edges[Tweet Date (UTC)] &gt;= Misc!$O$3, Edges[Tweet Date (UTC)] &lt;= Misc!$P$3,TRUE), TRUE, FALSE)</f>
        <v>1</v>
      </c>
      <c r="N1030" s="70"/>
      <c r="O1030" s="87" t="s">
        <v>1908</v>
      </c>
      <c r="P1030" s="90">
        <v>44081.385844907411</v>
      </c>
      <c r="Q1030" s="87" t="s">
        <v>2266</v>
      </c>
      <c r="R1030" s="87"/>
      <c r="S1030" s="87"/>
      <c r="T1030" s="87" t="s">
        <v>2747</v>
      </c>
      <c r="U1030" s="90">
        <v>44081.385844907411</v>
      </c>
      <c r="V1030" s="92" t="s">
        <v>3598</v>
      </c>
      <c r="W1030" s="87"/>
      <c r="X1030" s="87"/>
      <c r="Y1030" s="96" t="s">
        <v>5598</v>
      </c>
      <c r="Z1030" s="87"/>
      <c r="AA1030" s="48"/>
      <c r="AB1030" s="49"/>
      <c r="AC1030" s="48"/>
      <c r="AD1030" s="49"/>
      <c r="AE1030" s="48"/>
      <c r="AF1030" s="49"/>
      <c r="AG1030" s="48"/>
      <c r="AH1030" s="49"/>
      <c r="AI1030" s="48"/>
    </row>
    <row r="1031" spans="1:35" x14ac:dyDescent="0.25">
      <c r="A1031" s="62" t="s">
        <v>629</v>
      </c>
      <c r="B1031" s="62" t="s">
        <v>1652</v>
      </c>
      <c r="C1031" s="63"/>
      <c r="D1031" s="64"/>
      <c r="E1031" s="65"/>
      <c r="F1031" s="66"/>
      <c r="G1031" s="63"/>
      <c r="H1031" s="67"/>
      <c r="I1031" s="68"/>
      <c r="J1031" s="68"/>
      <c r="K1031" s="34"/>
      <c r="L1031" s="75">
        <v>1031</v>
      </c>
      <c r="M1031" s="75" t="b">
        <f xml:space="preserve"> IF(AND(Edges[Relationship Date (UTC)] &gt;= Misc!$O$2, Edges[Relationship Date (UTC)] &lt;= Misc!$P$2,Edges[Tweet Date (UTC)] &gt;= Misc!$O$3, Edges[Tweet Date (UTC)] &lt;= Misc!$P$3,TRUE), TRUE, FALSE)</f>
        <v>1</v>
      </c>
      <c r="N1031" s="70"/>
      <c r="O1031" s="87" t="s">
        <v>1908</v>
      </c>
      <c r="P1031" s="90">
        <v>44081.385844907411</v>
      </c>
      <c r="Q1031" s="87" t="s">
        <v>2266</v>
      </c>
      <c r="R1031" s="87"/>
      <c r="S1031" s="87"/>
      <c r="T1031" s="87" t="s">
        <v>2747</v>
      </c>
      <c r="U1031" s="90">
        <v>44081.385844907411</v>
      </c>
      <c r="V1031" s="92" t="s">
        <v>3598</v>
      </c>
      <c r="W1031" s="87"/>
      <c r="X1031" s="87"/>
      <c r="Y1031" s="96" t="s">
        <v>5598</v>
      </c>
      <c r="Z1031" s="87"/>
      <c r="AA1031" s="48">
        <v>0</v>
      </c>
      <c r="AB1031" s="49">
        <v>0</v>
      </c>
      <c r="AC1031" s="48">
        <v>0</v>
      </c>
      <c r="AD1031" s="49">
        <v>0</v>
      </c>
      <c r="AE1031" s="48">
        <v>0</v>
      </c>
      <c r="AF1031" s="49">
        <v>0</v>
      </c>
      <c r="AG1031" s="48">
        <v>28</v>
      </c>
      <c r="AH1031" s="49">
        <v>100</v>
      </c>
      <c r="AI1031" s="48">
        <v>28</v>
      </c>
    </row>
    <row r="1032" spans="1:35" x14ac:dyDescent="0.25">
      <c r="A1032" s="62" t="s">
        <v>630</v>
      </c>
      <c r="B1032" s="62" t="s">
        <v>1434</v>
      </c>
      <c r="C1032" s="63"/>
      <c r="D1032" s="64"/>
      <c r="E1032" s="65"/>
      <c r="F1032" s="66"/>
      <c r="G1032" s="63"/>
      <c r="H1032" s="67"/>
      <c r="I1032" s="68"/>
      <c r="J1032" s="68"/>
      <c r="K1032" s="34"/>
      <c r="L1032" s="75">
        <v>1032</v>
      </c>
      <c r="M1032" s="75" t="b">
        <f xml:space="preserve"> IF(AND(Edges[Relationship Date (UTC)] &gt;= Misc!$O$2, Edges[Relationship Date (UTC)] &lt;= Misc!$P$2,Edges[Tweet Date (UTC)] &gt;= Misc!$O$3, Edges[Tweet Date (UTC)] &lt;= Misc!$P$3,TRUE), TRUE, FALSE)</f>
        <v>1</v>
      </c>
      <c r="N1032" s="70"/>
      <c r="O1032" s="87" t="s">
        <v>1908</v>
      </c>
      <c r="P1032" s="90">
        <v>44081.38585648148</v>
      </c>
      <c r="Q1032" s="87" t="s">
        <v>2015</v>
      </c>
      <c r="R1032" s="87"/>
      <c r="S1032" s="87"/>
      <c r="T1032" s="87" t="s">
        <v>2743</v>
      </c>
      <c r="U1032" s="90">
        <v>44081.38585648148</v>
      </c>
      <c r="V1032" s="92" t="s">
        <v>3599</v>
      </c>
      <c r="W1032" s="87"/>
      <c r="X1032" s="87"/>
      <c r="Y1032" s="96" t="s">
        <v>5599</v>
      </c>
      <c r="Z1032" s="87"/>
      <c r="AA1032" s="48">
        <v>0</v>
      </c>
      <c r="AB1032" s="49">
        <v>0</v>
      </c>
      <c r="AC1032" s="48">
        <v>0</v>
      </c>
      <c r="AD1032" s="49">
        <v>0</v>
      </c>
      <c r="AE1032" s="48">
        <v>0</v>
      </c>
      <c r="AF1032" s="49">
        <v>0</v>
      </c>
      <c r="AG1032" s="48">
        <v>17</v>
      </c>
      <c r="AH1032" s="49">
        <v>100</v>
      </c>
      <c r="AI1032" s="48">
        <v>17</v>
      </c>
    </row>
    <row r="1033" spans="1:35" x14ac:dyDescent="0.25">
      <c r="A1033" s="62" t="s">
        <v>631</v>
      </c>
      <c r="B1033" s="62" t="s">
        <v>1653</v>
      </c>
      <c r="C1033" s="63"/>
      <c r="D1033" s="64"/>
      <c r="E1033" s="65"/>
      <c r="F1033" s="66"/>
      <c r="G1033" s="63"/>
      <c r="H1033" s="67"/>
      <c r="I1033" s="68"/>
      <c r="J1033" s="68"/>
      <c r="K1033" s="34"/>
      <c r="L1033" s="75">
        <v>1033</v>
      </c>
      <c r="M1033" s="75" t="b">
        <f xml:space="preserve"> IF(AND(Edges[Relationship Date (UTC)] &gt;= Misc!$O$2, Edges[Relationship Date (UTC)] &lt;= Misc!$P$2,Edges[Tweet Date (UTC)] &gt;= Misc!$O$3, Edges[Tweet Date (UTC)] &lt;= Misc!$P$3,TRUE), TRUE, FALSE)</f>
        <v>1</v>
      </c>
      <c r="N1033" s="70"/>
      <c r="O1033" s="87" t="s">
        <v>1908</v>
      </c>
      <c r="P1033" s="90">
        <v>44081.385868055557</v>
      </c>
      <c r="Q1033" s="87" t="s">
        <v>2267</v>
      </c>
      <c r="R1033" s="87"/>
      <c r="S1033" s="87"/>
      <c r="T1033" s="87" t="s">
        <v>2830</v>
      </c>
      <c r="U1033" s="90">
        <v>44081.385868055557</v>
      </c>
      <c r="V1033" s="92" t="s">
        <v>3600</v>
      </c>
      <c r="W1033" s="87"/>
      <c r="X1033" s="87"/>
      <c r="Y1033" s="96" t="s">
        <v>5600</v>
      </c>
      <c r="Z1033" s="87"/>
      <c r="AA1033" s="48">
        <v>2</v>
      </c>
      <c r="AB1033" s="49">
        <v>11.111111111111111</v>
      </c>
      <c r="AC1033" s="48">
        <v>0</v>
      </c>
      <c r="AD1033" s="49">
        <v>0</v>
      </c>
      <c r="AE1033" s="48">
        <v>0</v>
      </c>
      <c r="AF1033" s="49">
        <v>0</v>
      </c>
      <c r="AG1033" s="48">
        <v>16</v>
      </c>
      <c r="AH1033" s="49">
        <v>88.888888888888886</v>
      </c>
      <c r="AI1033" s="48">
        <v>18</v>
      </c>
    </row>
    <row r="1034" spans="1:35" x14ac:dyDescent="0.25">
      <c r="A1034" s="62" t="s">
        <v>632</v>
      </c>
      <c r="B1034" s="62" t="s">
        <v>1654</v>
      </c>
      <c r="C1034" s="63"/>
      <c r="D1034" s="64"/>
      <c r="E1034" s="65"/>
      <c r="F1034" s="66"/>
      <c r="G1034" s="63"/>
      <c r="H1034" s="67"/>
      <c r="I1034" s="68"/>
      <c r="J1034" s="68"/>
      <c r="K1034" s="34"/>
      <c r="L1034" s="75">
        <v>1034</v>
      </c>
      <c r="M1034" s="75" t="b">
        <f xml:space="preserve"> IF(AND(Edges[Relationship Date (UTC)] &gt;= Misc!$O$2, Edges[Relationship Date (UTC)] &lt;= Misc!$P$2,Edges[Tweet Date (UTC)] &gt;= Misc!$O$3, Edges[Tweet Date (UTC)] &lt;= Misc!$P$3,TRUE), TRUE, FALSE)</f>
        <v>1</v>
      </c>
      <c r="N1034" s="70"/>
      <c r="O1034" s="87" t="s">
        <v>1908</v>
      </c>
      <c r="P1034" s="90">
        <v>44081.385787037034</v>
      </c>
      <c r="Q1034" s="87" t="s">
        <v>2268</v>
      </c>
      <c r="R1034" s="87"/>
      <c r="S1034" s="87"/>
      <c r="T1034" s="87"/>
      <c r="U1034" s="90">
        <v>44081.385787037034</v>
      </c>
      <c r="V1034" s="92" t="s">
        <v>3601</v>
      </c>
      <c r="W1034" s="87"/>
      <c r="X1034" s="87"/>
      <c r="Y1034" s="96" t="s">
        <v>5601</v>
      </c>
      <c r="Z1034" s="87"/>
      <c r="AA1034" s="48">
        <v>0</v>
      </c>
      <c r="AB1034" s="49">
        <v>0</v>
      </c>
      <c r="AC1034" s="48">
        <v>0</v>
      </c>
      <c r="AD1034" s="49">
        <v>0</v>
      </c>
      <c r="AE1034" s="48">
        <v>0</v>
      </c>
      <c r="AF1034" s="49">
        <v>0</v>
      </c>
      <c r="AG1034" s="48">
        <v>43</v>
      </c>
      <c r="AH1034" s="49">
        <v>100</v>
      </c>
      <c r="AI1034" s="48">
        <v>43</v>
      </c>
    </row>
    <row r="1035" spans="1:35" x14ac:dyDescent="0.25">
      <c r="A1035" s="62" t="s">
        <v>632</v>
      </c>
      <c r="B1035" s="62" t="s">
        <v>1655</v>
      </c>
      <c r="C1035" s="63"/>
      <c r="D1035" s="64"/>
      <c r="E1035" s="65"/>
      <c r="F1035" s="66"/>
      <c r="G1035" s="63"/>
      <c r="H1035" s="67"/>
      <c r="I1035" s="68"/>
      <c r="J1035" s="68"/>
      <c r="K1035" s="34"/>
      <c r="L1035" s="75">
        <v>1035</v>
      </c>
      <c r="M1035" s="75" t="b">
        <f xml:space="preserve"> IF(AND(Edges[Relationship Date (UTC)] &gt;= Misc!$O$2, Edges[Relationship Date (UTC)] &lt;= Misc!$P$2,Edges[Tweet Date (UTC)] &gt;= Misc!$O$3, Edges[Tweet Date (UTC)] &lt;= Misc!$P$3,TRUE), TRUE, FALSE)</f>
        <v>1</v>
      </c>
      <c r="N1035" s="70"/>
      <c r="O1035" s="87" t="s">
        <v>1908</v>
      </c>
      <c r="P1035" s="90">
        <v>44081.385879629626</v>
      </c>
      <c r="Q1035" s="87" t="s">
        <v>2269</v>
      </c>
      <c r="R1035" s="87"/>
      <c r="S1035" s="87"/>
      <c r="T1035" s="87" t="s">
        <v>2747</v>
      </c>
      <c r="U1035" s="90">
        <v>44081.385879629626</v>
      </c>
      <c r="V1035" s="92" t="s">
        <v>3602</v>
      </c>
      <c r="W1035" s="87"/>
      <c r="X1035" s="87"/>
      <c r="Y1035" s="96" t="s">
        <v>5602</v>
      </c>
      <c r="Z1035" s="87"/>
      <c r="AA1035" s="48"/>
      <c r="AB1035" s="49"/>
      <c r="AC1035" s="48"/>
      <c r="AD1035" s="49"/>
      <c r="AE1035" s="48"/>
      <c r="AF1035" s="49"/>
      <c r="AG1035" s="48"/>
      <c r="AH1035" s="49"/>
      <c r="AI1035" s="48"/>
    </row>
    <row r="1036" spans="1:35" x14ac:dyDescent="0.25">
      <c r="A1036" s="62" t="s">
        <v>632</v>
      </c>
      <c r="B1036" s="62" t="s">
        <v>1656</v>
      </c>
      <c r="C1036" s="63"/>
      <c r="D1036" s="64"/>
      <c r="E1036" s="65"/>
      <c r="F1036" s="66"/>
      <c r="G1036" s="63"/>
      <c r="H1036" s="67"/>
      <c r="I1036" s="68"/>
      <c r="J1036" s="68"/>
      <c r="K1036" s="34"/>
      <c r="L1036" s="75">
        <v>1036</v>
      </c>
      <c r="M1036" s="75" t="b">
        <f xml:space="preserve"> IF(AND(Edges[Relationship Date (UTC)] &gt;= Misc!$O$2, Edges[Relationship Date (UTC)] &lt;= Misc!$P$2,Edges[Tweet Date (UTC)] &gt;= Misc!$O$3, Edges[Tweet Date (UTC)] &lt;= Misc!$P$3,TRUE), TRUE, FALSE)</f>
        <v>1</v>
      </c>
      <c r="N1036" s="70"/>
      <c r="O1036" s="87" t="s">
        <v>1908</v>
      </c>
      <c r="P1036" s="90">
        <v>44081.385879629626</v>
      </c>
      <c r="Q1036" s="87" t="s">
        <v>2269</v>
      </c>
      <c r="R1036" s="87"/>
      <c r="S1036" s="87"/>
      <c r="T1036" s="87" t="s">
        <v>2747</v>
      </c>
      <c r="U1036" s="90">
        <v>44081.385879629626</v>
      </c>
      <c r="V1036" s="92" t="s">
        <v>3602</v>
      </c>
      <c r="W1036" s="87"/>
      <c r="X1036" s="87"/>
      <c r="Y1036" s="96" t="s">
        <v>5602</v>
      </c>
      <c r="Z1036" s="87"/>
      <c r="AA1036" s="48">
        <v>0</v>
      </c>
      <c r="AB1036" s="49">
        <v>0</v>
      </c>
      <c r="AC1036" s="48">
        <v>0</v>
      </c>
      <c r="AD1036" s="49">
        <v>0</v>
      </c>
      <c r="AE1036" s="48">
        <v>0</v>
      </c>
      <c r="AF1036" s="49">
        <v>0</v>
      </c>
      <c r="AG1036" s="48">
        <v>35</v>
      </c>
      <c r="AH1036" s="49">
        <v>100</v>
      </c>
      <c r="AI1036" s="48">
        <v>35</v>
      </c>
    </row>
    <row r="1037" spans="1:35" x14ac:dyDescent="0.25">
      <c r="A1037" s="62" t="s">
        <v>633</v>
      </c>
      <c r="B1037" s="62" t="s">
        <v>1657</v>
      </c>
      <c r="C1037" s="63"/>
      <c r="D1037" s="64"/>
      <c r="E1037" s="65"/>
      <c r="F1037" s="66"/>
      <c r="G1037" s="63"/>
      <c r="H1037" s="67"/>
      <c r="I1037" s="68"/>
      <c r="J1037" s="68"/>
      <c r="K1037" s="34"/>
      <c r="L1037" s="75">
        <v>1037</v>
      </c>
      <c r="M1037" s="75" t="b">
        <f xml:space="preserve"> IF(AND(Edges[Relationship Date (UTC)] &gt;= Misc!$O$2, Edges[Relationship Date (UTC)] &lt;= Misc!$P$2,Edges[Tweet Date (UTC)] &gt;= Misc!$O$3, Edges[Tweet Date (UTC)] &lt;= Misc!$P$3,TRUE), TRUE, FALSE)</f>
        <v>1</v>
      </c>
      <c r="N1037" s="70"/>
      <c r="O1037" s="87" t="s">
        <v>1908</v>
      </c>
      <c r="P1037" s="90">
        <v>44081.385960648149</v>
      </c>
      <c r="Q1037" s="87" t="s">
        <v>2270</v>
      </c>
      <c r="R1037" s="87"/>
      <c r="S1037" s="87"/>
      <c r="T1037" s="87" t="s">
        <v>2743</v>
      </c>
      <c r="U1037" s="90">
        <v>44081.385960648149</v>
      </c>
      <c r="V1037" s="92" t="s">
        <v>3603</v>
      </c>
      <c r="W1037" s="87"/>
      <c r="X1037" s="87"/>
      <c r="Y1037" s="96" t="s">
        <v>5603</v>
      </c>
      <c r="Z1037" s="87"/>
      <c r="AA1037" s="48">
        <v>0</v>
      </c>
      <c r="AB1037" s="49">
        <v>0</v>
      </c>
      <c r="AC1037" s="48">
        <v>0</v>
      </c>
      <c r="AD1037" s="49">
        <v>0</v>
      </c>
      <c r="AE1037" s="48">
        <v>0</v>
      </c>
      <c r="AF1037" s="49">
        <v>0</v>
      </c>
      <c r="AG1037" s="48">
        <v>35</v>
      </c>
      <c r="AH1037" s="49">
        <v>100</v>
      </c>
      <c r="AI1037" s="48">
        <v>35</v>
      </c>
    </row>
    <row r="1038" spans="1:35" x14ac:dyDescent="0.25">
      <c r="A1038" s="62" t="s">
        <v>633</v>
      </c>
      <c r="B1038" s="62" t="s">
        <v>1436</v>
      </c>
      <c r="C1038" s="63"/>
      <c r="D1038" s="64"/>
      <c r="E1038" s="65"/>
      <c r="F1038" s="66"/>
      <c r="G1038" s="63"/>
      <c r="H1038" s="67"/>
      <c r="I1038" s="68"/>
      <c r="J1038" s="68"/>
      <c r="K1038" s="34"/>
      <c r="L1038" s="75">
        <v>1038</v>
      </c>
      <c r="M1038" s="75" t="b">
        <f xml:space="preserve"> IF(AND(Edges[Relationship Date (UTC)] &gt;= Misc!$O$2, Edges[Relationship Date (UTC)] &lt;= Misc!$P$2,Edges[Tweet Date (UTC)] &gt;= Misc!$O$3, Edges[Tweet Date (UTC)] &lt;= Misc!$P$3,TRUE), TRUE, FALSE)</f>
        <v>1</v>
      </c>
      <c r="N1038" s="70"/>
      <c r="O1038" s="87" t="s">
        <v>1908</v>
      </c>
      <c r="P1038" s="90">
        <v>44081.385960648149</v>
      </c>
      <c r="Q1038" s="87" t="s">
        <v>2270</v>
      </c>
      <c r="R1038" s="87"/>
      <c r="S1038" s="87"/>
      <c r="T1038" s="87" t="s">
        <v>2743</v>
      </c>
      <c r="U1038" s="90">
        <v>44081.385960648149</v>
      </c>
      <c r="V1038" s="92" t="s">
        <v>3603</v>
      </c>
      <c r="W1038" s="87"/>
      <c r="X1038" s="87"/>
      <c r="Y1038" s="96" t="s">
        <v>5603</v>
      </c>
      <c r="Z1038" s="87"/>
      <c r="AA1038" s="48"/>
      <c r="AB1038" s="49"/>
      <c r="AC1038" s="48"/>
      <c r="AD1038" s="49"/>
      <c r="AE1038" s="48"/>
      <c r="AF1038" s="49"/>
      <c r="AG1038" s="48"/>
      <c r="AH1038" s="49"/>
      <c r="AI1038" s="48"/>
    </row>
    <row r="1039" spans="1:35" x14ac:dyDescent="0.25">
      <c r="A1039" s="62" t="s">
        <v>634</v>
      </c>
      <c r="B1039" s="62" t="s">
        <v>1658</v>
      </c>
      <c r="C1039" s="63"/>
      <c r="D1039" s="64"/>
      <c r="E1039" s="65"/>
      <c r="F1039" s="66"/>
      <c r="G1039" s="63"/>
      <c r="H1039" s="67"/>
      <c r="I1039" s="68"/>
      <c r="J1039" s="68"/>
      <c r="K1039" s="34"/>
      <c r="L1039" s="75">
        <v>1039</v>
      </c>
      <c r="M1039" s="75" t="b">
        <f xml:space="preserve"> IF(AND(Edges[Relationship Date (UTC)] &gt;= Misc!$O$2, Edges[Relationship Date (UTC)] &lt;= Misc!$P$2,Edges[Tweet Date (UTC)] &gt;= Misc!$O$3, Edges[Tweet Date (UTC)] &lt;= Misc!$P$3,TRUE), TRUE, FALSE)</f>
        <v>1</v>
      </c>
      <c r="N1039" s="70"/>
      <c r="O1039" s="87" t="s">
        <v>1908</v>
      </c>
      <c r="P1039" s="90">
        <v>44081.385960648149</v>
      </c>
      <c r="Q1039" s="87" t="s">
        <v>2271</v>
      </c>
      <c r="R1039" s="87"/>
      <c r="S1039" s="87"/>
      <c r="T1039" s="87" t="s">
        <v>2743</v>
      </c>
      <c r="U1039" s="90">
        <v>44081.385960648149</v>
      </c>
      <c r="V1039" s="92" t="s">
        <v>3604</v>
      </c>
      <c r="W1039" s="87"/>
      <c r="X1039" s="87"/>
      <c r="Y1039" s="96" t="s">
        <v>5604</v>
      </c>
      <c r="Z1039" s="87"/>
      <c r="AA1039" s="48">
        <v>0</v>
      </c>
      <c r="AB1039" s="49">
        <v>0</v>
      </c>
      <c r="AC1039" s="48">
        <v>0</v>
      </c>
      <c r="AD1039" s="49">
        <v>0</v>
      </c>
      <c r="AE1039" s="48">
        <v>0</v>
      </c>
      <c r="AF1039" s="49">
        <v>0</v>
      </c>
      <c r="AG1039" s="48">
        <v>19</v>
      </c>
      <c r="AH1039" s="49">
        <v>100</v>
      </c>
      <c r="AI1039" s="48">
        <v>19</v>
      </c>
    </row>
    <row r="1040" spans="1:35" x14ac:dyDescent="0.25">
      <c r="A1040" s="62" t="s">
        <v>635</v>
      </c>
      <c r="B1040" s="62" t="s">
        <v>1659</v>
      </c>
      <c r="C1040" s="63"/>
      <c r="D1040" s="64"/>
      <c r="E1040" s="65"/>
      <c r="F1040" s="66"/>
      <c r="G1040" s="63"/>
      <c r="H1040" s="67"/>
      <c r="I1040" s="68"/>
      <c r="J1040" s="68"/>
      <c r="K1040" s="34"/>
      <c r="L1040" s="75">
        <v>1040</v>
      </c>
      <c r="M1040" s="75" t="b">
        <f xml:space="preserve"> IF(AND(Edges[Relationship Date (UTC)] &gt;= Misc!$O$2, Edges[Relationship Date (UTC)] &lt;= Misc!$P$2,Edges[Tweet Date (UTC)] &gt;= Misc!$O$3, Edges[Tweet Date (UTC)] &lt;= Misc!$P$3,TRUE), TRUE, FALSE)</f>
        <v>1</v>
      </c>
      <c r="N1040" s="70"/>
      <c r="O1040" s="87" t="s">
        <v>1908</v>
      </c>
      <c r="P1040" s="90">
        <v>44081.386053240742</v>
      </c>
      <c r="Q1040" s="87" t="s">
        <v>2272</v>
      </c>
      <c r="R1040" s="87"/>
      <c r="S1040" s="87"/>
      <c r="T1040" s="87" t="s">
        <v>2743</v>
      </c>
      <c r="U1040" s="90">
        <v>44081.386053240742</v>
      </c>
      <c r="V1040" s="92" t="s">
        <v>3605</v>
      </c>
      <c r="W1040" s="87"/>
      <c r="X1040" s="87"/>
      <c r="Y1040" s="96" t="s">
        <v>5605</v>
      </c>
      <c r="Z1040" s="87"/>
      <c r="AA1040" s="48">
        <v>0</v>
      </c>
      <c r="AB1040" s="49">
        <v>0</v>
      </c>
      <c r="AC1040" s="48">
        <v>0</v>
      </c>
      <c r="AD1040" s="49">
        <v>0</v>
      </c>
      <c r="AE1040" s="48">
        <v>0</v>
      </c>
      <c r="AF1040" s="49">
        <v>0</v>
      </c>
      <c r="AG1040" s="48">
        <v>22</v>
      </c>
      <c r="AH1040" s="49">
        <v>100</v>
      </c>
      <c r="AI1040" s="48">
        <v>22</v>
      </c>
    </row>
    <row r="1041" spans="1:35" x14ac:dyDescent="0.25">
      <c r="A1041" s="62" t="s">
        <v>636</v>
      </c>
      <c r="B1041" s="62" t="s">
        <v>1660</v>
      </c>
      <c r="C1041" s="63"/>
      <c r="D1041" s="64"/>
      <c r="E1041" s="65"/>
      <c r="F1041" s="66"/>
      <c r="G1041" s="63"/>
      <c r="H1041" s="67"/>
      <c r="I1041" s="68"/>
      <c r="J1041" s="68"/>
      <c r="K1041" s="34"/>
      <c r="L1041" s="75">
        <v>1041</v>
      </c>
      <c r="M1041" s="75" t="b">
        <f xml:space="preserve"> IF(AND(Edges[Relationship Date (UTC)] &gt;= Misc!$O$2, Edges[Relationship Date (UTC)] &lt;= Misc!$P$2,Edges[Tweet Date (UTC)] &gt;= Misc!$O$3, Edges[Tweet Date (UTC)] &lt;= Misc!$P$3,TRUE), TRUE, FALSE)</f>
        <v>1</v>
      </c>
      <c r="N1041" s="70"/>
      <c r="O1041" s="87" t="s">
        <v>1908</v>
      </c>
      <c r="P1041" s="90">
        <v>44081.386111111111</v>
      </c>
      <c r="Q1041" s="87" t="s">
        <v>2273</v>
      </c>
      <c r="R1041" s="87"/>
      <c r="S1041" s="87"/>
      <c r="T1041" s="87" t="s">
        <v>2831</v>
      </c>
      <c r="U1041" s="90">
        <v>44081.386111111111</v>
      </c>
      <c r="V1041" s="92" t="s">
        <v>3606</v>
      </c>
      <c r="W1041" s="87"/>
      <c r="X1041" s="87"/>
      <c r="Y1041" s="96" t="s">
        <v>5606</v>
      </c>
      <c r="Z1041" s="87"/>
      <c r="AA1041" s="48">
        <v>0</v>
      </c>
      <c r="AB1041" s="49">
        <v>0</v>
      </c>
      <c r="AC1041" s="48">
        <v>1</v>
      </c>
      <c r="AD1041" s="49">
        <v>3.125</v>
      </c>
      <c r="AE1041" s="48">
        <v>0</v>
      </c>
      <c r="AF1041" s="49">
        <v>0</v>
      </c>
      <c r="AG1041" s="48">
        <v>31</v>
      </c>
      <c r="AH1041" s="49">
        <v>96.875</v>
      </c>
      <c r="AI1041" s="48">
        <v>32</v>
      </c>
    </row>
    <row r="1042" spans="1:35" x14ac:dyDescent="0.25">
      <c r="A1042" s="62" t="s">
        <v>636</v>
      </c>
      <c r="B1042" s="62" t="s">
        <v>1385</v>
      </c>
      <c r="C1042" s="63"/>
      <c r="D1042" s="64"/>
      <c r="E1042" s="65"/>
      <c r="F1042" s="66"/>
      <c r="G1042" s="63"/>
      <c r="H1042" s="67"/>
      <c r="I1042" s="68"/>
      <c r="J1042" s="68"/>
      <c r="K1042" s="34"/>
      <c r="L1042" s="75">
        <v>1042</v>
      </c>
      <c r="M1042" s="75" t="b">
        <f xml:space="preserve"> IF(AND(Edges[Relationship Date (UTC)] &gt;= Misc!$O$2, Edges[Relationship Date (UTC)] &lt;= Misc!$P$2,Edges[Tweet Date (UTC)] &gt;= Misc!$O$3, Edges[Tweet Date (UTC)] &lt;= Misc!$P$3,TRUE), TRUE, FALSE)</f>
        <v>1</v>
      </c>
      <c r="N1042" s="70"/>
      <c r="O1042" s="87" t="s">
        <v>1908</v>
      </c>
      <c r="P1042" s="90">
        <v>44081.386111111111</v>
      </c>
      <c r="Q1042" s="87" t="s">
        <v>2273</v>
      </c>
      <c r="R1042" s="87"/>
      <c r="S1042" s="87"/>
      <c r="T1042" s="87" t="s">
        <v>2831</v>
      </c>
      <c r="U1042" s="90">
        <v>44081.386111111111</v>
      </c>
      <c r="V1042" s="92" t="s">
        <v>3606</v>
      </c>
      <c r="W1042" s="87"/>
      <c r="X1042" s="87"/>
      <c r="Y1042" s="96" t="s">
        <v>5606</v>
      </c>
      <c r="Z1042" s="87"/>
      <c r="AA1042" s="48"/>
      <c r="AB1042" s="49"/>
      <c r="AC1042" s="48"/>
      <c r="AD1042" s="49"/>
      <c r="AE1042" s="48"/>
      <c r="AF1042" s="49"/>
      <c r="AG1042" s="48"/>
      <c r="AH1042" s="49"/>
      <c r="AI1042" s="48"/>
    </row>
    <row r="1043" spans="1:35" x14ac:dyDescent="0.25">
      <c r="A1043" s="62" t="s">
        <v>637</v>
      </c>
      <c r="B1043" s="62" t="s">
        <v>1425</v>
      </c>
      <c r="C1043" s="63"/>
      <c r="D1043" s="64"/>
      <c r="E1043" s="65"/>
      <c r="F1043" s="66"/>
      <c r="G1043" s="63"/>
      <c r="H1043" s="67"/>
      <c r="I1043" s="68"/>
      <c r="J1043" s="68"/>
      <c r="K1043" s="34"/>
      <c r="L1043" s="75">
        <v>1043</v>
      </c>
      <c r="M1043" s="75" t="b">
        <f xml:space="preserve"> IF(AND(Edges[Relationship Date (UTC)] &gt;= Misc!$O$2, Edges[Relationship Date (UTC)] &lt;= Misc!$P$2,Edges[Tweet Date (UTC)] &gt;= Misc!$O$3, Edges[Tweet Date (UTC)] &lt;= Misc!$P$3,TRUE), TRUE, FALSE)</f>
        <v>1</v>
      </c>
      <c r="N1043" s="70"/>
      <c r="O1043" s="87" t="s">
        <v>1908</v>
      </c>
      <c r="P1043" s="90">
        <v>44081.386122685188</v>
      </c>
      <c r="Q1043" s="87" t="s">
        <v>2006</v>
      </c>
      <c r="R1043" s="87"/>
      <c r="S1043" s="87"/>
      <c r="T1043" s="87"/>
      <c r="U1043" s="90">
        <v>44081.386122685188</v>
      </c>
      <c r="V1043" s="92" t="s">
        <v>3607</v>
      </c>
      <c r="W1043" s="87"/>
      <c r="X1043" s="87"/>
      <c r="Y1043" s="96" t="s">
        <v>5607</v>
      </c>
      <c r="Z1043" s="87"/>
      <c r="AA1043" s="48">
        <v>0</v>
      </c>
      <c r="AB1043" s="49">
        <v>0</v>
      </c>
      <c r="AC1043" s="48">
        <v>0</v>
      </c>
      <c r="AD1043" s="49">
        <v>0</v>
      </c>
      <c r="AE1043" s="48">
        <v>0</v>
      </c>
      <c r="AF1043" s="49">
        <v>0</v>
      </c>
      <c r="AG1043" s="48">
        <v>45</v>
      </c>
      <c r="AH1043" s="49">
        <v>100</v>
      </c>
      <c r="AI1043" s="48">
        <v>45</v>
      </c>
    </row>
    <row r="1044" spans="1:35" x14ac:dyDescent="0.25">
      <c r="A1044" s="62" t="s">
        <v>638</v>
      </c>
      <c r="B1044" s="62" t="s">
        <v>1622</v>
      </c>
      <c r="C1044" s="63"/>
      <c r="D1044" s="64"/>
      <c r="E1044" s="65"/>
      <c r="F1044" s="66"/>
      <c r="G1044" s="63"/>
      <c r="H1044" s="67"/>
      <c r="I1044" s="68"/>
      <c r="J1044" s="68"/>
      <c r="K1044" s="34"/>
      <c r="L1044" s="75">
        <v>1044</v>
      </c>
      <c r="M1044" s="75" t="b">
        <f xml:space="preserve"> IF(AND(Edges[Relationship Date (UTC)] &gt;= Misc!$O$2, Edges[Relationship Date (UTC)] &lt;= Misc!$P$2,Edges[Tweet Date (UTC)] &gt;= Misc!$O$3, Edges[Tweet Date (UTC)] &lt;= Misc!$P$3,TRUE), TRUE, FALSE)</f>
        <v>1</v>
      </c>
      <c r="N1044" s="70"/>
      <c r="O1044" s="87" t="s">
        <v>1908</v>
      </c>
      <c r="P1044" s="90">
        <v>44081.386134259257</v>
      </c>
      <c r="Q1044" s="87" t="s">
        <v>2204</v>
      </c>
      <c r="R1044" s="87"/>
      <c r="S1044" s="87"/>
      <c r="T1044" s="87"/>
      <c r="U1044" s="90">
        <v>44081.386134259257</v>
      </c>
      <c r="V1044" s="92" t="s">
        <v>3608</v>
      </c>
      <c r="W1044" s="87"/>
      <c r="X1044" s="87"/>
      <c r="Y1044" s="96" t="s">
        <v>5608</v>
      </c>
      <c r="Z1044" s="87"/>
      <c r="AA1044" s="48">
        <v>0</v>
      </c>
      <c r="AB1044" s="49">
        <v>0</v>
      </c>
      <c r="AC1044" s="48">
        <v>0</v>
      </c>
      <c r="AD1044" s="49">
        <v>0</v>
      </c>
      <c r="AE1044" s="48">
        <v>0</v>
      </c>
      <c r="AF1044" s="49">
        <v>0</v>
      </c>
      <c r="AG1044" s="48">
        <v>47</v>
      </c>
      <c r="AH1044" s="49">
        <v>100</v>
      </c>
      <c r="AI1044" s="48">
        <v>47</v>
      </c>
    </row>
    <row r="1045" spans="1:35" x14ac:dyDescent="0.25">
      <c r="A1045" s="62" t="s">
        <v>639</v>
      </c>
      <c r="B1045" s="62" t="s">
        <v>1165</v>
      </c>
      <c r="C1045" s="63"/>
      <c r="D1045" s="64"/>
      <c r="E1045" s="65"/>
      <c r="F1045" s="66"/>
      <c r="G1045" s="63"/>
      <c r="H1045" s="67"/>
      <c r="I1045" s="68"/>
      <c r="J1045" s="68"/>
      <c r="K1045" s="34"/>
      <c r="L1045" s="75">
        <v>1045</v>
      </c>
      <c r="M1045" s="75" t="b">
        <f xml:space="preserve"> IF(AND(Edges[Relationship Date (UTC)] &gt;= Misc!$O$2, Edges[Relationship Date (UTC)] &lt;= Misc!$P$2,Edges[Tweet Date (UTC)] &gt;= Misc!$O$3, Edges[Tweet Date (UTC)] &lt;= Misc!$P$3,TRUE), TRUE, FALSE)</f>
        <v>1</v>
      </c>
      <c r="N1045" s="70"/>
      <c r="O1045" s="87" t="s">
        <v>1908</v>
      </c>
      <c r="P1045" s="90">
        <v>44081.38616898148</v>
      </c>
      <c r="Q1045" s="87" t="s">
        <v>1918</v>
      </c>
      <c r="R1045" s="87"/>
      <c r="S1045" s="87"/>
      <c r="T1045" s="87"/>
      <c r="U1045" s="90">
        <v>44081.38616898148</v>
      </c>
      <c r="V1045" s="92" t="s">
        <v>3609</v>
      </c>
      <c r="W1045" s="87"/>
      <c r="X1045" s="87"/>
      <c r="Y1045" s="96" t="s">
        <v>5609</v>
      </c>
      <c r="Z1045" s="87"/>
      <c r="AA1045" s="48">
        <v>0</v>
      </c>
      <c r="AB1045" s="49">
        <v>0</v>
      </c>
      <c r="AC1045" s="48">
        <v>0</v>
      </c>
      <c r="AD1045" s="49">
        <v>0</v>
      </c>
      <c r="AE1045" s="48">
        <v>0</v>
      </c>
      <c r="AF1045" s="49">
        <v>0</v>
      </c>
      <c r="AG1045" s="48">
        <v>44</v>
      </c>
      <c r="AH1045" s="49">
        <v>100</v>
      </c>
      <c r="AI1045" s="48">
        <v>44</v>
      </c>
    </row>
    <row r="1046" spans="1:35" x14ac:dyDescent="0.25">
      <c r="A1046" s="62" t="s">
        <v>640</v>
      </c>
      <c r="B1046" s="62" t="s">
        <v>1359</v>
      </c>
      <c r="C1046" s="63"/>
      <c r="D1046" s="64"/>
      <c r="E1046" s="65"/>
      <c r="F1046" s="66"/>
      <c r="G1046" s="63"/>
      <c r="H1046" s="67"/>
      <c r="I1046" s="68"/>
      <c r="J1046" s="68"/>
      <c r="K1046" s="34"/>
      <c r="L1046" s="75">
        <v>1046</v>
      </c>
      <c r="M1046" s="75" t="b">
        <f xml:space="preserve"> IF(AND(Edges[Relationship Date (UTC)] &gt;= Misc!$O$2, Edges[Relationship Date (UTC)] &lt;= Misc!$P$2,Edges[Tweet Date (UTC)] &gt;= Misc!$O$3, Edges[Tweet Date (UTC)] &lt;= Misc!$P$3,TRUE), TRUE, FALSE)</f>
        <v>1</v>
      </c>
      <c r="N1046" s="70"/>
      <c r="O1046" s="87" t="s">
        <v>1908</v>
      </c>
      <c r="P1046" s="90">
        <v>44081.386250000003</v>
      </c>
      <c r="Q1046" s="87" t="s">
        <v>1923</v>
      </c>
      <c r="R1046" s="87"/>
      <c r="S1046" s="87"/>
      <c r="T1046" s="87" t="s">
        <v>2748</v>
      </c>
      <c r="U1046" s="90">
        <v>44081.386250000003</v>
      </c>
      <c r="V1046" s="92" t="s">
        <v>3610</v>
      </c>
      <c r="W1046" s="87"/>
      <c r="X1046" s="87"/>
      <c r="Y1046" s="96" t="s">
        <v>5610</v>
      </c>
      <c r="Z1046" s="87"/>
      <c r="AA1046" s="48">
        <v>0</v>
      </c>
      <c r="AB1046" s="49">
        <v>0</v>
      </c>
      <c r="AC1046" s="48">
        <v>0</v>
      </c>
      <c r="AD1046" s="49">
        <v>0</v>
      </c>
      <c r="AE1046" s="48">
        <v>0</v>
      </c>
      <c r="AF1046" s="49">
        <v>0</v>
      </c>
      <c r="AG1046" s="48">
        <v>14</v>
      </c>
      <c r="AH1046" s="49">
        <v>100</v>
      </c>
      <c r="AI1046" s="48">
        <v>14</v>
      </c>
    </row>
    <row r="1047" spans="1:35" x14ac:dyDescent="0.25">
      <c r="A1047" s="62" t="s">
        <v>641</v>
      </c>
      <c r="B1047" s="62" t="s">
        <v>1165</v>
      </c>
      <c r="C1047" s="63"/>
      <c r="D1047" s="64"/>
      <c r="E1047" s="65"/>
      <c r="F1047" s="66"/>
      <c r="G1047" s="63"/>
      <c r="H1047" s="67"/>
      <c r="I1047" s="68"/>
      <c r="J1047" s="68"/>
      <c r="K1047" s="34"/>
      <c r="L1047" s="75">
        <v>1047</v>
      </c>
      <c r="M1047" s="75" t="b">
        <f xml:space="preserve"> IF(AND(Edges[Relationship Date (UTC)] &gt;= Misc!$O$2, Edges[Relationship Date (UTC)] &lt;= Misc!$P$2,Edges[Tweet Date (UTC)] &gt;= Misc!$O$3, Edges[Tweet Date (UTC)] &lt;= Misc!$P$3,TRUE), TRUE, FALSE)</f>
        <v>1</v>
      </c>
      <c r="N1047" s="70"/>
      <c r="O1047" s="87" t="s">
        <v>1908</v>
      </c>
      <c r="P1047" s="90">
        <v>44081.386307870373</v>
      </c>
      <c r="Q1047" s="87" t="s">
        <v>1932</v>
      </c>
      <c r="R1047" s="87"/>
      <c r="S1047" s="87"/>
      <c r="T1047" s="87" t="s">
        <v>2743</v>
      </c>
      <c r="U1047" s="90">
        <v>44081.386307870373</v>
      </c>
      <c r="V1047" s="92" t="s">
        <v>3611</v>
      </c>
      <c r="W1047" s="87"/>
      <c r="X1047" s="87"/>
      <c r="Y1047" s="96" t="s">
        <v>5611</v>
      </c>
      <c r="Z1047" s="87"/>
      <c r="AA1047" s="48">
        <v>0</v>
      </c>
      <c r="AB1047" s="49">
        <v>0</v>
      </c>
      <c r="AC1047" s="48">
        <v>0</v>
      </c>
      <c r="AD1047" s="49">
        <v>0</v>
      </c>
      <c r="AE1047" s="48">
        <v>0</v>
      </c>
      <c r="AF1047" s="49">
        <v>0</v>
      </c>
      <c r="AG1047" s="48">
        <v>26</v>
      </c>
      <c r="AH1047" s="49">
        <v>100</v>
      </c>
      <c r="AI1047" s="48">
        <v>26</v>
      </c>
    </row>
    <row r="1048" spans="1:35" x14ac:dyDescent="0.25">
      <c r="A1048" s="62" t="s">
        <v>642</v>
      </c>
      <c r="B1048" s="62" t="s">
        <v>1661</v>
      </c>
      <c r="C1048" s="63"/>
      <c r="D1048" s="64"/>
      <c r="E1048" s="65"/>
      <c r="F1048" s="66"/>
      <c r="G1048" s="63"/>
      <c r="H1048" s="67"/>
      <c r="I1048" s="68"/>
      <c r="J1048" s="68"/>
      <c r="K1048" s="34"/>
      <c r="L1048" s="75">
        <v>1048</v>
      </c>
      <c r="M1048" s="75" t="b">
        <f xml:space="preserve"> IF(AND(Edges[Relationship Date (UTC)] &gt;= Misc!$O$2, Edges[Relationship Date (UTC)] &lt;= Misc!$P$2,Edges[Tweet Date (UTC)] &gt;= Misc!$O$3, Edges[Tweet Date (UTC)] &lt;= Misc!$P$3,TRUE), TRUE, FALSE)</f>
        <v>1</v>
      </c>
      <c r="N1048" s="70"/>
      <c r="O1048" s="87" t="s">
        <v>1908</v>
      </c>
      <c r="P1048" s="90">
        <v>44081.386319444442</v>
      </c>
      <c r="Q1048" s="87" t="s">
        <v>2274</v>
      </c>
      <c r="R1048" s="87"/>
      <c r="S1048" s="87"/>
      <c r="T1048" s="87" t="s">
        <v>2743</v>
      </c>
      <c r="U1048" s="90">
        <v>44081.386319444442</v>
      </c>
      <c r="V1048" s="92" t="s">
        <v>3612</v>
      </c>
      <c r="W1048" s="87"/>
      <c r="X1048" s="87"/>
      <c r="Y1048" s="96" t="s">
        <v>5612</v>
      </c>
      <c r="Z1048" s="87"/>
      <c r="AA1048" s="48">
        <v>0</v>
      </c>
      <c r="AB1048" s="49">
        <v>0</v>
      </c>
      <c r="AC1048" s="48">
        <v>0</v>
      </c>
      <c r="AD1048" s="49">
        <v>0</v>
      </c>
      <c r="AE1048" s="48">
        <v>0</v>
      </c>
      <c r="AF1048" s="49">
        <v>0</v>
      </c>
      <c r="AG1048" s="48">
        <v>38</v>
      </c>
      <c r="AH1048" s="49">
        <v>100</v>
      </c>
      <c r="AI1048" s="48">
        <v>38</v>
      </c>
    </row>
    <row r="1049" spans="1:35" x14ac:dyDescent="0.25">
      <c r="A1049" s="62" t="s">
        <v>643</v>
      </c>
      <c r="B1049" s="62" t="s">
        <v>1165</v>
      </c>
      <c r="C1049" s="63"/>
      <c r="D1049" s="64"/>
      <c r="E1049" s="65"/>
      <c r="F1049" s="66"/>
      <c r="G1049" s="63"/>
      <c r="H1049" s="67"/>
      <c r="I1049" s="68"/>
      <c r="J1049" s="68"/>
      <c r="K1049" s="34"/>
      <c r="L1049" s="75">
        <v>1049</v>
      </c>
      <c r="M1049" s="75" t="b">
        <f xml:space="preserve"> IF(AND(Edges[Relationship Date (UTC)] &gt;= Misc!$O$2, Edges[Relationship Date (UTC)] &lt;= Misc!$P$2,Edges[Tweet Date (UTC)] &gt;= Misc!$O$3, Edges[Tweet Date (UTC)] &lt;= Misc!$P$3,TRUE), TRUE, FALSE)</f>
        <v>1</v>
      </c>
      <c r="N1049" s="70"/>
      <c r="O1049" s="87" t="s">
        <v>1908</v>
      </c>
      <c r="P1049" s="90">
        <v>44081.386319444442</v>
      </c>
      <c r="Q1049" s="87" t="s">
        <v>2219</v>
      </c>
      <c r="R1049" s="87"/>
      <c r="S1049" s="87"/>
      <c r="T1049" s="87" t="s">
        <v>2743</v>
      </c>
      <c r="U1049" s="90">
        <v>44081.386319444442</v>
      </c>
      <c r="V1049" s="92" t="s">
        <v>3613</v>
      </c>
      <c r="W1049" s="87"/>
      <c r="X1049" s="87"/>
      <c r="Y1049" s="96" t="s">
        <v>5613</v>
      </c>
      <c r="Z1049" s="87"/>
      <c r="AA1049" s="48">
        <v>0</v>
      </c>
      <c r="AB1049" s="49">
        <v>0</v>
      </c>
      <c r="AC1049" s="48">
        <v>0</v>
      </c>
      <c r="AD1049" s="49">
        <v>0</v>
      </c>
      <c r="AE1049" s="48">
        <v>0</v>
      </c>
      <c r="AF1049" s="49">
        <v>0</v>
      </c>
      <c r="AG1049" s="48">
        <v>16</v>
      </c>
      <c r="AH1049" s="49">
        <v>100</v>
      </c>
      <c r="AI1049" s="48">
        <v>16</v>
      </c>
    </row>
    <row r="1050" spans="1:35" x14ac:dyDescent="0.25">
      <c r="A1050" s="62" t="s">
        <v>644</v>
      </c>
      <c r="B1050" s="62" t="s">
        <v>1662</v>
      </c>
      <c r="C1050" s="63"/>
      <c r="D1050" s="64"/>
      <c r="E1050" s="65"/>
      <c r="F1050" s="66"/>
      <c r="G1050" s="63"/>
      <c r="H1050" s="67"/>
      <c r="I1050" s="68"/>
      <c r="J1050" s="68"/>
      <c r="K1050" s="34"/>
      <c r="L1050" s="75">
        <v>1050</v>
      </c>
      <c r="M1050" s="75" t="b">
        <f xml:space="preserve"> IF(AND(Edges[Relationship Date (UTC)] &gt;= Misc!$O$2, Edges[Relationship Date (UTC)] &lt;= Misc!$P$2,Edges[Tweet Date (UTC)] &gt;= Misc!$O$3, Edges[Tweet Date (UTC)] &lt;= Misc!$P$3,TRUE), TRUE, FALSE)</f>
        <v>1</v>
      </c>
      <c r="N1050" s="70"/>
      <c r="O1050" s="87" t="s">
        <v>1908</v>
      </c>
      <c r="P1050" s="90">
        <v>44081.386331018519</v>
      </c>
      <c r="Q1050" s="87" t="s">
        <v>2275</v>
      </c>
      <c r="R1050" s="87"/>
      <c r="S1050" s="87"/>
      <c r="T1050" s="87" t="s">
        <v>2832</v>
      </c>
      <c r="U1050" s="90">
        <v>44081.386331018519</v>
      </c>
      <c r="V1050" s="92" t="s">
        <v>3614</v>
      </c>
      <c r="W1050" s="87"/>
      <c r="X1050" s="87"/>
      <c r="Y1050" s="96" t="s">
        <v>5614</v>
      </c>
      <c r="Z1050" s="87"/>
      <c r="AA1050" s="48">
        <v>0</v>
      </c>
      <c r="AB1050" s="49">
        <v>0</v>
      </c>
      <c r="AC1050" s="48">
        <v>0</v>
      </c>
      <c r="AD1050" s="49">
        <v>0</v>
      </c>
      <c r="AE1050" s="48">
        <v>0</v>
      </c>
      <c r="AF1050" s="49">
        <v>0</v>
      </c>
      <c r="AG1050" s="48">
        <v>23</v>
      </c>
      <c r="AH1050" s="49">
        <v>100</v>
      </c>
      <c r="AI1050" s="48">
        <v>23</v>
      </c>
    </row>
    <row r="1051" spans="1:35" x14ac:dyDescent="0.25">
      <c r="A1051" s="62" t="s">
        <v>645</v>
      </c>
      <c r="B1051" s="62" t="s">
        <v>1165</v>
      </c>
      <c r="C1051" s="63"/>
      <c r="D1051" s="64"/>
      <c r="E1051" s="65"/>
      <c r="F1051" s="66"/>
      <c r="G1051" s="63"/>
      <c r="H1051" s="67"/>
      <c r="I1051" s="68"/>
      <c r="J1051" s="68"/>
      <c r="K1051" s="34"/>
      <c r="L1051" s="75">
        <v>1051</v>
      </c>
      <c r="M1051" s="75" t="b">
        <f xml:space="preserve"> IF(AND(Edges[Relationship Date (UTC)] &gt;= Misc!$O$2, Edges[Relationship Date (UTC)] &lt;= Misc!$P$2,Edges[Tweet Date (UTC)] &gt;= Misc!$O$3, Edges[Tweet Date (UTC)] &lt;= Misc!$P$3,TRUE), TRUE, FALSE)</f>
        <v>1</v>
      </c>
      <c r="N1051" s="70"/>
      <c r="O1051" s="87" t="s">
        <v>1908</v>
      </c>
      <c r="P1051" s="90">
        <v>44081.386331018519</v>
      </c>
      <c r="Q1051" s="87" t="s">
        <v>1911</v>
      </c>
      <c r="R1051" s="87"/>
      <c r="S1051" s="87"/>
      <c r="T1051" s="87" t="s">
        <v>2743</v>
      </c>
      <c r="U1051" s="90">
        <v>44081.386331018519</v>
      </c>
      <c r="V1051" s="92" t="s">
        <v>3615</v>
      </c>
      <c r="W1051" s="87"/>
      <c r="X1051" s="87"/>
      <c r="Y1051" s="96" t="s">
        <v>5615</v>
      </c>
      <c r="Z1051" s="87"/>
      <c r="AA1051" s="48">
        <v>0</v>
      </c>
      <c r="AB1051" s="49">
        <v>0</v>
      </c>
      <c r="AC1051" s="48">
        <v>0</v>
      </c>
      <c r="AD1051" s="49">
        <v>0</v>
      </c>
      <c r="AE1051" s="48">
        <v>0</v>
      </c>
      <c r="AF1051" s="49">
        <v>0</v>
      </c>
      <c r="AG1051" s="48">
        <v>29</v>
      </c>
      <c r="AH1051" s="49">
        <v>100</v>
      </c>
      <c r="AI1051" s="48">
        <v>29</v>
      </c>
    </row>
    <row r="1052" spans="1:35" x14ac:dyDescent="0.25">
      <c r="A1052" s="62" t="s">
        <v>646</v>
      </c>
      <c r="B1052" s="62" t="s">
        <v>1165</v>
      </c>
      <c r="C1052" s="63"/>
      <c r="D1052" s="64"/>
      <c r="E1052" s="65"/>
      <c r="F1052" s="66"/>
      <c r="G1052" s="63"/>
      <c r="H1052" s="67"/>
      <c r="I1052" s="68"/>
      <c r="J1052" s="68"/>
      <c r="K1052" s="34"/>
      <c r="L1052" s="75">
        <v>1052</v>
      </c>
      <c r="M1052" s="75" t="b">
        <f xml:space="preserve"> IF(AND(Edges[Relationship Date (UTC)] &gt;= Misc!$O$2, Edges[Relationship Date (UTC)] &lt;= Misc!$P$2,Edges[Tweet Date (UTC)] &gt;= Misc!$O$3, Edges[Tweet Date (UTC)] &lt;= Misc!$P$3,TRUE), TRUE, FALSE)</f>
        <v>1</v>
      </c>
      <c r="N1052" s="70"/>
      <c r="O1052" s="87" t="s">
        <v>1908</v>
      </c>
      <c r="P1052" s="90">
        <v>44081.386388888888</v>
      </c>
      <c r="Q1052" s="87" t="s">
        <v>1918</v>
      </c>
      <c r="R1052" s="87"/>
      <c r="S1052" s="87"/>
      <c r="T1052" s="87"/>
      <c r="U1052" s="90">
        <v>44081.386388888888</v>
      </c>
      <c r="V1052" s="92" t="s">
        <v>3616</v>
      </c>
      <c r="W1052" s="87"/>
      <c r="X1052" s="87"/>
      <c r="Y1052" s="96" t="s">
        <v>5616</v>
      </c>
      <c r="Z1052" s="87"/>
      <c r="AA1052" s="48">
        <v>0</v>
      </c>
      <c r="AB1052" s="49">
        <v>0</v>
      </c>
      <c r="AC1052" s="48">
        <v>0</v>
      </c>
      <c r="AD1052" s="49">
        <v>0</v>
      </c>
      <c r="AE1052" s="48">
        <v>0</v>
      </c>
      <c r="AF1052" s="49">
        <v>0</v>
      </c>
      <c r="AG1052" s="48">
        <v>44</v>
      </c>
      <c r="AH1052" s="49">
        <v>100</v>
      </c>
      <c r="AI1052" s="48">
        <v>44</v>
      </c>
    </row>
    <row r="1053" spans="1:35" x14ac:dyDescent="0.25">
      <c r="A1053" s="62" t="s">
        <v>647</v>
      </c>
      <c r="B1053" s="62" t="s">
        <v>1361</v>
      </c>
      <c r="C1053" s="63"/>
      <c r="D1053" s="64"/>
      <c r="E1053" s="65"/>
      <c r="F1053" s="66"/>
      <c r="G1053" s="63"/>
      <c r="H1053" s="67"/>
      <c r="I1053" s="68"/>
      <c r="J1053" s="68"/>
      <c r="K1053" s="34"/>
      <c r="L1053" s="75">
        <v>1053</v>
      </c>
      <c r="M1053" s="75" t="b">
        <f xml:space="preserve"> IF(AND(Edges[Relationship Date (UTC)] &gt;= Misc!$O$2, Edges[Relationship Date (UTC)] &lt;= Misc!$P$2,Edges[Tweet Date (UTC)] &gt;= Misc!$O$3, Edges[Tweet Date (UTC)] &lt;= Misc!$P$3,TRUE), TRUE, FALSE)</f>
        <v>1</v>
      </c>
      <c r="N1053" s="70"/>
      <c r="O1053" s="87" t="s">
        <v>1908</v>
      </c>
      <c r="P1053" s="90">
        <v>44081.38653935185</v>
      </c>
      <c r="Q1053" s="87" t="s">
        <v>1925</v>
      </c>
      <c r="R1053" s="87"/>
      <c r="S1053" s="87"/>
      <c r="T1053" s="87"/>
      <c r="U1053" s="90">
        <v>44081.38653935185</v>
      </c>
      <c r="V1053" s="92" t="s">
        <v>3617</v>
      </c>
      <c r="W1053" s="87"/>
      <c r="X1053" s="87"/>
      <c r="Y1053" s="96" t="s">
        <v>5617</v>
      </c>
      <c r="Z1053" s="87"/>
      <c r="AA1053" s="48"/>
      <c r="AB1053" s="49"/>
      <c r="AC1053" s="48"/>
      <c r="AD1053" s="49"/>
      <c r="AE1053" s="48"/>
      <c r="AF1053" s="49"/>
      <c r="AG1053" s="48"/>
      <c r="AH1053" s="49"/>
      <c r="AI1053" s="48"/>
    </row>
    <row r="1054" spans="1:35" x14ac:dyDescent="0.25">
      <c r="A1054" s="62" t="s">
        <v>647</v>
      </c>
      <c r="B1054" s="62" t="s">
        <v>1362</v>
      </c>
      <c r="C1054" s="63"/>
      <c r="D1054" s="64"/>
      <c r="E1054" s="65"/>
      <c r="F1054" s="66"/>
      <c r="G1054" s="63"/>
      <c r="H1054" s="67"/>
      <c r="I1054" s="68"/>
      <c r="J1054" s="68"/>
      <c r="K1054" s="34"/>
      <c r="L1054" s="75">
        <v>1054</v>
      </c>
      <c r="M1054" s="75" t="b">
        <f xml:space="preserve"> IF(AND(Edges[Relationship Date (UTC)] &gt;= Misc!$O$2, Edges[Relationship Date (UTC)] &lt;= Misc!$P$2,Edges[Tweet Date (UTC)] &gt;= Misc!$O$3, Edges[Tweet Date (UTC)] &lt;= Misc!$P$3,TRUE), TRUE, FALSE)</f>
        <v>1</v>
      </c>
      <c r="N1054" s="70"/>
      <c r="O1054" s="87" t="s">
        <v>1908</v>
      </c>
      <c r="P1054" s="90">
        <v>44081.38653935185</v>
      </c>
      <c r="Q1054" s="87" t="s">
        <v>1925</v>
      </c>
      <c r="R1054" s="87"/>
      <c r="S1054" s="87"/>
      <c r="T1054" s="87"/>
      <c r="U1054" s="90">
        <v>44081.38653935185</v>
      </c>
      <c r="V1054" s="92" t="s">
        <v>3617</v>
      </c>
      <c r="W1054" s="87"/>
      <c r="X1054" s="87"/>
      <c r="Y1054" s="96" t="s">
        <v>5617</v>
      </c>
      <c r="Z1054" s="87"/>
      <c r="AA1054" s="48">
        <v>0</v>
      </c>
      <c r="AB1054" s="49">
        <v>0</v>
      </c>
      <c r="AC1054" s="48">
        <v>0</v>
      </c>
      <c r="AD1054" s="49">
        <v>0</v>
      </c>
      <c r="AE1054" s="48">
        <v>0</v>
      </c>
      <c r="AF1054" s="49">
        <v>0</v>
      </c>
      <c r="AG1054" s="48">
        <v>42</v>
      </c>
      <c r="AH1054" s="49">
        <v>100</v>
      </c>
      <c r="AI1054" s="48">
        <v>42</v>
      </c>
    </row>
    <row r="1055" spans="1:35" x14ac:dyDescent="0.25">
      <c r="A1055" s="62" t="s">
        <v>648</v>
      </c>
      <c r="B1055" s="62" t="s">
        <v>1165</v>
      </c>
      <c r="C1055" s="63"/>
      <c r="D1055" s="64"/>
      <c r="E1055" s="65"/>
      <c r="F1055" s="66"/>
      <c r="G1055" s="63"/>
      <c r="H1055" s="67"/>
      <c r="I1055" s="68"/>
      <c r="J1055" s="68"/>
      <c r="K1055" s="34"/>
      <c r="L1055" s="75">
        <v>1055</v>
      </c>
      <c r="M1055" s="75" t="b">
        <f xml:space="preserve"> IF(AND(Edges[Relationship Date (UTC)] &gt;= Misc!$O$2, Edges[Relationship Date (UTC)] &lt;= Misc!$P$2,Edges[Tweet Date (UTC)] &gt;= Misc!$O$3, Edges[Tweet Date (UTC)] &lt;= Misc!$P$3,TRUE), TRUE, FALSE)</f>
        <v>1</v>
      </c>
      <c r="N1055" s="70"/>
      <c r="O1055" s="87" t="s">
        <v>1908</v>
      </c>
      <c r="P1055" s="90">
        <v>44081.386550925927</v>
      </c>
      <c r="Q1055" s="87" t="s">
        <v>2219</v>
      </c>
      <c r="R1055" s="87"/>
      <c r="S1055" s="87"/>
      <c r="T1055" s="87" t="s">
        <v>2743</v>
      </c>
      <c r="U1055" s="90">
        <v>44081.386550925927</v>
      </c>
      <c r="V1055" s="92" t="s">
        <v>3618</v>
      </c>
      <c r="W1055" s="87"/>
      <c r="X1055" s="87"/>
      <c r="Y1055" s="96" t="s">
        <v>5618</v>
      </c>
      <c r="Z1055" s="87"/>
      <c r="AA1055" s="48">
        <v>0</v>
      </c>
      <c r="AB1055" s="49">
        <v>0</v>
      </c>
      <c r="AC1055" s="48">
        <v>0</v>
      </c>
      <c r="AD1055" s="49">
        <v>0</v>
      </c>
      <c r="AE1055" s="48">
        <v>0</v>
      </c>
      <c r="AF1055" s="49">
        <v>0</v>
      </c>
      <c r="AG1055" s="48">
        <v>16</v>
      </c>
      <c r="AH1055" s="49">
        <v>100</v>
      </c>
      <c r="AI1055" s="48">
        <v>16</v>
      </c>
    </row>
    <row r="1056" spans="1:35" x14ac:dyDescent="0.25">
      <c r="A1056" s="62" t="s">
        <v>649</v>
      </c>
      <c r="B1056" s="62" t="s">
        <v>1165</v>
      </c>
      <c r="C1056" s="63"/>
      <c r="D1056" s="64"/>
      <c r="E1056" s="65"/>
      <c r="F1056" s="66"/>
      <c r="G1056" s="63"/>
      <c r="H1056" s="67"/>
      <c r="I1056" s="68"/>
      <c r="J1056" s="68"/>
      <c r="K1056" s="34"/>
      <c r="L1056" s="75">
        <v>1056</v>
      </c>
      <c r="M1056" s="75" t="b">
        <f xml:space="preserve"> IF(AND(Edges[Relationship Date (UTC)] &gt;= Misc!$O$2, Edges[Relationship Date (UTC)] &lt;= Misc!$P$2,Edges[Tweet Date (UTC)] &gt;= Misc!$O$3, Edges[Tweet Date (UTC)] &lt;= Misc!$P$3,TRUE), TRUE, FALSE)</f>
        <v>1</v>
      </c>
      <c r="N1056" s="70"/>
      <c r="O1056" s="87" t="s">
        <v>1908</v>
      </c>
      <c r="P1056" s="90">
        <v>44081.386550925927</v>
      </c>
      <c r="Q1056" s="87" t="s">
        <v>1918</v>
      </c>
      <c r="R1056" s="87"/>
      <c r="S1056" s="87"/>
      <c r="T1056" s="87"/>
      <c r="U1056" s="90">
        <v>44081.386550925927</v>
      </c>
      <c r="V1056" s="92" t="s">
        <v>3619</v>
      </c>
      <c r="W1056" s="87"/>
      <c r="X1056" s="87"/>
      <c r="Y1056" s="96" t="s">
        <v>5619</v>
      </c>
      <c r="Z1056" s="87"/>
      <c r="AA1056" s="48">
        <v>0</v>
      </c>
      <c r="AB1056" s="49">
        <v>0</v>
      </c>
      <c r="AC1056" s="48">
        <v>0</v>
      </c>
      <c r="AD1056" s="49">
        <v>0</v>
      </c>
      <c r="AE1056" s="48">
        <v>0</v>
      </c>
      <c r="AF1056" s="49">
        <v>0</v>
      </c>
      <c r="AG1056" s="48">
        <v>44</v>
      </c>
      <c r="AH1056" s="49">
        <v>100</v>
      </c>
      <c r="AI1056" s="48">
        <v>44</v>
      </c>
    </row>
    <row r="1057" spans="1:35" x14ac:dyDescent="0.25">
      <c r="A1057" s="62" t="s">
        <v>650</v>
      </c>
      <c r="B1057" s="62" t="s">
        <v>1165</v>
      </c>
      <c r="C1057" s="63"/>
      <c r="D1057" s="64"/>
      <c r="E1057" s="65"/>
      <c r="F1057" s="66"/>
      <c r="G1057" s="63"/>
      <c r="H1057" s="67"/>
      <c r="I1057" s="68"/>
      <c r="J1057" s="68"/>
      <c r="K1057" s="34"/>
      <c r="L1057" s="75">
        <v>1057</v>
      </c>
      <c r="M1057" s="75" t="b">
        <f xml:space="preserve"> IF(AND(Edges[Relationship Date (UTC)] &gt;= Misc!$O$2, Edges[Relationship Date (UTC)] &lt;= Misc!$P$2,Edges[Tweet Date (UTC)] &gt;= Misc!$O$3, Edges[Tweet Date (UTC)] &lt;= Misc!$P$3,TRUE), TRUE, FALSE)</f>
        <v>1</v>
      </c>
      <c r="N1057" s="70"/>
      <c r="O1057" s="87" t="s">
        <v>1908</v>
      </c>
      <c r="P1057" s="90">
        <v>44081.386597222219</v>
      </c>
      <c r="Q1057" s="87" t="s">
        <v>1932</v>
      </c>
      <c r="R1057" s="87"/>
      <c r="S1057" s="87"/>
      <c r="T1057" s="87" t="s">
        <v>2743</v>
      </c>
      <c r="U1057" s="90">
        <v>44081.386597222219</v>
      </c>
      <c r="V1057" s="92" t="s">
        <v>3620</v>
      </c>
      <c r="W1057" s="87"/>
      <c r="X1057" s="87"/>
      <c r="Y1057" s="96" t="s">
        <v>5620</v>
      </c>
      <c r="Z1057" s="87"/>
      <c r="AA1057" s="48">
        <v>0</v>
      </c>
      <c r="AB1057" s="49">
        <v>0</v>
      </c>
      <c r="AC1057" s="48">
        <v>0</v>
      </c>
      <c r="AD1057" s="49">
        <v>0</v>
      </c>
      <c r="AE1057" s="48">
        <v>0</v>
      </c>
      <c r="AF1057" s="49">
        <v>0</v>
      </c>
      <c r="AG1057" s="48">
        <v>26</v>
      </c>
      <c r="AH1057" s="49">
        <v>100</v>
      </c>
      <c r="AI1057" s="48">
        <v>26</v>
      </c>
    </row>
    <row r="1058" spans="1:35" x14ac:dyDescent="0.25">
      <c r="A1058" s="62" t="s">
        <v>651</v>
      </c>
      <c r="B1058" s="62" t="s">
        <v>1349</v>
      </c>
      <c r="C1058" s="63"/>
      <c r="D1058" s="64"/>
      <c r="E1058" s="65"/>
      <c r="F1058" s="66"/>
      <c r="G1058" s="63"/>
      <c r="H1058" s="67"/>
      <c r="I1058" s="68"/>
      <c r="J1058" s="68"/>
      <c r="K1058" s="34"/>
      <c r="L1058" s="75">
        <v>1058</v>
      </c>
      <c r="M1058" s="75" t="b">
        <f xml:space="preserve"> IF(AND(Edges[Relationship Date (UTC)] &gt;= Misc!$O$2, Edges[Relationship Date (UTC)] &lt;= Misc!$P$2,Edges[Tweet Date (UTC)] &gt;= Misc!$O$3, Edges[Tweet Date (UTC)] &lt;= Misc!$P$3,TRUE), TRUE, FALSE)</f>
        <v>1</v>
      </c>
      <c r="N1058" s="70"/>
      <c r="O1058" s="87" t="s">
        <v>1908</v>
      </c>
      <c r="P1058" s="90">
        <v>44081.37226851852</v>
      </c>
      <c r="Q1058" s="87" t="s">
        <v>2276</v>
      </c>
      <c r="R1058" s="87"/>
      <c r="S1058" s="87"/>
      <c r="T1058" s="87" t="s">
        <v>2743</v>
      </c>
      <c r="U1058" s="90">
        <v>44081.37226851852</v>
      </c>
      <c r="V1058" s="92" t="s">
        <v>3621</v>
      </c>
      <c r="W1058" s="87"/>
      <c r="X1058" s="87"/>
      <c r="Y1058" s="96" t="s">
        <v>5621</v>
      </c>
      <c r="Z1058" s="87"/>
      <c r="AA1058" s="48">
        <v>0</v>
      </c>
      <c r="AB1058" s="49">
        <v>0</v>
      </c>
      <c r="AC1058" s="48">
        <v>0</v>
      </c>
      <c r="AD1058" s="49">
        <v>0</v>
      </c>
      <c r="AE1058" s="48">
        <v>0</v>
      </c>
      <c r="AF1058" s="49">
        <v>0</v>
      </c>
      <c r="AG1058" s="48">
        <v>9</v>
      </c>
      <c r="AH1058" s="49">
        <v>100</v>
      </c>
      <c r="AI1058" s="48">
        <v>9</v>
      </c>
    </row>
    <row r="1059" spans="1:35" x14ac:dyDescent="0.25">
      <c r="A1059" s="62" t="s">
        <v>651</v>
      </c>
      <c r="B1059" s="62" t="s">
        <v>1349</v>
      </c>
      <c r="C1059" s="63"/>
      <c r="D1059" s="64"/>
      <c r="E1059" s="65"/>
      <c r="F1059" s="66"/>
      <c r="G1059" s="63"/>
      <c r="H1059" s="67"/>
      <c r="I1059" s="68"/>
      <c r="J1059" s="68"/>
      <c r="K1059" s="34"/>
      <c r="L1059" s="75">
        <v>1059</v>
      </c>
      <c r="M1059" s="75" t="b">
        <f xml:space="preserve"> IF(AND(Edges[Relationship Date (UTC)] &gt;= Misc!$O$2, Edges[Relationship Date (UTC)] &lt;= Misc!$P$2,Edges[Tweet Date (UTC)] &gt;= Misc!$O$3, Edges[Tweet Date (UTC)] &lt;= Misc!$P$3,TRUE), TRUE, FALSE)</f>
        <v>1</v>
      </c>
      <c r="N1059" s="70"/>
      <c r="O1059" s="87" t="s">
        <v>1908</v>
      </c>
      <c r="P1059" s="90">
        <v>44081.386608796296</v>
      </c>
      <c r="Q1059" s="87" t="s">
        <v>1971</v>
      </c>
      <c r="R1059" s="87"/>
      <c r="S1059" s="87"/>
      <c r="T1059" s="87" t="s">
        <v>2743</v>
      </c>
      <c r="U1059" s="90">
        <v>44081.386608796296</v>
      </c>
      <c r="V1059" s="92" t="s">
        <v>3622</v>
      </c>
      <c r="W1059" s="87"/>
      <c r="X1059" s="87"/>
      <c r="Y1059" s="96" t="s">
        <v>5622</v>
      </c>
      <c r="Z1059" s="87"/>
      <c r="AA1059" s="48">
        <v>0</v>
      </c>
      <c r="AB1059" s="49">
        <v>0</v>
      </c>
      <c r="AC1059" s="48">
        <v>0</v>
      </c>
      <c r="AD1059" s="49">
        <v>0</v>
      </c>
      <c r="AE1059" s="48">
        <v>0</v>
      </c>
      <c r="AF1059" s="49">
        <v>0</v>
      </c>
      <c r="AG1059" s="48">
        <v>19</v>
      </c>
      <c r="AH1059" s="49">
        <v>100</v>
      </c>
      <c r="AI1059" s="48">
        <v>19</v>
      </c>
    </row>
    <row r="1060" spans="1:35" x14ac:dyDescent="0.25">
      <c r="A1060" s="62" t="s">
        <v>652</v>
      </c>
      <c r="B1060" s="62" t="s">
        <v>652</v>
      </c>
      <c r="C1060" s="63"/>
      <c r="D1060" s="64"/>
      <c r="E1060" s="65"/>
      <c r="F1060" s="66"/>
      <c r="G1060" s="63"/>
      <c r="H1060" s="67"/>
      <c r="I1060" s="68"/>
      <c r="J1060" s="68"/>
      <c r="K1060" s="34"/>
      <c r="L1060" s="75">
        <v>1060</v>
      </c>
      <c r="M1060" s="75" t="b">
        <f xml:space="preserve"> IF(AND(Edges[Relationship Date (UTC)] &gt;= Misc!$O$2, Edges[Relationship Date (UTC)] &lt;= Misc!$P$2,Edges[Tweet Date (UTC)] &gt;= Misc!$O$3, Edges[Tweet Date (UTC)] &lt;= Misc!$P$3,TRUE), TRUE, FALSE)</f>
        <v>1</v>
      </c>
      <c r="N1060" s="70"/>
      <c r="O1060" s="87" t="s">
        <v>178</v>
      </c>
      <c r="P1060" s="90">
        <v>44081.386620370373</v>
      </c>
      <c r="Q1060" s="87" t="s">
        <v>2277</v>
      </c>
      <c r="R1060" s="87"/>
      <c r="S1060" s="87"/>
      <c r="T1060" s="87" t="s">
        <v>2743</v>
      </c>
      <c r="U1060" s="90">
        <v>44081.386620370373</v>
      </c>
      <c r="V1060" s="92" t="s">
        <v>3623</v>
      </c>
      <c r="W1060" s="87"/>
      <c r="X1060" s="87"/>
      <c r="Y1060" s="96" t="s">
        <v>5623</v>
      </c>
      <c r="Z1060" s="87"/>
      <c r="AA1060" s="48">
        <v>0</v>
      </c>
      <c r="AB1060" s="49">
        <v>0</v>
      </c>
      <c r="AC1060" s="48">
        <v>0</v>
      </c>
      <c r="AD1060" s="49">
        <v>0</v>
      </c>
      <c r="AE1060" s="48">
        <v>0</v>
      </c>
      <c r="AF1060" s="49">
        <v>0</v>
      </c>
      <c r="AG1060" s="48">
        <v>24</v>
      </c>
      <c r="AH1060" s="49">
        <v>100</v>
      </c>
      <c r="AI1060" s="48">
        <v>24</v>
      </c>
    </row>
    <row r="1061" spans="1:35" x14ac:dyDescent="0.25">
      <c r="A1061" s="62" t="s">
        <v>653</v>
      </c>
      <c r="B1061" s="62" t="s">
        <v>1165</v>
      </c>
      <c r="C1061" s="63"/>
      <c r="D1061" s="64"/>
      <c r="E1061" s="65"/>
      <c r="F1061" s="66"/>
      <c r="G1061" s="63"/>
      <c r="H1061" s="67"/>
      <c r="I1061" s="68"/>
      <c r="J1061" s="68"/>
      <c r="K1061" s="34"/>
      <c r="L1061" s="75">
        <v>1061</v>
      </c>
      <c r="M1061" s="75" t="b">
        <f xml:space="preserve"> IF(AND(Edges[Relationship Date (UTC)] &gt;= Misc!$O$2, Edges[Relationship Date (UTC)] &lt;= Misc!$P$2,Edges[Tweet Date (UTC)] &gt;= Misc!$O$3, Edges[Tweet Date (UTC)] &lt;= Misc!$P$3,TRUE), TRUE, FALSE)</f>
        <v>1</v>
      </c>
      <c r="N1061" s="70"/>
      <c r="O1061" s="87" t="s">
        <v>1908</v>
      </c>
      <c r="P1061" s="90">
        <v>44081.386620370373</v>
      </c>
      <c r="Q1061" s="87" t="s">
        <v>2219</v>
      </c>
      <c r="R1061" s="87"/>
      <c r="S1061" s="87"/>
      <c r="T1061" s="87" t="s">
        <v>2743</v>
      </c>
      <c r="U1061" s="90">
        <v>44081.386620370373</v>
      </c>
      <c r="V1061" s="92" t="s">
        <v>3624</v>
      </c>
      <c r="W1061" s="87"/>
      <c r="X1061" s="87"/>
      <c r="Y1061" s="96" t="s">
        <v>5624</v>
      </c>
      <c r="Z1061" s="87"/>
      <c r="AA1061" s="48">
        <v>0</v>
      </c>
      <c r="AB1061" s="49">
        <v>0</v>
      </c>
      <c r="AC1061" s="48">
        <v>0</v>
      </c>
      <c r="AD1061" s="49">
        <v>0</v>
      </c>
      <c r="AE1061" s="48">
        <v>0</v>
      </c>
      <c r="AF1061" s="49">
        <v>0</v>
      </c>
      <c r="AG1061" s="48">
        <v>16</v>
      </c>
      <c r="AH1061" s="49">
        <v>100</v>
      </c>
      <c r="AI1061" s="48">
        <v>16</v>
      </c>
    </row>
    <row r="1062" spans="1:35" x14ac:dyDescent="0.25">
      <c r="A1062" s="62" t="s">
        <v>654</v>
      </c>
      <c r="B1062" s="62" t="s">
        <v>1508</v>
      </c>
      <c r="C1062" s="63"/>
      <c r="D1062" s="64"/>
      <c r="E1062" s="65"/>
      <c r="F1062" s="66"/>
      <c r="G1062" s="63"/>
      <c r="H1062" s="67"/>
      <c r="I1062" s="68"/>
      <c r="J1062" s="68"/>
      <c r="K1062" s="34"/>
      <c r="L1062" s="75">
        <v>1062</v>
      </c>
      <c r="M1062" s="75" t="b">
        <f xml:space="preserve"> IF(AND(Edges[Relationship Date (UTC)] &gt;= Misc!$O$2, Edges[Relationship Date (UTC)] &lt;= Misc!$P$2,Edges[Tweet Date (UTC)] &gt;= Misc!$O$3, Edges[Tweet Date (UTC)] &lt;= Misc!$P$3,TRUE), TRUE, FALSE)</f>
        <v>1</v>
      </c>
      <c r="N1062" s="70"/>
      <c r="O1062" s="87" t="s">
        <v>1908</v>
      </c>
      <c r="P1062" s="90">
        <v>44081.386446759258</v>
      </c>
      <c r="Q1062" s="87" t="s">
        <v>2084</v>
      </c>
      <c r="R1062" s="87"/>
      <c r="S1062" s="87"/>
      <c r="T1062" s="87" t="s">
        <v>2792</v>
      </c>
      <c r="U1062" s="90">
        <v>44081.386446759258</v>
      </c>
      <c r="V1062" s="92" t="s">
        <v>3625</v>
      </c>
      <c r="W1062" s="87"/>
      <c r="X1062" s="87"/>
      <c r="Y1062" s="96" t="s">
        <v>5625</v>
      </c>
      <c r="Z1062" s="87"/>
      <c r="AA1062" s="48">
        <v>0</v>
      </c>
      <c r="AB1062" s="49">
        <v>0</v>
      </c>
      <c r="AC1062" s="48">
        <v>0</v>
      </c>
      <c r="AD1062" s="49">
        <v>0</v>
      </c>
      <c r="AE1062" s="48">
        <v>0</v>
      </c>
      <c r="AF1062" s="49">
        <v>0</v>
      </c>
      <c r="AG1062" s="48">
        <v>33</v>
      </c>
      <c r="AH1062" s="49">
        <v>100</v>
      </c>
      <c r="AI1062" s="48">
        <v>33</v>
      </c>
    </row>
    <row r="1063" spans="1:35" x14ac:dyDescent="0.25">
      <c r="A1063" s="62" t="s">
        <v>654</v>
      </c>
      <c r="B1063" s="62" t="s">
        <v>1508</v>
      </c>
      <c r="C1063" s="63"/>
      <c r="D1063" s="64"/>
      <c r="E1063" s="65"/>
      <c r="F1063" s="66"/>
      <c r="G1063" s="63"/>
      <c r="H1063" s="67"/>
      <c r="I1063" s="68"/>
      <c r="J1063" s="68"/>
      <c r="K1063" s="34"/>
      <c r="L1063" s="75">
        <v>1063</v>
      </c>
      <c r="M1063" s="75" t="b">
        <f xml:space="preserve"> IF(AND(Edges[Relationship Date (UTC)] &gt;= Misc!$O$2, Edges[Relationship Date (UTC)] &lt;= Misc!$P$2,Edges[Tweet Date (UTC)] &gt;= Misc!$O$3, Edges[Tweet Date (UTC)] &lt;= Misc!$P$3,TRUE), TRUE, FALSE)</f>
        <v>1</v>
      </c>
      <c r="N1063" s="70"/>
      <c r="O1063" s="87" t="s">
        <v>1908</v>
      </c>
      <c r="P1063" s="90">
        <v>44081.386550925927</v>
      </c>
      <c r="Q1063" s="87" t="s">
        <v>2083</v>
      </c>
      <c r="R1063" s="87"/>
      <c r="S1063" s="87"/>
      <c r="T1063" s="87" t="s">
        <v>2791</v>
      </c>
      <c r="U1063" s="90">
        <v>44081.386550925927</v>
      </c>
      <c r="V1063" s="92" t="s">
        <v>3626</v>
      </c>
      <c r="W1063" s="87"/>
      <c r="X1063" s="87"/>
      <c r="Y1063" s="96" t="s">
        <v>5626</v>
      </c>
      <c r="Z1063" s="87"/>
      <c r="AA1063" s="48"/>
      <c r="AB1063" s="49"/>
      <c r="AC1063" s="48"/>
      <c r="AD1063" s="49"/>
      <c r="AE1063" s="48"/>
      <c r="AF1063" s="49"/>
      <c r="AG1063" s="48"/>
      <c r="AH1063" s="49"/>
      <c r="AI1063" s="48"/>
    </row>
    <row r="1064" spans="1:35" x14ac:dyDescent="0.25">
      <c r="A1064" s="62" t="s">
        <v>654</v>
      </c>
      <c r="B1064" s="62" t="s">
        <v>1407</v>
      </c>
      <c r="C1064" s="63"/>
      <c r="D1064" s="64"/>
      <c r="E1064" s="65"/>
      <c r="F1064" s="66"/>
      <c r="G1064" s="63"/>
      <c r="H1064" s="67"/>
      <c r="I1064" s="68"/>
      <c r="J1064" s="68"/>
      <c r="K1064" s="34"/>
      <c r="L1064" s="75">
        <v>1064</v>
      </c>
      <c r="M1064" s="75" t="b">
        <f xml:space="preserve"> IF(AND(Edges[Relationship Date (UTC)] &gt;= Misc!$O$2, Edges[Relationship Date (UTC)] &lt;= Misc!$P$2,Edges[Tweet Date (UTC)] &gt;= Misc!$O$3, Edges[Tweet Date (UTC)] &lt;= Misc!$P$3,TRUE), TRUE, FALSE)</f>
        <v>1</v>
      </c>
      <c r="N1064" s="70"/>
      <c r="O1064" s="87" t="s">
        <v>1908</v>
      </c>
      <c r="P1064" s="90">
        <v>44081.386597222219</v>
      </c>
      <c r="Q1064" s="87" t="s">
        <v>2086</v>
      </c>
      <c r="R1064" s="87"/>
      <c r="S1064" s="87"/>
      <c r="T1064" s="87"/>
      <c r="U1064" s="90">
        <v>44081.386597222219</v>
      </c>
      <c r="V1064" s="92" t="s">
        <v>3627</v>
      </c>
      <c r="W1064" s="87"/>
      <c r="X1064" s="87"/>
      <c r="Y1064" s="96" t="s">
        <v>5627</v>
      </c>
      <c r="Z1064" s="87"/>
      <c r="AA1064" s="48">
        <v>0</v>
      </c>
      <c r="AB1064" s="49">
        <v>0</v>
      </c>
      <c r="AC1064" s="48">
        <v>0</v>
      </c>
      <c r="AD1064" s="49">
        <v>0</v>
      </c>
      <c r="AE1064" s="48">
        <v>0</v>
      </c>
      <c r="AF1064" s="49">
        <v>0</v>
      </c>
      <c r="AG1064" s="48">
        <v>49</v>
      </c>
      <c r="AH1064" s="49">
        <v>100</v>
      </c>
      <c r="AI1064" s="48">
        <v>49</v>
      </c>
    </row>
    <row r="1065" spans="1:35" x14ac:dyDescent="0.25">
      <c r="A1065" s="62" t="s">
        <v>654</v>
      </c>
      <c r="B1065" s="62" t="s">
        <v>1407</v>
      </c>
      <c r="C1065" s="63"/>
      <c r="D1065" s="64"/>
      <c r="E1065" s="65"/>
      <c r="F1065" s="66"/>
      <c r="G1065" s="63"/>
      <c r="H1065" s="67"/>
      <c r="I1065" s="68"/>
      <c r="J1065" s="68"/>
      <c r="K1065" s="34"/>
      <c r="L1065" s="75">
        <v>1065</v>
      </c>
      <c r="M1065" s="75" t="b">
        <f xml:space="preserve"> IF(AND(Edges[Relationship Date (UTC)] &gt;= Misc!$O$2, Edges[Relationship Date (UTC)] &lt;= Misc!$P$2,Edges[Tweet Date (UTC)] &gt;= Misc!$O$3, Edges[Tweet Date (UTC)] &lt;= Misc!$P$3,TRUE), TRUE, FALSE)</f>
        <v>1</v>
      </c>
      <c r="N1065" s="70"/>
      <c r="O1065" s="87" t="s">
        <v>1908</v>
      </c>
      <c r="P1065" s="90">
        <v>44081.386631944442</v>
      </c>
      <c r="Q1065" s="87" t="s">
        <v>2088</v>
      </c>
      <c r="R1065" s="87"/>
      <c r="S1065" s="87"/>
      <c r="T1065" s="87"/>
      <c r="U1065" s="90">
        <v>44081.386631944442</v>
      </c>
      <c r="V1065" s="92" t="s">
        <v>3628</v>
      </c>
      <c r="W1065" s="87"/>
      <c r="X1065" s="87"/>
      <c r="Y1065" s="96" t="s">
        <v>5628</v>
      </c>
      <c r="Z1065" s="87"/>
      <c r="AA1065" s="48">
        <v>0</v>
      </c>
      <c r="AB1065" s="49">
        <v>0</v>
      </c>
      <c r="AC1065" s="48">
        <v>0</v>
      </c>
      <c r="AD1065" s="49">
        <v>0</v>
      </c>
      <c r="AE1065" s="48">
        <v>0</v>
      </c>
      <c r="AF1065" s="49">
        <v>0</v>
      </c>
      <c r="AG1065" s="48">
        <v>48</v>
      </c>
      <c r="AH1065" s="49">
        <v>100</v>
      </c>
      <c r="AI1065" s="48">
        <v>48</v>
      </c>
    </row>
    <row r="1066" spans="1:35" x14ac:dyDescent="0.25">
      <c r="A1066" s="62" t="s">
        <v>654</v>
      </c>
      <c r="B1066" s="62" t="s">
        <v>1407</v>
      </c>
      <c r="C1066" s="63"/>
      <c r="D1066" s="64"/>
      <c r="E1066" s="65"/>
      <c r="F1066" s="66"/>
      <c r="G1066" s="63"/>
      <c r="H1066" s="67"/>
      <c r="I1066" s="68"/>
      <c r="J1066" s="68"/>
      <c r="K1066" s="34"/>
      <c r="L1066" s="75">
        <v>1066</v>
      </c>
      <c r="M1066" s="75" t="b">
        <f xml:space="preserve"> IF(AND(Edges[Relationship Date (UTC)] &gt;= Misc!$O$2, Edges[Relationship Date (UTC)] &lt;= Misc!$P$2,Edges[Tweet Date (UTC)] &gt;= Misc!$O$3, Edges[Tweet Date (UTC)] &lt;= Misc!$P$3,TRUE), TRUE, FALSE)</f>
        <v>1</v>
      </c>
      <c r="N1066" s="70"/>
      <c r="O1066" s="87" t="s">
        <v>1908</v>
      </c>
      <c r="P1066" s="90">
        <v>44081.386666666665</v>
      </c>
      <c r="Q1066" s="87" t="s">
        <v>2087</v>
      </c>
      <c r="R1066" s="87"/>
      <c r="S1066" s="87"/>
      <c r="T1066" s="87" t="s">
        <v>2743</v>
      </c>
      <c r="U1066" s="90">
        <v>44081.386666666665</v>
      </c>
      <c r="V1066" s="92" t="s">
        <v>3629</v>
      </c>
      <c r="W1066" s="87"/>
      <c r="X1066" s="87"/>
      <c r="Y1066" s="96" t="s">
        <v>5629</v>
      </c>
      <c r="Z1066" s="87"/>
      <c r="AA1066" s="48">
        <v>0</v>
      </c>
      <c r="AB1066" s="49">
        <v>0</v>
      </c>
      <c r="AC1066" s="48">
        <v>0</v>
      </c>
      <c r="AD1066" s="49">
        <v>0</v>
      </c>
      <c r="AE1066" s="48">
        <v>0</v>
      </c>
      <c r="AF1066" s="49">
        <v>0</v>
      </c>
      <c r="AG1066" s="48">
        <v>38</v>
      </c>
      <c r="AH1066" s="49">
        <v>100</v>
      </c>
      <c r="AI1066" s="48">
        <v>38</v>
      </c>
    </row>
    <row r="1067" spans="1:35" x14ac:dyDescent="0.25">
      <c r="A1067" s="62" t="s">
        <v>654</v>
      </c>
      <c r="B1067" s="62" t="s">
        <v>886</v>
      </c>
      <c r="C1067" s="63"/>
      <c r="D1067" s="64"/>
      <c r="E1067" s="65"/>
      <c r="F1067" s="66"/>
      <c r="G1067" s="63"/>
      <c r="H1067" s="67"/>
      <c r="I1067" s="68"/>
      <c r="J1067" s="68"/>
      <c r="K1067" s="34"/>
      <c r="L1067" s="75">
        <v>1067</v>
      </c>
      <c r="M1067" s="75" t="b">
        <f xml:space="preserve"> IF(AND(Edges[Relationship Date (UTC)] &gt;= Misc!$O$2, Edges[Relationship Date (UTC)] &lt;= Misc!$P$2,Edges[Tweet Date (UTC)] &gt;= Misc!$O$3, Edges[Tweet Date (UTC)] &lt;= Misc!$P$3,TRUE), TRUE, FALSE)</f>
        <v>1</v>
      </c>
      <c r="N1067" s="70"/>
      <c r="O1067" s="87" t="s">
        <v>1908</v>
      </c>
      <c r="P1067" s="90">
        <v>44081.386192129627</v>
      </c>
      <c r="Q1067" s="87" t="s">
        <v>2082</v>
      </c>
      <c r="R1067" s="87"/>
      <c r="S1067" s="87"/>
      <c r="T1067" s="87" t="s">
        <v>2743</v>
      </c>
      <c r="U1067" s="90">
        <v>44081.386192129627</v>
      </c>
      <c r="V1067" s="92" t="s">
        <v>3630</v>
      </c>
      <c r="W1067" s="87"/>
      <c r="X1067" s="87"/>
      <c r="Y1067" s="96" t="s">
        <v>5630</v>
      </c>
      <c r="Z1067" s="87"/>
      <c r="AA1067" s="48">
        <v>0</v>
      </c>
      <c r="AB1067" s="49">
        <v>0</v>
      </c>
      <c r="AC1067" s="48">
        <v>0</v>
      </c>
      <c r="AD1067" s="49">
        <v>0</v>
      </c>
      <c r="AE1067" s="48">
        <v>0</v>
      </c>
      <c r="AF1067" s="49">
        <v>0</v>
      </c>
      <c r="AG1067" s="48">
        <v>23</v>
      </c>
      <c r="AH1067" s="49">
        <v>100</v>
      </c>
      <c r="AI1067" s="48">
        <v>23</v>
      </c>
    </row>
    <row r="1068" spans="1:35" x14ac:dyDescent="0.25">
      <c r="A1068" s="62" t="s">
        <v>654</v>
      </c>
      <c r="B1068" s="62" t="s">
        <v>1404</v>
      </c>
      <c r="C1068" s="63"/>
      <c r="D1068" s="64"/>
      <c r="E1068" s="65"/>
      <c r="F1068" s="66"/>
      <c r="G1068" s="63"/>
      <c r="H1068" s="67"/>
      <c r="I1068" s="68"/>
      <c r="J1068" s="68"/>
      <c r="K1068" s="34"/>
      <c r="L1068" s="75">
        <v>1068</v>
      </c>
      <c r="M1068" s="75" t="b">
        <f xml:space="preserve"> IF(AND(Edges[Relationship Date (UTC)] &gt;= Misc!$O$2, Edges[Relationship Date (UTC)] &lt;= Misc!$P$2,Edges[Tweet Date (UTC)] &gt;= Misc!$O$3, Edges[Tweet Date (UTC)] &lt;= Misc!$P$3,TRUE), TRUE, FALSE)</f>
        <v>1</v>
      </c>
      <c r="N1068" s="70"/>
      <c r="O1068" s="87" t="s">
        <v>1908</v>
      </c>
      <c r="P1068" s="90">
        <v>44081.386550925927</v>
      </c>
      <c r="Q1068" s="87" t="s">
        <v>2083</v>
      </c>
      <c r="R1068" s="87"/>
      <c r="S1068" s="87"/>
      <c r="T1068" s="87" t="s">
        <v>2791</v>
      </c>
      <c r="U1068" s="90">
        <v>44081.386550925927</v>
      </c>
      <c r="V1068" s="92" t="s">
        <v>3626</v>
      </c>
      <c r="W1068" s="87"/>
      <c r="X1068" s="87"/>
      <c r="Y1068" s="96" t="s">
        <v>5626</v>
      </c>
      <c r="Z1068" s="87"/>
      <c r="AA1068" s="48">
        <v>0</v>
      </c>
      <c r="AB1068" s="49">
        <v>0</v>
      </c>
      <c r="AC1068" s="48">
        <v>0</v>
      </c>
      <c r="AD1068" s="49">
        <v>0</v>
      </c>
      <c r="AE1068" s="48">
        <v>0</v>
      </c>
      <c r="AF1068" s="49">
        <v>0</v>
      </c>
      <c r="AG1068" s="48">
        <v>11</v>
      </c>
      <c r="AH1068" s="49">
        <v>100</v>
      </c>
      <c r="AI1068" s="48">
        <v>11</v>
      </c>
    </row>
    <row r="1069" spans="1:35" x14ac:dyDescent="0.25">
      <c r="A1069" s="62" t="s">
        <v>655</v>
      </c>
      <c r="B1069" s="62" t="s">
        <v>1640</v>
      </c>
      <c r="C1069" s="63"/>
      <c r="D1069" s="64"/>
      <c r="E1069" s="65"/>
      <c r="F1069" s="66"/>
      <c r="G1069" s="63"/>
      <c r="H1069" s="67"/>
      <c r="I1069" s="68"/>
      <c r="J1069" s="68"/>
      <c r="K1069" s="34"/>
      <c r="L1069" s="75">
        <v>1069</v>
      </c>
      <c r="M1069" s="75" t="b">
        <f xml:space="preserve"> IF(AND(Edges[Relationship Date (UTC)] &gt;= Misc!$O$2, Edges[Relationship Date (UTC)] &lt;= Misc!$P$2,Edges[Tweet Date (UTC)] &gt;= Misc!$O$3, Edges[Tweet Date (UTC)] &lt;= Misc!$P$3,TRUE), TRUE, FALSE)</f>
        <v>1</v>
      </c>
      <c r="N1069" s="70"/>
      <c r="O1069" s="87" t="s">
        <v>1908</v>
      </c>
      <c r="P1069" s="90">
        <v>44081.386678240742</v>
      </c>
      <c r="Q1069" s="87" t="s">
        <v>2251</v>
      </c>
      <c r="R1069" s="87"/>
      <c r="S1069" s="87"/>
      <c r="T1069" s="87" t="s">
        <v>2747</v>
      </c>
      <c r="U1069" s="90">
        <v>44081.386678240742</v>
      </c>
      <c r="V1069" s="92" t="s">
        <v>3631</v>
      </c>
      <c r="W1069" s="87"/>
      <c r="X1069" s="87"/>
      <c r="Y1069" s="96" t="s">
        <v>5631</v>
      </c>
      <c r="Z1069" s="87"/>
      <c r="AA1069" s="48"/>
      <c r="AB1069" s="49"/>
      <c r="AC1069" s="48"/>
      <c r="AD1069" s="49"/>
      <c r="AE1069" s="48"/>
      <c r="AF1069" s="49"/>
      <c r="AG1069" s="48"/>
      <c r="AH1069" s="49"/>
      <c r="AI1069" s="48"/>
    </row>
    <row r="1070" spans="1:35" x14ac:dyDescent="0.25">
      <c r="A1070" s="62" t="s">
        <v>655</v>
      </c>
      <c r="B1070" s="62" t="s">
        <v>1641</v>
      </c>
      <c r="C1070" s="63"/>
      <c r="D1070" s="64"/>
      <c r="E1070" s="65"/>
      <c r="F1070" s="66"/>
      <c r="G1070" s="63"/>
      <c r="H1070" s="67"/>
      <c r="I1070" s="68"/>
      <c r="J1070" s="68"/>
      <c r="K1070" s="34"/>
      <c r="L1070" s="75">
        <v>1070</v>
      </c>
      <c r="M1070" s="75" t="b">
        <f xml:space="preserve"> IF(AND(Edges[Relationship Date (UTC)] &gt;= Misc!$O$2, Edges[Relationship Date (UTC)] &lt;= Misc!$P$2,Edges[Tweet Date (UTC)] &gt;= Misc!$O$3, Edges[Tweet Date (UTC)] &lt;= Misc!$P$3,TRUE), TRUE, FALSE)</f>
        <v>1</v>
      </c>
      <c r="N1070" s="70"/>
      <c r="O1070" s="87" t="s">
        <v>1908</v>
      </c>
      <c r="P1070" s="90">
        <v>44081.386678240742</v>
      </c>
      <c r="Q1070" s="87" t="s">
        <v>2251</v>
      </c>
      <c r="R1070" s="87"/>
      <c r="S1070" s="87"/>
      <c r="T1070" s="87" t="s">
        <v>2747</v>
      </c>
      <c r="U1070" s="90">
        <v>44081.386678240742</v>
      </c>
      <c r="V1070" s="92" t="s">
        <v>3631</v>
      </c>
      <c r="W1070" s="87"/>
      <c r="X1070" s="87"/>
      <c r="Y1070" s="96" t="s">
        <v>5631</v>
      </c>
      <c r="Z1070" s="87"/>
      <c r="AA1070" s="48"/>
      <c r="AB1070" s="49"/>
      <c r="AC1070" s="48"/>
      <c r="AD1070" s="49"/>
      <c r="AE1070" s="48"/>
      <c r="AF1070" s="49"/>
      <c r="AG1070" s="48"/>
      <c r="AH1070" s="49"/>
      <c r="AI1070" s="48"/>
    </row>
    <row r="1071" spans="1:35" x14ac:dyDescent="0.25">
      <c r="A1071" s="62" t="s">
        <v>655</v>
      </c>
      <c r="B1071" s="62" t="s">
        <v>1643</v>
      </c>
      <c r="C1071" s="63"/>
      <c r="D1071" s="64"/>
      <c r="E1071" s="65"/>
      <c r="F1071" s="66"/>
      <c r="G1071" s="63"/>
      <c r="H1071" s="67"/>
      <c r="I1071" s="68"/>
      <c r="J1071" s="68"/>
      <c r="K1071" s="34"/>
      <c r="L1071" s="75">
        <v>1071</v>
      </c>
      <c r="M1071" s="75" t="b">
        <f xml:space="preserve"> IF(AND(Edges[Relationship Date (UTC)] &gt;= Misc!$O$2, Edges[Relationship Date (UTC)] &lt;= Misc!$P$2,Edges[Tweet Date (UTC)] &gt;= Misc!$O$3, Edges[Tweet Date (UTC)] &lt;= Misc!$P$3,TRUE), TRUE, FALSE)</f>
        <v>1</v>
      </c>
      <c r="N1071" s="70"/>
      <c r="O1071" s="87" t="s">
        <v>1908</v>
      </c>
      <c r="P1071" s="90">
        <v>44081.386678240742</v>
      </c>
      <c r="Q1071" s="87" t="s">
        <v>2251</v>
      </c>
      <c r="R1071" s="87"/>
      <c r="S1071" s="87"/>
      <c r="T1071" s="87" t="s">
        <v>2747</v>
      </c>
      <c r="U1071" s="90">
        <v>44081.386678240742</v>
      </c>
      <c r="V1071" s="92" t="s">
        <v>3631</v>
      </c>
      <c r="W1071" s="87"/>
      <c r="X1071" s="87"/>
      <c r="Y1071" s="96" t="s">
        <v>5631</v>
      </c>
      <c r="Z1071" s="87"/>
      <c r="AA1071" s="48"/>
      <c r="AB1071" s="49"/>
      <c r="AC1071" s="48"/>
      <c r="AD1071" s="49"/>
      <c r="AE1071" s="48"/>
      <c r="AF1071" s="49"/>
      <c r="AG1071" s="48"/>
      <c r="AH1071" s="49"/>
      <c r="AI1071" s="48"/>
    </row>
    <row r="1072" spans="1:35" x14ac:dyDescent="0.25">
      <c r="A1072" s="62" t="s">
        <v>655</v>
      </c>
      <c r="B1072" s="62" t="s">
        <v>1642</v>
      </c>
      <c r="C1072" s="63"/>
      <c r="D1072" s="64"/>
      <c r="E1072" s="65"/>
      <c r="F1072" s="66"/>
      <c r="G1072" s="63"/>
      <c r="H1072" s="67"/>
      <c r="I1072" s="68"/>
      <c r="J1072" s="68"/>
      <c r="K1072" s="34"/>
      <c r="L1072" s="75">
        <v>1072</v>
      </c>
      <c r="M1072" s="75" t="b">
        <f xml:space="preserve"> IF(AND(Edges[Relationship Date (UTC)] &gt;= Misc!$O$2, Edges[Relationship Date (UTC)] &lt;= Misc!$P$2,Edges[Tweet Date (UTC)] &gt;= Misc!$O$3, Edges[Tweet Date (UTC)] &lt;= Misc!$P$3,TRUE), TRUE, FALSE)</f>
        <v>1</v>
      </c>
      <c r="N1072" s="70"/>
      <c r="O1072" s="87" t="s">
        <v>1908</v>
      </c>
      <c r="P1072" s="90">
        <v>44081.386678240742</v>
      </c>
      <c r="Q1072" s="87" t="s">
        <v>2251</v>
      </c>
      <c r="R1072" s="87"/>
      <c r="S1072" s="87"/>
      <c r="T1072" s="87" t="s">
        <v>2747</v>
      </c>
      <c r="U1072" s="90">
        <v>44081.386678240742</v>
      </c>
      <c r="V1072" s="92" t="s">
        <v>3631</v>
      </c>
      <c r="W1072" s="87"/>
      <c r="X1072" s="87"/>
      <c r="Y1072" s="96" t="s">
        <v>5631</v>
      </c>
      <c r="Z1072" s="87"/>
      <c r="AA1072" s="48">
        <v>0</v>
      </c>
      <c r="AB1072" s="49">
        <v>0</v>
      </c>
      <c r="AC1072" s="48">
        <v>0</v>
      </c>
      <c r="AD1072" s="49">
        <v>0</v>
      </c>
      <c r="AE1072" s="48">
        <v>0</v>
      </c>
      <c r="AF1072" s="49">
        <v>0</v>
      </c>
      <c r="AG1072" s="48">
        <v>24</v>
      </c>
      <c r="AH1072" s="49">
        <v>100</v>
      </c>
      <c r="AI1072" s="48">
        <v>24</v>
      </c>
    </row>
    <row r="1073" spans="1:35" x14ac:dyDescent="0.25">
      <c r="A1073" s="62" t="s">
        <v>656</v>
      </c>
      <c r="B1073" s="62" t="s">
        <v>1663</v>
      </c>
      <c r="C1073" s="63"/>
      <c r="D1073" s="64"/>
      <c r="E1073" s="65"/>
      <c r="F1073" s="66"/>
      <c r="G1073" s="63"/>
      <c r="H1073" s="67"/>
      <c r="I1073" s="68"/>
      <c r="J1073" s="68"/>
      <c r="K1073" s="34"/>
      <c r="L1073" s="75">
        <v>1073</v>
      </c>
      <c r="M1073" s="75" t="b">
        <f xml:space="preserve"> IF(AND(Edges[Relationship Date (UTC)] &gt;= Misc!$O$2, Edges[Relationship Date (UTC)] &lt;= Misc!$P$2,Edges[Tweet Date (UTC)] &gt;= Misc!$O$3, Edges[Tweet Date (UTC)] &lt;= Misc!$P$3,TRUE), TRUE, FALSE)</f>
        <v>1</v>
      </c>
      <c r="N1073" s="70"/>
      <c r="O1073" s="87" t="s">
        <v>1908</v>
      </c>
      <c r="P1073" s="90">
        <v>44081.385277777779</v>
      </c>
      <c r="Q1073" s="87" t="s">
        <v>2278</v>
      </c>
      <c r="R1073" s="87"/>
      <c r="S1073" s="87"/>
      <c r="T1073" s="87" t="s">
        <v>2833</v>
      </c>
      <c r="U1073" s="90">
        <v>44081.385277777779</v>
      </c>
      <c r="V1073" s="92" t="s">
        <v>3632</v>
      </c>
      <c r="W1073" s="87"/>
      <c r="X1073" s="87"/>
      <c r="Y1073" s="96" t="s">
        <v>5632</v>
      </c>
      <c r="Z1073" s="87"/>
      <c r="AA1073" s="48">
        <v>0</v>
      </c>
      <c r="AB1073" s="49">
        <v>0</v>
      </c>
      <c r="AC1073" s="48">
        <v>0</v>
      </c>
      <c r="AD1073" s="49">
        <v>0</v>
      </c>
      <c r="AE1073" s="48">
        <v>0</v>
      </c>
      <c r="AF1073" s="49">
        <v>0</v>
      </c>
      <c r="AG1073" s="48">
        <v>39</v>
      </c>
      <c r="AH1073" s="49">
        <v>100</v>
      </c>
      <c r="AI1073" s="48">
        <v>39</v>
      </c>
    </row>
    <row r="1074" spans="1:35" x14ac:dyDescent="0.25">
      <c r="A1074" s="62" t="s">
        <v>656</v>
      </c>
      <c r="B1074" s="62" t="s">
        <v>1664</v>
      </c>
      <c r="C1074" s="63"/>
      <c r="D1074" s="64"/>
      <c r="E1074" s="65"/>
      <c r="F1074" s="66"/>
      <c r="G1074" s="63"/>
      <c r="H1074" s="67"/>
      <c r="I1074" s="68"/>
      <c r="J1074" s="68"/>
      <c r="K1074" s="34"/>
      <c r="L1074" s="75">
        <v>1074</v>
      </c>
      <c r="M1074" s="75" t="b">
        <f xml:space="preserve"> IF(AND(Edges[Relationship Date (UTC)] &gt;= Misc!$O$2, Edges[Relationship Date (UTC)] &lt;= Misc!$P$2,Edges[Tweet Date (UTC)] &gt;= Misc!$O$3, Edges[Tweet Date (UTC)] &lt;= Misc!$P$3,TRUE), TRUE, FALSE)</f>
        <v>1</v>
      </c>
      <c r="N1074" s="70"/>
      <c r="O1074" s="87" t="s">
        <v>1908</v>
      </c>
      <c r="P1074" s="90">
        <v>44081.386087962965</v>
      </c>
      <c r="Q1074" s="87" t="s">
        <v>2279</v>
      </c>
      <c r="R1074" s="87"/>
      <c r="S1074" s="87"/>
      <c r="T1074" s="87" t="s">
        <v>2834</v>
      </c>
      <c r="U1074" s="90">
        <v>44081.386087962965</v>
      </c>
      <c r="V1074" s="92" t="s">
        <v>3633</v>
      </c>
      <c r="W1074" s="87"/>
      <c r="X1074" s="87"/>
      <c r="Y1074" s="96" t="s">
        <v>5633</v>
      </c>
      <c r="Z1074" s="87"/>
      <c r="AA1074" s="48">
        <v>0</v>
      </c>
      <c r="AB1074" s="49">
        <v>0</v>
      </c>
      <c r="AC1074" s="48">
        <v>0</v>
      </c>
      <c r="AD1074" s="49">
        <v>0</v>
      </c>
      <c r="AE1074" s="48">
        <v>0</v>
      </c>
      <c r="AF1074" s="49">
        <v>0</v>
      </c>
      <c r="AG1074" s="48">
        <v>15</v>
      </c>
      <c r="AH1074" s="49">
        <v>100</v>
      </c>
      <c r="AI1074" s="48">
        <v>15</v>
      </c>
    </row>
    <row r="1075" spans="1:35" x14ac:dyDescent="0.25">
      <c r="A1075" s="62" t="s">
        <v>656</v>
      </c>
      <c r="B1075" s="62" t="s">
        <v>1363</v>
      </c>
      <c r="C1075" s="63"/>
      <c r="D1075" s="64"/>
      <c r="E1075" s="65"/>
      <c r="F1075" s="66"/>
      <c r="G1075" s="63"/>
      <c r="H1075" s="67"/>
      <c r="I1075" s="68"/>
      <c r="J1075" s="68"/>
      <c r="K1075" s="34"/>
      <c r="L1075" s="75">
        <v>1075</v>
      </c>
      <c r="M1075" s="75" t="b">
        <f xml:space="preserve"> IF(AND(Edges[Relationship Date (UTC)] &gt;= Misc!$O$2, Edges[Relationship Date (UTC)] &lt;= Misc!$P$2,Edges[Tweet Date (UTC)] &gt;= Misc!$O$3, Edges[Tweet Date (UTC)] &lt;= Misc!$P$3,TRUE), TRUE, FALSE)</f>
        <v>1</v>
      </c>
      <c r="N1075" s="70"/>
      <c r="O1075" s="87" t="s">
        <v>1908</v>
      </c>
      <c r="P1075" s="90">
        <v>44081.386400462965</v>
      </c>
      <c r="Q1075" s="87" t="s">
        <v>1926</v>
      </c>
      <c r="R1075" s="87"/>
      <c r="S1075" s="87"/>
      <c r="T1075" s="87" t="s">
        <v>2747</v>
      </c>
      <c r="U1075" s="90">
        <v>44081.386400462965</v>
      </c>
      <c r="V1075" s="92" t="s">
        <v>3634</v>
      </c>
      <c r="W1075" s="87"/>
      <c r="X1075" s="87"/>
      <c r="Y1075" s="96" t="s">
        <v>5634</v>
      </c>
      <c r="Z1075" s="87"/>
      <c r="AA1075" s="48">
        <v>0</v>
      </c>
      <c r="AB1075" s="49">
        <v>0</v>
      </c>
      <c r="AC1075" s="48">
        <v>0</v>
      </c>
      <c r="AD1075" s="49">
        <v>0</v>
      </c>
      <c r="AE1075" s="48">
        <v>0</v>
      </c>
      <c r="AF1075" s="49">
        <v>0</v>
      </c>
      <c r="AG1075" s="48">
        <v>27</v>
      </c>
      <c r="AH1075" s="49">
        <v>100</v>
      </c>
      <c r="AI1075" s="48">
        <v>27</v>
      </c>
    </row>
    <row r="1076" spans="1:35" x14ac:dyDescent="0.25">
      <c r="A1076" s="62" t="s">
        <v>656</v>
      </c>
      <c r="B1076" s="62" t="s">
        <v>1441</v>
      </c>
      <c r="C1076" s="63"/>
      <c r="D1076" s="64"/>
      <c r="E1076" s="65"/>
      <c r="F1076" s="66"/>
      <c r="G1076" s="63"/>
      <c r="H1076" s="67"/>
      <c r="I1076" s="68"/>
      <c r="J1076" s="68"/>
      <c r="K1076" s="34"/>
      <c r="L1076" s="75">
        <v>1076</v>
      </c>
      <c r="M1076" s="75" t="b">
        <f xml:space="preserve"> IF(AND(Edges[Relationship Date (UTC)] &gt;= Misc!$O$2, Edges[Relationship Date (UTC)] &lt;= Misc!$P$2,Edges[Tweet Date (UTC)] &gt;= Misc!$O$3, Edges[Tweet Date (UTC)] &lt;= Misc!$P$3,TRUE), TRUE, FALSE)</f>
        <v>1</v>
      </c>
      <c r="N1076" s="70"/>
      <c r="O1076" s="87" t="s">
        <v>1908</v>
      </c>
      <c r="P1076" s="90">
        <v>44081.386759259258</v>
      </c>
      <c r="Q1076" s="87" t="s">
        <v>2028</v>
      </c>
      <c r="R1076" s="87"/>
      <c r="S1076" s="87"/>
      <c r="T1076" s="87"/>
      <c r="U1076" s="90">
        <v>44081.386759259258</v>
      </c>
      <c r="V1076" s="92" t="s">
        <v>3635</v>
      </c>
      <c r="W1076" s="87"/>
      <c r="X1076" s="87"/>
      <c r="Y1076" s="96" t="s">
        <v>5635</v>
      </c>
      <c r="Z1076" s="87"/>
      <c r="AA1076" s="48">
        <v>0</v>
      </c>
      <c r="AB1076" s="49">
        <v>0</v>
      </c>
      <c r="AC1076" s="48">
        <v>0</v>
      </c>
      <c r="AD1076" s="49">
        <v>0</v>
      </c>
      <c r="AE1076" s="48">
        <v>0</v>
      </c>
      <c r="AF1076" s="49">
        <v>0</v>
      </c>
      <c r="AG1076" s="48">
        <v>40</v>
      </c>
      <c r="AH1076" s="49">
        <v>100</v>
      </c>
      <c r="AI1076" s="48">
        <v>40</v>
      </c>
    </row>
    <row r="1077" spans="1:35" x14ac:dyDescent="0.25">
      <c r="A1077" s="62" t="s">
        <v>656</v>
      </c>
      <c r="B1077" s="62" t="s">
        <v>1665</v>
      </c>
      <c r="C1077" s="63"/>
      <c r="D1077" s="64"/>
      <c r="E1077" s="65"/>
      <c r="F1077" s="66"/>
      <c r="G1077" s="63"/>
      <c r="H1077" s="67"/>
      <c r="I1077" s="68"/>
      <c r="J1077" s="68"/>
      <c r="K1077" s="34"/>
      <c r="L1077" s="75">
        <v>1077</v>
      </c>
      <c r="M1077" s="75" t="b">
        <f xml:space="preserve"> IF(AND(Edges[Relationship Date (UTC)] &gt;= Misc!$O$2, Edges[Relationship Date (UTC)] &lt;= Misc!$P$2,Edges[Tweet Date (UTC)] &gt;= Misc!$O$3, Edges[Tweet Date (UTC)] &lt;= Misc!$P$3,TRUE), TRUE, FALSE)</f>
        <v>1</v>
      </c>
      <c r="N1077" s="70"/>
      <c r="O1077" s="87" t="s">
        <v>1908</v>
      </c>
      <c r="P1077" s="90">
        <v>44081.386817129627</v>
      </c>
      <c r="Q1077" s="87" t="s">
        <v>2280</v>
      </c>
      <c r="R1077" s="87"/>
      <c r="S1077" s="87"/>
      <c r="T1077" s="87"/>
      <c r="U1077" s="90">
        <v>44081.386817129627</v>
      </c>
      <c r="V1077" s="92" t="s">
        <v>3636</v>
      </c>
      <c r="W1077" s="87"/>
      <c r="X1077" s="87"/>
      <c r="Y1077" s="96" t="s">
        <v>5636</v>
      </c>
      <c r="Z1077" s="87"/>
      <c r="AA1077" s="48">
        <v>0</v>
      </c>
      <c r="AB1077" s="49">
        <v>0</v>
      </c>
      <c r="AC1077" s="48">
        <v>0</v>
      </c>
      <c r="AD1077" s="49">
        <v>0</v>
      </c>
      <c r="AE1077" s="48">
        <v>0</v>
      </c>
      <c r="AF1077" s="49">
        <v>0</v>
      </c>
      <c r="AG1077" s="48">
        <v>40</v>
      </c>
      <c r="AH1077" s="49">
        <v>100</v>
      </c>
      <c r="AI1077" s="48">
        <v>40</v>
      </c>
    </row>
    <row r="1078" spans="1:35" x14ac:dyDescent="0.25">
      <c r="A1078" s="62" t="s">
        <v>656</v>
      </c>
      <c r="B1078" s="62" t="s">
        <v>1352</v>
      </c>
      <c r="C1078" s="63"/>
      <c r="D1078" s="64"/>
      <c r="E1078" s="65"/>
      <c r="F1078" s="66"/>
      <c r="G1078" s="63"/>
      <c r="H1078" s="67"/>
      <c r="I1078" s="68"/>
      <c r="J1078" s="68"/>
      <c r="K1078" s="34"/>
      <c r="L1078" s="75">
        <v>1078</v>
      </c>
      <c r="M1078" s="75" t="b">
        <f xml:space="preserve"> IF(AND(Edges[Relationship Date (UTC)] &gt;= Misc!$O$2, Edges[Relationship Date (UTC)] &lt;= Misc!$P$2,Edges[Tweet Date (UTC)] &gt;= Misc!$O$3, Edges[Tweet Date (UTC)] &lt;= Misc!$P$3,TRUE), TRUE, FALSE)</f>
        <v>1</v>
      </c>
      <c r="N1078" s="70"/>
      <c r="O1078" s="87" t="s">
        <v>1908</v>
      </c>
      <c r="P1078" s="90">
        <v>44081.384618055556</v>
      </c>
      <c r="Q1078" s="87" t="s">
        <v>1927</v>
      </c>
      <c r="R1078" s="87"/>
      <c r="S1078" s="87"/>
      <c r="T1078" s="87"/>
      <c r="U1078" s="90">
        <v>44081.384618055556</v>
      </c>
      <c r="V1078" s="92" t="s">
        <v>3637</v>
      </c>
      <c r="W1078" s="87"/>
      <c r="X1078" s="87"/>
      <c r="Y1078" s="96" t="s">
        <v>5637</v>
      </c>
      <c r="Z1078" s="87"/>
      <c r="AA1078" s="48">
        <v>0</v>
      </c>
      <c r="AB1078" s="49">
        <v>0</v>
      </c>
      <c r="AC1078" s="48">
        <v>0</v>
      </c>
      <c r="AD1078" s="49">
        <v>0</v>
      </c>
      <c r="AE1078" s="48">
        <v>0</v>
      </c>
      <c r="AF1078" s="49">
        <v>0</v>
      </c>
      <c r="AG1078" s="48">
        <v>47</v>
      </c>
      <c r="AH1078" s="49">
        <v>100</v>
      </c>
      <c r="AI1078" s="48">
        <v>47</v>
      </c>
    </row>
    <row r="1079" spans="1:35" x14ac:dyDescent="0.25">
      <c r="A1079" s="62" t="s">
        <v>656</v>
      </c>
      <c r="B1079" s="62" t="s">
        <v>1385</v>
      </c>
      <c r="C1079" s="63"/>
      <c r="D1079" s="64"/>
      <c r="E1079" s="65"/>
      <c r="F1079" s="66"/>
      <c r="G1079" s="63"/>
      <c r="H1079" s="67"/>
      <c r="I1079" s="68"/>
      <c r="J1079" s="68"/>
      <c r="K1079" s="34"/>
      <c r="L1079" s="75">
        <v>1079</v>
      </c>
      <c r="M1079" s="75" t="b">
        <f xml:space="preserve"> IF(AND(Edges[Relationship Date (UTC)] &gt;= Misc!$O$2, Edges[Relationship Date (UTC)] &lt;= Misc!$P$2,Edges[Tweet Date (UTC)] &gt;= Misc!$O$3, Edges[Tweet Date (UTC)] &lt;= Misc!$P$3,TRUE), TRUE, FALSE)</f>
        <v>1</v>
      </c>
      <c r="N1079" s="70"/>
      <c r="O1079" s="87" t="s">
        <v>1908</v>
      </c>
      <c r="P1079" s="90">
        <v>44081.386087962965</v>
      </c>
      <c r="Q1079" s="87" t="s">
        <v>2279</v>
      </c>
      <c r="R1079" s="87"/>
      <c r="S1079" s="87"/>
      <c r="T1079" s="87" t="s">
        <v>2834</v>
      </c>
      <c r="U1079" s="90">
        <v>44081.386087962965</v>
      </c>
      <c r="V1079" s="92" t="s">
        <v>3633</v>
      </c>
      <c r="W1079" s="87"/>
      <c r="X1079" s="87"/>
      <c r="Y1079" s="96" t="s">
        <v>5633</v>
      </c>
      <c r="Z1079" s="87"/>
      <c r="AA1079" s="48"/>
      <c r="AB1079" s="49"/>
      <c r="AC1079" s="48"/>
      <c r="AD1079" s="49"/>
      <c r="AE1079" s="48"/>
      <c r="AF1079" s="49"/>
      <c r="AG1079" s="48"/>
      <c r="AH1079" s="49"/>
      <c r="AI1079" s="48"/>
    </row>
    <row r="1080" spans="1:35" x14ac:dyDescent="0.25">
      <c r="A1080" s="62" t="s">
        <v>656</v>
      </c>
      <c r="B1080" s="62" t="s">
        <v>1386</v>
      </c>
      <c r="C1080" s="63"/>
      <c r="D1080" s="64"/>
      <c r="E1080" s="65"/>
      <c r="F1080" s="66"/>
      <c r="G1080" s="63"/>
      <c r="H1080" s="67"/>
      <c r="I1080" s="68"/>
      <c r="J1080" s="68"/>
      <c r="K1080" s="34"/>
      <c r="L1080" s="75">
        <v>1080</v>
      </c>
      <c r="M1080" s="75" t="b">
        <f xml:space="preserve"> IF(AND(Edges[Relationship Date (UTC)] &gt;= Misc!$O$2, Edges[Relationship Date (UTC)] &lt;= Misc!$P$2,Edges[Tweet Date (UTC)] &gt;= Misc!$O$3, Edges[Tweet Date (UTC)] &lt;= Misc!$P$3,TRUE), TRUE, FALSE)</f>
        <v>1</v>
      </c>
      <c r="N1080" s="70"/>
      <c r="O1080" s="87" t="s">
        <v>1908</v>
      </c>
      <c r="P1080" s="90">
        <v>44081.386087962965</v>
      </c>
      <c r="Q1080" s="87" t="s">
        <v>2279</v>
      </c>
      <c r="R1080" s="87"/>
      <c r="S1080" s="87"/>
      <c r="T1080" s="87" t="s">
        <v>2834</v>
      </c>
      <c r="U1080" s="90">
        <v>44081.386087962965</v>
      </c>
      <c r="V1080" s="92" t="s">
        <v>3633</v>
      </c>
      <c r="W1080" s="87"/>
      <c r="X1080" s="87"/>
      <c r="Y1080" s="96" t="s">
        <v>5633</v>
      </c>
      <c r="Z1080" s="87"/>
      <c r="AA1080" s="48"/>
      <c r="AB1080" s="49"/>
      <c r="AC1080" s="48"/>
      <c r="AD1080" s="49"/>
      <c r="AE1080" s="48"/>
      <c r="AF1080" s="49"/>
      <c r="AG1080" s="48"/>
      <c r="AH1080" s="49"/>
      <c r="AI1080" s="48"/>
    </row>
    <row r="1081" spans="1:35" x14ac:dyDescent="0.25">
      <c r="A1081" s="62" t="s">
        <v>656</v>
      </c>
      <c r="B1081" s="62" t="s">
        <v>1165</v>
      </c>
      <c r="C1081" s="63"/>
      <c r="D1081" s="64"/>
      <c r="E1081" s="65"/>
      <c r="F1081" s="66"/>
      <c r="G1081" s="63"/>
      <c r="H1081" s="67"/>
      <c r="I1081" s="68"/>
      <c r="J1081" s="68"/>
      <c r="K1081" s="34"/>
      <c r="L1081" s="75">
        <v>1081</v>
      </c>
      <c r="M1081" s="75" t="b">
        <f xml:space="preserve"> IF(AND(Edges[Relationship Date (UTC)] &gt;= Misc!$O$2, Edges[Relationship Date (UTC)] &lt;= Misc!$P$2,Edges[Tweet Date (UTC)] &gt;= Misc!$O$3, Edges[Tweet Date (UTC)] &lt;= Misc!$P$3,TRUE), TRUE, FALSE)</f>
        <v>1</v>
      </c>
      <c r="N1081" s="70"/>
      <c r="O1081" s="87" t="s">
        <v>1908</v>
      </c>
      <c r="P1081" s="90">
        <v>44081.386296296296</v>
      </c>
      <c r="Q1081" s="87" t="s">
        <v>2117</v>
      </c>
      <c r="R1081" s="87"/>
      <c r="S1081" s="87"/>
      <c r="T1081" s="87" t="s">
        <v>2747</v>
      </c>
      <c r="U1081" s="90">
        <v>44081.386296296296</v>
      </c>
      <c r="V1081" s="92" t="s">
        <v>3638</v>
      </c>
      <c r="W1081" s="87"/>
      <c r="X1081" s="87"/>
      <c r="Y1081" s="96" t="s">
        <v>5638</v>
      </c>
      <c r="Z1081" s="87"/>
      <c r="AA1081" s="48">
        <v>0</v>
      </c>
      <c r="AB1081" s="49">
        <v>0</v>
      </c>
      <c r="AC1081" s="48">
        <v>0</v>
      </c>
      <c r="AD1081" s="49">
        <v>0</v>
      </c>
      <c r="AE1081" s="48">
        <v>0</v>
      </c>
      <c r="AF1081" s="49">
        <v>0</v>
      </c>
      <c r="AG1081" s="48">
        <v>23</v>
      </c>
      <c r="AH1081" s="49">
        <v>100</v>
      </c>
      <c r="AI1081" s="48">
        <v>23</v>
      </c>
    </row>
    <row r="1082" spans="1:35" x14ac:dyDescent="0.25">
      <c r="A1082" s="62" t="s">
        <v>656</v>
      </c>
      <c r="B1082" s="62" t="s">
        <v>1666</v>
      </c>
      <c r="C1082" s="63"/>
      <c r="D1082" s="64"/>
      <c r="E1082" s="65"/>
      <c r="F1082" s="66"/>
      <c r="G1082" s="63"/>
      <c r="H1082" s="67"/>
      <c r="I1082" s="68"/>
      <c r="J1082" s="68"/>
      <c r="K1082" s="34"/>
      <c r="L1082" s="75">
        <v>1082</v>
      </c>
      <c r="M1082" s="75" t="b">
        <f xml:space="preserve"> IF(AND(Edges[Relationship Date (UTC)] &gt;= Misc!$O$2, Edges[Relationship Date (UTC)] &lt;= Misc!$P$2,Edges[Tweet Date (UTC)] &gt;= Misc!$O$3, Edges[Tweet Date (UTC)] &lt;= Misc!$P$3,TRUE), TRUE, FALSE)</f>
        <v>1</v>
      </c>
      <c r="N1082" s="70"/>
      <c r="O1082" s="87" t="s">
        <v>1908</v>
      </c>
      <c r="P1082" s="90">
        <v>44081.386550925927</v>
      </c>
      <c r="Q1082" s="87" t="s">
        <v>2281</v>
      </c>
      <c r="R1082" s="87"/>
      <c r="S1082" s="87"/>
      <c r="T1082" s="87"/>
      <c r="U1082" s="90">
        <v>44081.386550925927</v>
      </c>
      <c r="V1082" s="92" t="s">
        <v>3639</v>
      </c>
      <c r="W1082" s="87"/>
      <c r="X1082" s="87"/>
      <c r="Y1082" s="96" t="s">
        <v>5639</v>
      </c>
      <c r="Z1082" s="87"/>
      <c r="AA1082" s="48">
        <v>0</v>
      </c>
      <c r="AB1082" s="49">
        <v>0</v>
      </c>
      <c r="AC1082" s="48">
        <v>0</v>
      </c>
      <c r="AD1082" s="49">
        <v>0</v>
      </c>
      <c r="AE1082" s="48">
        <v>0</v>
      </c>
      <c r="AF1082" s="49">
        <v>0</v>
      </c>
      <c r="AG1082" s="48">
        <v>47</v>
      </c>
      <c r="AH1082" s="49">
        <v>100</v>
      </c>
      <c r="AI1082" s="48">
        <v>47</v>
      </c>
    </row>
    <row r="1083" spans="1:35" x14ac:dyDescent="0.25">
      <c r="A1083" s="62" t="s">
        <v>656</v>
      </c>
      <c r="B1083" s="62" t="s">
        <v>1346</v>
      </c>
      <c r="C1083" s="63"/>
      <c r="D1083" s="64"/>
      <c r="E1083" s="65"/>
      <c r="F1083" s="66"/>
      <c r="G1083" s="63"/>
      <c r="H1083" s="67"/>
      <c r="I1083" s="68"/>
      <c r="J1083" s="68"/>
      <c r="K1083" s="34"/>
      <c r="L1083" s="75">
        <v>1083</v>
      </c>
      <c r="M1083" s="75" t="b">
        <f xml:space="preserve"> IF(AND(Edges[Relationship Date (UTC)] &gt;= Misc!$O$2, Edges[Relationship Date (UTC)] &lt;= Misc!$P$2,Edges[Tweet Date (UTC)] &gt;= Misc!$O$3, Edges[Tweet Date (UTC)] &lt;= Misc!$P$3,TRUE), TRUE, FALSE)</f>
        <v>1</v>
      </c>
      <c r="N1083" s="70"/>
      <c r="O1083" s="87" t="s">
        <v>1908</v>
      </c>
      <c r="P1083" s="90">
        <v>44081.386597222219</v>
      </c>
      <c r="Q1083" s="87" t="s">
        <v>1912</v>
      </c>
      <c r="R1083" s="87"/>
      <c r="S1083" s="87"/>
      <c r="T1083" s="87" t="s">
        <v>2743</v>
      </c>
      <c r="U1083" s="90">
        <v>44081.386597222219</v>
      </c>
      <c r="V1083" s="92" t="s">
        <v>3640</v>
      </c>
      <c r="W1083" s="87"/>
      <c r="X1083" s="87"/>
      <c r="Y1083" s="96" t="s">
        <v>5640</v>
      </c>
      <c r="Z1083" s="87"/>
      <c r="AA1083" s="48">
        <v>0</v>
      </c>
      <c r="AB1083" s="49">
        <v>0</v>
      </c>
      <c r="AC1083" s="48">
        <v>0</v>
      </c>
      <c r="AD1083" s="49">
        <v>0</v>
      </c>
      <c r="AE1083" s="48">
        <v>0</v>
      </c>
      <c r="AF1083" s="49">
        <v>0</v>
      </c>
      <c r="AG1083" s="48">
        <v>39</v>
      </c>
      <c r="AH1083" s="49">
        <v>100</v>
      </c>
      <c r="AI1083" s="48">
        <v>39</v>
      </c>
    </row>
    <row r="1084" spans="1:35" x14ac:dyDescent="0.25">
      <c r="A1084" s="62" t="s">
        <v>656</v>
      </c>
      <c r="B1084" s="62" t="s">
        <v>1165</v>
      </c>
      <c r="C1084" s="63"/>
      <c r="D1084" s="64"/>
      <c r="E1084" s="65"/>
      <c r="F1084" s="66"/>
      <c r="G1084" s="63"/>
      <c r="H1084" s="67"/>
      <c r="I1084" s="68"/>
      <c r="J1084" s="68"/>
      <c r="K1084" s="34"/>
      <c r="L1084" s="75">
        <v>1084</v>
      </c>
      <c r="M1084" s="75" t="b">
        <f xml:space="preserve"> IF(AND(Edges[Relationship Date (UTC)] &gt;= Misc!$O$2, Edges[Relationship Date (UTC)] &lt;= Misc!$P$2,Edges[Tweet Date (UTC)] &gt;= Misc!$O$3, Edges[Tweet Date (UTC)] &lt;= Misc!$P$3,TRUE), TRUE, FALSE)</f>
        <v>1</v>
      </c>
      <c r="N1084" s="70"/>
      <c r="O1084" s="87" t="s">
        <v>1908</v>
      </c>
      <c r="P1084" s="90">
        <v>44081.386863425927</v>
      </c>
      <c r="Q1084" s="87" t="s">
        <v>2282</v>
      </c>
      <c r="R1084" s="87"/>
      <c r="S1084" s="87"/>
      <c r="T1084" s="87"/>
      <c r="U1084" s="90">
        <v>44081.386863425927</v>
      </c>
      <c r="V1084" s="92" t="s">
        <v>3641</v>
      </c>
      <c r="W1084" s="87"/>
      <c r="X1084" s="87"/>
      <c r="Y1084" s="96" t="s">
        <v>5641</v>
      </c>
      <c r="Z1084" s="87"/>
      <c r="AA1084" s="48">
        <v>0</v>
      </c>
      <c r="AB1084" s="49">
        <v>0</v>
      </c>
      <c r="AC1084" s="48">
        <v>0</v>
      </c>
      <c r="AD1084" s="49">
        <v>0</v>
      </c>
      <c r="AE1084" s="48">
        <v>0</v>
      </c>
      <c r="AF1084" s="49">
        <v>0</v>
      </c>
      <c r="AG1084" s="48">
        <v>44</v>
      </c>
      <c r="AH1084" s="49">
        <v>100</v>
      </c>
      <c r="AI1084" s="48">
        <v>44</v>
      </c>
    </row>
    <row r="1085" spans="1:35" x14ac:dyDescent="0.25">
      <c r="A1085" s="62" t="s">
        <v>657</v>
      </c>
      <c r="B1085" s="62" t="s">
        <v>1165</v>
      </c>
      <c r="C1085" s="63"/>
      <c r="D1085" s="64"/>
      <c r="E1085" s="65"/>
      <c r="F1085" s="66"/>
      <c r="G1085" s="63"/>
      <c r="H1085" s="67"/>
      <c r="I1085" s="68"/>
      <c r="J1085" s="68"/>
      <c r="K1085" s="34"/>
      <c r="L1085" s="75">
        <v>1085</v>
      </c>
      <c r="M1085" s="75" t="b">
        <f xml:space="preserve"> IF(AND(Edges[Relationship Date (UTC)] &gt;= Misc!$O$2, Edges[Relationship Date (UTC)] &lt;= Misc!$P$2,Edges[Tweet Date (UTC)] &gt;= Misc!$O$3, Edges[Tweet Date (UTC)] &lt;= Misc!$P$3,TRUE), TRUE, FALSE)</f>
        <v>1</v>
      </c>
      <c r="N1085" s="70"/>
      <c r="O1085" s="87" t="s">
        <v>1908</v>
      </c>
      <c r="P1085" s="90">
        <v>44081.386874999997</v>
      </c>
      <c r="Q1085" s="87" t="s">
        <v>1918</v>
      </c>
      <c r="R1085" s="87"/>
      <c r="S1085" s="87"/>
      <c r="T1085" s="87"/>
      <c r="U1085" s="90">
        <v>44081.386874999997</v>
      </c>
      <c r="V1085" s="92" t="s">
        <v>3642</v>
      </c>
      <c r="W1085" s="87"/>
      <c r="X1085" s="87"/>
      <c r="Y1085" s="96" t="s">
        <v>5642</v>
      </c>
      <c r="Z1085" s="87"/>
      <c r="AA1085" s="48">
        <v>0</v>
      </c>
      <c r="AB1085" s="49">
        <v>0</v>
      </c>
      <c r="AC1085" s="48">
        <v>0</v>
      </c>
      <c r="AD1085" s="49">
        <v>0</v>
      </c>
      <c r="AE1085" s="48">
        <v>0</v>
      </c>
      <c r="AF1085" s="49">
        <v>0</v>
      </c>
      <c r="AG1085" s="48">
        <v>44</v>
      </c>
      <c r="AH1085" s="49">
        <v>100</v>
      </c>
      <c r="AI1085" s="48">
        <v>44</v>
      </c>
    </row>
    <row r="1086" spans="1:35" x14ac:dyDescent="0.25">
      <c r="A1086" s="62" t="s">
        <v>658</v>
      </c>
      <c r="B1086" s="62" t="s">
        <v>1387</v>
      </c>
      <c r="C1086" s="63"/>
      <c r="D1086" s="64"/>
      <c r="E1086" s="65"/>
      <c r="F1086" s="66"/>
      <c r="G1086" s="63"/>
      <c r="H1086" s="67"/>
      <c r="I1086" s="68"/>
      <c r="J1086" s="68"/>
      <c r="K1086" s="34"/>
      <c r="L1086" s="75">
        <v>1086</v>
      </c>
      <c r="M1086" s="75" t="b">
        <f xml:space="preserve"> IF(AND(Edges[Relationship Date (UTC)] &gt;= Misc!$O$2, Edges[Relationship Date (UTC)] &lt;= Misc!$P$2,Edges[Tweet Date (UTC)] &gt;= Misc!$O$3, Edges[Tweet Date (UTC)] &lt;= Misc!$P$3,TRUE), TRUE, FALSE)</f>
        <v>1</v>
      </c>
      <c r="N1086" s="70"/>
      <c r="O1086" s="87" t="s">
        <v>1908</v>
      </c>
      <c r="P1086" s="90">
        <v>44081.38689814815</v>
      </c>
      <c r="Q1086" s="87" t="s">
        <v>1983</v>
      </c>
      <c r="R1086" s="87"/>
      <c r="S1086" s="87"/>
      <c r="T1086" s="87" t="s">
        <v>2743</v>
      </c>
      <c r="U1086" s="90">
        <v>44081.38689814815</v>
      </c>
      <c r="V1086" s="92" t="s">
        <v>3643</v>
      </c>
      <c r="W1086" s="87"/>
      <c r="X1086" s="87"/>
      <c r="Y1086" s="96" t="s">
        <v>5643</v>
      </c>
      <c r="Z1086" s="87"/>
      <c r="AA1086" s="48">
        <v>0</v>
      </c>
      <c r="AB1086" s="49">
        <v>0</v>
      </c>
      <c r="AC1086" s="48">
        <v>0</v>
      </c>
      <c r="AD1086" s="49">
        <v>0</v>
      </c>
      <c r="AE1086" s="48">
        <v>0</v>
      </c>
      <c r="AF1086" s="49">
        <v>0</v>
      </c>
      <c r="AG1086" s="48">
        <v>22</v>
      </c>
      <c r="AH1086" s="49">
        <v>100</v>
      </c>
      <c r="AI1086" s="48">
        <v>22</v>
      </c>
    </row>
    <row r="1087" spans="1:35" x14ac:dyDescent="0.25">
      <c r="A1087" s="62" t="s">
        <v>659</v>
      </c>
      <c r="B1087" s="62" t="s">
        <v>1352</v>
      </c>
      <c r="C1087" s="63"/>
      <c r="D1087" s="64"/>
      <c r="E1087" s="65"/>
      <c r="F1087" s="66"/>
      <c r="G1087" s="63"/>
      <c r="H1087" s="67"/>
      <c r="I1087" s="68"/>
      <c r="J1087" s="68"/>
      <c r="K1087" s="34"/>
      <c r="L1087" s="75">
        <v>1087</v>
      </c>
      <c r="M1087" s="75" t="b">
        <f xml:space="preserve"> IF(AND(Edges[Relationship Date (UTC)] &gt;= Misc!$O$2, Edges[Relationship Date (UTC)] &lt;= Misc!$P$2,Edges[Tweet Date (UTC)] &gt;= Misc!$O$3, Edges[Tweet Date (UTC)] &lt;= Misc!$P$3,TRUE), TRUE, FALSE)</f>
        <v>1</v>
      </c>
      <c r="N1087" s="70"/>
      <c r="O1087" s="87" t="s">
        <v>1908</v>
      </c>
      <c r="P1087" s="90">
        <v>44081.38690972222</v>
      </c>
      <c r="Q1087" s="87" t="s">
        <v>1927</v>
      </c>
      <c r="R1087" s="87"/>
      <c r="S1087" s="87"/>
      <c r="T1087" s="87"/>
      <c r="U1087" s="90">
        <v>44081.38690972222</v>
      </c>
      <c r="V1087" s="92" t="s">
        <v>3644</v>
      </c>
      <c r="W1087" s="87"/>
      <c r="X1087" s="87"/>
      <c r="Y1087" s="96" t="s">
        <v>5644</v>
      </c>
      <c r="Z1087" s="87"/>
      <c r="AA1087" s="48">
        <v>0</v>
      </c>
      <c r="AB1087" s="49">
        <v>0</v>
      </c>
      <c r="AC1087" s="48">
        <v>0</v>
      </c>
      <c r="AD1087" s="49">
        <v>0</v>
      </c>
      <c r="AE1087" s="48">
        <v>0</v>
      </c>
      <c r="AF1087" s="49">
        <v>0</v>
      </c>
      <c r="AG1087" s="48">
        <v>47</v>
      </c>
      <c r="AH1087" s="49">
        <v>100</v>
      </c>
      <c r="AI1087" s="48">
        <v>47</v>
      </c>
    </row>
    <row r="1088" spans="1:35" x14ac:dyDescent="0.25">
      <c r="A1088" s="62" t="s">
        <v>660</v>
      </c>
      <c r="B1088" s="62" t="s">
        <v>1667</v>
      </c>
      <c r="C1088" s="63"/>
      <c r="D1088" s="64"/>
      <c r="E1088" s="65"/>
      <c r="F1088" s="66"/>
      <c r="G1088" s="63"/>
      <c r="H1088" s="67"/>
      <c r="I1088" s="68"/>
      <c r="J1088" s="68"/>
      <c r="K1088" s="34"/>
      <c r="L1088" s="75">
        <v>1088</v>
      </c>
      <c r="M1088" s="75" t="b">
        <f xml:space="preserve"> IF(AND(Edges[Relationship Date (UTC)] &gt;= Misc!$O$2, Edges[Relationship Date (UTC)] &lt;= Misc!$P$2,Edges[Tweet Date (UTC)] &gt;= Misc!$O$3, Edges[Tweet Date (UTC)] &lt;= Misc!$P$3,TRUE), TRUE, FALSE)</f>
        <v>1</v>
      </c>
      <c r="N1088" s="70"/>
      <c r="O1088" s="87" t="s">
        <v>1908</v>
      </c>
      <c r="P1088" s="90">
        <v>44081.386932870373</v>
      </c>
      <c r="Q1088" s="87" t="s">
        <v>2283</v>
      </c>
      <c r="R1088" s="87"/>
      <c r="S1088" s="87"/>
      <c r="T1088" s="87" t="s">
        <v>2835</v>
      </c>
      <c r="U1088" s="90">
        <v>44081.386932870373</v>
      </c>
      <c r="V1088" s="92" t="s">
        <v>3645</v>
      </c>
      <c r="W1088" s="87"/>
      <c r="X1088" s="87"/>
      <c r="Y1088" s="96" t="s">
        <v>5645</v>
      </c>
      <c r="Z1088" s="87"/>
      <c r="AA1088" s="48">
        <v>0</v>
      </c>
      <c r="AB1088" s="49">
        <v>0</v>
      </c>
      <c r="AC1088" s="48">
        <v>0</v>
      </c>
      <c r="AD1088" s="49">
        <v>0</v>
      </c>
      <c r="AE1088" s="48">
        <v>0</v>
      </c>
      <c r="AF1088" s="49">
        <v>0</v>
      </c>
      <c r="AG1088" s="48">
        <v>7</v>
      </c>
      <c r="AH1088" s="49">
        <v>100</v>
      </c>
      <c r="AI1088" s="48">
        <v>7</v>
      </c>
    </row>
    <row r="1089" spans="1:35" x14ac:dyDescent="0.25">
      <c r="A1089" s="62" t="s">
        <v>660</v>
      </c>
      <c r="B1089" s="62" t="s">
        <v>1346</v>
      </c>
      <c r="C1089" s="63"/>
      <c r="D1089" s="64"/>
      <c r="E1089" s="65"/>
      <c r="F1089" s="66"/>
      <c r="G1089" s="63"/>
      <c r="H1089" s="67"/>
      <c r="I1089" s="68"/>
      <c r="J1089" s="68"/>
      <c r="K1089" s="34"/>
      <c r="L1089" s="75">
        <v>1089</v>
      </c>
      <c r="M1089" s="75" t="b">
        <f xml:space="preserve"> IF(AND(Edges[Relationship Date (UTC)] &gt;= Misc!$O$2, Edges[Relationship Date (UTC)] &lt;= Misc!$P$2,Edges[Tweet Date (UTC)] &gt;= Misc!$O$3, Edges[Tweet Date (UTC)] &lt;= Misc!$P$3,TRUE), TRUE, FALSE)</f>
        <v>1</v>
      </c>
      <c r="N1089" s="70"/>
      <c r="O1089" s="87" t="s">
        <v>1908</v>
      </c>
      <c r="P1089" s="90">
        <v>44081.385636574072</v>
      </c>
      <c r="Q1089" s="87" t="s">
        <v>1912</v>
      </c>
      <c r="R1089" s="87"/>
      <c r="S1089" s="87"/>
      <c r="T1089" s="87" t="s">
        <v>2743</v>
      </c>
      <c r="U1089" s="90">
        <v>44081.385636574072</v>
      </c>
      <c r="V1089" s="92" t="s">
        <v>3646</v>
      </c>
      <c r="W1089" s="87"/>
      <c r="X1089" s="87"/>
      <c r="Y1089" s="96" t="s">
        <v>5646</v>
      </c>
      <c r="Z1089" s="87"/>
      <c r="AA1089" s="48">
        <v>0</v>
      </c>
      <c r="AB1089" s="49">
        <v>0</v>
      </c>
      <c r="AC1089" s="48">
        <v>0</v>
      </c>
      <c r="AD1089" s="49">
        <v>0</v>
      </c>
      <c r="AE1089" s="48">
        <v>0</v>
      </c>
      <c r="AF1089" s="49">
        <v>0</v>
      </c>
      <c r="AG1089" s="48">
        <v>39</v>
      </c>
      <c r="AH1089" s="49">
        <v>100</v>
      </c>
      <c r="AI1089" s="48">
        <v>39</v>
      </c>
    </row>
    <row r="1090" spans="1:35" x14ac:dyDescent="0.25">
      <c r="A1090" s="62" t="s">
        <v>660</v>
      </c>
      <c r="B1090" s="62" t="s">
        <v>1385</v>
      </c>
      <c r="C1090" s="63"/>
      <c r="D1090" s="64"/>
      <c r="E1090" s="65"/>
      <c r="F1090" s="66"/>
      <c r="G1090" s="63"/>
      <c r="H1090" s="67"/>
      <c r="I1090" s="68"/>
      <c r="J1090" s="68"/>
      <c r="K1090" s="34"/>
      <c r="L1090" s="75">
        <v>1090</v>
      </c>
      <c r="M1090" s="75" t="b">
        <f xml:space="preserve"> IF(AND(Edges[Relationship Date (UTC)] &gt;= Misc!$O$2, Edges[Relationship Date (UTC)] &lt;= Misc!$P$2,Edges[Tweet Date (UTC)] &gt;= Misc!$O$3, Edges[Tweet Date (UTC)] &lt;= Misc!$P$3,TRUE), TRUE, FALSE)</f>
        <v>1</v>
      </c>
      <c r="N1090" s="70"/>
      <c r="O1090" s="87" t="s">
        <v>1908</v>
      </c>
      <c r="P1090" s="90">
        <v>44081.38658564815</v>
      </c>
      <c r="Q1090" s="87" t="s">
        <v>2284</v>
      </c>
      <c r="R1090" s="87"/>
      <c r="S1090" s="87"/>
      <c r="T1090" s="87" t="s">
        <v>2743</v>
      </c>
      <c r="U1090" s="90">
        <v>44081.38658564815</v>
      </c>
      <c r="V1090" s="92" t="s">
        <v>3647</v>
      </c>
      <c r="W1090" s="87"/>
      <c r="X1090" s="87"/>
      <c r="Y1090" s="96" t="s">
        <v>5647</v>
      </c>
      <c r="Z1090" s="87"/>
      <c r="AA1090" s="48"/>
      <c r="AB1090" s="49"/>
      <c r="AC1090" s="48"/>
      <c r="AD1090" s="49"/>
      <c r="AE1090" s="48"/>
      <c r="AF1090" s="49"/>
      <c r="AG1090" s="48"/>
      <c r="AH1090" s="49"/>
      <c r="AI1090" s="48"/>
    </row>
    <row r="1091" spans="1:35" x14ac:dyDescent="0.25">
      <c r="A1091" s="62" t="s">
        <v>660</v>
      </c>
      <c r="B1091" s="62" t="s">
        <v>1346</v>
      </c>
      <c r="C1091" s="63"/>
      <c r="D1091" s="64"/>
      <c r="E1091" s="65"/>
      <c r="F1091" s="66"/>
      <c r="G1091" s="63"/>
      <c r="H1091" s="67"/>
      <c r="I1091" s="68"/>
      <c r="J1091" s="68"/>
      <c r="K1091" s="34"/>
      <c r="L1091" s="75">
        <v>1091</v>
      </c>
      <c r="M1091" s="75" t="b">
        <f xml:space="preserve"> IF(AND(Edges[Relationship Date (UTC)] &gt;= Misc!$O$2, Edges[Relationship Date (UTC)] &lt;= Misc!$P$2,Edges[Tweet Date (UTC)] &gt;= Misc!$O$3, Edges[Tweet Date (UTC)] &lt;= Misc!$P$3,TRUE), TRUE, FALSE)</f>
        <v>1</v>
      </c>
      <c r="N1091" s="70"/>
      <c r="O1091" s="87" t="s">
        <v>1908</v>
      </c>
      <c r="P1091" s="90">
        <v>44081.38658564815</v>
      </c>
      <c r="Q1091" s="87" t="s">
        <v>2284</v>
      </c>
      <c r="R1091" s="87"/>
      <c r="S1091" s="87"/>
      <c r="T1091" s="87" t="s">
        <v>2743</v>
      </c>
      <c r="U1091" s="90">
        <v>44081.38658564815</v>
      </c>
      <c r="V1091" s="92" t="s">
        <v>3647</v>
      </c>
      <c r="W1091" s="87"/>
      <c r="X1091" s="87"/>
      <c r="Y1091" s="96" t="s">
        <v>5647</v>
      </c>
      <c r="Z1091" s="87"/>
      <c r="AA1091" s="48"/>
      <c r="AB1091" s="49"/>
      <c r="AC1091" s="48"/>
      <c r="AD1091" s="49"/>
      <c r="AE1091" s="48"/>
      <c r="AF1091" s="49"/>
      <c r="AG1091" s="48"/>
      <c r="AH1091" s="49"/>
      <c r="AI1091" s="48"/>
    </row>
    <row r="1092" spans="1:35" x14ac:dyDescent="0.25">
      <c r="A1092" s="62" t="s">
        <v>660</v>
      </c>
      <c r="B1092" s="62" t="s">
        <v>1668</v>
      </c>
      <c r="C1092" s="63"/>
      <c r="D1092" s="64"/>
      <c r="E1092" s="65"/>
      <c r="F1092" s="66"/>
      <c r="G1092" s="63"/>
      <c r="H1092" s="67"/>
      <c r="I1092" s="68"/>
      <c r="J1092" s="68"/>
      <c r="K1092" s="34"/>
      <c r="L1092" s="75">
        <v>1092</v>
      </c>
      <c r="M1092" s="75" t="b">
        <f xml:space="preserve"> IF(AND(Edges[Relationship Date (UTC)] &gt;= Misc!$O$2, Edges[Relationship Date (UTC)] &lt;= Misc!$P$2,Edges[Tweet Date (UTC)] &gt;= Misc!$O$3, Edges[Tweet Date (UTC)] &lt;= Misc!$P$3,TRUE), TRUE, FALSE)</f>
        <v>1</v>
      </c>
      <c r="N1092" s="70"/>
      <c r="O1092" s="87" t="s">
        <v>1908</v>
      </c>
      <c r="P1092" s="90">
        <v>44081.38658564815</v>
      </c>
      <c r="Q1092" s="87" t="s">
        <v>2284</v>
      </c>
      <c r="R1092" s="87"/>
      <c r="S1092" s="87"/>
      <c r="T1092" s="87" t="s">
        <v>2743</v>
      </c>
      <c r="U1092" s="90">
        <v>44081.38658564815</v>
      </c>
      <c r="V1092" s="92" t="s">
        <v>3647</v>
      </c>
      <c r="W1092" s="87"/>
      <c r="X1092" s="87"/>
      <c r="Y1092" s="96" t="s">
        <v>5647</v>
      </c>
      <c r="Z1092" s="87"/>
      <c r="AA1092" s="48">
        <v>0</v>
      </c>
      <c r="AB1092" s="49">
        <v>0</v>
      </c>
      <c r="AC1092" s="48">
        <v>0</v>
      </c>
      <c r="AD1092" s="49">
        <v>0</v>
      </c>
      <c r="AE1092" s="48">
        <v>0</v>
      </c>
      <c r="AF1092" s="49">
        <v>0</v>
      </c>
      <c r="AG1092" s="48">
        <v>33</v>
      </c>
      <c r="AH1092" s="49">
        <v>100</v>
      </c>
      <c r="AI1092" s="48">
        <v>33</v>
      </c>
    </row>
    <row r="1093" spans="1:35" x14ac:dyDescent="0.25">
      <c r="A1093" s="62" t="s">
        <v>660</v>
      </c>
      <c r="B1093" s="62" t="s">
        <v>1385</v>
      </c>
      <c r="C1093" s="63"/>
      <c r="D1093" s="64"/>
      <c r="E1093" s="65"/>
      <c r="F1093" s="66"/>
      <c r="G1093" s="63"/>
      <c r="H1093" s="67"/>
      <c r="I1093" s="68"/>
      <c r="J1093" s="68"/>
      <c r="K1093" s="34"/>
      <c r="L1093" s="75">
        <v>1093</v>
      </c>
      <c r="M1093" s="75" t="b">
        <f xml:space="preserve"> IF(AND(Edges[Relationship Date (UTC)] &gt;= Misc!$O$2, Edges[Relationship Date (UTC)] &lt;= Misc!$P$2,Edges[Tweet Date (UTC)] &gt;= Misc!$O$3, Edges[Tweet Date (UTC)] &lt;= Misc!$P$3,TRUE), TRUE, FALSE)</f>
        <v>1</v>
      </c>
      <c r="N1093" s="70"/>
      <c r="O1093" s="87" t="s">
        <v>1908</v>
      </c>
      <c r="P1093" s="90">
        <v>44081.386655092596</v>
      </c>
      <c r="Q1093" s="87" t="s">
        <v>2285</v>
      </c>
      <c r="R1093" s="87"/>
      <c r="S1093" s="87"/>
      <c r="T1093" s="87"/>
      <c r="U1093" s="90">
        <v>44081.386655092596</v>
      </c>
      <c r="V1093" s="92" t="s">
        <v>3648</v>
      </c>
      <c r="W1093" s="87"/>
      <c r="X1093" s="87"/>
      <c r="Y1093" s="96" t="s">
        <v>5648</v>
      </c>
      <c r="Z1093" s="87"/>
      <c r="AA1093" s="48"/>
      <c r="AB1093" s="49"/>
      <c r="AC1093" s="48"/>
      <c r="AD1093" s="49"/>
      <c r="AE1093" s="48"/>
      <c r="AF1093" s="49"/>
      <c r="AG1093" s="48"/>
      <c r="AH1093" s="49"/>
      <c r="AI1093" s="48"/>
    </row>
    <row r="1094" spans="1:35" x14ac:dyDescent="0.25">
      <c r="A1094" s="62" t="s">
        <v>660</v>
      </c>
      <c r="B1094" s="62" t="s">
        <v>1346</v>
      </c>
      <c r="C1094" s="63"/>
      <c r="D1094" s="64"/>
      <c r="E1094" s="65"/>
      <c r="F1094" s="66"/>
      <c r="G1094" s="63"/>
      <c r="H1094" s="67"/>
      <c r="I1094" s="68"/>
      <c r="J1094" s="68"/>
      <c r="K1094" s="34"/>
      <c r="L1094" s="75">
        <v>1094</v>
      </c>
      <c r="M1094" s="75" t="b">
        <f xml:space="preserve"> IF(AND(Edges[Relationship Date (UTC)] &gt;= Misc!$O$2, Edges[Relationship Date (UTC)] &lt;= Misc!$P$2,Edges[Tweet Date (UTC)] &gt;= Misc!$O$3, Edges[Tweet Date (UTC)] &lt;= Misc!$P$3,TRUE), TRUE, FALSE)</f>
        <v>1</v>
      </c>
      <c r="N1094" s="70"/>
      <c r="O1094" s="87" t="s">
        <v>1908</v>
      </c>
      <c r="P1094" s="90">
        <v>44081.386655092596</v>
      </c>
      <c r="Q1094" s="87" t="s">
        <v>2285</v>
      </c>
      <c r="R1094" s="87"/>
      <c r="S1094" s="87"/>
      <c r="T1094" s="87"/>
      <c r="U1094" s="90">
        <v>44081.386655092596</v>
      </c>
      <c r="V1094" s="92" t="s">
        <v>3648</v>
      </c>
      <c r="W1094" s="87"/>
      <c r="X1094" s="87"/>
      <c r="Y1094" s="96" t="s">
        <v>5648</v>
      </c>
      <c r="Z1094" s="87"/>
      <c r="AA1094" s="48"/>
      <c r="AB1094" s="49"/>
      <c r="AC1094" s="48"/>
      <c r="AD1094" s="49"/>
      <c r="AE1094" s="48"/>
      <c r="AF1094" s="49"/>
      <c r="AG1094" s="48"/>
      <c r="AH1094" s="49"/>
      <c r="AI1094" s="48"/>
    </row>
    <row r="1095" spans="1:35" x14ac:dyDescent="0.25">
      <c r="A1095" s="62" t="s">
        <v>660</v>
      </c>
      <c r="B1095" s="62" t="s">
        <v>1668</v>
      </c>
      <c r="C1095" s="63"/>
      <c r="D1095" s="64"/>
      <c r="E1095" s="65"/>
      <c r="F1095" s="66"/>
      <c r="G1095" s="63"/>
      <c r="H1095" s="67"/>
      <c r="I1095" s="68"/>
      <c r="J1095" s="68"/>
      <c r="K1095" s="34"/>
      <c r="L1095" s="75">
        <v>1095</v>
      </c>
      <c r="M1095" s="75" t="b">
        <f xml:space="preserve"> IF(AND(Edges[Relationship Date (UTC)] &gt;= Misc!$O$2, Edges[Relationship Date (UTC)] &lt;= Misc!$P$2,Edges[Tweet Date (UTC)] &gt;= Misc!$O$3, Edges[Tweet Date (UTC)] &lt;= Misc!$P$3,TRUE), TRUE, FALSE)</f>
        <v>1</v>
      </c>
      <c r="N1095" s="70"/>
      <c r="O1095" s="87" t="s">
        <v>1908</v>
      </c>
      <c r="P1095" s="90">
        <v>44081.386655092596</v>
      </c>
      <c r="Q1095" s="87" t="s">
        <v>2285</v>
      </c>
      <c r="R1095" s="87"/>
      <c r="S1095" s="87"/>
      <c r="T1095" s="87"/>
      <c r="U1095" s="90">
        <v>44081.386655092596</v>
      </c>
      <c r="V1095" s="92" t="s">
        <v>3648</v>
      </c>
      <c r="W1095" s="87"/>
      <c r="X1095" s="87"/>
      <c r="Y1095" s="96" t="s">
        <v>5648</v>
      </c>
      <c r="Z1095" s="87"/>
      <c r="AA1095" s="48">
        <v>1</v>
      </c>
      <c r="AB1095" s="49">
        <v>3.3333333333333335</v>
      </c>
      <c r="AC1095" s="48">
        <v>0</v>
      </c>
      <c r="AD1095" s="49">
        <v>0</v>
      </c>
      <c r="AE1095" s="48">
        <v>0</v>
      </c>
      <c r="AF1095" s="49">
        <v>0</v>
      </c>
      <c r="AG1095" s="48">
        <v>29</v>
      </c>
      <c r="AH1095" s="49">
        <v>96.666666666666671</v>
      </c>
      <c r="AI1095" s="48">
        <v>30</v>
      </c>
    </row>
    <row r="1096" spans="1:35" x14ac:dyDescent="0.25">
      <c r="A1096" s="62" t="s">
        <v>660</v>
      </c>
      <c r="B1096" s="62" t="s">
        <v>1385</v>
      </c>
      <c r="C1096" s="63"/>
      <c r="D1096" s="64"/>
      <c r="E1096" s="65"/>
      <c r="F1096" s="66"/>
      <c r="G1096" s="63"/>
      <c r="H1096" s="67"/>
      <c r="I1096" s="68"/>
      <c r="J1096" s="68"/>
      <c r="K1096" s="34"/>
      <c r="L1096" s="75">
        <v>1096</v>
      </c>
      <c r="M1096" s="75" t="b">
        <f xml:space="preserve"> IF(AND(Edges[Relationship Date (UTC)] &gt;= Misc!$O$2, Edges[Relationship Date (UTC)] &lt;= Misc!$P$2,Edges[Tweet Date (UTC)] &gt;= Misc!$O$3, Edges[Tweet Date (UTC)] &lt;= Misc!$P$3,TRUE), TRUE, FALSE)</f>
        <v>1</v>
      </c>
      <c r="N1096" s="70"/>
      <c r="O1096" s="87" t="s">
        <v>1908</v>
      </c>
      <c r="P1096" s="90">
        <v>44081.386932870373</v>
      </c>
      <c r="Q1096" s="87" t="s">
        <v>2283</v>
      </c>
      <c r="R1096" s="87"/>
      <c r="S1096" s="87"/>
      <c r="T1096" s="87" t="s">
        <v>2835</v>
      </c>
      <c r="U1096" s="90">
        <v>44081.386932870373</v>
      </c>
      <c r="V1096" s="92" t="s">
        <v>3645</v>
      </c>
      <c r="W1096" s="87"/>
      <c r="X1096" s="87"/>
      <c r="Y1096" s="96" t="s">
        <v>5645</v>
      </c>
      <c r="Z1096" s="87"/>
      <c r="AA1096" s="48"/>
      <c r="AB1096" s="49"/>
      <c r="AC1096" s="48"/>
      <c r="AD1096" s="49"/>
      <c r="AE1096" s="48"/>
      <c r="AF1096" s="49"/>
      <c r="AG1096" s="48"/>
      <c r="AH1096" s="49"/>
      <c r="AI1096" s="48"/>
    </row>
    <row r="1097" spans="1:35" x14ac:dyDescent="0.25">
      <c r="A1097" s="62" t="s">
        <v>660</v>
      </c>
      <c r="B1097" s="62" t="s">
        <v>1346</v>
      </c>
      <c r="C1097" s="63"/>
      <c r="D1097" s="64"/>
      <c r="E1097" s="65"/>
      <c r="F1097" s="66"/>
      <c r="G1097" s="63"/>
      <c r="H1097" s="67"/>
      <c r="I1097" s="68"/>
      <c r="J1097" s="68"/>
      <c r="K1097" s="34"/>
      <c r="L1097" s="75">
        <v>1097</v>
      </c>
      <c r="M1097" s="75" t="b">
        <f xml:space="preserve"> IF(AND(Edges[Relationship Date (UTC)] &gt;= Misc!$O$2, Edges[Relationship Date (UTC)] &lt;= Misc!$P$2,Edges[Tweet Date (UTC)] &gt;= Misc!$O$3, Edges[Tweet Date (UTC)] &lt;= Misc!$P$3,TRUE), TRUE, FALSE)</f>
        <v>1</v>
      </c>
      <c r="N1097" s="70"/>
      <c r="O1097" s="87" t="s">
        <v>1908</v>
      </c>
      <c r="P1097" s="90">
        <v>44081.386932870373</v>
      </c>
      <c r="Q1097" s="87" t="s">
        <v>2283</v>
      </c>
      <c r="R1097" s="87"/>
      <c r="S1097" s="87"/>
      <c r="T1097" s="87" t="s">
        <v>2835</v>
      </c>
      <c r="U1097" s="90">
        <v>44081.386932870373</v>
      </c>
      <c r="V1097" s="92" t="s">
        <v>3645</v>
      </c>
      <c r="W1097" s="87"/>
      <c r="X1097" s="87"/>
      <c r="Y1097" s="96" t="s">
        <v>5645</v>
      </c>
      <c r="Z1097" s="87"/>
      <c r="AA1097" s="48"/>
      <c r="AB1097" s="49"/>
      <c r="AC1097" s="48"/>
      <c r="AD1097" s="49"/>
      <c r="AE1097" s="48"/>
      <c r="AF1097" s="49"/>
      <c r="AG1097" s="48"/>
      <c r="AH1097" s="49"/>
      <c r="AI1097" s="48"/>
    </row>
    <row r="1098" spans="1:35" x14ac:dyDescent="0.25">
      <c r="A1098" s="62" t="s">
        <v>661</v>
      </c>
      <c r="B1098" s="62" t="s">
        <v>1669</v>
      </c>
      <c r="C1098" s="63"/>
      <c r="D1098" s="64"/>
      <c r="E1098" s="65"/>
      <c r="F1098" s="66"/>
      <c r="G1098" s="63"/>
      <c r="H1098" s="67"/>
      <c r="I1098" s="68"/>
      <c r="J1098" s="68"/>
      <c r="K1098" s="34"/>
      <c r="L1098" s="75">
        <v>1098</v>
      </c>
      <c r="M1098" s="75" t="b">
        <f xml:space="preserve"> IF(AND(Edges[Relationship Date (UTC)] &gt;= Misc!$O$2, Edges[Relationship Date (UTC)] &lt;= Misc!$P$2,Edges[Tweet Date (UTC)] &gt;= Misc!$O$3, Edges[Tweet Date (UTC)] &lt;= Misc!$P$3,TRUE), TRUE, FALSE)</f>
        <v>1</v>
      </c>
      <c r="N1098" s="70"/>
      <c r="O1098" s="87" t="s">
        <v>1908</v>
      </c>
      <c r="P1098" s="90">
        <v>44081.386944444443</v>
      </c>
      <c r="Q1098" s="87" t="s">
        <v>2286</v>
      </c>
      <c r="R1098" s="87"/>
      <c r="S1098" s="87"/>
      <c r="T1098" s="87"/>
      <c r="U1098" s="90">
        <v>44081.386944444443</v>
      </c>
      <c r="V1098" s="92" t="s">
        <v>3649</v>
      </c>
      <c r="W1098" s="87"/>
      <c r="X1098" s="87"/>
      <c r="Y1098" s="96" t="s">
        <v>5649</v>
      </c>
      <c r="Z1098" s="87"/>
      <c r="AA1098" s="48">
        <v>0</v>
      </c>
      <c r="AB1098" s="49">
        <v>0</v>
      </c>
      <c r="AC1098" s="48">
        <v>0</v>
      </c>
      <c r="AD1098" s="49">
        <v>0</v>
      </c>
      <c r="AE1098" s="48">
        <v>0</v>
      </c>
      <c r="AF1098" s="49">
        <v>0</v>
      </c>
      <c r="AG1098" s="48">
        <v>44</v>
      </c>
      <c r="AH1098" s="49">
        <v>100</v>
      </c>
      <c r="AI1098" s="48">
        <v>44</v>
      </c>
    </row>
    <row r="1099" spans="1:35" x14ac:dyDescent="0.25">
      <c r="A1099" s="62" t="s">
        <v>662</v>
      </c>
      <c r="B1099" s="62" t="s">
        <v>1670</v>
      </c>
      <c r="C1099" s="63"/>
      <c r="D1099" s="64"/>
      <c r="E1099" s="65"/>
      <c r="F1099" s="66"/>
      <c r="G1099" s="63"/>
      <c r="H1099" s="67"/>
      <c r="I1099" s="68"/>
      <c r="J1099" s="68"/>
      <c r="K1099" s="34"/>
      <c r="L1099" s="75">
        <v>1099</v>
      </c>
      <c r="M1099" s="75" t="b">
        <f xml:space="preserve"> IF(AND(Edges[Relationship Date (UTC)] &gt;= Misc!$O$2, Edges[Relationship Date (UTC)] &lt;= Misc!$P$2,Edges[Tweet Date (UTC)] &gt;= Misc!$O$3, Edges[Tweet Date (UTC)] &lt;= Misc!$P$3,TRUE), TRUE, FALSE)</f>
        <v>1</v>
      </c>
      <c r="N1099" s="70"/>
      <c r="O1099" s="87" t="s">
        <v>1908</v>
      </c>
      <c r="P1099" s="90">
        <v>44081.385636574072</v>
      </c>
      <c r="Q1099" s="87" t="s">
        <v>2287</v>
      </c>
      <c r="R1099" s="87"/>
      <c r="S1099" s="87"/>
      <c r="T1099" s="87" t="s">
        <v>2836</v>
      </c>
      <c r="U1099" s="90">
        <v>44081.385636574072</v>
      </c>
      <c r="V1099" s="92" t="s">
        <v>3650</v>
      </c>
      <c r="W1099" s="87"/>
      <c r="X1099" s="87"/>
      <c r="Y1099" s="96" t="s">
        <v>5650</v>
      </c>
      <c r="Z1099" s="87"/>
      <c r="AA1099" s="48"/>
      <c r="AB1099" s="49"/>
      <c r="AC1099" s="48"/>
      <c r="AD1099" s="49"/>
      <c r="AE1099" s="48"/>
      <c r="AF1099" s="49"/>
      <c r="AG1099" s="48"/>
      <c r="AH1099" s="49"/>
      <c r="AI1099" s="48"/>
    </row>
    <row r="1100" spans="1:35" x14ac:dyDescent="0.25">
      <c r="A1100" s="62" t="s">
        <v>662</v>
      </c>
      <c r="B1100" s="62" t="s">
        <v>1671</v>
      </c>
      <c r="C1100" s="63"/>
      <c r="D1100" s="64"/>
      <c r="E1100" s="65"/>
      <c r="F1100" s="66"/>
      <c r="G1100" s="63"/>
      <c r="H1100" s="67"/>
      <c r="I1100" s="68"/>
      <c r="J1100" s="68"/>
      <c r="K1100" s="34"/>
      <c r="L1100" s="75">
        <v>1100</v>
      </c>
      <c r="M1100" s="75" t="b">
        <f xml:space="preserve"> IF(AND(Edges[Relationship Date (UTC)] &gt;= Misc!$O$2, Edges[Relationship Date (UTC)] &lt;= Misc!$P$2,Edges[Tweet Date (UTC)] &gt;= Misc!$O$3, Edges[Tweet Date (UTC)] &lt;= Misc!$P$3,TRUE), TRUE, FALSE)</f>
        <v>1</v>
      </c>
      <c r="N1100" s="70"/>
      <c r="O1100" s="87" t="s">
        <v>1908</v>
      </c>
      <c r="P1100" s="90">
        <v>44081.385636574072</v>
      </c>
      <c r="Q1100" s="87" t="s">
        <v>2287</v>
      </c>
      <c r="R1100" s="87"/>
      <c r="S1100" s="87"/>
      <c r="T1100" s="87" t="s">
        <v>2836</v>
      </c>
      <c r="U1100" s="90">
        <v>44081.385636574072</v>
      </c>
      <c r="V1100" s="92" t="s">
        <v>3650</v>
      </c>
      <c r="W1100" s="87"/>
      <c r="X1100" s="87"/>
      <c r="Y1100" s="96" t="s">
        <v>5650</v>
      </c>
      <c r="Z1100" s="87"/>
      <c r="AA1100" s="48">
        <v>0</v>
      </c>
      <c r="AB1100" s="49">
        <v>0</v>
      </c>
      <c r="AC1100" s="48">
        <v>0</v>
      </c>
      <c r="AD1100" s="49">
        <v>0</v>
      </c>
      <c r="AE1100" s="48">
        <v>0</v>
      </c>
      <c r="AF1100" s="49">
        <v>0</v>
      </c>
      <c r="AG1100" s="48">
        <v>27</v>
      </c>
      <c r="AH1100" s="49">
        <v>100</v>
      </c>
      <c r="AI1100" s="48">
        <v>27</v>
      </c>
    </row>
    <row r="1101" spans="1:35" x14ac:dyDescent="0.25">
      <c r="A1101" s="62" t="s">
        <v>662</v>
      </c>
      <c r="B1101" s="62" t="s">
        <v>1165</v>
      </c>
      <c r="C1101" s="63"/>
      <c r="D1101" s="64"/>
      <c r="E1101" s="65"/>
      <c r="F1101" s="66"/>
      <c r="G1101" s="63"/>
      <c r="H1101" s="67"/>
      <c r="I1101" s="68"/>
      <c r="J1101" s="68"/>
      <c r="K1101" s="34"/>
      <c r="L1101" s="75">
        <v>1101</v>
      </c>
      <c r="M1101" s="75" t="b">
        <f xml:space="preserve"> IF(AND(Edges[Relationship Date (UTC)] &gt;= Misc!$O$2, Edges[Relationship Date (UTC)] &lt;= Misc!$P$2,Edges[Tweet Date (UTC)] &gt;= Misc!$O$3, Edges[Tweet Date (UTC)] &lt;= Misc!$P$3,TRUE), TRUE, FALSE)</f>
        <v>1</v>
      </c>
      <c r="N1101" s="70"/>
      <c r="O1101" s="87" t="s">
        <v>1908</v>
      </c>
      <c r="P1101" s="90">
        <v>44081.381331018521</v>
      </c>
      <c r="Q1101" s="87" t="s">
        <v>1921</v>
      </c>
      <c r="R1101" s="87"/>
      <c r="S1101" s="87"/>
      <c r="T1101" s="87" t="s">
        <v>2747</v>
      </c>
      <c r="U1101" s="90">
        <v>44081.381331018521</v>
      </c>
      <c r="V1101" s="92" t="s">
        <v>3651</v>
      </c>
      <c r="W1101" s="87"/>
      <c r="X1101" s="87"/>
      <c r="Y1101" s="96" t="s">
        <v>5651</v>
      </c>
      <c r="Z1101" s="87"/>
      <c r="AA1101" s="48">
        <v>0</v>
      </c>
      <c r="AB1101" s="49">
        <v>0</v>
      </c>
      <c r="AC1101" s="48">
        <v>0</v>
      </c>
      <c r="AD1101" s="49">
        <v>0</v>
      </c>
      <c r="AE1101" s="48">
        <v>0</v>
      </c>
      <c r="AF1101" s="49">
        <v>0</v>
      </c>
      <c r="AG1101" s="48">
        <v>26</v>
      </c>
      <c r="AH1101" s="49">
        <v>100</v>
      </c>
      <c r="AI1101" s="48">
        <v>26</v>
      </c>
    </row>
    <row r="1102" spans="1:35" x14ac:dyDescent="0.25">
      <c r="A1102" s="62" t="s">
        <v>662</v>
      </c>
      <c r="B1102" s="62" t="s">
        <v>1668</v>
      </c>
      <c r="C1102" s="63"/>
      <c r="D1102" s="64"/>
      <c r="E1102" s="65"/>
      <c r="F1102" s="66"/>
      <c r="G1102" s="63"/>
      <c r="H1102" s="67"/>
      <c r="I1102" s="68"/>
      <c r="J1102" s="68"/>
      <c r="K1102" s="34"/>
      <c r="L1102" s="75">
        <v>1102</v>
      </c>
      <c r="M1102" s="75" t="b">
        <f xml:space="preserve"> IF(AND(Edges[Relationship Date (UTC)] &gt;= Misc!$O$2, Edges[Relationship Date (UTC)] &lt;= Misc!$P$2,Edges[Tweet Date (UTC)] &gt;= Misc!$O$3, Edges[Tweet Date (UTC)] &lt;= Misc!$P$3,TRUE), TRUE, FALSE)</f>
        <v>1</v>
      </c>
      <c r="N1102" s="70"/>
      <c r="O1102" s="87" t="s">
        <v>1908</v>
      </c>
      <c r="P1102" s="90">
        <v>44081.386944444443</v>
      </c>
      <c r="Q1102" s="87" t="s">
        <v>2288</v>
      </c>
      <c r="R1102" s="87"/>
      <c r="S1102" s="87"/>
      <c r="T1102" s="87" t="s">
        <v>2837</v>
      </c>
      <c r="U1102" s="90">
        <v>44081.386944444443</v>
      </c>
      <c r="V1102" s="92" t="s">
        <v>3652</v>
      </c>
      <c r="W1102" s="87"/>
      <c r="X1102" s="87"/>
      <c r="Y1102" s="96" t="s">
        <v>5652</v>
      </c>
      <c r="Z1102" s="87"/>
      <c r="AA1102" s="48">
        <v>0</v>
      </c>
      <c r="AB1102" s="49">
        <v>0</v>
      </c>
      <c r="AC1102" s="48">
        <v>0</v>
      </c>
      <c r="AD1102" s="49">
        <v>0</v>
      </c>
      <c r="AE1102" s="48">
        <v>0</v>
      </c>
      <c r="AF1102" s="49">
        <v>0</v>
      </c>
      <c r="AG1102" s="48">
        <v>8</v>
      </c>
      <c r="AH1102" s="49">
        <v>100</v>
      </c>
      <c r="AI1102" s="48">
        <v>8</v>
      </c>
    </row>
    <row r="1103" spans="1:35" x14ac:dyDescent="0.25">
      <c r="A1103" s="62" t="s">
        <v>663</v>
      </c>
      <c r="B1103" s="62" t="s">
        <v>1672</v>
      </c>
      <c r="C1103" s="63"/>
      <c r="D1103" s="64"/>
      <c r="E1103" s="65"/>
      <c r="F1103" s="66"/>
      <c r="G1103" s="63"/>
      <c r="H1103" s="67"/>
      <c r="I1103" s="68"/>
      <c r="J1103" s="68"/>
      <c r="K1103" s="34"/>
      <c r="L1103" s="75">
        <v>1103</v>
      </c>
      <c r="M1103" s="75" t="b">
        <f xml:space="preserve"> IF(AND(Edges[Relationship Date (UTC)] &gt;= Misc!$O$2, Edges[Relationship Date (UTC)] &lt;= Misc!$P$2,Edges[Tweet Date (UTC)] &gt;= Misc!$O$3, Edges[Tweet Date (UTC)] &lt;= Misc!$P$3,TRUE), TRUE, FALSE)</f>
        <v>1</v>
      </c>
      <c r="N1103" s="70"/>
      <c r="O1103" s="87" t="s">
        <v>1908</v>
      </c>
      <c r="P1103" s="90">
        <v>44081.382835648146</v>
      </c>
      <c r="Q1103" s="87" t="s">
        <v>2289</v>
      </c>
      <c r="R1103" s="87"/>
      <c r="S1103" s="87"/>
      <c r="T1103" s="87" t="s">
        <v>2743</v>
      </c>
      <c r="U1103" s="90">
        <v>44081.382835648146</v>
      </c>
      <c r="V1103" s="92" t="s">
        <v>3653</v>
      </c>
      <c r="W1103" s="87"/>
      <c r="X1103" s="87"/>
      <c r="Y1103" s="96" t="s">
        <v>5653</v>
      </c>
      <c r="Z1103" s="87"/>
      <c r="AA1103" s="48"/>
      <c r="AB1103" s="49"/>
      <c r="AC1103" s="48"/>
      <c r="AD1103" s="49"/>
      <c r="AE1103" s="48"/>
      <c r="AF1103" s="49"/>
      <c r="AG1103" s="48"/>
      <c r="AH1103" s="49"/>
      <c r="AI1103" s="48"/>
    </row>
    <row r="1104" spans="1:35" x14ac:dyDescent="0.25">
      <c r="A1104" s="62" t="s">
        <v>663</v>
      </c>
      <c r="B1104" s="62" t="s">
        <v>1673</v>
      </c>
      <c r="C1104" s="63"/>
      <c r="D1104" s="64"/>
      <c r="E1104" s="65"/>
      <c r="F1104" s="66"/>
      <c r="G1104" s="63"/>
      <c r="H1104" s="67"/>
      <c r="I1104" s="68"/>
      <c r="J1104" s="68"/>
      <c r="K1104" s="34"/>
      <c r="L1104" s="75">
        <v>1104</v>
      </c>
      <c r="M1104" s="75" t="b">
        <f xml:space="preserve"> IF(AND(Edges[Relationship Date (UTC)] &gt;= Misc!$O$2, Edges[Relationship Date (UTC)] &lt;= Misc!$P$2,Edges[Tweet Date (UTC)] &gt;= Misc!$O$3, Edges[Tweet Date (UTC)] &lt;= Misc!$P$3,TRUE), TRUE, FALSE)</f>
        <v>1</v>
      </c>
      <c r="N1104" s="70"/>
      <c r="O1104" s="87" t="s">
        <v>1908</v>
      </c>
      <c r="P1104" s="90">
        <v>44081.382835648146</v>
      </c>
      <c r="Q1104" s="87" t="s">
        <v>2289</v>
      </c>
      <c r="R1104" s="87"/>
      <c r="S1104" s="87"/>
      <c r="T1104" s="87" t="s">
        <v>2743</v>
      </c>
      <c r="U1104" s="90">
        <v>44081.382835648146</v>
      </c>
      <c r="V1104" s="92" t="s">
        <v>3653</v>
      </c>
      <c r="W1104" s="87"/>
      <c r="X1104" s="87"/>
      <c r="Y1104" s="96" t="s">
        <v>5653</v>
      </c>
      <c r="Z1104" s="87"/>
      <c r="AA1104" s="48"/>
      <c r="AB1104" s="49"/>
      <c r="AC1104" s="48"/>
      <c r="AD1104" s="49"/>
      <c r="AE1104" s="48"/>
      <c r="AF1104" s="49"/>
      <c r="AG1104" s="48"/>
      <c r="AH1104" s="49"/>
      <c r="AI1104" s="48"/>
    </row>
    <row r="1105" spans="1:35" x14ac:dyDescent="0.25">
      <c r="A1105" s="62" t="s">
        <v>663</v>
      </c>
      <c r="B1105" s="62" t="s">
        <v>1674</v>
      </c>
      <c r="C1105" s="63"/>
      <c r="D1105" s="64"/>
      <c r="E1105" s="65"/>
      <c r="F1105" s="66"/>
      <c r="G1105" s="63"/>
      <c r="H1105" s="67"/>
      <c r="I1105" s="68"/>
      <c r="J1105" s="68"/>
      <c r="K1105" s="34"/>
      <c r="L1105" s="75">
        <v>1105</v>
      </c>
      <c r="M1105" s="75" t="b">
        <f xml:space="preserve"> IF(AND(Edges[Relationship Date (UTC)] &gt;= Misc!$O$2, Edges[Relationship Date (UTC)] &lt;= Misc!$P$2,Edges[Tweet Date (UTC)] &gt;= Misc!$O$3, Edges[Tweet Date (UTC)] &lt;= Misc!$P$3,TRUE), TRUE, FALSE)</f>
        <v>1</v>
      </c>
      <c r="N1105" s="70"/>
      <c r="O1105" s="87" t="s">
        <v>1908</v>
      </c>
      <c r="P1105" s="90">
        <v>44081.382835648146</v>
      </c>
      <c r="Q1105" s="87" t="s">
        <v>2289</v>
      </c>
      <c r="R1105" s="87"/>
      <c r="S1105" s="87"/>
      <c r="T1105" s="87" t="s">
        <v>2743</v>
      </c>
      <c r="U1105" s="90">
        <v>44081.382835648146</v>
      </c>
      <c r="V1105" s="92" t="s">
        <v>3653</v>
      </c>
      <c r="W1105" s="87"/>
      <c r="X1105" s="87"/>
      <c r="Y1105" s="96" t="s">
        <v>5653</v>
      </c>
      <c r="Z1105" s="87"/>
      <c r="AA1105" s="48"/>
      <c r="AB1105" s="49"/>
      <c r="AC1105" s="48"/>
      <c r="AD1105" s="49"/>
      <c r="AE1105" s="48"/>
      <c r="AF1105" s="49"/>
      <c r="AG1105" s="48"/>
      <c r="AH1105" s="49"/>
      <c r="AI1105" s="48"/>
    </row>
    <row r="1106" spans="1:35" x14ac:dyDescent="0.25">
      <c r="A1106" s="62" t="s">
        <v>663</v>
      </c>
      <c r="B1106" s="62" t="s">
        <v>1675</v>
      </c>
      <c r="C1106" s="63"/>
      <c r="D1106" s="64"/>
      <c r="E1106" s="65"/>
      <c r="F1106" s="66"/>
      <c r="G1106" s="63"/>
      <c r="H1106" s="67"/>
      <c r="I1106" s="68"/>
      <c r="J1106" s="68"/>
      <c r="K1106" s="34"/>
      <c r="L1106" s="75">
        <v>1106</v>
      </c>
      <c r="M1106" s="75" t="b">
        <f xml:space="preserve"> IF(AND(Edges[Relationship Date (UTC)] &gt;= Misc!$O$2, Edges[Relationship Date (UTC)] &lt;= Misc!$P$2,Edges[Tweet Date (UTC)] &gt;= Misc!$O$3, Edges[Tweet Date (UTC)] &lt;= Misc!$P$3,TRUE), TRUE, FALSE)</f>
        <v>1</v>
      </c>
      <c r="N1106" s="70"/>
      <c r="O1106" s="87" t="s">
        <v>1908</v>
      </c>
      <c r="P1106" s="90">
        <v>44081.382835648146</v>
      </c>
      <c r="Q1106" s="87" t="s">
        <v>2289</v>
      </c>
      <c r="R1106" s="87"/>
      <c r="S1106" s="87"/>
      <c r="T1106" s="87" t="s">
        <v>2743</v>
      </c>
      <c r="U1106" s="90">
        <v>44081.382835648146</v>
      </c>
      <c r="V1106" s="92" t="s">
        <v>3653</v>
      </c>
      <c r="W1106" s="87"/>
      <c r="X1106" s="87"/>
      <c r="Y1106" s="96" t="s">
        <v>5653</v>
      </c>
      <c r="Z1106" s="87"/>
      <c r="AA1106" s="48"/>
      <c r="AB1106" s="49"/>
      <c r="AC1106" s="48"/>
      <c r="AD1106" s="49"/>
      <c r="AE1106" s="48"/>
      <c r="AF1106" s="49"/>
      <c r="AG1106" s="48"/>
      <c r="AH1106" s="49"/>
      <c r="AI1106" s="48"/>
    </row>
    <row r="1107" spans="1:35" x14ac:dyDescent="0.25">
      <c r="A1107" s="62" t="s">
        <v>663</v>
      </c>
      <c r="B1107" s="62" t="s">
        <v>1676</v>
      </c>
      <c r="C1107" s="63"/>
      <c r="D1107" s="64"/>
      <c r="E1107" s="65"/>
      <c r="F1107" s="66"/>
      <c r="G1107" s="63"/>
      <c r="H1107" s="67"/>
      <c r="I1107" s="68"/>
      <c r="J1107" s="68"/>
      <c r="K1107" s="34"/>
      <c r="L1107" s="75">
        <v>1107</v>
      </c>
      <c r="M1107" s="75" t="b">
        <f xml:space="preserve"> IF(AND(Edges[Relationship Date (UTC)] &gt;= Misc!$O$2, Edges[Relationship Date (UTC)] &lt;= Misc!$P$2,Edges[Tweet Date (UTC)] &gt;= Misc!$O$3, Edges[Tweet Date (UTC)] &lt;= Misc!$P$3,TRUE), TRUE, FALSE)</f>
        <v>1</v>
      </c>
      <c r="N1107" s="70"/>
      <c r="O1107" s="87" t="s">
        <v>1908</v>
      </c>
      <c r="P1107" s="90">
        <v>44081.382835648146</v>
      </c>
      <c r="Q1107" s="87" t="s">
        <v>2289</v>
      </c>
      <c r="R1107" s="87"/>
      <c r="S1107" s="87"/>
      <c r="T1107" s="87" t="s">
        <v>2743</v>
      </c>
      <c r="U1107" s="90">
        <v>44081.382835648146</v>
      </c>
      <c r="V1107" s="92" t="s">
        <v>3653</v>
      </c>
      <c r="W1107" s="87"/>
      <c r="X1107" s="87"/>
      <c r="Y1107" s="96" t="s">
        <v>5653</v>
      </c>
      <c r="Z1107" s="87"/>
      <c r="AA1107" s="48">
        <v>0</v>
      </c>
      <c r="AB1107" s="49">
        <v>0</v>
      </c>
      <c r="AC1107" s="48">
        <v>0</v>
      </c>
      <c r="AD1107" s="49">
        <v>0</v>
      </c>
      <c r="AE1107" s="48">
        <v>0</v>
      </c>
      <c r="AF1107" s="49">
        <v>0</v>
      </c>
      <c r="AG1107" s="48">
        <v>9</v>
      </c>
      <c r="AH1107" s="49">
        <v>100</v>
      </c>
      <c r="AI1107" s="48">
        <v>9</v>
      </c>
    </row>
    <row r="1108" spans="1:35" x14ac:dyDescent="0.25">
      <c r="A1108" s="62" t="s">
        <v>663</v>
      </c>
      <c r="B1108" s="62" t="s">
        <v>1581</v>
      </c>
      <c r="C1108" s="63"/>
      <c r="D1108" s="64"/>
      <c r="E1108" s="65"/>
      <c r="F1108" s="66"/>
      <c r="G1108" s="63"/>
      <c r="H1108" s="67"/>
      <c r="I1108" s="68"/>
      <c r="J1108" s="68"/>
      <c r="K1108" s="34"/>
      <c r="L1108" s="75">
        <v>1108</v>
      </c>
      <c r="M1108" s="75" t="b">
        <f xml:space="preserve"> IF(AND(Edges[Relationship Date (UTC)] &gt;= Misc!$O$2, Edges[Relationship Date (UTC)] &lt;= Misc!$P$2,Edges[Tweet Date (UTC)] &gt;= Misc!$O$3, Edges[Tweet Date (UTC)] &lt;= Misc!$P$3,TRUE), TRUE, FALSE)</f>
        <v>1</v>
      </c>
      <c r="N1108" s="70"/>
      <c r="O1108" s="87" t="s">
        <v>1908</v>
      </c>
      <c r="P1108" s="90">
        <v>44081.386979166666</v>
      </c>
      <c r="Q1108" s="87" t="s">
        <v>2169</v>
      </c>
      <c r="R1108" s="87"/>
      <c r="S1108" s="87"/>
      <c r="T1108" s="87"/>
      <c r="U1108" s="90">
        <v>44081.386979166666</v>
      </c>
      <c r="V1108" s="92" t="s">
        <v>3654</v>
      </c>
      <c r="W1108" s="87"/>
      <c r="X1108" s="87"/>
      <c r="Y1108" s="96" t="s">
        <v>5654</v>
      </c>
      <c r="Z1108" s="87"/>
      <c r="AA1108" s="48">
        <v>0</v>
      </c>
      <c r="AB1108" s="49">
        <v>0</v>
      </c>
      <c r="AC1108" s="48">
        <v>0</v>
      </c>
      <c r="AD1108" s="49">
        <v>0</v>
      </c>
      <c r="AE1108" s="48">
        <v>0</v>
      </c>
      <c r="AF1108" s="49">
        <v>0</v>
      </c>
      <c r="AG1108" s="48">
        <v>44</v>
      </c>
      <c r="AH1108" s="49">
        <v>100</v>
      </c>
      <c r="AI1108" s="48">
        <v>44</v>
      </c>
    </row>
    <row r="1109" spans="1:35" x14ac:dyDescent="0.25">
      <c r="A1109" s="62" t="s">
        <v>663</v>
      </c>
      <c r="B1109" s="62" t="s">
        <v>1436</v>
      </c>
      <c r="C1109" s="63"/>
      <c r="D1109" s="64"/>
      <c r="E1109" s="65"/>
      <c r="F1109" s="66"/>
      <c r="G1109" s="63"/>
      <c r="H1109" s="67"/>
      <c r="I1109" s="68"/>
      <c r="J1109" s="68"/>
      <c r="K1109" s="34"/>
      <c r="L1109" s="75">
        <v>1109</v>
      </c>
      <c r="M1109" s="75" t="b">
        <f xml:space="preserve"> IF(AND(Edges[Relationship Date (UTC)] &gt;= Misc!$O$2, Edges[Relationship Date (UTC)] &lt;= Misc!$P$2,Edges[Tweet Date (UTC)] &gt;= Misc!$O$3, Edges[Tweet Date (UTC)] &lt;= Misc!$P$3,TRUE), TRUE, FALSE)</f>
        <v>1</v>
      </c>
      <c r="N1109" s="70"/>
      <c r="O1109" s="87" t="s">
        <v>1908</v>
      </c>
      <c r="P1109" s="90">
        <v>44081.382835648146</v>
      </c>
      <c r="Q1109" s="87" t="s">
        <v>2289</v>
      </c>
      <c r="R1109" s="87"/>
      <c r="S1109" s="87"/>
      <c r="T1109" s="87" t="s">
        <v>2743</v>
      </c>
      <c r="U1109" s="90">
        <v>44081.382835648146</v>
      </c>
      <c r="V1109" s="92" t="s">
        <v>3653</v>
      </c>
      <c r="W1109" s="87"/>
      <c r="X1109" s="87"/>
      <c r="Y1109" s="96" t="s">
        <v>5653</v>
      </c>
      <c r="Z1109" s="87"/>
      <c r="AA1109" s="48"/>
      <c r="AB1109" s="49"/>
      <c r="AC1109" s="48"/>
      <c r="AD1109" s="49"/>
      <c r="AE1109" s="48"/>
      <c r="AF1109" s="49"/>
      <c r="AG1109" s="48"/>
      <c r="AH1109" s="49"/>
      <c r="AI1109" s="48"/>
    </row>
    <row r="1110" spans="1:35" x14ac:dyDescent="0.25">
      <c r="A1110" s="62" t="s">
        <v>663</v>
      </c>
      <c r="B1110" s="62" t="s">
        <v>1415</v>
      </c>
      <c r="C1110" s="63"/>
      <c r="D1110" s="64"/>
      <c r="E1110" s="65"/>
      <c r="F1110" s="66"/>
      <c r="G1110" s="63"/>
      <c r="H1110" s="67"/>
      <c r="I1110" s="68"/>
      <c r="J1110" s="68"/>
      <c r="K1110" s="34"/>
      <c r="L1110" s="75">
        <v>1110</v>
      </c>
      <c r="M1110" s="75" t="b">
        <f xml:space="preserve"> IF(AND(Edges[Relationship Date (UTC)] &gt;= Misc!$O$2, Edges[Relationship Date (UTC)] &lt;= Misc!$P$2,Edges[Tweet Date (UTC)] &gt;= Misc!$O$3, Edges[Tweet Date (UTC)] &lt;= Misc!$P$3,TRUE), TRUE, FALSE)</f>
        <v>1</v>
      </c>
      <c r="N1110" s="70"/>
      <c r="O1110" s="87" t="s">
        <v>1908</v>
      </c>
      <c r="P1110" s="90">
        <v>44081.383344907408</v>
      </c>
      <c r="Q1110" s="87" t="s">
        <v>1993</v>
      </c>
      <c r="R1110" s="87"/>
      <c r="S1110" s="87"/>
      <c r="T1110" s="87" t="s">
        <v>2743</v>
      </c>
      <c r="U1110" s="90">
        <v>44081.383344907408</v>
      </c>
      <c r="V1110" s="92" t="s">
        <v>3655</v>
      </c>
      <c r="W1110" s="87"/>
      <c r="X1110" s="87"/>
      <c r="Y1110" s="96" t="s">
        <v>5655</v>
      </c>
      <c r="Z1110" s="87"/>
      <c r="AA1110" s="48">
        <v>0</v>
      </c>
      <c r="AB1110" s="49">
        <v>0</v>
      </c>
      <c r="AC1110" s="48">
        <v>0</v>
      </c>
      <c r="AD1110" s="49">
        <v>0</v>
      </c>
      <c r="AE1110" s="48">
        <v>0</v>
      </c>
      <c r="AF1110" s="49">
        <v>0</v>
      </c>
      <c r="AG1110" s="48">
        <v>22</v>
      </c>
      <c r="AH1110" s="49">
        <v>100</v>
      </c>
      <c r="AI1110" s="48">
        <v>22</v>
      </c>
    </row>
    <row r="1111" spans="1:35" x14ac:dyDescent="0.25">
      <c r="A1111" s="62" t="s">
        <v>663</v>
      </c>
      <c r="B1111" s="62" t="s">
        <v>1361</v>
      </c>
      <c r="C1111" s="63"/>
      <c r="D1111" s="64"/>
      <c r="E1111" s="65"/>
      <c r="F1111" s="66"/>
      <c r="G1111" s="63"/>
      <c r="H1111" s="67"/>
      <c r="I1111" s="68"/>
      <c r="J1111" s="68"/>
      <c r="K1111" s="34"/>
      <c r="L1111" s="75">
        <v>1111</v>
      </c>
      <c r="M1111" s="75" t="b">
        <f xml:space="preserve"> IF(AND(Edges[Relationship Date (UTC)] &gt;= Misc!$O$2, Edges[Relationship Date (UTC)] &lt;= Misc!$P$2,Edges[Tweet Date (UTC)] &gt;= Misc!$O$3, Edges[Tweet Date (UTC)] &lt;= Misc!$P$3,TRUE), TRUE, FALSE)</f>
        <v>1</v>
      </c>
      <c r="N1111" s="70"/>
      <c r="O1111" s="87" t="s">
        <v>1908</v>
      </c>
      <c r="P1111" s="90">
        <v>44081.384016203701</v>
      </c>
      <c r="Q1111" s="87" t="s">
        <v>1925</v>
      </c>
      <c r="R1111" s="87"/>
      <c r="S1111" s="87"/>
      <c r="T1111" s="87"/>
      <c r="U1111" s="90">
        <v>44081.384016203701</v>
      </c>
      <c r="V1111" s="92" t="s">
        <v>3656</v>
      </c>
      <c r="W1111" s="87"/>
      <c r="X1111" s="87"/>
      <c r="Y1111" s="96" t="s">
        <v>5656</v>
      </c>
      <c r="Z1111" s="87"/>
      <c r="AA1111" s="48"/>
      <c r="AB1111" s="49"/>
      <c r="AC1111" s="48"/>
      <c r="AD1111" s="49"/>
      <c r="AE1111" s="48"/>
      <c r="AF1111" s="49"/>
      <c r="AG1111" s="48"/>
      <c r="AH1111" s="49"/>
      <c r="AI1111" s="48"/>
    </row>
    <row r="1112" spans="1:35" x14ac:dyDescent="0.25">
      <c r="A1112" s="62" t="s">
        <v>663</v>
      </c>
      <c r="B1112" s="62" t="s">
        <v>1362</v>
      </c>
      <c r="C1112" s="63"/>
      <c r="D1112" s="64"/>
      <c r="E1112" s="65"/>
      <c r="F1112" s="66"/>
      <c r="G1112" s="63"/>
      <c r="H1112" s="67"/>
      <c r="I1112" s="68"/>
      <c r="J1112" s="68"/>
      <c r="K1112" s="34"/>
      <c r="L1112" s="75">
        <v>1112</v>
      </c>
      <c r="M1112" s="75" t="b">
        <f xml:space="preserve"> IF(AND(Edges[Relationship Date (UTC)] &gt;= Misc!$O$2, Edges[Relationship Date (UTC)] &lt;= Misc!$P$2,Edges[Tweet Date (UTC)] &gt;= Misc!$O$3, Edges[Tweet Date (UTC)] &lt;= Misc!$P$3,TRUE), TRUE, FALSE)</f>
        <v>1</v>
      </c>
      <c r="N1112" s="70"/>
      <c r="O1112" s="87" t="s">
        <v>1908</v>
      </c>
      <c r="P1112" s="90">
        <v>44081.384016203701</v>
      </c>
      <c r="Q1112" s="87" t="s">
        <v>1925</v>
      </c>
      <c r="R1112" s="87"/>
      <c r="S1112" s="87"/>
      <c r="T1112" s="87"/>
      <c r="U1112" s="90">
        <v>44081.384016203701</v>
      </c>
      <c r="V1112" s="92" t="s">
        <v>3656</v>
      </c>
      <c r="W1112" s="87"/>
      <c r="X1112" s="87"/>
      <c r="Y1112" s="96" t="s">
        <v>5656</v>
      </c>
      <c r="Z1112" s="87"/>
      <c r="AA1112" s="48">
        <v>0</v>
      </c>
      <c r="AB1112" s="49">
        <v>0</v>
      </c>
      <c r="AC1112" s="48">
        <v>0</v>
      </c>
      <c r="AD1112" s="49">
        <v>0</v>
      </c>
      <c r="AE1112" s="48">
        <v>0</v>
      </c>
      <c r="AF1112" s="49">
        <v>0</v>
      </c>
      <c r="AG1112" s="48">
        <v>42</v>
      </c>
      <c r="AH1112" s="49">
        <v>100</v>
      </c>
      <c r="AI1112" s="48">
        <v>42</v>
      </c>
    </row>
    <row r="1113" spans="1:35" x14ac:dyDescent="0.25">
      <c r="A1113" s="62" t="s">
        <v>663</v>
      </c>
      <c r="B1113" s="62" t="s">
        <v>1590</v>
      </c>
      <c r="C1113" s="63"/>
      <c r="D1113" s="64"/>
      <c r="E1113" s="65"/>
      <c r="F1113" s="66"/>
      <c r="G1113" s="63"/>
      <c r="H1113" s="67"/>
      <c r="I1113" s="68"/>
      <c r="J1113" s="68"/>
      <c r="K1113" s="34"/>
      <c r="L1113" s="75">
        <v>1113</v>
      </c>
      <c r="M1113" s="75" t="b">
        <f xml:space="preserve"> IF(AND(Edges[Relationship Date (UTC)] &gt;= Misc!$O$2, Edges[Relationship Date (UTC)] &lt;= Misc!$P$2,Edges[Tweet Date (UTC)] &gt;= Misc!$O$3, Edges[Tweet Date (UTC)] &lt;= Misc!$P$3,TRUE), TRUE, FALSE)</f>
        <v>1</v>
      </c>
      <c r="N1113" s="70"/>
      <c r="O1113" s="87" t="s">
        <v>1908</v>
      </c>
      <c r="P1113" s="90">
        <v>44081.384062500001</v>
      </c>
      <c r="Q1113" s="87" t="s">
        <v>2290</v>
      </c>
      <c r="R1113" s="87"/>
      <c r="S1113" s="87"/>
      <c r="T1113" s="87"/>
      <c r="U1113" s="90">
        <v>44081.384062500001</v>
      </c>
      <c r="V1113" s="92" t="s">
        <v>3657</v>
      </c>
      <c r="W1113" s="87"/>
      <c r="X1113" s="87"/>
      <c r="Y1113" s="96" t="s">
        <v>5657</v>
      </c>
      <c r="Z1113" s="87"/>
      <c r="AA1113" s="48">
        <v>0</v>
      </c>
      <c r="AB1113" s="49">
        <v>0</v>
      </c>
      <c r="AC1113" s="48">
        <v>0</v>
      </c>
      <c r="AD1113" s="49">
        <v>0</v>
      </c>
      <c r="AE1113" s="48">
        <v>0</v>
      </c>
      <c r="AF1113" s="49">
        <v>0</v>
      </c>
      <c r="AG1113" s="48">
        <v>42</v>
      </c>
      <c r="AH1113" s="49">
        <v>100</v>
      </c>
      <c r="AI1113" s="48">
        <v>42</v>
      </c>
    </row>
    <row r="1114" spans="1:35" x14ac:dyDescent="0.25">
      <c r="A1114" s="62" t="s">
        <v>664</v>
      </c>
      <c r="B1114" s="62" t="s">
        <v>1165</v>
      </c>
      <c r="C1114" s="63"/>
      <c r="D1114" s="64"/>
      <c r="E1114" s="65"/>
      <c r="F1114" s="66"/>
      <c r="G1114" s="63"/>
      <c r="H1114" s="67"/>
      <c r="I1114" s="68"/>
      <c r="J1114" s="68"/>
      <c r="K1114" s="34"/>
      <c r="L1114" s="75">
        <v>1114</v>
      </c>
      <c r="M1114" s="75" t="b">
        <f xml:space="preserve"> IF(AND(Edges[Relationship Date (UTC)] &gt;= Misc!$O$2, Edges[Relationship Date (UTC)] &lt;= Misc!$P$2,Edges[Tweet Date (UTC)] &gt;= Misc!$O$3, Edges[Tweet Date (UTC)] &lt;= Misc!$P$3,TRUE), TRUE, FALSE)</f>
        <v>1</v>
      </c>
      <c r="N1114" s="70"/>
      <c r="O1114" s="87" t="s">
        <v>1908</v>
      </c>
      <c r="P1114" s="90">
        <v>44081.386990740742</v>
      </c>
      <c r="Q1114" s="87" t="s">
        <v>1918</v>
      </c>
      <c r="R1114" s="87"/>
      <c r="S1114" s="87"/>
      <c r="T1114" s="87"/>
      <c r="U1114" s="90">
        <v>44081.386990740742</v>
      </c>
      <c r="V1114" s="92" t="s">
        <v>3658</v>
      </c>
      <c r="W1114" s="87"/>
      <c r="X1114" s="87"/>
      <c r="Y1114" s="96" t="s">
        <v>5658</v>
      </c>
      <c r="Z1114" s="87"/>
      <c r="AA1114" s="48">
        <v>0</v>
      </c>
      <c r="AB1114" s="49">
        <v>0</v>
      </c>
      <c r="AC1114" s="48">
        <v>0</v>
      </c>
      <c r="AD1114" s="49">
        <v>0</v>
      </c>
      <c r="AE1114" s="48">
        <v>0</v>
      </c>
      <c r="AF1114" s="49">
        <v>0</v>
      </c>
      <c r="AG1114" s="48">
        <v>44</v>
      </c>
      <c r="AH1114" s="49">
        <v>100</v>
      </c>
      <c r="AI1114" s="48">
        <v>44</v>
      </c>
    </row>
    <row r="1115" spans="1:35" x14ac:dyDescent="0.25">
      <c r="A1115" s="62" t="s">
        <v>665</v>
      </c>
      <c r="B1115" s="62" t="s">
        <v>1165</v>
      </c>
      <c r="C1115" s="63"/>
      <c r="D1115" s="64"/>
      <c r="E1115" s="65"/>
      <c r="F1115" s="66"/>
      <c r="G1115" s="63"/>
      <c r="H1115" s="67"/>
      <c r="I1115" s="68"/>
      <c r="J1115" s="68"/>
      <c r="K1115" s="34"/>
      <c r="L1115" s="75">
        <v>1115</v>
      </c>
      <c r="M1115" s="75" t="b">
        <f xml:space="preserve"> IF(AND(Edges[Relationship Date (UTC)] &gt;= Misc!$O$2, Edges[Relationship Date (UTC)] &lt;= Misc!$P$2,Edges[Tweet Date (UTC)] &gt;= Misc!$O$3, Edges[Tweet Date (UTC)] &lt;= Misc!$P$3,TRUE), TRUE, FALSE)</f>
        <v>1</v>
      </c>
      <c r="N1115" s="70"/>
      <c r="O1115" s="87" t="s">
        <v>1908</v>
      </c>
      <c r="P1115" s="90">
        <v>44081.387013888889</v>
      </c>
      <c r="Q1115" s="87" t="s">
        <v>1911</v>
      </c>
      <c r="R1115" s="87"/>
      <c r="S1115" s="87"/>
      <c r="T1115" s="87" t="s">
        <v>2743</v>
      </c>
      <c r="U1115" s="90">
        <v>44081.387013888889</v>
      </c>
      <c r="V1115" s="92" t="s">
        <v>3659</v>
      </c>
      <c r="W1115" s="87"/>
      <c r="X1115" s="87"/>
      <c r="Y1115" s="96" t="s">
        <v>5659</v>
      </c>
      <c r="Z1115" s="87"/>
      <c r="AA1115" s="48">
        <v>0</v>
      </c>
      <c r="AB1115" s="49">
        <v>0</v>
      </c>
      <c r="AC1115" s="48">
        <v>0</v>
      </c>
      <c r="AD1115" s="49">
        <v>0</v>
      </c>
      <c r="AE1115" s="48">
        <v>0</v>
      </c>
      <c r="AF1115" s="49">
        <v>0</v>
      </c>
      <c r="AG1115" s="48">
        <v>29</v>
      </c>
      <c r="AH1115" s="49">
        <v>100</v>
      </c>
      <c r="AI1115" s="48">
        <v>29</v>
      </c>
    </row>
    <row r="1116" spans="1:35" x14ac:dyDescent="0.25">
      <c r="A1116" s="62" t="s">
        <v>666</v>
      </c>
      <c r="B1116" s="62" t="s">
        <v>1512</v>
      </c>
      <c r="C1116" s="63"/>
      <c r="D1116" s="64"/>
      <c r="E1116" s="65"/>
      <c r="F1116" s="66"/>
      <c r="G1116" s="63"/>
      <c r="H1116" s="67"/>
      <c r="I1116" s="68"/>
      <c r="J1116" s="68"/>
      <c r="K1116" s="34"/>
      <c r="L1116" s="75">
        <v>1116</v>
      </c>
      <c r="M1116" s="75" t="b">
        <f xml:space="preserve"> IF(AND(Edges[Relationship Date (UTC)] &gt;= Misc!$O$2, Edges[Relationship Date (UTC)] &lt;= Misc!$P$2,Edges[Tweet Date (UTC)] &gt;= Misc!$O$3, Edges[Tweet Date (UTC)] &lt;= Misc!$P$3,TRUE), TRUE, FALSE)</f>
        <v>1</v>
      </c>
      <c r="N1116" s="70"/>
      <c r="O1116" s="87" t="s">
        <v>1908</v>
      </c>
      <c r="P1116" s="90">
        <v>44081.387025462966</v>
      </c>
      <c r="Q1116" s="87" t="s">
        <v>2096</v>
      </c>
      <c r="R1116" s="87"/>
      <c r="S1116" s="87"/>
      <c r="T1116" s="87" t="s">
        <v>2743</v>
      </c>
      <c r="U1116" s="90">
        <v>44081.387025462966</v>
      </c>
      <c r="V1116" s="92" t="s">
        <v>3660</v>
      </c>
      <c r="W1116" s="87"/>
      <c r="X1116" s="87"/>
      <c r="Y1116" s="96" t="s">
        <v>5660</v>
      </c>
      <c r="Z1116" s="87"/>
      <c r="AA1116" s="48">
        <v>0</v>
      </c>
      <c r="AB1116" s="49">
        <v>0</v>
      </c>
      <c r="AC1116" s="48">
        <v>0</v>
      </c>
      <c r="AD1116" s="49">
        <v>0</v>
      </c>
      <c r="AE1116" s="48">
        <v>0</v>
      </c>
      <c r="AF1116" s="49">
        <v>0</v>
      </c>
      <c r="AG1116" s="48">
        <v>43</v>
      </c>
      <c r="AH1116" s="49">
        <v>100</v>
      </c>
      <c r="AI1116" s="48">
        <v>43</v>
      </c>
    </row>
    <row r="1117" spans="1:35" x14ac:dyDescent="0.25">
      <c r="A1117" s="62" t="s">
        <v>667</v>
      </c>
      <c r="B1117" s="62" t="s">
        <v>1165</v>
      </c>
      <c r="C1117" s="63"/>
      <c r="D1117" s="64"/>
      <c r="E1117" s="65"/>
      <c r="F1117" s="66"/>
      <c r="G1117" s="63"/>
      <c r="H1117" s="67"/>
      <c r="I1117" s="68"/>
      <c r="J1117" s="68"/>
      <c r="K1117" s="34"/>
      <c r="L1117" s="75">
        <v>1117</v>
      </c>
      <c r="M1117" s="75" t="b">
        <f xml:space="preserve"> IF(AND(Edges[Relationship Date (UTC)] &gt;= Misc!$O$2, Edges[Relationship Date (UTC)] &lt;= Misc!$P$2,Edges[Tweet Date (UTC)] &gt;= Misc!$O$3, Edges[Tweet Date (UTC)] &lt;= Misc!$P$3,TRUE), TRUE, FALSE)</f>
        <v>1</v>
      </c>
      <c r="N1117" s="70"/>
      <c r="O1117" s="87" t="s">
        <v>1908</v>
      </c>
      <c r="P1117" s="90">
        <v>44081.387037037035</v>
      </c>
      <c r="Q1117" s="87" t="s">
        <v>1972</v>
      </c>
      <c r="R1117" s="87"/>
      <c r="S1117" s="87"/>
      <c r="T1117" s="87"/>
      <c r="U1117" s="90">
        <v>44081.387037037035</v>
      </c>
      <c r="V1117" s="92" t="s">
        <v>3661</v>
      </c>
      <c r="W1117" s="87"/>
      <c r="X1117" s="87"/>
      <c r="Y1117" s="96" t="s">
        <v>5661</v>
      </c>
      <c r="Z1117" s="87"/>
      <c r="AA1117" s="48">
        <v>0</v>
      </c>
      <c r="AB1117" s="49">
        <v>0</v>
      </c>
      <c r="AC1117" s="48">
        <v>0</v>
      </c>
      <c r="AD1117" s="49">
        <v>0</v>
      </c>
      <c r="AE1117" s="48">
        <v>0</v>
      </c>
      <c r="AF1117" s="49">
        <v>0</v>
      </c>
      <c r="AG1117" s="48">
        <v>41</v>
      </c>
      <c r="AH1117" s="49">
        <v>100</v>
      </c>
      <c r="AI1117" s="48">
        <v>41</v>
      </c>
    </row>
    <row r="1118" spans="1:35" x14ac:dyDescent="0.25">
      <c r="A1118" s="62" t="s">
        <v>667</v>
      </c>
      <c r="B1118" s="62" t="s">
        <v>1165</v>
      </c>
      <c r="C1118" s="63"/>
      <c r="D1118" s="64"/>
      <c r="E1118" s="65"/>
      <c r="F1118" s="66"/>
      <c r="G1118" s="63"/>
      <c r="H1118" s="67"/>
      <c r="I1118" s="68"/>
      <c r="J1118" s="68"/>
      <c r="K1118" s="34"/>
      <c r="L1118" s="75">
        <v>1118</v>
      </c>
      <c r="M1118" s="75" t="b">
        <f xml:space="preserve"> IF(AND(Edges[Relationship Date (UTC)] &gt;= Misc!$O$2, Edges[Relationship Date (UTC)] &lt;= Misc!$P$2,Edges[Tweet Date (UTC)] &gt;= Misc!$O$3, Edges[Tweet Date (UTC)] &lt;= Misc!$P$3,TRUE), TRUE, FALSE)</f>
        <v>1</v>
      </c>
      <c r="N1118" s="70"/>
      <c r="O1118" s="87" t="s">
        <v>1908</v>
      </c>
      <c r="P1118" s="90">
        <v>44081.387060185189</v>
      </c>
      <c r="Q1118" s="87" t="s">
        <v>2117</v>
      </c>
      <c r="R1118" s="87"/>
      <c r="S1118" s="87"/>
      <c r="T1118" s="87" t="s">
        <v>2747</v>
      </c>
      <c r="U1118" s="90">
        <v>44081.387060185189</v>
      </c>
      <c r="V1118" s="92" t="s">
        <v>3662</v>
      </c>
      <c r="W1118" s="87"/>
      <c r="X1118" s="87"/>
      <c r="Y1118" s="96" t="s">
        <v>5662</v>
      </c>
      <c r="Z1118" s="87"/>
      <c r="AA1118" s="48">
        <v>0</v>
      </c>
      <c r="AB1118" s="49">
        <v>0</v>
      </c>
      <c r="AC1118" s="48">
        <v>0</v>
      </c>
      <c r="AD1118" s="49">
        <v>0</v>
      </c>
      <c r="AE1118" s="48">
        <v>0</v>
      </c>
      <c r="AF1118" s="49">
        <v>0</v>
      </c>
      <c r="AG1118" s="48">
        <v>23</v>
      </c>
      <c r="AH1118" s="49">
        <v>100</v>
      </c>
      <c r="AI1118" s="48">
        <v>23</v>
      </c>
    </row>
    <row r="1119" spans="1:35" x14ac:dyDescent="0.25">
      <c r="A1119" s="62" t="s">
        <v>668</v>
      </c>
      <c r="B1119" s="62" t="s">
        <v>1359</v>
      </c>
      <c r="C1119" s="63"/>
      <c r="D1119" s="64"/>
      <c r="E1119" s="65"/>
      <c r="F1119" s="66"/>
      <c r="G1119" s="63"/>
      <c r="H1119" s="67"/>
      <c r="I1119" s="68"/>
      <c r="J1119" s="68"/>
      <c r="K1119" s="34"/>
      <c r="L1119" s="75">
        <v>1119</v>
      </c>
      <c r="M1119" s="75" t="b">
        <f xml:space="preserve"> IF(AND(Edges[Relationship Date (UTC)] &gt;= Misc!$O$2, Edges[Relationship Date (UTC)] &lt;= Misc!$P$2,Edges[Tweet Date (UTC)] &gt;= Misc!$O$3, Edges[Tweet Date (UTC)] &lt;= Misc!$P$3,TRUE), TRUE, FALSE)</f>
        <v>1</v>
      </c>
      <c r="N1119" s="70"/>
      <c r="O1119" s="87" t="s">
        <v>1908</v>
      </c>
      <c r="P1119" s="90">
        <v>44081.387071759258</v>
      </c>
      <c r="Q1119" s="87" t="s">
        <v>1923</v>
      </c>
      <c r="R1119" s="87"/>
      <c r="S1119" s="87"/>
      <c r="T1119" s="87" t="s">
        <v>2748</v>
      </c>
      <c r="U1119" s="90">
        <v>44081.387071759258</v>
      </c>
      <c r="V1119" s="92" t="s">
        <v>3663</v>
      </c>
      <c r="W1119" s="87"/>
      <c r="X1119" s="87"/>
      <c r="Y1119" s="96" t="s">
        <v>5663</v>
      </c>
      <c r="Z1119" s="87"/>
      <c r="AA1119" s="48">
        <v>0</v>
      </c>
      <c r="AB1119" s="49">
        <v>0</v>
      </c>
      <c r="AC1119" s="48">
        <v>0</v>
      </c>
      <c r="AD1119" s="49">
        <v>0</v>
      </c>
      <c r="AE1119" s="48">
        <v>0</v>
      </c>
      <c r="AF1119" s="49">
        <v>0</v>
      </c>
      <c r="AG1119" s="48">
        <v>14</v>
      </c>
      <c r="AH1119" s="49">
        <v>100</v>
      </c>
      <c r="AI1119" s="48">
        <v>14</v>
      </c>
    </row>
    <row r="1120" spans="1:35" x14ac:dyDescent="0.25">
      <c r="A1120" s="62" t="s">
        <v>669</v>
      </c>
      <c r="B1120" s="62" t="s">
        <v>1359</v>
      </c>
      <c r="C1120" s="63"/>
      <c r="D1120" s="64"/>
      <c r="E1120" s="65"/>
      <c r="F1120" s="66"/>
      <c r="G1120" s="63"/>
      <c r="H1120" s="67"/>
      <c r="I1120" s="68"/>
      <c r="J1120" s="68"/>
      <c r="K1120" s="34"/>
      <c r="L1120" s="75">
        <v>1120</v>
      </c>
      <c r="M1120" s="75" t="b">
        <f xml:space="preserve"> IF(AND(Edges[Relationship Date (UTC)] &gt;= Misc!$O$2, Edges[Relationship Date (UTC)] &lt;= Misc!$P$2,Edges[Tweet Date (UTC)] &gt;= Misc!$O$3, Edges[Tweet Date (UTC)] &lt;= Misc!$P$3,TRUE), TRUE, FALSE)</f>
        <v>1</v>
      </c>
      <c r="N1120" s="70"/>
      <c r="O1120" s="87" t="s">
        <v>1908</v>
      </c>
      <c r="P1120" s="90">
        <v>44081.387083333335</v>
      </c>
      <c r="Q1120" s="87" t="s">
        <v>1923</v>
      </c>
      <c r="R1120" s="87"/>
      <c r="S1120" s="87"/>
      <c r="T1120" s="87" t="s">
        <v>2748</v>
      </c>
      <c r="U1120" s="90">
        <v>44081.387083333335</v>
      </c>
      <c r="V1120" s="92" t="s">
        <v>3664</v>
      </c>
      <c r="W1120" s="87"/>
      <c r="X1120" s="87"/>
      <c r="Y1120" s="96" t="s">
        <v>5664</v>
      </c>
      <c r="Z1120" s="87"/>
      <c r="AA1120" s="48">
        <v>0</v>
      </c>
      <c r="AB1120" s="49">
        <v>0</v>
      </c>
      <c r="AC1120" s="48">
        <v>0</v>
      </c>
      <c r="AD1120" s="49">
        <v>0</v>
      </c>
      <c r="AE1120" s="48">
        <v>0</v>
      </c>
      <c r="AF1120" s="49">
        <v>0</v>
      </c>
      <c r="AG1120" s="48">
        <v>14</v>
      </c>
      <c r="AH1120" s="49">
        <v>100</v>
      </c>
      <c r="AI1120" s="48">
        <v>14</v>
      </c>
    </row>
    <row r="1121" spans="1:35" x14ac:dyDescent="0.25">
      <c r="A1121" s="62" t="s">
        <v>670</v>
      </c>
      <c r="B1121" s="62" t="s">
        <v>1677</v>
      </c>
      <c r="C1121" s="63"/>
      <c r="D1121" s="64"/>
      <c r="E1121" s="65"/>
      <c r="F1121" s="66"/>
      <c r="G1121" s="63"/>
      <c r="H1121" s="67"/>
      <c r="I1121" s="68"/>
      <c r="J1121" s="68"/>
      <c r="K1121" s="34"/>
      <c r="L1121" s="75">
        <v>1121</v>
      </c>
      <c r="M1121" s="75" t="b">
        <f xml:space="preserve"> IF(AND(Edges[Relationship Date (UTC)] &gt;= Misc!$O$2, Edges[Relationship Date (UTC)] &lt;= Misc!$P$2,Edges[Tweet Date (UTC)] &gt;= Misc!$O$3, Edges[Tweet Date (UTC)] &lt;= Misc!$P$3,TRUE), TRUE, FALSE)</f>
        <v>1</v>
      </c>
      <c r="N1121" s="70"/>
      <c r="O1121" s="87" t="s">
        <v>1908</v>
      </c>
      <c r="P1121" s="90">
        <v>44081.387071759258</v>
      </c>
      <c r="Q1121" s="87" t="s">
        <v>2291</v>
      </c>
      <c r="R1121" s="87"/>
      <c r="S1121" s="87"/>
      <c r="T1121" s="87" t="s">
        <v>2838</v>
      </c>
      <c r="U1121" s="90">
        <v>44081.387071759258</v>
      </c>
      <c r="V1121" s="92" t="s">
        <v>3665</v>
      </c>
      <c r="W1121" s="87"/>
      <c r="X1121" s="87"/>
      <c r="Y1121" s="96" t="s">
        <v>5665</v>
      </c>
      <c r="Z1121" s="87"/>
      <c r="AA1121" s="48">
        <v>0</v>
      </c>
      <c r="AB1121" s="49">
        <v>0</v>
      </c>
      <c r="AC1121" s="48">
        <v>0</v>
      </c>
      <c r="AD1121" s="49">
        <v>0</v>
      </c>
      <c r="AE1121" s="48">
        <v>0</v>
      </c>
      <c r="AF1121" s="49">
        <v>0</v>
      </c>
      <c r="AG1121" s="48">
        <v>22</v>
      </c>
      <c r="AH1121" s="49">
        <v>100</v>
      </c>
      <c r="AI1121" s="48">
        <v>22</v>
      </c>
    </row>
    <row r="1122" spans="1:35" x14ac:dyDescent="0.25">
      <c r="A1122" s="62" t="s">
        <v>670</v>
      </c>
      <c r="B1122" s="62" t="s">
        <v>1678</v>
      </c>
      <c r="C1122" s="63"/>
      <c r="D1122" s="64"/>
      <c r="E1122" s="65"/>
      <c r="F1122" s="66"/>
      <c r="G1122" s="63"/>
      <c r="H1122" s="67"/>
      <c r="I1122" s="68"/>
      <c r="J1122" s="68"/>
      <c r="K1122" s="34"/>
      <c r="L1122" s="75">
        <v>1122</v>
      </c>
      <c r="M1122" s="75" t="b">
        <f xml:space="preserve"> IF(AND(Edges[Relationship Date (UTC)] &gt;= Misc!$O$2, Edges[Relationship Date (UTC)] &lt;= Misc!$P$2,Edges[Tweet Date (UTC)] &gt;= Misc!$O$3, Edges[Tweet Date (UTC)] &lt;= Misc!$P$3,TRUE), TRUE, FALSE)</f>
        <v>1</v>
      </c>
      <c r="N1122" s="70"/>
      <c r="O1122" s="87" t="s">
        <v>1908</v>
      </c>
      <c r="P1122" s="90">
        <v>44081.387129629627</v>
      </c>
      <c r="Q1122" s="87" t="s">
        <v>2292</v>
      </c>
      <c r="R1122" s="87"/>
      <c r="S1122" s="87"/>
      <c r="T1122" s="87" t="s">
        <v>2807</v>
      </c>
      <c r="U1122" s="90">
        <v>44081.387129629627</v>
      </c>
      <c r="V1122" s="92" t="s">
        <v>3666</v>
      </c>
      <c r="W1122" s="87"/>
      <c r="X1122" s="87"/>
      <c r="Y1122" s="96" t="s">
        <v>5666</v>
      </c>
      <c r="Z1122" s="87"/>
      <c r="AA1122" s="48">
        <v>0</v>
      </c>
      <c r="AB1122" s="49">
        <v>0</v>
      </c>
      <c r="AC1122" s="48">
        <v>0</v>
      </c>
      <c r="AD1122" s="49">
        <v>0</v>
      </c>
      <c r="AE1122" s="48">
        <v>0</v>
      </c>
      <c r="AF1122" s="49">
        <v>0</v>
      </c>
      <c r="AG1122" s="48">
        <v>17</v>
      </c>
      <c r="AH1122" s="49">
        <v>100</v>
      </c>
      <c r="AI1122" s="48">
        <v>17</v>
      </c>
    </row>
    <row r="1123" spans="1:35" x14ac:dyDescent="0.25">
      <c r="A1123" s="62" t="s">
        <v>671</v>
      </c>
      <c r="B1123" s="62" t="s">
        <v>1679</v>
      </c>
      <c r="C1123" s="63"/>
      <c r="D1123" s="64"/>
      <c r="E1123" s="65"/>
      <c r="F1123" s="66"/>
      <c r="G1123" s="63"/>
      <c r="H1123" s="67"/>
      <c r="I1123" s="68"/>
      <c r="J1123" s="68"/>
      <c r="K1123" s="34"/>
      <c r="L1123" s="75">
        <v>1123</v>
      </c>
      <c r="M1123" s="75" t="b">
        <f xml:space="preserve"> IF(AND(Edges[Relationship Date (UTC)] &gt;= Misc!$O$2, Edges[Relationship Date (UTC)] &lt;= Misc!$P$2,Edges[Tweet Date (UTC)] &gt;= Misc!$O$3, Edges[Tweet Date (UTC)] &lt;= Misc!$P$3,TRUE), TRUE, FALSE)</f>
        <v>1</v>
      </c>
      <c r="N1123" s="70"/>
      <c r="O1123" s="87" t="s">
        <v>1908</v>
      </c>
      <c r="P1123" s="90">
        <v>44081.387164351851</v>
      </c>
      <c r="Q1123" s="87" t="s">
        <v>2293</v>
      </c>
      <c r="R1123" s="87"/>
      <c r="S1123" s="87"/>
      <c r="T1123" s="87" t="s">
        <v>2772</v>
      </c>
      <c r="U1123" s="90">
        <v>44081.387164351851</v>
      </c>
      <c r="V1123" s="92" t="s">
        <v>3667</v>
      </c>
      <c r="W1123" s="87"/>
      <c r="X1123" s="87"/>
      <c r="Y1123" s="96" t="s">
        <v>5667</v>
      </c>
      <c r="Z1123" s="87"/>
      <c r="AA1123" s="48">
        <v>0</v>
      </c>
      <c r="AB1123" s="49">
        <v>0</v>
      </c>
      <c r="AC1123" s="48">
        <v>0</v>
      </c>
      <c r="AD1123" s="49">
        <v>0</v>
      </c>
      <c r="AE1123" s="48">
        <v>0</v>
      </c>
      <c r="AF1123" s="49">
        <v>0</v>
      </c>
      <c r="AG1123" s="48">
        <v>20</v>
      </c>
      <c r="AH1123" s="49">
        <v>100</v>
      </c>
      <c r="AI1123" s="48">
        <v>20</v>
      </c>
    </row>
    <row r="1124" spans="1:35" x14ac:dyDescent="0.25">
      <c r="A1124" s="62" t="s">
        <v>672</v>
      </c>
      <c r="B1124" s="62" t="s">
        <v>1359</v>
      </c>
      <c r="C1124" s="63"/>
      <c r="D1124" s="64"/>
      <c r="E1124" s="65"/>
      <c r="F1124" s="66"/>
      <c r="G1124" s="63"/>
      <c r="H1124" s="67"/>
      <c r="I1124" s="68"/>
      <c r="J1124" s="68"/>
      <c r="K1124" s="34"/>
      <c r="L1124" s="75">
        <v>1124</v>
      </c>
      <c r="M1124" s="75" t="b">
        <f xml:space="preserve"> IF(AND(Edges[Relationship Date (UTC)] &gt;= Misc!$O$2, Edges[Relationship Date (UTC)] &lt;= Misc!$P$2,Edges[Tweet Date (UTC)] &gt;= Misc!$O$3, Edges[Tweet Date (UTC)] &lt;= Misc!$P$3,TRUE), TRUE, FALSE)</f>
        <v>1</v>
      </c>
      <c r="N1124" s="70"/>
      <c r="O1124" s="87" t="s">
        <v>1908</v>
      </c>
      <c r="P1124" s="90">
        <v>44081.372939814813</v>
      </c>
      <c r="Q1124" s="87" t="s">
        <v>1923</v>
      </c>
      <c r="R1124" s="87"/>
      <c r="S1124" s="87"/>
      <c r="T1124" s="87" t="s">
        <v>2748</v>
      </c>
      <c r="U1124" s="90">
        <v>44081.372939814813</v>
      </c>
      <c r="V1124" s="92" t="s">
        <v>3668</v>
      </c>
      <c r="W1124" s="87"/>
      <c r="X1124" s="87"/>
      <c r="Y1124" s="96" t="s">
        <v>5668</v>
      </c>
      <c r="Z1124" s="87"/>
      <c r="AA1124" s="48">
        <v>0</v>
      </c>
      <c r="AB1124" s="49">
        <v>0</v>
      </c>
      <c r="AC1124" s="48">
        <v>0</v>
      </c>
      <c r="AD1124" s="49">
        <v>0</v>
      </c>
      <c r="AE1124" s="48">
        <v>0</v>
      </c>
      <c r="AF1124" s="49">
        <v>0</v>
      </c>
      <c r="AG1124" s="48">
        <v>14</v>
      </c>
      <c r="AH1124" s="49">
        <v>100</v>
      </c>
      <c r="AI1124" s="48">
        <v>14</v>
      </c>
    </row>
    <row r="1125" spans="1:35" x14ac:dyDescent="0.25">
      <c r="A1125" s="62" t="s">
        <v>672</v>
      </c>
      <c r="B1125" s="62" t="s">
        <v>1165</v>
      </c>
      <c r="C1125" s="63"/>
      <c r="D1125" s="64"/>
      <c r="E1125" s="65"/>
      <c r="F1125" s="66"/>
      <c r="G1125" s="63"/>
      <c r="H1125" s="67"/>
      <c r="I1125" s="68"/>
      <c r="J1125" s="68"/>
      <c r="K1125" s="34"/>
      <c r="L1125" s="75">
        <v>1125</v>
      </c>
      <c r="M1125" s="75" t="b">
        <f xml:space="preserve"> IF(AND(Edges[Relationship Date (UTC)] &gt;= Misc!$O$2, Edges[Relationship Date (UTC)] &lt;= Misc!$P$2,Edges[Tweet Date (UTC)] &gt;= Misc!$O$3, Edges[Tweet Date (UTC)] &lt;= Misc!$P$3,TRUE), TRUE, FALSE)</f>
        <v>1</v>
      </c>
      <c r="N1125" s="70"/>
      <c r="O1125" s="87" t="s">
        <v>1908</v>
      </c>
      <c r="P1125" s="90">
        <v>44081.387187499997</v>
      </c>
      <c r="Q1125" s="87" t="s">
        <v>2250</v>
      </c>
      <c r="R1125" s="87"/>
      <c r="S1125" s="87"/>
      <c r="T1125" s="87" t="s">
        <v>2827</v>
      </c>
      <c r="U1125" s="90">
        <v>44081.387187499997</v>
      </c>
      <c r="V1125" s="92" t="s">
        <v>3669</v>
      </c>
      <c r="W1125" s="87"/>
      <c r="X1125" s="87"/>
      <c r="Y1125" s="96" t="s">
        <v>5669</v>
      </c>
      <c r="Z1125" s="87"/>
      <c r="AA1125" s="48"/>
      <c r="AB1125" s="49"/>
      <c r="AC1125" s="48"/>
      <c r="AD1125" s="49"/>
      <c r="AE1125" s="48"/>
      <c r="AF1125" s="49"/>
      <c r="AG1125" s="48"/>
      <c r="AH1125" s="49"/>
      <c r="AI1125" s="48"/>
    </row>
    <row r="1126" spans="1:35" x14ac:dyDescent="0.25">
      <c r="A1126" s="62" t="s">
        <v>672</v>
      </c>
      <c r="B1126" s="62" t="s">
        <v>1164</v>
      </c>
      <c r="C1126" s="63"/>
      <c r="D1126" s="64"/>
      <c r="E1126" s="65"/>
      <c r="F1126" s="66"/>
      <c r="G1126" s="63"/>
      <c r="H1126" s="67"/>
      <c r="I1126" s="68"/>
      <c r="J1126" s="68"/>
      <c r="K1126" s="34"/>
      <c r="L1126" s="75">
        <v>1126</v>
      </c>
      <c r="M1126" s="75" t="b">
        <f xml:space="preserve"> IF(AND(Edges[Relationship Date (UTC)] &gt;= Misc!$O$2, Edges[Relationship Date (UTC)] &lt;= Misc!$P$2,Edges[Tweet Date (UTC)] &gt;= Misc!$O$3, Edges[Tweet Date (UTC)] &lt;= Misc!$P$3,TRUE), TRUE, FALSE)</f>
        <v>1</v>
      </c>
      <c r="N1126" s="70"/>
      <c r="O1126" s="87" t="s">
        <v>1908</v>
      </c>
      <c r="P1126" s="90">
        <v>44081.387187499997</v>
      </c>
      <c r="Q1126" s="87" t="s">
        <v>2250</v>
      </c>
      <c r="R1126" s="87"/>
      <c r="S1126" s="87"/>
      <c r="T1126" s="87" t="s">
        <v>2827</v>
      </c>
      <c r="U1126" s="90">
        <v>44081.387187499997</v>
      </c>
      <c r="V1126" s="92" t="s">
        <v>3669</v>
      </c>
      <c r="W1126" s="87"/>
      <c r="X1126" s="87"/>
      <c r="Y1126" s="96" t="s">
        <v>5669</v>
      </c>
      <c r="Z1126" s="87"/>
      <c r="AA1126" s="48">
        <v>0</v>
      </c>
      <c r="AB1126" s="49">
        <v>0</v>
      </c>
      <c r="AC1126" s="48">
        <v>0</v>
      </c>
      <c r="AD1126" s="49">
        <v>0</v>
      </c>
      <c r="AE1126" s="48">
        <v>0</v>
      </c>
      <c r="AF1126" s="49">
        <v>0</v>
      </c>
      <c r="AG1126" s="48">
        <v>9</v>
      </c>
      <c r="AH1126" s="49">
        <v>100</v>
      </c>
      <c r="AI1126" s="48">
        <v>9</v>
      </c>
    </row>
    <row r="1127" spans="1:35" x14ac:dyDescent="0.25">
      <c r="A1127" s="62" t="s">
        <v>673</v>
      </c>
      <c r="B1127" s="62" t="s">
        <v>1165</v>
      </c>
      <c r="C1127" s="63"/>
      <c r="D1127" s="64"/>
      <c r="E1127" s="65"/>
      <c r="F1127" s="66"/>
      <c r="G1127" s="63"/>
      <c r="H1127" s="67"/>
      <c r="I1127" s="68"/>
      <c r="J1127" s="68"/>
      <c r="K1127" s="34"/>
      <c r="L1127" s="75">
        <v>1127</v>
      </c>
      <c r="M1127" s="75" t="b">
        <f xml:space="preserve"> IF(AND(Edges[Relationship Date (UTC)] &gt;= Misc!$O$2, Edges[Relationship Date (UTC)] &lt;= Misc!$P$2,Edges[Tweet Date (UTC)] &gt;= Misc!$O$3, Edges[Tweet Date (UTC)] &lt;= Misc!$P$3,TRUE), TRUE, FALSE)</f>
        <v>1</v>
      </c>
      <c r="N1127" s="70"/>
      <c r="O1127" s="87" t="s">
        <v>1908</v>
      </c>
      <c r="P1127" s="90">
        <v>44081.379328703704</v>
      </c>
      <c r="Q1127" s="87" t="s">
        <v>1932</v>
      </c>
      <c r="R1127" s="87"/>
      <c r="S1127" s="87"/>
      <c r="T1127" s="87" t="s">
        <v>2743</v>
      </c>
      <c r="U1127" s="90">
        <v>44081.379328703704</v>
      </c>
      <c r="V1127" s="92" t="s">
        <v>3670</v>
      </c>
      <c r="W1127" s="87"/>
      <c r="X1127" s="87"/>
      <c r="Y1127" s="96" t="s">
        <v>5670</v>
      </c>
      <c r="Z1127" s="87"/>
      <c r="AA1127" s="48">
        <v>0</v>
      </c>
      <c r="AB1127" s="49">
        <v>0</v>
      </c>
      <c r="AC1127" s="48">
        <v>0</v>
      </c>
      <c r="AD1127" s="49">
        <v>0</v>
      </c>
      <c r="AE1127" s="48">
        <v>0</v>
      </c>
      <c r="AF1127" s="49">
        <v>0</v>
      </c>
      <c r="AG1127" s="48">
        <v>26</v>
      </c>
      <c r="AH1127" s="49">
        <v>100</v>
      </c>
      <c r="AI1127" s="48">
        <v>26</v>
      </c>
    </row>
    <row r="1128" spans="1:35" x14ac:dyDescent="0.25">
      <c r="A1128" s="62" t="s">
        <v>673</v>
      </c>
      <c r="B1128" s="62" t="s">
        <v>1165</v>
      </c>
      <c r="C1128" s="63"/>
      <c r="D1128" s="64"/>
      <c r="E1128" s="65"/>
      <c r="F1128" s="66"/>
      <c r="G1128" s="63"/>
      <c r="H1128" s="67"/>
      <c r="I1128" s="68"/>
      <c r="J1128" s="68"/>
      <c r="K1128" s="34"/>
      <c r="L1128" s="75">
        <v>1128</v>
      </c>
      <c r="M1128" s="75" t="b">
        <f xml:space="preserve"> IF(AND(Edges[Relationship Date (UTC)] &gt;= Misc!$O$2, Edges[Relationship Date (UTC)] &lt;= Misc!$P$2,Edges[Tweet Date (UTC)] &gt;= Misc!$O$3, Edges[Tweet Date (UTC)] &lt;= Misc!$P$3,TRUE), TRUE, FALSE)</f>
        <v>1</v>
      </c>
      <c r="N1128" s="70"/>
      <c r="O1128" s="87" t="s">
        <v>1908</v>
      </c>
      <c r="P1128" s="90">
        <v>44081.387199074074</v>
      </c>
      <c r="Q1128" s="87" t="s">
        <v>2117</v>
      </c>
      <c r="R1128" s="87"/>
      <c r="S1128" s="87"/>
      <c r="T1128" s="87" t="s">
        <v>2747</v>
      </c>
      <c r="U1128" s="90">
        <v>44081.387199074074</v>
      </c>
      <c r="V1128" s="92" t="s">
        <v>3671</v>
      </c>
      <c r="W1128" s="87"/>
      <c r="X1128" s="87"/>
      <c r="Y1128" s="96" t="s">
        <v>5671</v>
      </c>
      <c r="Z1128" s="87"/>
      <c r="AA1128" s="48">
        <v>0</v>
      </c>
      <c r="AB1128" s="49">
        <v>0</v>
      </c>
      <c r="AC1128" s="48">
        <v>0</v>
      </c>
      <c r="AD1128" s="49">
        <v>0</v>
      </c>
      <c r="AE1128" s="48">
        <v>0</v>
      </c>
      <c r="AF1128" s="49">
        <v>0</v>
      </c>
      <c r="AG1128" s="48">
        <v>23</v>
      </c>
      <c r="AH1128" s="49">
        <v>100</v>
      </c>
      <c r="AI1128" s="48">
        <v>23</v>
      </c>
    </row>
    <row r="1129" spans="1:35" x14ac:dyDescent="0.25">
      <c r="A1129" s="62" t="s">
        <v>674</v>
      </c>
      <c r="B1129" s="62" t="s">
        <v>674</v>
      </c>
      <c r="C1129" s="63"/>
      <c r="D1129" s="64"/>
      <c r="E1129" s="65"/>
      <c r="F1129" s="66"/>
      <c r="G1129" s="63"/>
      <c r="H1129" s="67"/>
      <c r="I1129" s="68"/>
      <c r="J1129" s="68"/>
      <c r="K1129" s="34"/>
      <c r="L1129" s="75">
        <v>1129</v>
      </c>
      <c r="M1129" s="75" t="b">
        <f xml:space="preserve"> IF(AND(Edges[Relationship Date (UTC)] &gt;= Misc!$O$2, Edges[Relationship Date (UTC)] &lt;= Misc!$P$2,Edges[Tweet Date (UTC)] &gt;= Misc!$O$3, Edges[Tweet Date (UTC)] &lt;= Misc!$P$3,TRUE), TRUE, FALSE)</f>
        <v>1</v>
      </c>
      <c r="N1129" s="70"/>
      <c r="O1129" s="87" t="s">
        <v>178</v>
      </c>
      <c r="P1129" s="90">
        <v>44081.378564814811</v>
      </c>
      <c r="Q1129" s="87" t="s">
        <v>2294</v>
      </c>
      <c r="R1129" s="92" t="s">
        <v>2681</v>
      </c>
      <c r="S1129" s="87" t="s">
        <v>2738</v>
      </c>
      <c r="T1129" s="87"/>
      <c r="U1129" s="90">
        <v>44081.378564814811</v>
      </c>
      <c r="V1129" s="92" t="s">
        <v>3672</v>
      </c>
      <c r="W1129" s="87"/>
      <c r="X1129" s="87"/>
      <c r="Y1129" s="96" t="s">
        <v>5672</v>
      </c>
      <c r="Z1129" s="87"/>
      <c r="AA1129" s="48">
        <v>0</v>
      </c>
      <c r="AB1129" s="49">
        <v>0</v>
      </c>
      <c r="AC1129" s="48">
        <v>0</v>
      </c>
      <c r="AD1129" s="49">
        <v>0</v>
      </c>
      <c r="AE1129" s="48">
        <v>0</v>
      </c>
      <c r="AF1129" s="49">
        <v>0</v>
      </c>
      <c r="AG1129" s="48">
        <v>42</v>
      </c>
      <c r="AH1129" s="49">
        <v>100</v>
      </c>
      <c r="AI1129" s="48">
        <v>42</v>
      </c>
    </row>
    <row r="1130" spans="1:35" x14ac:dyDescent="0.25">
      <c r="A1130" s="62" t="s">
        <v>674</v>
      </c>
      <c r="B1130" s="62" t="s">
        <v>674</v>
      </c>
      <c r="C1130" s="63"/>
      <c r="D1130" s="64"/>
      <c r="E1130" s="65"/>
      <c r="F1130" s="66"/>
      <c r="G1130" s="63"/>
      <c r="H1130" s="67"/>
      <c r="I1130" s="68"/>
      <c r="J1130" s="68"/>
      <c r="K1130" s="34"/>
      <c r="L1130" s="75">
        <v>1130</v>
      </c>
      <c r="M1130" s="75" t="b">
        <f xml:space="preserve"> IF(AND(Edges[Relationship Date (UTC)] &gt;= Misc!$O$2, Edges[Relationship Date (UTC)] &lt;= Misc!$P$2,Edges[Tweet Date (UTC)] &gt;= Misc!$O$3, Edges[Tweet Date (UTC)] &lt;= Misc!$P$3,TRUE), TRUE, FALSE)</f>
        <v>1</v>
      </c>
      <c r="N1130" s="70"/>
      <c r="O1130" s="87" t="s">
        <v>178</v>
      </c>
      <c r="P1130" s="90">
        <v>44081.38722222222</v>
      </c>
      <c r="Q1130" s="87" t="s">
        <v>2295</v>
      </c>
      <c r="R1130" s="92" t="s">
        <v>2682</v>
      </c>
      <c r="S1130" s="87" t="s">
        <v>2738</v>
      </c>
      <c r="T1130" s="87"/>
      <c r="U1130" s="90">
        <v>44081.38722222222</v>
      </c>
      <c r="V1130" s="92" t="s">
        <v>3673</v>
      </c>
      <c r="W1130" s="87"/>
      <c r="X1130" s="87"/>
      <c r="Y1130" s="96" t="s">
        <v>5673</v>
      </c>
      <c r="Z1130" s="87"/>
      <c r="AA1130" s="48">
        <v>0</v>
      </c>
      <c r="AB1130" s="49">
        <v>0</v>
      </c>
      <c r="AC1130" s="48">
        <v>0</v>
      </c>
      <c r="AD1130" s="49">
        <v>0</v>
      </c>
      <c r="AE1130" s="48">
        <v>0</v>
      </c>
      <c r="AF1130" s="49">
        <v>0</v>
      </c>
      <c r="AG1130" s="48">
        <v>42</v>
      </c>
      <c r="AH1130" s="49">
        <v>100</v>
      </c>
      <c r="AI1130" s="48">
        <v>42</v>
      </c>
    </row>
    <row r="1131" spans="1:35" x14ac:dyDescent="0.25">
      <c r="A1131" s="62" t="s">
        <v>675</v>
      </c>
      <c r="B1131" s="62" t="s">
        <v>1680</v>
      </c>
      <c r="C1131" s="63"/>
      <c r="D1131" s="64"/>
      <c r="E1131" s="65"/>
      <c r="F1131" s="66"/>
      <c r="G1131" s="63"/>
      <c r="H1131" s="67"/>
      <c r="I1131" s="68"/>
      <c r="J1131" s="68"/>
      <c r="K1131" s="34"/>
      <c r="L1131" s="75">
        <v>1131</v>
      </c>
      <c r="M1131" s="75" t="b">
        <f xml:space="preserve"> IF(AND(Edges[Relationship Date (UTC)] &gt;= Misc!$O$2, Edges[Relationship Date (UTC)] &lt;= Misc!$P$2,Edges[Tweet Date (UTC)] &gt;= Misc!$O$3, Edges[Tweet Date (UTC)] &lt;= Misc!$P$3,TRUE), TRUE, FALSE)</f>
        <v>1</v>
      </c>
      <c r="N1131" s="70"/>
      <c r="O1131" s="87" t="s">
        <v>1908</v>
      </c>
      <c r="P1131" s="90">
        <v>44081.387256944443</v>
      </c>
      <c r="Q1131" s="87" t="s">
        <v>2296</v>
      </c>
      <c r="R1131" s="87"/>
      <c r="S1131" s="87"/>
      <c r="T1131" s="87" t="s">
        <v>2743</v>
      </c>
      <c r="U1131" s="90">
        <v>44081.387256944443</v>
      </c>
      <c r="V1131" s="92" t="s">
        <v>3674</v>
      </c>
      <c r="W1131" s="87"/>
      <c r="X1131" s="87"/>
      <c r="Y1131" s="96" t="s">
        <v>5674</v>
      </c>
      <c r="Z1131" s="87"/>
      <c r="AA1131" s="48">
        <v>0</v>
      </c>
      <c r="AB1131" s="49">
        <v>0</v>
      </c>
      <c r="AC1131" s="48">
        <v>0</v>
      </c>
      <c r="AD1131" s="49">
        <v>0</v>
      </c>
      <c r="AE1131" s="48">
        <v>0</v>
      </c>
      <c r="AF1131" s="49">
        <v>0</v>
      </c>
      <c r="AG1131" s="48">
        <v>27</v>
      </c>
      <c r="AH1131" s="49">
        <v>100</v>
      </c>
      <c r="AI1131" s="48">
        <v>27</v>
      </c>
    </row>
    <row r="1132" spans="1:35" x14ac:dyDescent="0.25">
      <c r="A1132" s="62" t="s">
        <v>676</v>
      </c>
      <c r="B1132" s="62" t="s">
        <v>1628</v>
      </c>
      <c r="C1132" s="63"/>
      <c r="D1132" s="64"/>
      <c r="E1132" s="65"/>
      <c r="F1132" s="66"/>
      <c r="G1132" s="63"/>
      <c r="H1132" s="67"/>
      <c r="I1132" s="68"/>
      <c r="J1132" s="68"/>
      <c r="K1132" s="34"/>
      <c r="L1132" s="75">
        <v>1132</v>
      </c>
      <c r="M1132" s="75" t="b">
        <f xml:space="preserve"> IF(AND(Edges[Relationship Date (UTC)] &gt;= Misc!$O$2, Edges[Relationship Date (UTC)] &lt;= Misc!$P$2,Edges[Tweet Date (UTC)] &gt;= Misc!$O$3, Edges[Tweet Date (UTC)] &lt;= Misc!$P$3,TRUE), TRUE, FALSE)</f>
        <v>1</v>
      </c>
      <c r="N1132" s="70"/>
      <c r="O1132" s="87" t="s">
        <v>1908</v>
      </c>
      <c r="P1132" s="90">
        <v>44081.387291666666</v>
      </c>
      <c r="Q1132" s="87" t="s">
        <v>2217</v>
      </c>
      <c r="R1132" s="87"/>
      <c r="S1132" s="87"/>
      <c r="T1132" s="87" t="s">
        <v>2743</v>
      </c>
      <c r="U1132" s="90">
        <v>44081.387291666666</v>
      </c>
      <c r="V1132" s="92" t="s">
        <v>3675</v>
      </c>
      <c r="W1132" s="87"/>
      <c r="X1132" s="87"/>
      <c r="Y1132" s="96" t="s">
        <v>5675</v>
      </c>
      <c r="Z1132" s="87"/>
      <c r="AA1132" s="48">
        <v>0</v>
      </c>
      <c r="AB1132" s="49">
        <v>0</v>
      </c>
      <c r="AC1132" s="48">
        <v>0</v>
      </c>
      <c r="AD1132" s="49">
        <v>0</v>
      </c>
      <c r="AE1132" s="48">
        <v>0</v>
      </c>
      <c r="AF1132" s="49">
        <v>0</v>
      </c>
      <c r="AG1132" s="48">
        <v>31</v>
      </c>
      <c r="AH1132" s="49">
        <v>100</v>
      </c>
      <c r="AI1132" s="48">
        <v>31</v>
      </c>
    </row>
    <row r="1133" spans="1:35" x14ac:dyDescent="0.25">
      <c r="A1133" s="62" t="s">
        <v>677</v>
      </c>
      <c r="B1133" s="62" t="s">
        <v>1165</v>
      </c>
      <c r="C1133" s="63"/>
      <c r="D1133" s="64"/>
      <c r="E1133" s="65"/>
      <c r="F1133" s="66"/>
      <c r="G1133" s="63"/>
      <c r="H1133" s="67"/>
      <c r="I1133" s="68"/>
      <c r="J1133" s="68"/>
      <c r="K1133" s="34"/>
      <c r="L1133" s="75">
        <v>1133</v>
      </c>
      <c r="M1133" s="75" t="b">
        <f xml:space="preserve"> IF(AND(Edges[Relationship Date (UTC)] &gt;= Misc!$O$2, Edges[Relationship Date (UTC)] &lt;= Misc!$P$2,Edges[Tweet Date (UTC)] &gt;= Misc!$O$3, Edges[Tweet Date (UTC)] &lt;= Misc!$P$3,TRUE), TRUE, FALSE)</f>
        <v>1</v>
      </c>
      <c r="N1133" s="70"/>
      <c r="O1133" s="87" t="s">
        <v>1908</v>
      </c>
      <c r="P1133" s="90">
        <v>44081.387002314812</v>
      </c>
      <c r="Q1133" s="87" t="s">
        <v>1932</v>
      </c>
      <c r="R1133" s="87"/>
      <c r="S1133" s="87"/>
      <c r="T1133" s="87" t="s">
        <v>2743</v>
      </c>
      <c r="U1133" s="90">
        <v>44081.387002314812</v>
      </c>
      <c r="V1133" s="92" t="s">
        <v>3676</v>
      </c>
      <c r="W1133" s="87"/>
      <c r="X1133" s="87"/>
      <c r="Y1133" s="96" t="s">
        <v>5676</v>
      </c>
      <c r="Z1133" s="87"/>
      <c r="AA1133" s="48">
        <v>0</v>
      </c>
      <c r="AB1133" s="49">
        <v>0</v>
      </c>
      <c r="AC1133" s="48">
        <v>0</v>
      </c>
      <c r="AD1133" s="49">
        <v>0</v>
      </c>
      <c r="AE1133" s="48">
        <v>0</v>
      </c>
      <c r="AF1133" s="49">
        <v>0</v>
      </c>
      <c r="AG1133" s="48">
        <v>26</v>
      </c>
      <c r="AH1133" s="49">
        <v>100</v>
      </c>
      <c r="AI1133" s="48">
        <v>26</v>
      </c>
    </row>
    <row r="1134" spans="1:35" x14ac:dyDescent="0.25">
      <c r="A1134" s="62" t="s">
        <v>677</v>
      </c>
      <c r="B1134" s="62" t="s">
        <v>1165</v>
      </c>
      <c r="C1134" s="63"/>
      <c r="D1134" s="64"/>
      <c r="E1134" s="65"/>
      <c r="F1134" s="66"/>
      <c r="G1134" s="63"/>
      <c r="H1134" s="67"/>
      <c r="I1134" s="68"/>
      <c r="J1134" s="68"/>
      <c r="K1134" s="34"/>
      <c r="L1134" s="75">
        <v>1134</v>
      </c>
      <c r="M1134" s="75" t="b">
        <f xml:space="preserve"> IF(AND(Edges[Relationship Date (UTC)] &gt;= Misc!$O$2, Edges[Relationship Date (UTC)] &lt;= Misc!$P$2,Edges[Tweet Date (UTC)] &gt;= Misc!$O$3, Edges[Tweet Date (UTC)] &lt;= Misc!$P$3,TRUE), TRUE, FALSE)</f>
        <v>1</v>
      </c>
      <c r="N1134" s="70"/>
      <c r="O1134" s="87" t="s">
        <v>1908</v>
      </c>
      <c r="P1134" s="90">
        <v>44081.387303240743</v>
      </c>
      <c r="Q1134" s="87" t="s">
        <v>1918</v>
      </c>
      <c r="R1134" s="87"/>
      <c r="S1134" s="87"/>
      <c r="T1134" s="87"/>
      <c r="U1134" s="90">
        <v>44081.387303240743</v>
      </c>
      <c r="V1134" s="92" t="s">
        <v>3677</v>
      </c>
      <c r="W1134" s="87"/>
      <c r="X1134" s="87"/>
      <c r="Y1134" s="96" t="s">
        <v>5677</v>
      </c>
      <c r="Z1134" s="87"/>
      <c r="AA1134" s="48">
        <v>0</v>
      </c>
      <c r="AB1134" s="49">
        <v>0</v>
      </c>
      <c r="AC1134" s="48">
        <v>0</v>
      </c>
      <c r="AD1134" s="49">
        <v>0</v>
      </c>
      <c r="AE1134" s="48">
        <v>0</v>
      </c>
      <c r="AF1134" s="49">
        <v>0</v>
      </c>
      <c r="AG1134" s="48">
        <v>44</v>
      </c>
      <c r="AH1134" s="49">
        <v>100</v>
      </c>
      <c r="AI1134" s="48">
        <v>44</v>
      </c>
    </row>
    <row r="1135" spans="1:35" x14ac:dyDescent="0.25">
      <c r="A1135" s="62" t="s">
        <v>678</v>
      </c>
      <c r="B1135" s="62" t="s">
        <v>1681</v>
      </c>
      <c r="C1135" s="63"/>
      <c r="D1135" s="64"/>
      <c r="E1135" s="65"/>
      <c r="F1135" s="66"/>
      <c r="G1135" s="63"/>
      <c r="H1135" s="67"/>
      <c r="I1135" s="68"/>
      <c r="J1135" s="68"/>
      <c r="K1135" s="34"/>
      <c r="L1135" s="75">
        <v>1135</v>
      </c>
      <c r="M1135" s="75" t="b">
        <f xml:space="preserve"> IF(AND(Edges[Relationship Date (UTC)] &gt;= Misc!$O$2, Edges[Relationship Date (UTC)] &lt;= Misc!$P$2,Edges[Tweet Date (UTC)] &gt;= Misc!$O$3, Edges[Tweet Date (UTC)] &lt;= Misc!$P$3,TRUE), TRUE, FALSE)</f>
        <v>1</v>
      </c>
      <c r="N1135" s="70"/>
      <c r="O1135" s="87" t="s">
        <v>1908</v>
      </c>
      <c r="P1135" s="90">
        <v>44081.387349537035</v>
      </c>
      <c r="Q1135" s="87" t="s">
        <v>2297</v>
      </c>
      <c r="R1135" s="87"/>
      <c r="S1135" s="87"/>
      <c r="T1135" s="87" t="s">
        <v>2816</v>
      </c>
      <c r="U1135" s="90">
        <v>44081.387349537035</v>
      </c>
      <c r="V1135" s="92" t="s">
        <v>3678</v>
      </c>
      <c r="W1135" s="87"/>
      <c r="X1135" s="87"/>
      <c r="Y1135" s="96" t="s">
        <v>5678</v>
      </c>
      <c r="Z1135" s="87"/>
      <c r="AA1135" s="48">
        <v>0</v>
      </c>
      <c r="AB1135" s="49">
        <v>0</v>
      </c>
      <c r="AC1135" s="48">
        <v>0</v>
      </c>
      <c r="AD1135" s="49">
        <v>0</v>
      </c>
      <c r="AE1135" s="48">
        <v>0</v>
      </c>
      <c r="AF1135" s="49">
        <v>0</v>
      </c>
      <c r="AG1135" s="48">
        <v>18</v>
      </c>
      <c r="AH1135" s="49">
        <v>100</v>
      </c>
      <c r="AI1135" s="48">
        <v>18</v>
      </c>
    </row>
    <row r="1136" spans="1:35" x14ac:dyDescent="0.25">
      <c r="A1136" s="62" t="s">
        <v>679</v>
      </c>
      <c r="B1136" s="62" t="s">
        <v>1682</v>
      </c>
      <c r="C1136" s="63"/>
      <c r="D1136" s="64"/>
      <c r="E1136" s="65"/>
      <c r="F1136" s="66"/>
      <c r="G1136" s="63"/>
      <c r="H1136" s="67"/>
      <c r="I1136" s="68"/>
      <c r="J1136" s="68"/>
      <c r="K1136" s="34"/>
      <c r="L1136" s="75">
        <v>1136</v>
      </c>
      <c r="M1136" s="75" t="b">
        <f xml:space="preserve"> IF(AND(Edges[Relationship Date (UTC)] &gt;= Misc!$O$2, Edges[Relationship Date (UTC)] &lt;= Misc!$P$2,Edges[Tweet Date (UTC)] &gt;= Misc!$O$3, Edges[Tweet Date (UTC)] &lt;= Misc!$P$3,TRUE), TRUE, FALSE)</f>
        <v>1</v>
      </c>
      <c r="N1136" s="70"/>
      <c r="O1136" s="87" t="s">
        <v>1908</v>
      </c>
      <c r="P1136" s="90">
        <v>44081.387372685182</v>
      </c>
      <c r="Q1136" s="87" t="s">
        <v>2298</v>
      </c>
      <c r="R1136" s="87"/>
      <c r="S1136" s="87"/>
      <c r="T1136" s="87" t="s">
        <v>2743</v>
      </c>
      <c r="U1136" s="90">
        <v>44081.387372685182</v>
      </c>
      <c r="V1136" s="92" t="s">
        <v>3679</v>
      </c>
      <c r="W1136" s="87"/>
      <c r="X1136" s="87"/>
      <c r="Y1136" s="96" t="s">
        <v>5679</v>
      </c>
      <c r="Z1136" s="87"/>
      <c r="AA1136" s="48">
        <v>0</v>
      </c>
      <c r="AB1136" s="49">
        <v>0</v>
      </c>
      <c r="AC1136" s="48">
        <v>0</v>
      </c>
      <c r="AD1136" s="49">
        <v>0</v>
      </c>
      <c r="AE1136" s="48">
        <v>0</v>
      </c>
      <c r="AF1136" s="49">
        <v>0</v>
      </c>
      <c r="AG1136" s="48">
        <v>3</v>
      </c>
      <c r="AH1136" s="49">
        <v>100</v>
      </c>
      <c r="AI1136" s="48">
        <v>3</v>
      </c>
    </row>
    <row r="1137" spans="1:35" x14ac:dyDescent="0.25">
      <c r="A1137" s="62" t="s">
        <v>680</v>
      </c>
      <c r="B1137" s="62" t="s">
        <v>1683</v>
      </c>
      <c r="C1137" s="63"/>
      <c r="D1137" s="64"/>
      <c r="E1137" s="65"/>
      <c r="F1137" s="66"/>
      <c r="G1137" s="63"/>
      <c r="H1137" s="67"/>
      <c r="I1137" s="68"/>
      <c r="J1137" s="68"/>
      <c r="K1137" s="34"/>
      <c r="L1137" s="75">
        <v>1137</v>
      </c>
      <c r="M1137" s="75" t="b">
        <f xml:space="preserve"> IF(AND(Edges[Relationship Date (UTC)] &gt;= Misc!$O$2, Edges[Relationship Date (UTC)] &lt;= Misc!$P$2,Edges[Tweet Date (UTC)] &gt;= Misc!$O$3, Edges[Tweet Date (UTC)] &lt;= Misc!$P$3,TRUE), TRUE, FALSE)</f>
        <v>1</v>
      </c>
      <c r="N1137" s="70"/>
      <c r="O1137" s="87" t="s">
        <v>1908</v>
      </c>
      <c r="P1137" s="90">
        <v>44081.384409722225</v>
      </c>
      <c r="Q1137" s="87" t="s">
        <v>2299</v>
      </c>
      <c r="R1137" s="87"/>
      <c r="S1137" s="87"/>
      <c r="T1137" s="87" t="s">
        <v>2746</v>
      </c>
      <c r="U1137" s="90">
        <v>44081.384409722225</v>
      </c>
      <c r="V1137" s="92" t="s">
        <v>3680</v>
      </c>
      <c r="W1137" s="87"/>
      <c r="X1137" s="87"/>
      <c r="Y1137" s="96" t="s">
        <v>5680</v>
      </c>
      <c r="Z1137" s="87"/>
      <c r="AA1137" s="48"/>
      <c r="AB1137" s="49"/>
      <c r="AC1137" s="48"/>
      <c r="AD1137" s="49"/>
      <c r="AE1137" s="48"/>
      <c r="AF1137" s="49"/>
      <c r="AG1137" s="48"/>
      <c r="AH1137" s="49"/>
      <c r="AI1137" s="48"/>
    </row>
    <row r="1138" spans="1:35" x14ac:dyDescent="0.25">
      <c r="A1138" s="62" t="s">
        <v>680</v>
      </c>
      <c r="B1138" s="62" t="s">
        <v>1684</v>
      </c>
      <c r="C1138" s="63"/>
      <c r="D1138" s="64"/>
      <c r="E1138" s="65"/>
      <c r="F1138" s="66"/>
      <c r="G1138" s="63"/>
      <c r="H1138" s="67"/>
      <c r="I1138" s="68"/>
      <c r="J1138" s="68"/>
      <c r="K1138" s="34"/>
      <c r="L1138" s="75">
        <v>1138</v>
      </c>
      <c r="M1138" s="75" t="b">
        <f xml:space="preserve"> IF(AND(Edges[Relationship Date (UTC)] &gt;= Misc!$O$2, Edges[Relationship Date (UTC)] &lt;= Misc!$P$2,Edges[Tweet Date (UTC)] &gt;= Misc!$O$3, Edges[Tweet Date (UTC)] &lt;= Misc!$P$3,TRUE), TRUE, FALSE)</f>
        <v>1</v>
      </c>
      <c r="N1138" s="70"/>
      <c r="O1138" s="87" t="s">
        <v>1908</v>
      </c>
      <c r="P1138" s="90">
        <v>44081.384409722225</v>
      </c>
      <c r="Q1138" s="87" t="s">
        <v>2299</v>
      </c>
      <c r="R1138" s="87"/>
      <c r="S1138" s="87"/>
      <c r="T1138" s="87" t="s">
        <v>2746</v>
      </c>
      <c r="U1138" s="90">
        <v>44081.384409722225</v>
      </c>
      <c r="V1138" s="92" t="s">
        <v>3680</v>
      </c>
      <c r="W1138" s="87"/>
      <c r="X1138" s="87"/>
      <c r="Y1138" s="96" t="s">
        <v>5680</v>
      </c>
      <c r="Z1138" s="87"/>
      <c r="AA1138" s="48"/>
      <c r="AB1138" s="49"/>
      <c r="AC1138" s="48"/>
      <c r="AD1138" s="49"/>
      <c r="AE1138" s="48"/>
      <c r="AF1138" s="49"/>
      <c r="AG1138" s="48"/>
      <c r="AH1138" s="49"/>
      <c r="AI1138" s="48"/>
    </row>
    <row r="1139" spans="1:35" x14ac:dyDescent="0.25">
      <c r="A1139" s="62" t="s">
        <v>680</v>
      </c>
      <c r="B1139" s="62" t="s">
        <v>1685</v>
      </c>
      <c r="C1139" s="63"/>
      <c r="D1139" s="64"/>
      <c r="E1139" s="65"/>
      <c r="F1139" s="66"/>
      <c r="G1139" s="63"/>
      <c r="H1139" s="67"/>
      <c r="I1139" s="68"/>
      <c r="J1139" s="68"/>
      <c r="K1139" s="34"/>
      <c r="L1139" s="75">
        <v>1139</v>
      </c>
      <c r="M1139" s="75" t="b">
        <f xml:space="preserve"> IF(AND(Edges[Relationship Date (UTC)] &gt;= Misc!$O$2, Edges[Relationship Date (UTC)] &lt;= Misc!$P$2,Edges[Tweet Date (UTC)] &gt;= Misc!$O$3, Edges[Tweet Date (UTC)] &lt;= Misc!$P$3,TRUE), TRUE, FALSE)</f>
        <v>1</v>
      </c>
      <c r="N1139" s="70"/>
      <c r="O1139" s="87" t="s">
        <v>1908</v>
      </c>
      <c r="P1139" s="90">
        <v>44081.384548611109</v>
      </c>
      <c r="Q1139" s="87" t="s">
        <v>2300</v>
      </c>
      <c r="R1139" s="87"/>
      <c r="S1139" s="87"/>
      <c r="T1139" s="87" t="s">
        <v>2839</v>
      </c>
      <c r="U1139" s="90">
        <v>44081.384548611109</v>
      </c>
      <c r="V1139" s="92" t="s">
        <v>3681</v>
      </c>
      <c r="W1139" s="87"/>
      <c r="X1139" s="87"/>
      <c r="Y1139" s="96" t="s">
        <v>5681</v>
      </c>
      <c r="Z1139" s="87"/>
      <c r="AA1139" s="48"/>
      <c r="AB1139" s="49"/>
      <c r="AC1139" s="48"/>
      <c r="AD1139" s="49"/>
      <c r="AE1139" s="48"/>
      <c r="AF1139" s="49"/>
      <c r="AG1139" s="48"/>
      <c r="AH1139" s="49"/>
      <c r="AI1139" s="48"/>
    </row>
    <row r="1140" spans="1:35" x14ac:dyDescent="0.25">
      <c r="A1140" s="62" t="s">
        <v>680</v>
      </c>
      <c r="B1140" s="62" t="s">
        <v>1686</v>
      </c>
      <c r="C1140" s="63"/>
      <c r="D1140" s="64"/>
      <c r="E1140" s="65"/>
      <c r="F1140" s="66"/>
      <c r="G1140" s="63"/>
      <c r="H1140" s="67"/>
      <c r="I1140" s="68"/>
      <c r="J1140" s="68"/>
      <c r="K1140" s="34"/>
      <c r="L1140" s="75">
        <v>1140</v>
      </c>
      <c r="M1140" s="75" t="b">
        <f xml:space="preserve"> IF(AND(Edges[Relationship Date (UTC)] &gt;= Misc!$O$2, Edges[Relationship Date (UTC)] &lt;= Misc!$P$2,Edges[Tweet Date (UTC)] &gt;= Misc!$O$3, Edges[Tweet Date (UTC)] &lt;= Misc!$P$3,TRUE), TRUE, FALSE)</f>
        <v>1</v>
      </c>
      <c r="N1140" s="70"/>
      <c r="O1140" s="87" t="s">
        <v>1908</v>
      </c>
      <c r="P1140" s="90">
        <v>44081.384548611109</v>
      </c>
      <c r="Q1140" s="87" t="s">
        <v>2300</v>
      </c>
      <c r="R1140" s="87"/>
      <c r="S1140" s="87"/>
      <c r="T1140" s="87" t="s">
        <v>2839</v>
      </c>
      <c r="U1140" s="90">
        <v>44081.384548611109</v>
      </c>
      <c r="V1140" s="92" t="s">
        <v>3681</v>
      </c>
      <c r="W1140" s="87"/>
      <c r="X1140" s="87"/>
      <c r="Y1140" s="96" t="s">
        <v>5681</v>
      </c>
      <c r="Z1140" s="87"/>
      <c r="AA1140" s="48"/>
      <c r="AB1140" s="49"/>
      <c r="AC1140" s="48"/>
      <c r="AD1140" s="49"/>
      <c r="AE1140" s="48"/>
      <c r="AF1140" s="49"/>
      <c r="AG1140" s="48"/>
      <c r="AH1140" s="49"/>
      <c r="AI1140" s="48"/>
    </row>
    <row r="1141" spans="1:35" x14ac:dyDescent="0.25">
      <c r="A1141" s="62" t="s">
        <v>680</v>
      </c>
      <c r="B1141" s="62" t="s">
        <v>1687</v>
      </c>
      <c r="C1141" s="63"/>
      <c r="D1141" s="64"/>
      <c r="E1141" s="65"/>
      <c r="F1141" s="66"/>
      <c r="G1141" s="63"/>
      <c r="H1141" s="67"/>
      <c r="I1141" s="68"/>
      <c r="J1141" s="68"/>
      <c r="K1141" s="34"/>
      <c r="L1141" s="75">
        <v>1141</v>
      </c>
      <c r="M1141" s="75" t="b">
        <f xml:space="preserve"> IF(AND(Edges[Relationship Date (UTC)] &gt;= Misc!$O$2, Edges[Relationship Date (UTC)] &lt;= Misc!$P$2,Edges[Tweet Date (UTC)] &gt;= Misc!$O$3, Edges[Tweet Date (UTC)] &lt;= Misc!$P$3,TRUE), TRUE, FALSE)</f>
        <v>1</v>
      </c>
      <c r="N1141" s="70"/>
      <c r="O1141" s="87" t="s">
        <v>1908</v>
      </c>
      <c r="P1141" s="90">
        <v>44081.384548611109</v>
      </c>
      <c r="Q1141" s="87" t="s">
        <v>2300</v>
      </c>
      <c r="R1141" s="87"/>
      <c r="S1141" s="87"/>
      <c r="T1141" s="87" t="s">
        <v>2839</v>
      </c>
      <c r="U1141" s="90">
        <v>44081.384548611109</v>
      </c>
      <c r="V1141" s="92" t="s">
        <v>3681</v>
      </c>
      <c r="W1141" s="87"/>
      <c r="X1141" s="87"/>
      <c r="Y1141" s="96" t="s">
        <v>5681</v>
      </c>
      <c r="Z1141" s="87"/>
      <c r="AA1141" s="48">
        <v>0</v>
      </c>
      <c r="AB1141" s="49">
        <v>0</v>
      </c>
      <c r="AC1141" s="48">
        <v>0</v>
      </c>
      <c r="AD1141" s="49">
        <v>0</v>
      </c>
      <c r="AE1141" s="48">
        <v>0</v>
      </c>
      <c r="AF1141" s="49">
        <v>0</v>
      </c>
      <c r="AG1141" s="48">
        <v>21</v>
      </c>
      <c r="AH1141" s="49">
        <v>100</v>
      </c>
      <c r="AI1141" s="48">
        <v>21</v>
      </c>
    </row>
    <row r="1142" spans="1:35" x14ac:dyDescent="0.25">
      <c r="A1142" s="62" t="s">
        <v>680</v>
      </c>
      <c r="B1142" s="62" t="s">
        <v>1688</v>
      </c>
      <c r="C1142" s="63"/>
      <c r="D1142" s="64"/>
      <c r="E1142" s="65"/>
      <c r="F1142" s="66"/>
      <c r="G1142" s="63"/>
      <c r="H1142" s="67"/>
      <c r="I1142" s="68"/>
      <c r="J1142" s="68"/>
      <c r="K1142" s="34"/>
      <c r="L1142" s="75">
        <v>1142</v>
      </c>
      <c r="M1142" s="75" t="b">
        <f xml:space="preserve"> IF(AND(Edges[Relationship Date (UTC)] &gt;= Misc!$O$2, Edges[Relationship Date (UTC)] &lt;= Misc!$P$2,Edges[Tweet Date (UTC)] &gt;= Misc!$O$3, Edges[Tweet Date (UTC)] &lt;= Misc!$P$3,TRUE), TRUE, FALSE)</f>
        <v>1</v>
      </c>
      <c r="N1142" s="70"/>
      <c r="O1142" s="87" t="s">
        <v>1908</v>
      </c>
      <c r="P1142" s="90">
        <v>44081.387395833335</v>
      </c>
      <c r="Q1142" s="87" t="s">
        <v>2301</v>
      </c>
      <c r="R1142" s="87"/>
      <c r="S1142" s="87"/>
      <c r="T1142" s="87"/>
      <c r="U1142" s="90">
        <v>44081.387395833335</v>
      </c>
      <c r="V1142" s="92" t="s">
        <v>3682</v>
      </c>
      <c r="W1142" s="87"/>
      <c r="X1142" s="87"/>
      <c r="Y1142" s="96" t="s">
        <v>5682</v>
      </c>
      <c r="Z1142" s="87"/>
      <c r="AA1142" s="48">
        <v>0</v>
      </c>
      <c r="AB1142" s="49">
        <v>0</v>
      </c>
      <c r="AC1142" s="48">
        <v>0</v>
      </c>
      <c r="AD1142" s="49">
        <v>0</v>
      </c>
      <c r="AE1142" s="48">
        <v>0</v>
      </c>
      <c r="AF1142" s="49">
        <v>0</v>
      </c>
      <c r="AG1142" s="48">
        <v>43</v>
      </c>
      <c r="AH1142" s="49">
        <v>100</v>
      </c>
      <c r="AI1142" s="48">
        <v>43</v>
      </c>
    </row>
    <row r="1143" spans="1:35" x14ac:dyDescent="0.25">
      <c r="A1143" s="62" t="s">
        <v>680</v>
      </c>
      <c r="B1143" s="62" t="s">
        <v>1352</v>
      </c>
      <c r="C1143" s="63"/>
      <c r="D1143" s="64"/>
      <c r="E1143" s="65"/>
      <c r="F1143" s="66"/>
      <c r="G1143" s="63"/>
      <c r="H1143" s="67"/>
      <c r="I1143" s="68"/>
      <c r="J1143" s="68"/>
      <c r="K1143" s="34"/>
      <c r="L1143" s="75">
        <v>1143</v>
      </c>
      <c r="M1143" s="75" t="b">
        <f xml:space="preserve"> IF(AND(Edges[Relationship Date (UTC)] &gt;= Misc!$O$2, Edges[Relationship Date (UTC)] &lt;= Misc!$P$2,Edges[Tweet Date (UTC)] &gt;= Misc!$O$3, Edges[Tweet Date (UTC)] &lt;= Misc!$P$3,TRUE), TRUE, FALSE)</f>
        <v>1</v>
      </c>
      <c r="N1143" s="70"/>
      <c r="O1143" s="87" t="s">
        <v>1908</v>
      </c>
      <c r="P1143" s="90">
        <v>44081.383252314816</v>
      </c>
      <c r="Q1143" s="87" t="s">
        <v>2302</v>
      </c>
      <c r="R1143" s="87"/>
      <c r="S1143" s="87"/>
      <c r="T1143" s="87"/>
      <c r="U1143" s="90">
        <v>44081.383252314816</v>
      </c>
      <c r="V1143" s="92" t="s">
        <v>3683</v>
      </c>
      <c r="W1143" s="87"/>
      <c r="X1143" s="87"/>
      <c r="Y1143" s="96" t="s">
        <v>5683</v>
      </c>
      <c r="Z1143" s="87"/>
      <c r="AA1143" s="48"/>
      <c r="AB1143" s="49"/>
      <c r="AC1143" s="48"/>
      <c r="AD1143" s="49"/>
      <c r="AE1143" s="48"/>
      <c r="AF1143" s="49"/>
      <c r="AG1143" s="48"/>
      <c r="AH1143" s="49"/>
      <c r="AI1143" s="48"/>
    </row>
    <row r="1144" spans="1:35" x14ac:dyDescent="0.25">
      <c r="A1144" s="62" t="s">
        <v>680</v>
      </c>
      <c r="B1144" s="62" t="s">
        <v>1689</v>
      </c>
      <c r="C1144" s="63"/>
      <c r="D1144" s="64"/>
      <c r="E1144" s="65"/>
      <c r="F1144" s="66"/>
      <c r="G1144" s="63"/>
      <c r="H1144" s="67"/>
      <c r="I1144" s="68"/>
      <c r="J1144" s="68"/>
      <c r="K1144" s="34"/>
      <c r="L1144" s="75">
        <v>1144</v>
      </c>
      <c r="M1144" s="75" t="b">
        <f xml:space="preserve"> IF(AND(Edges[Relationship Date (UTC)] &gt;= Misc!$O$2, Edges[Relationship Date (UTC)] &lt;= Misc!$P$2,Edges[Tweet Date (UTC)] &gt;= Misc!$O$3, Edges[Tweet Date (UTC)] &lt;= Misc!$P$3,TRUE), TRUE, FALSE)</f>
        <v>1</v>
      </c>
      <c r="N1144" s="70"/>
      <c r="O1144" s="87" t="s">
        <v>1908</v>
      </c>
      <c r="P1144" s="90">
        <v>44081.383252314816</v>
      </c>
      <c r="Q1144" s="87" t="s">
        <v>2302</v>
      </c>
      <c r="R1144" s="87"/>
      <c r="S1144" s="87"/>
      <c r="T1144" s="87"/>
      <c r="U1144" s="90">
        <v>44081.383252314816</v>
      </c>
      <c r="V1144" s="92" t="s">
        <v>3683</v>
      </c>
      <c r="W1144" s="87"/>
      <c r="X1144" s="87"/>
      <c r="Y1144" s="96" t="s">
        <v>5683</v>
      </c>
      <c r="Z1144" s="87"/>
      <c r="AA1144" s="48">
        <v>2</v>
      </c>
      <c r="AB1144" s="49">
        <v>8.3333333333333339</v>
      </c>
      <c r="AC1144" s="48">
        <v>1</v>
      </c>
      <c r="AD1144" s="49">
        <v>4.166666666666667</v>
      </c>
      <c r="AE1144" s="48">
        <v>0</v>
      </c>
      <c r="AF1144" s="49">
        <v>0</v>
      </c>
      <c r="AG1144" s="48">
        <v>21</v>
      </c>
      <c r="AH1144" s="49">
        <v>87.5</v>
      </c>
      <c r="AI1144" s="48">
        <v>24</v>
      </c>
    </row>
    <row r="1145" spans="1:35" x14ac:dyDescent="0.25">
      <c r="A1145" s="62" t="s">
        <v>680</v>
      </c>
      <c r="B1145" s="62" t="s">
        <v>1352</v>
      </c>
      <c r="C1145" s="63"/>
      <c r="D1145" s="64"/>
      <c r="E1145" s="65"/>
      <c r="F1145" s="66"/>
      <c r="G1145" s="63"/>
      <c r="H1145" s="67"/>
      <c r="I1145" s="68"/>
      <c r="J1145" s="68"/>
      <c r="K1145" s="34"/>
      <c r="L1145" s="75">
        <v>1145</v>
      </c>
      <c r="M1145" s="75" t="b">
        <f xml:space="preserve"> IF(AND(Edges[Relationship Date (UTC)] &gt;= Misc!$O$2, Edges[Relationship Date (UTC)] &lt;= Misc!$P$2,Edges[Tweet Date (UTC)] &gt;= Misc!$O$3, Edges[Tweet Date (UTC)] &lt;= Misc!$P$3,TRUE), TRUE, FALSE)</f>
        <v>1</v>
      </c>
      <c r="N1145" s="70"/>
      <c r="O1145" s="87" t="s">
        <v>1908</v>
      </c>
      <c r="P1145" s="90">
        <v>44081.383287037039</v>
      </c>
      <c r="Q1145" s="87" t="s">
        <v>2303</v>
      </c>
      <c r="R1145" s="87"/>
      <c r="S1145" s="87"/>
      <c r="T1145" s="87"/>
      <c r="U1145" s="90">
        <v>44081.383287037039</v>
      </c>
      <c r="V1145" s="92" t="s">
        <v>3684</v>
      </c>
      <c r="W1145" s="87"/>
      <c r="X1145" s="87"/>
      <c r="Y1145" s="96" t="s">
        <v>5684</v>
      </c>
      <c r="Z1145" s="87"/>
      <c r="AA1145" s="48"/>
      <c r="AB1145" s="49"/>
      <c r="AC1145" s="48"/>
      <c r="AD1145" s="49"/>
      <c r="AE1145" s="48"/>
      <c r="AF1145" s="49"/>
      <c r="AG1145" s="48"/>
      <c r="AH1145" s="49"/>
      <c r="AI1145" s="48"/>
    </row>
    <row r="1146" spans="1:35" x14ac:dyDescent="0.25">
      <c r="A1146" s="62" t="s">
        <v>680</v>
      </c>
      <c r="B1146" s="62" t="s">
        <v>1690</v>
      </c>
      <c r="C1146" s="63"/>
      <c r="D1146" s="64"/>
      <c r="E1146" s="65"/>
      <c r="F1146" s="66"/>
      <c r="G1146" s="63"/>
      <c r="H1146" s="67"/>
      <c r="I1146" s="68"/>
      <c r="J1146" s="68"/>
      <c r="K1146" s="34"/>
      <c r="L1146" s="75">
        <v>1146</v>
      </c>
      <c r="M1146" s="75" t="b">
        <f xml:space="preserve"> IF(AND(Edges[Relationship Date (UTC)] &gt;= Misc!$O$2, Edges[Relationship Date (UTC)] &lt;= Misc!$P$2,Edges[Tweet Date (UTC)] &gt;= Misc!$O$3, Edges[Tweet Date (UTC)] &lt;= Misc!$P$3,TRUE), TRUE, FALSE)</f>
        <v>1</v>
      </c>
      <c r="N1146" s="70"/>
      <c r="O1146" s="87" t="s">
        <v>1908</v>
      </c>
      <c r="P1146" s="90">
        <v>44081.383287037039</v>
      </c>
      <c r="Q1146" s="87" t="s">
        <v>2303</v>
      </c>
      <c r="R1146" s="87"/>
      <c r="S1146" s="87"/>
      <c r="T1146" s="87"/>
      <c r="U1146" s="90">
        <v>44081.383287037039</v>
      </c>
      <c r="V1146" s="92" t="s">
        <v>3684</v>
      </c>
      <c r="W1146" s="87"/>
      <c r="X1146" s="87"/>
      <c r="Y1146" s="96" t="s">
        <v>5684</v>
      </c>
      <c r="Z1146" s="87"/>
      <c r="AA1146" s="48">
        <v>0</v>
      </c>
      <c r="AB1146" s="49">
        <v>0</v>
      </c>
      <c r="AC1146" s="48">
        <v>0</v>
      </c>
      <c r="AD1146" s="49">
        <v>0</v>
      </c>
      <c r="AE1146" s="48">
        <v>0</v>
      </c>
      <c r="AF1146" s="49">
        <v>0</v>
      </c>
      <c r="AG1146" s="48">
        <v>42</v>
      </c>
      <c r="AH1146" s="49">
        <v>100</v>
      </c>
      <c r="AI1146" s="48">
        <v>42</v>
      </c>
    </row>
    <row r="1147" spans="1:35" x14ac:dyDescent="0.25">
      <c r="A1147" s="62" t="s">
        <v>680</v>
      </c>
      <c r="B1147" s="62" t="s">
        <v>1352</v>
      </c>
      <c r="C1147" s="63"/>
      <c r="D1147" s="64"/>
      <c r="E1147" s="65"/>
      <c r="F1147" s="66"/>
      <c r="G1147" s="63"/>
      <c r="H1147" s="67"/>
      <c r="I1147" s="68"/>
      <c r="J1147" s="68"/>
      <c r="K1147" s="34"/>
      <c r="L1147" s="75">
        <v>1147</v>
      </c>
      <c r="M1147" s="75" t="b">
        <f xml:space="preserve"> IF(AND(Edges[Relationship Date (UTC)] &gt;= Misc!$O$2, Edges[Relationship Date (UTC)] &lt;= Misc!$P$2,Edges[Tweet Date (UTC)] &gt;= Misc!$O$3, Edges[Tweet Date (UTC)] &lt;= Misc!$P$3,TRUE), TRUE, FALSE)</f>
        <v>1</v>
      </c>
      <c r="N1147" s="70"/>
      <c r="O1147" s="87" t="s">
        <v>1908</v>
      </c>
      <c r="P1147" s="90">
        <v>44081.383321759262</v>
      </c>
      <c r="Q1147" s="87" t="s">
        <v>2303</v>
      </c>
      <c r="R1147" s="87"/>
      <c r="S1147" s="87"/>
      <c r="T1147" s="87"/>
      <c r="U1147" s="90">
        <v>44081.383321759262</v>
      </c>
      <c r="V1147" s="92" t="s">
        <v>3685</v>
      </c>
      <c r="W1147" s="87"/>
      <c r="X1147" s="87"/>
      <c r="Y1147" s="96" t="s">
        <v>5685</v>
      </c>
      <c r="Z1147" s="87"/>
      <c r="AA1147" s="48"/>
      <c r="AB1147" s="49"/>
      <c r="AC1147" s="48"/>
      <c r="AD1147" s="49"/>
      <c r="AE1147" s="48"/>
      <c r="AF1147" s="49"/>
      <c r="AG1147" s="48"/>
      <c r="AH1147" s="49"/>
      <c r="AI1147" s="48"/>
    </row>
    <row r="1148" spans="1:35" x14ac:dyDescent="0.25">
      <c r="A1148" s="62" t="s">
        <v>680</v>
      </c>
      <c r="B1148" s="62" t="s">
        <v>1690</v>
      </c>
      <c r="C1148" s="63"/>
      <c r="D1148" s="64"/>
      <c r="E1148" s="65"/>
      <c r="F1148" s="66"/>
      <c r="G1148" s="63"/>
      <c r="H1148" s="67"/>
      <c r="I1148" s="68"/>
      <c r="J1148" s="68"/>
      <c r="K1148" s="34"/>
      <c r="L1148" s="75">
        <v>1148</v>
      </c>
      <c r="M1148" s="75" t="b">
        <f xml:space="preserve"> IF(AND(Edges[Relationship Date (UTC)] &gt;= Misc!$O$2, Edges[Relationship Date (UTC)] &lt;= Misc!$P$2,Edges[Tweet Date (UTC)] &gt;= Misc!$O$3, Edges[Tweet Date (UTC)] &lt;= Misc!$P$3,TRUE), TRUE, FALSE)</f>
        <v>1</v>
      </c>
      <c r="N1148" s="70"/>
      <c r="O1148" s="87" t="s">
        <v>1908</v>
      </c>
      <c r="P1148" s="90">
        <v>44081.383321759262</v>
      </c>
      <c r="Q1148" s="87" t="s">
        <v>2303</v>
      </c>
      <c r="R1148" s="87"/>
      <c r="S1148" s="87"/>
      <c r="T1148" s="87"/>
      <c r="U1148" s="90">
        <v>44081.383321759262</v>
      </c>
      <c r="V1148" s="92" t="s">
        <v>3685</v>
      </c>
      <c r="W1148" s="87"/>
      <c r="X1148" s="87"/>
      <c r="Y1148" s="96" t="s">
        <v>5685</v>
      </c>
      <c r="Z1148" s="87"/>
      <c r="AA1148" s="48">
        <v>0</v>
      </c>
      <c r="AB1148" s="49">
        <v>0</v>
      </c>
      <c r="AC1148" s="48">
        <v>0</v>
      </c>
      <c r="AD1148" s="49">
        <v>0</v>
      </c>
      <c r="AE1148" s="48">
        <v>0</v>
      </c>
      <c r="AF1148" s="49">
        <v>0</v>
      </c>
      <c r="AG1148" s="48">
        <v>42</v>
      </c>
      <c r="AH1148" s="49">
        <v>100</v>
      </c>
      <c r="AI1148" s="48">
        <v>42</v>
      </c>
    </row>
    <row r="1149" spans="1:35" x14ac:dyDescent="0.25">
      <c r="A1149" s="62" t="s">
        <v>680</v>
      </c>
      <c r="B1149" s="62" t="s">
        <v>1352</v>
      </c>
      <c r="C1149" s="63"/>
      <c r="D1149" s="64"/>
      <c r="E1149" s="65"/>
      <c r="F1149" s="66"/>
      <c r="G1149" s="63"/>
      <c r="H1149" s="67"/>
      <c r="I1149" s="68"/>
      <c r="J1149" s="68"/>
      <c r="K1149" s="34"/>
      <c r="L1149" s="75">
        <v>1149</v>
      </c>
      <c r="M1149" s="75" t="b">
        <f xml:space="preserve"> IF(AND(Edges[Relationship Date (UTC)] &gt;= Misc!$O$2, Edges[Relationship Date (UTC)] &lt;= Misc!$P$2,Edges[Tweet Date (UTC)] &gt;= Misc!$O$3, Edges[Tweet Date (UTC)] &lt;= Misc!$P$3,TRUE), TRUE, FALSE)</f>
        <v>1</v>
      </c>
      <c r="N1149" s="70"/>
      <c r="O1149" s="87" t="s">
        <v>1908</v>
      </c>
      <c r="P1149" s="90">
        <v>44081.383356481485</v>
      </c>
      <c r="Q1149" s="87" t="s">
        <v>2303</v>
      </c>
      <c r="R1149" s="87"/>
      <c r="S1149" s="87"/>
      <c r="T1149" s="87"/>
      <c r="U1149" s="90">
        <v>44081.383356481485</v>
      </c>
      <c r="V1149" s="92" t="s">
        <v>3686</v>
      </c>
      <c r="W1149" s="87"/>
      <c r="X1149" s="87"/>
      <c r="Y1149" s="96" t="s">
        <v>5686</v>
      </c>
      <c r="Z1149" s="87"/>
      <c r="AA1149" s="48"/>
      <c r="AB1149" s="49"/>
      <c r="AC1149" s="48"/>
      <c r="AD1149" s="49"/>
      <c r="AE1149" s="48"/>
      <c r="AF1149" s="49"/>
      <c r="AG1149" s="48"/>
      <c r="AH1149" s="49"/>
      <c r="AI1149" s="48"/>
    </row>
    <row r="1150" spans="1:35" x14ac:dyDescent="0.25">
      <c r="A1150" s="62" t="s">
        <v>680</v>
      </c>
      <c r="B1150" s="62" t="s">
        <v>1690</v>
      </c>
      <c r="C1150" s="63"/>
      <c r="D1150" s="64"/>
      <c r="E1150" s="65"/>
      <c r="F1150" s="66"/>
      <c r="G1150" s="63"/>
      <c r="H1150" s="67"/>
      <c r="I1150" s="68"/>
      <c r="J1150" s="68"/>
      <c r="K1150" s="34"/>
      <c r="L1150" s="75">
        <v>1150</v>
      </c>
      <c r="M1150" s="75" t="b">
        <f xml:space="preserve"> IF(AND(Edges[Relationship Date (UTC)] &gt;= Misc!$O$2, Edges[Relationship Date (UTC)] &lt;= Misc!$P$2,Edges[Tweet Date (UTC)] &gt;= Misc!$O$3, Edges[Tweet Date (UTC)] &lt;= Misc!$P$3,TRUE), TRUE, FALSE)</f>
        <v>1</v>
      </c>
      <c r="N1150" s="70"/>
      <c r="O1150" s="87" t="s">
        <v>1908</v>
      </c>
      <c r="P1150" s="90">
        <v>44081.383356481485</v>
      </c>
      <c r="Q1150" s="87" t="s">
        <v>2303</v>
      </c>
      <c r="R1150" s="87"/>
      <c r="S1150" s="87"/>
      <c r="T1150" s="87"/>
      <c r="U1150" s="90">
        <v>44081.383356481485</v>
      </c>
      <c r="V1150" s="92" t="s">
        <v>3686</v>
      </c>
      <c r="W1150" s="87"/>
      <c r="X1150" s="87"/>
      <c r="Y1150" s="96" t="s">
        <v>5686</v>
      </c>
      <c r="Z1150" s="87"/>
      <c r="AA1150" s="48">
        <v>0</v>
      </c>
      <c r="AB1150" s="49">
        <v>0</v>
      </c>
      <c r="AC1150" s="48">
        <v>0</v>
      </c>
      <c r="AD1150" s="49">
        <v>0</v>
      </c>
      <c r="AE1150" s="48">
        <v>0</v>
      </c>
      <c r="AF1150" s="49">
        <v>0</v>
      </c>
      <c r="AG1150" s="48">
        <v>42</v>
      </c>
      <c r="AH1150" s="49">
        <v>100</v>
      </c>
      <c r="AI1150" s="48">
        <v>42</v>
      </c>
    </row>
    <row r="1151" spans="1:35" x14ac:dyDescent="0.25">
      <c r="A1151" s="62" t="s">
        <v>680</v>
      </c>
      <c r="B1151" s="62" t="s">
        <v>1691</v>
      </c>
      <c r="C1151" s="63"/>
      <c r="D1151" s="64"/>
      <c r="E1151" s="65"/>
      <c r="F1151" s="66"/>
      <c r="G1151" s="63"/>
      <c r="H1151" s="67"/>
      <c r="I1151" s="68"/>
      <c r="J1151" s="68"/>
      <c r="K1151" s="34"/>
      <c r="L1151" s="75">
        <v>1151</v>
      </c>
      <c r="M1151" s="75" t="b">
        <f xml:space="preserve"> IF(AND(Edges[Relationship Date (UTC)] &gt;= Misc!$O$2, Edges[Relationship Date (UTC)] &lt;= Misc!$P$2,Edges[Tweet Date (UTC)] &gt;= Misc!$O$3, Edges[Tweet Date (UTC)] &lt;= Misc!$P$3,TRUE), TRUE, FALSE)</f>
        <v>1</v>
      </c>
      <c r="N1151" s="70"/>
      <c r="O1151" s="87" t="s">
        <v>1908</v>
      </c>
      <c r="P1151" s="90">
        <v>44081.384409722225</v>
      </c>
      <c r="Q1151" s="87" t="s">
        <v>2299</v>
      </c>
      <c r="R1151" s="87"/>
      <c r="S1151" s="87"/>
      <c r="T1151" s="87" t="s">
        <v>2746</v>
      </c>
      <c r="U1151" s="90">
        <v>44081.384409722225</v>
      </c>
      <c r="V1151" s="92" t="s">
        <v>3680</v>
      </c>
      <c r="W1151" s="87"/>
      <c r="X1151" s="87"/>
      <c r="Y1151" s="96" t="s">
        <v>5680</v>
      </c>
      <c r="Z1151" s="87"/>
      <c r="AA1151" s="48">
        <v>0</v>
      </c>
      <c r="AB1151" s="49">
        <v>0</v>
      </c>
      <c r="AC1151" s="48">
        <v>0</v>
      </c>
      <c r="AD1151" s="49">
        <v>0</v>
      </c>
      <c r="AE1151" s="48">
        <v>0</v>
      </c>
      <c r="AF1151" s="49">
        <v>0</v>
      </c>
      <c r="AG1151" s="48">
        <v>29</v>
      </c>
      <c r="AH1151" s="49">
        <v>100</v>
      </c>
      <c r="AI1151" s="48">
        <v>29</v>
      </c>
    </row>
    <row r="1152" spans="1:35" x14ac:dyDescent="0.25">
      <c r="A1152" s="62" t="s">
        <v>680</v>
      </c>
      <c r="B1152" s="62" t="s">
        <v>1353</v>
      </c>
      <c r="C1152" s="63"/>
      <c r="D1152" s="64"/>
      <c r="E1152" s="65"/>
      <c r="F1152" s="66"/>
      <c r="G1152" s="63"/>
      <c r="H1152" s="67"/>
      <c r="I1152" s="68"/>
      <c r="J1152" s="68"/>
      <c r="K1152" s="34"/>
      <c r="L1152" s="75">
        <v>1152</v>
      </c>
      <c r="M1152" s="75" t="b">
        <f xml:space="preserve"> IF(AND(Edges[Relationship Date (UTC)] &gt;= Misc!$O$2, Edges[Relationship Date (UTC)] &lt;= Misc!$P$2,Edges[Tweet Date (UTC)] &gt;= Misc!$O$3, Edges[Tweet Date (UTC)] &lt;= Misc!$P$3,TRUE), TRUE, FALSE)</f>
        <v>1</v>
      </c>
      <c r="N1152" s="70"/>
      <c r="O1152" s="87" t="s">
        <v>1908</v>
      </c>
      <c r="P1152" s="90">
        <v>44081.384409722225</v>
      </c>
      <c r="Q1152" s="87" t="s">
        <v>2299</v>
      </c>
      <c r="R1152" s="87"/>
      <c r="S1152" s="87"/>
      <c r="T1152" s="87" t="s">
        <v>2746</v>
      </c>
      <c r="U1152" s="90">
        <v>44081.384409722225</v>
      </c>
      <c r="V1152" s="92" t="s">
        <v>3680</v>
      </c>
      <c r="W1152" s="87"/>
      <c r="X1152" s="87"/>
      <c r="Y1152" s="96" t="s">
        <v>5680</v>
      </c>
      <c r="Z1152" s="87"/>
      <c r="AA1152" s="48"/>
      <c r="AB1152" s="49"/>
      <c r="AC1152" s="48"/>
      <c r="AD1152" s="49"/>
      <c r="AE1152" s="48"/>
      <c r="AF1152" s="49"/>
      <c r="AG1152" s="48"/>
      <c r="AH1152" s="49"/>
      <c r="AI1152" s="48"/>
    </row>
    <row r="1153" spans="1:35" x14ac:dyDescent="0.25">
      <c r="A1153" s="62" t="s">
        <v>680</v>
      </c>
      <c r="B1153" s="62" t="s">
        <v>1354</v>
      </c>
      <c r="C1153" s="63"/>
      <c r="D1153" s="64"/>
      <c r="E1153" s="65"/>
      <c r="F1153" s="66"/>
      <c r="G1153" s="63"/>
      <c r="H1153" s="67"/>
      <c r="I1153" s="68"/>
      <c r="J1153" s="68"/>
      <c r="K1153" s="34"/>
      <c r="L1153" s="75">
        <v>1153</v>
      </c>
      <c r="M1153" s="75" t="b">
        <f xml:space="preserve"> IF(AND(Edges[Relationship Date (UTC)] &gt;= Misc!$O$2, Edges[Relationship Date (UTC)] &lt;= Misc!$P$2,Edges[Tweet Date (UTC)] &gt;= Misc!$O$3, Edges[Tweet Date (UTC)] &lt;= Misc!$P$3,TRUE), TRUE, FALSE)</f>
        <v>1</v>
      </c>
      <c r="N1153" s="70"/>
      <c r="O1153" s="87" t="s">
        <v>1908</v>
      </c>
      <c r="P1153" s="90">
        <v>44081.384409722225</v>
      </c>
      <c r="Q1153" s="87" t="s">
        <v>2299</v>
      </c>
      <c r="R1153" s="87"/>
      <c r="S1153" s="87"/>
      <c r="T1153" s="87" t="s">
        <v>2746</v>
      </c>
      <c r="U1153" s="90">
        <v>44081.384409722225</v>
      </c>
      <c r="V1153" s="92" t="s">
        <v>3680</v>
      </c>
      <c r="W1153" s="87"/>
      <c r="X1153" s="87"/>
      <c r="Y1153" s="96" t="s">
        <v>5680</v>
      </c>
      <c r="Z1153" s="87"/>
      <c r="AA1153" s="48"/>
      <c r="AB1153" s="49"/>
      <c r="AC1153" s="48"/>
      <c r="AD1153" s="49"/>
      <c r="AE1153" s="48"/>
      <c r="AF1153" s="49"/>
      <c r="AG1153" s="48"/>
      <c r="AH1153" s="49"/>
      <c r="AI1153" s="48"/>
    </row>
    <row r="1154" spans="1:35" x14ac:dyDescent="0.25">
      <c r="A1154" s="62" t="s">
        <v>680</v>
      </c>
      <c r="B1154" s="62" t="s">
        <v>1352</v>
      </c>
      <c r="C1154" s="63"/>
      <c r="D1154" s="64"/>
      <c r="E1154" s="65"/>
      <c r="F1154" s="66"/>
      <c r="G1154" s="63"/>
      <c r="H1154" s="67"/>
      <c r="I1154" s="68"/>
      <c r="J1154" s="68"/>
      <c r="K1154" s="34"/>
      <c r="L1154" s="75">
        <v>1154</v>
      </c>
      <c r="M1154" s="75" t="b">
        <f xml:space="preserve"> IF(AND(Edges[Relationship Date (UTC)] &gt;= Misc!$O$2, Edges[Relationship Date (UTC)] &lt;= Misc!$P$2,Edges[Tweet Date (UTC)] &gt;= Misc!$O$3, Edges[Tweet Date (UTC)] &lt;= Misc!$P$3,TRUE), TRUE, FALSE)</f>
        <v>1</v>
      </c>
      <c r="N1154" s="70"/>
      <c r="O1154" s="87" t="s">
        <v>1908</v>
      </c>
      <c r="P1154" s="90">
        <v>44081.384409722225</v>
      </c>
      <c r="Q1154" s="87" t="s">
        <v>2299</v>
      </c>
      <c r="R1154" s="87"/>
      <c r="S1154" s="87"/>
      <c r="T1154" s="87" t="s">
        <v>2746</v>
      </c>
      <c r="U1154" s="90">
        <v>44081.384409722225</v>
      </c>
      <c r="V1154" s="92" t="s">
        <v>3680</v>
      </c>
      <c r="W1154" s="87"/>
      <c r="X1154" s="87"/>
      <c r="Y1154" s="96" t="s">
        <v>5680</v>
      </c>
      <c r="Z1154" s="87"/>
      <c r="AA1154" s="48"/>
      <c r="AB1154" s="49"/>
      <c r="AC1154" s="48"/>
      <c r="AD1154" s="49"/>
      <c r="AE1154" s="48"/>
      <c r="AF1154" s="49"/>
      <c r="AG1154" s="48"/>
      <c r="AH1154" s="49"/>
      <c r="AI1154" s="48"/>
    </row>
    <row r="1155" spans="1:35" x14ac:dyDescent="0.25">
      <c r="A1155" s="62" t="s">
        <v>680</v>
      </c>
      <c r="B1155" s="62" t="s">
        <v>1352</v>
      </c>
      <c r="C1155" s="63"/>
      <c r="D1155" s="64"/>
      <c r="E1155" s="65"/>
      <c r="F1155" s="66"/>
      <c r="G1155" s="63"/>
      <c r="H1155" s="67"/>
      <c r="I1155" s="68"/>
      <c r="J1155" s="68"/>
      <c r="K1155" s="34"/>
      <c r="L1155" s="75">
        <v>1155</v>
      </c>
      <c r="M1155" s="75" t="b">
        <f xml:space="preserve"> IF(AND(Edges[Relationship Date (UTC)] &gt;= Misc!$O$2, Edges[Relationship Date (UTC)] &lt;= Misc!$P$2,Edges[Tweet Date (UTC)] &gt;= Misc!$O$3, Edges[Tweet Date (UTC)] &lt;= Misc!$P$3,TRUE), TRUE, FALSE)</f>
        <v>1</v>
      </c>
      <c r="N1155" s="70"/>
      <c r="O1155" s="87" t="s">
        <v>1908</v>
      </c>
      <c r="P1155" s="90">
        <v>44081.384502314817</v>
      </c>
      <c r="Q1155" s="87" t="s">
        <v>2304</v>
      </c>
      <c r="R1155" s="87"/>
      <c r="S1155" s="87"/>
      <c r="T1155" s="87"/>
      <c r="U1155" s="90">
        <v>44081.384502314817</v>
      </c>
      <c r="V1155" s="92" t="s">
        <v>3687</v>
      </c>
      <c r="W1155" s="87"/>
      <c r="X1155" s="87"/>
      <c r="Y1155" s="96" t="s">
        <v>5687</v>
      </c>
      <c r="Z1155" s="87"/>
      <c r="AA1155" s="48"/>
      <c r="AB1155" s="49"/>
      <c r="AC1155" s="48"/>
      <c r="AD1155" s="49"/>
      <c r="AE1155" s="48"/>
      <c r="AF1155" s="49"/>
      <c r="AG1155" s="48"/>
      <c r="AH1155" s="49"/>
      <c r="AI1155" s="48"/>
    </row>
    <row r="1156" spans="1:35" x14ac:dyDescent="0.25">
      <c r="A1156" s="62" t="s">
        <v>680</v>
      </c>
      <c r="B1156" s="62" t="s">
        <v>1692</v>
      </c>
      <c r="C1156" s="63"/>
      <c r="D1156" s="64"/>
      <c r="E1156" s="65"/>
      <c r="F1156" s="66"/>
      <c r="G1156" s="63"/>
      <c r="H1156" s="67"/>
      <c r="I1156" s="68"/>
      <c r="J1156" s="68"/>
      <c r="K1156" s="34"/>
      <c r="L1156" s="75">
        <v>1156</v>
      </c>
      <c r="M1156" s="75" t="b">
        <f xml:space="preserve"> IF(AND(Edges[Relationship Date (UTC)] &gt;= Misc!$O$2, Edges[Relationship Date (UTC)] &lt;= Misc!$P$2,Edges[Tweet Date (UTC)] &gt;= Misc!$O$3, Edges[Tweet Date (UTC)] &lt;= Misc!$P$3,TRUE), TRUE, FALSE)</f>
        <v>1</v>
      </c>
      <c r="N1156" s="70"/>
      <c r="O1156" s="87" t="s">
        <v>1908</v>
      </c>
      <c r="P1156" s="90">
        <v>44081.384502314817</v>
      </c>
      <c r="Q1156" s="87" t="s">
        <v>2304</v>
      </c>
      <c r="R1156" s="87"/>
      <c r="S1156" s="87"/>
      <c r="T1156" s="87"/>
      <c r="U1156" s="90">
        <v>44081.384502314817</v>
      </c>
      <c r="V1156" s="92" t="s">
        <v>3687</v>
      </c>
      <c r="W1156" s="87"/>
      <c r="X1156" s="87"/>
      <c r="Y1156" s="96" t="s">
        <v>5687</v>
      </c>
      <c r="Z1156" s="87"/>
      <c r="AA1156" s="48">
        <v>0</v>
      </c>
      <c r="AB1156" s="49">
        <v>0</v>
      </c>
      <c r="AC1156" s="48">
        <v>0</v>
      </c>
      <c r="AD1156" s="49">
        <v>0</v>
      </c>
      <c r="AE1156" s="48">
        <v>0</v>
      </c>
      <c r="AF1156" s="49">
        <v>0</v>
      </c>
      <c r="AG1156" s="48">
        <v>39</v>
      </c>
      <c r="AH1156" s="49">
        <v>100</v>
      </c>
      <c r="AI1156" s="48">
        <v>39</v>
      </c>
    </row>
    <row r="1157" spans="1:35" x14ac:dyDescent="0.25">
      <c r="A1157" s="62" t="s">
        <v>680</v>
      </c>
      <c r="B1157" s="62" t="s">
        <v>1353</v>
      </c>
      <c r="C1157" s="63"/>
      <c r="D1157" s="64"/>
      <c r="E1157" s="65"/>
      <c r="F1157" s="66"/>
      <c r="G1157" s="63"/>
      <c r="H1157" s="67"/>
      <c r="I1157" s="68"/>
      <c r="J1157" s="68"/>
      <c r="K1157" s="34"/>
      <c r="L1157" s="75">
        <v>1157</v>
      </c>
      <c r="M1157" s="75" t="b">
        <f xml:space="preserve"> IF(AND(Edges[Relationship Date (UTC)] &gt;= Misc!$O$2, Edges[Relationship Date (UTC)] &lt;= Misc!$P$2,Edges[Tweet Date (UTC)] &gt;= Misc!$O$3, Edges[Tweet Date (UTC)] &lt;= Misc!$P$3,TRUE), TRUE, FALSE)</f>
        <v>1</v>
      </c>
      <c r="N1157" s="70"/>
      <c r="O1157" s="87" t="s">
        <v>1908</v>
      </c>
      <c r="P1157" s="90">
        <v>44081.384548611109</v>
      </c>
      <c r="Q1157" s="87" t="s">
        <v>2300</v>
      </c>
      <c r="R1157" s="87"/>
      <c r="S1157" s="87"/>
      <c r="T1157" s="87" t="s">
        <v>2839</v>
      </c>
      <c r="U1157" s="90">
        <v>44081.384548611109</v>
      </c>
      <c r="V1157" s="92" t="s">
        <v>3681</v>
      </c>
      <c r="W1157" s="87"/>
      <c r="X1157" s="87"/>
      <c r="Y1157" s="96" t="s">
        <v>5681</v>
      </c>
      <c r="Z1157" s="87"/>
      <c r="AA1157" s="48"/>
      <c r="AB1157" s="49"/>
      <c r="AC1157" s="48"/>
      <c r="AD1157" s="49"/>
      <c r="AE1157" s="48"/>
      <c r="AF1157" s="49"/>
      <c r="AG1157" s="48"/>
      <c r="AH1157" s="49"/>
      <c r="AI1157" s="48"/>
    </row>
    <row r="1158" spans="1:35" x14ac:dyDescent="0.25">
      <c r="A1158" s="62" t="s">
        <v>680</v>
      </c>
      <c r="B1158" s="62" t="s">
        <v>1356</v>
      </c>
      <c r="C1158" s="63"/>
      <c r="D1158" s="64"/>
      <c r="E1158" s="65"/>
      <c r="F1158" s="66"/>
      <c r="G1158" s="63"/>
      <c r="H1158" s="67"/>
      <c r="I1158" s="68"/>
      <c r="J1158" s="68"/>
      <c r="K1158" s="34"/>
      <c r="L1158" s="75">
        <v>1158</v>
      </c>
      <c r="M1158" s="75" t="b">
        <f xml:space="preserve"> IF(AND(Edges[Relationship Date (UTC)] &gt;= Misc!$O$2, Edges[Relationship Date (UTC)] &lt;= Misc!$P$2,Edges[Tweet Date (UTC)] &gt;= Misc!$O$3, Edges[Tweet Date (UTC)] &lt;= Misc!$P$3,TRUE), TRUE, FALSE)</f>
        <v>1</v>
      </c>
      <c r="N1158" s="70"/>
      <c r="O1158" s="87" t="s">
        <v>1908</v>
      </c>
      <c r="P1158" s="90">
        <v>44081.384548611109</v>
      </c>
      <c r="Q1158" s="87" t="s">
        <v>2300</v>
      </c>
      <c r="R1158" s="87"/>
      <c r="S1158" s="87"/>
      <c r="T1158" s="87" t="s">
        <v>2839</v>
      </c>
      <c r="U1158" s="90">
        <v>44081.384548611109</v>
      </c>
      <c r="V1158" s="92" t="s">
        <v>3681</v>
      </c>
      <c r="W1158" s="87"/>
      <c r="X1158" s="87"/>
      <c r="Y1158" s="96" t="s">
        <v>5681</v>
      </c>
      <c r="Z1158" s="87"/>
      <c r="AA1158" s="48"/>
      <c r="AB1158" s="49"/>
      <c r="AC1158" s="48"/>
      <c r="AD1158" s="49"/>
      <c r="AE1158" s="48"/>
      <c r="AF1158" s="49"/>
      <c r="AG1158" s="48"/>
      <c r="AH1158" s="49"/>
      <c r="AI1158" s="48"/>
    </row>
    <row r="1159" spans="1:35" x14ac:dyDescent="0.25">
      <c r="A1159" s="62" t="s">
        <v>680</v>
      </c>
      <c r="B1159" s="62" t="s">
        <v>1354</v>
      </c>
      <c r="C1159" s="63"/>
      <c r="D1159" s="64"/>
      <c r="E1159" s="65"/>
      <c r="F1159" s="66"/>
      <c r="G1159" s="63"/>
      <c r="H1159" s="67"/>
      <c r="I1159" s="68"/>
      <c r="J1159" s="68"/>
      <c r="K1159" s="34"/>
      <c r="L1159" s="75">
        <v>1159</v>
      </c>
      <c r="M1159" s="75" t="b">
        <f xml:space="preserve"> IF(AND(Edges[Relationship Date (UTC)] &gt;= Misc!$O$2, Edges[Relationship Date (UTC)] &lt;= Misc!$P$2,Edges[Tweet Date (UTC)] &gt;= Misc!$O$3, Edges[Tweet Date (UTC)] &lt;= Misc!$P$3,TRUE), TRUE, FALSE)</f>
        <v>1</v>
      </c>
      <c r="N1159" s="70"/>
      <c r="O1159" s="87" t="s">
        <v>1908</v>
      </c>
      <c r="P1159" s="90">
        <v>44081.384548611109</v>
      </c>
      <c r="Q1159" s="87" t="s">
        <v>2300</v>
      </c>
      <c r="R1159" s="87"/>
      <c r="S1159" s="87"/>
      <c r="T1159" s="87" t="s">
        <v>2839</v>
      </c>
      <c r="U1159" s="90">
        <v>44081.384548611109</v>
      </c>
      <c r="V1159" s="92" t="s">
        <v>3681</v>
      </c>
      <c r="W1159" s="87"/>
      <c r="X1159" s="87"/>
      <c r="Y1159" s="96" t="s">
        <v>5681</v>
      </c>
      <c r="Z1159" s="87"/>
      <c r="AA1159" s="48"/>
      <c r="AB1159" s="49"/>
      <c r="AC1159" s="48"/>
      <c r="AD1159" s="49"/>
      <c r="AE1159" s="48"/>
      <c r="AF1159" s="49"/>
      <c r="AG1159" s="48"/>
      <c r="AH1159" s="49"/>
      <c r="AI1159" s="48"/>
    </row>
    <row r="1160" spans="1:35" x14ac:dyDescent="0.25">
      <c r="A1160" s="62" t="s">
        <v>680</v>
      </c>
      <c r="B1160" s="62" t="s">
        <v>1386</v>
      </c>
      <c r="C1160" s="63"/>
      <c r="D1160" s="64"/>
      <c r="E1160" s="65"/>
      <c r="F1160" s="66"/>
      <c r="G1160" s="63"/>
      <c r="H1160" s="67"/>
      <c r="I1160" s="68"/>
      <c r="J1160" s="68"/>
      <c r="K1160" s="34"/>
      <c r="L1160" s="75">
        <v>1160</v>
      </c>
      <c r="M1160" s="75" t="b">
        <f xml:space="preserve"> IF(AND(Edges[Relationship Date (UTC)] &gt;= Misc!$O$2, Edges[Relationship Date (UTC)] &lt;= Misc!$P$2,Edges[Tweet Date (UTC)] &gt;= Misc!$O$3, Edges[Tweet Date (UTC)] &lt;= Misc!$P$3,TRUE), TRUE, FALSE)</f>
        <v>1</v>
      </c>
      <c r="N1160" s="70"/>
      <c r="O1160" s="87" t="s">
        <v>1908</v>
      </c>
      <c r="P1160" s="90">
        <v>44081.384548611109</v>
      </c>
      <c r="Q1160" s="87" t="s">
        <v>2300</v>
      </c>
      <c r="R1160" s="87"/>
      <c r="S1160" s="87"/>
      <c r="T1160" s="87" t="s">
        <v>2839</v>
      </c>
      <c r="U1160" s="90">
        <v>44081.384548611109</v>
      </c>
      <c r="V1160" s="92" t="s">
        <v>3681</v>
      </c>
      <c r="W1160" s="87"/>
      <c r="X1160" s="87"/>
      <c r="Y1160" s="96" t="s">
        <v>5681</v>
      </c>
      <c r="Z1160" s="87"/>
      <c r="AA1160" s="48"/>
      <c r="AB1160" s="49"/>
      <c r="AC1160" s="48"/>
      <c r="AD1160" s="49"/>
      <c r="AE1160" s="48"/>
      <c r="AF1160" s="49"/>
      <c r="AG1160" s="48"/>
      <c r="AH1160" s="49"/>
      <c r="AI1160" s="48"/>
    </row>
    <row r="1161" spans="1:35" x14ac:dyDescent="0.25">
      <c r="A1161" s="62" t="s">
        <v>681</v>
      </c>
      <c r="B1161" s="62" t="s">
        <v>1165</v>
      </c>
      <c r="C1161" s="63"/>
      <c r="D1161" s="64"/>
      <c r="E1161" s="65"/>
      <c r="F1161" s="66"/>
      <c r="G1161" s="63"/>
      <c r="H1161" s="67"/>
      <c r="I1161" s="68"/>
      <c r="J1161" s="68"/>
      <c r="K1161" s="34"/>
      <c r="L1161" s="75">
        <v>1161</v>
      </c>
      <c r="M1161" s="75" t="b">
        <f xml:space="preserve"> IF(AND(Edges[Relationship Date (UTC)] &gt;= Misc!$O$2, Edges[Relationship Date (UTC)] &lt;= Misc!$P$2,Edges[Tweet Date (UTC)] &gt;= Misc!$O$3, Edges[Tweet Date (UTC)] &lt;= Misc!$P$3,TRUE), TRUE, FALSE)</f>
        <v>1</v>
      </c>
      <c r="N1161" s="70"/>
      <c r="O1161" s="87" t="s">
        <v>1908</v>
      </c>
      <c r="P1161" s="90">
        <v>44081.387418981481</v>
      </c>
      <c r="Q1161" s="87" t="s">
        <v>2219</v>
      </c>
      <c r="R1161" s="87"/>
      <c r="S1161" s="87"/>
      <c r="T1161" s="87" t="s">
        <v>2743</v>
      </c>
      <c r="U1161" s="90">
        <v>44081.387418981481</v>
      </c>
      <c r="V1161" s="92" t="s">
        <v>3688</v>
      </c>
      <c r="W1161" s="87"/>
      <c r="X1161" s="87"/>
      <c r="Y1161" s="96" t="s">
        <v>5688</v>
      </c>
      <c r="Z1161" s="87"/>
      <c r="AA1161" s="48">
        <v>0</v>
      </c>
      <c r="AB1161" s="49">
        <v>0</v>
      </c>
      <c r="AC1161" s="48">
        <v>0</v>
      </c>
      <c r="AD1161" s="49">
        <v>0</v>
      </c>
      <c r="AE1161" s="48">
        <v>0</v>
      </c>
      <c r="AF1161" s="49">
        <v>0</v>
      </c>
      <c r="AG1161" s="48">
        <v>16</v>
      </c>
      <c r="AH1161" s="49">
        <v>100</v>
      </c>
      <c r="AI1161" s="48">
        <v>16</v>
      </c>
    </row>
    <row r="1162" spans="1:35" x14ac:dyDescent="0.25">
      <c r="A1162" s="62" t="s">
        <v>682</v>
      </c>
      <c r="B1162" s="62" t="s">
        <v>1680</v>
      </c>
      <c r="C1162" s="63"/>
      <c r="D1162" s="64"/>
      <c r="E1162" s="65"/>
      <c r="F1162" s="66"/>
      <c r="G1162" s="63"/>
      <c r="H1162" s="67"/>
      <c r="I1162" s="68"/>
      <c r="J1162" s="68"/>
      <c r="K1162" s="34"/>
      <c r="L1162" s="75">
        <v>1162</v>
      </c>
      <c r="M1162" s="75" t="b">
        <f xml:space="preserve"> IF(AND(Edges[Relationship Date (UTC)] &gt;= Misc!$O$2, Edges[Relationship Date (UTC)] &lt;= Misc!$P$2,Edges[Tweet Date (UTC)] &gt;= Misc!$O$3, Edges[Tweet Date (UTC)] &lt;= Misc!$P$3,TRUE), TRUE, FALSE)</f>
        <v>1</v>
      </c>
      <c r="N1162" s="70"/>
      <c r="O1162" s="87" t="s">
        <v>1908</v>
      </c>
      <c r="P1162" s="90">
        <v>44081.387442129628</v>
      </c>
      <c r="Q1162" s="87" t="s">
        <v>2296</v>
      </c>
      <c r="R1162" s="87"/>
      <c r="S1162" s="87"/>
      <c r="T1162" s="87" t="s">
        <v>2743</v>
      </c>
      <c r="U1162" s="90">
        <v>44081.387442129628</v>
      </c>
      <c r="V1162" s="92" t="s">
        <v>3689</v>
      </c>
      <c r="W1162" s="87"/>
      <c r="X1162" s="87"/>
      <c r="Y1162" s="96" t="s">
        <v>5689</v>
      </c>
      <c r="Z1162" s="87"/>
      <c r="AA1162" s="48">
        <v>0</v>
      </c>
      <c r="AB1162" s="49">
        <v>0</v>
      </c>
      <c r="AC1162" s="48">
        <v>0</v>
      </c>
      <c r="AD1162" s="49">
        <v>0</v>
      </c>
      <c r="AE1162" s="48">
        <v>0</v>
      </c>
      <c r="AF1162" s="49">
        <v>0</v>
      </c>
      <c r="AG1162" s="48">
        <v>27</v>
      </c>
      <c r="AH1162" s="49">
        <v>100</v>
      </c>
      <c r="AI1162" s="48">
        <v>27</v>
      </c>
    </row>
    <row r="1163" spans="1:35" x14ac:dyDescent="0.25">
      <c r="A1163" s="62" t="s">
        <v>683</v>
      </c>
      <c r="B1163" s="62" t="s">
        <v>1165</v>
      </c>
      <c r="C1163" s="63"/>
      <c r="D1163" s="64"/>
      <c r="E1163" s="65"/>
      <c r="F1163" s="66"/>
      <c r="G1163" s="63"/>
      <c r="H1163" s="67"/>
      <c r="I1163" s="68"/>
      <c r="J1163" s="68"/>
      <c r="K1163" s="34"/>
      <c r="L1163" s="75">
        <v>1163</v>
      </c>
      <c r="M1163" s="75" t="b">
        <f xml:space="preserve"> IF(AND(Edges[Relationship Date (UTC)] &gt;= Misc!$O$2, Edges[Relationship Date (UTC)] &lt;= Misc!$P$2,Edges[Tweet Date (UTC)] &gt;= Misc!$O$3, Edges[Tweet Date (UTC)] &lt;= Misc!$P$3,TRUE), TRUE, FALSE)</f>
        <v>1</v>
      </c>
      <c r="N1163" s="70"/>
      <c r="O1163" s="87" t="s">
        <v>1908</v>
      </c>
      <c r="P1163" s="90">
        <v>44081.387511574074</v>
      </c>
      <c r="Q1163" s="87" t="s">
        <v>2220</v>
      </c>
      <c r="R1163" s="92" t="s">
        <v>2677</v>
      </c>
      <c r="S1163" s="87" t="s">
        <v>2738</v>
      </c>
      <c r="T1163" s="87" t="s">
        <v>2743</v>
      </c>
      <c r="U1163" s="90">
        <v>44081.387511574074</v>
      </c>
      <c r="V1163" s="92" t="s">
        <v>3690</v>
      </c>
      <c r="W1163" s="87"/>
      <c r="X1163" s="87"/>
      <c r="Y1163" s="96" t="s">
        <v>5690</v>
      </c>
      <c r="Z1163" s="87"/>
      <c r="AA1163" s="48">
        <v>0</v>
      </c>
      <c r="AB1163" s="49">
        <v>0</v>
      </c>
      <c r="AC1163" s="48">
        <v>0</v>
      </c>
      <c r="AD1163" s="49">
        <v>0</v>
      </c>
      <c r="AE1163" s="48">
        <v>0</v>
      </c>
      <c r="AF1163" s="49">
        <v>0</v>
      </c>
      <c r="AG1163" s="48">
        <v>16</v>
      </c>
      <c r="AH1163" s="49">
        <v>100</v>
      </c>
      <c r="AI1163" s="48">
        <v>16</v>
      </c>
    </row>
    <row r="1164" spans="1:35" x14ac:dyDescent="0.25">
      <c r="A1164" s="62" t="s">
        <v>684</v>
      </c>
      <c r="B1164" s="62" t="s">
        <v>1679</v>
      </c>
      <c r="C1164" s="63"/>
      <c r="D1164" s="64"/>
      <c r="E1164" s="65"/>
      <c r="F1164" s="66"/>
      <c r="G1164" s="63"/>
      <c r="H1164" s="67"/>
      <c r="I1164" s="68"/>
      <c r="J1164" s="68"/>
      <c r="K1164" s="34"/>
      <c r="L1164" s="75">
        <v>1164</v>
      </c>
      <c r="M1164" s="75" t="b">
        <f xml:space="preserve"> IF(AND(Edges[Relationship Date (UTC)] &gt;= Misc!$O$2, Edges[Relationship Date (UTC)] &lt;= Misc!$P$2,Edges[Tweet Date (UTC)] &gt;= Misc!$O$3, Edges[Tweet Date (UTC)] &lt;= Misc!$P$3,TRUE), TRUE, FALSE)</f>
        <v>1</v>
      </c>
      <c r="N1164" s="70"/>
      <c r="O1164" s="87" t="s">
        <v>1908</v>
      </c>
      <c r="P1164" s="90">
        <v>44081.387511574074</v>
      </c>
      <c r="Q1164" s="87" t="s">
        <v>2293</v>
      </c>
      <c r="R1164" s="87"/>
      <c r="S1164" s="87"/>
      <c r="T1164" s="87" t="s">
        <v>2772</v>
      </c>
      <c r="U1164" s="90">
        <v>44081.387511574074</v>
      </c>
      <c r="V1164" s="92" t="s">
        <v>3691</v>
      </c>
      <c r="W1164" s="87"/>
      <c r="X1164" s="87"/>
      <c r="Y1164" s="96" t="s">
        <v>5691</v>
      </c>
      <c r="Z1164" s="87"/>
      <c r="AA1164" s="48">
        <v>0</v>
      </c>
      <c r="AB1164" s="49">
        <v>0</v>
      </c>
      <c r="AC1164" s="48">
        <v>0</v>
      </c>
      <c r="AD1164" s="49">
        <v>0</v>
      </c>
      <c r="AE1164" s="48">
        <v>0</v>
      </c>
      <c r="AF1164" s="49">
        <v>0</v>
      </c>
      <c r="AG1164" s="48">
        <v>20</v>
      </c>
      <c r="AH1164" s="49">
        <v>100</v>
      </c>
      <c r="AI1164" s="48">
        <v>20</v>
      </c>
    </row>
    <row r="1165" spans="1:35" x14ac:dyDescent="0.25">
      <c r="A1165" s="62" t="s">
        <v>684</v>
      </c>
      <c r="B1165" s="62" t="s">
        <v>1387</v>
      </c>
      <c r="C1165" s="63"/>
      <c r="D1165" s="64"/>
      <c r="E1165" s="65"/>
      <c r="F1165" s="66"/>
      <c r="G1165" s="63"/>
      <c r="H1165" s="67"/>
      <c r="I1165" s="68"/>
      <c r="J1165" s="68"/>
      <c r="K1165" s="34"/>
      <c r="L1165" s="75">
        <v>1165</v>
      </c>
      <c r="M1165" s="75" t="b">
        <f xml:space="preserve"> IF(AND(Edges[Relationship Date (UTC)] &gt;= Misc!$O$2, Edges[Relationship Date (UTC)] &lt;= Misc!$P$2,Edges[Tweet Date (UTC)] &gt;= Misc!$O$3, Edges[Tweet Date (UTC)] &lt;= Misc!$P$3,TRUE), TRUE, FALSE)</f>
        <v>1</v>
      </c>
      <c r="N1165" s="70"/>
      <c r="O1165" s="87" t="s">
        <v>1908</v>
      </c>
      <c r="P1165" s="90">
        <v>44081.382581018515</v>
      </c>
      <c r="Q1165" s="87" t="s">
        <v>2305</v>
      </c>
      <c r="R1165" s="87"/>
      <c r="S1165" s="87"/>
      <c r="T1165" s="87" t="s">
        <v>2743</v>
      </c>
      <c r="U1165" s="90">
        <v>44081.382581018515</v>
      </c>
      <c r="V1165" s="92" t="s">
        <v>3692</v>
      </c>
      <c r="W1165" s="87"/>
      <c r="X1165" s="87"/>
      <c r="Y1165" s="96" t="s">
        <v>5692</v>
      </c>
      <c r="Z1165" s="87"/>
      <c r="AA1165" s="48">
        <v>0</v>
      </c>
      <c r="AB1165" s="49">
        <v>0</v>
      </c>
      <c r="AC1165" s="48">
        <v>0</v>
      </c>
      <c r="AD1165" s="49">
        <v>0</v>
      </c>
      <c r="AE1165" s="48">
        <v>0</v>
      </c>
      <c r="AF1165" s="49">
        <v>0</v>
      </c>
      <c r="AG1165" s="48">
        <v>19</v>
      </c>
      <c r="AH1165" s="49">
        <v>100</v>
      </c>
      <c r="AI1165" s="48">
        <v>19</v>
      </c>
    </row>
    <row r="1166" spans="1:35" x14ac:dyDescent="0.25">
      <c r="A1166" s="62" t="s">
        <v>685</v>
      </c>
      <c r="B1166" s="62" t="s">
        <v>1165</v>
      </c>
      <c r="C1166" s="63"/>
      <c r="D1166" s="64"/>
      <c r="E1166" s="65"/>
      <c r="F1166" s="66"/>
      <c r="G1166" s="63"/>
      <c r="H1166" s="67"/>
      <c r="I1166" s="68"/>
      <c r="J1166" s="68"/>
      <c r="K1166" s="34"/>
      <c r="L1166" s="75">
        <v>1166</v>
      </c>
      <c r="M1166" s="75" t="b">
        <f xml:space="preserve"> IF(AND(Edges[Relationship Date (UTC)] &gt;= Misc!$O$2, Edges[Relationship Date (UTC)] &lt;= Misc!$P$2,Edges[Tweet Date (UTC)] &gt;= Misc!$O$3, Edges[Tweet Date (UTC)] &lt;= Misc!$P$3,TRUE), TRUE, FALSE)</f>
        <v>1</v>
      </c>
      <c r="N1166" s="70"/>
      <c r="O1166" s="87" t="s">
        <v>1908</v>
      </c>
      <c r="P1166" s="90">
        <v>44081.38753472222</v>
      </c>
      <c r="Q1166" s="87" t="s">
        <v>1911</v>
      </c>
      <c r="R1166" s="87"/>
      <c r="S1166" s="87"/>
      <c r="T1166" s="87" t="s">
        <v>2743</v>
      </c>
      <c r="U1166" s="90">
        <v>44081.38753472222</v>
      </c>
      <c r="V1166" s="92" t="s">
        <v>3693</v>
      </c>
      <c r="W1166" s="87"/>
      <c r="X1166" s="87"/>
      <c r="Y1166" s="96" t="s">
        <v>5693</v>
      </c>
      <c r="Z1166" s="87"/>
      <c r="AA1166" s="48">
        <v>0</v>
      </c>
      <c r="AB1166" s="49">
        <v>0</v>
      </c>
      <c r="AC1166" s="48">
        <v>0</v>
      </c>
      <c r="AD1166" s="49">
        <v>0</v>
      </c>
      <c r="AE1166" s="48">
        <v>0</v>
      </c>
      <c r="AF1166" s="49">
        <v>0</v>
      </c>
      <c r="AG1166" s="48">
        <v>29</v>
      </c>
      <c r="AH1166" s="49">
        <v>100</v>
      </c>
      <c r="AI1166" s="48">
        <v>29</v>
      </c>
    </row>
    <row r="1167" spans="1:35" x14ac:dyDescent="0.25">
      <c r="A1167" s="62" t="s">
        <v>686</v>
      </c>
      <c r="B1167" s="62" t="s">
        <v>1165</v>
      </c>
      <c r="C1167" s="63"/>
      <c r="D1167" s="64"/>
      <c r="E1167" s="65"/>
      <c r="F1167" s="66"/>
      <c r="G1167" s="63"/>
      <c r="H1167" s="67"/>
      <c r="I1167" s="68"/>
      <c r="J1167" s="68"/>
      <c r="K1167" s="34"/>
      <c r="L1167" s="75">
        <v>1167</v>
      </c>
      <c r="M1167" s="75" t="b">
        <f xml:space="preserve"> IF(AND(Edges[Relationship Date (UTC)] &gt;= Misc!$O$2, Edges[Relationship Date (UTC)] &lt;= Misc!$P$2,Edges[Tweet Date (UTC)] &gt;= Misc!$O$3, Edges[Tweet Date (UTC)] &lt;= Misc!$P$3,TRUE), TRUE, FALSE)</f>
        <v>1</v>
      </c>
      <c r="N1167" s="70"/>
      <c r="O1167" s="87" t="s">
        <v>1908</v>
      </c>
      <c r="P1167" s="90">
        <v>44081.387013888889</v>
      </c>
      <c r="Q1167" s="87" t="s">
        <v>2250</v>
      </c>
      <c r="R1167" s="87"/>
      <c r="S1167" s="87"/>
      <c r="T1167" s="87" t="s">
        <v>2827</v>
      </c>
      <c r="U1167" s="90">
        <v>44081.387013888889</v>
      </c>
      <c r="V1167" s="92" t="s">
        <v>3694</v>
      </c>
      <c r="W1167" s="87"/>
      <c r="X1167" s="87"/>
      <c r="Y1167" s="96" t="s">
        <v>5694</v>
      </c>
      <c r="Z1167" s="87"/>
      <c r="AA1167" s="48"/>
      <c r="AB1167" s="49"/>
      <c r="AC1167" s="48"/>
      <c r="AD1167" s="49"/>
      <c r="AE1167" s="48"/>
      <c r="AF1167" s="49"/>
      <c r="AG1167" s="48"/>
      <c r="AH1167" s="49"/>
      <c r="AI1167" s="48"/>
    </row>
    <row r="1168" spans="1:35" x14ac:dyDescent="0.25">
      <c r="A1168" s="62" t="s">
        <v>686</v>
      </c>
      <c r="B1168" s="62" t="s">
        <v>1164</v>
      </c>
      <c r="C1168" s="63"/>
      <c r="D1168" s="64"/>
      <c r="E1168" s="65"/>
      <c r="F1168" s="66"/>
      <c r="G1168" s="63"/>
      <c r="H1168" s="67"/>
      <c r="I1168" s="68"/>
      <c r="J1168" s="68"/>
      <c r="K1168" s="34"/>
      <c r="L1168" s="75">
        <v>1168</v>
      </c>
      <c r="M1168" s="75" t="b">
        <f xml:space="preserve"> IF(AND(Edges[Relationship Date (UTC)] &gt;= Misc!$O$2, Edges[Relationship Date (UTC)] &lt;= Misc!$P$2,Edges[Tweet Date (UTC)] &gt;= Misc!$O$3, Edges[Tweet Date (UTC)] &lt;= Misc!$P$3,TRUE), TRUE, FALSE)</f>
        <v>1</v>
      </c>
      <c r="N1168" s="70"/>
      <c r="O1168" s="87" t="s">
        <v>1908</v>
      </c>
      <c r="P1168" s="90">
        <v>44081.387013888889</v>
      </c>
      <c r="Q1168" s="87" t="s">
        <v>2250</v>
      </c>
      <c r="R1168" s="87"/>
      <c r="S1168" s="87"/>
      <c r="T1168" s="87" t="s">
        <v>2827</v>
      </c>
      <c r="U1168" s="90">
        <v>44081.387013888889</v>
      </c>
      <c r="V1168" s="92" t="s">
        <v>3694</v>
      </c>
      <c r="W1168" s="87"/>
      <c r="X1168" s="87"/>
      <c r="Y1168" s="96" t="s">
        <v>5694</v>
      </c>
      <c r="Z1168" s="87"/>
      <c r="AA1168" s="48">
        <v>0</v>
      </c>
      <c r="AB1168" s="49">
        <v>0</v>
      </c>
      <c r="AC1168" s="48">
        <v>0</v>
      </c>
      <c r="AD1168" s="49">
        <v>0</v>
      </c>
      <c r="AE1168" s="48">
        <v>0</v>
      </c>
      <c r="AF1168" s="49">
        <v>0</v>
      </c>
      <c r="AG1168" s="48">
        <v>9</v>
      </c>
      <c r="AH1168" s="49">
        <v>100</v>
      </c>
      <c r="AI1168" s="48">
        <v>9</v>
      </c>
    </row>
    <row r="1169" spans="1:35" x14ac:dyDescent="0.25">
      <c r="A1169" s="62" t="s">
        <v>686</v>
      </c>
      <c r="B1169" s="62" t="s">
        <v>1165</v>
      </c>
      <c r="C1169" s="63"/>
      <c r="D1169" s="64"/>
      <c r="E1169" s="65"/>
      <c r="F1169" s="66"/>
      <c r="G1169" s="63"/>
      <c r="H1169" s="67"/>
      <c r="I1169" s="68"/>
      <c r="J1169" s="68"/>
      <c r="K1169" s="34"/>
      <c r="L1169" s="75">
        <v>1169</v>
      </c>
      <c r="M1169" s="75" t="b">
        <f xml:space="preserve"> IF(AND(Edges[Relationship Date (UTC)] &gt;= Misc!$O$2, Edges[Relationship Date (UTC)] &lt;= Misc!$P$2,Edges[Tweet Date (UTC)] &gt;= Misc!$O$3, Edges[Tweet Date (UTC)] &lt;= Misc!$P$3,TRUE), TRUE, FALSE)</f>
        <v>1</v>
      </c>
      <c r="N1169" s="70"/>
      <c r="O1169" s="87" t="s">
        <v>1908</v>
      </c>
      <c r="P1169" s="90">
        <v>44081.387546296297</v>
      </c>
      <c r="Q1169" s="87" t="s">
        <v>2219</v>
      </c>
      <c r="R1169" s="87"/>
      <c r="S1169" s="87"/>
      <c r="T1169" s="87" t="s">
        <v>2743</v>
      </c>
      <c r="U1169" s="90">
        <v>44081.387546296297</v>
      </c>
      <c r="V1169" s="92" t="s">
        <v>3695</v>
      </c>
      <c r="W1169" s="87"/>
      <c r="X1169" s="87"/>
      <c r="Y1169" s="96" t="s">
        <v>5695</v>
      </c>
      <c r="Z1169" s="87"/>
      <c r="AA1169" s="48">
        <v>0</v>
      </c>
      <c r="AB1169" s="49">
        <v>0</v>
      </c>
      <c r="AC1169" s="48">
        <v>0</v>
      </c>
      <c r="AD1169" s="49">
        <v>0</v>
      </c>
      <c r="AE1169" s="48">
        <v>0</v>
      </c>
      <c r="AF1169" s="49">
        <v>0</v>
      </c>
      <c r="AG1169" s="48">
        <v>16</v>
      </c>
      <c r="AH1169" s="49">
        <v>100</v>
      </c>
      <c r="AI1169" s="48">
        <v>16</v>
      </c>
    </row>
    <row r="1170" spans="1:35" x14ac:dyDescent="0.25">
      <c r="A1170" s="62" t="s">
        <v>687</v>
      </c>
      <c r="B1170" s="62" t="s">
        <v>1165</v>
      </c>
      <c r="C1170" s="63"/>
      <c r="D1170" s="64"/>
      <c r="E1170" s="65"/>
      <c r="F1170" s="66"/>
      <c r="G1170" s="63"/>
      <c r="H1170" s="67"/>
      <c r="I1170" s="68"/>
      <c r="J1170" s="68"/>
      <c r="K1170" s="34"/>
      <c r="L1170" s="75">
        <v>1170</v>
      </c>
      <c r="M1170" s="75" t="b">
        <f xml:space="preserve"> IF(AND(Edges[Relationship Date (UTC)] &gt;= Misc!$O$2, Edges[Relationship Date (UTC)] &lt;= Misc!$P$2,Edges[Tweet Date (UTC)] &gt;= Misc!$O$3, Edges[Tweet Date (UTC)] &lt;= Misc!$P$3,TRUE), TRUE, FALSE)</f>
        <v>1</v>
      </c>
      <c r="N1170" s="70"/>
      <c r="O1170" s="87" t="s">
        <v>1909</v>
      </c>
      <c r="P1170" s="90">
        <v>44081.387557870374</v>
      </c>
      <c r="Q1170" s="87" t="s">
        <v>2306</v>
      </c>
      <c r="R1170" s="92" t="s">
        <v>2683</v>
      </c>
      <c r="S1170" s="87" t="s">
        <v>2738</v>
      </c>
      <c r="T1170" s="87"/>
      <c r="U1170" s="90">
        <v>44081.387557870374</v>
      </c>
      <c r="V1170" s="92" t="s">
        <v>3696</v>
      </c>
      <c r="W1170" s="87"/>
      <c r="X1170" s="87"/>
      <c r="Y1170" s="96" t="s">
        <v>5696</v>
      </c>
      <c r="Z1170" s="96" t="s">
        <v>6909</v>
      </c>
      <c r="AA1170" s="132">
        <v>0</v>
      </c>
      <c r="AB1170" s="133">
        <v>0</v>
      </c>
      <c r="AC1170" s="132">
        <v>0</v>
      </c>
      <c r="AD1170" s="133">
        <v>0</v>
      </c>
      <c r="AE1170" s="132">
        <v>0</v>
      </c>
      <c r="AF1170" s="133">
        <v>0</v>
      </c>
      <c r="AG1170" s="132">
        <v>34</v>
      </c>
      <c r="AH1170" s="133">
        <v>100</v>
      </c>
      <c r="AI1170" s="132">
        <v>34</v>
      </c>
    </row>
    <row r="1171" spans="1:35" x14ac:dyDescent="0.25">
      <c r="A1171" s="62" t="s">
        <v>688</v>
      </c>
      <c r="B1171" s="62" t="s">
        <v>1165</v>
      </c>
      <c r="C1171" s="63"/>
      <c r="D1171" s="64"/>
      <c r="E1171" s="65"/>
      <c r="F1171" s="66"/>
      <c r="G1171" s="63"/>
      <c r="H1171" s="67"/>
      <c r="I1171" s="68"/>
      <c r="J1171" s="68"/>
      <c r="K1171" s="34"/>
      <c r="L1171" s="75">
        <v>1171</v>
      </c>
      <c r="M1171" s="75" t="b">
        <f xml:space="preserve"> IF(AND(Edges[Relationship Date (UTC)] &gt;= Misc!$O$2, Edges[Relationship Date (UTC)] &lt;= Misc!$P$2,Edges[Tweet Date (UTC)] &gt;= Misc!$O$3, Edges[Tweet Date (UTC)] &lt;= Misc!$P$3,TRUE), TRUE, FALSE)</f>
        <v>1</v>
      </c>
      <c r="N1171" s="70"/>
      <c r="O1171" s="87" t="s">
        <v>1908</v>
      </c>
      <c r="P1171" s="90">
        <v>44081.370381944442</v>
      </c>
      <c r="Q1171" s="87" t="s">
        <v>1970</v>
      </c>
      <c r="R1171" s="87"/>
      <c r="S1171" s="87"/>
      <c r="T1171" s="87"/>
      <c r="U1171" s="90">
        <v>44081.370381944442</v>
      </c>
      <c r="V1171" s="92" t="s">
        <v>3697</v>
      </c>
      <c r="W1171" s="87"/>
      <c r="X1171" s="87"/>
      <c r="Y1171" s="96" t="s">
        <v>5697</v>
      </c>
      <c r="Z1171" s="87"/>
      <c r="AA1171" s="48">
        <v>0</v>
      </c>
      <c r="AB1171" s="49">
        <v>0</v>
      </c>
      <c r="AC1171" s="48">
        <v>0</v>
      </c>
      <c r="AD1171" s="49">
        <v>0</v>
      </c>
      <c r="AE1171" s="48">
        <v>0</v>
      </c>
      <c r="AF1171" s="49">
        <v>0</v>
      </c>
      <c r="AG1171" s="48">
        <v>46</v>
      </c>
      <c r="AH1171" s="49">
        <v>100</v>
      </c>
      <c r="AI1171" s="48">
        <v>46</v>
      </c>
    </row>
    <row r="1172" spans="1:35" x14ac:dyDescent="0.25">
      <c r="A1172" s="62" t="s">
        <v>688</v>
      </c>
      <c r="B1172" s="62" t="s">
        <v>1165</v>
      </c>
      <c r="C1172" s="63"/>
      <c r="D1172" s="64"/>
      <c r="E1172" s="65"/>
      <c r="F1172" s="66"/>
      <c r="G1172" s="63"/>
      <c r="H1172" s="67"/>
      <c r="I1172" s="68"/>
      <c r="J1172" s="68"/>
      <c r="K1172" s="34"/>
      <c r="L1172" s="75">
        <v>1172</v>
      </c>
      <c r="M1172" s="75" t="b">
        <f xml:space="preserve"> IF(AND(Edges[Relationship Date (UTC)] &gt;= Misc!$O$2, Edges[Relationship Date (UTC)] &lt;= Misc!$P$2,Edges[Tweet Date (UTC)] &gt;= Misc!$O$3, Edges[Tweet Date (UTC)] &lt;= Misc!$P$3,TRUE), TRUE, FALSE)</f>
        <v>1</v>
      </c>
      <c r="N1172" s="70"/>
      <c r="O1172" s="87" t="s">
        <v>1908</v>
      </c>
      <c r="P1172" s="90">
        <v>44081.371342592596</v>
      </c>
      <c r="Q1172" s="87" t="s">
        <v>1973</v>
      </c>
      <c r="R1172" s="87"/>
      <c r="S1172" s="87"/>
      <c r="T1172" s="87"/>
      <c r="U1172" s="90">
        <v>44081.371342592596</v>
      </c>
      <c r="V1172" s="92" t="s">
        <v>3698</v>
      </c>
      <c r="W1172" s="87"/>
      <c r="X1172" s="87"/>
      <c r="Y1172" s="96" t="s">
        <v>5698</v>
      </c>
      <c r="Z1172" s="87"/>
      <c r="AA1172" s="48">
        <v>0</v>
      </c>
      <c r="AB1172" s="49">
        <v>0</v>
      </c>
      <c r="AC1172" s="48">
        <v>0</v>
      </c>
      <c r="AD1172" s="49">
        <v>0</v>
      </c>
      <c r="AE1172" s="48">
        <v>0</v>
      </c>
      <c r="AF1172" s="49">
        <v>0</v>
      </c>
      <c r="AG1172" s="48">
        <v>46</v>
      </c>
      <c r="AH1172" s="49">
        <v>100</v>
      </c>
      <c r="AI1172" s="48">
        <v>46</v>
      </c>
    </row>
    <row r="1173" spans="1:35" x14ac:dyDescent="0.25">
      <c r="A1173" s="62" t="s">
        <v>688</v>
      </c>
      <c r="B1173" s="62" t="s">
        <v>1165</v>
      </c>
      <c r="C1173" s="63"/>
      <c r="D1173" s="64"/>
      <c r="E1173" s="65"/>
      <c r="F1173" s="66"/>
      <c r="G1173" s="63"/>
      <c r="H1173" s="67"/>
      <c r="I1173" s="68"/>
      <c r="J1173" s="68"/>
      <c r="K1173" s="34"/>
      <c r="L1173" s="75">
        <v>1173</v>
      </c>
      <c r="M1173" s="75" t="b">
        <f xml:space="preserve"> IF(AND(Edges[Relationship Date (UTC)] &gt;= Misc!$O$2, Edges[Relationship Date (UTC)] &lt;= Misc!$P$2,Edges[Tweet Date (UTC)] &gt;= Misc!$O$3, Edges[Tweet Date (UTC)] &lt;= Misc!$P$3,TRUE), TRUE, FALSE)</f>
        <v>1</v>
      </c>
      <c r="N1173" s="70"/>
      <c r="O1173" s="87" t="s">
        <v>1908</v>
      </c>
      <c r="P1173" s="90">
        <v>44081.387557870374</v>
      </c>
      <c r="Q1173" s="87" t="s">
        <v>2219</v>
      </c>
      <c r="R1173" s="87"/>
      <c r="S1173" s="87"/>
      <c r="T1173" s="87" t="s">
        <v>2743</v>
      </c>
      <c r="U1173" s="90">
        <v>44081.387557870374</v>
      </c>
      <c r="V1173" s="92" t="s">
        <v>3699</v>
      </c>
      <c r="W1173" s="87"/>
      <c r="X1173" s="87"/>
      <c r="Y1173" s="96" t="s">
        <v>5699</v>
      </c>
      <c r="Z1173" s="87"/>
      <c r="AA1173" s="48">
        <v>0</v>
      </c>
      <c r="AB1173" s="49">
        <v>0</v>
      </c>
      <c r="AC1173" s="48">
        <v>0</v>
      </c>
      <c r="AD1173" s="49">
        <v>0</v>
      </c>
      <c r="AE1173" s="48">
        <v>0</v>
      </c>
      <c r="AF1173" s="49">
        <v>0</v>
      </c>
      <c r="AG1173" s="48">
        <v>16</v>
      </c>
      <c r="AH1173" s="49">
        <v>100</v>
      </c>
      <c r="AI1173" s="48">
        <v>16</v>
      </c>
    </row>
    <row r="1174" spans="1:35" x14ac:dyDescent="0.25">
      <c r="A1174" s="62" t="s">
        <v>689</v>
      </c>
      <c r="B1174" s="62" t="s">
        <v>1387</v>
      </c>
      <c r="C1174" s="63"/>
      <c r="D1174" s="64"/>
      <c r="E1174" s="65"/>
      <c r="F1174" s="66"/>
      <c r="G1174" s="63"/>
      <c r="H1174" s="67"/>
      <c r="I1174" s="68"/>
      <c r="J1174" s="68"/>
      <c r="K1174" s="34"/>
      <c r="L1174" s="75">
        <v>1174</v>
      </c>
      <c r="M1174" s="75" t="b">
        <f xml:space="preserve"> IF(AND(Edges[Relationship Date (UTC)] &gt;= Misc!$O$2, Edges[Relationship Date (UTC)] &lt;= Misc!$P$2,Edges[Tweet Date (UTC)] &gt;= Misc!$O$3, Edges[Tweet Date (UTC)] &lt;= Misc!$P$3,TRUE), TRUE, FALSE)</f>
        <v>1</v>
      </c>
      <c r="N1174" s="70"/>
      <c r="O1174" s="87" t="s">
        <v>1908</v>
      </c>
      <c r="P1174" s="90">
        <v>44081.387638888889</v>
      </c>
      <c r="Q1174" s="87" t="s">
        <v>2307</v>
      </c>
      <c r="R1174" s="87"/>
      <c r="S1174" s="87"/>
      <c r="T1174" s="87" t="s">
        <v>2840</v>
      </c>
      <c r="U1174" s="90">
        <v>44081.387638888889</v>
      </c>
      <c r="V1174" s="92" t="s">
        <v>3700</v>
      </c>
      <c r="W1174" s="87"/>
      <c r="X1174" s="87"/>
      <c r="Y1174" s="96" t="s">
        <v>5700</v>
      </c>
      <c r="Z1174" s="87"/>
      <c r="AA1174" s="48"/>
      <c r="AB1174" s="49"/>
      <c r="AC1174" s="48"/>
      <c r="AD1174" s="49"/>
      <c r="AE1174" s="48"/>
      <c r="AF1174" s="49"/>
      <c r="AG1174" s="48"/>
      <c r="AH1174" s="49"/>
      <c r="AI1174" s="48"/>
    </row>
    <row r="1175" spans="1:35" x14ac:dyDescent="0.25">
      <c r="A1175" s="62" t="s">
        <v>689</v>
      </c>
      <c r="B1175" s="62" t="s">
        <v>1693</v>
      </c>
      <c r="C1175" s="63"/>
      <c r="D1175" s="64"/>
      <c r="E1175" s="65"/>
      <c r="F1175" s="66"/>
      <c r="G1175" s="63"/>
      <c r="H1175" s="67"/>
      <c r="I1175" s="68"/>
      <c r="J1175" s="68"/>
      <c r="K1175" s="34"/>
      <c r="L1175" s="75">
        <v>1175</v>
      </c>
      <c r="M1175" s="75" t="b">
        <f xml:space="preserve"> IF(AND(Edges[Relationship Date (UTC)] &gt;= Misc!$O$2, Edges[Relationship Date (UTC)] &lt;= Misc!$P$2,Edges[Tweet Date (UTC)] &gt;= Misc!$O$3, Edges[Tweet Date (UTC)] &lt;= Misc!$P$3,TRUE), TRUE, FALSE)</f>
        <v>1</v>
      </c>
      <c r="N1175" s="70"/>
      <c r="O1175" s="87" t="s">
        <v>1908</v>
      </c>
      <c r="P1175" s="90">
        <v>44081.387638888889</v>
      </c>
      <c r="Q1175" s="87" t="s">
        <v>2307</v>
      </c>
      <c r="R1175" s="87"/>
      <c r="S1175" s="87"/>
      <c r="T1175" s="87" t="s">
        <v>2840</v>
      </c>
      <c r="U1175" s="90">
        <v>44081.387638888889</v>
      </c>
      <c r="V1175" s="92" t="s">
        <v>3700</v>
      </c>
      <c r="W1175" s="87"/>
      <c r="X1175" s="87"/>
      <c r="Y1175" s="96" t="s">
        <v>5700</v>
      </c>
      <c r="Z1175" s="87"/>
      <c r="AA1175" s="48">
        <v>0</v>
      </c>
      <c r="AB1175" s="49">
        <v>0</v>
      </c>
      <c r="AC1175" s="48">
        <v>0</v>
      </c>
      <c r="AD1175" s="49">
        <v>0</v>
      </c>
      <c r="AE1175" s="48">
        <v>0</v>
      </c>
      <c r="AF1175" s="49">
        <v>0</v>
      </c>
      <c r="AG1175" s="48">
        <v>19</v>
      </c>
      <c r="AH1175" s="49">
        <v>100</v>
      </c>
      <c r="AI1175" s="48">
        <v>19</v>
      </c>
    </row>
    <row r="1176" spans="1:35" x14ac:dyDescent="0.25">
      <c r="A1176" s="62" t="s">
        <v>690</v>
      </c>
      <c r="B1176" s="62" t="s">
        <v>1269</v>
      </c>
      <c r="C1176" s="63"/>
      <c r="D1176" s="64"/>
      <c r="E1176" s="65"/>
      <c r="F1176" s="66"/>
      <c r="G1176" s="63"/>
      <c r="H1176" s="67"/>
      <c r="I1176" s="68"/>
      <c r="J1176" s="68"/>
      <c r="K1176" s="34"/>
      <c r="L1176" s="75">
        <v>1176</v>
      </c>
      <c r="M1176" s="75" t="b">
        <f xml:space="preserve"> IF(AND(Edges[Relationship Date (UTC)] &gt;= Misc!$O$2, Edges[Relationship Date (UTC)] &lt;= Misc!$P$2,Edges[Tweet Date (UTC)] &gt;= Misc!$O$3, Edges[Tweet Date (UTC)] &lt;= Misc!$P$3,TRUE), TRUE, FALSE)</f>
        <v>1</v>
      </c>
      <c r="N1176" s="70"/>
      <c r="O1176" s="87" t="s">
        <v>1908</v>
      </c>
      <c r="P1176" s="90">
        <v>44081.387650462966</v>
      </c>
      <c r="Q1176" s="87" t="s">
        <v>2093</v>
      </c>
      <c r="R1176" s="87"/>
      <c r="S1176" s="87"/>
      <c r="T1176" s="87" t="s">
        <v>2743</v>
      </c>
      <c r="U1176" s="90">
        <v>44081.387650462966</v>
      </c>
      <c r="V1176" s="92" t="s">
        <v>3701</v>
      </c>
      <c r="W1176" s="87"/>
      <c r="X1176" s="87"/>
      <c r="Y1176" s="96" t="s">
        <v>5701</v>
      </c>
      <c r="Z1176" s="87"/>
      <c r="AA1176" s="48">
        <v>0</v>
      </c>
      <c r="AB1176" s="49">
        <v>0</v>
      </c>
      <c r="AC1176" s="48">
        <v>0</v>
      </c>
      <c r="AD1176" s="49">
        <v>0</v>
      </c>
      <c r="AE1176" s="48">
        <v>0</v>
      </c>
      <c r="AF1176" s="49">
        <v>0</v>
      </c>
      <c r="AG1176" s="48">
        <v>32</v>
      </c>
      <c r="AH1176" s="49">
        <v>100</v>
      </c>
      <c r="AI1176" s="48">
        <v>32</v>
      </c>
    </row>
    <row r="1177" spans="1:35" x14ac:dyDescent="0.25">
      <c r="A1177" s="62" t="s">
        <v>691</v>
      </c>
      <c r="B1177" s="62" t="s">
        <v>1165</v>
      </c>
      <c r="C1177" s="63"/>
      <c r="D1177" s="64"/>
      <c r="E1177" s="65"/>
      <c r="F1177" s="66"/>
      <c r="G1177" s="63"/>
      <c r="H1177" s="67"/>
      <c r="I1177" s="68"/>
      <c r="J1177" s="68"/>
      <c r="K1177" s="34"/>
      <c r="L1177" s="75">
        <v>1177</v>
      </c>
      <c r="M1177" s="75" t="b">
        <f xml:space="preserve"> IF(AND(Edges[Relationship Date (UTC)] &gt;= Misc!$O$2, Edges[Relationship Date (UTC)] &lt;= Misc!$P$2,Edges[Tweet Date (UTC)] &gt;= Misc!$O$3, Edges[Tweet Date (UTC)] &lt;= Misc!$P$3,TRUE), TRUE, FALSE)</f>
        <v>1</v>
      </c>
      <c r="N1177" s="70"/>
      <c r="O1177" s="87" t="s">
        <v>1908</v>
      </c>
      <c r="P1177" s="90">
        <v>44081.387662037036</v>
      </c>
      <c r="Q1177" s="87" t="s">
        <v>1972</v>
      </c>
      <c r="R1177" s="87"/>
      <c r="S1177" s="87"/>
      <c r="T1177" s="87"/>
      <c r="U1177" s="90">
        <v>44081.387662037036</v>
      </c>
      <c r="V1177" s="92" t="s">
        <v>3702</v>
      </c>
      <c r="W1177" s="87"/>
      <c r="X1177" s="87"/>
      <c r="Y1177" s="96" t="s">
        <v>5702</v>
      </c>
      <c r="Z1177" s="87"/>
      <c r="AA1177" s="48">
        <v>0</v>
      </c>
      <c r="AB1177" s="49">
        <v>0</v>
      </c>
      <c r="AC1177" s="48">
        <v>0</v>
      </c>
      <c r="AD1177" s="49">
        <v>0</v>
      </c>
      <c r="AE1177" s="48">
        <v>0</v>
      </c>
      <c r="AF1177" s="49">
        <v>0</v>
      </c>
      <c r="AG1177" s="48">
        <v>41</v>
      </c>
      <c r="AH1177" s="49">
        <v>100</v>
      </c>
      <c r="AI1177" s="48">
        <v>41</v>
      </c>
    </row>
    <row r="1178" spans="1:35" x14ac:dyDescent="0.25">
      <c r="A1178" s="62" t="s">
        <v>692</v>
      </c>
      <c r="B1178" s="62" t="s">
        <v>1359</v>
      </c>
      <c r="C1178" s="63"/>
      <c r="D1178" s="64"/>
      <c r="E1178" s="65"/>
      <c r="F1178" s="66"/>
      <c r="G1178" s="63"/>
      <c r="H1178" s="67"/>
      <c r="I1178" s="68"/>
      <c r="J1178" s="68"/>
      <c r="K1178" s="34"/>
      <c r="L1178" s="75">
        <v>1178</v>
      </c>
      <c r="M1178" s="75" t="b">
        <f xml:space="preserve"> IF(AND(Edges[Relationship Date (UTC)] &gt;= Misc!$O$2, Edges[Relationship Date (UTC)] &lt;= Misc!$P$2,Edges[Tweet Date (UTC)] &gt;= Misc!$O$3, Edges[Tweet Date (UTC)] &lt;= Misc!$P$3,TRUE), TRUE, FALSE)</f>
        <v>1</v>
      </c>
      <c r="N1178" s="70"/>
      <c r="O1178" s="87" t="s">
        <v>1908</v>
      </c>
      <c r="P1178" s="90">
        <v>44081.387696759259</v>
      </c>
      <c r="Q1178" s="87" t="s">
        <v>1923</v>
      </c>
      <c r="R1178" s="87"/>
      <c r="S1178" s="87"/>
      <c r="T1178" s="87" t="s">
        <v>2748</v>
      </c>
      <c r="U1178" s="90">
        <v>44081.387696759259</v>
      </c>
      <c r="V1178" s="92" t="s">
        <v>3703</v>
      </c>
      <c r="W1178" s="87"/>
      <c r="X1178" s="87"/>
      <c r="Y1178" s="96" t="s">
        <v>5703</v>
      </c>
      <c r="Z1178" s="87"/>
      <c r="AA1178" s="48">
        <v>0</v>
      </c>
      <c r="AB1178" s="49">
        <v>0</v>
      </c>
      <c r="AC1178" s="48">
        <v>0</v>
      </c>
      <c r="AD1178" s="49">
        <v>0</v>
      </c>
      <c r="AE1178" s="48">
        <v>0</v>
      </c>
      <c r="AF1178" s="49">
        <v>0</v>
      </c>
      <c r="AG1178" s="48">
        <v>14</v>
      </c>
      <c r="AH1178" s="49">
        <v>100</v>
      </c>
      <c r="AI1178" s="48">
        <v>14</v>
      </c>
    </row>
    <row r="1179" spans="1:35" x14ac:dyDescent="0.25">
      <c r="A1179" s="62" t="s">
        <v>693</v>
      </c>
      <c r="B1179" s="62" t="s">
        <v>1165</v>
      </c>
      <c r="C1179" s="63"/>
      <c r="D1179" s="64"/>
      <c r="E1179" s="65"/>
      <c r="F1179" s="66"/>
      <c r="G1179" s="63"/>
      <c r="H1179" s="67"/>
      <c r="I1179" s="68"/>
      <c r="J1179" s="68"/>
      <c r="K1179" s="34"/>
      <c r="L1179" s="75">
        <v>1179</v>
      </c>
      <c r="M1179" s="75" t="b">
        <f xml:space="preserve"> IF(AND(Edges[Relationship Date (UTC)] &gt;= Misc!$O$2, Edges[Relationship Date (UTC)] &lt;= Misc!$P$2,Edges[Tweet Date (UTC)] &gt;= Misc!$O$3, Edges[Tweet Date (UTC)] &lt;= Misc!$P$3,TRUE), TRUE, FALSE)</f>
        <v>1</v>
      </c>
      <c r="N1179" s="70"/>
      <c r="O1179" s="87" t="s">
        <v>1908</v>
      </c>
      <c r="P1179" s="90">
        <v>44081.387696759259</v>
      </c>
      <c r="Q1179" s="87" t="s">
        <v>1970</v>
      </c>
      <c r="R1179" s="87"/>
      <c r="S1179" s="87"/>
      <c r="T1179" s="87"/>
      <c r="U1179" s="90">
        <v>44081.387696759259</v>
      </c>
      <c r="V1179" s="92" t="s">
        <v>3704</v>
      </c>
      <c r="W1179" s="87"/>
      <c r="X1179" s="87"/>
      <c r="Y1179" s="96" t="s">
        <v>5704</v>
      </c>
      <c r="Z1179" s="87"/>
      <c r="AA1179" s="48">
        <v>0</v>
      </c>
      <c r="AB1179" s="49">
        <v>0</v>
      </c>
      <c r="AC1179" s="48">
        <v>0</v>
      </c>
      <c r="AD1179" s="49">
        <v>0</v>
      </c>
      <c r="AE1179" s="48">
        <v>0</v>
      </c>
      <c r="AF1179" s="49">
        <v>0</v>
      </c>
      <c r="AG1179" s="48">
        <v>46</v>
      </c>
      <c r="AH1179" s="49">
        <v>100</v>
      </c>
      <c r="AI1179" s="48">
        <v>46</v>
      </c>
    </row>
    <row r="1180" spans="1:35" x14ac:dyDescent="0.25">
      <c r="A1180" s="62" t="s">
        <v>694</v>
      </c>
      <c r="B1180" s="62" t="s">
        <v>1269</v>
      </c>
      <c r="C1180" s="63"/>
      <c r="D1180" s="64"/>
      <c r="E1180" s="65"/>
      <c r="F1180" s="66"/>
      <c r="G1180" s="63"/>
      <c r="H1180" s="67"/>
      <c r="I1180" s="68"/>
      <c r="J1180" s="68"/>
      <c r="K1180" s="34"/>
      <c r="L1180" s="75">
        <v>1180</v>
      </c>
      <c r="M1180" s="75" t="b">
        <f xml:space="preserve"> IF(AND(Edges[Relationship Date (UTC)] &gt;= Misc!$O$2, Edges[Relationship Date (UTC)] &lt;= Misc!$P$2,Edges[Tweet Date (UTC)] &gt;= Misc!$O$3, Edges[Tweet Date (UTC)] &lt;= Misc!$P$3,TRUE), TRUE, FALSE)</f>
        <v>1</v>
      </c>
      <c r="N1180" s="70"/>
      <c r="O1180" s="87" t="s">
        <v>1909</v>
      </c>
      <c r="P1180" s="90">
        <v>44081.387118055558</v>
      </c>
      <c r="Q1180" s="87" t="s">
        <v>2308</v>
      </c>
      <c r="R1180" s="87"/>
      <c r="S1180" s="87"/>
      <c r="T1180" s="87" t="s">
        <v>2743</v>
      </c>
      <c r="U1180" s="90">
        <v>44081.387118055558</v>
      </c>
      <c r="V1180" s="92" t="s">
        <v>3705</v>
      </c>
      <c r="W1180" s="87"/>
      <c r="X1180" s="87"/>
      <c r="Y1180" s="96" t="s">
        <v>5705</v>
      </c>
      <c r="Z1180" s="96" t="s">
        <v>6750</v>
      </c>
      <c r="AA1180" s="132">
        <v>0</v>
      </c>
      <c r="AB1180" s="133">
        <v>0</v>
      </c>
      <c r="AC1180" s="132">
        <v>0</v>
      </c>
      <c r="AD1180" s="133">
        <v>0</v>
      </c>
      <c r="AE1180" s="132">
        <v>0</v>
      </c>
      <c r="AF1180" s="133">
        <v>0</v>
      </c>
      <c r="AG1180" s="132">
        <v>2</v>
      </c>
      <c r="AH1180" s="133">
        <v>100</v>
      </c>
      <c r="AI1180" s="132">
        <v>2</v>
      </c>
    </row>
    <row r="1181" spans="1:35" x14ac:dyDescent="0.25">
      <c r="A1181" s="62" t="s">
        <v>695</v>
      </c>
      <c r="B1181" s="62" t="s">
        <v>694</v>
      </c>
      <c r="C1181" s="63"/>
      <c r="D1181" s="64"/>
      <c r="E1181" s="65"/>
      <c r="F1181" s="66"/>
      <c r="G1181" s="63"/>
      <c r="H1181" s="67"/>
      <c r="I1181" s="68"/>
      <c r="J1181" s="68"/>
      <c r="K1181" s="34"/>
      <c r="L1181" s="75">
        <v>1181</v>
      </c>
      <c r="M1181" s="75" t="b">
        <f xml:space="preserve"> IF(AND(Edges[Relationship Date (UTC)] &gt;= Misc!$O$2, Edges[Relationship Date (UTC)] &lt;= Misc!$P$2,Edges[Tweet Date (UTC)] &gt;= Misc!$O$3, Edges[Tweet Date (UTC)] &lt;= Misc!$P$3,TRUE), TRUE, FALSE)</f>
        <v>1</v>
      </c>
      <c r="N1181" s="70"/>
      <c r="O1181" s="87" t="s">
        <v>1908</v>
      </c>
      <c r="P1181" s="90">
        <v>44081.387731481482</v>
      </c>
      <c r="Q1181" s="87" t="s">
        <v>2309</v>
      </c>
      <c r="R1181" s="87"/>
      <c r="S1181" s="87"/>
      <c r="T1181" s="87" t="s">
        <v>2743</v>
      </c>
      <c r="U1181" s="90">
        <v>44081.387731481482</v>
      </c>
      <c r="V1181" s="92" t="s">
        <v>3706</v>
      </c>
      <c r="W1181" s="87"/>
      <c r="X1181" s="87"/>
      <c r="Y1181" s="96" t="s">
        <v>5706</v>
      </c>
      <c r="Z1181" s="87"/>
      <c r="AA1181" s="48"/>
      <c r="AB1181" s="49"/>
      <c r="AC1181" s="48"/>
      <c r="AD1181" s="49"/>
      <c r="AE1181" s="48"/>
      <c r="AF1181" s="49"/>
      <c r="AG1181" s="48"/>
      <c r="AH1181" s="49"/>
      <c r="AI1181" s="48"/>
    </row>
    <row r="1182" spans="1:35" x14ac:dyDescent="0.25">
      <c r="A1182" s="62" t="s">
        <v>695</v>
      </c>
      <c r="B1182" s="62" t="s">
        <v>1269</v>
      </c>
      <c r="C1182" s="63"/>
      <c r="D1182" s="64"/>
      <c r="E1182" s="65"/>
      <c r="F1182" s="66"/>
      <c r="G1182" s="63"/>
      <c r="H1182" s="67"/>
      <c r="I1182" s="68"/>
      <c r="J1182" s="68"/>
      <c r="K1182" s="34"/>
      <c r="L1182" s="75">
        <v>1182</v>
      </c>
      <c r="M1182" s="75" t="b">
        <f xml:space="preserve"> IF(AND(Edges[Relationship Date (UTC)] &gt;= Misc!$O$2, Edges[Relationship Date (UTC)] &lt;= Misc!$P$2,Edges[Tweet Date (UTC)] &gt;= Misc!$O$3, Edges[Tweet Date (UTC)] &lt;= Misc!$P$3,TRUE), TRUE, FALSE)</f>
        <v>1</v>
      </c>
      <c r="N1182" s="70"/>
      <c r="O1182" s="87" t="s">
        <v>1908</v>
      </c>
      <c r="P1182" s="90">
        <v>44081.387708333335</v>
      </c>
      <c r="Q1182" s="87" t="s">
        <v>2140</v>
      </c>
      <c r="R1182" s="87"/>
      <c r="S1182" s="87"/>
      <c r="T1182" s="87" t="s">
        <v>2743</v>
      </c>
      <c r="U1182" s="90">
        <v>44081.387708333335</v>
      </c>
      <c r="V1182" s="92" t="s">
        <v>3707</v>
      </c>
      <c r="W1182" s="87"/>
      <c r="X1182" s="87"/>
      <c r="Y1182" s="96" t="s">
        <v>5707</v>
      </c>
      <c r="Z1182" s="87"/>
      <c r="AA1182" s="48">
        <v>0</v>
      </c>
      <c r="AB1182" s="49">
        <v>0</v>
      </c>
      <c r="AC1182" s="48">
        <v>0</v>
      </c>
      <c r="AD1182" s="49">
        <v>0</v>
      </c>
      <c r="AE1182" s="48">
        <v>0</v>
      </c>
      <c r="AF1182" s="49">
        <v>0</v>
      </c>
      <c r="AG1182" s="48">
        <v>26</v>
      </c>
      <c r="AH1182" s="49">
        <v>100</v>
      </c>
      <c r="AI1182" s="48">
        <v>26</v>
      </c>
    </row>
    <row r="1183" spans="1:35" x14ac:dyDescent="0.25">
      <c r="A1183" s="62" t="s">
        <v>695</v>
      </c>
      <c r="B1183" s="62" t="s">
        <v>1269</v>
      </c>
      <c r="C1183" s="63"/>
      <c r="D1183" s="64"/>
      <c r="E1183" s="65"/>
      <c r="F1183" s="66"/>
      <c r="G1183" s="63"/>
      <c r="H1183" s="67"/>
      <c r="I1183" s="68"/>
      <c r="J1183" s="68"/>
      <c r="K1183" s="34"/>
      <c r="L1183" s="75">
        <v>1183</v>
      </c>
      <c r="M1183" s="75" t="b">
        <f xml:space="preserve"> IF(AND(Edges[Relationship Date (UTC)] &gt;= Misc!$O$2, Edges[Relationship Date (UTC)] &lt;= Misc!$P$2,Edges[Tweet Date (UTC)] &gt;= Misc!$O$3, Edges[Tweet Date (UTC)] &lt;= Misc!$P$3,TRUE), TRUE, FALSE)</f>
        <v>1</v>
      </c>
      <c r="N1183" s="70"/>
      <c r="O1183" s="87" t="s">
        <v>1908</v>
      </c>
      <c r="P1183" s="90">
        <v>44081.387731481482</v>
      </c>
      <c r="Q1183" s="87" t="s">
        <v>2309</v>
      </c>
      <c r="R1183" s="87"/>
      <c r="S1183" s="87"/>
      <c r="T1183" s="87" t="s">
        <v>2743</v>
      </c>
      <c r="U1183" s="90">
        <v>44081.387731481482</v>
      </c>
      <c r="V1183" s="92" t="s">
        <v>3706</v>
      </c>
      <c r="W1183" s="87"/>
      <c r="X1183" s="87"/>
      <c r="Y1183" s="96" t="s">
        <v>5706</v>
      </c>
      <c r="Z1183" s="87"/>
      <c r="AA1183" s="48">
        <v>0</v>
      </c>
      <c r="AB1183" s="49">
        <v>0</v>
      </c>
      <c r="AC1183" s="48">
        <v>0</v>
      </c>
      <c r="AD1183" s="49">
        <v>0</v>
      </c>
      <c r="AE1183" s="48">
        <v>0</v>
      </c>
      <c r="AF1183" s="49">
        <v>0</v>
      </c>
      <c r="AG1183" s="48">
        <v>4</v>
      </c>
      <c r="AH1183" s="49">
        <v>100</v>
      </c>
      <c r="AI1183" s="48">
        <v>4</v>
      </c>
    </row>
    <row r="1184" spans="1:35" x14ac:dyDescent="0.25">
      <c r="A1184" s="62" t="s">
        <v>696</v>
      </c>
      <c r="B1184" s="62" t="s">
        <v>1434</v>
      </c>
      <c r="C1184" s="63"/>
      <c r="D1184" s="64"/>
      <c r="E1184" s="65"/>
      <c r="F1184" s="66"/>
      <c r="G1184" s="63"/>
      <c r="H1184" s="67"/>
      <c r="I1184" s="68"/>
      <c r="J1184" s="68"/>
      <c r="K1184" s="34"/>
      <c r="L1184" s="75">
        <v>1184</v>
      </c>
      <c r="M1184" s="75" t="b">
        <f xml:space="preserve"> IF(AND(Edges[Relationship Date (UTC)] &gt;= Misc!$O$2, Edges[Relationship Date (UTC)] &lt;= Misc!$P$2,Edges[Tweet Date (UTC)] &gt;= Misc!$O$3, Edges[Tweet Date (UTC)] &lt;= Misc!$P$3,TRUE), TRUE, FALSE)</f>
        <v>1</v>
      </c>
      <c r="N1184" s="70"/>
      <c r="O1184" s="87" t="s">
        <v>1908</v>
      </c>
      <c r="P1184" s="90">
        <v>44081.387743055559</v>
      </c>
      <c r="Q1184" s="87" t="s">
        <v>2015</v>
      </c>
      <c r="R1184" s="87"/>
      <c r="S1184" s="87"/>
      <c r="T1184" s="87" t="s">
        <v>2743</v>
      </c>
      <c r="U1184" s="90">
        <v>44081.387743055559</v>
      </c>
      <c r="V1184" s="92" t="s">
        <v>3708</v>
      </c>
      <c r="W1184" s="87"/>
      <c r="X1184" s="87"/>
      <c r="Y1184" s="96" t="s">
        <v>5708</v>
      </c>
      <c r="Z1184" s="87"/>
      <c r="AA1184" s="48">
        <v>0</v>
      </c>
      <c r="AB1184" s="49">
        <v>0</v>
      </c>
      <c r="AC1184" s="48">
        <v>0</v>
      </c>
      <c r="AD1184" s="49">
        <v>0</v>
      </c>
      <c r="AE1184" s="48">
        <v>0</v>
      </c>
      <c r="AF1184" s="49">
        <v>0</v>
      </c>
      <c r="AG1184" s="48">
        <v>17</v>
      </c>
      <c r="AH1184" s="49">
        <v>100</v>
      </c>
      <c r="AI1184" s="48">
        <v>17</v>
      </c>
    </row>
    <row r="1185" spans="1:35" x14ac:dyDescent="0.25">
      <c r="A1185" s="62" t="s">
        <v>697</v>
      </c>
      <c r="B1185" s="62" t="s">
        <v>1165</v>
      </c>
      <c r="C1185" s="63"/>
      <c r="D1185" s="64"/>
      <c r="E1185" s="65"/>
      <c r="F1185" s="66"/>
      <c r="G1185" s="63"/>
      <c r="H1185" s="67"/>
      <c r="I1185" s="68"/>
      <c r="J1185" s="68"/>
      <c r="K1185" s="34"/>
      <c r="L1185" s="75">
        <v>1185</v>
      </c>
      <c r="M1185" s="75" t="b">
        <f xml:space="preserve"> IF(AND(Edges[Relationship Date (UTC)] &gt;= Misc!$O$2, Edges[Relationship Date (UTC)] &lt;= Misc!$P$2,Edges[Tweet Date (UTC)] &gt;= Misc!$O$3, Edges[Tweet Date (UTC)] &lt;= Misc!$P$3,TRUE), TRUE, FALSE)</f>
        <v>1</v>
      </c>
      <c r="N1185" s="70"/>
      <c r="O1185" s="87" t="s">
        <v>1908</v>
      </c>
      <c r="P1185" s="90">
        <v>44081.386469907404</v>
      </c>
      <c r="Q1185" s="87" t="s">
        <v>1932</v>
      </c>
      <c r="R1185" s="87"/>
      <c r="S1185" s="87"/>
      <c r="T1185" s="87" t="s">
        <v>2743</v>
      </c>
      <c r="U1185" s="90">
        <v>44081.386469907404</v>
      </c>
      <c r="V1185" s="92" t="s">
        <v>3709</v>
      </c>
      <c r="W1185" s="87"/>
      <c r="X1185" s="87"/>
      <c r="Y1185" s="96" t="s">
        <v>5709</v>
      </c>
      <c r="Z1185" s="87"/>
      <c r="AA1185" s="48">
        <v>0</v>
      </c>
      <c r="AB1185" s="49">
        <v>0</v>
      </c>
      <c r="AC1185" s="48">
        <v>0</v>
      </c>
      <c r="AD1185" s="49">
        <v>0</v>
      </c>
      <c r="AE1185" s="48">
        <v>0</v>
      </c>
      <c r="AF1185" s="49">
        <v>0</v>
      </c>
      <c r="AG1185" s="48">
        <v>26</v>
      </c>
      <c r="AH1185" s="49">
        <v>100</v>
      </c>
      <c r="AI1185" s="48">
        <v>26</v>
      </c>
    </row>
    <row r="1186" spans="1:35" x14ac:dyDescent="0.25">
      <c r="A1186" s="62" t="s">
        <v>697</v>
      </c>
      <c r="B1186" s="62" t="s">
        <v>1365</v>
      </c>
      <c r="C1186" s="63"/>
      <c r="D1186" s="64"/>
      <c r="E1186" s="65"/>
      <c r="F1186" s="66"/>
      <c r="G1186" s="63"/>
      <c r="H1186" s="67"/>
      <c r="I1186" s="68"/>
      <c r="J1186" s="68"/>
      <c r="K1186" s="34"/>
      <c r="L1186" s="75">
        <v>1186</v>
      </c>
      <c r="M1186" s="75" t="b">
        <f xml:space="preserve"> IF(AND(Edges[Relationship Date (UTC)] &gt;= Misc!$O$2, Edges[Relationship Date (UTC)] &lt;= Misc!$P$2,Edges[Tweet Date (UTC)] &gt;= Misc!$O$3, Edges[Tweet Date (UTC)] &lt;= Misc!$P$3,TRUE), TRUE, FALSE)</f>
        <v>1</v>
      </c>
      <c r="N1186" s="70"/>
      <c r="O1186" s="87" t="s">
        <v>1908</v>
      </c>
      <c r="P1186" s="90">
        <v>44081.387418981481</v>
      </c>
      <c r="Q1186" s="87" t="s">
        <v>1931</v>
      </c>
      <c r="R1186" s="87"/>
      <c r="S1186" s="87"/>
      <c r="T1186" s="87"/>
      <c r="U1186" s="90">
        <v>44081.387418981481</v>
      </c>
      <c r="V1186" s="92" t="s">
        <v>3710</v>
      </c>
      <c r="W1186" s="87"/>
      <c r="X1186" s="87"/>
      <c r="Y1186" s="96" t="s">
        <v>5710</v>
      </c>
      <c r="Z1186" s="87"/>
      <c r="AA1186" s="48">
        <v>0</v>
      </c>
      <c r="AB1186" s="49">
        <v>0</v>
      </c>
      <c r="AC1186" s="48">
        <v>0</v>
      </c>
      <c r="AD1186" s="49">
        <v>0</v>
      </c>
      <c r="AE1186" s="48">
        <v>0</v>
      </c>
      <c r="AF1186" s="49">
        <v>0</v>
      </c>
      <c r="AG1186" s="48">
        <v>42</v>
      </c>
      <c r="AH1186" s="49">
        <v>100</v>
      </c>
      <c r="AI1186" s="48">
        <v>42</v>
      </c>
    </row>
    <row r="1187" spans="1:35" x14ac:dyDescent="0.25">
      <c r="A1187" s="62" t="s">
        <v>697</v>
      </c>
      <c r="B1187" s="62" t="s">
        <v>1165</v>
      </c>
      <c r="C1187" s="63"/>
      <c r="D1187" s="64"/>
      <c r="E1187" s="65"/>
      <c r="F1187" s="66"/>
      <c r="G1187" s="63"/>
      <c r="H1187" s="67"/>
      <c r="I1187" s="68"/>
      <c r="J1187" s="68"/>
      <c r="K1187" s="34"/>
      <c r="L1187" s="75">
        <v>1187</v>
      </c>
      <c r="M1187" s="75" t="b">
        <f xml:space="preserve"> IF(AND(Edges[Relationship Date (UTC)] &gt;= Misc!$O$2, Edges[Relationship Date (UTC)] &lt;= Misc!$P$2,Edges[Tweet Date (UTC)] &gt;= Misc!$O$3, Edges[Tweet Date (UTC)] &lt;= Misc!$P$3,TRUE), TRUE, FALSE)</f>
        <v>1</v>
      </c>
      <c r="N1187" s="70"/>
      <c r="O1187" s="87" t="s">
        <v>1908</v>
      </c>
      <c r="P1187" s="90">
        <v>44081.387754629628</v>
      </c>
      <c r="Q1187" s="87" t="s">
        <v>1911</v>
      </c>
      <c r="R1187" s="87"/>
      <c r="S1187" s="87"/>
      <c r="T1187" s="87" t="s">
        <v>2743</v>
      </c>
      <c r="U1187" s="90">
        <v>44081.387754629628</v>
      </c>
      <c r="V1187" s="92" t="s">
        <v>3711</v>
      </c>
      <c r="W1187" s="87"/>
      <c r="X1187" s="87"/>
      <c r="Y1187" s="96" t="s">
        <v>5711</v>
      </c>
      <c r="Z1187" s="87"/>
      <c r="AA1187" s="48">
        <v>0</v>
      </c>
      <c r="AB1187" s="49">
        <v>0</v>
      </c>
      <c r="AC1187" s="48">
        <v>0</v>
      </c>
      <c r="AD1187" s="49">
        <v>0</v>
      </c>
      <c r="AE1187" s="48">
        <v>0</v>
      </c>
      <c r="AF1187" s="49">
        <v>0</v>
      </c>
      <c r="AG1187" s="48">
        <v>29</v>
      </c>
      <c r="AH1187" s="49">
        <v>100</v>
      </c>
      <c r="AI1187" s="48">
        <v>29</v>
      </c>
    </row>
    <row r="1188" spans="1:35" x14ac:dyDescent="0.25">
      <c r="A1188" s="62" t="s">
        <v>698</v>
      </c>
      <c r="B1188" s="62" t="s">
        <v>1694</v>
      </c>
      <c r="C1188" s="63"/>
      <c r="D1188" s="64"/>
      <c r="E1188" s="65"/>
      <c r="F1188" s="66"/>
      <c r="G1188" s="63"/>
      <c r="H1188" s="67"/>
      <c r="I1188" s="68"/>
      <c r="J1188" s="68"/>
      <c r="K1188" s="34"/>
      <c r="L1188" s="75">
        <v>1188</v>
      </c>
      <c r="M1188" s="75" t="b">
        <f xml:space="preserve"> IF(AND(Edges[Relationship Date (UTC)] &gt;= Misc!$O$2, Edges[Relationship Date (UTC)] &lt;= Misc!$P$2,Edges[Tweet Date (UTC)] &gt;= Misc!$O$3, Edges[Tweet Date (UTC)] &lt;= Misc!$P$3,TRUE), TRUE, FALSE)</f>
        <v>1</v>
      </c>
      <c r="N1188" s="70"/>
      <c r="O1188" s="87" t="s">
        <v>1908</v>
      </c>
      <c r="P1188" s="90">
        <v>44081.387766203705</v>
      </c>
      <c r="Q1188" s="87" t="s">
        <v>2310</v>
      </c>
      <c r="R1188" s="87"/>
      <c r="S1188" s="87"/>
      <c r="T1188" s="87" t="s">
        <v>2747</v>
      </c>
      <c r="U1188" s="90">
        <v>44081.387766203705</v>
      </c>
      <c r="V1188" s="92" t="s">
        <v>3712</v>
      </c>
      <c r="W1188" s="87"/>
      <c r="X1188" s="87"/>
      <c r="Y1188" s="96" t="s">
        <v>5712</v>
      </c>
      <c r="Z1188" s="87"/>
      <c r="AA1188" s="48">
        <v>0</v>
      </c>
      <c r="AB1188" s="49">
        <v>0</v>
      </c>
      <c r="AC1188" s="48">
        <v>0</v>
      </c>
      <c r="AD1188" s="49">
        <v>0</v>
      </c>
      <c r="AE1188" s="48">
        <v>0</v>
      </c>
      <c r="AF1188" s="49">
        <v>0</v>
      </c>
      <c r="AG1188" s="48">
        <v>26</v>
      </c>
      <c r="AH1188" s="49">
        <v>100</v>
      </c>
      <c r="AI1188" s="48">
        <v>26</v>
      </c>
    </row>
    <row r="1189" spans="1:35" x14ac:dyDescent="0.25">
      <c r="A1189" s="62" t="s">
        <v>699</v>
      </c>
      <c r="B1189" s="62" t="s">
        <v>1165</v>
      </c>
      <c r="C1189" s="63"/>
      <c r="D1189" s="64"/>
      <c r="E1189" s="65"/>
      <c r="F1189" s="66"/>
      <c r="G1189" s="63"/>
      <c r="H1189" s="67"/>
      <c r="I1189" s="68"/>
      <c r="J1189" s="68"/>
      <c r="K1189" s="34"/>
      <c r="L1189" s="75">
        <v>1189</v>
      </c>
      <c r="M1189" s="75" t="b">
        <f xml:space="preserve"> IF(AND(Edges[Relationship Date (UTC)] &gt;= Misc!$O$2, Edges[Relationship Date (UTC)] &lt;= Misc!$P$2,Edges[Tweet Date (UTC)] &gt;= Misc!$O$3, Edges[Tweet Date (UTC)] &lt;= Misc!$P$3,TRUE), TRUE, FALSE)</f>
        <v>1</v>
      </c>
      <c r="N1189" s="70"/>
      <c r="O1189" s="87" t="s">
        <v>1908</v>
      </c>
      <c r="P1189" s="90">
        <v>44081.387789351851</v>
      </c>
      <c r="Q1189" s="87" t="s">
        <v>2311</v>
      </c>
      <c r="R1189" s="87"/>
      <c r="S1189" s="87"/>
      <c r="T1189" s="87"/>
      <c r="U1189" s="90">
        <v>44081.387789351851</v>
      </c>
      <c r="V1189" s="92" t="s">
        <v>3713</v>
      </c>
      <c r="W1189" s="87"/>
      <c r="X1189" s="87"/>
      <c r="Y1189" s="96" t="s">
        <v>5713</v>
      </c>
      <c r="Z1189" s="87"/>
      <c r="AA1189" s="48">
        <v>0</v>
      </c>
      <c r="AB1189" s="49">
        <v>0</v>
      </c>
      <c r="AC1189" s="48">
        <v>0</v>
      </c>
      <c r="AD1189" s="49">
        <v>0</v>
      </c>
      <c r="AE1189" s="48">
        <v>0</v>
      </c>
      <c r="AF1189" s="49">
        <v>0</v>
      </c>
      <c r="AG1189" s="48">
        <v>48</v>
      </c>
      <c r="AH1189" s="49">
        <v>100</v>
      </c>
      <c r="AI1189" s="48">
        <v>48</v>
      </c>
    </row>
    <row r="1190" spans="1:35" x14ac:dyDescent="0.25">
      <c r="A1190" s="62" t="s">
        <v>700</v>
      </c>
      <c r="B1190" s="62" t="s">
        <v>1165</v>
      </c>
      <c r="C1190" s="63"/>
      <c r="D1190" s="64"/>
      <c r="E1190" s="65"/>
      <c r="F1190" s="66"/>
      <c r="G1190" s="63"/>
      <c r="H1190" s="67"/>
      <c r="I1190" s="68"/>
      <c r="J1190" s="68"/>
      <c r="K1190" s="34"/>
      <c r="L1190" s="75">
        <v>1190</v>
      </c>
      <c r="M1190" s="75" t="b">
        <f xml:space="preserve"> IF(AND(Edges[Relationship Date (UTC)] &gt;= Misc!$O$2, Edges[Relationship Date (UTC)] &lt;= Misc!$P$2,Edges[Tweet Date (UTC)] &gt;= Misc!$O$3, Edges[Tweet Date (UTC)] &lt;= Misc!$P$3,TRUE), TRUE, FALSE)</f>
        <v>1</v>
      </c>
      <c r="N1190" s="70"/>
      <c r="O1190" s="87" t="s">
        <v>1908</v>
      </c>
      <c r="P1190" s="90">
        <v>44081.379027777781</v>
      </c>
      <c r="Q1190" s="87" t="s">
        <v>2002</v>
      </c>
      <c r="R1190" s="87"/>
      <c r="S1190" s="87"/>
      <c r="T1190" s="87"/>
      <c r="U1190" s="90">
        <v>44081.379027777781</v>
      </c>
      <c r="V1190" s="92" t="s">
        <v>3714</v>
      </c>
      <c r="W1190" s="87"/>
      <c r="X1190" s="87"/>
      <c r="Y1190" s="96" t="s">
        <v>5714</v>
      </c>
      <c r="Z1190" s="87"/>
      <c r="AA1190" s="48">
        <v>0</v>
      </c>
      <c r="AB1190" s="49">
        <v>0</v>
      </c>
      <c r="AC1190" s="48">
        <v>0</v>
      </c>
      <c r="AD1190" s="49">
        <v>0</v>
      </c>
      <c r="AE1190" s="48">
        <v>0</v>
      </c>
      <c r="AF1190" s="49">
        <v>0</v>
      </c>
      <c r="AG1190" s="48">
        <v>46</v>
      </c>
      <c r="AH1190" s="49">
        <v>100</v>
      </c>
      <c r="AI1190" s="48">
        <v>46</v>
      </c>
    </row>
    <row r="1191" spans="1:35" x14ac:dyDescent="0.25">
      <c r="A1191" s="62" t="s">
        <v>700</v>
      </c>
      <c r="B1191" s="62" t="s">
        <v>1165</v>
      </c>
      <c r="C1191" s="63"/>
      <c r="D1191" s="64"/>
      <c r="E1191" s="65"/>
      <c r="F1191" s="66"/>
      <c r="G1191" s="63"/>
      <c r="H1191" s="67"/>
      <c r="I1191" s="68"/>
      <c r="J1191" s="68"/>
      <c r="K1191" s="34"/>
      <c r="L1191" s="75">
        <v>1191</v>
      </c>
      <c r="M1191" s="75" t="b">
        <f xml:space="preserve"> IF(AND(Edges[Relationship Date (UTC)] &gt;= Misc!$O$2, Edges[Relationship Date (UTC)] &lt;= Misc!$P$2,Edges[Tweet Date (UTC)] &gt;= Misc!$O$3, Edges[Tweet Date (UTC)] &lt;= Misc!$P$3,TRUE), TRUE, FALSE)</f>
        <v>1</v>
      </c>
      <c r="N1191" s="70"/>
      <c r="O1191" s="87" t="s">
        <v>1908</v>
      </c>
      <c r="P1191" s="90">
        <v>44081.381724537037</v>
      </c>
      <c r="Q1191" s="87" t="s">
        <v>2219</v>
      </c>
      <c r="R1191" s="87"/>
      <c r="S1191" s="87"/>
      <c r="T1191" s="87" t="s">
        <v>2743</v>
      </c>
      <c r="U1191" s="90">
        <v>44081.381724537037</v>
      </c>
      <c r="V1191" s="92" t="s">
        <v>3715</v>
      </c>
      <c r="W1191" s="87"/>
      <c r="X1191" s="87"/>
      <c r="Y1191" s="96" t="s">
        <v>5715</v>
      </c>
      <c r="Z1191" s="87"/>
      <c r="AA1191" s="48">
        <v>0</v>
      </c>
      <c r="AB1191" s="49">
        <v>0</v>
      </c>
      <c r="AC1191" s="48">
        <v>0</v>
      </c>
      <c r="AD1191" s="49">
        <v>0</v>
      </c>
      <c r="AE1191" s="48">
        <v>0</v>
      </c>
      <c r="AF1191" s="49">
        <v>0</v>
      </c>
      <c r="AG1191" s="48">
        <v>16</v>
      </c>
      <c r="AH1191" s="49">
        <v>100</v>
      </c>
      <c r="AI1191" s="48">
        <v>16</v>
      </c>
    </row>
    <row r="1192" spans="1:35" x14ac:dyDescent="0.25">
      <c r="A1192" s="62" t="s">
        <v>700</v>
      </c>
      <c r="B1192" s="62" t="s">
        <v>1165</v>
      </c>
      <c r="C1192" s="63"/>
      <c r="D1192" s="64"/>
      <c r="E1192" s="65"/>
      <c r="F1192" s="66"/>
      <c r="G1192" s="63"/>
      <c r="H1192" s="67"/>
      <c r="I1192" s="68"/>
      <c r="J1192" s="68"/>
      <c r="K1192" s="34"/>
      <c r="L1192" s="75">
        <v>1192</v>
      </c>
      <c r="M1192" s="75" t="b">
        <f xml:space="preserve"> IF(AND(Edges[Relationship Date (UTC)] &gt;= Misc!$O$2, Edges[Relationship Date (UTC)] &lt;= Misc!$P$2,Edges[Tweet Date (UTC)] &gt;= Misc!$O$3, Edges[Tweet Date (UTC)] &lt;= Misc!$P$3,TRUE), TRUE, FALSE)</f>
        <v>1</v>
      </c>
      <c r="N1192" s="70"/>
      <c r="O1192" s="87" t="s">
        <v>1908</v>
      </c>
      <c r="P1192" s="90">
        <v>44081.387789351851</v>
      </c>
      <c r="Q1192" s="87" t="s">
        <v>2312</v>
      </c>
      <c r="R1192" s="87"/>
      <c r="S1192" s="87"/>
      <c r="T1192" s="87"/>
      <c r="U1192" s="90">
        <v>44081.387789351851</v>
      </c>
      <c r="V1192" s="92" t="s">
        <v>3716</v>
      </c>
      <c r="W1192" s="87"/>
      <c r="X1192" s="87"/>
      <c r="Y1192" s="96" t="s">
        <v>5716</v>
      </c>
      <c r="Z1192" s="87"/>
      <c r="AA1192" s="48">
        <v>0</v>
      </c>
      <c r="AB1192" s="49">
        <v>0</v>
      </c>
      <c r="AC1192" s="48">
        <v>0</v>
      </c>
      <c r="AD1192" s="49">
        <v>0</v>
      </c>
      <c r="AE1192" s="48">
        <v>0</v>
      </c>
      <c r="AF1192" s="49">
        <v>0</v>
      </c>
      <c r="AG1192" s="48">
        <v>21</v>
      </c>
      <c r="AH1192" s="49">
        <v>100</v>
      </c>
      <c r="AI1192" s="48">
        <v>21</v>
      </c>
    </row>
    <row r="1193" spans="1:35" x14ac:dyDescent="0.25">
      <c r="A1193" s="62" t="s">
        <v>701</v>
      </c>
      <c r="B1193" s="62" t="s">
        <v>1352</v>
      </c>
      <c r="C1193" s="63"/>
      <c r="D1193" s="64"/>
      <c r="E1193" s="65"/>
      <c r="F1193" s="66"/>
      <c r="G1193" s="63"/>
      <c r="H1193" s="67"/>
      <c r="I1193" s="68"/>
      <c r="J1193" s="68"/>
      <c r="K1193" s="34"/>
      <c r="L1193" s="75">
        <v>1193</v>
      </c>
      <c r="M1193" s="75" t="b">
        <f xml:space="preserve"> IF(AND(Edges[Relationship Date (UTC)] &gt;= Misc!$O$2, Edges[Relationship Date (UTC)] &lt;= Misc!$P$2,Edges[Tweet Date (UTC)] &gt;= Misc!$O$3, Edges[Tweet Date (UTC)] &lt;= Misc!$P$3,TRUE), TRUE, FALSE)</f>
        <v>1</v>
      </c>
      <c r="N1193" s="70"/>
      <c r="O1193" s="87" t="s">
        <v>1908</v>
      </c>
      <c r="P1193" s="90">
        <v>44081.387789351851</v>
      </c>
      <c r="Q1193" s="87" t="s">
        <v>1952</v>
      </c>
      <c r="R1193" s="87"/>
      <c r="S1193" s="87"/>
      <c r="T1193" s="87"/>
      <c r="U1193" s="90">
        <v>44081.387789351851</v>
      </c>
      <c r="V1193" s="92" t="s">
        <v>3717</v>
      </c>
      <c r="W1193" s="87"/>
      <c r="X1193" s="87"/>
      <c r="Y1193" s="96" t="s">
        <v>5717</v>
      </c>
      <c r="Z1193" s="87"/>
      <c r="AA1193" s="48">
        <v>0</v>
      </c>
      <c r="AB1193" s="49">
        <v>0</v>
      </c>
      <c r="AC1193" s="48">
        <v>0</v>
      </c>
      <c r="AD1193" s="49">
        <v>0</v>
      </c>
      <c r="AE1193" s="48">
        <v>0</v>
      </c>
      <c r="AF1193" s="49">
        <v>0</v>
      </c>
      <c r="AG1193" s="48">
        <v>48</v>
      </c>
      <c r="AH1193" s="49">
        <v>100</v>
      </c>
      <c r="AI1193" s="48">
        <v>48</v>
      </c>
    </row>
    <row r="1194" spans="1:35" x14ac:dyDescent="0.25">
      <c r="A1194" s="62" t="s">
        <v>702</v>
      </c>
      <c r="B1194" s="62" t="s">
        <v>1437</v>
      </c>
      <c r="C1194" s="63"/>
      <c r="D1194" s="64"/>
      <c r="E1194" s="65"/>
      <c r="F1194" s="66"/>
      <c r="G1194" s="63"/>
      <c r="H1194" s="67"/>
      <c r="I1194" s="68"/>
      <c r="J1194" s="68"/>
      <c r="K1194" s="34"/>
      <c r="L1194" s="75">
        <v>1194</v>
      </c>
      <c r="M1194" s="75" t="b">
        <f xml:space="preserve"> IF(AND(Edges[Relationship Date (UTC)] &gt;= Misc!$O$2, Edges[Relationship Date (UTC)] &lt;= Misc!$P$2,Edges[Tweet Date (UTC)] &gt;= Misc!$O$3, Edges[Tweet Date (UTC)] &lt;= Misc!$P$3,TRUE), TRUE, FALSE)</f>
        <v>1</v>
      </c>
      <c r="N1194" s="70"/>
      <c r="O1194" s="87" t="s">
        <v>1908</v>
      </c>
      <c r="P1194" s="90">
        <v>44081.387812499997</v>
      </c>
      <c r="Q1194" s="87" t="s">
        <v>2025</v>
      </c>
      <c r="R1194" s="87"/>
      <c r="S1194" s="87"/>
      <c r="T1194" s="87"/>
      <c r="U1194" s="90">
        <v>44081.387812499997</v>
      </c>
      <c r="V1194" s="92" t="s">
        <v>3718</v>
      </c>
      <c r="W1194" s="87"/>
      <c r="X1194" s="87"/>
      <c r="Y1194" s="96" t="s">
        <v>5718</v>
      </c>
      <c r="Z1194" s="87"/>
      <c r="AA1194" s="48">
        <v>0</v>
      </c>
      <c r="AB1194" s="49">
        <v>0</v>
      </c>
      <c r="AC1194" s="48">
        <v>0</v>
      </c>
      <c r="AD1194" s="49">
        <v>0</v>
      </c>
      <c r="AE1194" s="48">
        <v>0</v>
      </c>
      <c r="AF1194" s="49">
        <v>0</v>
      </c>
      <c r="AG1194" s="48">
        <v>52</v>
      </c>
      <c r="AH1194" s="49">
        <v>100</v>
      </c>
      <c r="AI1194" s="48">
        <v>52</v>
      </c>
    </row>
    <row r="1195" spans="1:35" x14ac:dyDescent="0.25">
      <c r="A1195" s="62" t="s">
        <v>703</v>
      </c>
      <c r="B1195" s="62" t="s">
        <v>1165</v>
      </c>
      <c r="C1195" s="63"/>
      <c r="D1195" s="64"/>
      <c r="E1195" s="65"/>
      <c r="F1195" s="66"/>
      <c r="G1195" s="63"/>
      <c r="H1195" s="67"/>
      <c r="I1195" s="68"/>
      <c r="J1195" s="68"/>
      <c r="K1195" s="34"/>
      <c r="L1195" s="75">
        <v>1195</v>
      </c>
      <c r="M1195" s="75" t="b">
        <f xml:space="preserve"> IF(AND(Edges[Relationship Date (UTC)] &gt;= Misc!$O$2, Edges[Relationship Date (UTC)] &lt;= Misc!$P$2,Edges[Tweet Date (UTC)] &gt;= Misc!$O$3, Edges[Tweet Date (UTC)] &lt;= Misc!$P$3,TRUE), TRUE, FALSE)</f>
        <v>1</v>
      </c>
      <c r="N1195" s="70"/>
      <c r="O1195" s="87" t="s">
        <v>1908</v>
      </c>
      <c r="P1195" s="90">
        <v>44081.387812499997</v>
      </c>
      <c r="Q1195" s="87" t="s">
        <v>1918</v>
      </c>
      <c r="R1195" s="87"/>
      <c r="S1195" s="87"/>
      <c r="T1195" s="87"/>
      <c r="U1195" s="90">
        <v>44081.387812499997</v>
      </c>
      <c r="V1195" s="92" t="s">
        <v>3719</v>
      </c>
      <c r="W1195" s="87"/>
      <c r="X1195" s="87"/>
      <c r="Y1195" s="96" t="s">
        <v>5719</v>
      </c>
      <c r="Z1195" s="87"/>
      <c r="AA1195" s="48">
        <v>0</v>
      </c>
      <c r="AB1195" s="49">
        <v>0</v>
      </c>
      <c r="AC1195" s="48">
        <v>0</v>
      </c>
      <c r="AD1195" s="49">
        <v>0</v>
      </c>
      <c r="AE1195" s="48">
        <v>0</v>
      </c>
      <c r="AF1195" s="49">
        <v>0</v>
      </c>
      <c r="AG1195" s="48">
        <v>44</v>
      </c>
      <c r="AH1195" s="49">
        <v>100</v>
      </c>
      <c r="AI1195" s="48">
        <v>44</v>
      </c>
    </row>
    <row r="1196" spans="1:35" x14ac:dyDescent="0.25">
      <c r="A1196" s="62" t="s">
        <v>704</v>
      </c>
      <c r="B1196" s="62" t="s">
        <v>1387</v>
      </c>
      <c r="C1196" s="63"/>
      <c r="D1196" s="64"/>
      <c r="E1196" s="65"/>
      <c r="F1196" s="66"/>
      <c r="G1196" s="63"/>
      <c r="H1196" s="67"/>
      <c r="I1196" s="68"/>
      <c r="J1196" s="68"/>
      <c r="K1196" s="34"/>
      <c r="L1196" s="75">
        <v>1196</v>
      </c>
      <c r="M1196" s="75" t="b">
        <f xml:space="preserve"> IF(AND(Edges[Relationship Date (UTC)] &gt;= Misc!$O$2, Edges[Relationship Date (UTC)] &lt;= Misc!$P$2,Edges[Tweet Date (UTC)] &gt;= Misc!$O$3, Edges[Tweet Date (UTC)] &lt;= Misc!$P$3,TRUE), TRUE, FALSE)</f>
        <v>1</v>
      </c>
      <c r="N1196" s="70"/>
      <c r="O1196" s="87" t="s">
        <v>1908</v>
      </c>
      <c r="P1196" s="90">
        <v>44081.387858796297</v>
      </c>
      <c r="Q1196" s="87" t="s">
        <v>2138</v>
      </c>
      <c r="R1196" s="87"/>
      <c r="S1196" s="87"/>
      <c r="T1196" s="87"/>
      <c r="U1196" s="90">
        <v>44081.387858796297</v>
      </c>
      <c r="V1196" s="92" t="s">
        <v>3720</v>
      </c>
      <c r="W1196" s="87"/>
      <c r="X1196" s="87"/>
      <c r="Y1196" s="96" t="s">
        <v>5720</v>
      </c>
      <c r="Z1196" s="87"/>
      <c r="AA1196" s="48">
        <v>0</v>
      </c>
      <c r="AB1196" s="49">
        <v>0</v>
      </c>
      <c r="AC1196" s="48">
        <v>0</v>
      </c>
      <c r="AD1196" s="49">
        <v>0</v>
      </c>
      <c r="AE1196" s="48">
        <v>0</v>
      </c>
      <c r="AF1196" s="49">
        <v>0</v>
      </c>
      <c r="AG1196" s="48">
        <v>45</v>
      </c>
      <c r="AH1196" s="49">
        <v>100</v>
      </c>
      <c r="AI1196" s="48">
        <v>45</v>
      </c>
    </row>
    <row r="1197" spans="1:35" x14ac:dyDescent="0.25">
      <c r="A1197" s="62" t="s">
        <v>705</v>
      </c>
      <c r="B1197" s="62" t="s">
        <v>1393</v>
      </c>
      <c r="C1197" s="63"/>
      <c r="D1197" s="64"/>
      <c r="E1197" s="65"/>
      <c r="F1197" s="66"/>
      <c r="G1197" s="63"/>
      <c r="H1197" s="67"/>
      <c r="I1197" s="68"/>
      <c r="J1197" s="68"/>
      <c r="K1197" s="34"/>
      <c r="L1197" s="75">
        <v>1197</v>
      </c>
      <c r="M1197" s="75" t="b">
        <f xml:space="preserve"> IF(AND(Edges[Relationship Date (UTC)] &gt;= Misc!$O$2, Edges[Relationship Date (UTC)] &lt;= Misc!$P$2,Edges[Tweet Date (UTC)] &gt;= Misc!$O$3, Edges[Tweet Date (UTC)] &lt;= Misc!$P$3,TRUE), TRUE, FALSE)</f>
        <v>1</v>
      </c>
      <c r="N1197" s="70"/>
      <c r="O1197" s="87" t="s">
        <v>1908</v>
      </c>
      <c r="P1197" s="90">
        <v>44081.377280092594</v>
      </c>
      <c r="Q1197" s="87" t="s">
        <v>1965</v>
      </c>
      <c r="R1197" s="87"/>
      <c r="S1197" s="87"/>
      <c r="T1197" s="87" t="s">
        <v>2743</v>
      </c>
      <c r="U1197" s="90">
        <v>44081.377280092594</v>
      </c>
      <c r="V1197" s="92" t="s">
        <v>3721</v>
      </c>
      <c r="W1197" s="87"/>
      <c r="X1197" s="87"/>
      <c r="Y1197" s="96" t="s">
        <v>5721</v>
      </c>
      <c r="Z1197" s="87"/>
      <c r="AA1197" s="48">
        <v>0</v>
      </c>
      <c r="AB1197" s="49">
        <v>0</v>
      </c>
      <c r="AC1197" s="48">
        <v>0</v>
      </c>
      <c r="AD1197" s="49">
        <v>0</v>
      </c>
      <c r="AE1197" s="48">
        <v>0</v>
      </c>
      <c r="AF1197" s="49">
        <v>0</v>
      </c>
      <c r="AG1197" s="48">
        <v>33</v>
      </c>
      <c r="AH1197" s="49">
        <v>100</v>
      </c>
      <c r="AI1197" s="48">
        <v>33</v>
      </c>
    </row>
    <row r="1198" spans="1:35" x14ac:dyDescent="0.25">
      <c r="A1198" s="62" t="s">
        <v>705</v>
      </c>
      <c r="B1198" s="62" t="s">
        <v>1165</v>
      </c>
      <c r="C1198" s="63"/>
      <c r="D1198" s="64"/>
      <c r="E1198" s="65"/>
      <c r="F1198" s="66"/>
      <c r="G1198" s="63"/>
      <c r="H1198" s="67"/>
      <c r="I1198" s="68"/>
      <c r="J1198" s="68"/>
      <c r="K1198" s="34"/>
      <c r="L1198" s="75">
        <v>1198</v>
      </c>
      <c r="M1198" s="75" t="b">
        <f xml:space="preserve"> IF(AND(Edges[Relationship Date (UTC)] &gt;= Misc!$O$2, Edges[Relationship Date (UTC)] &lt;= Misc!$P$2,Edges[Tweet Date (UTC)] &gt;= Misc!$O$3, Edges[Tweet Date (UTC)] &lt;= Misc!$P$3,TRUE), TRUE, FALSE)</f>
        <v>1</v>
      </c>
      <c r="N1198" s="70"/>
      <c r="O1198" s="87" t="s">
        <v>1908</v>
      </c>
      <c r="P1198" s="90">
        <v>44081.387870370374</v>
      </c>
      <c r="Q1198" s="87" t="s">
        <v>2312</v>
      </c>
      <c r="R1198" s="87"/>
      <c r="S1198" s="87"/>
      <c r="T1198" s="87"/>
      <c r="U1198" s="90">
        <v>44081.387870370374</v>
      </c>
      <c r="V1198" s="92" t="s">
        <v>3722</v>
      </c>
      <c r="W1198" s="87"/>
      <c r="X1198" s="87"/>
      <c r="Y1198" s="96" t="s">
        <v>5722</v>
      </c>
      <c r="Z1198" s="87"/>
      <c r="AA1198" s="48">
        <v>0</v>
      </c>
      <c r="AB1198" s="49">
        <v>0</v>
      </c>
      <c r="AC1198" s="48">
        <v>0</v>
      </c>
      <c r="AD1198" s="49">
        <v>0</v>
      </c>
      <c r="AE1198" s="48">
        <v>0</v>
      </c>
      <c r="AF1198" s="49">
        <v>0</v>
      </c>
      <c r="AG1198" s="48">
        <v>21</v>
      </c>
      <c r="AH1198" s="49">
        <v>100</v>
      </c>
      <c r="AI1198" s="48">
        <v>21</v>
      </c>
    </row>
    <row r="1199" spans="1:35" x14ac:dyDescent="0.25">
      <c r="A1199" s="62" t="s">
        <v>706</v>
      </c>
      <c r="B1199" s="62" t="s">
        <v>1352</v>
      </c>
      <c r="C1199" s="63"/>
      <c r="D1199" s="64"/>
      <c r="E1199" s="65"/>
      <c r="F1199" s="66"/>
      <c r="G1199" s="63"/>
      <c r="H1199" s="67"/>
      <c r="I1199" s="68"/>
      <c r="J1199" s="68"/>
      <c r="K1199" s="34"/>
      <c r="L1199" s="75">
        <v>1199</v>
      </c>
      <c r="M1199" s="75" t="b">
        <f xml:space="preserve"> IF(AND(Edges[Relationship Date (UTC)] &gt;= Misc!$O$2, Edges[Relationship Date (UTC)] &lt;= Misc!$P$2,Edges[Tweet Date (UTC)] &gt;= Misc!$O$3, Edges[Tweet Date (UTC)] &lt;= Misc!$P$3,TRUE), TRUE, FALSE)</f>
        <v>1</v>
      </c>
      <c r="N1199" s="70"/>
      <c r="O1199" s="87" t="s">
        <v>1908</v>
      </c>
      <c r="P1199" s="90">
        <v>44081.387881944444</v>
      </c>
      <c r="Q1199" s="87" t="s">
        <v>2192</v>
      </c>
      <c r="R1199" s="87"/>
      <c r="S1199" s="87"/>
      <c r="T1199" s="87"/>
      <c r="U1199" s="90">
        <v>44081.387881944444</v>
      </c>
      <c r="V1199" s="92" t="s">
        <v>3723</v>
      </c>
      <c r="W1199" s="87"/>
      <c r="X1199" s="87"/>
      <c r="Y1199" s="96" t="s">
        <v>5723</v>
      </c>
      <c r="Z1199" s="87"/>
      <c r="AA1199" s="48">
        <v>0</v>
      </c>
      <c r="AB1199" s="49">
        <v>0</v>
      </c>
      <c r="AC1199" s="48">
        <v>0</v>
      </c>
      <c r="AD1199" s="49">
        <v>0</v>
      </c>
      <c r="AE1199" s="48">
        <v>0</v>
      </c>
      <c r="AF1199" s="49">
        <v>0</v>
      </c>
      <c r="AG1199" s="48">
        <v>40</v>
      </c>
      <c r="AH1199" s="49">
        <v>100</v>
      </c>
      <c r="AI1199" s="48">
        <v>40</v>
      </c>
    </row>
    <row r="1200" spans="1:35" x14ac:dyDescent="0.25">
      <c r="A1200" s="62" t="s">
        <v>707</v>
      </c>
      <c r="B1200" s="62" t="s">
        <v>1361</v>
      </c>
      <c r="C1200" s="63"/>
      <c r="D1200" s="64"/>
      <c r="E1200" s="65"/>
      <c r="F1200" s="66"/>
      <c r="G1200" s="63"/>
      <c r="H1200" s="67"/>
      <c r="I1200" s="68"/>
      <c r="J1200" s="68"/>
      <c r="K1200" s="34"/>
      <c r="L1200" s="75">
        <v>1200</v>
      </c>
      <c r="M1200" s="75" t="b">
        <f xml:space="preserve"> IF(AND(Edges[Relationship Date (UTC)] &gt;= Misc!$O$2, Edges[Relationship Date (UTC)] &lt;= Misc!$P$2,Edges[Tweet Date (UTC)] &gt;= Misc!$O$3, Edges[Tweet Date (UTC)] &lt;= Misc!$P$3,TRUE), TRUE, FALSE)</f>
        <v>1</v>
      </c>
      <c r="N1200" s="70"/>
      <c r="O1200" s="87" t="s">
        <v>1908</v>
      </c>
      <c r="P1200" s="90">
        <v>44081.387928240743</v>
      </c>
      <c r="Q1200" s="87" t="s">
        <v>1925</v>
      </c>
      <c r="R1200" s="87"/>
      <c r="S1200" s="87"/>
      <c r="T1200" s="87"/>
      <c r="U1200" s="90">
        <v>44081.387928240743</v>
      </c>
      <c r="V1200" s="92" t="s">
        <v>3724</v>
      </c>
      <c r="W1200" s="87"/>
      <c r="X1200" s="87"/>
      <c r="Y1200" s="96" t="s">
        <v>5724</v>
      </c>
      <c r="Z1200" s="87"/>
      <c r="AA1200" s="48"/>
      <c r="AB1200" s="49"/>
      <c r="AC1200" s="48"/>
      <c r="AD1200" s="49"/>
      <c r="AE1200" s="48"/>
      <c r="AF1200" s="49"/>
      <c r="AG1200" s="48"/>
      <c r="AH1200" s="49"/>
      <c r="AI1200" s="48"/>
    </row>
    <row r="1201" spans="1:35" x14ac:dyDescent="0.25">
      <c r="A1201" s="62" t="s">
        <v>707</v>
      </c>
      <c r="B1201" s="62" t="s">
        <v>1362</v>
      </c>
      <c r="C1201" s="63"/>
      <c r="D1201" s="64"/>
      <c r="E1201" s="65"/>
      <c r="F1201" s="66"/>
      <c r="G1201" s="63"/>
      <c r="H1201" s="67"/>
      <c r="I1201" s="68"/>
      <c r="J1201" s="68"/>
      <c r="K1201" s="34"/>
      <c r="L1201" s="75">
        <v>1201</v>
      </c>
      <c r="M1201" s="75" t="b">
        <f xml:space="preserve"> IF(AND(Edges[Relationship Date (UTC)] &gt;= Misc!$O$2, Edges[Relationship Date (UTC)] &lt;= Misc!$P$2,Edges[Tweet Date (UTC)] &gt;= Misc!$O$3, Edges[Tweet Date (UTC)] &lt;= Misc!$P$3,TRUE), TRUE, FALSE)</f>
        <v>1</v>
      </c>
      <c r="N1201" s="70"/>
      <c r="O1201" s="87" t="s">
        <v>1908</v>
      </c>
      <c r="P1201" s="90">
        <v>44081.387928240743</v>
      </c>
      <c r="Q1201" s="87" t="s">
        <v>1925</v>
      </c>
      <c r="R1201" s="87"/>
      <c r="S1201" s="87"/>
      <c r="T1201" s="87"/>
      <c r="U1201" s="90">
        <v>44081.387928240743</v>
      </c>
      <c r="V1201" s="92" t="s">
        <v>3724</v>
      </c>
      <c r="W1201" s="87"/>
      <c r="X1201" s="87"/>
      <c r="Y1201" s="96" t="s">
        <v>5724</v>
      </c>
      <c r="Z1201" s="87"/>
      <c r="AA1201" s="48">
        <v>0</v>
      </c>
      <c r="AB1201" s="49">
        <v>0</v>
      </c>
      <c r="AC1201" s="48">
        <v>0</v>
      </c>
      <c r="AD1201" s="49">
        <v>0</v>
      </c>
      <c r="AE1201" s="48">
        <v>0</v>
      </c>
      <c r="AF1201" s="49">
        <v>0</v>
      </c>
      <c r="AG1201" s="48">
        <v>42</v>
      </c>
      <c r="AH1201" s="49">
        <v>100</v>
      </c>
      <c r="AI1201" s="48">
        <v>42</v>
      </c>
    </row>
    <row r="1202" spans="1:35" x14ac:dyDescent="0.25">
      <c r="A1202" s="62" t="s">
        <v>708</v>
      </c>
      <c r="B1202" s="62" t="s">
        <v>1561</v>
      </c>
      <c r="C1202" s="63"/>
      <c r="D1202" s="64"/>
      <c r="E1202" s="65"/>
      <c r="F1202" s="66"/>
      <c r="G1202" s="63"/>
      <c r="H1202" s="67"/>
      <c r="I1202" s="68"/>
      <c r="J1202" s="68"/>
      <c r="K1202" s="34"/>
      <c r="L1202" s="75">
        <v>1202</v>
      </c>
      <c r="M1202" s="75" t="b">
        <f xml:space="preserve"> IF(AND(Edges[Relationship Date (UTC)] &gt;= Misc!$O$2, Edges[Relationship Date (UTC)] &lt;= Misc!$P$2,Edges[Tweet Date (UTC)] &gt;= Misc!$O$3, Edges[Tweet Date (UTC)] &lt;= Misc!$P$3,TRUE), TRUE, FALSE)</f>
        <v>1</v>
      </c>
      <c r="N1202" s="70"/>
      <c r="O1202" s="87" t="s">
        <v>1908</v>
      </c>
      <c r="P1202" s="90">
        <v>44081.38795138889</v>
      </c>
      <c r="Q1202" s="87" t="s">
        <v>2145</v>
      </c>
      <c r="R1202" s="87"/>
      <c r="S1202" s="87"/>
      <c r="T1202" s="87"/>
      <c r="U1202" s="90">
        <v>44081.38795138889</v>
      </c>
      <c r="V1202" s="92" t="s">
        <v>3725</v>
      </c>
      <c r="W1202" s="87"/>
      <c r="X1202" s="87"/>
      <c r="Y1202" s="96" t="s">
        <v>5725</v>
      </c>
      <c r="Z1202" s="87"/>
      <c r="AA1202" s="48">
        <v>0</v>
      </c>
      <c r="AB1202" s="49">
        <v>0</v>
      </c>
      <c r="AC1202" s="48">
        <v>0</v>
      </c>
      <c r="AD1202" s="49">
        <v>0</v>
      </c>
      <c r="AE1202" s="48">
        <v>0</v>
      </c>
      <c r="AF1202" s="49">
        <v>0</v>
      </c>
      <c r="AG1202" s="48">
        <v>44</v>
      </c>
      <c r="AH1202" s="49">
        <v>100</v>
      </c>
      <c r="AI1202" s="48">
        <v>44</v>
      </c>
    </row>
    <row r="1203" spans="1:35" x14ac:dyDescent="0.25">
      <c r="A1203" s="62" t="s">
        <v>709</v>
      </c>
      <c r="B1203" s="62" t="s">
        <v>1165</v>
      </c>
      <c r="C1203" s="63"/>
      <c r="D1203" s="64"/>
      <c r="E1203" s="65"/>
      <c r="F1203" s="66"/>
      <c r="G1203" s="63"/>
      <c r="H1203" s="67"/>
      <c r="I1203" s="68"/>
      <c r="J1203" s="68"/>
      <c r="K1203" s="34"/>
      <c r="L1203" s="75">
        <v>1203</v>
      </c>
      <c r="M1203" s="75" t="b">
        <f xml:space="preserve"> IF(AND(Edges[Relationship Date (UTC)] &gt;= Misc!$O$2, Edges[Relationship Date (UTC)] &lt;= Misc!$P$2,Edges[Tweet Date (UTC)] &gt;= Misc!$O$3, Edges[Tweet Date (UTC)] &lt;= Misc!$P$3,TRUE), TRUE, FALSE)</f>
        <v>1</v>
      </c>
      <c r="N1203" s="70"/>
      <c r="O1203" s="87" t="s">
        <v>1908</v>
      </c>
      <c r="P1203" s="90">
        <v>44081.387974537036</v>
      </c>
      <c r="Q1203" s="87" t="s">
        <v>1932</v>
      </c>
      <c r="R1203" s="87"/>
      <c r="S1203" s="87"/>
      <c r="T1203" s="87" t="s">
        <v>2743</v>
      </c>
      <c r="U1203" s="90">
        <v>44081.387974537036</v>
      </c>
      <c r="V1203" s="92" t="s">
        <v>3726</v>
      </c>
      <c r="W1203" s="87"/>
      <c r="X1203" s="87"/>
      <c r="Y1203" s="96" t="s">
        <v>5726</v>
      </c>
      <c r="Z1203" s="87"/>
      <c r="AA1203" s="48">
        <v>0</v>
      </c>
      <c r="AB1203" s="49">
        <v>0</v>
      </c>
      <c r="AC1203" s="48">
        <v>0</v>
      </c>
      <c r="AD1203" s="49">
        <v>0</v>
      </c>
      <c r="AE1203" s="48">
        <v>0</v>
      </c>
      <c r="AF1203" s="49">
        <v>0</v>
      </c>
      <c r="AG1203" s="48">
        <v>26</v>
      </c>
      <c r="AH1203" s="49">
        <v>100</v>
      </c>
      <c r="AI1203" s="48">
        <v>26</v>
      </c>
    </row>
    <row r="1204" spans="1:35" x14ac:dyDescent="0.25">
      <c r="A1204" s="62" t="s">
        <v>710</v>
      </c>
      <c r="B1204" s="62" t="s">
        <v>1695</v>
      </c>
      <c r="C1204" s="63"/>
      <c r="D1204" s="64"/>
      <c r="E1204" s="65"/>
      <c r="F1204" s="66"/>
      <c r="G1204" s="63"/>
      <c r="H1204" s="67"/>
      <c r="I1204" s="68"/>
      <c r="J1204" s="68"/>
      <c r="K1204" s="34"/>
      <c r="L1204" s="75">
        <v>1204</v>
      </c>
      <c r="M1204" s="75" t="b">
        <f xml:space="preserve"> IF(AND(Edges[Relationship Date (UTC)] &gt;= Misc!$O$2, Edges[Relationship Date (UTC)] &lt;= Misc!$P$2,Edges[Tweet Date (UTC)] &gt;= Misc!$O$3, Edges[Tweet Date (UTC)] &lt;= Misc!$P$3,TRUE), TRUE, FALSE)</f>
        <v>1</v>
      </c>
      <c r="N1204" s="70"/>
      <c r="O1204" s="87" t="s">
        <v>1908</v>
      </c>
      <c r="P1204" s="90">
        <v>44081.388020833336</v>
      </c>
      <c r="Q1204" s="87" t="s">
        <v>2313</v>
      </c>
      <c r="R1204" s="87"/>
      <c r="S1204" s="87"/>
      <c r="T1204" s="87"/>
      <c r="U1204" s="90">
        <v>44081.388020833336</v>
      </c>
      <c r="V1204" s="92" t="s">
        <v>3727</v>
      </c>
      <c r="W1204" s="87"/>
      <c r="X1204" s="87"/>
      <c r="Y1204" s="96" t="s">
        <v>5727</v>
      </c>
      <c r="Z1204" s="87"/>
      <c r="AA1204" s="48">
        <v>2</v>
      </c>
      <c r="AB1204" s="49">
        <v>8.695652173913043</v>
      </c>
      <c r="AC1204" s="48">
        <v>0</v>
      </c>
      <c r="AD1204" s="49">
        <v>0</v>
      </c>
      <c r="AE1204" s="48">
        <v>0</v>
      </c>
      <c r="AF1204" s="49">
        <v>0</v>
      </c>
      <c r="AG1204" s="48">
        <v>21</v>
      </c>
      <c r="AH1204" s="49">
        <v>91.304347826086953</v>
      </c>
      <c r="AI1204" s="48">
        <v>23</v>
      </c>
    </row>
    <row r="1205" spans="1:35" x14ac:dyDescent="0.25">
      <c r="A1205" s="62" t="s">
        <v>711</v>
      </c>
      <c r="B1205" s="62" t="s">
        <v>1165</v>
      </c>
      <c r="C1205" s="63"/>
      <c r="D1205" s="64"/>
      <c r="E1205" s="65"/>
      <c r="F1205" s="66"/>
      <c r="G1205" s="63"/>
      <c r="H1205" s="67"/>
      <c r="I1205" s="68"/>
      <c r="J1205" s="68"/>
      <c r="K1205" s="34"/>
      <c r="L1205" s="75">
        <v>1205</v>
      </c>
      <c r="M1205" s="75" t="b">
        <f xml:space="preserve"> IF(AND(Edges[Relationship Date (UTC)] &gt;= Misc!$O$2, Edges[Relationship Date (UTC)] &lt;= Misc!$P$2,Edges[Tweet Date (UTC)] &gt;= Misc!$O$3, Edges[Tweet Date (UTC)] &lt;= Misc!$P$3,TRUE), TRUE, FALSE)</f>
        <v>1</v>
      </c>
      <c r="N1205" s="70"/>
      <c r="O1205" s="87" t="s">
        <v>1908</v>
      </c>
      <c r="P1205" s="90">
        <v>44081.388032407405</v>
      </c>
      <c r="Q1205" s="87" t="s">
        <v>1911</v>
      </c>
      <c r="R1205" s="87"/>
      <c r="S1205" s="87"/>
      <c r="T1205" s="87" t="s">
        <v>2743</v>
      </c>
      <c r="U1205" s="90">
        <v>44081.388032407405</v>
      </c>
      <c r="V1205" s="92" t="s">
        <v>3728</v>
      </c>
      <c r="W1205" s="87"/>
      <c r="X1205" s="87"/>
      <c r="Y1205" s="96" t="s">
        <v>5728</v>
      </c>
      <c r="Z1205" s="87"/>
      <c r="AA1205" s="48">
        <v>0</v>
      </c>
      <c r="AB1205" s="49">
        <v>0</v>
      </c>
      <c r="AC1205" s="48">
        <v>0</v>
      </c>
      <c r="AD1205" s="49">
        <v>0</v>
      </c>
      <c r="AE1205" s="48">
        <v>0</v>
      </c>
      <c r="AF1205" s="49">
        <v>0</v>
      </c>
      <c r="AG1205" s="48">
        <v>29</v>
      </c>
      <c r="AH1205" s="49">
        <v>100</v>
      </c>
      <c r="AI1205" s="48">
        <v>29</v>
      </c>
    </row>
    <row r="1206" spans="1:35" x14ac:dyDescent="0.25">
      <c r="A1206" s="62" t="s">
        <v>712</v>
      </c>
      <c r="B1206" s="62" t="s">
        <v>712</v>
      </c>
      <c r="C1206" s="63"/>
      <c r="D1206" s="64"/>
      <c r="E1206" s="65"/>
      <c r="F1206" s="66"/>
      <c r="G1206" s="63"/>
      <c r="H1206" s="67"/>
      <c r="I1206" s="68"/>
      <c r="J1206" s="68"/>
      <c r="K1206" s="34"/>
      <c r="L1206" s="75">
        <v>1206</v>
      </c>
      <c r="M1206" s="75" t="b">
        <f xml:space="preserve"> IF(AND(Edges[Relationship Date (UTC)] &gt;= Misc!$O$2, Edges[Relationship Date (UTC)] &lt;= Misc!$P$2,Edges[Tweet Date (UTC)] &gt;= Misc!$O$3, Edges[Tweet Date (UTC)] &lt;= Misc!$P$3,TRUE), TRUE, FALSE)</f>
        <v>1</v>
      </c>
      <c r="N1206" s="70"/>
      <c r="O1206" s="87" t="s">
        <v>178</v>
      </c>
      <c r="P1206" s="90">
        <v>44081.388043981482</v>
      </c>
      <c r="Q1206" s="87" t="s">
        <v>2314</v>
      </c>
      <c r="R1206" s="87"/>
      <c r="S1206" s="87"/>
      <c r="T1206" s="87" t="s">
        <v>2743</v>
      </c>
      <c r="U1206" s="90">
        <v>44081.388043981482</v>
      </c>
      <c r="V1206" s="92" t="s">
        <v>3729</v>
      </c>
      <c r="W1206" s="87"/>
      <c r="X1206" s="87"/>
      <c r="Y1206" s="96" t="s">
        <v>5729</v>
      </c>
      <c r="Z1206" s="87"/>
      <c r="AA1206" s="48">
        <v>0</v>
      </c>
      <c r="AB1206" s="49">
        <v>0</v>
      </c>
      <c r="AC1206" s="48">
        <v>0</v>
      </c>
      <c r="AD1206" s="49">
        <v>0</v>
      </c>
      <c r="AE1206" s="48">
        <v>0</v>
      </c>
      <c r="AF1206" s="49">
        <v>0</v>
      </c>
      <c r="AG1206" s="48">
        <v>3</v>
      </c>
      <c r="AH1206" s="49">
        <v>100</v>
      </c>
      <c r="AI1206" s="48">
        <v>3</v>
      </c>
    </row>
    <row r="1207" spans="1:35" x14ac:dyDescent="0.25">
      <c r="A1207" s="62" t="s">
        <v>713</v>
      </c>
      <c r="B1207" s="62" t="s">
        <v>1540</v>
      </c>
      <c r="C1207" s="63"/>
      <c r="D1207" s="64"/>
      <c r="E1207" s="65"/>
      <c r="F1207" s="66"/>
      <c r="G1207" s="63"/>
      <c r="H1207" s="67"/>
      <c r="I1207" s="68"/>
      <c r="J1207" s="68"/>
      <c r="K1207" s="34"/>
      <c r="L1207" s="75">
        <v>1207</v>
      </c>
      <c r="M1207" s="75" t="b">
        <f xml:space="preserve"> IF(AND(Edges[Relationship Date (UTC)] &gt;= Misc!$O$2, Edges[Relationship Date (UTC)] &lt;= Misc!$P$2,Edges[Tweet Date (UTC)] &gt;= Misc!$O$3, Edges[Tweet Date (UTC)] &lt;= Misc!$P$3,TRUE), TRUE, FALSE)</f>
        <v>1</v>
      </c>
      <c r="N1207" s="70"/>
      <c r="O1207" s="87" t="s">
        <v>1908</v>
      </c>
      <c r="P1207" s="90">
        <v>44081.388067129628</v>
      </c>
      <c r="Q1207" s="87" t="s">
        <v>2113</v>
      </c>
      <c r="R1207" s="87"/>
      <c r="S1207" s="87"/>
      <c r="T1207" s="87" t="s">
        <v>2743</v>
      </c>
      <c r="U1207" s="90">
        <v>44081.388067129628</v>
      </c>
      <c r="V1207" s="92" t="s">
        <v>3730</v>
      </c>
      <c r="W1207" s="87"/>
      <c r="X1207" s="87"/>
      <c r="Y1207" s="96" t="s">
        <v>5730</v>
      </c>
      <c r="Z1207" s="87"/>
      <c r="AA1207" s="48">
        <v>0</v>
      </c>
      <c r="AB1207" s="49">
        <v>0</v>
      </c>
      <c r="AC1207" s="48">
        <v>0</v>
      </c>
      <c r="AD1207" s="49">
        <v>0</v>
      </c>
      <c r="AE1207" s="48">
        <v>0</v>
      </c>
      <c r="AF1207" s="49">
        <v>0</v>
      </c>
      <c r="AG1207" s="48">
        <v>8</v>
      </c>
      <c r="AH1207" s="49">
        <v>100</v>
      </c>
      <c r="AI1207" s="48">
        <v>8</v>
      </c>
    </row>
    <row r="1208" spans="1:35" x14ac:dyDescent="0.25">
      <c r="A1208" s="62" t="s">
        <v>714</v>
      </c>
      <c r="B1208" s="62" t="s">
        <v>1428</v>
      </c>
      <c r="C1208" s="63"/>
      <c r="D1208" s="64"/>
      <c r="E1208" s="65"/>
      <c r="F1208" s="66"/>
      <c r="G1208" s="63"/>
      <c r="H1208" s="67"/>
      <c r="I1208" s="68"/>
      <c r="J1208" s="68"/>
      <c r="K1208" s="34"/>
      <c r="L1208" s="75">
        <v>1208</v>
      </c>
      <c r="M1208" s="75" t="b">
        <f xml:space="preserve"> IF(AND(Edges[Relationship Date (UTC)] &gt;= Misc!$O$2, Edges[Relationship Date (UTC)] &lt;= Misc!$P$2,Edges[Tweet Date (UTC)] &gt;= Misc!$O$3, Edges[Tweet Date (UTC)] &lt;= Misc!$P$3,TRUE), TRUE, FALSE)</f>
        <v>1</v>
      </c>
      <c r="N1208" s="70"/>
      <c r="O1208" s="87" t="s">
        <v>1908</v>
      </c>
      <c r="P1208" s="90">
        <v>44081.388090277775</v>
      </c>
      <c r="Q1208" s="87" t="s">
        <v>2010</v>
      </c>
      <c r="R1208" s="87"/>
      <c r="S1208" s="87"/>
      <c r="T1208" s="87" t="s">
        <v>2771</v>
      </c>
      <c r="U1208" s="90">
        <v>44081.388090277775</v>
      </c>
      <c r="V1208" s="92" t="s">
        <v>3731</v>
      </c>
      <c r="W1208" s="87"/>
      <c r="X1208" s="87"/>
      <c r="Y1208" s="96" t="s">
        <v>5731</v>
      </c>
      <c r="Z1208" s="87"/>
      <c r="AA1208" s="48">
        <v>0</v>
      </c>
      <c r="AB1208" s="49">
        <v>0</v>
      </c>
      <c r="AC1208" s="48">
        <v>0</v>
      </c>
      <c r="AD1208" s="49">
        <v>0</v>
      </c>
      <c r="AE1208" s="48">
        <v>0</v>
      </c>
      <c r="AF1208" s="49">
        <v>0</v>
      </c>
      <c r="AG1208" s="48">
        <v>20</v>
      </c>
      <c r="AH1208" s="49">
        <v>100</v>
      </c>
      <c r="AI1208" s="48">
        <v>20</v>
      </c>
    </row>
    <row r="1209" spans="1:35" x14ac:dyDescent="0.25">
      <c r="A1209" s="62" t="s">
        <v>715</v>
      </c>
      <c r="B1209" s="62" t="s">
        <v>1165</v>
      </c>
      <c r="C1209" s="63"/>
      <c r="D1209" s="64"/>
      <c r="E1209" s="65"/>
      <c r="F1209" s="66"/>
      <c r="G1209" s="63"/>
      <c r="H1209" s="67"/>
      <c r="I1209" s="68"/>
      <c r="J1209" s="68"/>
      <c r="K1209" s="34"/>
      <c r="L1209" s="75">
        <v>1209</v>
      </c>
      <c r="M1209" s="75" t="b">
        <f xml:space="preserve"> IF(AND(Edges[Relationship Date (UTC)] &gt;= Misc!$O$2, Edges[Relationship Date (UTC)] &lt;= Misc!$P$2,Edges[Tweet Date (UTC)] &gt;= Misc!$O$3, Edges[Tweet Date (UTC)] &lt;= Misc!$P$3,TRUE), TRUE, FALSE)</f>
        <v>1</v>
      </c>
      <c r="N1209" s="70"/>
      <c r="O1209" s="87" t="s">
        <v>1908</v>
      </c>
      <c r="P1209" s="90">
        <v>44081.38721064815</v>
      </c>
      <c r="Q1209" s="87" t="s">
        <v>2315</v>
      </c>
      <c r="R1209" s="87"/>
      <c r="S1209" s="87"/>
      <c r="T1209" s="87"/>
      <c r="U1209" s="90">
        <v>44081.38721064815</v>
      </c>
      <c r="V1209" s="92" t="s">
        <v>3732</v>
      </c>
      <c r="W1209" s="87"/>
      <c r="X1209" s="87"/>
      <c r="Y1209" s="96" t="s">
        <v>5732</v>
      </c>
      <c r="Z1209" s="87"/>
      <c r="AA1209" s="48">
        <v>0</v>
      </c>
      <c r="AB1209" s="49">
        <v>0</v>
      </c>
      <c r="AC1209" s="48">
        <v>0</v>
      </c>
      <c r="AD1209" s="49">
        <v>0</v>
      </c>
      <c r="AE1209" s="48">
        <v>0</v>
      </c>
      <c r="AF1209" s="49">
        <v>0</v>
      </c>
      <c r="AG1209" s="48">
        <v>43</v>
      </c>
      <c r="AH1209" s="49">
        <v>100</v>
      </c>
      <c r="AI1209" s="48">
        <v>43</v>
      </c>
    </row>
    <row r="1210" spans="1:35" x14ac:dyDescent="0.25">
      <c r="A1210" s="62" t="s">
        <v>715</v>
      </c>
      <c r="B1210" s="62" t="s">
        <v>1165</v>
      </c>
      <c r="C1210" s="63"/>
      <c r="D1210" s="64"/>
      <c r="E1210" s="65"/>
      <c r="F1210" s="66"/>
      <c r="G1210" s="63"/>
      <c r="H1210" s="67"/>
      <c r="I1210" s="68"/>
      <c r="J1210" s="68"/>
      <c r="K1210" s="34"/>
      <c r="L1210" s="75">
        <v>1210</v>
      </c>
      <c r="M1210" s="75" t="b">
        <f xml:space="preserve"> IF(AND(Edges[Relationship Date (UTC)] &gt;= Misc!$O$2, Edges[Relationship Date (UTC)] &lt;= Misc!$P$2,Edges[Tweet Date (UTC)] &gt;= Misc!$O$3, Edges[Tweet Date (UTC)] &lt;= Misc!$P$3,TRUE), TRUE, FALSE)</f>
        <v>1</v>
      </c>
      <c r="N1210" s="70"/>
      <c r="O1210" s="87" t="s">
        <v>1908</v>
      </c>
      <c r="P1210" s="90">
        <v>44081.388124999998</v>
      </c>
      <c r="Q1210" s="87" t="s">
        <v>2312</v>
      </c>
      <c r="R1210" s="87"/>
      <c r="S1210" s="87"/>
      <c r="T1210" s="87"/>
      <c r="U1210" s="90">
        <v>44081.388124999998</v>
      </c>
      <c r="V1210" s="92" t="s">
        <v>3733</v>
      </c>
      <c r="W1210" s="87"/>
      <c r="X1210" s="87"/>
      <c r="Y1210" s="96" t="s">
        <v>5733</v>
      </c>
      <c r="Z1210" s="87"/>
      <c r="AA1210" s="48">
        <v>0</v>
      </c>
      <c r="AB1210" s="49">
        <v>0</v>
      </c>
      <c r="AC1210" s="48">
        <v>0</v>
      </c>
      <c r="AD1210" s="49">
        <v>0</v>
      </c>
      <c r="AE1210" s="48">
        <v>0</v>
      </c>
      <c r="AF1210" s="49">
        <v>0</v>
      </c>
      <c r="AG1210" s="48">
        <v>21</v>
      </c>
      <c r="AH1210" s="49">
        <v>100</v>
      </c>
      <c r="AI1210" s="48">
        <v>21</v>
      </c>
    </row>
    <row r="1211" spans="1:35" x14ac:dyDescent="0.25">
      <c r="A1211" s="62" t="s">
        <v>716</v>
      </c>
      <c r="B1211" s="62" t="s">
        <v>1696</v>
      </c>
      <c r="C1211" s="63"/>
      <c r="D1211" s="64"/>
      <c r="E1211" s="65"/>
      <c r="F1211" s="66"/>
      <c r="G1211" s="63"/>
      <c r="H1211" s="67"/>
      <c r="I1211" s="68"/>
      <c r="J1211" s="68"/>
      <c r="K1211" s="34"/>
      <c r="L1211" s="75">
        <v>1211</v>
      </c>
      <c r="M1211" s="75" t="b">
        <f xml:space="preserve"> IF(AND(Edges[Relationship Date (UTC)] &gt;= Misc!$O$2, Edges[Relationship Date (UTC)] &lt;= Misc!$P$2,Edges[Tweet Date (UTC)] &gt;= Misc!$O$3, Edges[Tweet Date (UTC)] &lt;= Misc!$P$3,TRUE), TRUE, FALSE)</f>
        <v>1</v>
      </c>
      <c r="N1211" s="70"/>
      <c r="O1211" s="87" t="s">
        <v>1908</v>
      </c>
      <c r="P1211" s="90">
        <v>44081.388148148151</v>
      </c>
      <c r="Q1211" s="87" t="s">
        <v>2316</v>
      </c>
      <c r="R1211" s="87"/>
      <c r="S1211" s="87"/>
      <c r="T1211" s="87"/>
      <c r="U1211" s="90">
        <v>44081.388148148151</v>
      </c>
      <c r="V1211" s="92" t="s">
        <v>3734</v>
      </c>
      <c r="W1211" s="87"/>
      <c r="X1211" s="87"/>
      <c r="Y1211" s="96" t="s">
        <v>5734</v>
      </c>
      <c r="Z1211" s="87"/>
      <c r="AA1211" s="48">
        <v>0</v>
      </c>
      <c r="AB1211" s="49">
        <v>0</v>
      </c>
      <c r="AC1211" s="48">
        <v>0</v>
      </c>
      <c r="AD1211" s="49">
        <v>0</v>
      </c>
      <c r="AE1211" s="48">
        <v>0</v>
      </c>
      <c r="AF1211" s="49">
        <v>0</v>
      </c>
      <c r="AG1211" s="48">
        <v>49</v>
      </c>
      <c r="AH1211" s="49">
        <v>100</v>
      </c>
      <c r="AI1211" s="48">
        <v>49</v>
      </c>
    </row>
    <row r="1212" spans="1:35" x14ac:dyDescent="0.25">
      <c r="A1212" s="62" t="s">
        <v>716</v>
      </c>
      <c r="B1212" s="62" t="s">
        <v>1387</v>
      </c>
      <c r="C1212" s="63"/>
      <c r="D1212" s="64"/>
      <c r="E1212" s="65"/>
      <c r="F1212" s="66"/>
      <c r="G1212" s="63"/>
      <c r="H1212" s="67"/>
      <c r="I1212" s="68"/>
      <c r="J1212" s="68"/>
      <c r="K1212" s="34"/>
      <c r="L1212" s="75">
        <v>1212</v>
      </c>
      <c r="M1212" s="75" t="b">
        <f xml:space="preserve"> IF(AND(Edges[Relationship Date (UTC)] &gt;= Misc!$O$2, Edges[Relationship Date (UTC)] &lt;= Misc!$P$2,Edges[Tweet Date (UTC)] &gt;= Misc!$O$3, Edges[Tweet Date (UTC)] &lt;= Misc!$P$3,TRUE), TRUE, FALSE)</f>
        <v>1</v>
      </c>
      <c r="N1212" s="70"/>
      <c r="O1212" s="87" t="s">
        <v>1908</v>
      </c>
      <c r="P1212" s="90">
        <v>44081.387789351851</v>
      </c>
      <c r="Q1212" s="87" t="s">
        <v>2305</v>
      </c>
      <c r="R1212" s="87"/>
      <c r="S1212" s="87"/>
      <c r="T1212" s="87" t="s">
        <v>2743</v>
      </c>
      <c r="U1212" s="90">
        <v>44081.387789351851</v>
      </c>
      <c r="V1212" s="92" t="s">
        <v>3735</v>
      </c>
      <c r="W1212" s="87"/>
      <c r="X1212" s="87"/>
      <c r="Y1212" s="96" t="s">
        <v>5735</v>
      </c>
      <c r="Z1212" s="87"/>
      <c r="AA1212" s="48">
        <v>0</v>
      </c>
      <c r="AB1212" s="49">
        <v>0</v>
      </c>
      <c r="AC1212" s="48">
        <v>0</v>
      </c>
      <c r="AD1212" s="49">
        <v>0</v>
      </c>
      <c r="AE1212" s="48">
        <v>0</v>
      </c>
      <c r="AF1212" s="49">
        <v>0</v>
      </c>
      <c r="AG1212" s="48">
        <v>19</v>
      </c>
      <c r="AH1212" s="49">
        <v>100</v>
      </c>
      <c r="AI1212" s="48">
        <v>19</v>
      </c>
    </row>
    <row r="1213" spans="1:35" x14ac:dyDescent="0.25">
      <c r="A1213" s="62" t="s">
        <v>717</v>
      </c>
      <c r="B1213" s="62" t="s">
        <v>1165</v>
      </c>
      <c r="C1213" s="63"/>
      <c r="D1213" s="64"/>
      <c r="E1213" s="65"/>
      <c r="F1213" s="66"/>
      <c r="G1213" s="63"/>
      <c r="H1213" s="67"/>
      <c r="I1213" s="68"/>
      <c r="J1213" s="68"/>
      <c r="K1213" s="34"/>
      <c r="L1213" s="75">
        <v>1213</v>
      </c>
      <c r="M1213" s="75" t="b">
        <f xml:space="preserve"> IF(AND(Edges[Relationship Date (UTC)] &gt;= Misc!$O$2, Edges[Relationship Date (UTC)] &lt;= Misc!$P$2,Edges[Tweet Date (UTC)] &gt;= Misc!$O$3, Edges[Tweet Date (UTC)] &lt;= Misc!$P$3,TRUE), TRUE, FALSE)</f>
        <v>1</v>
      </c>
      <c r="N1213" s="70"/>
      <c r="O1213" s="87" t="s">
        <v>1908</v>
      </c>
      <c r="P1213" s="90">
        <v>44081.388148148151</v>
      </c>
      <c r="Q1213" s="87" t="s">
        <v>2312</v>
      </c>
      <c r="R1213" s="87"/>
      <c r="S1213" s="87"/>
      <c r="T1213" s="87"/>
      <c r="U1213" s="90">
        <v>44081.388148148151</v>
      </c>
      <c r="V1213" s="92" t="s">
        <v>3736</v>
      </c>
      <c r="W1213" s="87"/>
      <c r="X1213" s="87"/>
      <c r="Y1213" s="96" t="s">
        <v>5736</v>
      </c>
      <c r="Z1213" s="87"/>
      <c r="AA1213" s="48">
        <v>0</v>
      </c>
      <c r="AB1213" s="49">
        <v>0</v>
      </c>
      <c r="AC1213" s="48">
        <v>0</v>
      </c>
      <c r="AD1213" s="49">
        <v>0</v>
      </c>
      <c r="AE1213" s="48">
        <v>0</v>
      </c>
      <c r="AF1213" s="49">
        <v>0</v>
      </c>
      <c r="AG1213" s="48">
        <v>21</v>
      </c>
      <c r="AH1213" s="49">
        <v>100</v>
      </c>
      <c r="AI1213" s="48">
        <v>21</v>
      </c>
    </row>
    <row r="1214" spans="1:35" x14ac:dyDescent="0.25">
      <c r="A1214" s="62" t="s">
        <v>718</v>
      </c>
      <c r="B1214" s="62" t="s">
        <v>1165</v>
      </c>
      <c r="C1214" s="63"/>
      <c r="D1214" s="64"/>
      <c r="E1214" s="65"/>
      <c r="F1214" s="66"/>
      <c r="G1214" s="63"/>
      <c r="H1214" s="67"/>
      <c r="I1214" s="68"/>
      <c r="J1214" s="68"/>
      <c r="K1214" s="34"/>
      <c r="L1214" s="75">
        <v>1214</v>
      </c>
      <c r="M1214" s="75" t="b">
        <f xml:space="preserve"> IF(AND(Edges[Relationship Date (UTC)] &gt;= Misc!$O$2, Edges[Relationship Date (UTC)] &lt;= Misc!$P$2,Edges[Tweet Date (UTC)] &gt;= Misc!$O$3, Edges[Tweet Date (UTC)] &lt;= Misc!$P$3,TRUE), TRUE, FALSE)</f>
        <v>1</v>
      </c>
      <c r="N1214" s="70"/>
      <c r="O1214" s="87" t="s">
        <v>1908</v>
      </c>
      <c r="P1214" s="90">
        <v>44081.388171296298</v>
      </c>
      <c r="Q1214" s="87" t="s">
        <v>2312</v>
      </c>
      <c r="R1214" s="87"/>
      <c r="S1214" s="87"/>
      <c r="T1214" s="87"/>
      <c r="U1214" s="90">
        <v>44081.388171296298</v>
      </c>
      <c r="V1214" s="92" t="s">
        <v>3737</v>
      </c>
      <c r="W1214" s="87"/>
      <c r="X1214" s="87"/>
      <c r="Y1214" s="96" t="s">
        <v>5737</v>
      </c>
      <c r="Z1214" s="87"/>
      <c r="AA1214" s="48">
        <v>0</v>
      </c>
      <c r="AB1214" s="49">
        <v>0</v>
      </c>
      <c r="AC1214" s="48">
        <v>0</v>
      </c>
      <c r="AD1214" s="49">
        <v>0</v>
      </c>
      <c r="AE1214" s="48">
        <v>0</v>
      </c>
      <c r="AF1214" s="49">
        <v>0</v>
      </c>
      <c r="AG1214" s="48">
        <v>21</v>
      </c>
      <c r="AH1214" s="49">
        <v>100</v>
      </c>
      <c r="AI1214" s="48">
        <v>21</v>
      </c>
    </row>
    <row r="1215" spans="1:35" x14ac:dyDescent="0.25">
      <c r="A1215" s="62" t="s">
        <v>719</v>
      </c>
      <c r="B1215" s="62" t="s">
        <v>1359</v>
      </c>
      <c r="C1215" s="63"/>
      <c r="D1215" s="64"/>
      <c r="E1215" s="65"/>
      <c r="F1215" s="66"/>
      <c r="G1215" s="63"/>
      <c r="H1215" s="67"/>
      <c r="I1215" s="68"/>
      <c r="J1215" s="68"/>
      <c r="K1215" s="34"/>
      <c r="L1215" s="75">
        <v>1215</v>
      </c>
      <c r="M1215" s="75" t="b">
        <f xml:space="preserve"> IF(AND(Edges[Relationship Date (UTC)] &gt;= Misc!$O$2, Edges[Relationship Date (UTC)] &lt;= Misc!$P$2,Edges[Tweet Date (UTC)] &gt;= Misc!$O$3, Edges[Tweet Date (UTC)] &lt;= Misc!$P$3,TRUE), TRUE, FALSE)</f>
        <v>1</v>
      </c>
      <c r="N1215" s="70"/>
      <c r="O1215" s="87" t="s">
        <v>1908</v>
      </c>
      <c r="P1215" s="90">
        <v>44081.388229166667</v>
      </c>
      <c r="Q1215" s="87" t="s">
        <v>1923</v>
      </c>
      <c r="R1215" s="87"/>
      <c r="S1215" s="87"/>
      <c r="T1215" s="87" t="s">
        <v>2748</v>
      </c>
      <c r="U1215" s="90">
        <v>44081.388229166667</v>
      </c>
      <c r="V1215" s="92" t="s">
        <v>3738</v>
      </c>
      <c r="W1215" s="87"/>
      <c r="X1215" s="87"/>
      <c r="Y1215" s="96" t="s">
        <v>5738</v>
      </c>
      <c r="Z1215" s="87"/>
      <c r="AA1215" s="48">
        <v>0</v>
      </c>
      <c r="AB1215" s="49">
        <v>0</v>
      </c>
      <c r="AC1215" s="48">
        <v>0</v>
      </c>
      <c r="AD1215" s="49">
        <v>0</v>
      </c>
      <c r="AE1215" s="48">
        <v>0</v>
      </c>
      <c r="AF1215" s="49">
        <v>0</v>
      </c>
      <c r="AG1215" s="48">
        <v>14</v>
      </c>
      <c r="AH1215" s="49">
        <v>100</v>
      </c>
      <c r="AI1215" s="48">
        <v>14</v>
      </c>
    </row>
    <row r="1216" spans="1:35" x14ac:dyDescent="0.25">
      <c r="A1216" s="62" t="s">
        <v>720</v>
      </c>
      <c r="B1216" s="62" t="s">
        <v>1359</v>
      </c>
      <c r="C1216" s="63"/>
      <c r="D1216" s="64"/>
      <c r="E1216" s="65"/>
      <c r="F1216" s="66"/>
      <c r="G1216" s="63"/>
      <c r="H1216" s="67"/>
      <c r="I1216" s="68"/>
      <c r="J1216" s="68"/>
      <c r="K1216" s="34"/>
      <c r="L1216" s="75">
        <v>1216</v>
      </c>
      <c r="M1216" s="75" t="b">
        <f xml:space="preserve"> IF(AND(Edges[Relationship Date (UTC)] &gt;= Misc!$O$2, Edges[Relationship Date (UTC)] &lt;= Misc!$P$2,Edges[Tweet Date (UTC)] &gt;= Misc!$O$3, Edges[Tweet Date (UTC)] &lt;= Misc!$P$3,TRUE), TRUE, FALSE)</f>
        <v>1</v>
      </c>
      <c r="N1216" s="70"/>
      <c r="O1216" s="87" t="s">
        <v>1908</v>
      </c>
      <c r="P1216" s="90">
        <v>44081.388229166667</v>
      </c>
      <c r="Q1216" s="87" t="s">
        <v>1923</v>
      </c>
      <c r="R1216" s="87"/>
      <c r="S1216" s="87"/>
      <c r="T1216" s="87" t="s">
        <v>2748</v>
      </c>
      <c r="U1216" s="90">
        <v>44081.388229166667</v>
      </c>
      <c r="V1216" s="92" t="s">
        <v>3739</v>
      </c>
      <c r="W1216" s="87"/>
      <c r="X1216" s="87"/>
      <c r="Y1216" s="96" t="s">
        <v>5739</v>
      </c>
      <c r="Z1216" s="87"/>
      <c r="AA1216" s="48">
        <v>0</v>
      </c>
      <c r="AB1216" s="49">
        <v>0</v>
      </c>
      <c r="AC1216" s="48">
        <v>0</v>
      </c>
      <c r="AD1216" s="49">
        <v>0</v>
      </c>
      <c r="AE1216" s="48">
        <v>0</v>
      </c>
      <c r="AF1216" s="49">
        <v>0</v>
      </c>
      <c r="AG1216" s="48">
        <v>14</v>
      </c>
      <c r="AH1216" s="49">
        <v>100</v>
      </c>
      <c r="AI1216" s="48">
        <v>14</v>
      </c>
    </row>
    <row r="1217" spans="1:35" x14ac:dyDescent="0.25">
      <c r="A1217" s="62" t="s">
        <v>721</v>
      </c>
      <c r="B1217" s="62" t="s">
        <v>1361</v>
      </c>
      <c r="C1217" s="63"/>
      <c r="D1217" s="64"/>
      <c r="E1217" s="65"/>
      <c r="F1217" s="66"/>
      <c r="G1217" s="63"/>
      <c r="H1217" s="67"/>
      <c r="I1217" s="68"/>
      <c r="J1217" s="68"/>
      <c r="K1217" s="34"/>
      <c r="L1217" s="75">
        <v>1217</v>
      </c>
      <c r="M1217" s="75" t="b">
        <f xml:space="preserve"> IF(AND(Edges[Relationship Date (UTC)] &gt;= Misc!$O$2, Edges[Relationship Date (UTC)] &lt;= Misc!$P$2,Edges[Tweet Date (UTC)] &gt;= Misc!$O$3, Edges[Tweet Date (UTC)] &lt;= Misc!$P$3,TRUE), TRUE, FALSE)</f>
        <v>1</v>
      </c>
      <c r="N1217" s="70"/>
      <c r="O1217" s="87" t="s">
        <v>1908</v>
      </c>
      <c r="P1217" s="90">
        <v>44081.38826388889</v>
      </c>
      <c r="Q1217" s="87" t="s">
        <v>1925</v>
      </c>
      <c r="R1217" s="87"/>
      <c r="S1217" s="87"/>
      <c r="T1217" s="87"/>
      <c r="U1217" s="90">
        <v>44081.38826388889</v>
      </c>
      <c r="V1217" s="92" t="s">
        <v>3740</v>
      </c>
      <c r="W1217" s="87"/>
      <c r="X1217" s="87"/>
      <c r="Y1217" s="96" t="s">
        <v>5740</v>
      </c>
      <c r="Z1217" s="87"/>
      <c r="AA1217" s="48"/>
      <c r="AB1217" s="49"/>
      <c r="AC1217" s="48"/>
      <c r="AD1217" s="49"/>
      <c r="AE1217" s="48"/>
      <c r="AF1217" s="49"/>
      <c r="AG1217" s="48"/>
      <c r="AH1217" s="49"/>
      <c r="AI1217" s="48"/>
    </row>
    <row r="1218" spans="1:35" x14ac:dyDescent="0.25">
      <c r="A1218" s="62" t="s">
        <v>721</v>
      </c>
      <c r="B1218" s="62" t="s">
        <v>1362</v>
      </c>
      <c r="C1218" s="63"/>
      <c r="D1218" s="64"/>
      <c r="E1218" s="65"/>
      <c r="F1218" s="66"/>
      <c r="G1218" s="63"/>
      <c r="H1218" s="67"/>
      <c r="I1218" s="68"/>
      <c r="J1218" s="68"/>
      <c r="K1218" s="34"/>
      <c r="L1218" s="75">
        <v>1218</v>
      </c>
      <c r="M1218" s="75" t="b">
        <f xml:space="preserve"> IF(AND(Edges[Relationship Date (UTC)] &gt;= Misc!$O$2, Edges[Relationship Date (UTC)] &lt;= Misc!$P$2,Edges[Tweet Date (UTC)] &gt;= Misc!$O$3, Edges[Tweet Date (UTC)] &lt;= Misc!$P$3,TRUE), TRUE, FALSE)</f>
        <v>1</v>
      </c>
      <c r="N1218" s="70"/>
      <c r="O1218" s="87" t="s">
        <v>1908</v>
      </c>
      <c r="P1218" s="90">
        <v>44081.38826388889</v>
      </c>
      <c r="Q1218" s="87" t="s">
        <v>1925</v>
      </c>
      <c r="R1218" s="87"/>
      <c r="S1218" s="87"/>
      <c r="T1218" s="87"/>
      <c r="U1218" s="90">
        <v>44081.38826388889</v>
      </c>
      <c r="V1218" s="92" t="s">
        <v>3740</v>
      </c>
      <c r="W1218" s="87"/>
      <c r="X1218" s="87"/>
      <c r="Y1218" s="96" t="s">
        <v>5740</v>
      </c>
      <c r="Z1218" s="87"/>
      <c r="AA1218" s="48">
        <v>0</v>
      </c>
      <c r="AB1218" s="49">
        <v>0</v>
      </c>
      <c r="AC1218" s="48">
        <v>0</v>
      </c>
      <c r="AD1218" s="49">
        <v>0</v>
      </c>
      <c r="AE1218" s="48">
        <v>0</v>
      </c>
      <c r="AF1218" s="49">
        <v>0</v>
      </c>
      <c r="AG1218" s="48">
        <v>42</v>
      </c>
      <c r="AH1218" s="49">
        <v>100</v>
      </c>
      <c r="AI1218" s="48">
        <v>42</v>
      </c>
    </row>
    <row r="1219" spans="1:35" x14ac:dyDescent="0.25">
      <c r="A1219" s="62" t="s">
        <v>722</v>
      </c>
      <c r="B1219" s="62" t="s">
        <v>1668</v>
      </c>
      <c r="C1219" s="63"/>
      <c r="D1219" s="64"/>
      <c r="E1219" s="65"/>
      <c r="F1219" s="66"/>
      <c r="G1219" s="63"/>
      <c r="H1219" s="67"/>
      <c r="I1219" s="68"/>
      <c r="J1219" s="68"/>
      <c r="K1219" s="34"/>
      <c r="L1219" s="75">
        <v>1219</v>
      </c>
      <c r="M1219" s="75" t="b">
        <f xml:space="preserve"> IF(AND(Edges[Relationship Date (UTC)] &gt;= Misc!$O$2, Edges[Relationship Date (UTC)] &lt;= Misc!$P$2,Edges[Tweet Date (UTC)] &gt;= Misc!$O$3, Edges[Tweet Date (UTC)] &lt;= Misc!$P$3,TRUE), TRUE, FALSE)</f>
        <v>1</v>
      </c>
      <c r="N1219" s="70"/>
      <c r="O1219" s="87" t="s">
        <v>1908</v>
      </c>
      <c r="P1219" s="90">
        <v>44081.388275462959</v>
      </c>
      <c r="Q1219" s="87" t="s">
        <v>2317</v>
      </c>
      <c r="R1219" s="87"/>
      <c r="S1219" s="87"/>
      <c r="T1219" s="87" t="s">
        <v>2743</v>
      </c>
      <c r="U1219" s="90">
        <v>44081.388275462959</v>
      </c>
      <c r="V1219" s="92" t="s">
        <v>3741</v>
      </c>
      <c r="W1219" s="87"/>
      <c r="X1219" s="87"/>
      <c r="Y1219" s="96" t="s">
        <v>5741</v>
      </c>
      <c r="Z1219" s="87"/>
      <c r="AA1219" s="48">
        <v>1</v>
      </c>
      <c r="AB1219" s="49">
        <v>3.5714285714285716</v>
      </c>
      <c r="AC1219" s="48">
        <v>0</v>
      </c>
      <c r="AD1219" s="49">
        <v>0</v>
      </c>
      <c r="AE1219" s="48">
        <v>0</v>
      </c>
      <c r="AF1219" s="49">
        <v>0</v>
      </c>
      <c r="AG1219" s="48">
        <v>27</v>
      </c>
      <c r="AH1219" s="49">
        <v>96.428571428571431</v>
      </c>
      <c r="AI1219" s="48">
        <v>28</v>
      </c>
    </row>
    <row r="1220" spans="1:35" x14ac:dyDescent="0.25">
      <c r="A1220" s="62" t="s">
        <v>723</v>
      </c>
      <c r="B1220" s="62" t="s">
        <v>723</v>
      </c>
      <c r="C1220" s="63"/>
      <c r="D1220" s="64"/>
      <c r="E1220" s="65"/>
      <c r="F1220" s="66"/>
      <c r="G1220" s="63"/>
      <c r="H1220" s="67"/>
      <c r="I1220" s="68"/>
      <c r="J1220" s="68"/>
      <c r="K1220" s="34"/>
      <c r="L1220" s="75">
        <v>1220</v>
      </c>
      <c r="M1220" s="75" t="b">
        <f xml:space="preserve"> IF(AND(Edges[Relationship Date (UTC)] &gt;= Misc!$O$2, Edges[Relationship Date (UTC)] &lt;= Misc!$P$2,Edges[Tweet Date (UTC)] &gt;= Misc!$O$3, Edges[Tweet Date (UTC)] &lt;= Misc!$P$3,TRUE), TRUE, FALSE)</f>
        <v>1</v>
      </c>
      <c r="N1220" s="70"/>
      <c r="O1220" s="87" t="s">
        <v>178</v>
      </c>
      <c r="P1220" s="90">
        <v>44081.388344907406</v>
      </c>
      <c r="Q1220" s="87" t="s">
        <v>2318</v>
      </c>
      <c r="R1220" s="87"/>
      <c r="S1220" s="87"/>
      <c r="T1220" s="87" t="s">
        <v>2841</v>
      </c>
      <c r="U1220" s="90">
        <v>44081.388344907406</v>
      </c>
      <c r="V1220" s="92" t="s">
        <v>3742</v>
      </c>
      <c r="W1220" s="87"/>
      <c r="X1220" s="87"/>
      <c r="Y1220" s="96" t="s">
        <v>5742</v>
      </c>
      <c r="Z1220" s="87"/>
      <c r="AA1220" s="48">
        <v>1</v>
      </c>
      <c r="AB1220" s="49">
        <v>4.7619047619047619</v>
      </c>
      <c r="AC1220" s="48">
        <v>1</v>
      </c>
      <c r="AD1220" s="49">
        <v>4.7619047619047619</v>
      </c>
      <c r="AE1220" s="48">
        <v>0</v>
      </c>
      <c r="AF1220" s="49">
        <v>0</v>
      </c>
      <c r="AG1220" s="48">
        <v>19</v>
      </c>
      <c r="AH1220" s="49">
        <v>90.476190476190482</v>
      </c>
      <c r="AI1220" s="48">
        <v>21</v>
      </c>
    </row>
    <row r="1221" spans="1:35" x14ac:dyDescent="0.25">
      <c r="A1221" s="62" t="s">
        <v>724</v>
      </c>
      <c r="B1221" s="62" t="s">
        <v>1336</v>
      </c>
      <c r="C1221" s="63"/>
      <c r="D1221" s="64"/>
      <c r="E1221" s="65"/>
      <c r="F1221" s="66"/>
      <c r="G1221" s="63"/>
      <c r="H1221" s="67"/>
      <c r="I1221" s="68"/>
      <c r="J1221" s="68"/>
      <c r="K1221" s="34"/>
      <c r="L1221" s="75">
        <v>1221</v>
      </c>
      <c r="M1221" s="75" t="b">
        <f xml:space="preserve"> IF(AND(Edges[Relationship Date (UTC)] &gt;= Misc!$O$2, Edges[Relationship Date (UTC)] &lt;= Misc!$P$2,Edges[Tweet Date (UTC)] &gt;= Misc!$O$3, Edges[Tweet Date (UTC)] &lt;= Misc!$P$3,TRUE), TRUE, FALSE)</f>
        <v>1</v>
      </c>
      <c r="N1221" s="70"/>
      <c r="O1221" s="87" t="s">
        <v>1908</v>
      </c>
      <c r="P1221" s="90">
        <v>44081.388368055559</v>
      </c>
      <c r="Q1221" s="87" t="s">
        <v>2249</v>
      </c>
      <c r="R1221" s="87"/>
      <c r="S1221" s="87"/>
      <c r="T1221" s="87" t="s">
        <v>2826</v>
      </c>
      <c r="U1221" s="90">
        <v>44081.388368055559</v>
      </c>
      <c r="V1221" s="92" t="s">
        <v>3743</v>
      </c>
      <c r="W1221" s="87"/>
      <c r="X1221" s="87"/>
      <c r="Y1221" s="96" t="s">
        <v>5743</v>
      </c>
      <c r="Z1221" s="87"/>
      <c r="AA1221" s="48">
        <v>0</v>
      </c>
      <c r="AB1221" s="49">
        <v>0</v>
      </c>
      <c r="AC1221" s="48">
        <v>0</v>
      </c>
      <c r="AD1221" s="49">
        <v>0</v>
      </c>
      <c r="AE1221" s="48">
        <v>0</v>
      </c>
      <c r="AF1221" s="49">
        <v>0</v>
      </c>
      <c r="AG1221" s="48">
        <v>32</v>
      </c>
      <c r="AH1221" s="49">
        <v>100</v>
      </c>
      <c r="AI1221" s="48">
        <v>32</v>
      </c>
    </row>
    <row r="1222" spans="1:35" x14ac:dyDescent="0.25">
      <c r="A1222" s="62" t="s">
        <v>725</v>
      </c>
      <c r="B1222" s="62" t="s">
        <v>1346</v>
      </c>
      <c r="C1222" s="63"/>
      <c r="D1222" s="64"/>
      <c r="E1222" s="65"/>
      <c r="F1222" s="66"/>
      <c r="G1222" s="63"/>
      <c r="H1222" s="67"/>
      <c r="I1222" s="68"/>
      <c r="J1222" s="68"/>
      <c r="K1222" s="34"/>
      <c r="L1222" s="75">
        <v>1222</v>
      </c>
      <c r="M1222" s="75" t="b">
        <f xml:space="preserve"> IF(AND(Edges[Relationship Date (UTC)] &gt;= Misc!$O$2, Edges[Relationship Date (UTC)] &lt;= Misc!$P$2,Edges[Tweet Date (UTC)] &gt;= Misc!$O$3, Edges[Tweet Date (UTC)] &lt;= Misc!$P$3,TRUE), TRUE, FALSE)</f>
        <v>1</v>
      </c>
      <c r="N1222" s="70"/>
      <c r="O1222" s="87" t="s">
        <v>1908</v>
      </c>
      <c r="P1222" s="90">
        <v>44081.388414351852</v>
      </c>
      <c r="Q1222" s="87" t="s">
        <v>1912</v>
      </c>
      <c r="R1222" s="87"/>
      <c r="S1222" s="87"/>
      <c r="T1222" s="87" t="s">
        <v>2743</v>
      </c>
      <c r="U1222" s="90">
        <v>44081.388414351852</v>
      </c>
      <c r="V1222" s="92" t="s">
        <v>3744</v>
      </c>
      <c r="W1222" s="87"/>
      <c r="X1222" s="87"/>
      <c r="Y1222" s="96" t="s">
        <v>5744</v>
      </c>
      <c r="Z1222" s="87"/>
      <c r="AA1222" s="48">
        <v>0</v>
      </c>
      <c r="AB1222" s="49">
        <v>0</v>
      </c>
      <c r="AC1222" s="48">
        <v>0</v>
      </c>
      <c r="AD1222" s="49">
        <v>0</v>
      </c>
      <c r="AE1222" s="48">
        <v>0</v>
      </c>
      <c r="AF1222" s="49">
        <v>0</v>
      </c>
      <c r="AG1222" s="48">
        <v>39</v>
      </c>
      <c r="AH1222" s="49">
        <v>100</v>
      </c>
      <c r="AI1222" s="48">
        <v>39</v>
      </c>
    </row>
    <row r="1223" spans="1:35" x14ac:dyDescent="0.25">
      <c r="A1223" s="62" t="s">
        <v>726</v>
      </c>
      <c r="B1223" s="62" t="s">
        <v>1165</v>
      </c>
      <c r="C1223" s="63"/>
      <c r="D1223" s="64"/>
      <c r="E1223" s="65"/>
      <c r="F1223" s="66"/>
      <c r="G1223" s="63"/>
      <c r="H1223" s="67"/>
      <c r="I1223" s="68"/>
      <c r="J1223" s="68"/>
      <c r="K1223" s="34"/>
      <c r="L1223" s="75">
        <v>1223</v>
      </c>
      <c r="M1223" s="75" t="b">
        <f xml:space="preserve"> IF(AND(Edges[Relationship Date (UTC)] &gt;= Misc!$O$2, Edges[Relationship Date (UTC)] &lt;= Misc!$P$2,Edges[Tweet Date (UTC)] &gt;= Misc!$O$3, Edges[Tweet Date (UTC)] &lt;= Misc!$P$3,TRUE), TRUE, FALSE)</f>
        <v>1</v>
      </c>
      <c r="N1223" s="70"/>
      <c r="O1223" s="87" t="s">
        <v>1908</v>
      </c>
      <c r="P1223" s="90">
        <v>44081.387916666667</v>
      </c>
      <c r="Q1223" s="87" t="s">
        <v>2312</v>
      </c>
      <c r="R1223" s="87"/>
      <c r="S1223" s="87"/>
      <c r="T1223" s="87"/>
      <c r="U1223" s="90">
        <v>44081.387916666667</v>
      </c>
      <c r="V1223" s="92" t="s">
        <v>3745</v>
      </c>
      <c r="W1223" s="87"/>
      <c r="X1223" s="87"/>
      <c r="Y1223" s="96" t="s">
        <v>5745</v>
      </c>
      <c r="Z1223" s="87"/>
      <c r="AA1223" s="48">
        <v>0</v>
      </c>
      <c r="AB1223" s="49">
        <v>0</v>
      </c>
      <c r="AC1223" s="48">
        <v>0</v>
      </c>
      <c r="AD1223" s="49">
        <v>0</v>
      </c>
      <c r="AE1223" s="48">
        <v>0</v>
      </c>
      <c r="AF1223" s="49">
        <v>0</v>
      </c>
      <c r="AG1223" s="48">
        <v>21</v>
      </c>
      <c r="AH1223" s="49">
        <v>100</v>
      </c>
      <c r="AI1223" s="48">
        <v>21</v>
      </c>
    </row>
    <row r="1224" spans="1:35" x14ac:dyDescent="0.25">
      <c r="A1224" s="62" t="s">
        <v>726</v>
      </c>
      <c r="B1224" s="62" t="s">
        <v>1165</v>
      </c>
      <c r="C1224" s="63"/>
      <c r="D1224" s="64"/>
      <c r="E1224" s="65"/>
      <c r="F1224" s="66"/>
      <c r="G1224" s="63"/>
      <c r="H1224" s="67"/>
      <c r="I1224" s="68"/>
      <c r="J1224" s="68"/>
      <c r="K1224" s="34"/>
      <c r="L1224" s="75">
        <v>1224</v>
      </c>
      <c r="M1224" s="75" t="b">
        <f xml:space="preserve"> IF(AND(Edges[Relationship Date (UTC)] &gt;= Misc!$O$2, Edges[Relationship Date (UTC)] &lt;= Misc!$P$2,Edges[Tweet Date (UTC)] &gt;= Misc!$O$3, Edges[Tweet Date (UTC)] &lt;= Misc!$P$3,TRUE), TRUE, FALSE)</f>
        <v>1</v>
      </c>
      <c r="N1224" s="70"/>
      <c r="O1224" s="87" t="s">
        <v>1908</v>
      </c>
      <c r="P1224" s="90">
        <v>44081.388518518521</v>
      </c>
      <c r="Q1224" s="87" t="s">
        <v>1918</v>
      </c>
      <c r="R1224" s="87"/>
      <c r="S1224" s="87"/>
      <c r="T1224" s="87"/>
      <c r="U1224" s="90">
        <v>44081.388518518521</v>
      </c>
      <c r="V1224" s="92" t="s">
        <v>3746</v>
      </c>
      <c r="W1224" s="87"/>
      <c r="X1224" s="87"/>
      <c r="Y1224" s="96" t="s">
        <v>5746</v>
      </c>
      <c r="Z1224" s="87"/>
      <c r="AA1224" s="48">
        <v>0</v>
      </c>
      <c r="AB1224" s="49">
        <v>0</v>
      </c>
      <c r="AC1224" s="48">
        <v>0</v>
      </c>
      <c r="AD1224" s="49">
        <v>0</v>
      </c>
      <c r="AE1224" s="48">
        <v>0</v>
      </c>
      <c r="AF1224" s="49">
        <v>0</v>
      </c>
      <c r="AG1224" s="48">
        <v>44</v>
      </c>
      <c r="AH1224" s="49">
        <v>100</v>
      </c>
      <c r="AI1224" s="48">
        <v>44</v>
      </c>
    </row>
    <row r="1225" spans="1:35" x14ac:dyDescent="0.25">
      <c r="A1225" s="62" t="s">
        <v>727</v>
      </c>
      <c r="B1225" s="62" t="s">
        <v>1352</v>
      </c>
      <c r="C1225" s="63"/>
      <c r="D1225" s="64"/>
      <c r="E1225" s="65"/>
      <c r="F1225" s="66"/>
      <c r="G1225" s="63"/>
      <c r="H1225" s="67"/>
      <c r="I1225" s="68"/>
      <c r="J1225" s="68"/>
      <c r="K1225" s="34"/>
      <c r="L1225" s="75">
        <v>1225</v>
      </c>
      <c r="M1225" s="75" t="b">
        <f xml:space="preserve"> IF(AND(Edges[Relationship Date (UTC)] &gt;= Misc!$O$2, Edges[Relationship Date (UTC)] &lt;= Misc!$P$2,Edges[Tweet Date (UTC)] &gt;= Misc!$O$3, Edges[Tweet Date (UTC)] &lt;= Misc!$P$3,TRUE), TRUE, FALSE)</f>
        <v>1</v>
      </c>
      <c r="N1225" s="70"/>
      <c r="O1225" s="87" t="s">
        <v>1908</v>
      </c>
      <c r="P1225" s="90">
        <v>44081.387870370374</v>
      </c>
      <c r="Q1225" s="87" t="s">
        <v>1952</v>
      </c>
      <c r="R1225" s="87"/>
      <c r="S1225" s="87"/>
      <c r="T1225" s="87"/>
      <c r="U1225" s="90">
        <v>44081.387870370374</v>
      </c>
      <c r="V1225" s="92" t="s">
        <v>3747</v>
      </c>
      <c r="W1225" s="87"/>
      <c r="X1225" s="87"/>
      <c r="Y1225" s="96" t="s">
        <v>5747</v>
      </c>
      <c r="Z1225" s="87"/>
      <c r="AA1225" s="48">
        <v>0</v>
      </c>
      <c r="AB1225" s="49">
        <v>0</v>
      </c>
      <c r="AC1225" s="48">
        <v>0</v>
      </c>
      <c r="AD1225" s="49">
        <v>0</v>
      </c>
      <c r="AE1225" s="48">
        <v>0</v>
      </c>
      <c r="AF1225" s="49">
        <v>0</v>
      </c>
      <c r="AG1225" s="48">
        <v>48</v>
      </c>
      <c r="AH1225" s="49">
        <v>100</v>
      </c>
      <c r="AI1225" s="48">
        <v>48</v>
      </c>
    </row>
    <row r="1226" spans="1:35" x14ac:dyDescent="0.25">
      <c r="A1226" s="62" t="s">
        <v>727</v>
      </c>
      <c r="B1226" s="62" t="s">
        <v>1352</v>
      </c>
      <c r="C1226" s="63"/>
      <c r="D1226" s="64"/>
      <c r="E1226" s="65"/>
      <c r="F1226" s="66"/>
      <c r="G1226" s="63"/>
      <c r="H1226" s="67"/>
      <c r="I1226" s="68"/>
      <c r="J1226" s="68"/>
      <c r="K1226" s="34"/>
      <c r="L1226" s="75">
        <v>1226</v>
      </c>
      <c r="M1226" s="75" t="b">
        <f xml:space="preserve"> IF(AND(Edges[Relationship Date (UTC)] &gt;= Misc!$O$2, Edges[Relationship Date (UTC)] &lt;= Misc!$P$2,Edges[Tweet Date (UTC)] &gt;= Misc!$O$3, Edges[Tweet Date (UTC)] &lt;= Misc!$P$3,TRUE), TRUE, FALSE)</f>
        <v>1</v>
      </c>
      <c r="N1226" s="70"/>
      <c r="O1226" s="87" t="s">
        <v>1908</v>
      </c>
      <c r="P1226" s="90">
        <v>44081.388541666667</v>
      </c>
      <c r="Q1226" s="87" t="s">
        <v>1934</v>
      </c>
      <c r="R1226" s="87"/>
      <c r="S1226" s="87"/>
      <c r="T1226" s="87"/>
      <c r="U1226" s="90">
        <v>44081.388541666667</v>
      </c>
      <c r="V1226" s="92" t="s">
        <v>3748</v>
      </c>
      <c r="W1226" s="87"/>
      <c r="X1226" s="87"/>
      <c r="Y1226" s="96" t="s">
        <v>5748</v>
      </c>
      <c r="Z1226" s="87"/>
      <c r="AA1226" s="48">
        <v>0</v>
      </c>
      <c r="AB1226" s="49">
        <v>0</v>
      </c>
      <c r="AC1226" s="48">
        <v>0</v>
      </c>
      <c r="AD1226" s="49">
        <v>0</v>
      </c>
      <c r="AE1226" s="48">
        <v>0</v>
      </c>
      <c r="AF1226" s="49">
        <v>0</v>
      </c>
      <c r="AG1226" s="48">
        <v>48</v>
      </c>
      <c r="AH1226" s="49">
        <v>100</v>
      </c>
      <c r="AI1226" s="48">
        <v>48</v>
      </c>
    </row>
    <row r="1227" spans="1:35" x14ac:dyDescent="0.25">
      <c r="A1227" s="62" t="s">
        <v>728</v>
      </c>
      <c r="B1227" s="62" t="s">
        <v>1165</v>
      </c>
      <c r="C1227" s="63"/>
      <c r="D1227" s="64"/>
      <c r="E1227" s="65"/>
      <c r="F1227" s="66"/>
      <c r="G1227" s="63"/>
      <c r="H1227" s="67"/>
      <c r="I1227" s="68"/>
      <c r="J1227" s="68"/>
      <c r="K1227" s="34"/>
      <c r="L1227" s="75">
        <v>1227</v>
      </c>
      <c r="M1227" s="75" t="b">
        <f xml:space="preserve"> IF(AND(Edges[Relationship Date (UTC)] &gt;= Misc!$O$2, Edges[Relationship Date (UTC)] &lt;= Misc!$P$2,Edges[Tweet Date (UTC)] &gt;= Misc!$O$3, Edges[Tweet Date (UTC)] &lt;= Misc!$P$3,TRUE), TRUE, FALSE)</f>
        <v>1</v>
      </c>
      <c r="N1227" s="70"/>
      <c r="O1227" s="87" t="s">
        <v>1908</v>
      </c>
      <c r="P1227" s="90">
        <v>44081.38857638889</v>
      </c>
      <c r="Q1227" s="87" t="s">
        <v>2312</v>
      </c>
      <c r="R1227" s="87"/>
      <c r="S1227" s="87"/>
      <c r="T1227" s="87"/>
      <c r="U1227" s="90">
        <v>44081.38857638889</v>
      </c>
      <c r="V1227" s="92" t="s">
        <v>3749</v>
      </c>
      <c r="W1227" s="87"/>
      <c r="X1227" s="87"/>
      <c r="Y1227" s="96" t="s">
        <v>5749</v>
      </c>
      <c r="Z1227" s="87"/>
      <c r="AA1227" s="48">
        <v>0</v>
      </c>
      <c r="AB1227" s="49">
        <v>0</v>
      </c>
      <c r="AC1227" s="48">
        <v>0</v>
      </c>
      <c r="AD1227" s="49">
        <v>0</v>
      </c>
      <c r="AE1227" s="48">
        <v>0</v>
      </c>
      <c r="AF1227" s="49">
        <v>0</v>
      </c>
      <c r="AG1227" s="48">
        <v>21</v>
      </c>
      <c r="AH1227" s="49">
        <v>100</v>
      </c>
      <c r="AI1227" s="48">
        <v>21</v>
      </c>
    </row>
    <row r="1228" spans="1:35" x14ac:dyDescent="0.25">
      <c r="A1228" s="62" t="s">
        <v>729</v>
      </c>
      <c r="B1228" s="62" t="s">
        <v>1697</v>
      </c>
      <c r="C1228" s="63"/>
      <c r="D1228" s="64"/>
      <c r="E1228" s="65"/>
      <c r="F1228" s="66"/>
      <c r="G1228" s="63"/>
      <c r="H1228" s="67"/>
      <c r="I1228" s="68"/>
      <c r="J1228" s="68"/>
      <c r="K1228" s="34"/>
      <c r="L1228" s="75">
        <v>1228</v>
      </c>
      <c r="M1228" s="75" t="b">
        <f xml:space="preserve"> IF(AND(Edges[Relationship Date (UTC)] &gt;= Misc!$O$2, Edges[Relationship Date (UTC)] &lt;= Misc!$P$2,Edges[Tweet Date (UTC)] &gt;= Misc!$O$3, Edges[Tweet Date (UTC)] &lt;= Misc!$P$3,TRUE), TRUE, FALSE)</f>
        <v>1</v>
      </c>
      <c r="N1228" s="70"/>
      <c r="O1228" s="87" t="s">
        <v>1908</v>
      </c>
      <c r="P1228" s="90">
        <v>44081.388692129629</v>
      </c>
      <c r="Q1228" s="87" t="s">
        <v>2319</v>
      </c>
      <c r="R1228" s="87"/>
      <c r="S1228" s="87"/>
      <c r="T1228" s="87" t="s">
        <v>2842</v>
      </c>
      <c r="U1228" s="90">
        <v>44081.388692129629</v>
      </c>
      <c r="V1228" s="92" t="s">
        <v>3750</v>
      </c>
      <c r="W1228" s="87"/>
      <c r="X1228" s="87"/>
      <c r="Y1228" s="96" t="s">
        <v>5750</v>
      </c>
      <c r="Z1228" s="87"/>
      <c r="AA1228" s="48">
        <v>0</v>
      </c>
      <c r="AB1228" s="49">
        <v>0</v>
      </c>
      <c r="AC1228" s="48">
        <v>0</v>
      </c>
      <c r="AD1228" s="49">
        <v>0</v>
      </c>
      <c r="AE1228" s="48">
        <v>0</v>
      </c>
      <c r="AF1228" s="49">
        <v>0</v>
      </c>
      <c r="AG1228" s="48">
        <v>5</v>
      </c>
      <c r="AH1228" s="49">
        <v>100</v>
      </c>
      <c r="AI1228" s="48">
        <v>5</v>
      </c>
    </row>
    <row r="1229" spans="1:35" x14ac:dyDescent="0.25">
      <c r="A1229" s="62" t="s">
        <v>730</v>
      </c>
      <c r="B1229" s="62" t="s">
        <v>1165</v>
      </c>
      <c r="C1229" s="63"/>
      <c r="D1229" s="64"/>
      <c r="E1229" s="65"/>
      <c r="F1229" s="66"/>
      <c r="G1229" s="63"/>
      <c r="H1229" s="67"/>
      <c r="I1229" s="68"/>
      <c r="J1229" s="68"/>
      <c r="K1229" s="34"/>
      <c r="L1229" s="75">
        <v>1229</v>
      </c>
      <c r="M1229" s="75" t="b">
        <f xml:space="preserve"> IF(AND(Edges[Relationship Date (UTC)] &gt;= Misc!$O$2, Edges[Relationship Date (UTC)] &lt;= Misc!$P$2,Edges[Tweet Date (UTC)] &gt;= Misc!$O$3, Edges[Tweet Date (UTC)] &lt;= Misc!$P$3,TRUE), TRUE, FALSE)</f>
        <v>1</v>
      </c>
      <c r="N1229" s="70"/>
      <c r="O1229" s="87" t="s">
        <v>1908</v>
      </c>
      <c r="P1229" s="90">
        <v>44081.388738425929</v>
      </c>
      <c r="Q1229" s="87" t="s">
        <v>2219</v>
      </c>
      <c r="R1229" s="87"/>
      <c r="S1229" s="87"/>
      <c r="T1229" s="87" t="s">
        <v>2743</v>
      </c>
      <c r="U1229" s="90">
        <v>44081.388738425929</v>
      </c>
      <c r="V1229" s="92" t="s">
        <v>3751</v>
      </c>
      <c r="W1229" s="87"/>
      <c r="X1229" s="87"/>
      <c r="Y1229" s="96" t="s">
        <v>5751</v>
      </c>
      <c r="Z1229" s="87"/>
      <c r="AA1229" s="48">
        <v>0</v>
      </c>
      <c r="AB1229" s="49">
        <v>0</v>
      </c>
      <c r="AC1229" s="48">
        <v>0</v>
      </c>
      <c r="AD1229" s="49">
        <v>0</v>
      </c>
      <c r="AE1229" s="48">
        <v>0</v>
      </c>
      <c r="AF1229" s="49">
        <v>0</v>
      </c>
      <c r="AG1229" s="48">
        <v>16</v>
      </c>
      <c r="AH1229" s="49">
        <v>100</v>
      </c>
      <c r="AI1229" s="48">
        <v>16</v>
      </c>
    </row>
    <row r="1230" spans="1:35" x14ac:dyDescent="0.25">
      <c r="A1230" s="62" t="s">
        <v>731</v>
      </c>
      <c r="B1230" s="62" t="s">
        <v>1361</v>
      </c>
      <c r="C1230" s="63"/>
      <c r="D1230" s="64"/>
      <c r="E1230" s="65"/>
      <c r="F1230" s="66"/>
      <c r="G1230" s="63"/>
      <c r="H1230" s="67"/>
      <c r="I1230" s="68"/>
      <c r="J1230" s="68"/>
      <c r="K1230" s="34"/>
      <c r="L1230" s="75">
        <v>1230</v>
      </c>
      <c r="M1230" s="75" t="b">
        <f xml:space="preserve"> IF(AND(Edges[Relationship Date (UTC)] &gt;= Misc!$O$2, Edges[Relationship Date (UTC)] &lt;= Misc!$P$2,Edges[Tweet Date (UTC)] &gt;= Misc!$O$3, Edges[Tweet Date (UTC)] &lt;= Misc!$P$3,TRUE), TRUE, FALSE)</f>
        <v>1</v>
      </c>
      <c r="N1230" s="70"/>
      <c r="O1230" s="87" t="s">
        <v>1908</v>
      </c>
      <c r="P1230" s="90">
        <v>44081.388761574075</v>
      </c>
      <c r="Q1230" s="87" t="s">
        <v>1925</v>
      </c>
      <c r="R1230" s="87"/>
      <c r="S1230" s="87"/>
      <c r="T1230" s="87"/>
      <c r="U1230" s="90">
        <v>44081.388761574075</v>
      </c>
      <c r="V1230" s="92" t="s">
        <v>3752</v>
      </c>
      <c r="W1230" s="87"/>
      <c r="X1230" s="87"/>
      <c r="Y1230" s="96" t="s">
        <v>5752</v>
      </c>
      <c r="Z1230" s="87"/>
      <c r="AA1230" s="48"/>
      <c r="AB1230" s="49"/>
      <c r="AC1230" s="48"/>
      <c r="AD1230" s="49"/>
      <c r="AE1230" s="48"/>
      <c r="AF1230" s="49"/>
      <c r="AG1230" s="48"/>
      <c r="AH1230" s="49"/>
      <c r="AI1230" s="48"/>
    </row>
    <row r="1231" spans="1:35" x14ac:dyDescent="0.25">
      <c r="A1231" s="62" t="s">
        <v>731</v>
      </c>
      <c r="B1231" s="62" t="s">
        <v>1362</v>
      </c>
      <c r="C1231" s="63"/>
      <c r="D1231" s="64"/>
      <c r="E1231" s="65"/>
      <c r="F1231" s="66"/>
      <c r="G1231" s="63"/>
      <c r="H1231" s="67"/>
      <c r="I1231" s="68"/>
      <c r="J1231" s="68"/>
      <c r="K1231" s="34"/>
      <c r="L1231" s="75">
        <v>1231</v>
      </c>
      <c r="M1231" s="75" t="b">
        <f xml:space="preserve"> IF(AND(Edges[Relationship Date (UTC)] &gt;= Misc!$O$2, Edges[Relationship Date (UTC)] &lt;= Misc!$P$2,Edges[Tweet Date (UTC)] &gt;= Misc!$O$3, Edges[Tweet Date (UTC)] &lt;= Misc!$P$3,TRUE), TRUE, FALSE)</f>
        <v>1</v>
      </c>
      <c r="N1231" s="70"/>
      <c r="O1231" s="87" t="s">
        <v>1908</v>
      </c>
      <c r="P1231" s="90">
        <v>44081.388761574075</v>
      </c>
      <c r="Q1231" s="87" t="s">
        <v>1925</v>
      </c>
      <c r="R1231" s="87"/>
      <c r="S1231" s="87"/>
      <c r="T1231" s="87"/>
      <c r="U1231" s="90">
        <v>44081.388761574075</v>
      </c>
      <c r="V1231" s="92" t="s">
        <v>3752</v>
      </c>
      <c r="W1231" s="87"/>
      <c r="X1231" s="87"/>
      <c r="Y1231" s="96" t="s">
        <v>5752</v>
      </c>
      <c r="Z1231" s="87"/>
      <c r="AA1231" s="48">
        <v>0</v>
      </c>
      <c r="AB1231" s="49">
        <v>0</v>
      </c>
      <c r="AC1231" s="48">
        <v>0</v>
      </c>
      <c r="AD1231" s="49">
        <v>0</v>
      </c>
      <c r="AE1231" s="48">
        <v>0</v>
      </c>
      <c r="AF1231" s="49">
        <v>0</v>
      </c>
      <c r="AG1231" s="48">
        <v>42</v>
      </c>
      <c r="AH1231" s="49">
        <v>100</v>
      </c>
      <c r="AI1231" s="48">
        <v>42</v>
      </c>
    </row>
    <row r="1232" spans="1:35" x14ac:dyDescent="0.25">
      <c r="A1232" s="62" t="s">
        <v>732</v>
      </c>
      <c r="B1232" s="62" t="s">
        <v>1165</v>
      </c>
      <c r="C1232" s="63"/>
      <c r="D1232" s="64"/>
      <c r="E1232" s="65"/>
      <c r="F1232" s="66"/>
      <c r="G1232" s="63"/>
      <c r="H1232" s="67"/>
      <c r="I1232" s="68"/>
      <c r="J1232" s="68"/>
      <c r="K1232" s="34"/>
      <c r="L1232" s="75">
        <v>1232</v>
      </c>
      <c r="M1232" s="75" t="b">
        <f xml:space="preserve"> IF(AND(Edges[Relationship Date (UTC)] &gt;= Misc!$O$2, Edges[Relationship Date (UTC)] &lt;= Misc!$P$2,Edges[Tweet Date (UTC)] &gt;= Misc!$O$3, Edges[Tweet Date (UTC)] &lt;= Misc!$P$3,TRUE), TRUE, FALSE)</f>
        <v>1</v>
      </c>
      <c r="N1232" s="70"/>
      <c r="O1232" s="87" t="s">
        <v>1908</v>
      </c>
      <c r="P1232" s="90">
        <v>44081.37740740741</v>
      </c>
      <c r="Q1232" s="87" t="s">
        <v>1911</v>
      </c>
      <c r="R1232" s="87"/>
      <c r="S1232" s="87"/>
      <c r="T1232" s="87" t="s">
        <v>2743</v>
      </c>
      <c r="U1232" s="90">
        <v>44081.37740740741</v>
      </c>
      <c r="V1232" s="92" t="s">
        <v>3753</v>
      </c>
      <c r="W1232" s="87"/>
      <c r="X1232" s="87"/>
      <c r="Y1232" s="96" t="s">
        <v>5753</v>
      </c>
      <c r="Z1232" s="87"/>
      <c r="AA1232" s="48">
        <v>0</v>
      </c>
      <c r="AB1232" s="49">
        <v>0</v>
      </c>
      <c r="AC1232" s="48">
        <v>0</v>
      </c>
      <c r="AD1232" s="49">
        <v>0</v>
      </c>
      <c r="AE1232" s="48">
        <v>0</v>
      </c>
      <c r="AF1232" s="49">
        <v>0</v>
      </c>
      <c r="AG1232" s="48">
        <v>29</v>
      </c>
      <c r="AH1232" s="49">
        <v>100</v>
      </c>
      <c r="AI1232" s="48">
        <v>29</v>
      </c>
    </row>
    <row r="1233" spans="1:35" x14ac:dyDescent="0.25">
      <c r="A1233" s="62" t="s">
        <v>732</v>
      </c>
      <c r="B1233" s="62" t="s">
        <v>1361</v>
      </c>
      <c r="C1233" s="63"/>
      <c r="D1233" s="64"/>
      <c r="E1233" s="65"/>
      <c r="F1233" s="66"/>
      <c r="G1233" s="63"/>
      <c r="H1233" s="67"/>
      <c r="I1233" s="68"/>
      <c r="J1233" s="68"/>
      <c r="K1233" s="34"/>
      <c r="L1233" s="75">
        <v>1233</v>
      </c>
      <c r="M1233" s="75" t="b">
        <f xml:space="preserve"> IF(AND(Edges[Relationship Date (UTC)] &gt;= Misc!$O$2, Edges[Relationship Date (UTC)] &lt;= Misc!$P$2,Edges[Tweet Date (UTC)] &gt;= Misc!$O$3, Edges[Tweet Date (UTC)] &lt;= Misc!$P$3,TRUE), TRUE, FALSE)</f>
        <v>1</v>
      </c>
      <c r="N1233" s="70"/>
      <c r="O1233" s="87" t="s">
        <v>1908</v>
      </c>
      <c r="P1233" s="90">
        <v>44081.388773148145</v>
      </c>
      <c r="Q1233" s="87" t="s">
        <v>1925</v>
      </c>
      <c r="R1233" s="87"/>
      <c r="S1233" s="87"/>
      <c r="T1233" s="87"/>
      <c r="U1233" s="90">
        <v>44081.388773148145</v>
      </c>
      <c r="V1233" s="92" t="s">
        <v>3754</v>
      </c>
      <c r="W1233" s="87"/>
      <c r="X1233" s="87"/>
      <c r="Y1233" s="96" t="s">
        <v>5754</v>
      </c>
      <c r="Z1233" s="87"/>
      <c r="AA1233" s="48"/>
      <c r="AB1233" s="49"/>
      <c r="AC1233" s="48"/>
      <c r="AD1233" s="49"/>
      <c r="AE1233" s="48"/>
      <c r="AF1233" s="49"/>
      <c r="AG1233" s="48"/>
      <c r="AH1233" s="49"/>
      <c r="AI1233" s="48"/>
    </row>
    <row r="1234" spans="1:35" x14ac:dyDescent="0.25">
      <c r="A1234" s="62" t="s">
        <v>732</v>
      </c>
      <c r="B1234" s="62" t="s">
        <v>1362</v>
      </c>
      <c r="C1234" s="63"/>
      <c r="D1234" s="64"/>
      <c r="E1234" s="65"/>
      <c r="F1234" s="66"/>
      <c r="G1234" s="63"/>
      <c r="H1234" s="67"/>
      <c r="I1234" s="68"/>
      <c r="J1234" s="68"/>
      <c r="K1234" s="34"/>
      <c r="L1234" s="75">
        <v>1234</v>
      </c>
      <c r="M1234" s="75" t="b">
        <f xml:space="preserve"> IF(AND(Edges[Relationship Date (UTC)] &gt;= Misc!$O$2, Edges[Relationship Date (UTC)] &lt;= Misc!$P$2,Edges[Tweet Date (UTC)] &gt;= Misc!$O$3, Edges[Tweet Date (UTC)] &lt;= Misc!$P$3,TRUE), TRUE, FALSE)</f>
        <v>1</v>
      </c>
      <c r="N1234" s="70"/>
      <c r="O1234" s="87" t="s">
        <v>1908</v>
      </c>
      <c r="P1234" s="90">
        <v>44081.388773148145</v>
      </c>
      <c r="Q1234" s="87" t="s">
        <v>1925</v>
      </c>
      <c r="R1234" s="87"/>
      <c r="S1234" s="87"/>
      <c r="T1234" s="87"/>
      <c r="U1234" s="90">
        <v>44081.388773148145</v>
      </c>
      <c r="V1234" s="92" t="s">
        <v>3754</v>
      </c>
      <c r="W1234" s="87"/>
      <c r="X1234" s="87"/>
      <c r="Y1234" s="96" t="s">
        <v>5754</v>
      </c>
      <c r="Z1234" s="87"/>
      <c r="AA1234" s="48">
        <v>0</v>
      </c>
      <c r="AB1234" s="49">
        <v>0</v>
      </c>
      <c r="AC1234" s="48">
        <v>0</v>
      </c>
      <c r="AD1234" s="49">
        <v>0</v>
      </c>
      <c r="AE1234" s="48">
        <v>0</v>
      </c>
      <c r="AF1234" s="49">
        <v>0</v>
      </c>
      <c r="AG1234" s="48">
        <v>42</v>
      </c>
      <c r="AH1234" s="49">
        <v>100</v>
      </c>
      <c r="AI1234" s="48">
        <v>42</v>
      </c>
    </row>
    <row r="1235" spans="1:35" x14ac:dyDescent="0.25">
      <c r="A1235" s="62" t="s">
        <v>733</v>
      </c>
      <c r="B1235" s="62" t="s">
        <v>1165</v>
      </c>
      <c r="C1235" s="63"/>
      <c r="D1235" s="64"/>
      <c r="E1235" s="65"/>
      <c r="F1235" s="66"/>
      <c r="G1235" s="63"/>
      <c r="H1235" s="67"/>
      <c r="I1235" s="68"/>
      <c r="J1235" s="68"/>
      <c r="K1235" s="34"/>
      <c r="L1235" s="75">
        <v>1235</v>
      </c>
      <c r="M1235" s="75" t="b">
        <f xml:space="preserve"> IF(AND(Edges[Relationship Date (UTC)] &gt;= Misc!$O$2, Edges[Relationship Date (UTC)] &lt;= Misc!$P$2,Edges[Tweet Date (UTC)] &gt;= Misc!$O$3, Edges[Tweet Date (UTC)] &lt;= Misc!$P$3,TRUE), TRUE, FALSE)</f>
        <v>1</v>
      </c>
      <c r="N1235" s="70"/>
      <c r="O1235" s="87" t="s">
        <v>1908</v>
      </c>
      <c r="P1235" s="90">
        <v>44081.384386574071</v>
      </c>
      <c r="Q1235" s="87" t="s">
        <v>1932</v>
      </c>
      <c r="R1235" s="87"/>
      <c r="S1235" s="87"/>
      <c r="T1235" s="87" t="s">
        <v>2743</v>
      </c>
      <c r="U1235" s="90">
        <v>44081.384386574071</v>
      </c>
      <c r="V1235" s="92" t="s">
        <v>3755</v>
      </c>
      <c r="W1235" s="87"/>
      <c r="X1235" s="87"/>
      <c r="Y1235" s="96" t="s">
        <v>5755</v>
      </c>
      <c r="Z1235" s="87"/>
      <c r="AA1235" s="48">
        <v>0</v>
      </c>
      <c r="AB1235" s="49">
        <v>0</v>
      </c>
      <c r="AC1235" s="48">
        <v>0</v>
      </c>
      <c r="AD1235" s="49">
        <v>0</v>
      </c>
      <c r="AE1235" s="48">
        <v>0</v>
      </c>
      <c r="AF1235" s="49">
        <v>0</v>
      </c>
      <c r="AG1235" s="48">
        <v>26</v>
      </c>
      <c r="AH1235" s="49">
        <v>100</v>
      </c>
      <c r="AI1235" s="48">
        <v>26</v>
      </c>
    </row>
    <row r="1236" spans="1:35" x14ac:dyDescent="0.25">
      <c r="A1236" s="62" t="s">
        <v>733</v>
      </c>
      <c r="B1236" s="62" t="s">
        <v>1434</v>
      </c>
      <c r="C1236" s="63"/>
      <c r="D1236" s="64"/>
      <c r="E1236" s="65"/>
      <c r="F1236" s="66"/>
      <c r="G1236" s="63"/>
      <c r="H1236" s="67"/>
      <c r="I1236" s="68"/>
      <c r="J1236" s="68"/>
      <c r="K1236" s="34"/>
      <c r="L1236" s="75">
        <v>1236</v>
      </c>
      <c r="M1236" s="75" t="b">
        <f xml:space="preserve"> IF(AND(Edges[Relationship Date (UTC)] &gt;= Misc!$O$2, Edges[Relationship Date (UTC)] &lt;= Misc!$P$2,Edges[Tweet Date (UTC)] &gt;= Misc!$O$3, Edges[Tweet Date (UTC)] &lt;= Misc!$P$3,TRUE), TRUE, FALSE)</f>
        <v>1</v>
      </c>
      <c r="N1236" s="70"/>
      <c r="O1236" s="87" t="s">
        <v>1908</v>
      </c>
      <c r="P1236" s="90">
        <v>44081.388784722221</v>
      </c>
      <c r="Q1236" s="87" t="s">
        <v>2015</v>
      </c>
      <c r="R1236" s="87"/>
      <c r="S1236" s="87"/>
      <c r="T1236" s="87" t="s">
        <v>2743</v>
      </c>
      <c r="U1236" s="90">
        <v>44081.388784722221</v>
      </c>
      <c r="V1236" s="92" t="s">
        <v>3756</v>
      </c>
      <c r="W1236" s="87"/>
      <c r="X1236" s="87"/>
      <c r="Y1236" s="96" t="s">
        <v>5756</v>
      </c>
      <c r="Z1236" s="87"/>
      <c r="AA1236" s="48">
        <v>0</v>
      </c>
      <c r="AB1236" s="49">
        <v>0</v>
      </c>
      <c r="AC1236" s="48">
        <v>0</v>
      </c>
      <c r="AD1236" s="49">
        <v>0</v>
      </c>
      <c r="AE1236" s="48">
        <v>0</v>
      </c>
      <c r="AF1236" s="49">
        <v>0</v>
      </c>
      <c r="AG1236" s="48">
        <v>17</v>
      </c>
      <c r="AH1236" s="49">
        <v>100</v>
      </c>
      <c r="AI1236" s="48">
        <v>17</v>
      </c>
    </row>
    <row r="1237" spans="1:35" x14ac:dyDescent="0.25">
      <c r="A1237" s="62" t="s">
        <v>734</v>
      </c>
      <c r="B1237" s="62" t="s">
        <v>1165</v>
      </c>
      <c r="C1237" s="63"/>
      <c r="D1237" s="64"/>
      <c r="E1237" s="65"/>
      <c r="F1237" s="66"/>
      <c r="G1237" s="63"/>
      <c r="H1237" s="67"/>
      <c r="I1237" s="68"/>
      <c r="J1237" s="68"/>
      <c r="K1237" s="34"/>
      <c r="L1237" s="75">
        <v>1237</v>
      </c>
      <c r="M1237" s="75" t="b">
        <f xml:space="preserve"> IF(AND(Edges[Relationship Date (UTC)] &gt;= Misc!$O$2, Edges[Relationship Date (UTC)] &lt;= Misc!$P$2,Edges[Tweet Date (UTC)] &gt;= Misc!$O$3, Edges[Tweet Date (UTC)] &lt;= Misc!$P$3,TRUE), TRUE, FALSE)</f>
        <v>1</v>
      </c>
      <c r="N1237" s="70"/>
      <c r="O1237" s="87" t="s">
        <v>1908</v>
      </c>
      <c r="P1237" s="90">
        <v>44081.388819444444</v>
      </c>
      <c r="Q1237" s="87" t="s">
        <v>2219</v>
      </c>
      <c r="R1237" s="87"/>
      <c r="S1237" s="87"/>
      <c r="T1237" s="87" t="s">
        <v>2743</v>
      </c>
      <c r="U1237" s="90">
        <v>44081.388819444444</v>
      </c>
      <c r="V1237" s="92" t="s">
        <v>3757</v>
      </c>
      <c r="W1237" s="87"/>
      <c r="X1237" s="87"/>
      <c r="Y1237" s="96" t="s">
        <v>5757</v>
      </c>
      <c r="Z1237" s="87"/>
      <c r="AA1237" s="48">
        <v>0</v>
      </c>
      <c r="AB1237" s="49">
        <v>0</v>
      </c>
      <c r="AC1237" s="48">
        <v>0</v>
      </c>
      <c r="AD1237" s="49">
        <v>0</v>
      </c>
      <c r="AE1237" s="48">
        <v>0</v>
      </c>
      <c r="AF1237" s="49">
        <v>0</v>
      </c>
      <c r="AG1237" s="48">
        <v>16</v>
      </c>
      <c r="AH1237" s="49">
        <v>100</v>
      </c>
      <c r="AI1237" s="48">
        <v>16</v>
      </c>
    </row>
    <row r="1238" spans="1:35" x14ac:dyDescent="0.25">
      <c r="A1238" s="62" t="s">
        <v>735</v>
      </c>
      <c r="B1238" s="62" t="s">
        <v>1698</v>
      </c>
      <c r="C1238" s="63"/>
      <c r="D1238" s="64"/>
      <c r="E1238" s="65"/>
      <c r="F1238" s="66"/>
      <c r="G1238" s="63"/>
      <c r="H1238" s="67"/>
      <c r="I1238" s="68"/>
      <c r="J1238" s="68"/>
      <c r="K1238" s="34"/>
      <c r="L1238" s="75">
        <v>1238</v>
      </c>
      <c r="M1238" s="75" t="b">
        <f xml:space="preserve"> IF(AND(Edges[Relationship Date (UTC)] &gt;= Misc!$O$2, Edges[Relationship Date (UTC)] &lt;= Misc!$P$2,Edges[Tweet Date (UTC)] &gt;= Misc!$O$3, Edges[Tweet Date (UTC)] &lt;= Misc!$P$3,TRUE), TRUE, FALSE)</f>
        <v>1</v>
      </c>
      <c r="N1238" s="70"/>
      <c r="O1238" s="87" t="s">
        <v>1908</v>
      </c>
      <c r="P1238" s="90">
        <v>44081.388854166667</v>
      </c>
      <c r="Q1238" s="87" t="s">
        <v>2320</v>
      </c>
      <c r="R1238" s="87"/>
      <c r="S1238" s="87"/>
      <c r="T1238" s="87" t="s">
        <v>2843</v>
      </c>
      <c r="U1238" s="90">
        <v>44081.388854166667</v>
      </c>
      <c r="V1238" s="92" t="s">
        <v>3758</v>
      </c>
      <c r="W1238" s="87"/>
      <c r="X1238" s="87"/>
      <c r="Y1238" s="96" t="s">
        <v>5758</v>
      </c>
      <c r="Z1238" s="87"/>
      <c r="AA1238" s="48">
        <v>0</v>
      </c>
      <c r="AB1238" s="49">
        <v>0</v>
      </c>
      <c r="AC1238" s="48">
        <v>0</v>
      </c>
      <c r="AD1238" s="49">
        <v>0</v>
      </c>
      <c r="AE1238" s="48">
        <v>0</v>
      </c>
      <c r="AF1238" s="49">
        <v>0</v>
      </c>
      <c r="AG1238" s="48">
        <v>36</v>
      </c>
      <c r="AH1238" s="49">
        <v>100</v>
      </c>
      <c r="AI1238" s="48">
        <v>36</v>
      </c>
    </row>
    <row r="1239" spans="1:35" x14ac:dyDescent="0.25">
      <c r="A1239" s="62" t="s">
        <v>736</v>
      </c>
      <c r="B1239" s="62" t="s">
        <v>1269</v>
      </c>
      <c r="C1239" s="63"/>
      <c r="D1239" s="64"/>
      <c r="E1239" s="65"/>
      <c r="F1239" s="66"/>
      <c r="G1239" s="63"/>
      <c r="H1239" s="67"/>
      <c r="I1239" s="68"/>
      <c r="J1239" s="68"/>
      <c r="K1239" s="34"/>
      <c r="L1239" s="75">
        <v>1239</v>
      </c>
      <c r="M1239" s="75" t="b">
        <f xml:space="preserve"> IF(AND(Edges[Relationship Date (UTC)] &gt;= Misc!$O$2, Edges[Relationship Date (UTC)] &lt;= Misc!$P$2,Edges[Tweet Date (UTC)] &gt;= Misc!$O$3, Edges[Tweet Date (UTC)] &lt;= Misc!$P$3,TRUE), TRUE, FALSE)</f>
        <v>1</v>
      </c>
      <c r="N1239" s="70"/>
      <c r="O1239" s="87" t="s">
        <v>1908</v>
      </c>
      <c r="P1239" s="90">
        <v>44081.388854166667</v>
      </c>
      <c r="Q1239" s="87" t="s">
        <v>2140</v>
      </c>
      <c r="R1239" s="87"/>
      <c r="S1239" s="87"/>
      <c r="T1239" s="87" t="s">
        <v>2743</v>
      </c>
      <c r="U1239" s="90">
        <v>44081.388854166667</v>
      </c>
      <c r="V1239" s="92" t="s">
        <v>3759</v>
      </c>
      <c r="W1239" s="87"/>
      <c r="X1239" s="87"/>
      <c r="Y1239" s="96" t="s">
        <v>5759</v>
      </c>
      <c r="Z1239" s="87"/>
      <c r="AA1239" s="48">
        <v>0</v>
      </c>
      <c r="AB1239" s="49">
        <v>0</v>
      </c>
      <c r="AC1239" s="48">
        <v>0</v>
      </c>
      <c r="AD1239" s="49">
        <v>0</v>
      </c>
      <c r="AE1239" s="48">
        <v>0</v>
      </c>
      <c r="AF1239" s="49">
        <v>0</v>
      </c>
      <c r="AG1239" s="48">
        <v>26</v>
      </c>
      <c r="AH1239" s="49">
        <v>100</v>
      </c>
      <c r="AI1239" s="48">
        <v>26</v>
      </c>
    </row>
    <row r="1240" spans="1:35" x14ac:dyDescent="0.25">
      <c r="A1240" s="62" t="s">
        <v>737</v>
      </c>
      <c r="B1240" s="62" t="s">
        <v>1699</v>
      </c>
      <c r="C1240" s="63"/>
      <c r="D1240" s="64"/>
      <c r="E1240" s="65"/>
      <c r="F1240" s="66"/>
      <c r="G1240" s="63"/>
      <c r="H1240" s="67"/>
      <c r="I1240" s="68"/>
      <c r="J1240" s="68"/>
      <c r="K1240" s="34"/>
      <c r="L1240" s="75">
        <v>1240</v>
      </c>
      <c r="M1240" s="75" t="b">
        <f xml:space="preserve"> IF(AND(Edges[Relationship Date (UTC)] &gt;= Misc!$O$2, Edges[Relationship Date (UTC)] &lt;= Misc!$P$2,Edges[Tweet Date (UTC)] &gt;= Misc!$O$3, Edges[Tweet Date (UTC)] &lt;= Misc!$P$3,TRUE), TRUE, FALSE)</f>
        <v>1</v>
      </c>
      <c r="N1240" s="70"/>
      <c r="O1240" s="87" t="s">
        <v>1908</v>
      </c>
      <c r="P1240" s="90">
        <v>44081.388865740744</v>
      </c>
      <c r="Q1240" s="87" t="s">
        <v>2321</v>
      </c>
      <c r="R1240" s="87"/>
      <c r="S1240" s="87"/>
      <c r="T1240" s="87" t="s">
        <v>2844</v>
      </c>
      <c r="U1240" s="90">
        <v>44081.388865740744</v>
      </c>
      <c r="V1240" s="92" t="s">
        <v>3760</v>
      </c>
      <c r="W1240" s="87"/>
      <c r="X1240" s="87"/>
      <c r="Y1240" s="96" t="s">
        <v>5760</v>
      </c>
      <c r="Z1240" s="87"/>
      <c r="AA1240" s="48">
        <v>0</v>
      </c>
      <c r="AB1240" s="49">
        <v>0</v>
      </c>
      <c r="AC1240" s="48">
        <v>0</v>
      </c>
      <c r="AD1240" s="49">
        <v>0</v>
      </c>
      <c r="AE1240" s="48">
        <v>0</v>
      </c>
      <c r="AF1240" s="49">
        <v>0</v>
      </c>
      <c r="AG1240" s="48">
        <v>25</v>
      </c>
      <c r="AH1240" s="49">
        <v>100</v>
      </c>
      <c r="AI1240" s="48">
        <v>25</v>
      </c>
    </row>
    <row r="1241" spans="1:35" x14ac:dyDescent="0.25">
      <c r="A1241" s="62" t="s">
        <v>738</v>
      </c>
      <c r="B1241" s="62" t="s">
        <v>1165</v>
      </c>
      <c r="C1241" s="63"/>
      <c r="D1241" s="64"/>
      <c r="E1241" s="65"/>
      <c r="F1241" s="66"/>
      <c r="G1241" s="63"/>
      <c r="H1241" s="67"/>
      <c r="I1241" s="68"/>
      <c r="J1241" s="68"/>
      <c r="K1241" s="34"/>
      <c r="L1241" s="75">
        <v>1241</v>
      </c>
      <c r="M1241" s="75" t="b">
        <f xml:space="preserve"> IF(AND(Edges[Relationship Date (UTC)] &gt;= Misc!$O$2, Edges[Relationship Date (UTC)] &lt;= Misc!$P$2,Edges[Tweet Date (UTC)] &gt;= Misc!$O$3, Edges[Tweet Date (UTC)] &lt;= Misc!$P$3,TRUE), TRUE, FALSE)</f>
        <v>1</v>
      </c>
      <c r="N1241" s="70"/>
      <c r="O1241" s="87" t="s">
        <v>1908</v>
      </c>
      <c r="P1241" s="90">
        <v>44081.388912037037</v>
      </c>
      <c r="Q1241" s="87" t="s">
        <v>1970</v>
      </c>
      <c r="R1241" s="87"/>
      <c r="S1241" s="87"/>
      <c r="T1241" s="87"/>
      <c r="U1241" s="90">
        <v>44081.388912037037</v>
      </c>
      <c r="V1241" s="92" t="s">
        <v>3761</v>
      </c>
      <c r="W1241" s="87"/>
      <c r="X1241" s="87"/>
      <c r="Y1241" s="96" t="s">
        <v>5761</v>
      </c>
      <c r="Z1241" s="87"/>
      <c r="AA1241" s="48">
        <v>0</v>
      </c>
      <c r="AB1241" s="49">
        <v>0</v>
      </c>
      <c r="AC1241" s="48">
        <v>0</v>
      </c>
      <c r="AD1241" s="49">
        <v>0</v>
      </c>
      <c r="AE1241" s="48">
        <v>0</v>
      </c>
      <c r="AF1241" s="49">
        <v>0</v>
      </c>
      <c r="AG1241" s="48">
        <v>46</v>
      </c>
      <c r="AH1241" s="49">
        <v>100</v>
      </c>
      <c r="AI1241" s="48">
        <v>46</v>
      </c>
    </row>
    <row r="1242" spans="1:35" x14ac:dyDescent="0.25">
      <c r="A1242" s="62" t="s">
        <v>739</v>
      </c>
      <c r="B1242" s="62" t="s">
        <v>1165</v>
      </c>
      <c r="C1242" s="63"/>
      <c r="D1242" s="64"/>
      <c r="E1242" s="65"/>
      <c r="F1242" s="66"/>
      <c r="G1242" s="63"/>
      <c r="H1242" s="67"/>
      <c r="I1242" s="68"/>
      <c r="J1242" s="68"/>
      <c r="K1242" s="34"/>
      <c r="L1242" s="75">
        <v>1242</v>
      </c>
      <c r="M1242" s="75" t="b">
        <f xml:space="preserve"> IF(AND(Edges[Relationship Date (UTC)] &gt;= Misc!$O$2, Edges[Relationship Date (UTC)] &lt;= Misc!$P$2,Edges[Tweet Date (UTC)] &gt;= Misc!$O$3, Edges[Tweet Date (UTC)] &lt;= Misc!$P$3,TRUE), TRUE, FALSE)</f>
        <v>1</v>
      </c>
      <c r="N1242" s="70"/>
      <c r="O1242" s="87" t="s">
        <v>1908</v>
      </c>
      <c r="P1242" s="90">
        <v>44081.388912037037</v>
      </c>
      <c r="Q1242" s="87" t="s">
        <v>2254</v>
      </c>
      <c r="R1242" s="87"/>
      <c r="S1242" s="87"/>
      <c r="T1242" s="87"/>
      <c r="U1242" s="90">
        <v>44081.388912037037</v>
      </c>
      <c r="V1242" s="92" t="s">
        <v>3762</v>
      </c>
      <c r="W1242" s="87"/>
      <c r="X1242" s="87"/>
      <c r="Y1242" s="96" t="s">
        <v>5762</v>
      </c>
      <c r="Z1242" s="87"/>
      <c r="AA1242" s="48">
        <v>0</v>
      </c>
      <c r="AB1242" s="49">
        <v>0</v>
      </c>
      <c r="AC1242" s="48">
        <v>0</v>
      </c>
      <c r="AD1242" s="49">
        <v>0</v>
      </c>
      <c r="AE1242" s="48">
        <v>0</v>
      </c>
      <c r="AF1242" s="49">
        <v>0</v>
      </c>
      <c r="AG1242" s="48">
        <v>47</v>
      </c>
      <c r="AH1242" s="49">
        <v>100</v>
      </c>
      <c r="AI1242" s="48">
        <v>47</v>
      </c>
    </row>
    <row r="1243" spans="1:35" x14ac:dyDescent="0.25">
      <c r="A1243" s="62" t="s">
        <v>740</v>
      </c>
      <c r="B1243" s="62" t="s">
        <v>1165</v>
      </c>
      <c r="C1243" s="63"/>
      <c r="D1243" s="64"/>
      <c r="E1243" s="65"/>
      <c r="F1243" s="66"/>
      <c r="G1243" s="63"/>
      <c r="H1243" s="67"/>
      <c r="I1243" s="68"/>
      <c r="J1243" s="68"/>
      <c r="K1243" s="34"/>
      <c r="L1243" s="75">
        <v>1243</v>
      </c>
      <c r="M1243" s="75" t="b">
        <f xml:space="preserve"> IF(AND(Edges[Relationship Date (UTC)] &gt;= Misc!$O$2, Edges[Relationship Date (UTC)] &lt;= Misc!$P$2,Edges[Tweet Date (UTC)] &gt;= Misc!$O$3, Edges[Tweet Date (UTC)] &lt;= Misc!$P$3,TRUE), TRUE, FALSE)</f>
        <v>1</v>
      </c>
      <c r="N1243" s="70"/>
      <c r="O1243" s="87" t="s">
        <v>1908</v>
      </c>
      <c r="P1243" s="90">
        <v>44081.388923611114</v>
      </c>
      <c r="Q1243" s="87" t="s">
        <v>2312</v>
      </c>
      <c r="R1243" s="87"/>
      <c r="S1243" s="87"/>
      <c r="T1243" s="87"/>
      <c r="U1243" s="90">
        <v>44081.388923611114</v>
      </c>
      <c r="V1243" s="92" t="s">
        <v>3763</v>
      </c>
      <c r="W1243" s="87"/>
      <c r="X1243" s="87"/>
      <c r="Y1243" s="96" t="s">
        <v>5763</v>
      </c>
      <c r="Z1243" s="87"/>
      <c r="AA1243" s="48">
        <v>0</v>
      </c>
      <c r="AB1243" s="49">
        <v>0</v>
      </c>
      <c r="AC1243" s="48">
        <v>0</v>
      </c>
      <c r="AD1243" s="49">
        <v>0</v>
      </c>
      <c r="AE1243" s="48">
        <v>0</v>
      </c>
      <c r="AF1243" s="49">
        <v>0</v>
      </c>
      <c r="AG1243" s="48">
        <v>21</v>
      </c>
      <c r="AH1243" s="49">
        <v>100</v>
      </c>
      <c r="AI1243" s="48">
        <v>21</v>
      </c>
    </row>
    <row r="1244" spans="1:35" x14ac:dyDescent="0.25">
      <c r="A1244" s="62" t="s">
        <v>741</v>
      </c>
      <c r="B1244" s="62" t="s">
        <v>1700</v>
      </c>
      <c r="C1244" s="63"/>
      <c r="D1244" s="64"/>
      <c r="E1244" s="65"/>
      <c r="F1244" s="66"/>
      <c r="G1244" s="63"/>
      <c r="H1244" s="67"/>
      <c r="I1244" s="68"/>
      <c r="J1244" s="68"/>
      <c r="K1244" s="34"/>
      <c r="L1244" s="75">
        <v>1244</v>
      </c>
      <c r="M1244" s="75" t="b">
        <f xml:space="preserve"> IF(AND(Edges[Relationship Date (UTC)] &gt;= Misc!$O$2, Edges[Relationship Date (UTC)] &lt;= Misc!$P$2,Edges[Tweet Date (UTC)] &gt;= Misc!$O$3, Edges[Tweet Date (UTC)] &lt;= Misc!$P$3,TRUE), TRUE, FALSE)</f>
        <v>1</v>
      </c>
      <c r="N1244" s="70"/>
      <c r="O1244" s="87" t="s">
        <v>1908</v>
      </c>
      <c r="P1244" s="90">
        <v>44081.388958333337</v>
      </c>
      <c r="Q1244" s="87" t="s">
        <v>2322</v>
      </c>
      <c r="R1244" s="87"/>
      <c r="S1244" s="87"/>
      <c r="T1244" s="87"/>
      <c r="U1244" s="90">
        <v>44081.388958333337</v>
      </c>
      <c r="V1244" s="92" t="s">
        <v>3764</v>
      </c>
      <c r="W1244" s="87"/>
      <c r="X1244" s="87"/>
      <c r="Y1244" s="96" t="s">
        <v>5764</v>
      </c>
      <c r="Z1244" s="87"/>
      <c r="AA1244" s="48">
        <v>0</v>
      </c>
      <c r="AB1244" s="49">
        <v>0</v>
      </c>
      <c r="AC1244" s="48">
        <v>0</v>
      </c>
      <c r="AD1244" s="49">
        <v>0</v>
      </c>
      <c r="AE1244" s="48">
        <v>0</v>
      </c>
      <c r="AF1244" s="49">
        <v>0</v>
      </c>
      <c r="AG1244" s="48">
        <v>47</v>
      </c>
      <c r="AH1244" s="49">
        <v>100</v>
      </c>
      <c r="AI1244" s="48">
        <v>47</v>
      </c>
    </row>
    <row r="1245" spans="1:35" x14ac:dyDescent="0.25">
      <c r="A1245" s="62" t="s">
        <v>742</v>
      </c>
      <c r="B1245" s="62" t="s">
        <v>1701</v>
      </c>
      <c r="C1245" s="63"/>
      <c r="D1245" s="64"/>
      <c r="E1245" s="65"/>
      <c r="F1245" s="66"/>
      <c r="G1245" s="63"/>
      <c r="H1245" s="67"/>
      <c r="I1245" s="68"/>
      <c r="J1245" s="68"/>
      <c r="K1245" s="34"/>
      <c r="L1245" s="75">
        <v>1245</v>
      </c>
      <c r="M1245" s="75" t="b">
        <f xml:space="preserve"> IF(AND(Edges[Relationship Date (UTC)] &gt;= Misc!$O$2, Edges[Relationship Date (UTC)] &lt;= Misc!$P$2,Edges[Tweet Date (UTC)] &gt;= Misc!$O$3, Edges[Tweet Date (UTC)] &lt;= Misc!$P$3,TRUE), TRUE, FALSE)</f>
        <v>1</v>
      </c>
      <c r="N1245" s="70"/>
      <c r="O1245" s="87" t="s">
        <v>1908</v>
      </c>
      <c r="P1245" s="90">
        <v>44081.388969907406</v>
      </c>
      <c r="Q1245" s="87" t="s">
        <v>2323</v>
      </c>
      <c r="R1245" s="87"/>
      <c r="S1245" s="87"/>
      <c r="T1245" s="87" t="s">
        <v>2845</v>
      </c>
      <c r="U1245" s="90">
        <v>44081.388969907406</v>
      </c>
      <c r="V1245" s="92" t="s">
        <v>3765</v>
      </c>
      <c r="W1245" s="87"/>
      <c r="X1245" s="87"/>
      <c r="Y1245" s="96" t="s">
        <v>5765</v>
      </c>
      <c r="Z1245" s="87"/>
      <c r="AA1245" s="48">
        <v>0</v>
      </c>
      <c r="AB1245" s="49">
        <v>0</v>
      </c>
      <c r="AC1245" s="48">
        <v>0</v>
      </c>
      <c r="AD1245" s="49">
        <v>0</v>
      </c>
      <c r="AE1245" s="48">
        <v>0</v>
      </c>
      <c r="AF1245" s="49">
        <v>0</v>
      </c>
      <c r="AG1245" s="48">
        <v>40</v>
      </c>
      <c r="AH1245" s="49">
        <v>100</v>
      </c>
      <c r="AI1245" s="48">
        <v>40</v>
      </c>
    </row>
    <row r="1246" spans="1:35" x14ac:dyDescent="0.25">
      <c r="A1246" s="62" t="s">
        <v>743</v>
      </c>
      <c r="B1246" s="62" t="s">
        <v>1387</v>
      </c>
      <c r="C1246" s="63"/>
      <c r="D1246" s="64"/>
      <c r="E1246" s="65"/>
      <c r="F1246" s="66"/>
      <c r="G1246" s="63"/>
      <c r="H1246" s="67"/>
      <c r="I1246" s="68"/>
      <c r="J1246" s="68"/>
      <c r="K1246" s="34"/>
      <c r="L1246" s="75">
        <v>1246</v>
      </c>
      <c r="M1246" s="75" t="b">
        <f xml:space="preserve"> IF(AND(Edges[Relationship Date (UTC)] &gt;= Misc!$O$2, Edges[Relationship Date (UTC)] &lt;= Misc!$P$2,Edges[Tweet Date (UTC)] &gt;= Misc!$O$3, Edges[Tweet Date (UTC)] &lt;= Misc!$P$3,TRUE), TRUE, FALSE)</f>
        <v>1</v>
      </c>
      <c r="N1246" s="70"/>
      <c r="O1246" s="87" t="s">
        <v>1908</v>
      </c>
      <c r="P1246" s="90">
        <v>44081.388958333337</v>
      </c>
      <c r="Q1246" s="87" t="s">
        <v>1983</v>
      </c>
      <c r="R1246" s="87"/>
      <c r="S1246" s="87"/>
      <c r="T1246" s="87" t="s">
        <v>2743</v>
      </c>
      <c r="U1246" s="90">
        <v>44081.388958333337</v>
      </c>
      <c r="V1246" s="92" t="s">
        <v>3766</v>
      </c>
      <c r="W1246" s="87"/>
      <c r="X1246" s="87"/>
      <c r="Y1246" s="96" t="s">
        <v>5766</v>
      </c>
      <c r="Z1246" s="87"/>
      <c r="AA1246" s="48">
        <v>0</v>
      </c>
      <c r="AB1246" s="49">
        <v>0</v>
      </c>
      <c r="AC1246" s="48">
        <v>0</v>
      </c>
      <c r="AD1246" s="49">
        <v>0</v>
      </c>
      <c r="AE1246" s="48">
        <v>0</v>
      </c>
      <c r="AF1246" s="49">
        <v>0</v>
      </c>
      <c r="AG1246" s="48">
        <v>22</v>
      </c>
      <c r="AH1246" s="49">
        <v>100</v>
      </c>
      <c r="AI1246" s="48">
        <v>22</v>
      </c>
    </row>
    <row r="1247" spans="1:35" x14ac:dyDescent="0.25">
      <c r="A1247" s="62" t="s">
        <v>743</v>
      </c>
      <c r="B1247" s="62" t="s">
        <v>1387</v>
      </c>
      <c r="C1247" s="63"/>
      <c r="D1247" s="64"/>
      <c r="E1247" s="65"/>
      <c r="F1247" s="66"/>
      <c r="G1247" s="63"/>
      <c r="H1247" s="67"/>
      <c r="I1247" s="68"/>
      <c r="J1247" s="68"/>
      <c r="K1247" s="34"/>
      <c r="L1247" s="75">
        <v>1247</v>
      </c>
      <c r="M1247" s="75" t="b">
        <f xml:space="preserve"> IF(AND(Edges[Relationship Date (UTC)] &gt;= Misc!$O$2, Edges[Relationship Date (UTC)] &lt;= Misc!$P$2,Edges[Tweet Date (UTC)] &gt;= Misc!$O$3, Edges[Tweet Date (UTC)] &lt;= Misc!$P$3,TRUE), TRUE, FALSE)</f>
        <v>1</v>
      </c>
      <c r="N1247" s="70"/>
      <c r="O1247" s="87" t="s">
        <v>1908</v>
      </c>
      <c r="P1247" s="90">
        <v>44081.389004629629</v>
      </c>
      <c r="Q1247" s="87" t="s">
        <v>2146</v>
      </c>
      <c r="R1247" s="87"/>
      <c r="S1247" s="87"/>
      <c r="T1247" s="87" t="s">
        <v>2743</v>
      </c>
      <c r="U1247" s="90">
        <v>44081.389004629629</v>
      </c>
      <c r="V1247" s="92" t="s">
        <v>3767</v>
      </c>
      <c r="W1247" s="87"/>
      <c r="X1247" s="87"/>
      <c r="Y1247" s="96" t="s">
        <v>5767</v>
      </c>
      <c r="Z1247" s="87"/>
      <c r="AA1247" s="48">
        <v>0</v>
      </c>
      <c r="AB1247" s="49">
        <v>0</v>
      </c>
      <c r="AC1247" s="48">
        <v>0</v>
      </c>
      <c r="AD1247" s="49">
        <v>0</v>
      </c>
      <c r="AE1247" s="48">
        <v>0</v>
      </c>
      <c r="AF1247" s="49">
        <v>0</v>
      </c>
      <c r="AG1247" s="48">
        <v>19</v>
      </c>
      <c r="AH1247" s="49">
        <v>100</v>
      </c>
      <c r="AI1247" s="48">
        <v>19</v>
      </c>
    </row>
    <row r="1248" spans="1:35" x14ac:dyDescent="0.25">
      <c r="A1248" s="62" t="s">
        <v>744</v>
      </c>
      <c r="B1248" s="62" t="s">
        <v>1165</v>
      </c>
      <c r="C1248" s="63"/>
      <c r="D1248" s="64"/>
      <c r="E1248" s="65"/>
      <c r="F1248" s="66"/>
      <c r="G1248" s="63"/>
      <c r="H1248" s="67"/>
      <c r="I1248" s="68"/>
      <c r="J1248" s="68"/>
      <c r="K1248" s="34"/>
      <c r="L1248" s="75">
        <v>1248</v>
      </c>
      <c r="M1248" s="75" t="b">
        <f xml:space="preserve"> IF(AND(Edges[Relationship Date (UTC)] &gt;= Misc!$O$2, Edges[Relationship Date (UTC)] &lt;= Misc!$P$2,Edges[Tweet Date (UTC)] &gt;= Misc!$O$3, Edges[Tweet Date (UTC)] &lt;= Misc!$P$3,TRUE), TRUE, FALSE)</f>
        <v>1</v>
      </c>
      <c r="N1248" s="70"/>
      <c r="O1248" s="87" t="s">
        <v>1908</v>
      </c>
      <c r="P1248" s="90">
        <v>44081.389050925929</v>
      </c>
      <c r="Q1248" s="87" t="s">
        <v>1911</v>
      </c>
      <c r="R1248" s="87"/>
      <c r="S1248" s="87"/>
      <c r="T1248" s="87" t="s">
        <v>2743</v>
      </c>
      <c r="U1248" s="90">
        <v>44081.389050925929</v>
      </c>
      <c r="V1248" s="92" t="s">
        <v>3768</v>
      </c>
      <c r="W1248" s="87"/>
      <c r="X1248" s="87"/>
      <c r="Y1248" s="96" t="s">
        <v>5768</v>
      </c>
      <c r="Z1248" s="87"/>
      <c r="AA1248" s="48">
        <v>0</v>
      </c>
      <c r="AB1248" s="49">
        <v>0</v>
      </c>
      <c r="AC1248" s="48">
        <v>0</v>
      </c>
      <c r="AD1248" s="49">
        <v>0</v>
      </c>
      <c r="AE1248" s="48">
        <v>0</v>
      </c>
      <c r="AF1248" s="49">
        <v>0</v>
      </c>
      <c r="AG1248" s="48">
        <v>29</v>
      </c>
      <c r="AH1248" s="49">
        <v>100</v>
      </c>
      <c r="AI1248" s="48">
        <v>29</v>
      </c>
    </row>
    <row r="1249" spans="1:35" x14ac:dyDescent="0.25">
      <c r="A1249" s="62" t="s">
        <v>745</v>
      </c>
      <c r="B1249" s="62" t="s">
        <v>745</v>
      </c>
      <c r="C1249" s="63"/>
      <c r="D1249" s="64"/>
      <c r="E1249" s="65"/>
      <c r="F1249" s="66"/>
      <c r="G1249" s="63"/>
      <c r="H1249" s="67"/>
      <c r="I1249" s="68"/>
      <c r="J1249" s="68"/>
      <c r="K1249" s="34"/>
      <c r="L1249" s="75">
        <v>1249</v>
      </c>
      <c r="M1249" s="75" t="b">
        <f xml:space="preserve"> IF(AND(Edges[Relationship Date (UTC)] &gt;= Misc!$O$2, Edges[Relationship Date (UTC)] &lt;= Misc!$P$2,Edges[Tweet Date (UTC)] &gt;= Misc!$O$3, Edges[Tweet Date (UTC)] &lt;= Misc!$P$3,TRUE), TRUE, FALSE)</f>
        <v>1</v>
      </c>
      <c r="N1249" s="70"/>
      <c r="O1249" s="87" t="s">
        <v>178</v>
      </c>
      <c r="P1249" s="90">
        <v>44081.387372685182</v>
      </c>
      <c r="Q1249" s="87" t="s">
        <v>2324</v>
      </c>
      <c r="R1249" s="92" t="s">
        <v>2684</v>
      </c>
      <c r="S1249" s="87" t="s">
        <v>2738</v>
      </c>
      <c r="T1249" s="87" t="s">
        <v>2846</v>
      </c>
      <c r="U1249" s="90">
        <v>44081.387372685182</v>
      </c>
      <c r="V1249" s="92" t="s">
        <v>3769</v>
      </c>
      <c r="W1249" s="87"/>
      <c r="X1249" s="87"/>
      <c r="Y1249" s="96" t="s">
        <v>5769</v>
      </c>
      <c r="Z1249" s="87"/>
      <c r="AA1249" s="48">
        <v>0</v>
      </c>
      <c r="AB1249" s="49">
        <v>0</v>
      </c>
      <c r="AC1249" s="48">
        <v>0</v>
      </c>
      <c r="AD1249" s="49">
        <v>0</v>
      </c>
      <c r="AE1249" s="48">
        <v>0</v>
      </c>
      <c r="AF1249" s="49">
        <v>0</v>
      </c>
      <c r="AG1249" s="48">
        <v>5</v>
      </c>
      <c r="AH1249" s="49">
        <v>100</v>
      </c>
      <c r="AI1249" s="48">
        <v>5</v>
      </c>
    </row>
    <row r="1250" spans="1:35" x14ac:dyDescent="0.25">
      <c r="A1250" s="62" t="s">
        <v>745</v>
      </c>
      <c r="B1250" s="62" t="s">
        <v>1165</v>
      </c>
      <c r="C1250" s="63"/>
      <c r="D1250" s="64"/>
      <c r="E1250" s="65"/>
      <c r="F1250" s="66"/>
      <c r="G1250" s="63"/>
      <c r="H1250" s="67"/>
      <c r="I1250" s="68"/>
      <c r="J1250" s="68"/>
      <c r="K1250" s="34"/>
      <c r="L1250" s="75">
        <v>1250</v>
      </c>
      <c r="M1250" s="75" t="b">
        <f xml:space="preserve"> IF(AND(Edges[Relationship Date (UTC)] &gt;= Misc!$O$2, Edges[Relationship Date (UTC)] &lt;= Misc!$P$2,Edges[Tweet Date (UTC)] &gt;= Misc!$O$3, Edges[Tweet Date (UTC)] &lt;= Misc!$P$3,TRUE), TRUE, FALSE)</f>
        <v>1</v>
      </c>
      <c r="N1250" s="70"/>
      <c r="O1250" s="87" t="s">
        <v>1908</v>
      </c>
      <c r="P1250" s="90">
        <v>44081.389085648145</v>
      </c>
      <c r="Q1250" s="87" t="s">
        <v>1918</v>
      </c>
      <c r="R1250" s="87"/>
      <c r="S1250" s="87"/>
      <c r="T1250" s="87"/>
      <c r="U1250" s="90">
        <v>44081.389085648145</v>
      </c>
      <c r="V1250" s="92" t="s">
        <v>3770</v>
      </c>
      <c r="W1250" s="87"/>
      <c r="X1250" s="87"/>
      <c r="Y1250" s="96" t="s">
        <v>5770</v>
      </c>
      <c r="Z1250" s="87"/>
      <c r="AA1250" s="48">
        <v>0</v>
      </c>
      <c r="AB1250" s="49">
        <v>0</v>
      </c>
      <c r="AC1250" s="48">
        <v>0</v>
      </c>
      <c r="AD1250" s="49">
        <v>0</v>
      </c>
      <c r="AE1250" s="48">
        <v>0</v>
      </c>
      <c r="AF1250" s="49">
        <v>0</v>
      </c>
      <c r="AG1250" s="48">
        <v>44</v>
      </c>
      <c r="AH1250" s="49">
        <v>100</v>
      </c>
      <c r="AI1250" s="48">
        <v>44</v>
      </c>
    </row>
    <row r="1251" spans="1:35" x14ac:dyDescent="0.25">
      <c r="A1251" s="62" t="s">
        <v>746</v>
      </c>
      <c r="B1251" s="62" t="s">
        <v>1165</v>
      </c>
      <c r="C1251" s="63"/>
      <c r="D1251" s="64"/>
      <c r="E1251" s="65"/>
      <c r="F1251" s="66"/>
      <c r="G1251" s="63"/>
      <c r="H1251" s="67"/>
      <c r="I1251" s="68"/>
      <c r="J1251" s="68"/>
      <c r="K1251" s="34"/>
      <c r="L1251" s="75">
        <v>1251</v>
      </c>
      <c r="M1251" s="75" t="b">
        <f xml:space="preserve"> IF(AND(Edges[Relationship Date (UTC)] &gt;= Misc!$O$2, Edges[Relationship Date (UTC)] &lt;= Misc!$P$2,Edges[Tweet Date (UTC)] &gt;= Misc!$O$3, Edges[Tweet Date (UTC)] &lt;= Misc!$P$3,TRUE), TRUE, FALSE)</f>
        <v>1</v>
      </c>
      <c r="N1251" s="70"/>
      <c r="O1251" s="87" t="s">
        <v>1908</v>
      </c>
      <c r="P1251" s="90">
        <v>44081.389120370368</v>
      </c>
      <c r="Q1251" s="87" t="s">
        <v>1918</v>
      </c>
      <c r="R1251" s="87"/>
      <c r="S1251" s="87"/>
      <c r="T1251" s="87"/>
      <c r="U1251" s="90">
        <v>44081.389120370368</v>
      </c>
      <c r="V1251" s="92" t="s">
        <v>3771</v>
      </c>
      <c r="W1251" s="87"/>
      <c r="X1251" s="87"/>
      <c r="Y1251" s="96" t="s">
        <v>5771</v>
      </c>
      <c r="Z1251" s="87"/>
      <c r="AA1251" s="48">
        <v>0</v>
      </c>
      <c r="AB1251" s="49">
        <v>0</v>
      </c>
      <c r="AC1251" s="48">
        <v>0</v>
      </c>
      <c r="AD1251" s="49">
        <v>0</v>
      </c>
      <c r="AE1251" s="48">
        <v>0</v>
      </c>
      <c r="AF1251" s="49">
        <v>0</v>
      </c>
      <c r="AG1251" s="48">
        <v>44</v>
      </c>
      <c r="AH1251" s="49">
        <v>100</v>
      </c>
      <c r="AI1251" s="48">
        <v>44</v>
      </c>
    </row>
    <row r="1252" spans="1:35" x14ac:dyDescent="0.25">
      <c r="A1252" s="62" t="s">
        <v>747</v>
      </c>
      <c r="B1252" s="62" t="s">
        <v>1702</v>
      </c>
      <c r="C1252" s="63"/>
      <c r="D1252" s="64"/>
      <c r="E1252" s="65"/>
      <c r="F1252" s="66"/>
      <c r="G1252" s="63"/>
      <c r="H1252" s="67"/>
      <c r="I1252" s="68"/>
      <c r="J1252" s="68"/>
      <c r="K1252" s="34"/>
      <c r="L1252" s="75">
        <v>1252</v>
      </c>
      <c r="M1252" s="75" t="b">
        <f xml:space="preserve"> IF(AND(Edges[Relationship Date (UTC)] &gt;= Misc!$O$2, Edges[Relationship Date (UTC)] &lt;= Misc!$P$2,Edges[Tweet Date (UTC)] &gt;= Misc!$O$3, Edges[Tweet Date (UTC)] &lt;= Misc!$P$3,TRUE), TRUE, FALSE)</f>
        <v>1</v>
      </c>
      <c r="N1252" s="70"/>
      <c r="O1252" s="87" t="s">
        <v>1908</v>
      </c>
      <c r="P1252" s="90">
        <v>44081.389120370368</v>
      </c>
      <c r="Q1252" s="87" t="s">
        <v>2325</v>
      </c>
      <c r="R1252" s="87"/>
      <c r="S1252" s="87"/>
      <c r="T1252" s="87" t="s">
        <v>2750</v>
      </c>
      <c r="U1252" s="90">
        <v>44081.389120370368</v>
      </c>
      <c r="V1252" s="92" t="s">
        <v>3772</v>
      </c>
      <c r="W1252" s="87"/>
      <c r="X1252" s="87"/>
      <c r="Y1252" s="96" t="s">
        <v>5772</v>
      </c>
      <c r="Z1252" s="87"/>
      <c r="AA1252" s="48">
        <v>0</v>
      </c>
      <c r="AB1252" s="49">
        <v>0</v>
      </c>
      <c r="AC1252" s="48">
        <v>0</v>
      </c>
      <c r="AD1252" s="49">
        <v>0</v>
      </c>
      <c r="AE1252" s="48">
        <v>0</v>
      </c>
      <c r="AF1252" s="49">
        <v>0</v>
      </c>
      <c r="AG1252" s="48">
        <v>13</v>
      </c>
      <c r="AH1252" s="49">
        <v>100</v>
      </c>
      <c r="AI1252" s="48">
        <v>13</v>
      </c>
    </row>
    <row r="1253" spans="1:35" x14ac:dyDescent="0.25">
      <c r="A1253" s="62" t="s">
        <v>747</v>
      </c>
      <c r="B1253" s="62" t="s">
        <v>1458</v>
      </c>
      <c r="C1253" s="63"/>
      <c r="D1253" s="64"/>
      <c r="E1253" s="65"/>
      <c r="F1253" s="66"/>
      <c r="G1253" s="63"/>
      <c r="H1253" s="67"/>
      <c r="I1253" s="68"/>
      <c r="J1253" s="68"/>
      <c r="K1253" s="34"/>
      <c r="L1253" s="75">
        <v>1253</v>
      </c>
      <c r="M1253" s="75" t="b">
        <f xml:space="preserve"> IF(AND(Edges[Relationship Date (UTC)] &gt;= Misc!$O$2, Edges[Relationship Date (UTC)] &lt;= Misc!$P$2,Edges[Tweet Date (UTC)] &gt;= Misc!$O$3, Edges[Tweet Date (UTC)] &lt;= Misc!$P$3,TRUE), TRUE, FALSE)</f>
        <v>1</v>
      </c>
      <c r="N1253" s="70"/>
      <c r="O1253" s="87" t="s">
        <v>1908</v>
      </c>
      <c r="P1253" s="90">
        <v>44081.38484953704</v>
      </c>
      <c r="Q1253" s="87" t="s">
        <v>2130</v>
      </c>
      <c r="R1253" s="87"/>
      <c r="S1253" s="87"/>
      <c r="T1253" s="87" t="s">
        <v>2805</v>
      </c>
      <c r="U1253" s="90">
        <v>44081.38484953704</v>
      </c>
      <c r="V1253" s="92" t="s">
        <v>3773</v>
      </c>
      <c r="W1253" s="87"/>
      <c r="X1253" s="87"/>
      <c r="Y1253" s="96" t="s">
        <v>5773</v>
      </c>
      <c r="Z1253" s="87"/>
      <c r="AA1253" s="48"/>
      <c r="AB1253" s="49"/>
      <c r="AC1253" s="48"/>
      <c r="AD1253" s="49"/>
      <c r="AE1253" s="48"/>
      <c r="AF1253" s="49"/>
      <c r="AG1253" s="48"/>
      <c r="AH1253" s="49"/>
      <c r="AI1253" s="48"/>
    </row>
    <row r="1254" spans="1:35" x14ac:dyDescent="0.25">
      <c r="A1254" s="62" t="s">
        <v>747</v>
      </c>
      <c r="B1254" s="62" t="s">
        <v>1459</v>
      </c>
      <c r="C1254" s="63"/>
      <c r="D1254" s="64"/>
      <c r="E1254" s="65"/>
      <c r="F1254" s="66"/>
      <c r="G1254" s="63"/>
      <c r="H1254" s="67"/>
      <c r="I1254" s="68"/>
      <c r="J1254" s="68"/>
      <c r="K1254" s="34"/>
      <c r="L1254" s="75">
        <v>1254</v>
      </c>
      <c r="M1254" s="75" t="b">
        <f xml:space="preserve"> IF(AND(Edges[Relationship Date (UTC)] &gt;= Misc!$O$2, Edges[Relationship Date (UTC)] &lt;= Misc!$P$2,Edges[Tweet Date (UTC)] &gt;= Misc!$O$3, Edges[Tweet Date (UTC)] &lt;= Misc!$P$3,TRUE), TRUE, FALSE)</f>
        <v>1</v>
      </c>
      <c r="N1254" s="70"/>
      <c r="O1254" s="87" t="s">
        <v>1908</v>
      </c>
      <c r="P1254" s="90">
        <v>44081.38484953704</v>
      </c>
      <c r="Q1254" s="87" t="s">
        <v>2130</v>
      </c>
      <c r="R1254" s="87"/>
      <c r="S1254" s="87"/>
      <c r="T1254" s="87" t="s">
        <v>2805</v>
      </c>
      <c r="U1254" s="90">
        <v>44081.38484953704</v>
      </c>
      <c r="V1254" s="92" t="s">
        <v>3773</v>
      </c>
      <c r="W1254" s="87"/>
      <c r="X1254" s="87"/>
      <c r="Y1254" s="96" t="s">
        <v>5773</v>
      </c>
      <c r="Z1254" s="87"/>
      <c r="AA1254" s="48"/>
      <c r="AB1254" s="49"/>
      <c r="AC1254" s="48"/>
      <c r="AD1254" s="49"/>
      <c r="AE1254" s="48"/>
      <c r="AF1254" s="49"/>
      <c r="AG1254" s="48"/>
      <c r="AH1254" s="49"/>
      <c r="AI1254" s="48"/>
    </row>
    <row r="1255" spans="1:35" x14ac:dyDescent="0.25">
      <c r="A1255" s="62" t="s">
        <v>747</v>
      </c>
      <c r="B1255" s="62" t="s">
        <v>1460</v>
      </c>
      <c r="C1255" s="63"/>
      <c r="D1255" s="64"/>
      <c r="E1255" s="65"/>
      <c r="F1255" s="66"/>
      <c r="G1255" s="63"/>
      <c r="H1255" s="67"/>
      <c r="I1255" s="68"/>
      <c r="J1255" s="68"/>
      <c r="K1255" s="34"/>
      <c r="L1255" s="75">
        <v>1255</v>
      </c>
      <c r="M1255" s="75" t="b">
        <f xml:space="preserve"> IF(AND(Edges[Relationship Date (UTC)] &gt;= Misc!$O$2, Edges[Relationship Date (UTC)] &lt;= Misc!$P$2,Edges[Tweet Date (UTC)] &gt;= Misc!$O$3, Edges[Tweet Date (UTC)] &lt;= Misc!$P$3,TRUE), TRUE, FALSE)</f>
        <v>1</v>
      </c>
      <c r="N1255" s="70"/>
      <c r="O1255" s="87" t="s">
        <v>1908</v>
      </c>
      <c r="P1255" s="90">
        <v>44081.38484953704</v>
      </c>
      <c r="Q1255" s="87" t="s">
        <v>2130</v>
      </c>
      <c r="R1255" s="87"/>
      <c r="S1255" s="87"/>
      <c r="T1255" s="87" t="s">
        <v>2805</v>
      </c>
      <c r="U1255" s="90">
        <v>44081.38484953704</v>
      </c>
      <c r="V1255" s="92" t="s">
        <v>3773</v>
      </c>
      <c r="W1255" s="87"/>
      <c r="X1255" s="87"/>
      <c r="Y1255" s="96" t="s">
        <v>5773</v>
      </c>
      <c r="Z1255" s="87"/>
      <c r="AA1255" s="48"/>
      <c r="AB1255" s="49"/>
      <c r="AC1255" s="48"/>
      <c r="AD1255" s="49"/>
      <c r="AE1255" s="48"/>
      <c r="AF1255" s="49"/>
      <c r="AG1255" s="48"/>
      <c r="AH1255" s="49"/>
      <c r="AI1255" s="48"/>
    </row>
    <row r="1256" spans="1:35" x14ac:dyDescent="0.25">
      <c r="A1256" s="62" t="s">
        <v>747</v>
      </c>
      <c r="B1256" s="62" t="s">
        <v>1461</v>
      </c>
      <c r="C1256" s="63"/>
      <c r="D1256" s="64"/>
      <c r="E1256" s="65"/>
      <c r="F1256" s="66"/>
      <c r="G1256" s="63"/>
      <c r="H1256" s="67"/>
      <c r="I1256" s="68"/>
      <c r="J1256" s="68"/>
      <c r="K1256" s="34"/>
      <c r="L1256" s="75">
        <v>1256</v>
      </c>
      <c r="M1256" s="75" t="b">
        <f xml:space="preserve"> IF(AND(Edges[Relationship Date (UTC)] &gt;= Misc!$O$2, Edges[Relationship Date (UTC)] &lt;= Misc!$P$2,Edges[Tweet Date (UTC)] &gt;= Misc!$O$3, Edges[Tweet Date (UTC)] &lt;= Misc!$P$3,TRUE), TRUE, FALSE)</f>
        <v>1</v>
      </c>
      <c r="N1256" s="70"/>
      <c r="O1256" s="87" t="s">
        <v>1908</v>
      </c>
      <c r="P1256" s="90">
        <v>44081.38484953704</v>
      </c>
      <c r="Q1256" s="87" t="s">
        <v>2130</v>
      </c>
      <c r="R1256" s="87"/>
      <c r="S1256" s="87"/>
      <c r="T1256" s="87" t="s">
        <v>2805</v>
      </c>
      <c r="U1256" s="90">
        <v>44081.38484953704</v>
      </c>
      <c r="V1256" s="92" t="s">
        <v>3773</v>
      </c>
      <c r="W1256" s="87"/>
      <c r="X1256" s="87"/>
      <c r="Y1256" s="96" t="s">
        <v>5773</v>
      </c>
      <c r="Z1256" s="87"/>
      <c r="AA1256" s="48"/>
      <c r="AB1256" s="49"/>
      <c r="AC1256" s="48"/>
      <c r="AD1256" s="49"/>
      <c r="AE1256" s="48"/>
      <c r="AF1256" s="49"/>
      <c r="AG1256" s="48"/>
      <c r="AH1256" s="49"/>
      <c r="AI1256" s="48"/>
    </row>
    <row r="1257" spans="1:35" x14ac:dyDescent="0.25">
      <c r="A1257" s="62" t="s">
        <v>747</v>
      </c>
      <c r="B1257" s="62" t="s">
        <v>1462</v>
      </c>
      <c r="C1257" s="63"/>
      <c r="D1257" s="64"/>
      <c r="E1257" s="65"/>
      <c r="F1257" s="66"/>
      <c r="G1257" s="63"/>
      <c r="H1257" s="67"/>
      <c r="I1257" s="68"/>
      <c r="J1257" s="68"/>
      <c r="K1257" s="34"/>
      <c r="L1257" s="75">
        <v>1257</v>
      </c>
      <c r="M1257" s="75" t="b">
        <f xml:space="preserve"> IF(AND(Edges[Relationship Date (UTC)] &gt;= Misc!$O$2, Edges[Relationship Date (UTC)] &lt;= Misc!$P$2,Edges[Tweet Date (UTC)] &gt;= Misc!$O$3, Edges[Tweet Date (UTC)] &lt;= Misc!$P$3,TRUE), TRUE, FALSE)</f>
        <v>1</v>
      </c>
      <c r="N1257" s="70"/>
      <c r="O1257" s="87" t="s">
        <v>1908</v>
      </c>
      <c r="P1257" s="90">
        <v>44081.38484953704</v>
      </c>
      <c r="Q1257" s="87" t="s">
        <v>2130</v>
      </c>
      <c r="R1257" s="87"/>
      <c r="S1257" s="87"/>
      <c r="T1257" s="87" t="s">
        <v>2805</v>
      </c>
      <c r="U1257" s="90">
        <v>44081.38484953704</v>
      </c>
      <c r="V1257" s="92" t="s">
        <v>3773</v>
      </c>
      <c r="W1257" s="87"/>
      <c r="X1257" s="87"/>
      <c r="Y1257" s="96" t="s">
        <v>5773</v>
      </c>
      <c r="Z1257" s="87"/>
      <c r="AA1257" s="48"/>
      <c r="AB1257" s="49"/>
      <c r="AC1257" s="48"/>
      <c r="AD1257" s="49"/>
      <c r="AE1257" s="48"/>
      <c r="AF1257" s="49"/>
      <c r="AG1257" s="48"/>
      <c r="AH1257" s="49"/>
      <c r="AI1257" s="48"/>
    </row>
    <row r="1258" spans="1:35" x14ac:dyDescent="0.25">
      <c r="A1258" s="62" t="s">
        <v>747</v>
      </c>
      <c r="B1258" s="62" t="s">
        <v>1354</v>
      </c>
      <c r="C1258" s="63"/>
      <c r="D1258" s="64"/>
      <c r="E1258" s="65"/>
      <c r="F1258" s="66"/>
      <c r="G1258" s="63"/>
      <c r="H1258" s="67"/>
      <c r="I1258" s="68"/>
      <c r="J1258" s="68"/>
      <c r="K1258" s="34"/>
      <c r="L1258" s="75">
        <v>1258</v>
      </c>
      <c r="M1258" s="75" t="b">
        <f xml:space="preserve"> IF(AND(Edges[Relationship Date (UTC)] &gt;= Misc!$O$2, Edges[Relationship Date (UTC)] &lt;= Misc!$P$2,Edges[Tweet Date (UTC)] &gt;= Misc!$O$3, Edges[Tweet Date (UTC)] &lt;= Misc!$P$3,TRUE), TRUE, FALSE)</f>
        <v>1</v>
      </c>
      <c r="N1258" s="70"/>
      <c r="O1258" s="87" t="s">
        <v>1908</v>
      </c>
      <c r="P1258" s="90">
        <v>44081.38484953704</v>
      </c>
      <c r="Q1258" s="87" t="s">
        <v>2130</v>
      </c>
      <c r="R1258" s="87"/>
      <c r="S1258" s="87"/>
      <c r="T1258" s="87" t="s">
        <v>2805</v>
      </c>
      <c r="U1258" s="90">
        <v>44081.38484953704</v>
      </c>
      <c r="V1258" s="92" t="s">
        <v>3773</v>
      </c>
      <c r="W1258" s="87"/>
      <c r="X1258" s="87"/>
      <c r="Y1258" s="96" t="s">
        <v>5773</v>
      </c>
      <c r="Z1258" s="87"/>
      <c r="AA1258" s="48"/>
      <c r="AB1258" s="49"/>
      <c r="AC1258" s="48"/>
      <c r="AD1258" s="49"/>
      <c r="AE1258" s="48"/>
      <c r="AF1258" s="49"/>
      <c r="AG1258" s="48"/>
      <c r="AH1258" s="49"/>
      <c r="AI1258" s="48"/>
    </row>
    <row r="1259" spans="1:35" x14ac:dyDescent="0.25">
      <c r="A1259" s="62" t="s">
        <v>747</v>
      </c>
      <c r="B1259" s="62" t="s">
        <v>1355</v>
      </c>
      <c r="C1259" s="63"/>
      <c r="D1259" s="64"/>
      <c r="E1259" s="65"/>
      <c r="F1259" s="66"/>
      <c r="G1259" s="63"/>
      <c r="H1259" s="67"/>
      <c r="I1259" s="68"/>
      <c r="J1259" s="68"/>
      <c r="K1259" s="34"/>
      <c r="L1259" s="75">
        <v>1259</v>
      </c>
      <c r="M1259" s="75" t="b">
        <f xml:space="preserve"> IF(AND(Edges[Relationship Date (UTC)] &gt;= Misc!$O$2, Edges[Relationship Date (UTC)] &lt;= Misc!$P$2,Edges[Tweet Date (UTC)] &gt;= Misc!$O$3, Edges[Tweet Date (UTC)] &lt;= Misc!$P$3,TRUE), TRUE, FALSE)</f>
        <v>1</v>
      </c>
      <c r="N1259" s="70"/>
      <c r="O1259" s="87" t="s">
        <v>1908</v>
      </c>
      <c r="P1259" s="90">
        <v>44081.38484953704</v>
      </c>
      <c r="Q1259" s="87" t="s">
        <v>2130</v>
      </c>
      <c r="R1259" s="87"/>
      <c r="S1259" s="87"/>
      <c r="T1259" s="87" t="s">
        <v>2805</v>
      </c>
      <c r="U1259" s="90">
        <v>44081.38484953704</v>
      </c>
      <c r="V1259" s="92" t="s">
        <v>3773</v>
      </c>
      <c r="W1259" s="87"/>
      <c r="X1259" s="87"/>
      <c r="Y1259" s="96" t="s">
        <v>5773</v>
      </c>
      <c r="Z1259" s="87"/>
      <c r="AA1259" s="48"/>
      <c r="AB1259" s="49"/>
      <c r="AC1259" s="48"/>
      <c r="AD1259" s="49"/>
      <c r="AE1259" s="48"/>
      <c r="AF1259" s="49"/>
      <c r="AG1259" s="48"/>
      <c r="AH1259" s="49"/>
      <c r="AI1259" s="48"/>
    </row>
    <row r="1260" spans="1:35" x14ac:dyDescent="0.25">
      <c r="A1260" s="62" t="s">
        <v>747</v>
      </c>
      <c r="B1260" s="62" t="s">
        <v>1505</v>
      </c>
      <c r="C1260" s="63"/>
      <c r="D1260" s="64"/>
      <c r="E1260" s="65"/>
      <c r="F1260" s="66"/>
      <c r="G1260" s="63"/>
      <c r="H1260" s="67"/>
      <c r="I1260" s="68"/>
      <c r="J1260" s="68"/>
      <c r="K1260" s="34"/>
      <c r="L1260" s="75">
        <v>1260</v>
      </c>
      <c r="M1260" s="75" t="b">
        <f xml:space="preserve"> IF(AND(Edges[Relationship Date (UTC)] &gt;= Misc!$O$2, Edges[Relationship Date (UTC)] &lt;= Misc!$P$2,Edges[Tweet Date (UTC)] &gt;= Misc!$O$3, Edges[Tweet Date (UTC)] &lt;= Misc!$P$3,TRUE), TRUE, FALSE)</f>
        <v>1</v>
      </c>
      <c r="N1260" s="70"/>
      <c r="O1260" s="87" t="s">
        <v>1908</v>
      </c>
      <c r="P1260" s="90">
        <v>44081.38484953704</v>
      </c>
      <c r="Q1260" s="87" t="s">
        <v>2130</v>
      </c>
      <c r="R1260" s="87"/>
      <c r="S1260" s="87"/>
      <c r="T1260" s="87" t="s">
        <v>2805</v>
      </c>
      <c r="U1260" s="90">
        <v>44081.38484953704</v>
      </c>
      <c r="V1260" s="92" t="s">
        <v>3773</v>
      </c>
      <c r="W1260" s="87"/>
      <c r="X1260" s="87"/>
      <c r="Y1260" s="96" t="s">
        <v>5773</v>
      </c>
      <c r="Z1260" s="87"/>
      <c r="AA1260" s="48">
        <v>0</v>
      </c>
      <c r="AB1260" s="49">
        <v>0</v>
      </c>
      <c r="AC1260" s="48">
        <v>0</v>
      </c>
      <c r="AD1260" s="49">
        <v>0</v>
      </c>
      <c r="AE1260" s="48">
        <v>0</v>
      </c>
      <c r="AF1260" s="49">
        <v>0</v>
      </c>
      <c r="AG1260" s="48">
        <v>12</v>
      </c>
      <c r="AH1260" s="49">
        <v>100</v>
      </c>
      <c r="AI1260" s="48">
        <v>12</v>
      </c>
    </row>
    <row r="1261" spans="1:35" x14ac:dyDescent="0.25">
      <c r="A1261" s="62" t="s">
        <v>747</v>
      </c>
      <c r="B1261" s="62" t="s">
        <v>1458</v>
      </c>
      <c r="C1261" s="63"/>
      <c r="D1261" s="64"/>
      <c r="E1261" s="65"/>
      <c r="F1261" s="66"/>
      <c r="G1261" s="63"/>
      <c r="H1261" s="67"/>
      <c r="I1261" s="68"/>
      <c r="J1261" s="68"/>
      <c r="K1261" s="34"/>
      <c r="L1261" s="75">
        <v>1261</v>
      </c>
      <c r="M1261" s="75" t="b">
        <f xml:space="preserve"> IF(AND(Edges[Relationship Date (UTC)] &gt;= Misc!$O$2, Edges[Relationship Date (UTC)] &lt;= Misc!$P$2,Edges[Tweet Date (UTC)] &gt;= Misc!$O$3, Edges[Tweet Date (UTC)] &lt;= Misc!$P$3,TRUE), TRUE, FALSE)</f>
        <v>1</v>
      </c>
      <c r="N1261" s="70"/>
      <c r="O1261" s="87" t="s">
        <v>1908</v>
      </c>
      <c r="P1261" s="90">
        <v>44081.388506944444</v>
      </c>
      <c r="Q1261" s="87" t="s">
        <v>2326</v>
      </c>
      <c r="R1261" s="87"/>
      <c r="S1261" s="87"/>
      <c r="T1261" s="87" t="s">
        <v>2750</v>
      </c>
      <c r="U1261" s="90">
        <v>44081.388506944444</v>
      </c>
      <c r="V1261" s="92" t="s">
        <v>3774</v>
      </c>
      <c r="W1261" s="87"/>
      <c r="X1261" s="87"/>
      <c r="Y1261" s="96" t="s">
        <v>5774</v>
      </c>
      <c r="Z1261" s="87"/>
      <c r="AA1261" s="48"/>
      <c r="AB1261" s="49"/>
      <c r="AC1261" s="48"/>
      <c r="AD1261" s="49"/>
      <c r="AE1261" s="48"/>
      <c r="AF1261" s="49"/>
      <c r="AG1261" s="48"/>
      <c r="AH1261" s="49"/>
      <c r="AI1261" s="48"/>
    </row>
    <row r="1262" spans="1:35" x14ac:dyDescent="0.25">
      <c r="A1262" s="62" t="s">
        <v>747</v>
      </c>
      <c r="B1262" s="62" t="s">
        <v>1459</v>
      </c>
      <c r="C1262" s="63"/>
      <c r="D1262" s="64"/>
      <c r="E1262" s="65"/>
      <c r="F1262" s="66"/>
      <c r="G1262" s="63"/>
      <c r="H1262" s="67"/>
      <c r="I1262" s="68"/>
      <c r="J1262" s="68"/>
      <c r="K1262" s="34"/>
      <c r="L1262" s="75">
        <v>1262</v>
      </c>
      <c r="M1262" s="75" t="b">
        <f xml:space="preserve"> IF(AND(Edges[Relationship Date (UTC)] &gt;= Misc!$O$2, Edges[Relationship Date (UTC)] &lt;= Misc!$P$2,Edges[Tweet Date (UTC)] &gt;= Misc!$O$3, Edges[Tweet Date (UTC)] &lt;= Misc!$P$3,TRUE), TRUE, FALSE)</f>
        <v>1</v>
      </c>
      <c r="N1262" s="70"/>
      <c r="O1262" s="87" t="s">
        <v>1908</v>
      </c>
      <c r="P1262" s="90">
        <v>44081.388506944444</v>
      </c>
      <c r="Q1262" s="87" t="s">
        <v>2326</v>
      </c>
      <c r="R1262" s="87"/>
      <c r="S1262" s="87"/>
      <c r="T1262" s="87" t="s">
        <v>2750</v>
      </c>
      <c r="U1262" s="90">
        <v>44081.388506944444</v>
      </c>
      <c r="V1262" s="92" t="s">
        <v>3774</v>
      </c>
      <c r="W1262" s="87"/>
      <c r="X1262" s="87"/>
      <c r="Y1262" s="96" t="s">
        <v>5774</v>
      </c>
      <c r="Z1262" s="87"/>
      <c r="AA1262" s="48"/>
      <c r="AB1262" s="49"/>
      <c r="AC1262" s="48"/>
      <c r="AD1262" s="49"/>
      <c r="AE1262" s="48"/>
      <c r="AF1262" s="49"/>
      <c r="AG1262" s="48"/>
      <c r="AH1262" s="49"/>
      <c r="AI1262" s="48"/>
    </row>
    <row r="1263" spans="1:35" x14ac:dyDescent="0.25">
      <c r="A1263" s="62" t="s">
        <v>747</v>
      </c>
      <c r="B1263" s="62" t="s">
        <v>1460</v>
      </c>
      <c r="C1263" s="63"/>
      <c r="D1263" s="64"/>
      <c r="E1263" s="65"/>
      <c r="F1263" s="66"/>
      <c r="G1263" s="63"/>
      <c r="H1263" s="67"/>
      <c r="I1263" s="68"/>
      <c r="J1263" s="68"/>
      <c r="K1263" s="34"/>
      <c r="L1263" s="75">
        <v>1263</v>
      </c>
      <c r="M1263" s="75" t="b">
        <f xml:space="preserve"> IF(AND(Edges[Relationship Date (UTC)] &gt;= Misc!$O$2, Edges[Relationship Date (UTC)] &lt;= Misc!$P$2,Edges[Tweet Date (UTC)] &gt;= Misc!$O$3, Edges[Tweet Date (UTC)] &lt;= Misc!$P$3,TRUE), TRUE, FALSE)</f>
        <v>1</v>
      </c>
      <c r="N1263" s="70"/>
      <c r="O1263" s="87" t="s">
        <v>1908</v>
      </c>
      <c r="P1263" s="90">
        <v>44081.388506944444</v>
      </c>
      <c r="Q1263" s="87" t="s">
        <v>2326</v>
      </c>
      <c r="R1263" s="87"/>
      <c r="S1263" s="87"/>
      <c r="T1263" s="87" t="s">
        <v>2750</v>
      </c>
      <c r="U1263" s="90">
        <v>44081.388506944444</v>
      </c>
      <c r="V1263" s="92" t="s">
        <v>3774</v>
      </c>
      <c r="W1263" s="87"/>
      <c r="X1263" s="87"/>
      <c r="Y1263" s="96" t="s">
        <v>5774</v>
      </c>
      <c r="Z1263" s="87"/>
      <c r="AA1263" s="48"/>
      <c r="AB1263" s="49"/>
      <c r="AC1263" s="48"/>
      <c r="AD1263" s="49"/>
      <c r="AE1263" s="48"/>
      <c r="AF1263" s="49"/>
      <c r="AG1263" s="48"/>
      <c r="AH1263" s="49"/>
      <c r="AI1263" s="48"/>
    </row>
    <row r="1264" spans="1:35" x14ac:dyDescent="0.25">
      <c r="A1264" s="62" t="s">
        <v>747</v>
      </c>
      <c r="B1264" s="62" t="s">
        <v>1461</v>
      </c>
      <c r="C1264" s="63"/>
      <c r="D1264" s="64"/>
      <c r="E1264" s="65"/>
      <c r="F1264" s="66"/>
      <c r="G1264" s="63"/>
      <c r="H1264" s="67"/>
      <c r="I1264" s="68"/>
      <c r="J1264" s="68"/>
      <c r="K1264" s="34"/>
      <c r="L1264" s="75">
        <v>1264</v>
      </c>
      <c r="M1264" s="75" t="b">
        <f xml:space="preserve"> IF(AND(Edges[Relationship Date (UTC)] &gt;= Misc!$O$2, Edges[Relationship Date (UTC)] &lt;= Misc!$P$2,Edges[Tweet Date (UTC)] &gt;= Misc!$O$3, Edges[Tweet Date (UTC)] &lt;= Misc!$P$3,TRUE), TRUE, FALSE)</f>
        <v>1</v>
      </c>
      <c r="N1264" s="70"/>
      <c r="O1264" s="87" t="s">
        <v>1908</v>
      </c>
      <c r="P1264" s="90">
        <v>44081.388506944444</v>
      </c>
      <c r="Q1264" s="87" t="s">
        <v>2326</v>
      </c>
      <c r="R1264" s="87"/>
      <c r="S1264" s="87"/>
      <c r="T1264" s="87" t="s">
        <v>2750</v>
      </c>
      <c r="U1264" s="90">
        <v>44081.388506944444</v>
      </c>
      <c r="V1264" s="92" t="s">
        <v>3774</v>
      </c>
      <c r="W1264" s="87"/>
      <c r="X1264" s="87"/>
      <c r="Y1264" s="96" t="s">
        <v>5774</v>
      </c>
      <c r="Z1264" s="87"/>
      <c r="AA1264" s="48"/>
      <c r="AB1264" s="49"/>
      <c r="AC1264" s="48"/>
      <c r="AD1264" s="49"/>
      <c r="AE1264" s="48"/>
      <c r="AF1264" s="49"/>
      <c r="AG1264" s="48"/>
      <c r="AH1264" s="49"/>
      <c r="AI1264" s="48"/>
    </row>
    <row r="1265" spans="1:35" x14ac:dyDescent="0.25">
      <c r="A1265" s="62" t="s">
        <v>747</v>
      </c>
      <c r="B1265" s="62" t="s">
        <v>1462</v>
      </c>
      <c r="C1265" s="63"/>
      <c r="D1265" s="64"/>
      <c r="E1265" s="65"/>
      <c r="F1265" s="66"/>
      <c r="G1265" s="63"/>
      <c r="H1265" s="67"/>
      <c r="I1265" s="68"/>
      <c r="J1265" s="68"/>
      <c r="K1265" s="34"/>
      <c r="L1265" s="75">
        <v>1265</v>
      </c>
      <c r="M1265" s="75" t="b">
        <f xml:space="preserve"> IF(AND(Edges[Relationship Date (UTC)] &gt;= Misc!$O$2, Edges[Relationship Date (UTC)] &lt;= Misc!$P$2,Edges[Tweet Date (UTC)] &gt;= Misc!$O$3, Edges[Tweet Date (UTC)] &lt;= Misc!$P$3,TRUE), TRUE, FALSE)</f>
        <v>1</v>
      </c>
      <c r="N1265" s="70"/>
      <c r="O1265" s="87" t="s">
        <v>1908</v>
      </c>
      <c r="P1265" s="90">
        <v>44081.388506944444</v>
      </c>
      <c r="Q1265" s="87" t="s">
        <v>2326</v>
      </c>
      <c r="R1265" s="87"/>
      <c r="S1265" s="87"/>
      <c r="T1265" s="87" t="s">
        <v>2750</v>
      </c>
      <c r="U1265" s="90">
        <v>44081.388506944444</v>
      </c>
      <c r="V1265" s="92" t="s">
        <v>3774</v>
      </c>
      <c r="W1265" s="87"/>
      <c r="X1265" s="87"/>
      <c r="Y1265" s="96" t="s">
        <v>5774</v>
      </c>
      <c r="Z1265" s="87"/>
      <c r="AA1265" s="48"/>
      <c r="AB1265" s="49"/>
      <c r="AC1265" s="48"/>
      <c r="AD1265" s="49"/>
      <c r="AE1265" s="48"/>
      <c r="AF1265" s="49"/>
      <c r="AG1265" s="48"/>
      <c r="AH1265" s="49"/>
      <c r="AI1265" s="48"/>
    </row>
    <row r="1266" spans="1:35" x14ac:dyDescent="0.25">
      <c r="A1266" s="62" t="s">
        <v>747</v>
      </c>
      <c r="B1266" s="62" t="s">
        <v>1354</v>
      </c>
      <c r="C1266" s="63"/>
      <c r="D1266" s="64"/>
      <c r="E1266" s="65"/>
      <c r="F1266" s="66"/>
      <c r="G1266" s="63"/>
      <c r="H1266" s="67"/>
      <c r="I1266" s="68"/>
      <c r="J1266" s="68"/>
      <c r="K1266" s="34"/>
      <c r="L1266" s="75">
        <v>1266</v>
      </c>
      <c r="M1266" s="75" t="b">
        <f xml:space="preserve"> IF(AND(Edges[Relationship Date (UTC)] &gt;= Misc!$O$2, Edges[Relationship Date (UTC)] &lt;= Misc!$P$2,Edges[Tweet Date (UTC)] &gt;= Misc!$O$3, Edges[Tweet Date (UTC)] &lt;= Misc!$P$3,TRUE), TRUE, FALSE)</f>
        <v>1</v>
      </c>
      <c r="N1266" s="70"/>
      <c r="O1266" s="87" t="s">
        <v>1908</v>
      </c>
      <c r="P1266" s="90">
        <v>44081.388506944444</v>
      </c>
      <c r="Q1266" s="87" t="s">
        <v>2326</v>
      </c>
      <c r="R1266" s="87"/>
      <c r="S1266" s="87"/>
      <c r="T1266" s="87" t="s">
        <v>2750</v>
      </c>
      <c r="U1266" s="90">
        <v>44081.388506944444</v>
      </c>
      <c r="V1266" s="92" t="s">
        <v>3774</v>
      </c>
      <c r="W1266" s="87"/>
      <c r="X1266" s="87"/>
      <c r="Y1266" s="96" t="s">
        <v>5774</v>
      </c>
      <c r="Z1266" s="87"/>
      <c r="AA1266" s="48"/>
      <c r="AB1266" s="49"/>
      <c r="AC1266" s="48"/>
      <c r="AD1266" s="49"/>
      <c r="AE1266" s="48"/>
      <c r="AF1266" s="49"/>
      <c r="AG1266" s="48"/>
      <c r="AH1266" s="49"/>
      <c r="AI1266" s="48"/>
    </row>
    <row r="1267" spans="1:35" x14ac:dyDescent="0.25">
      <c r="A1267" s="62" t="s">
        <v>747</v>
      </c>
      <c r="B1267" s="62" t="s">
        <v>1355</v>
      </c>
      <c r="C1267" s="63"/>
      <c r="D1267" s="64"/>
      <c r="E1267" s="65"/>
      <c r="F1267" s="66"/>
      <c r="G1267" s="63"/>
      <c r="H1267" s="67"/>
      <c r="I1267" s="68"/>
      <c r="J1267" s="68"/>
      <c r="K1267" s="34"/>
      <c r="L1267" s="75">
        <v>1267</v>
      </c>
      <c r="M1267" s="75" t="b">
        <f xml:space="preserve"> IF(AND(Edges[Relationship Date (UTC)] &gt;= Misc!$O$2, Edges[Relationship Date (UTC)] &lt;= Misc!$P$2,Edges[Tweet Date (UTC)] &gt;= Misc!$O$3, Edges[Tweet Date (UTC)] &lt;= Misc!$P$3,TRUE), TRUE, FALSE)</f>
        <v>1</v>
      </c>
      <c r="N1267" s="70"/>
      <c r="O1267" s="87" t="s">
        <v>1908</v>
      </c>
      <c r="P1267" s="90">
        <v>44081.388506944444</v>
      </c>
      <c r="Q1267" s="87" t="s">
        <v>2326</v>
      </c>
      <c r="R1267" s="87"/>
      <c r="S1267" s="87"/>
      <c r="T1267" s="87" t="s">
        <v>2750</v>
      </c>
      <c r="U1267" s="90">
        <v>44081.388506944444</v>
      </c>
      <c r="V1267" s="92" t="s">
        <v>3774</v>
      </c>
      <c r="W1267" s="87"/>
      <c r="X1267" s="87"/>
      <c r="Y1267" s="96" t="s">
        <v>5774</v>
      </c>
      <c r="Z1267" s="87"/>
      <c r="AA1267" s="48"/>
      <c r="AB1267" s="49"/>
      <c r="AC1267" s="48"/>
      <c r="AD1267" s="49"/>
      <c r="AE1267" s="48"/>
      <c r="AF1267" s="49"/>
      <c r="AG1267" s="48"/>
      <c r="AH1267" s="49"/>
      <c r="AI1267" s="48"/>
    </row>
    <row r="1268" spans="1:35" x14ac:dyDescent="0.25">
      <c r="A1268" s="62" t="s">
        <v>747</v>
      </c>
      <c r="B1268" s="62" t="s">
        <v>1505</v>
      </c>
      <c r="C1268" s="63"/>
      <c r="D1268" s="64"/>
      <c r="E1268" s="65"/>
      <c r="F1268" s="66"/>
      <c r="G1268" s="63"/>
      <c r="H1268" s="67"/>
      <c r="I1268" s="68"/>
      <c r="J1268" s="68"/>
      <c r="K1268" s="34"/>
      <c r="L1268" s="75">
        <v>1268</v>
      </c>
      <c r="M1268" s="75" t="b">
        <f xml:space="preserve"> IF(AND(Edges[Relationship Date (UTC)] &gt;= Misc!$O$2, Edges[Relationship Date (UTC)] &lt;= Misc!$P$2,Edges[Tweet Date (UTC)] &gt;= Misc!$O$3, Edges[Tweet Date (UTC)] &lt;= Misc!$P$3,TRUE), TRUE, FALSE)</f>
        <v>1</v>
      </c>
      <c r="N1268" s="70"/>
      <c r="O1268" s="87" t="s">
        <v>1908</v>
      </c>
      <c r="P1268" s="90">
        <v>44081.388506944444</v>
      </c>
      <c r="Q1268" s="87" t="s">
        <v>2326</v>
      </c>
      <c r="R1268" s="87"/>
      <c r="S1268" s="87"/>
      <c r="T1268" s="87" t="s">
        <v>2750</v>
      </c>
      <c r="U1268" s="90">
        <v>44081.388506944444</v>
      </c>
      <c r="V1268" s="92" t="s">
        <v>3774</v>
      </c>
      <c r="W1268" s="87"/>
      <c r="X1268" s="87"/>
      <c r="Y1268" s="96" t="s">
        <v>5774</v>
      </c>
      <c r="Z1268" s="87"/>
      <c r="AA1268" s="48">
        <v>0</v>
      </c>
      <c r="AB1268" s="49">
        <v>0</v>
      </c>
      <c r="AC1268" s="48">
        <v>0</v>
      </c>
      <c r="AD1268" s="49">
        <v>0</v>
      </c>
      <c r="AE1268" s="48">
        <v>0</v>
      </c>
      <c r="AF1268" s="49">
        <v>0</v>
      </c>
      <c r="AG1268" s="48">
        <v>12</v>
      </c>
      <c r="AH1268" s="49">
        <v>100</v>
      </c>
      <c r="AI1268" s="48">
        <v>12</v>
      </c>
    </row>
    <row r="1269" spans="1:35" x14ac:dyDescent="0.25">
      <c r="A1269" s="62" t="s">
        <v>747</v>
      </c>
      <c r="B1269" s="62" t="s">
        <v>1458</v>
      </c>
      <c r="C1269" s="63"/>
      <c r="D1269" s="64"/>
      <c r="E1269" s="65"/>
      <c r="F1269" s="66"/>
      <c r="G1269" s="63"/>
      <c r="H1269" s="67"/>
      <c r="I1269" s="68"/>
      <c r="J1269" s="68"/>
      <c r="K1269" s="34"/>
      <c r="L1269" s="75">
        <v>1269</v>
      </c>
      <c r="M1269" s="75" t="b">
        <f xml:space="preserve"> IF(AND(Edges[Relationship Date (UTC)] &gt;= Misc!$O$2, Edges[Relationship Date (UTC)] &lt;= Misc!$P$2,Edges[Tweet Date (UTC)] &gt;= Misc!$O$3, Edges[Tweet Date (UTC)] &lt;= Misc!$P$3,TRUE), TRUE, FALSE)</f>
        <v>1</v>
      </c>
      <c r="N1269" s="70"/>
      <c r="O1269" s="87" t="s">
        <v>1908</v>
      </c>
      <c r="P1269" s="90">
        <v>44081.388692129629</v>
      </c>
      <c r="Q1269" s="87" t="s">
        <v>2327</v>
      </c>
      <c r="R1269" s="87"/>
      <c r="S1269" s="87"/>
      <c r="T1269" s="87" t="s">
        <v>2750</v>
      </c>
      <c r="U1269" s="90">
        <v>44081.388692129629</v>
      </c>
      <c r="V1269" s="92" t="s">
        <v>3775</v>
      </c>
      <c r="W1269" s="87"/>
      <c r="X1269" s="87"/>
      <c r="Y1269" s="96" t="s">
        <v>5775</v>
      </c>
      <c r="Z1269" s="87"/>
      <c r="AA1269" s="48"/>
      <c r="AB1269" s="49"/>
      <c r="AC1269" s="48"/>
      <c r="AD1269" s="49"/>
      <c r="AE1269" s="48"/>
      <c r="AF1269" s="49"/>
      <c r="AG1269" s="48"/>
      <c r="AH1269" s="49"/>
      <c r="AI1269" s="48"/>
    </row>
    <row r="1270" spans="1:35" x14ac:dyDescent="0.25">
      <c r="A1270" s="62" t="s">
        <v>747</v>
      </c>
      <c r="B1270" s="62" t="s">
        <v>1459</v>
      </c>
      <c r="C1270" s="63"/>
      <c r="D1270" s="64"/>
      <c r="E1270" s="65"/>
      <c r="F1270" s="66"/>
      <c r="G1270" s="63"/>
      <c r="H1270" s="67"/>
      <c r="I1270" s="68"/>
      <c r="J1270" s="68"/>
      <c r="K1270" s="34"/>
      <c r="L1270" s="75">
        <v>1270</v>
      </c>
      <c r="M1270" s="75" t="b">
        <f xml:space="preserve"> IF(AND(Edges[Relationship Date (UTC)] &gt;= Misc!$O$2, Edges[Relationship Date (UTC)] &lt;= Misc!$P$2,Edges[Tweet Date (UTC)] &gt;= Misc!$O$3, Edges[Tweet Date (UTC)] &lt;= Misc!$P$3,TRUE), TRUE, FALSE)</f>
        <v>1</v>
      </c>
      <c r="N1270" s="70"/>
      <c r="O1270" s="87" t="s">
        <v>1908</v>
      </c>
      <c r="P1270" s="90">
        <v>44081.388692129629</v>
      </c>
      <c r="Q1270" s="87" t="s">
        <v>2327</v>
      </c>
      <c r="R1270" s="87"/>
      <c r="S1270" s="87"/>
      <c r="T1270" s="87" t="s">
        <v>2750</v>
      </c>
      <c r="U1270" s="90">
        <v>44081.388692129629</v>
      </c>
      <c r="V1270" s="92" t="s">
        <v>3775</v>
      </c>
      <c r="W1270" s="87"/>
      <c r="X1270" s="87"/>
      <c r="Y1270" s="96" t="s">
        <v>5775</v>
      </c>
      <c r="Z1270" s="87"/>
      <c r="AA1270" s="48"/>
      <c r="AB1270" s="49"/>
      <c r="AC1270" s="48"/>
      <c r="AD1270" s="49"/>
      <c r="AE1270" s="48"/>
      <c r="AF1270" s="49"/>
      <c r="AG1270" s="48"/>
      <c r="AH1270" s="49"/>
      <c r="AI1270" s="48"/>
    </row>
    <row r="1271" spans="1:35" x14ac:dyDescent="0.25">
      <c r="A1271" s="62" t="s">
        <v>747</v>
      </c>
      <c r="B1271" s="62" t="s">
        <v>1460</v>
      </c>
      <c r="C1271" s="63"/>
      <c r="D1271" s="64"/>
      <c r="E1271" s="65"/>
      <c r="F1271" s="66"/>
      <c r="G1271" s="63"/>
      <c r="H1271" s="67"/>
      <c r="I1271" s="68"/>
      <c r="J1271" s="68"/>
      <c r="K1271" s="34"/>
      <c r="L1271" s="75">
        <v>1271</v>
      </c>
      <c r="M1271" s="75" t="b">
        <f xml:space="preserve"> IF(AND(Edges[Relationship Date (UTC)] &gt;= Misc!$O$2, Edges[Relationship Date (UTC)] &lt;= Misc!$P$2,Edges[Tweet Date (UTC)] &gt;= Misc!$O$3, Edges[Tweet Date (UTC)] &lt;= Misc!$P$3,TRUE), TRUE, FALSE)</f>
        <v>1</v>
      </c>
      <c r="N1271" s="70"/>
      <c r="O1271" s="87" t="s">
        <v>1908</v>
      </c>
      <c r="P1271" s="90">
        <v>44081.388692129629</v>
      </c>
      <c r="Q1271" s="87" t="s">
        <v>2327</v>
      </c>
      <c r="R1271" s="87"/>
      <c r="S1271" s="87"/>
      <c r="T1271" s="87" t="s">
        <v>2750</v>
      </c>
      <c r="U1271" s="90">
        <v>44081.388692129629</v>
      </c>
      <c r="V1271" s="92" t="s">
        <v>3775</v>
      </c>
      <c r="W1271" s="87"/>
      <c r="X1271" s="87"/>
      <c r="Y1271" s="96" t="s">
        <v>5775</v>
      </c>
      <c r="Z1271" s="87"/>
      <c r="AA1271" s="48"/>
      <c r="AB1271" s="49"/>
      <c r="AC1271" s="48"/>
      <c r="AD1271" s="49"/>
      <c r="AE1271" s="48"/>
      <c r="AF1271" s="49"/>
      <c r="AG1271" s="48"/>
      <c r="AH1271" s="49"/>
      <c r="AI1271" s="48"/>
    </row>
    <row r="1272" spans="1:35" x14ac:dyDescent="0.25">
      <c r="A1272" s="62" t="s">
        <v>747</v>
      </c>
      <c r="B1272" s="62" t="s">
        <v>1461</v>
      </c>
      <c r="C1272" s="63"/>
      <c r="D1272" s="64"/>
      <c r="E1272" s="65"/>
      <c r="F1272" s="66"/>
      <c r="G1272" s="63"/>
      <c r="H1272" s="67"/>
      <c r="I1272" s="68"/>
      <c r="J1272" s="68"/>
      <c r="K1272" s="34"/>
      <c r="L1272" s="75">
        <v>1272</v>
      </c>
      <c r="M1272" s="75" t="b">
        <f xml:space="preserve"> IF(AND(Edges[Relationship Date (UTC)] &gt;= Misc!$O$2, Edges[Relationship Date (UTC)] &lt;= Misc!$P$2,Edges[Tweet Date (UTC)] &gt;= Misc!$O$3, Edges[Tweet Date (UTC)] &lt;= Misc!$P$3,TRUE), TRUE, FALSE)</f>
        <v>1</v>
      </c>
      <c r="N1272" s="70"/>
      <c r="O1272" s="87" t="s">
        <v>1908</v>
      </c>
      <c r="P1272" s="90">
        <v>44081.388692129629</v>
      </c>
      <c r="Q1272" s="87" t="s">
        <v>2327</v>
      </c>
      <c r="R1272" s="87"/>
      <c r="S1272" s="87"/>
      <c r="T1272" s="87" t="s">
        <v>2750</v>
      </c>
      <c r="U1272" s="90">
        <v>44081.388692129629</v>
      </c>
      <c r="V1272" s="92" t="s">
        <v>3775</v>
      </c>
      <c r="W1272" s="87"/>
      <c r="X1272" s="87"/>
      <c r="Y1272" s="96" t="s">
        <v>5775</v>
      </c>
      <c r="Z1272" s="87"/>
      <c r="AA1272" s="48"/>
      <c r="AB1272" s="49"/>
      <c r="AC1272" s="48"/>
      <c r="AD1272" s="49"/>
      <c r="AE1272" s="48"/>
      <c r="AF1272" s="49"/>
      <c r="AG1272" s="48"/>
      <c r="AH1272" s="49"/>
      <c r="AI1272" s="48"/>
    </row>
    <row r="1273" spans="1:35" x14ac:dyDescent="0.25">
      <c r="A1273" s="62" t="s">
        <v>747</v>
      </c>
      <c r="B1273" s="62" t="s">
        <v>1462</v>
      </c>
      <c r="C1273" s="63"/>
      <c r="D1273" s="64"/>
      <c r="E1273" s="65"/>
      <c r="F1273" s="66"/>
      <c r="G1273" s="63"/>
      <c r="H1273" s="67"/>
      <c r="I1273" s="68"/>
      <c r="J1273" s="68"/>
      <c r="K1273" s="34"/>
      <c r="L1273" s="75">
        <v>1273</v>
      </c>
      <c r="M1273" s="75" t="b">
        <f xml:space="preserve"> IF(AND(Edges[Relationship Date (UTC)] &gt;= Misc!$O$2, Edges[Relationship Date (UTC)] &lt;= Misc!$P$2,Edges[Tweet Date (UTC)] &gt;= Misc!$O$3, Edges[Tweet Date (UTC)] &lt;= Misc!$P$3,TRUE), TRUE, FALSE)</f>
        <v>1</v>
      </c>
      <c r="N1273" s="70"/>
      <c r="O1273" s="87" t="s">
        <v>1908</v>
      </c>
      <c r="P1273" s="90">
        <v>44081.388692129629</v>
      </c>
      <c r="Q1273" s="87" t="s">
        <v>2327</v>
      </c>
      <c r="R1273" s="87"/>
      <c r="S1273" s="87"/>
      <c r="T1273" s="87" t="s">
        <v>2750</v>
      </c>
      <c r="U1273" s="90">
        <v>44081.388692129629</v>
      </c>
      <c r="V1273" s="92" t="s">
        <v>3775</v>
      </c>
      <c r="W1273" s="87"/>
      <c r="X1273" s="87"/>
      <c r="Y1273" s="96" t="s">
        <v>5775</v>
      </c>
      <c r="Z1273" s="87"/>
      <c r="AA1273" s="48"/>
      <c r="AB1273" s="49"/>
      <c r="AC1273" s="48"/>
      <c r="AD1273" s="49"/>
      <c r="AE1273" s="48"/>
      <c r="AF1273" s="49"/>
      <c r="AG1273" s="48"/>
      <c r="AH1273" s="49"/>
      <c r="AI1273" s="48"/>
    </row>
    <row r="1274" spans="1:35" x14ac:dyDescent="0.25">
      <c r="A1274" s="62" t="s">
        <v>747</v>
      </c>
      <c r="B1274" s="62" t="s">
        <v>1354</v>
      </c>
      <c r="C1274" s="63"/>
      <c r="D1274" s="64"/>
      <c r="E1274" s="65"/>
      <c r="F1274" s="66"/>
      <c r="G1274" s="63"/>
      <c r="H1274" s="67"/>
      <c r="I1274" s="68"/>
      <c r="J1274" s="68"/>
      <c r="K1274" s="34"/>
      <c r="L1274" s="75">
        <v>1274</v>
      </c>
      <c r="M1274" s="75" t="b">
        <f xml:space="preserve"> IF(AND(Edges[Relationship Date (UTC)] &gt;= Misc!$O$2, Edges[Relationship Date (UTC)] &lt;= Misc!$P$2,Edges[Tweet Date (UTC)] &gt;= Misc!$O$3, Edges[Tweet Date (UTC)] &lt;= Misc!$P$3,TRUE), TRUE, FALSE)</f>
        <v>1</v>
      </c>
      <c r="N1274" s="70"/>
      <c r="O1274" s="87" t="s">
        <v>1908</v>
      </c>
      <c r="P1274" s="90">
        <v>44081.388692129629</v>
      </c>
      <c r="Q1274" s="87" t="s">
        <v>2327</v>
      </c>
      <c r="R1274" s="87"/>
      <c r="S1274" s="87"/>
      <c r="T1274" s="87" t="s">
        <v>2750</v>
      </c>
      <c r="U1274" s="90">
        <v>44081.388692129629</v>
      </c>
      <c r="V1274" s="92" t="s">
        <v>3775</v>
      </c>
      <c r="W1274" s="87"/>
      <c r="X1274" s="87"/>
      <c r="Y1274" s="96" t="s">
        <v>5775</v>
      </c>
      <c r="Z1274" s="87"/>
      <c r="AA1274" s="48"/>
      <c r="AB1274" s="49"/>
      <c r="AC1274" s="48"/>
      <c r="AD1274" s="49"/>
      <c r="AE1274" s="48"/>
      <c r="AF1274" s="49"/>
      <c r="AG1274" s="48"/>
      <c r="AH1274" s="49"/>
      <c r="AI1274" s="48"/>
    </row>
    <row r="1275" spans="1:35" x14ac:dyDescent="0.25">
      <c r="A1275" s="62" t="s">
        <v>747</v>
      </c>
      <c r="B1275" s="62" t="s">
        <v>1355</v>
      </c>
      <c r="C1275" s="63"/>
      <c r="D1275" s="64"/>
      <c r="E1275" s="65"/>
      <c r="F1275" s="66"/>
      <c r="G1275" s="63"/>
      <c r="H1275" s="67"/>
      <c r="I1275" s="68"/>
      <c r="J1275" s="68"/>
      <c r="K1275" s="34"/>
      <c r="L1275" s="75">
        <v>1275</v>
      </c>
      <c r="M1275" s="75" t="b">
        <f xml:space="preserve"> IF(AND(Edges[Relationship Date (UTC)] &gt;= Misc!$O$2, Edges[Relationship Date (UTC)] &lt;= Misc!$P$2,Edges[Tweet Date (UTC)] &gt;= Misc!$O$3, Edges[Tweet Date (UTC)] &lt;= Misc!$P$3,TRUE), TRUE, FALSE)</f>
        <v>1</v>
      </c>
      <c r="N1275" s="70"/>
      <c r="O1275" s="87" t="s">
        <v>1908</v>
      </c>
      <c r="P1275" s="90">
        <v>44081.388692129629</v>
      </c>
      <c r="Q1275" s="87" t="s">
        <v>2327</v>
      </c>
      <c r="R1275" s="87"/>
      <c r="S1275" s="87"/>
      <c r="T1275" s="87" t="s">
        <v>2750</v>
      </c>
      <c r="U1275" s="90">
        <v>44081.388692129629</v>
      </c>
      <c r="V1275" s="92" t="s">
        <v>3775</v>
      </c>
      <c r="W1275" s="87"/>
      <c r="X1275" s="87"/>
      <c r="Y1275" s="96" t="s">
        <v>5775</v>
      </c>
      <c r="Z1275" s="87"/>
      <c r="AA1275" s="48"/>
      <c r="AB1275" s="49"/>
      <c r="AC1275" s="48"/>
      <c r="AD1275" s="49"/>
      <c r="AE1275" s="48"/>
      <c r="AF1275" s="49"/>
      <c r="AG1275" s="48"/>
      <c r="AH1275" s="49"/>
      <c r="AI1275" s="48"/>
    </row>
    <row r="1276" spans="1:35" x14ac:dyDescent="0.25">
      <c r="A1276" s="62" t="s">
        <v>747</v>
      </c>
      <c r="B1276" s="62" t="s">
        <v>1505</v>
      </c>
      <c r="C1276" s="63"/>
      <c r="D1276" s="64"/>
      <c r="E1276" s="65"/>
      <c r="F1276" s="66"/>
      <c r="G1276" s="63"/>
      <c r="H1276" s="67"/>
      <c r="I1276" s="68"/>
      <c r="J1276" s="68"/>
      <c r="K1276" s="34"/>
      <c r="L1276" s="75">
        <v>1276</v>
      </c>
      <c r="M1276" s="75" t="b">
        <f xml:space="preserve"> IF(AND(Edges[Relationship Date (UTC)] &gt;= Misc!$O$2, Edges[Relationship Date (UTC)] &lt;= Misc!$P$2,Edges[Tweet Date (UTC)] &gt;= Misc!$O$3, Edges[Tweet Date (UTC)] &lt;= Misc!$P$3,TRUE), TRUE, FALSE)</f>
        <v>1</v>
      </c>
      <c r="N1276" s="70"/>
      <c r="O1276" s="87" t="s">
        <v>1908</v>
      </c>
      <c r="P1276" s="90">
        <v>44081.388692129629</v>
      </c>
      <c r="Q1276" s="87" t="s">
        <v>2327</v>
      </c>
      <c r="R1276" s="87"/>
      <c r="S1276" s="87"/>
      <c r="T1276" s="87" t="s">
        <v>2750</v>
      </c>
      <c r="U1276" s="90">
        <v>44081.388692129629</v>
      </c>
      <c r="V1276" s="92" t="s">
        <v>3775</v>
      </c>
      <c r="W1276" s="87"/>
      <c r="X1276" s="87"/>
      <c r="Y1276" s="96" t="s">
        <v>5775</v>
      </c>
      <c r="Z1276" s="87"/>
      <c r="AA1276" s="48">
        <v>0</v>
      </c>
      <c r="AB1276" s="49">
        <v>0</v>
      </c>
      <c r="AC1276" s="48">
        <v>0</v>
      </c>
      <c r="AD1276" s="49">
        <v>0</v>
      </c>
      <c r="AE1276" s="48">
        <v>0</v>
      </c>
      <c r="AF1276" s="49">
        <v>0</v>
      </c>
      <c r="AG1276" s="48">
        <v>12</v>
      </c>
      <c r="AH1276" s="49">
        <v>100</v>
      </c>
      <c r="AI1276" s="48">
        <v>12</v>
      </c>
    </row>
    <row r="1277" spans="1:35" x14ac:dyDescent="0.25">
      <c r="A1277" s="62" t="s">
        <v>747</v>
      </c>
      <c r="B1277" s="62" t="s">
        <v>1458</v>
      </c>
      <c r="C1277" s="63"/>
      <c r="D1277" s="64"/>
      <c r="E1277" s="65"/>
      <c r="F1277" s="66"/>
      <c r="G1277" s="63"/>
      <c r="H1277" s="67"/>
      <c r="I1277" s="68"/>
      <c r="J1277" s="68"/>
      <c r="K1277" s="34"/>
      <c r="L1277" s="75">
        <v>1277</v>
      </c>
      <c r="M1277" s="75" t="b">
        <f xml:space="preserve"> IF(AND(Edges[Relationship Date (UTC)] &gt;= Misc!$O$2, Edges[Relationship Date (UTC)] &lt;= Misc!$P$2,Edges[Tweet Date (UTC)] &gt;= Misc!$O$3, Edges[Tweet Date (UTC)] &lt;= Misc!$P$3,TRUE), TRUE, FALSE)</f>
        <v>1</v>
      </c>
      <c r="N1277" s="70"/>
      <c r="O1277" s="87" t="s">
        <v>1908</v>
      </c>
      <c r="P1277" s="90">
        <v>44081.389120370368</v>
      </c>
      <c r="Q1277" s="87" t="s">
        <v>2325</v>
      </c>
      <c r="R1277" s="87"/>
      <c r="S1277" s="87"/>
      <c r="T1277" s="87" t="s">
        <v>2750</v>
      </c>
      <c r="U1277" s="90">
        <v>44081.389120370368</v>
      </c>
      <c r="V1277" s="92" t="s">
        <v>3772</v>
      </c>
      <c r="W1277" s="87"/>
      <c r="X1277" s="87"/>
      <c r="Y1277" s="96" t="s">
        <v>5772</v>
      </c>
      <c r="Z1277" s="87"/>
      <c r="AA1277" s="48"/>
      <c r="AB1277" s="49"/>
      <c r="AC1277" s="48"/>
      <c r="AD1277" s="49"/>
      <c r="AE1277" s="48"/>
      <c r="AF1277" s="49"/>
      <c r="AG1277" s="48"/>
      <c r="AH1277" s="49"/>
      <c r="AI1277" s="48"/>
    </row>
    <row r="1278" spans="1:35" x14ac:dyDescent="0.25">
      <c r="A1278" s="62" t="s">
        <v>747</v>
      </c>
      <c r="B1278" s="62" t="s">
        <v>1459</v>
      </c>
      <c r="C1278" s="63"/>
      <c r="D1278" s="64"/>
      <c r="E1278" s="65"/>
      <c r="F1278" s="66"/>
      <c r="G1278" s="63"/>
      <c r="H1278" s="67"/>
      <c r="I1278" s="68"/>
      <c r="J1278" s="68"/>
      <c r="K1278" s="34"/>
      <c r="L1278" s="75">
        <v>1278</v>
      </c>
      <c r="M1278" s="75" t="b">
        <f xml:space="preserve"> IF(AND(Edges[Relationship Date (UTC)] &gt;= Misc!$O$2, Edges[Relationship Date (UTC)] &lt;= Misc!$P$2,Edges[Tweet Date (UTC)] &gt;= Misc!$O$3, Edges[Tweet Date (UTC)] &lt;= Misc!$P$3,TRUE), TRUE, FALSE)</f>
        <v>1</v>
      </c>
      <c r="N1278" s="70"/>
      <c r="O1278" s="87" t="s">
        <v>1908</v>
      </c>
      <c r="P1278" s="90">
        <v>44081.389120370368</v>
      </c>
      <c r="Q1278" s="87" t="s">
        <v>2325</v>
      </c>
      <c r="R1278" s="87"/>
      <c r="S1278" s="87"/>
      <c r="T1278" s="87" t="s">
        <v>2750</v>
      </c>
      <c r="U1278" s="90">
        <v>44081.389120370368</v>
      </c>
      <c r="V1278" s="92" t="s">
        <v>3772</v>
      </c>
      <c r="W1278" s="87"/>
      <c r="X1278" s="87"/>
      <c r="Y1278" s="96" t="s">
        <v>5772</v>
      </c>
      <c r="Z1278" s="87"/>
      <c r="AA1278" s="48"/>
      <c r="AB1278" s="49"/>
      <c r="AC1278" s="48"/>
      <c r="AD1278" s="49"/>
      <c r="AE1278" s="48"/>
      <c r="AF1278" s="49"/>
      <c r="AG1278" s="48"/>
      <c r="AH1278" s="49"/>
      <c r="AI1278" s="48"/>
    </row>
    <row r="1279" spans="1:35" x14ac:dyDescent="0.25">
      <c r="A1279" s="62" t="s">
        <v>747</v>
      </c>
      <c r="B1279" s="62" t="s">
        <v>1460</v>
      </c>
      <c r="C1279" s="63"/>
      <c r="D1279" s="64"/>
      <c r="E1279" s="65"/>
      <c r="F1279" s="66"/>
      <c r="G1279" s="63"/>
      <c r="H1279" s="67"/>
      <c r="I1279" s="68"/>
      <c r="J1279" s="68"/>
      <c r="K1279" s="34"/>
      <c r="L1279" s="75">
        <v>1279</v>
      </c>
      <c r="M1279" s="75" t="b">
        <f xml:space="preserve"> IF(AND(Edges[Relationship Date (UTC)] &gt;= Misc!$O$2, Edges[Relationship Date (UTC)] &lt;= Misc!$P$2,Edges[Tweet Date (UTC)] &gt;= Misc!$O$3, Edges[Tweet Date (UTC)] &lt;= Misc!$P$3,TRUE), TRUE, FALSE)</f>
        <v>1</v>
      </c>
      <c r="N1279" s="70"/>
      <c r="O1279" s="87" t="s">
        <v>1908</v>
      </c>
      <c r="P1279" s="90">
        <v>44081.389120370368</v>
      </c>
      <c r="Q1279" s="87" t="s">
        <v>2325</v>
      </c>
      <c r="R1279" s="87"/>
      <c r="S1279" s="87"/>
      <c r="T1279" s="87" t="s">
        <v>2750</v>
      </c>
      <c r="U1279" s="90">
        <v>44081.389120370368</v>
      </c>
      <c r="V1279" s="92" t="s">
        <v>3772</v>
      </c>
      <c r="W1279" s="87"/>
      <c r="X1279" s="87"/>
      <c r="Y1279" s="96" t="s">
        <v>5772</v>
      </c>
      <c r="Z1279" s="87"/>
      <c r="AA1279" s="48"/>
      <c r="AB1279" s="49"/>
      <c r="AC1279" s="48"/>
      <c r="AD1279" s="49"/>
      <c r="AE1279" s="48"/>
      <c r="AF1279" s="49"/>
      <c r="AG1279" s="48"/>
      <c r="AH1279" s="49"/>
      <c r="AI1279" s="48"/>
    </row>
    <row r="1280" spans="1:35" x14ac:dyDescent="0.25">
      <c r="A1280" s="62" t="s">
        <v>747</v>
      </c>
      <c r="B1280" s="62" t="s">
        <v>1461</v>
      </c>
      <c r="C1280" s="63"/>
      <c r="D1280" s="64"/>
      <c r="E1280" s="65"/>
      <c r="F1280" s="66"/>
      <c r="G1280" s="63"/>
      <c r="H1280" s="67"/>
      <c r="I1280" s="68"/>
      <c r="J1280" s="68"/>
      <c r="K1280" s="34"/>
      <c r="L1280" s="75">
        <v>1280</v>
      </c>
      <c r="M1280" s="75" t="b">
        <f xml:space="preserve"> IF(AND(Edges[Relationship Date (UTC)] &gt;= Misc!$O$2, Edges[Relationship Date (UTC)] &lt;= Misc!$P$2,Edges[Tweet Date (UTC)] &gt;= Misc!$O$3, Edges[Tweet Date (UTC)] &lt;= Misc!$P$3,TRUE), TRUE, FALSE)</f>
        <v>1</v>
      </c>
      <c r="N1280" s="70"/>
      <c r="O1280" s="87" t="s">
        <v>1908</v>
      </c>
      <c r="P1280" s="90">
        <v>44081.389120370368</v>
      </c>
      <c r="Q1280" s="87" t="s">
        <v>2325</v>
      </c>
      <c r="R1280" s="87"/>
      <c r="S1280" s="87"/>
      <c r="T1280" s="87" t="s">
        <v>2750</v>
      </c>
      <c r="U1280" s="90">
        <v>44081.389120370368</v>
      </c>
      <c r="V1280" s="92" t="s">
        <v>3772</v>
      </c>
      <c r="W1280" s="87"/>
      <c r="X1280" s="87"/>
      <c r="Y1280" s="96" t="s">
        <v>5772</v>
      </c>
      <c r="Z1280" s="87"/>
      <c r="AA1280" s="48"/>
      <c r="AB1280" s="49"/>
      <c r="AC1280" s="48"/>
      <c r="AD1280" s="49"/>
      <c r="AE1280" s="48"/>
      <c r="AF1280" s="49"/>
      <c r="AG1280" s="48"/>
      <c r="AH1280" s="49"/>
      <c r="AI1280" s="48"/>
    </row>
    <row r="1281" spans="1:35" x14ac:dyDescent="0.25">
      <c r="A1281" s="62" t="s">
        <v>747</v>
      </c>
      <c r="B1281" s="62" t="s">
        <v>1462</v>
      </c>
      <c r="C1281" s="63"/>
      <c r="D1281" s="64"/>
      <c r="E1281" s="65"/>
      <c r="F1281" s="66"/>
      <c r="G1281" s="63"/>
      <c r="H1281" s="67"/>
      <c r="I1281" s="68"/>
      <c r="J1281" s="68"/>
      <c r="K1281" s="34"/>
      <c r="L1281" s="75">
        <v>1281</v>
      </c>
      <c r="M1281" s="75" t="b">
        <f xml:space="preserve"> IF(AND(Edges[Relationship Date (UTC)] &gt;= Misc!$O$2, Edges[Relationship Date (UTC)] &lt;= Misc!$P$2,Edges[Tweet Date (UTC)] &gt;= Misc!$O$3, Edges[Tweet Date (UTC)] &lt;= Misc!$P$3,TRUE), TRUE, FALSE)</f>
        <v>1</v>
      </c>
      <c r="N1281" s="70"/>
      <c r="O1281" s="87" t="s">
        <v>1908</v>
      </c>
      <c r="P1281" s="90">
        <v>44081.389120370368</v>
      </c>
      <c r="Q1281" s="87" t="s">
        <v>2325</v>
      </c>
      <c r="R1281" s="87"/>
      <c r="S1281" s="87"/>
      <c r="T1281" s="87" t="s">
        <v>2750</v>
      </c>
      <c r="U1281" s="90">
        <v>44081.389120370368</v>
      </c>
      <c r="V1281" s="92" t="s">
        <v>3772</v>
      </c>
      <c r="W1281" s="87"/>
      <c r="X1281" s="87"/>
      <c r="Y1281" s="96" t="s">
        <v>5772</v>
      </c>
      <c r="Z1281" s="87"/>
      <c r="AA1281" s="48"/>
      <c r="AB1281" s="49"/>
      <c r="AC1281" s="48"/>
      <c r="AD1281" s="49"/>
      <c r="AE1281" s="48"/>
      <c r="AF1281" s="49"/>
      <c r="AG1281" s="48"/>
      <c r="AH1281" s="49"/>
      <c r="AI1281" s="48"/>
    </row>
    <row r="1282" spans="1:35" x14ac:dyDescent="0.25">
      <c r="A1282" s="62" t="s">
        <v>747</v>
      </c>
      <c r="B1282" s="62" t="s">
        <v>1354</v>
      </c>
      <c r="C1282" s="63"/>
      <c r="D1282" s="64"/>
      <c r="E1282" s="65"/>
      <c r="F1282" s="66"/>
      <c r="G1282" s="63"/>
      <c r="H1282" s="67"/>
      <c r="I1282" s="68"/>
      <c r="J1282" s="68"/>
      <c r="K1282" s="34"/>
      <c r="L1282" s="75">
        <v>1282</v>
      </c>
      <c r="M1282" s="75" t="b">
        <f xml:space="preserve"> IF(AND(Edges[Relationship Date (UTC)] &gt;= Misc!$O$2, Edges[Relationship Date (UTC)] &lt;= Misc!$P$2,Edges[Tweet Date (UTC)] &gt;= Misc!$O$3, Edges[Tweet Date (UTC)] &lt;= Misc!$P$3,TRUE), TRUE, FALSE)</f>
        <v>1</v>
      </c>
      <c r="N1282" s="70"/>
      <c r="O1282" s="87" t="s">
        <v>1908</v>
      </c>
      <c r="P1282" s="90">
        <v>44081.389120370368</v>
      </c>
      <c r="Q1282" s="87" t="s">
        <v>2325</v>
      </c>
      <c r="R1282" s="87"/>
      <c r="S1282" s="87"/>
      <c r="T1282" s="87" t="s">
        <v>2750</v>
      </c>
      <c r="U1282" s="90">
        <v>44081.389120370368</v>
      </c>
      <c r="V1282" s="92" t="s">
        <v>3772</v>
      </c>
      <c r="W1282" s="87"/>
      <c r="X1282" s="87"/>
      <c r="Y1282" s="96" t="s">
        <v>5772</v>
      </c>
      <c r="Z1282" s="87"/>
      <c r="AA1282" s="48"/>
      <c r="AB1282" s="49"/>
      <c r="AC1282" s="48"/>
      <c r="AD1282" s="49"/>
      <c r="AE1282" s="48"/>
      <c r="AF1282" s="49"/>
      <c r="AG1282" s="48"/>
      <c r="AH1282" s="49"/>
      <c r="AI1282" s="48"/>
    </row>
    <row r="1283" spans="1:35" x14ac:dyDescent="0.25">
      <c r="A1283" s="62" t="s">
        <v>747</v>
      </c>
      <c r="B1283" s="62" t="s">
        <v>1355</v>
      </c>
      <c r="C1283" s="63"/>
      <c r="D1283" s="64"/>
      <c r="E1283" s="65"/>
      <c r="F1283" s="66"/>
      <c r="G1283" s="63"/>
      <c r="H1283" s="67"/>
      <c r="I1283" s="68"/>
      <c r="J1283" s="68"/>
      <c r="K1283" s="34"/>
      <c r="L1283" s="75">
        <v>1283</v>
      </c>
      <c r="M1283" s="75" t="b">
        <f xml:space="preserve"> IF(AND(Edges[Relationship Date (UTC)] &gt;= Misc!$O$2, Edges[Relationship Date (UTC)] &lt;= Misc!$P$2,Edges[Tweet Date (UTC)] &gt;= Misc!$O$3, Edges[Tweet Date (UTC)] &lt;= Misc!$P$3,TRUE), TRUE, FALSE)</f>
        <v>1</v>
      </c>
      <c r="N1283" s="70"/>
      <c r="O1283" s="87" t="s">
        <v>1908</v>
      </c>
      <c r="P1283" s="90">
        <v>44081.389120370368</v>
      </c>
      <c r="Q1283" s="87" t="s">
        <v>2325</v>
      </c>
      <c r="R1283" s="87"/>
      <c r="S1283" s="87"/>
      <c r="T1283" s="87" t="s">
        <v>2750</v>
      </c>
      <c r="U1283" s="90">
        <v>44081.389120370368</v>
      </c>
      <c r="V1283" s="92" t="s">
        <v>3772</v>
      </c>
      <c r="W1283" s="87"/>
      <c r="X1283" s="87"/>
      <c r="Y1283" s="96" t="s">
        <v>5772</v>
      </c>
      <c r="Z1283" s="87"/>
      <c r="AA1283" s="48"/>
      <c r="AB1283" s="49"/>
      <c r="AC1283" s="48"/>
      <c r="AD1283" s="49"/>
      <c r="AE1283" s="48"/>
      <c r="AF1283" s="49"/>
      <c r="AG1283" s="48"/>
      <c r="AH1283" s="49"/>
      <c r="AI1283" s="48"/>
    </row>
    <row r="1284" spans="1:35" x14ac:dyDescent="0.25">
      <c r="A1284" s="62" t="s">
        <v>747</v>
      </c>
      <c r="B1284" s="62" t="s">
        <v>1458</v>
      </c>
      <c r="C1284" s="63"/>
      <c r="D1284" s="64"/>
      <c r="E1284" s="65"/>
      <c r="F1284" s="66"/>
      <c r="G1284" s="63"/>
      <c r="H1284" s="67"/>
      <c r="I1284" s="68"/>
      <c r="J1284" s="68"/>
      <c r="K1284" s="34"/>
      <c r="L1284" s="75">
        <v>1284</v>
      </c>
      <c r="M1284" s="75" t="b">
        <f xml:space="preserve"> IF(AND(Edges[Relationship Date (UTC)] &gt;= Misc!$O$2, Edges[Relationship Date (UTC)] &lt;= Misc!$P$2,Edges[Tweet Date (UTC)] &gt;= Misc!$O$3, Edges[Tweet Date (UTC)] &lt;= Misc!$P$3,TRUE), TRUE, FALSE)</f>
        <v>1</v>
      </c>
      <c r="N1284" s="70"/>
      <c r="O1284" s="87" t="s">
        <v>1908</v>
      </c>
      <c r="P1284" s="90">
        <v>44081.389120370368</v>
      </c>
      <c r="Q1284" s="87" t="s">
        <v>2076</v>
      </c>
      <c r="R1284" s="87"/>
      <c r="S1284" s="87"/>
      <c r="T1284" s="87" t="s">
        <v>2750</v>
      </c>
      <c r="U1284" s="90">
        <v>44081.389120370368</v>
      </c>
      <c r="V1284" s="92" t="s">
        <v>3776</v>
      </c>
      <c r="W1284" s="87"/>
      <c r="X1284" s="87"/>
      <c r="Y1284" s="96" t="s">
        <v>5776</v>
      </c>
      <c r="Z1284" s="87"/>
      <c r="AA1284" s="48"/>
      <c r="AB1284" s="49"/>
      <c r="AC1284" s="48"/>
      <c r="AD1284" s="49"/>
      <c r="AE1284" s="48"/>
      <c r="AF1284" s="49"/>
      <c r="AG1284" s="48"/>
      <c r="AH1284" s="49"/>
      <c r="AI1284" s="48"/>
    </row>
    <row r="1285" spans="1:35" x14ac:dyDescent="0.25">
      <c r="A1285" s="62" t="s">
        <v>747</v>
      </c>
      <c r="B1285" s="62" t="s">
        <v>1459</v>
      </c>
      <c r="C1285" s="63"/>
      <c r="D1285" s="64"/>
      <c r="E1285" s="65"/>
      <c r="F1285" s="66"/>
      <c r="G1285" s="63"/>
      <c r="H1285" s="67"/>
      <c r="I1285" s="68"/>
      <c r="J1285" s="68"/>
      <c r="K1285" s="34"/>
      <c r="L1285" s="75">
        <v>1285</v>
      </c>
      <c r="M1285" s="75" t="b">
        <f xml:space="preserve"> IF(AND(Edges[Relationship Date (UTC)] &gt;= Misc!$O$2, Edges[Relationship Date (UTC)] &lt;= Misc!$P$2,Edges[Tweet Date (UTC)] &gt;= Misc!$O$3, Edges[Tweet Date (UTC)] &lt;= Misc!$P$3,TRUE), TRUE, FALSE)</f>
        <v>1</v>
      </c>
      <c r="N1285" s="70"/>
      <c r="O1285" s="87" t="s">
        <v>1908</v>
      </c>
      <c r="P1285" s="90">
        <v>44081.389120370368</v>
      </c>
      <c r="Q1285" s="87" t="s">
        <v>2076</v>
      </c>
      <c r="R1285" s="87"/>
      <c r="S1285" s="87"/>
      <c r="T1285" s="87" t="s">
        <v>2750</v>
      </c>
      <c r="U1285" s="90">
        <v>44081.389120370368</v>
      </c>
      <c r="V1285" s="92" t="s">
        <v>3776</v>
      </c>
      <c r="W1285" s="87"/>
      <c r="X1285" s="87"/>
      <c r="Y1285" s="96" t="s">
        <v>5776</v>
      </c>
      <c r="Z1285" s="87"/>
      <c r="AA1285" s="48"/>
      <c r="AB1285" s="49"/>
      <c r="AC1285" s="48"/>
      <c r="AD1285" s="49"/>
      <c r="AE1285" s="48"/>
      <c r="AF1285" s="49"/>
      <c r="AG1285" s="48"/>
      <c r="AH1285" s="49"/>
      <c r="AI1285" s="48"/>
    </row>
    <row r="1286" spans="1:35" x14ac:dyDescent="0.25">
      <c r="A1286" s="62" t="s">
        <v>747</v>
      </c>
      <c r="B1286" s="62" t="s">
        <v>1460</v>
      </c>
      <c r="C1286" s="63"/>
      <c r="D1286" s="64"/>
      <c r="E1286" s="65"/>
      <c r="F1286" s="66"/>
      <c r="G1286" s="63"/>
      <c r="H1286" s="67"/>
      <c r="I1286" s="68"/>
      <c r="J1286" s="68"/>
      <c r="K1286" s="34"/>
      <c r="L1286" s="75">
        <v>1286</v>
      </c>
      <c r="M1286" s="75" t="b">
        <f xml:space="preserve"> IF(AND(Edges[Relationship Date (UTC)] &gt;= Misc!$O$2, Edges[Relationship Date (UTC)] &lt;= Misc!$P$2,Edges[Tweet Date (UTC)] &gt;= Misc!$O$3, Edges[Tweet Date (UTC)] &lt;= Misc!$P$3,TRUE), TRUE, FALSE)</f>
        <v>1</v>
      </c>
      <c r="N1286" s="70"/>
      <c r="O1286" s="87" t="s">
        <v>1908</v>
      </c>
      <c r="P1286" s="90">
        <v>44081.389120370368</v>
      </c>
      <c r="Q1286" s="87" t="s">
        <v>2076</v>
      </c>
      <c r="R1286" s="87"/>
      <c r="S1286" s="87"/>
      <c r="T1286" s="87" t="s">
        <v>2750</v>
      </c>
      <c r="U1286" s="90">
        <v>44081.389120370368</v>
      </c>
      <c r="V1286" s="92" t="s">
        <v>3776</v>
      </c>
      <c r="W1286" s="87"/>
      <c r="X1286" s="87"/>
      <c r="Y1286" s="96" t="s">
        <v>5776</v>
      </c>
      <c r="Z1286" s="87"/>
      <c r="AA1286" s="48"/>
      <c r="AB1286" s="49"/>
      <c r="AC1286" s="48"/>
      <c r="AD1286" s="49"/>
      <c r="AE1286" s="48"/>
      <c r="AF1286" s="49"/>
      <c r="AG1286" s="48"/>
      <c r="AH1286" s="49"/>
      <c r="AI1286" s="48"/>
    </row>
    <row r="1287" spans="1:35" x14ac:dyDescent="0.25">
      <c r="A1287" s="62" t="s">
        <v>747</v>
      </c>
      <c r="B1287" s="62" t="s">
        <v>1461</v>
      </c>
      <c r="C1287" s="63"/>
      <c r="D1287" s="64"/>
      <c r="E1287" s="65"/>
      <c r="F1287" s="66"/>
      <c r="G1287" s="63"/>
      <c r="H1287" s="67"/>
      <c r="I1287" s="68"/>
      <c r="J1287" s="68"/>
      <c r="K1287" s="34"/>
      <c r="L1287" s="75">
        <v>1287</v>
      </c>
      <c r="M1287" s="75" t="b">
        <f xml:space="preserve"> IF(AND(Edges[Relationship Date (UTC)] &gt;= Misc!$O$2, Edges[Relationship Date (UTC)] &lt;= Misc!$P$2,Edges[Tweet Date (UTC)] &gt;= Misc!$O$3, Edges[Tweet Date (UTC)] &lt;= Misc!$P$3,TRUE), TRUE, FALSE)</f>
        <v>1</v>
      </c>
      <c r="N1287" s="70"/>
      <c r="O1287" s="87" t="s">
        <v>1908</v>
      </c>
      <c r="P1287" s="90">
        <v>44081.389120370368</v>
      </c>
      <c r="Q1287" s="87" t="s">
        <v>2076</v>
      </c>
      <c r="R1287" s="87"/>
      <c r="S1287" s="87"/>
      <c r="T1287" s="87" t="s">
        <v>2750</v>
      </c>
      <c r="U1287" s="90">
        <v>44081.389120370368</v>
      </c>
      <c r="V1287" s="92" t="s">
        <v>3776</v>
      </c>
      <c r="W1287" s="87"/>
      <c r="X1287" s="87"/>
      <c r="Y1287" s="96" t="s">
        <v>5776</v>
      </c>
      <c r="Z1287" s="87"/>
      <c r="AA1287" s="48"/>
      <c r="AB1287" s="49"/>
      <c r="AC1287" s="48"/>
      <c r="AD1287" s="49"/>
      <c r="AE1287" s="48"/>
      <c r="AF1287" s="49"/>
      <c r="AG1287" s="48"/>
      <c r="AH1287" s="49"/>
      <c r="AI1287" s="48"/>
    </row>
    <row r="1288" spans="1:35" x14ac:dyDescent="0.25">
      <c r="A1288" s="62" t="s">
        <v>747</v>
      </c>
      <c r="B1288" s="62" t="s">
        <v>1462</v>
      </c>
      <c r="C1288" s="63"/>
      <c r="D1288" s="64"/>
      <c r="E1288" s="65"/>
      <c r="F1288" s="66"/>
      <c r="G1288" s="63"/>
      <c r="H1288" s="67"/>
      <c r="I1288" s="68"/>
      <c r="J1288" s="68"/>
      <c r="K1288" s="34"/>
      <c r="L1288" s="75">
        <v>1288</v>
      </c>
      <c r="M1288" s="75" t="b">
        <f xml:space="preserve"> IF(AND(Edges[Relationship Date (UTC)] &gt;= Misc!$O$2, Edges[Relationship Date (UTC)] &lt;= Misc!$P$2,Edges[Tweet Date (UTC)] &gt;= Misc!$O$3, Edges[Tweet Date (UTC)] &lt;= Misc!$P$3,TRUE), TRUE, FALSE)</f>
        <v>1</v>
      </c>
      <c r="N1288" s="70"/>
      <c r="O1288" s="87" t="s">
        <v>1908</v>
      </c>
      <c r="P1288" s="90">
        <v>44081.389120370368</v>
      </c>
      <c r="Q1288" s="87" t="s">
        <v>2076</v>
      </c>
      <c r="R1288" s="87"/>
      <c r="S1288" s="87"/>
      <c r="T1288" s="87" t="s">
        <v>2750</v>
      </c>
      <c r="U1288" s="90">
        <v>44081.389120370368</v>
      </c>
      <c r="V1288" s="92" t="s">
        <v>3776</v>
      </c>
      <c r="W1288" s="87"/>
      <c r="X1288" s="87"/>
      <c r="Y1288" s="96" t="s">
        <v>5776</v>
      </c>
      <c r="Z1288" s="87"/>
      <c r="AA1288" s="48"/>
      <c r="AB1288" s="49"/>
      <c r="AC1288" s="48"/>
      <c r="AD1288" s="49"/>
      <c r="AE1288" s="48"/>
      <c r="AF1288" s="49"/>
      <c r="AG1288" s="48"/>
      <c r="AH1288" s="49"/>
      <c r="AI1288" s="48"/>
    </row>
    <row r="1289" spans="1:35" x14ac:dyDescent="0.25">
      <c r="A1289" s="62" t="s">
        <v>747</v>
      </c>
      <c r="B1289" s="62" t="s">
        <v>1354</v>
      </c>
      <c r="C1289" s="63"/>
      <c r="D1289" s="64"/>
      <c r="E1289" s="65"/>
      <c r="F1289" s="66"/>
      <c r="G1289" s="63"/>
      <c r="H1289" s="67"/>
      <c r="I1289" s="68"/>
      <c r="J1289" s="68"/>
      <c r="K1289" s="34"/>
      <c r="L1289" s="75">
        <v>1289</v>
      </c>
      <c r="M1289" s="75" t="b">
        <f xml:space="preserve"> IF(AND(Edges[Relationship Date (UTC)] &gt;= Misc!$O$2, Edges[Relationship Date (UTC)] &lt;= Misc!$P$2,Edges[Tweet Date (UTC)] &gt;= Misc!$O$3, Edges[Tweet Date (UTC)] &lt;= Misc!$P$3,TRUE), TRUE, FALSE)</f>
        <v>1</v>
      </c>
      <c r="N1289" s="70"/>
      <c r="O1289" s="87" t="s">
        <v>1908</v>
      </c>
      <c r="P1289" s="90">
        <v>44081.389120370368</v>
      </c>
      <c r="Q1289" s="87" t="s">
        <v>2076</v>
      </c>
      <c r="R1289" s="87"/>
      <c r="S1289" s="87"/>
      <c r="T1289" s="87" t="s">
        <v>2750</v>
      </c>
      <c r="U1289" s="90">
        <v>44081.389120370368</v>
      </c>
      <c r="V1289" s="92" t="s">
        <v>3776</v>
      </c>
      <c r="W1289" s="87"/>
      <c r="X1289" s="87"/>
      <c r="Y1289" s="96" t="s">
        <v>5776</v>
      </c>
      <c r="Z1289" s="87"/>
      <c r="AA1289" s="48"/>
      <c r="AB1289" s="49"/>
      <c r="AC1289" s="48"/>
      <c r="AD1289" s="49"/>
      <c r="AE1289" s="48"/>
      <c r="AF1289" s="49"/>
      <c r="AG1289" s="48"/>
      <c r="AH1289" s="49"/>
      <c r="AI1289" s="48"/>
    </row>
    <row r="1290" spans="1:35" x14ac:dyDescent="0.25">
      <c r="A1290" s="62" t="s">
        <v>747</v>
      </c>
      <c r="B1290" s="62" t="s">
        <v>1355</v>
      </c>
      <c r="C1290" s="63"/>
      <c r="D1290" s="64"/>
      <c r="E1290" s="65"/>
      <c r="F1290" s="66"/>
      <c r="G1290" s="63"/>
      <c r="H1290" s="67"/>
      <c r="I1290" s="68"/>
      <c r="J1290" s="68"/>
      <c r="K1290" s="34"/>
      <c r="L1290" s="75">
        <v>1290</v>
      </c>
      <c r="M1290" s="75" t="b">
        <f xml:space="preserve"> IF(AND(Edges[Relationship Date (UTC)] &gt;= Misc!$O$2, Edges[Relationship Date (UTC)] &lt;= Misc!$P$2,Edges[Tweet Date (UTC)] &gt;= Misc!$O$3, Edges[Tweet Date (UTC)] &lt;= Misc!$P$3,TRUE), TRUE, FALSE)</f>
        <v>1</v>
      </c>
      <c r="N1290" s="70"/>
      <c r="O1290" s="87" t="s">
        <v>1908</v>
      </c>
      <c r="P1290" s="90">
        <v>44081.389120370368</v>
      </c>
      <c r="Q1290" s="87" t="s">
        <v>2076</v>
      </c>
      <c r="R1290" s="87"/>
      <c r="S1290" s="87"/>
      <c r="T1290" s="87" t="s">
        <v>2750</v>
      </c>
      <c r="U1290" s="90">
        <v>44081.389120370368</v>
      </c>
      <c r="V1290" s="92" t="s">
        <v>3776</v>
      </c>
      <c r="W1290" s="87"/>
      <c r="X1290" s="87"/>
      <c r="Y1290" s="96" t="s">
        <v>5776</v>
      </c>
      <c r="Z1290" s="87"/>
      <c r="AA1290" s="48"/>
      <c r="AB1290" s="49"/>
      <c r="AC1290" s="48"/>
      <c r="AD1290" s="49"/>
      <c r="AE1290" s="48"/>
      <c r="AF1290" s="49"/>
      <c r="AG1290" s="48"/>
      <c r="AH1290" s="49"/>
      <c r="AI1290" s="48"/>
    </row>
    <row r="1291" spans="1:35" x14ac:dyDescent="0.25">
      <c r="A1291" s="62" t="s">
        <v>747</v>
      </c>
      <c r="B1291" s="62" t="s">
        <v>1505</v>
      </c>
      <c r="C1291" s="63"/>
      <c r="D1291" s="64"/>
      <c r="E1291" s="65"/>
      <c r="F1291" s="66"/>
      <c r="G1291" s="63"/>
      <c r="H1291" s="67"/>
      <c r="I1291" s="68"/>
      <c r="J1291" s="68"/>
      <c r="K1291" s="34"/>
      <c r="L1291" s="75">
        <v>1291</v>
      </c>
      <c r="M1291" s="75" t="b">
        <f xml:space="preserve"> IF(AND(Edges[Relationship Date (UTC)] &gt;= Misc!$O$2, Edges[Relationship Date (UTC)] &lt;= Misc!$P$2,Edges[Tweet Date (UTC)] &gt;= Misc!$O$3, Edges[Tweet Date (UTC)] &lt;= Misc!$P$3,TRUE), TRUE, FALSE)</f>
        <v>1</v>
      </c>
      <c r="N1291" s="70"/>
      <c r="O1291" s="87" t="s">
        <v>1908</v>
      </c>
      <c r="P1291" s="90">
        <v>44081.389120370368</v>
      </c>
      <c r="Q1291" s="87" t="s">
        <v>2076</v>
      </c>
      <c r="R1291" s="87"/>
      <c r="S1291" s="87"/>
      <c r="T1291" s="87" t="s">
        <v>2750</v>
      </c>
      <c r="U1291" s="90">
        <v>44081.389120370368</v>
      </c>
      <c r="V1291" s="92" t="s">
        <v>3776</v>
      </c>
      <c r="W1291" s="87"/>
      <c r="X1291" s="87"/>
      <c r="Y1291" s="96" t="s">
        <v>5776</v>
      </c>
      <c r="Z1291" s="87"/>
      <c r="AA1291" s="48">
        <v>0</v>
      </c>
      <c r="AB1291" s="49">
        <v>0</v>
      </c>
      <c r="AC1291" s="48">
        <v>0</v>
      </c>
      <c r="AD1291" s="49">
        <v>0</v>
      </c>
      <c r="AE1291" s="48">
        <v>0</v>
      </c>
      <c r="AF1291" s="49">
        <v>0</v>
      </c>
      <c r="AG1291" s="48">
        <v>12</v>
      </c>
      <c r="AH1291" s="49">
        <v>100</v>
      </c>
      <c r="AI1291" s="48">
        <v>12</v>
      </c>
    </row>
    <row r="1292" spans="1:35" x14ac:dyDescent="0.25">
      <c r="A1292" s="62" t="s">
        <v>748</v>
      </c>
      <c r="B1292" s="62" t="s">
        <v>1703</v>
      </c>
      <c r="C1292" s="63"/>
      <c r="D1292" s="64"/>
      <c r="E1292" s="65"/>
      <c r="F1292" s="66"/>
      <c r="G1292" s="63"/>
      <c r="H1292" s="67"/>
      <c r="I1292" s="68"/>
      <c r="J1292" s="68"/>
      <c r="K1292" s="34"/>
      <c r="L1292" s="75">
        <v>1292</v>
      </c>
      <c r="M1292" s="75" t="b">
        <f xml:space="preserve"> IF(AND(Edges[Relationship Date (UTC)] &gt;= Misc!$O$2, Edges[Relationship Date (UTC)] &lt;= Misc!$P$2,Edges[Tweet Date (UTC)] &gt;= Misc!$O$3, Edges[Tweet Date (UTC)] &lt;= Misc!$P$3,TRUE), TRUE, FALSE)</f>
        <v>1</v>
      </c>
      <c r="N1292" s="70"/>
      <c r="O1292" s="87" t="s">
        <v>1908</v>
      </c>
      <c r="P1292" s="90">
        <v>44081.376828703702</v>
      </c>
      <c r="Q1292" s="87" t="s">
        <v>2328</v>
      </c>
      <c r="R1292" s="87"/>
      <c r="S1292" s="87"/>
      <c r="T1292" s="87"/>
      <c r="U1292" s="90">
        <v>44081.376828703702</v>
      </c>
      <c r="V1292" s="92" t="s">
        <v>3777</v>
      </c>
      <c r="W1292" s="87"/>
      <c r="X1292" s="87"/>
      <c r="Y1292" s="96" t="s">
        <v>5777</v>
      </c>
      <c r="Z1292" s="87"/>
      <c r="AA1292" s="48"/>
      <c r="AB1292" s="49"/>
      <c r="AC1292" s="48"/>
      <c r="AD1292" s="49"/>
      <c r="AE1292" s="48"/>
      <c r="AF1292" s="49"/>
      <c r="AG1292" s="48"/>
      <c r="AH1292" s="49"/>
      <c r="AI1292" s="48"/>
    </row>
    <row r="1293" spans="1:35" x14ac:dyDescent="0.25">
      <c r="A1293" s="62" t="s">
        <v>748</v>
      </c>
      <c r="B1293" s="62" t="s">
        <v>1704</v>
      </c>
      <c r="C1293" s="63"/>
      <c r="D1293" s="64"/>
      <c r="E1293" s="65"/>
      <c r="F1293" s="66"/>
      <c r="G1293" s="63"/>
      <c r="H1293" s="67"/>
      <c r="I1293" s="68"/>
      <c r="J1293" s="68"/>
      <c r="K1293" s="34"/>
      <c r="L1293" s="75">
        <v>1293</v>
      </c>
      <c r="M1293" s="75" t="b">
        <f xml:space="preserve"> IF(AND(Edges[Relationship Date (UTC)] &gt;= Misc!$O$2, Edges[Relationship Date (UTC)] &lt;= Misc!$P$2,Edges[Tweet Date (UTC)] &gt;= Misc!$O$3, Edges[Tweet Date (UTC)] &lt;= Misc!$P$3,TRUE), TRUE, FALSE)</f>
        <v>1</v>
      </c>
      <c r="N1293" s="70"/>
      <c r="O1293" s="87" t="s">
        <v>1908</v>
      </c>
      <c r="P1293" s="90">
        <v>44081.376828703702</v>
      </c>
      <c r="Q1293" s="87" t="s">
        <v>2328</v>
      </c>
      <c r="R1293" s="87"/>
      <c r="S1293" s="87"/>
      <c r="T1293" s="87"/>
      <c r="U1293" s="90">
        <v>44081.376828703702</v>
      </c>
      <c r="V1293" s="92" t="s">
        <v>3777</v>
      </c>
      <c r="W1293" s="87"/>
      <c r="X1293" s="87"/>
      <c r="Y1293" s="96" t="s">
        <v>5777</v>
      </c>
      <c r="Z1293" s="87"/>
      <c r="AA1293" s="48"/>
      <c r="AB1293" s="49"/>
      <c r="AC1293" s="48"/>
      <c r="AD1293" s="49"/>
      <c r="AE1293" s="48"/>
      <c r="AF1293" s="49"/>
      <c r="AG1293" s="48"/>
      <c r="AH1293" s="49"/>
      <c r="AI1293" s="48"/>
    </row>
    <row r="1294" spans="1:35" x14ac:dyDescent="0.25">
      <c r="A1294" s="62" t="s">
        <v>748</v>
      </c>
      <c r="B1294" s="62" t="s">
        <v>1705</v>
      </c>
      <c r="C1294" s="63"/>
      <c r="D1294" s="64"/>
      <c r="E1294" s="65"/>
      <c r="F1294" s="66"/>
      <c r="G1294" s="63"/>
      <c r="H1294" s="67"/>
      <c r="I1294" s="68"/>
      <c r="J1294" s="68"/>
      <c r="K1294" s="34"/>
      <c r="L1294" s="75">
        <v>1294</v>
      </c>
      <c r="M1294" s="75" t="b">
        <f xml:space="preserve"> IF(AND(Edges[Relationship Date (UTC)] &gt;= Misc!$O$2, Edges[Relationship Date (UTC)] &lt;= Misc!$P$2,Edges[Tweet Date (UTC)] &gt;= Misc!$O$3, Edges[Tweet Date (UTC)] &lt;= Misc!$P$3,TRUE), TRUE, FALSE)</f>
        <v>1</v>
      </c>
      <c r="N1294" s="70"/>
      <c r="O1294" s="87" t="s">
        <v>1908</v>
      </c>
      <c r="P1294" s="90">
        <v>44081.376828703702</v>
      </c>
      <c r="Q1294" s="87" t="s">
        <v>2328</v>
      </c>
      <c r="R1294" s="87"/>
      <c r="S1294" s="87"/>
      <c r="T1294" s="87"/>
      <c r="U1294" s="90">
        <v>44081.376828703702</v>
      </c>
      <c r="V1294" s="92" t="s">
        <v>3777</v>
      </c>
      <c r="W1294" s="87"/>
      <c r="X1294" s="87"/>
      <c r="Y1294" s="96" t="s">
        <v>5777</v>
      </c>
      <c r="Z1294" s="87"/>
      <c r="AA1294" s="48"/>
      <c r="AB1294" s="49"/>
      <c r="AC1294" s="48"/>
      <c r="AD1294" s="49"/>
      <c r="AE1294" s="48"/>
      <c r="AF1294" s="49"/>
      <c r="AG1294" s="48"/>
      <c r="AH1294" s="49"/>
      <c r="AI1294" s="48"/>
    </row>
    <row r="1295" spans="1:35" x14ac:dyDescent="0.25">
      <c r="A1295" s="62" t="s">
        <v>748</v>
      </c>
      <c r="B1295" s="62" t="s">
        <v>1706</v>
      </c>
      <c r="C1295" s="63"/>
      <c r="D1295" s="64"/>
      <c r="E1295" s="65"/>
      <c r="F1295" s="66"/>
      <c r="G1295" s="63"/>
      <c r="H1295" s="67"/>
      <c r="I1295" s="68"/>
      <c r="J1295" s="68"/>
      <c r="K1295" s="34"/>
      <c r="L1295" s="75">
        <v>1295</v>
      </c>
      <c r="M1295" s="75" t="b">
        <f xml:space="preserve"> IF(AND(Edges[Relationship Date (UTC)] &gt;= Misc!$O$2, Edges[Relationship Date (UTC)] &lt;= Misc!$P$2,Edges[Tweet Date (UTC)] &gt;= Misc!$O$3, Edges[Tweet Date (UTC)] &lt;= Misc!$P$3,TRUE), TRUE, FALSE)</f>
        <v>1</v>
      </c>
      <c r="N1295" s="70"/>
      <c r="O1295" s="87" t="s">
        <v>1908</v>
      </c>
      <c r="P1295" s="90">
        <v>44081.376828703702</v>
      </c>
      <c r="Q1295" s="87" t="s">
        <v>2328</v>
      </c>
      <c r="R1295" s="87"/>
      <c r="S1295" s="87"/>
      <c r="T1295" s="87"/>
      <c r="U1295" s="90">
        <v>44081.376828703702</v>
      </c>
      <c r="V1295" s="92" t="s">
        <v>3777</v>
      </c>
      <c r="W1295" s="87"/>
      <c r="X1295" s="87"/>
      <c r="Y1295" s="96" t="s">
        <v>5777</v>
      </c>
      <c r="Z1295" s="87"/>
      <c r="AA1295" s="48"/>
      <c r="AB1295" s="49"/>
      <c r="AC1295" s="48"/>
      <c r="AD1295" s="49"/>
      <c r="AE1295" s="48"/>
      <c r="AF1295" s="49"/>
      <c r="AG1295" s="48"/>
      <c r="AH1295" s="49"/>
      <c r="AI1295" s="48"/>
    </row>
    <row r="1296" spans="1:35" x14ac:dyDescent="0.25">
      <c r="A1296" s="62" t="s">
        <v>748</v>
      </c>
      <c r="B1296" s="62" t="s">
        <v>1707</v>
      </c>
      <c r="C1296" s="63"/>
      <c r="D1296" s="64"/>
      <c r="E1296" s="65"/>
      <c r="F1296" s="66"/>
      <c r="G1296" s="63"/>
      <c r="H1296" s="67"/>
      <c r="I1296" s="68"/>
      <c r="J1296" s="68"/>
      <c r="K1296" s="34"/>
      <c r="L1296" s="75">
        <v>1296</v>
      </c>
      <c r="M1296" s="75" t="b">
        <f xml:space="preserve"> IF(AND(Edges[Relationship Date (UTC)] &gt;= Misc!$O$2, Edges[Relationship Date (UTC)] &lt;= Misc!$P$2,Edges[Tweet Date (UTC)] &gt;= Misc!$O$3, Edges[Tweet Date (UTC)] &lt;= Misc!$P$3,TRUE), TRUE, FALSE)</f>
        <v>1</v>
      </c>
      <c r="N1296" s="70"/>
      <c r="O1296" s="87" t="s">
        <v>1908</v>
      </c>
      <c r="P1296" s="90">
        <v>44081.376828703702</v>
      </c>
      <c r="Q1296" s="87" t="s">
        <v>2328</v>
      </c>
      <c r="R1296" s="87"/>
      <c r="S1296" s="87"/>
      <c r="T1296" s="87"/>
      <c r="U1296" s="90">
        <v>44081.376828703702</v>
      </c>
      <c r="V1296" s="92" t="s">
        <v>3777</v>
      </c>
      <c r="W1296" s="87"/>
      <c r="X1296" s="87"/>
      <c r="Y1296" s="96" t="s">
        <v>5777</v>
      </c>
      <c r="Z1296" s="87"/>
      <c r="AA1296" s="48">
        <v>0</v>
      </c>
      <c r="AB1296" s="49">
        <v>0</v>
      </c>
      <c r="AC1296" s="48">
        <v>1</v>
      </c>
      <c r="AD1296" s="49">
        <v>5.5555555555555554</v>
      </c>
      <c r="AE1296" s="48">
        <v>0</v>
      </c>
      <c r="AF1296" s="49">
        <v>0</v>
      </c>
      <c r="AG1296" s="48">
        <v>17</v>
      </c>
      <c r="AH1296" s="49">
        <v>94.444444444444443</v>
      </c>
      <c r="AI1296" s="48">
        <v>18</v>
      </c>
    </row>
    <row r="1297" spans="1:35" x14ac:dyDescent="0.25">
      <c r="A1297" s="62" t="s">
        <v>748</v>
      </c>
      <c r="B1297" s="62" t="s">
        <v>1359</v>
      </c>
      <c r="C1297" s="63"/>
      <c r="D1297" s="64"/>
      <c r="E1297" s="65"/>
      <c r="F1297" s="66"/>
      <c r="G1297" s="63"/>
      <c r="H1297" s="67"/>
      <c r="I1297" s="68"/>
      <c r="J1297" s="68"/>
      <c r="K1297" s="34"/>
      <c r="L1297" s="75">
        <v>1297</v>
      </c>
      <c r="M1297" s="75" t="b">
        <f xml:space="preserve"> IF(AND(Edges[Relationship Date (UTC)] &gt;= Misc!$O$2, Edges[Relationship Date (UTC)] &lt;= Misc!$P$2,Edges[Tweet Date (UTC)] &gt;= Misc!$O$3, Edges[Tweet Date (UTC)] &lt;= Misc!$P$3,TRUE), TRUE, FALSE)</f>
        <v>1</v>
      </c>
      <c r="N1297" s="70"/>
      <c r="O1297" s="87" t="s">
        <v>1908</v>
      </c>
      <c r="P1297" s="90">
        <v>44081.38921296296</v>
      </c>
      <c r="Q1297" s="87" t="s">
        <v>1923</v>
      </c>
      <c r="R1297" s="87"/>
      <c r="S1297" s="87"/>
      <c r="T1297" s="87" t="s">
        <v>2748</v>
      </c>
      <c r="U1297" s="90">
        <v>44081.38921296296</v>
      </c>
      <c r="V1297" s="92" t="s">
        <v>3778</v>
      </c>
      <c r="W1297" s="87"/>
      <c r="X1297" s="87"/>
      <c r="Y1297" s="96" t="s">
        <v>5778</v>
      </c>
      <c r="Z1297" s="87"/>
      <c r="AA1297" s="48">
        <v>0</v>
      </c>
      <c r="AB1297" s="49">
        <v>0</v>
      </c>
      <c r="AC1297" s="48">
        <v>0</v>
      </c>
      <c r="AD1297" s="49">
        <v>0</v>
      </c>
      <c r="AE1297" s="48">
        <v>0</v>
      </c>
      <c r="AF1297" s="49">
        <v>0</v>
      </c>
      <c r="AG1297" s="48">
        <v>14</v>
      </c>
      <c r="AH1297" s="49">
        <v>100</v>
      </c>
      <c r="AI1297" s="48">
        <v>14</v>
      </c>
    </row>
    <row r="1298" spans="1:35" x14ac:dyDescent="0.25">
      <c r="A1298" s="62" t="s">
        <v>749</v>
      </c>
      <c r="B1298" s="62" t="s">
        <v>1165</v>
      </c>
      <c r="C1298" s="63"/>
      <c r="D1298" s="64"/>
      <c r="E1298" s="65"/>
      <c r="F1298" s="66"/>
      <c r="G1298" s="63"/>
      <c r="H1298" s="67"/>
      <c r="I1298" s="68"/>
      <c r="J1298" s="68"/>
      <c r="K1298" s="34"/>
      <c r="L1298" s="75">
        <v>1298</v>
      </c>
      <c r="M1298" s="75" t="b">
        <f xml:space="preserve"> IF(AND(Edges[Relationship Date (UTC)] &gt;= Misc!$O$2, Edges[Relationship Date (UTC)] &lt;= Misc!$P$2,Edges[Tweet Date (UTC)] &gt;= Misc!$O$3, Edges[Tweet Date (UTC)] &lt;= Misc!$P$3,TRUE), TRUE, FALSE)</f>
        <v>1</v>
      </c>
      <c r="N1298" s="70"/>
      <c r="O1298" s="87" t="s">
        <v>1908</v>
      </c>
      <c r="P1298" s="90">
        <v>44081.389236111114</v>
      </c>
      <c r="Q1298" s="87" t="s">
        <v>1911</v>
      </c>
      <c r="R1298" s="87"/>
      <c r="S1298" s="87"/>
      <c r="T1298" s="87" t="s">
        <v>2743</v>
      </c>
      <c r="U1298" s="90">
        <v>44081.389236111114</v>
      </c>
      <c r="V1298" s="92" t="s">
        <v>3779</v>
      </c>
      <c r="W1298" s="87"/>
      <c r="X1298" s="87"/>
      <c r="Y1298" s="96" t="s">
        <v>5779</v>
      </c>
      <c r="Z1298" s="87"/>
      <c r="AA1298" s="48">
        <v>0</v>
      </c>
      <c r="AB1298" s="49">
        <v>0</v>
      </c>
      <c r="AC1298" s="48">
        <v>0</v>
      </c>
      <c r="AD1298" s="49">
        <v>0</v>
      </c>
      <c r="AE1298" s="48">
        <v>0</v>
      </c>
      <c r="AF1298" s="49">
        <v>0</v>
      </c>
      <c r="AG1298" s="48">
        <v>29</v>
      </c>
      <c r="AH1298" s="49">
        <v>100</v>
      </c>
      <c r="AI1298" s="48">
        <v>29</v>
      </c>
    </row>
    <row r="1299" spans="1:35" x14ac:dyDescent="0.25">
      <c r="A1299" s="62" t="s">
        <v>750</v>
      </c>
      <c r="B1299" s="62" t="s">
        <v>1708</v>
      </c>
      <c r="C1299" s="63"/>
      <c r="D1299" s="64"/>
      <c r="E1299" s="65"/>
      <c r="F1299" s="66"/>
      <c r="G1299" s="63"/>
      <c r="H1299" s="67"/>
      <c r="I1299" s="68"/>
      <c r="J1299" s="68"/>
      <c r="K1299" s="34"/>
      <c r="L1299" s="75">
        <v>1299</v>
      </c>
      <c r="M1299" s="75" t="b">
        <f xml:space="preserve"> IF(AND(Edges[Relationship Date (UTC)] &gt;= Misc!$O$2, Edges[Relationship Date (UTC)] &lt;= Misc!$P$2,Edges[Tweet Date (UTC)] &gt;= Misc!$O$3, Edges[Tweet Date (UTC)] &lt;= Misc!$P$3,TRUE), TRUE, FALSE)</f>
        <v>1</v>
      </c>
      <c r="N1299" s="70"/>
      <c r="O1299" s="87" t="s">
        <v>1908</v>
      </c>
      <c r="P1299" s="90">
        <v>44081.376539351855</v>
      </c>
      <c r="Q1299" s="87" t="s">
        <v>2329</v>
      </c>
      <c r="R1299" s="87"/>
      <c r="S1299" s="87"/>
      <c r="T1299" s="87" t="s">
        <v>2847</v>
      </c>
      <c r="U1299" s="90">
        <v>44081.376539351855</v>
      </c>
      <c r="V1299" s="92" t="s">
        <v>3780</v>
      </c>
      <c r="W1299" s="87"/>
      <c r="X1299" s="87"/>
      <c r="Y1299" s="96" t="s">
        <v>5780</v>
      </c>
      <c r="Z1299" s="87"/>
      <c r="AA1299" s="48">
        <v>0</v>
      </c>
      <c r="AB1299" s="49">
        <v>0</v>
      </c>
      <c r="AC1299" s="48">
        <v>0</v>
      </c>
      <c r="AD1299" s="49">
        <v>0</v>
      </c>
      <c r="AE1299" s="48">
        <v>0</v>
      </c>
      <c r="AF1299" s="49">
        <v>0</v>
      </c>
      <c r="AG1299" s="48">
        <v>40</v>
      </c>
      <c r="AH1299" s="49">
        <v>100</v>
      </c>
      <c r="AI1299" s="48">
        <v>40</v>
      </c>
    </row>
    <row r="1300" spans="1:35" x14ac:dyDescent="0.25">
      <c r="A1300" s="62" t="s">
        <v>750</v>
      </c>
      <c r="B1300" s="62" t="s">
        <v>1709</v>
      </c>
      <c r="C1300" s="63"/>
      <c r="D1300" s="64"/>
      <c r="E1300" s="65"/>
      <c r="F1300" s="66"/>
      <c r="G1300" s="63"/>
      <c r="H1300" s="67"/>
      <c r="I1300" s="68"/>
      <c r="J1300" s="68"/>
      <c r="K1300" s="34"/>
      <c r="L1300" s="75">
        <v>1300</v>
      </c>
      <c r="M1300" s="75" t="b">
        <f xml:space="preserve"> IF(AND(Edges[Relationship Date (UTC)] &gt;= Misc!$O$2, Edges[Relationship Date (UTC)] &lt;= Misc!$P$2,Edges[Tweet Date (UTC)] &gt;= Misc!$O$3, Edges[Tweet Date (UTC)] &lt;= Misc!$P$3,TRUE), TRUE, FALSE)</f>
        <v>1</v>
      </c>
      <c r="N1300" s="70"/>
      <c r="O1300" s="87" t="s">
        <v>1908</v>
      </c>
      <c r="P1300" s="90">
        <v>44081.389247685183</v>
      </c>
      <c r="Q1300" s="87" t="s">
        <v>2330</v>
      </c>
      <c r="R1300" s="87"/>
      <c r="S1300" s="87"/>
      <c r="T1300" s="87" t="s">
        <v>2743</v>
      </c>
      <c r="U1300" s="90">
        <v>44081.389247685183</v>
      </c>
      <c r="V1300" s="92" t="s">
        <v>3781</v>
      </c>
      <c r="W1300" s="87"/>
      <c r="X1300" s="87"/>
      <c r="Y1300" s="96" t="s">
        <v>5781</v>
      </c>
      <c r="Z1300" s="87"/>
      <c r="AA1300" s="48">
        <v>0</v>
      </c>
      <c r="AB1300" s="49">
        <v>0</v>
      </c>
      <c r="AC1300" s="48">
        <v>0</v>
      </c>
      <c r="AD1300" s="49">
        <v>0</v>
      </c>
      <c r="AE1300" s="48">
        <v>0</v>
      </c>
      <c r="AF1300" s="49">
        <v>0</v>
      </c>
      <c r="AG1300" s="48">
        <v>27</v>
      </c>
      <c r="AH1300" s="49">
        <v>100</v>
      </c>
      <c r="AI1300" s="48">
        <v>27</v>
      </c>
    </row>
    <row r="1301" spans="1:35" x14ac:dyDescent="0.25">
      <c r="A1301" s="62" t="s">
        <v>750</v>
      </c>
      <c r="B1301" s="62" t="s">
        <v>1165</v>
      </c>
      <c r="C1301" s="63"/>
      <c r="D1301" s="64"/>
      <c r="E1301" s="65"/>
      <c r="F1301" s="66"/>
      <c r="G1301" s="63"/>
      <c r="H1301" s="67"/>
      <c r="I1301" s="68"/>
      <c r="J1301" s="68"/>
      <c r="K1301" s="34"/>
      <c r="L1301" s="75">
        <v>1301</v>
      </c>
      <c r="M1301" s="75" t="b">
        <f xml:space="preserve"> IF(AND(Edges[Relationship Date (UTC)] &gt;= Misc!$O$2, Edges[Relationship Date (UTC)] &lt;= Misc!$P$2,Edges[Tweet Date (UTC)] &gt;= Misc!$O$3, Edges[Tweet Date (UTC)] &lt;= Misc!$P$3,TRUE), TRUE, FALSE)</f>
        <v>1</v>
      </c>
      <c r="N1301" s="70"/>
      <c r="O1301" s="87" t="s">
        <v>1908</v>
      </c>
      <c r="P1301" s="90">
        <v>44081.388344907406</v>
      </c>
      <c r="Q1301" s="87" t="s">
        <v>1921</v>
      </c>
      <c r="R1301" s="87"/>
      <c r="S1301" s="87"/>
      <c r="T1301" s="87" t="s">
        <v>2747</v>
      </c>
      <c r="U1301" s="90">
        <v>44081.388344907406</v>
      </c>
      <c r="V1301" s="92" t="s">
        <v>3782</v>
      </c>
      <c r="W1301" s="87"/>
      <c r="X1301" s="87"/>
      <c r="Y1301" s="96" t="s">
        <v>5782</v>
      </c>
      <c r="Z1301" s="87"/>
      <c r="AA1301" s="48">
        <v>0</v>
      </c>
      <c r="AB1301" s="49">
        <v>0</v>
      </c>
      <c r="AC1301" s="48">
        <v>0</v>
      </c>
      <c r="AD1301" s="49">
        <v>0</v>
      </c>
      <c r="AE1301" s="48">
        <v>0</v>
      </c>
      <c r="AF1301" s="49">
        <v>0</v>
      </c>
      <c r="AG1301" s="48">
        <v>26</v>
      </c>
      <c r="AH1301" s="49">
        <v>100</v>
      </c>
      <c r="AI1301" s="48">
        <v>26</v>
      </c>
    </row>
    <row r="1302" spans="1:35" x14ac:dyDescent="0.25">
      <c r="A1302" s="62" t="s">
        <v>751</v>
      </c>
      <c r="B1302" s="62" t="s">
        <v>1387</v>
      </c>
      <c r="C1302" s="63"/>
      <c r="D1302" s="64"/>
      <c r="E1302" s="65"/>
      <c r="F1302" s="66"/>
      <c r="G1302" s="63"/>
      <c r="H1302" s="67"/>
      <c r="I1302" s="68"/>
      <c r="J1302" s="68"/>
      <c r="K1302" s="34"/>
      <c r="L1302" s="75">
        <v>1302</v>
      </c>
      <c r="M1302" s="75" t="b">
        <f xml:space="preserve"> IF(AND(Edges[Relationship Date (UTC)] &gt;= Misc!$O$2, Edges[Relationship Date (UTC)] &lt;= Misc!$P$2,Edges[Tweet Date (UTC)] &gt;= Misc!$O$3, Edges[Tweet Date (UTC)] &lt;= Misc!$P$3,TRUE), TRUE, FALSE)</f>
        <v>1</v>
      </c>
      <c r="N1302" s="70"/>
      <c r="O1302" s="87" t="s">
        <v>1908</v>
      </c>
      <c r="P1302" s="90">
        <v>44081.389247685183</v>
      </c>
      <c r="Q1302" s="87" t="s">
        <v>2331</v>
      </c>
      <c r="R1302" s="87"/>
      <c r="S1302" s="87"/>
      <c r="T1302" s="87" t="s">
        <v>2776</v>
      </c>
      <c r="U1302" s="90">
        <v>44081.389247685183</v>
      </c>
      <c r="V1302" s="92" t="s">
        <v>3783</v>
      </c>
      <c r="W1302" s="87"/>
      <c r="X1302" s="87"/>
      <c r="Y1302" s="96" t="s">
        <v>5783</v>
      </c>
      <c r="Z1302" s="87"/>
      <c r="AA1302" s="48"/>
      <c r="AB1302" s="49"/>
      <c r="AC1302" s="48"/>
      <c r="AD1302" s="49"/>
      <c r="AE1302" s="48"/>
      <c r="AF1302" s="49"/>
      <c r="AG1302" s="48"/>
      <c r="AH1302" s="49"/>
      <c r="AI1302" s="48"/>
    </row>
    <row r="1303" spans="1:35" x14ac:dyDescent="0.25">
      <c r="A1303" s="62" t="s">
        <v>751</v>
      </c>
      <c r="B1303" s="62" t="s">
        <v>1439</v>
      </c>
      <c r="C1303" s="63"/>
      <c r="D1303" s="64"/>
      <c r="E1303" s="65"/>
      <c r="F1303" s="66"/>
      <c r="G1303" s="63"/>
      <c r="H1303" s="67"/>
      <c r="I1303" s="68"/>
      <c r="J1303" s="68"/>
      <c r="K1303" s="34"/>
      <c r="L1303" s="75">
        <v>1303</v>
      </c>
      <c r="M1303" s="75" t="b">
        <f xml:space="preserve"> IF(AND(Edges[Relationship Date (UTC)] &gt;= Misc!$O$2, Edges[Relationship Date (UTC)] &lt;= Misc!$P$2,Edges[Tweet Date (UTC)] &gt;= Misc!$O$3, Edges[Tweet Date (UTC)] &lt;= Misc!$P$3,TRUE), TRUE, FALSE)</f>
        <v>1</v>
      </c>
      <c r="N1303" s="70"/>
      <c r="O1303" s="87" t="s">
        <v>1908</v>
      </c>
      <c r="P1303" s="90">
        <v>44081.389247685183</v>
      </c>
      <c r="Q1303" s="87" t="s">
        <v>2331</v>
      </c>
      <c r="R1303" s="87"/>
      <c r="S1303" s="87"/>
      <c r="T1303" s="87" t="s">
        <v>2776</v>
      </c>
      <c r="U1303" s="90">
        <v>44081.389247685183</v>
      </c>
      <c r="V1303" s="92" t="s">
        <v>3783</v>
      </c>
      <c r="W1303" s="87"/>
      <c r="X1303" s="87"/>
      <c r="Y1303" s="96" t="s">
        <v>5783</v>
      </c>
      <c r="Z1303" s="87"/>
      <c r="AA1303" s="48"/>
      <c r="AB1303" s="49"/>
      <c r="AC1303" s="48"/>
      <c r="AD1303" s="49"/>
      <c r="AE1303" s="48"/>
      <c r="AF1303" s="49"/>
      <c r="AG1303" s="48"/>
      <c r="AH1303" s="49"/>
      <c r="AI1303" s="48"/>
    </row>
    <row r="1304" spans="1:35" x14ac:dyDescent="0.25">
      <c r="A1304" s="62" t="s">
        <v>751</v>
      </c>
      <c r="B1304" s="62" t="s">
        <v>1353</v>
      </c>
      <c r="C1304" s="63"/>
      <c r="D1304" s="64"/>
      <c r="E1304" s="65"/>
      <c r="F1304" s="66"/>
      <c r="G1304" s="63"/>
      <c r="H1304" s="67"/>
      <c r="I1304" s="68"/>
      <c r="J1304" s="68"/>
      <c r="K1304" s="34"/>
      <c r="L1304" s="75">
        <v>1304</v>
      </c>
      <c r="M1304" s="75" t="b">
        <f xml:space="preserve"> IF(AND(Edges[Relationship Date (UTC)] &gt;= Misc!$O$2, Edges[Relationship Date (UTC)] &lt;= Misc!$P$2,Edges[Tweet Date (UTC)] &gt;= Misc!$O$3, Edges[Tweet Date (UTC)] &lt;= Misc!$P$3,TRUE), TRUE, FALSE)</f>
        <v>1</v>
      </c>
      <c r="N1304" s="70"/>
      <c r="O1304" s="87" t="s">
        <v>1908</v>
      </c>
      <c r="P1304" s="90">
        <v>44081.389247685183</v>
      </c>
      <c r="Q1304" s="87" t="s">
        <v>2331</v>
      </c>
      <c r="R1304" s="87"/>
      <c r="S1304" s="87"/>
      <c r="T1304" s="87" t="s">
        <v>2776</v>
      </c>
      <c r="U1304" s="90">
        <v>44081.389247685183</v>
      </c>
      <c r="V1304" s="92" t="s">
        <v>3783</v>
      </c>
      <c r="W1304" s="87"/>
      <c r="X1304" s="87"/>
      <c r="Y1304" s="96" t="s">
        <v>5783</v>
      </c>
      <c r="Z1304" s="87"/>
      <c r="AA1304" s="48"/>
      <c r="AB1304" s="49"/>
      <c r="AC1304" s="48"/>
      <c r="AD1304" s="49"/>
      <c r="AE1304" s="48"/>
      <c r="AF1304" s="49"/>
      <c r="AG1304" s="48"/>
      <c r="AH1304" s="49"/>
      <c r="AI1304" s="48"/>
    </row>
    <row r="1305" spans="1:35" x14ac:dyDescent="0.25">
      <c r="A1305" s="62" t="s">
        <v>751</v>
      </c>
      <c r="B1305" s="62" t="s">
        <v>1354</v>
      </c>
      <c r="C1305" s="63"/>
      <c r="D1305" s="64"/>
      <c r="E1305" s="65"/>
      <c r="F1305" s="66"/>
      <c r="G1305" s="63"/>
      <c r="H1305" s="67"/>
      <c r="I1305" s="68"/>
      <c r="J1305" s="68"/>
      <c r="K1305" s="34"/>
      <c r="L1305" s="75">
        <v>1305</v>
      </c>
      <c r="M1305" s="75" t="b">
        <f xml:space="preserve"> IF(AND(Edges[Relationship Date (UTC)] &gt;= Misc!$O$2, Edges[Relationship Date (UTC)] &lt;= Misc!$P$2,Edges[Tweet Date (UTC)] &gt;= Misc!$O$3, Edges[Tweet Date (UTC)] &lt;= Misc!$P$3,TRUE), TRUE, FALSE)</f>
        <v>1</v>
      </c>
      <c r="N1305" s="70"/>
      <c r="O1305" s="87" t="s">
        <v>1908</v>
      </c>
      <c r="P1305" s="90">
        <v>44081.389247685183</v>
      </c>
      <c r="Q1305" s="87" t="s">
        <v>2331</v>
      </c>
      <c r="R1305" s="87"/>
      <c r="S1305" s="87"/>
      <c r="T1305" s="87" t="s">
        <v>2776</v>
      </c>
      <c r="U1305" s="90">
        <v>44081.389247685183</v>
      </c>
      <c r="V1305" s="92" t="s">
        <v>3783</v>
      </c>
      <c r="W1305" s="87"/>
      <c r="X1305" s="87"/>
      <c r="Y1305" s="96" t="s">
        <v>5783</v>
      </c>
      <c r="Z1305" s="87"/>
      <c r="AA1305" s="48"/>
      <c r="AB1305" s="49"/>
      <c r="AC1305" s="48"/>
      <c r="AD1305" s="49"/>
      <c r="AE1305" s="48"/>
      <c r="AF1305" s="49"/>
      <c r="AG1305" s="48"/>
      <c r="AH1305" s="49"/>
      <c r="AI1305" s="48"/>
    </row>
    <row r="1306" spans="1:35" x14ac:dyDescent="0.25">
      <c r="A1306" s="62" t="s">
        <v>751</v>
      </c>
      <c r="B1306" s="62" t="s">
        <v>1710</v>
      </c>
      <c r="C1306" s="63"/>
      <c r="D1306" s="64"/>
      <c r="E1306" s="65"/>
      <c r="F1306" s="66"/>
      <c r="G1306" s="63"/>
      <c r="H1306" s="67"/>
      <c r="I1306" s="68"/>
      <c r="J1306" s="68"/>
      <c r="K1306" s="34"/>
      <c r="L1306" s="75">
        <v>1306</v>
      </c>
      <c r="M1306" s="75" t="b">
        <f xml:space="preserve"> IF(AND(Edges[Relationship Date (UTC)] &gt;= Misc!$O$2, Edges[Relationship Date (UTC)] &lt;= Misc!$P$2,Edges[Tweet Date (UTC)] &gt;= Misc!$O$3, Edges[Tweet Date (UTC)] &lt;= Misc!$P$3,TRUE), TRUE, FALSE)</f>
        <v>1</v>
      </c>
      <c r="N1306" s="70"/>
      <c r="O1306" s="87" t="s">
        <v>1908</v>
      </c>
      <c r="P1306" s="90">
        <v>44081.389247685183</v>
      </c>
      <c r="Q1306" s="87" t="s">
        <v>2331</v>
      </c>
      <c r="R1306" s="87"/>
      <c r="S1306" s="87"/>
      <c r="T1306" s="87" t="s">
        <v>2776</v>
      </c>
      <c r="U1306" s="90">
        <v>44081.389247685183</v>
      </c>
      <c r="V1306" s="92" t="s">
        <v>3783</v>
      </c>
      <c r="W1306" s="87"/>
      <c r="X1306" s="87"/>
      <c r="Y1306" s="96" t="s">
        <v>5783</v>
      </c>
      <c r="Z1306" s="87"/>
      <c r="AA1306" s="48">
        <v>0</v>
      </c>
      <c r="AB1306" s="49">
        <v>0</v>
      </c>
      <c r="AC1306" s="48">
        <v>0</v>
      </c>
      <c r="AD1306" s="49">
        <v>0</v>
      </c>
      <c r="AE1306" s="48">
        <v>0</v>
      </c>
      <c r="AF1306" s="49">
        <v>0</v>
      </c>
      <c r="AG1306" s="48">
        <v>10</v>
      </c>
      <c r="AH1306" s="49">
        <v>100</v>
      </c>
      <c r="AI1306" s="48">
        <v>10</v>
      </c>
    </row>
    <row r="1307" spans="1:35" x14ac:dyDescent="0.25">
      <c r="A1307" s="62" t="s">
        <v>752</v>
      </c>
      <c r="B1307" s="62" t="s">
        <v>1165</v>
      </c>
      <c r="C1307" s="63"/>
      <c r="D1307" s="64"/>
      <c r="E1307" s="65"/>
      <c r="F1307" s="66"/>
      <c r="G1307" s="63"/>
      <c r="H1307" s="67"/>
      <c r="I1307" s="68"/>
      <c r="J1307" s="68"/>
      <c r="K1307" s="34"/>
      <c r="L1307" s="75">
        <v>1307</v>
      </c>
      <c r="M1307" s="75" t="b">
        <f xml:space="preserve"> IF(AND(Edges[Relationship Date (UTC)] &gt;= Misc!$O$2, Edges[Relationship Date (UTC)] &lt;= Misc!$P$2,Edges[Tweet Date (UTC)] &gt;= Misc!$O$3, Edges[Tweet Date (UTC)] &lt;= Misc!$P$3,TRUE), TRUE, FALSE)</f>
        <v>1</v>
      </c>
      <c r="N1307" s="70"/>
      <c r="O1307" s="87" t="s">
        <v>1908</v>
      </c>
      <c r="P1307" s="90">
        <v>44081.372731481482</v>
      </c>
      <c r="Q1307" s="87" t="s">
        <v>1932</v>
      </c>
      <c r="R1307" s="87"/>
      <c r="S1307" s="87"/>
      <c r="T1307" s="87" t="s">
        <v>2743</v>
      </c>
      <c r="U1307" s="90">
        <v>44081.372731481482</v>
      </c>
      <c r="V1307" s="92" t="s">
        <v>3784</v>
      </c>
      <c r="W1307" s="87"/>
      <c r="X1307" s="87"/>
      <c r="Y1307" s="96" t="s">
        <v>5784</v>
      </c>
      <c r="Z1307" s="87"/>
      <c r="AA1307" s="48">
        <v>0</v>
      </c>
      <c r="AB1307" s="49">
        <v>0</v>
      </c>
      <c r="AC1307" s="48">
        <v>0</v>
      </c>
      <c r="AD1307" s="49">
        <v>0</v>
      </c>
      <c r="AE1307" s="48">
        <v>0</v>
      </c>
      <c r="AF1307" s="49">
        <v>0</v>
      </c>
      <c r="AG1307" s="48">
        <v>26</v>
      </c>
      <c r="AH1307" s="49">
        <v>100</v>
      </c>
      <c r="AI1307" s="48">
        <v>26</v>
      </c>
    </row>
    <row r="1308" spans="1:35" x14ac:dyDescent="0.25">
      <c r="A1308" s="62" t="s">
        <v>752</v>
      </c>
      <c r="B1308" s="62" t="s">
        <v>1165</v>
      </c>
      <c r="C1308" s="63"/>
      <c r="D1308" s="64"/>
      <c r="E1308" s="65"/>
      <c r="F1308" s="66"/>
      <c r="G1308" s="63"/>
      <c r="H1308" s="67"/>
      <c r="I1308" s="68"/>
      <c r="J1308" s="68"/>
      <c r="K1308" s="34"/>
      <c r="L1308" s="75">
        <v>1308</v>
      </c>
      <c r="M1308" s="75" t="b">
        <f xml:space="preserve"> IF(AND(Edges[Relationship Date (UTC)] &gt;= Misc!$O$2, Edges[Relationship Date (UTC)] &lt;= Misc!$P$2,Edges[Tweet Date (UTC)] &gt;= Misc!$O$3, Edges[Tweet Date (UTC)] &lt;= Misc!$P$3,TRUE), TRUE, FALSE)</f>
        <v>1</v>
      </c>
      <c r="N1308" s="70"/>
      <c r="O1308" s="87" t="s">
        <v>1908</v>
      </c>
      <c r="P1308" s="90">
        <v>44081.374502314815</v>
      </c>
      <c r="Q1308" s="87" t="s">
        <v>2014</v>
      </c>
      <c r="R1308" s="87"/>
      <c r="S1308" s="87"/>
      <c r="T1308" s="87" t="s">
        <v>2743</v>
      </c>
      <c r="U1308" s="90">
        <v>44081.374502314815</v>
      </c>
      <c r="V1308" s="92" t="s">
        <v>3785</v>
      </c>
      <c r="W1308" s="87"/>
      <c r="X1308" s="87"/>
      <c r="Y1308" s="96" t="s">
        <v>5785</v>
      </c>
      <c r="Z1308" s="87"/>
      <c r="AA1308" s="48">
        <v>0</v>
      </c>
      <c r="AB1308" s="49">
        <v>0</v>
      </c>
      <c r="AC1308" s="48">
        <v>0</v>
      </c>
      <c r="AD1308" s="49">
        <v>0</v>
      </c>
      <c r="AE1308" s="48">
        <v>0</v>
      </c>
      <c r="AF1308" s="49">
        <v>0</v>
      </c>
      <c r="AG1308" s="48">
        <v>33</v>
      </c>
      <c r="AH1308" s="49">
        <v>100</v>
      </c>
      <c r="AI1308" s="48">
        <v>33</v>
      </c>
    </row>
    <row r="1309" spans="1:35" x14ac:dyDescent="0.25">
      <c r="A1309" s="62" t="s">
        <v>752</v>
      </c>
      <c r="B1309" s="62" t="s">
        <v>1165</v>
      </c>
      <c r="C1309" s="63"/>
      <c r="D1309" s="64"/>
      <c r="E1309" s="65"/>
      <c r="F1309" s="66"/>
      <c r="G1309" s="63"/>
      <c r="H1309" s="67"/>
      <c r="I1309" s="68"/>
      <c r="J1309" s="68"/>
      <c r="K1309" s="34"/>
      <c r="L1309" s="75">
        <v>1309</v>
      </c>
      <c r="M1309" s="75" t="b">
        <f xml:space="preserve"> IF(AND(Edges[Relationship Date (UTC)] &gt;= Misc!$O$2, Edges[Relationship Date (UTC)] &lt;= Misc!$P$2,Edges[Tweet Date (UTC)] &gt;= Misc!$O$3, Edges[Tweet Date (UTC)] &lt;= Misc!$P$3,TRUE), TRUE, FALSE)</f>
        <v>1</v>
      </c>
      <c r="N1309" s="70"/>
      <c r="O1309" s="87" t="s">
        <v>1908</v>
      </c>
      <c r="P1309" s="90">
        <v>44081.381238425929</v>
      </c>
      <c r="Q1309" s="87" t="s">
        <v>1918</v>
      </c>
      <c r="R1309" s="87"/>
      <c r="S1309" s="87"/>
      <c r="T1309" s="87"/>
      <c r="U1309" s="90">
        <v>44081.381238425929</v>
      </c>
      <c r="V1309" s="92" t="s">
        <v>3786</v>
      </c>
      <c r="W1309" s="87"/>
      <c r="X1309" s="87"/>
      <c r="Y1309" s="96" t="s">
        <v>5786</v>
      </c>
      <c r="Z1309" s="87"/>
      <c r="AA1309" s="48">
        <v>0</v>
      </c>
      <c r="AB1309" s="49">
        <v>0</v>
      </c>
      <c r="AC1309" s="48">
        <v>0</v>
      </c>
      <c r="AD1309" s="49">
        <v>0</v>
      </c>
      <c r="AE1309" s="48">
        <v>0</v>
      </c>
      <c r="AF1309" s="49">
        <v>0</v>
      </c>
      <c r="AG1309" s="48">
        <v>44</v>
      </c>
      <c r="AH1309" s="49">
        <v>100</v>
      </c>
      <c r="AI1309" s="48">
        <v>44</v>
      </c>
    </row>
    <row r="1310" spans="1:35" x14ac:dyDescent="0.25">
      <c r="A1310" s="62" t="s">
        <v>752</v>
      </c>
      <c r="B1310" s="62" t="s">
        <v>1165</v>
      </c>
      <c r="C1310" s="63"/>
      <c r="D1310" s="64"/>
      <c r="E1310" s="65"/>
      <c r="F1310" s="66"/>
      <c r="G1310" s="63"/>
      <c r="H1310" s="67"/>
      <c r="I1310" s="68"/>
      <c r="J1310" s="68"/>
      <c r="K1310" s="34"/>
      <c r="L1310" s="75">
        <v>1310</v>
      </c>
      <c r="M1310" s="75" t="b">
        <f xml:space="preserve"> IF(AND(Edges[Relationship Date (UTC)] &gt;= Misc!$O$2, Edges[Relationship Date (UTC)] &lt;= Misc!$P$2,Edges[Tweet Date (UTC)] &gt;= Misc!$O$3, Edges[Tweet Date (UTC)] &lt;= Misc!$P$3,TRUE), TRUE, FALSE)</f>
        <v>1</v>
      </c>
      <c r="N1310" s="70"/>
      <c r="O1310" s="87" t="s">
        <v>1908</v>
      </c>
      <c r="P1310" s="90">
        <v>44081.38726851852</v>
      </c>
      <c r="Q1310" s="87" t="s">
        <v>2219</v>
      </c>
      <c r="R1310" s="87"/>
      <c r="S1310" s="87"/>
      <c r="T1310" s="87" t="s">
        <v>2743</v>
      </c>
      <c r="U1310" s="90">
        <v>44081.38726851852</v>
      </c>
      <c r="V1310" s="92" t="s">
        <v>3787</v>
      </c>
      <c r="W1310" s="87"/>
      <c r="X1310" s="87"/>
      <c r="Y1310" s="96" t="s">
        <v>5787</v>
      </c>
      <c r="Z1310" s="87"/>
      <c r="AA1310" s="48">
        <v>0</v>
      </c>
      <c r="AB1310" s="49">
        <v>0</v>
      </c>
      <c r="AC1310" s="48">
        <v>0</v>
      </c>
      <c r="AD1310" s="49">
        <v>0</v>
      </c>
      <c r="AE1310" s="48">
        <v>0</v>
      </c>
      <c r="AF1310" s="49">
        <v>0</v>
      </c>
      <c r="AG1310" s="48">
        <v>16</v>
      </c>
      <c r="AH1310" s="49">
        <v>100</v>
      </c>
      <c r="AI1310" s="48">
        <v>16</v>
      </c>
    </row>
    <row r="1311" spans="1:35" x14ac:dyDescent="0.25">
      <c r="A1311" s="62" t="s">
        <v>752</v>
      </c>
      <c r="B1311" s="62" t="s">
        <v>1165</v>
      </c>
      <c r="C1311" s="63"/>
      <c r="D1311" s="64"/>
      <c r="E1311" s="65"/>
      <c r="F1311" s="66"/>
      <c r="G1311" s="63"/>
      <c r="H1311" s="67"/>
      <c r="I1311" s="68"/>
      <c r="J1311" s="68"/>
      <c r="K1311" s="34"/>
      <c r="L1311" s="75">
        <v>1311</v>
      </c>
      <c r="M1311" s="75" t="b">
        <f xml:space="preserve"> IF(AND(Edges[Relationship Date (UTC)] &gt;= Misc!$O$2, Edges[Relationship Date (UTC)] &lt;= Misc!$P$2,Edges[Tweet Date (UTC)] &gt;= Misc!$O$3, Edges[Tweet Date (UTC)] &lt;= Misc!$P$3,TRUE), TRUE, FALSE)</f>
        <v>1</v>
      </c>
      <c r="N1311" s="70"/>
      <c r="O1311" s="87" t="s">
        <v>1908</v>
      </c>
      <c r="P1311" s="90">
        <v>44081.389282407406</v>
      </c>
      <c r="Q1311" s="87" t="s">
        <v>2312</v>
      </c>
      <c r="R1311" s="87"/>
      <c r="S1311" s="87"/>
      <c r="T1311" s="87"/>
      <c r="U1311" s="90">
        <v>44081.389282407406</v>
      </c>
      <c r="V1311" s="92" t="s">
        <v>3788</v>
      </c>
      <c r="W1311" s="87"/>
      <c r="X1311" s="87"/>
      <c r="Y1311" s="96" t="s">
        <v>5788</v>
      </c>
      <c r="Z1311" s="87"/>
      <c r="AA1311" s="48">
        <v>0</v>
      </c>
      <c r="AB1311" s="49">
        <v>0</v>
      </c>
      <c r="AC1311" s="48">
        <v>0</v>
      </c>
      <c r="AD1311" s="49">
        <v>0</v>
      </c>
      <c r="AE1311" s="48">
        <v>0</v>
      </c>
      <c r="AF1311" s="49">
        <v>0</v>
      </c>
      <c r="AG1311" s="48">
        <v>21</v>
      </c>
      <c r="AH1311" s="49">
        <v>100</v>
      </c>
      <c r="AI1311" s="48">
        <v>21</v>
      </c>
    </row>
    <row r="1312" spans="1:35" x14ac:dyDescent="0.25">
      <c r="A1312" s="62" t="s">
        <v>753</v>
      </c>
      <c r="B1312" s="62" t="s">
        <v>1711</v>
      </c>
      <c r="C1312" s="63"/>
      <c r="D1312" s="64"/>
      <c r="E1312" s="65"/>
      <c r="F1312" s="66"/>
      <c r="G1312" s="63"/>
      <c r="H1312" s="67"/>
      <c r="I1312" s="68"/>
      <c r="J1312" s="68"/>
      <c r="K1312" s="34"/>
      <c r="L1312" s="75">
        <v>1312</v>
      </c>
      <c r="M1312" s="75" t="b">
        <f xml:space="preserve"> IF(AND(Edges[Relationship Date (UTC)] &gt;= Misc!$O$2, Edges[Relationship Date (UTC)] &lt;= Misc!$P$2,Edges[Tweet Date (UTC)] &gt;= Misc!$O$3, Edges[Tweet Date (UTC)] &lt;= Misc!$P$3,TRUE), TRUE, FALSE)</f>
        <v>1</v>
      </c>
      <c r="N1312" s="70"/>
      <c r="O1312" s="87" t="s">
        <v>1908</v>
      </c>
      <c r="P1312" s="90">
        <v>44081.389305555553</v>
      </c>
      <c r="Q1312" s="87" t="s">
        <v>2332</v>
      </c>
      <c r="R1312" s="87"/>
      <c r="S1312" s="87"/>
      <c r="T1312" s="87"/>
      <c r="U1312" s="90">
        <v>44081.389305555553</v>
      </c>
      <c r="V1312" s="92" t="s">
        <v>3789</v>
      </c>
      <c r="W1312" s="87"/>
      <c r="X1312" s="87"/>
      <c r="Y1312" s="96" t="s">
        <v>5789</v>
      </c>
      <c r="Z1312" s="87"/>
      <c r="AA1312" s="48">
        <v>0</v>
      </c>
      <c r="AB1312" s="49">
        <v>0</v>
      </c>
      <c r="AC1312" s="48">
        <v>0</v>
      </c>
      <c r="AD1312" s="49">
        <v>0</v>
      </c>
      <c r="AE1312" s="48">
        <v>0</v>
      </c>
      <c r="AF1312" s="49">
        <v>0</v>
      </c>
      <c r="AG1312" s="48">
        <v>23</v>
      </c>
      <c r="AH1312" s="49">
        <v>100</v>
      </c>
      <c r="AI1312" s="48">
        <v>23</v>
      </c>
    </row>
    <row r="1313" spans="1:35" x14ac:dyDescent="0.25">
      <c r="A1313" s="62" t="s">
        <v>754</v>
      </c>
      <c r="B1313" s="62" t="s">
        <v>1165</v>
      </c>
      <c r="C1313" s="63"/>
      <c r="D1313" s="64"/>
      <c r="E1313" s="65"/>
      <c r="F1313" s="66"/>
      <c r="G1313" s="63"/>
      <c r="H1313" s="67"/>
      <c r="I1313" s="68"/>
      <c r="J1313" s="68"/>
      <c r="K1313" s="34"/>
      <c r="L1313" s="75">
        <v>1313</v>
      </c>
      <c r="M1313" s="75" t="b">
        <f xml:space="preserve"> IF(AND(Edges[Relationship Date (UTC)] &gt;= Misc!$O$2, Edges[Relationship Date (UTC)] &lt;= Misc!$P$2,Edges[Tweet Date (UTC)] &gt;= Misc!$O$3, Edges[Tweet Date (UTC)] &lt;= Misc!$P$3,TRUE), TRUE, FALSE)</f>
        <v>1</v>
      </c>
      <c r="N1313" s="70"/>
      <c r="O1313" s="87" t="s">
        <v>1908</v>
      </c>
      <c r="P1313" s="90">
        <v>44081.37736111111</v>
      </c>
      <c r="Q1313" s="87" t="s">
        <v>1918</v>
      </c>
      <c r="R1313" s="87"/>
      <c r="S1313" s="87"/>
      <c r="T1313" s="87"/>
      <c r="U1313" s="90">
        <v>44081.37736111111</v>
      </c>
      <c r="V1313" s="92" t="s">
        <v>3790</v>
      </c>
      <c r="W1313" s="87"/>
      <c r="X1313" s="87"/>
      <c r="Y1313" s="96" t="s">
        <v>5790</v>
      </c>
      <c r="Z1313" s="87"/>
      <c r="AA1313" s="48">
        <v>0</v>
      </c>
      <c r="AB1313" s="49">
        <v>0</v>
      </c>
      <c r="AC1313" s="48">
        <v>0</v>
      </c>
      <c r="AD1313" s="49">
        <v>0</v>
      </c>
      <c r="AE1313" s="48">
        <v>0</v>
      </c>
      <c r="AF1313" s="49">
        <v>0</v>
      </c>
      <c r="AG1313" s="48">
        <v>44</v>
      </c>
      <c r="AH1313" s="49">
        <v>100</v>
      </c>
      <c r="AI1313" s="48">
        <v>44</v>
      </c>
    </row>
    <row r="1314" spans="1:35" x14ac:dyDescent="0.25">
      <c r="A1314" s="62" t="s">
        <v>754</v>
      </c>
      <c r="B1314" s="62" t="s">
        <v>1165</v>
      </c>
      <c r="C1314" s="63"/>
      <c r="D1314" s="64"/>
      <c r="E1314" s="65"/>
      <c r="F1314" s="66"/>
      <c r="G1314" s="63"/>
      <c r="H1314" s="67"/>
      <c r="I1314" s="68"/>
      <c r="J1314" s="68"/>
      <c r="K1314" s="34"/>
      <c r="L1314" s="75">
        <v>1314</v>
      </c>
      <c r="M1314" s="75" t="b">
        <f xml:space="preserve"> IF(AND(Edges[Relationship Date (UTC)] &gt;= Misc!$O$2, Edges[Relationship Date (UTC)] &lt;= Misc!$P$2,Edges[Tweet Date (UTC)] &gt;= Misc!$O$3, Edges[Tweet Date (UTC)] &lt;= Misc!$P$3,TRUE), TRUE, FALSE)</f>
        <v>1</v>
      </c>
      <c r="N1314" s="70"/>
      <c r="O1314" s="87" t="s">
        <v>1908</v>
      </c>
      <c r="P1314" s="90">
        <v>44081.385324074072</v>
      </c>
      <c r="Q1314" s="87" t="s">
        <v>2219</v>
      </c>
      <c r="R1314" s="87"/>
      <c r="S1314" s="87"/>
      <c r="T1314" s="87" t="s">
        <v>2743</v>
      </c>
      <c r="U1314" s="90">
        <v>44081.385324074072</v>
      </c>
      <c r="V1314" s="92" t="s">
        <v>3791</v>
      </c>
      <c r="W1314" s="87"/>
      <c r="X1314" s="87"/>
      <c r="Y1314" s="96" t="s">
        <v>5791</v>
      </c>
      <c r="Z1314" s="87"/>
      <c r="AA1314" s="48">
        <v>0</v>
      </c>
      <c r="AB1314" s="49">
        <v>0</v>
      </c>
      <c r="AC1314" s="48">
        <v>0</v>
      </c>
      <c r="AD1314" s="49">
        <v>0</v>
      </c>
      <c r="AE1314" s="48">
        <v>0</v>
      </c>
      <c r="AF1314" s="49">
        <v>0</v>
      </c>
      <c r="AG1314" s="48">
        <v>16</v>
      </c>
      <c r="AH1314" s="49">
        <v>100</v>
      </c>
      <c r="AI1314" s="48">
        <v>16</v>
      </c>
    </row>
    <row r="1315" spans="1:35" x14ac:dyDescent="0.25">
      <c r="A1315" s="62" t="s">
        <v>754</v>
      </c>
      <c r="B1315" s="62" t="s">
        <v>1165</v>
      </c>
      <c r="C1315" s="63"/>
      <c r="D1315" s="64"/>
      <c r="E1315" s="65"/>
      <c r="F1315" s="66"/>
      <c r="G1315" s="63"/>
      <c r="H1315" s="67"/>
      <c r="I1315" s="68"/>
      <c r="J1315" s="68"/>
      <c r="K1315" s="34"/>
      <c r="L1315" s="75">
        <v>1315</v>
      </c>
      <c r="M1315" s="75" t="b">
        <f xml:space="preserve"> IF(AND(Edges[Relationship Date (UTC)] &gt;= Misc!$O$2, Edges[Relationship Date (UTC)] &lt;= Misc!$P$2,Edges[Tweet Date (UTC)] &gt;= Misc!$O$3, Edges[Tweet Date (UTC)] &lt;= Misc!$P$3,TRUE), TRUE, FALSE)</f>
        <v>1</v>
      </c>
      <c r="N1315" s="70"/>
      <c r="O1315" s="87" t="s">
        <v>1908</v>
      </c>
      <c r="P1315" s="90">
        <v>44081.389317129629</v>
      </c>
      <c r="Q1315" s="87" t="s">
        <v>2312</v>
      </c>
      <c r="R1315" s="87"/>
      <c r="S1315" s="87"/>
      <c r="T1315" s="87"/>
      <c r="U1315" s="90">
        <v>44081.389317129629</v>
      </c>
      <c r="V1315" s="92" t="s">
        <v>3792</v>
      </c>
      <c r="W1315" s="87"/>
      <c r="X1315" s="87"/>
      <c r="Y1315" s="96" t="s">
        <v>5792</v>
      </c>
      <c r="Z1315" s="87"/>
      <c r="AA1315" s="48">
        <v>0</v>
      </c>
      <c r="AB1315" s="49">
        <v>0</v>
      </c>
      <c r="AC1315" s="48">
        <v>0</v>
      </c>
      <c r="AD1315" s="49">
        <v>0</v>
      </c>
      <c r="AE1315" s="48">
        <v>0</v>
      </c>
      <c r="AF1315" s="49">
        <v>0</v>
      </c>
      <c r="AG1315" s="48">
        <v>21</v>
      </c>
      <c r="AH1315" s="49">
        <v>100</v>
      </c>
      <c r="AI1315" s="48">
        <v>21</v>
      </c>
    </row>
    <row r="1316" spans="1:35" x14ac:dyDescent="0.25">
      <c r="A1316" s="62" t="s">
        <v>755</v>
      </c>
      <c r="B1316" s="62" t="s">
        <v>1165</v>
      </c>
      <c r="C1316" s="63"/>
      <c r="D1316" s="64"/>
      <c r="E1316" s="65"/>
      <c r="F1316" s="66"/>
      <c r="G1316" s="63"/>
      <c r="H1316" s="67"/>
      <c r="I1316" s="68"/>
      <c r="J1316" s="68"/>
      <c r="K1316" s="34"/>
      <c r="L1316" s="75">
        <v>1316</v>
      </c>
      <c r="M1316" s="75" t="b">
        <f xml:space="preserve"> IF(AND(Edges[Relationship Date (UTC)] &gt;= Misc!$O$2, Edges[Relationship Date (UTC)] &lt;= Misc!$P$2,Edges[Tweet Date (UTC)] &gt;= Misc!$O$3, Edges[Tweet Date (UTC)] &lt;= Misc!$P$3,TRUE), TRUE, FALSE)</f>
        <v>1</v>
      </c>
      <c r="N1316" s="70"/>
      <c r="O1316" s="87" t="s">
        <v>1908</v>
      </c>
      <c r="P1316" s="90">
        <v>44081.388460648152</v>
      </c>
      <c r="Q1316" s="87" t="s">
        <v>2312</v>
      </c>
      <c r="R1316" s="87"/>
      <c r="S1316" s="87"/>
      <c r="T1316" s="87"/>
      <c r="U1316" s="90">
        <v>44081.388460648152</v>
      </c>
      <c r="V1316" s="92" t="s">
        <v>3793</v>
      </c>
      <c r="W1316" s="87"/>
      <c r="X1316" s="87"/>
      <c r="Y1316" s="96" t="s">
        <v>5793</v>
      </c>
      <c r="Z1316" s="87"/>
      <c r="AA1316" s="48">
        <v>0</v>
      </c>
      <c r="AB1316" s="49">
        <v>0</v>
      </c>
      <c r="AC1316" s="48">
        <v>0</v>
      </c>
      <c r="AD1316" s="49">
        <v>0</v>
      </c>
      <c r="AE1316" s="48">
        <v>0</v>
      </c>
      <c r="AF1316" s="49">
        <v>0</v>
      </c>
      <c r="AG1316" s="48">
        <v>21</v>
      </c>
      <c r="AH1316" s="49">
        <v>100</v>
      </c>
      <c r="AI1316" s="48">
        <v>21</v>
      </c>
    </row>
    <row r="1317" spans="1:35" x14ac:dyDescent="0.25">
      <c r="A1317" s="62" t="s">
        <v>755</v>
      </c>
      <c r="B1317" s="62" t="s">
        <v>1165</v>
      </c>
      <c r="C1317" s="63"/>
      <c r="D1317" s="64"/>
      <c r="E1317" s="65"/>
      <c r="F1317" s="66"/>
      <c r="G1317" s="63"/>
      <c r="H1317" s="67"/>
      <c r="I1317" s="68"/>
      <c r="J1317" s="68"/>
      <c r="K1317" s="34"/>
      <c r="L1317" s="75">
        <v>1317</v>
      </c>
      <c r="M1317" s="75" t="b">
        <f xml:space="preserve"> IF(AND(Edges[Relationship Date (UTC)] &gt;= Misc!$O$2, Edges[Relationship Date (UTC)] &lt;= Misc!$P$2,Edges[Tweet Date (UTC)] &gt;= Misc!$O$3, Edges[Tweet Date (UTC)] &lt;= Misc!$P$3,TRUE), TRUE, FALSE)</f>
        <v>1</v>
      </c>
      <c r="N1317" s="70"/>
      <c r="O1317" s="87" t="s">
        <v>1908</v>
      </c>
      <c r="P1317" s="90">
        <v>44081.389340277776</v>
      </c>
      <c r="Q1317" s="87" t="s">
        <v>2220</v>
      </c>
      <c r="R1317" s="92" t="s">
        <v>2677</v>
      </c>
      <c r="S1317" s="87" t="s">
        <v>2738</v>
      </c>
      <c r="T1317" s="87" t="s">
        <v>2743</v>
      </c>
      <c r="U1317" s="90">
        <v>44081.389340277776</v>
      </c>
      <c r="V1317" s="92" t="s">
        <v>3794</v>
      </c>
      <c r="W1317" s="87"/>
      <c r="X1317" s="87"/>
      <c r="Y1317" s="96" t="s">
        <v>5794</v>
      </c>
      <c r="Z1317" s="87"/>
      <c r="AA1317" s="48">
        <v>0</v>
      </c>
      <c r="AB1317" s="49">
        <v>0</v>
      </c>
      <c r="AC1317" s="48">
        <v>0</v>
      </c>
      <c r="AD1317" s="49">
        <v>0</v>
      </c>
      <c r="AE1317" s="48">
        <v>0</v>
      </c>
      <c r="AF1317" s="49">
        <v>0</v>
      </c>
      <c r="AG1317" s="48">
        <v>16</v>
      </c>
      <c r="AH1317" s="49">
        <v>100</v>
      </c>
      <c r="AI1317" s="48">
        <v>16</v>
      </c>
    </row>
    <row r="1318" spans="1:35" x14ac:dyDescent="0.25">
      <c r="A1318" s="62" t="s">
        <v>756</v>
      </c>
      <c r="B1318" s="62" t="s">
        <v>1712</v>
      </c>
      <c r="C1318" s="63"/>
      <c r="D1318" s="64"/>
      <c r="E1318" s="65"/>
      <c r="F1318" s="66"/>
      <c r="G1318" s="63"/>
      <c r="H1318" s="67"/>
      <c r="I1318" s="68"/>
      <c r="J1318" s="68"/>
      <c r="K1318" s="34"/>
      <c r="L1318" s="75">
        <v>1318</v>
      </c>
      <c r="M1318" s="75" t="b">
        <f xml:space="preserve"> IF(AND(Edges[Relationship Date (UTC)] &gt;= Misc!$O$2, Edges[Relationship Date (UTC)] &lt;= Misc!$P$2,Edges[Tweet Date (UTC)] &gt;= Misc!$O$3, Edges[Tweet Date (UTC)] &lt;= Misc!$P$3,TRUE), TRUE, FALSE)</f>
        <v>1</v>
      </c>
      <c r="N1318" s="70"/>
      <c r="O1318" s="87" t="s">
        <v>1908</v>
      </c>
      <c r="P1318" s="90">
        <v>44081.389224537037</v>
      </c>
      <c r="Q1318" s="87" t="s">
        <v>2333</v>
      </c>
      <c r="R1318" s="87"/>
      <c r="S1318" s="87"/>
      <c r="T1318" s="87" t="s">
        <v>2848</v>
      </c>
      <c r="U1318" s="90">
        <v>44081.389224537037</v>
      </c>
      <c r="V1318" s="92" t="s">
        <v>3795</v>
      </c>
      <c r="W1318" s="87"/>
      <c r="X1318" s="87"/>
      <c r="Y1318" s="96" t="s">
        <v>5795</v>
      </c>
      <c r="Z1318" s="87"/>
      <c r="AA1318" s="48">
        <v>0</v>
      </c>
      <c r="AB1318" s="49">
        <v>0</v>
      </c>
      <c r="AC1318" s="48">
        <v>0</v>
      </c>
      <c r="AD1318" s="49">
        <v>0</v>
      </c>
      <c r="AE1318" s="48">
        <v>0</v>
      </c>
      <c r="AF1318" s="49">
        <v>0</v>
      </c>
      <c r="AG1318" s="48">
        <v>15</v>
      </c>
      <c r="AH1318" s="49">
        <v>100</v>
      </c>
      <c r="AI1318" s="48">
        <v>15</v>
      </c>
    </row>
    <row r="1319" spans="1:35" x14ac:dyDescent="0.25">
      <c r="A1319" s="62" t="s">
        <v>756</v>
      </c>
      <c r="B1319" s="62" t="s">
        <v>1712</v>
      </c>
      <c r="C1319" s="63"/>
      <c r="D1319" s="64"/>
      <c r="E1319" s="65"/>
      <c r="F1319" s="66"/>
      <c r="G1319" s="63"/>
      <c r="H1319" s="67"/>
      <c r="I1319" s="68"/>
      <c r="J1319" s="68"/>
      <c r="K1319" s="34"/>
      <c r="L1319" s="75">
        <v>1319</v>
      </c>
      <c r="M1319" s="75" t="b">
        <f xml:space="preserve"> IF(AND(Edges[Relationship Date (UTC)] &gt;= Misc!$O$2, Edges[Relationship Date (UTC)] &lt;= Misc!$P$2,Edges[Tweet Date (UTC)] &gt;= Misc!$O$3, Edges[Tweet Date (UTC)] &lt;= Misc!$P$3,TRUE), TRUE, FALSE)</f>
        <v>1</v>
      </c>
      <c r="N1319" s="70"/>
      <c r="O1319" s="87" t="s">
        <v>1908</v>
      </c>
      <c r="P1319" s="90">
        <v>44081.389374999999</v>
      </c>
      <c r="Q1319" s="87" t="s">
        <v>2334</v>
      </c>
      <c r="R1319" s="87"/>
      <c r="S1319" s="87"/>
      <c r="T1319" s="87" t="s">
        <v>2848</v>
      </c>
      <c r="U1319" s="90">
        <v>44081.389374999999</v>
      </c>
      <c r="V1319" s="92" t="s">
        <v>3796</v>
      </c>
      <c r="W1319" s="87"/>
      <c r="X1319" s="87"/>
      <c r="Y1319" s="96" t="s">
        <v>5796</v>
      </c>
      <c r="Z1319" s="87"/>
      <c r="AA1319" s="48">
        <v>0</v>
      </c>
      <c r="AB1319" s="49">
        <v>0</v>
      </c>
      <c r="AC1319" s="48">
        <v>0</v>
      </c>
      <c r="AD1319" s="49">
        <v>0</v>
      </c>
      <c r="AE1319" s="48">
        <v>0</v>
      </c>
      <c r="AF1319" s="49">
        <v>0</v>
      </c>
      <c r="AG1319" s="48">
        <v>14</v>
      </c>
      <c r="AH1319" s="49">
        <v>100</v>
      </c>
      <c r="AI1319" s="48">
        <v>14</v>
      </c>
    </row>
    <row r="1320" spans="1:35" x14ac:dyDescent="0.25">
      <c r="A1320" s="62" t="s">
        <v>757</v>
      </c>
      <c r="B1320" s="62" t="s">
        <v>1713</v>
      </c>
      <c r="C1320" s="63"/>
      <c r="D1320" s="64"/>
      <c r="E1320" s="65"/>
      <c r="F1320" s="66"/>
      <c r="G1320" s="63"/>
      <c r="H1320" s="67"/>
      <c r="I1320" s="68"/>
      <c r="J1320" s="68"/>
      <c r="K1320" s="34"/>
      <c r="L1320" s="75">
        <v>1320</v>
      </c>
      <c r="M1320" s="75" t="b">
        <f xml:space="preserve"> IF(AND(Edges[Relationship Date (UTC)] &gt;= Misc!$O$2, Edges[Relationship Date (UTC)] &lt;= Misc!$P$2,Edges[Tweet Date (UTC)] &gt;= Misc!$O$3, Edges[Tweet Date (UTC)] &lt;= Misc!$P$3,TRUE), TRUE, FALSE)</f>
        <v>1</v>
      </c>
      <c r="N1320" s="70"/>
      <c r="O1320" s="87" t="s">
        <v>1908</v>
      </c>
      <c r="P1320" s="90">
        <v>44081.377071759256</v>
      </c>
      <c r="Q1320" s="87" t="s">
        <v>2335</v>
      </c>
      <c r="R1320" s="87"/>
      <c r="S1320" s="87"/>
      <c r="T1320" s="87"/>
      <c r="U1320" s="90">
        <v>44081.377071759256</v>
      </c>
      <c r="V1320" s="92" t="s">
        <v>3797</v>
      </c>
      <c r="W1320" s="87"/>
      <c r="X1320" s="87"/>
      <c r="Y1320" s="96" t="s">
        <v>5797</v>
      </c>
      <c r="Z1320" s="87"/>
      <c r="AA1320" s="48">
        <v>0</v>
      </c>
      <c r="AB1320" s="49">
        <v>0</v>
      </c>
      <c r="AC1320" s="48">
        <v>0</v>
      </c>
      <c r="AD1320" s="49">
        <v>0</v>
      </c>
      <c r="AE1320" s="48">
        <v>0</v>
      </c>
      <c r="AF1320" s="49">
        <v>0</v>
      </c>
      <c r="AG1320" s="48">
        <v>46</v>
      </c>
      <c r="AH1320" s="49">
        <v>100</v>
      </c>
      <c r="AI1320" s="48">
        <v>46</v>
      </c>
    </row>
    <row r="1321" spans="1:35" x14ac:dyDescent="0.25">
      <c r="A1321" s="62" t="s">
        <v>757</v>
      </c>
      <c r="B1321" s="62" t="s">
        <v>1493</v>
      </c>
      <c r="C1321" s="63"/>
      <c r="D1321" s="64"/>
      <c r="E1321" s="65"/>
      <c r="F1321" s="66"/>
      <c r="G1321" s="63"/>
      <c r="H1321" s="67"/>
      <c r="I1321" s="68"/>
      <c r="J1321" s="68"/>
      <c r="K1321" s="34"/>
      <c r="L1321" s="75">
        <v>1321</v>
      </c>
      <c r="M1321" s="75" t="b">
        <f xml:space="preserve"> IF(AND(Edges[Relationship Date (UTC)] &gt;= Misc!$O$2, Edges[Relationship Date (UTC)] &lt;= Misc!$P$2,Edges[Tweet Date (UTC)] &gt;= Misc!$O$3, Edges[Tweet Date (UTC)] &lt;= Misc!$P$3,TRUE), TRUE, FALSE)</f>
        <v>1</v>
      </c>
      <c r="N1321" s="70"/>
      <c r="O1321" s="87" t="s">
        <v>1908</v>
      </c>
      <c r="P1321" s="90">
        <v>44081.38071759259</v>
      </c>
      <c r="Q1321" s="87" t="s">
        <v>2336</v>
      </c>
      <c r="R1321" s="87"/>
      <c r="S1321" s="87"/>
      <c r="T1321" s="87"/>
      <c r="U1321" s="90">
        <v>44081.38071759259</v>
      </c>
      <c r="V1321" s="92" t="s">
        <v>3798</v>
      </c>
      <c r="W1321" s="87"/>
      <c r="X1321" s="87"/>
      <c r="Y1321" s="96" t="s">
        <v>5798</v>
      </c>
      <c r="Z1321" s="87"/>
      <c r="AA1321" s="48">
        <v>0</v>
      </c>
      <c r="AB1321" s="49">
        <v>0</v>
      </c>
      <c r="AC1321" s="48">
        <v>0</v>
      </c>
      <c r="AD1321" s="49">
        <v>0</v>
      </c>
      <c r="AE1321" s="48">
        <v>0</v>
      </c>
      <c r="AF1321" s="49">
        <v>0</v>
      </c>
      <c r="AG1321" s="48">
        <v>47</v>
      </c>
      <c r="AH1321" s="49">
        <v>100</v>
      </c>
      <c r="AI1321" s="48">
        <v>47</v>
      </c>
    </row>
    <row r="1322" spans="1:35" x14ac:dyDescent="0.25">
      <c r="A1322" s="62" t="s">
        <v>757</v>
      </c>
      <c r="B1322" s="62" t="s">
        <v>1425</v>
      </c>
      <c r="C1322" s="63"/>
      <c r="D1322" s="64"/>
      <c r="E1322" s="65"/>
      <c r="F1322" s="66"/>
      <c r="G1322" s="63"/>
      <c r="H1322" s="67"/>
      <c r="I1322" s="68"/>
      <c r="J1322" s="68"/>
      <c r="K1322" s="34"/>
      <c r="L1322" s="75">
        <v>1322</v>
      </c>
      <c r="M1322" s="75" t="b">
        <f xml:space="preserve"> IF(AND(Edges[Relationship Date (UTC)] &gt;= Misc!$O$2, Edges[Relationship Date (UTC)] &lt;= Misc!$P$2,Edges[Tweet Date (UTC)] &gt;= Misc!$O$3, Edges[Tweet Date (UTC)] &lt;= Misc!$P$3,TRUE), TRUE, FALSE)</f>
        <v>1</v>
      </c>
      <c r="N1322" s="70"/>
      <c r="O1322" s="87" t="s">
        <v>1908</v>
      </c>
      <c r="P1322" s="90">
        <v>44081.384629629632</v>
      </c>
      <c r="Q1322" s="87" t="s">
        <v>2006</v>
      </c>
      <c r="R1322" s="87"/>
      <c r="S1322" s="87"/>
      <c r="T1322" s="87"/>
      <c r="U1322" s="90">
        <v>44081.384629629632</v>
      </c>
      <c r="V1322" s="92" t="s">
        <v>3799</v>
      </c>
      <c r="W1322" s="87"/>
      <c r="X1322" s="87"/>
      <c r="Y1322" s="96" t="s">
        <v>5799</v>
      </c>
      <c r="Z1322" s="87"/>
      <c r="AA1322" s="48">
        <v>0</v>
      </c>
      <c r="AB1322" s="49">
        <v>0</v>
      </c>
      <c r="AC1322" s="48">
        <v>0</v>
      </c>
      <c r="AD1322" s="49">
        <v>0</v>
      </c>
      <c r="AE1322" s="48">
        <v>0</v>
      </c>
      <c r="AF1322" s="49">
        <v>0</v>
      </c>
      <c r="AG1322" s="48">
        <v>45</v>
      </c>
      <c r="AH1322" s="49">
        <v>100</v>
      </c>
      <c r="AI1322" s="48">
        <v>45</v>
      </c>
    </row>
    <row r="1323" spans="1:35" x14ac:dyDescent="0.25">
      <c r="A1323" s="62" t="s">
        <v>757</v>
      </c>
      <c r="B1323" s="62" t="s">
        <v>1414</v>
      </c>
      <c r="C1323" s="63"/>
      <c r="D1323" s="64"/>
      <c r="E1323" s="65"/>
      <c r="F1323" s="66"/>
      <c r="G1323" s="63"/>
      <c r="H1323" s="67"/>
      <c r="I1323" s="68"/>
      <c r="J1323" s="68"/>
      <c r="K1323" s="34"/>
      <c r="L1323" s="75">
        <v>1323</v>
      </c>
      <c r="M1323" s="75" t="b">
        <f xml:space="preserve"> IF(AND(Edges[Relationship Date (UTC)] &gt;= Misc!$O$2, Edges[Relationship Date (UTC)] &lt;= Misc!$P$2,Edges[Tweet Date (UTC)] &gt;= Misc!$O$3, Edges[Tweet Date (UTC)] &lt;= Misc!$P$3,TRUE), TRUE, FALSE)</f>
        <v>1</v>
      </c>
      <c r="N1323" s="70"/>
      <c r="O1323" s="87" t="s">
        <v>1908</v>
      </c>
      <c r="P1323" s="90">
        <v>44081.384722222225</v>
      </c>
      <c r="Q1323" s="87" t="s">
        <v>1991</v>
      </c>
      <c r="R1323" s="87"/>
      <c r="S1323" s="87"/>
      <c r="T1323" s="87" t="s">
        <v>2743</v>
      </c>
      <c r="U1323" s="90">
        <v>44081.384722222225</v>
      </c>
      <c r="V1323" s="92" t="s">
        <v>3800</v>
      </c>
      <c r="W1323" s="87"/>
      <c r="X1323" s="87"/>
      <c r="Y1323" s="96" t="s">
        <v>5800</v>
      </c>
      <c r="Z1323" s="87"/>
      <c r="AA1323" s="48">
        <v>0</v>
      </c>
      <c r="AB1323" s="49">
        <v>0</v>
      </c>
      <c r="AC1323" s="48">
        <v>0</v>
      </c>
      <c r="AD1323" s="49">
        <v>0</v>
      </c>
      <c r="AE1323" s="48">
        <v>0</v>
      </c>
      <c r="AF1323" s="49">
        <v>0</v>
      </c>
      <c r="AG1323" s="48">
        <v>40</v>
      </c>
      <c r="AH1323" s="49">
        <v>100</v>
      </c>
      <c r="AI1323" s="48">
        <v>40</v>
      </c>
    </row>
    <row r="1324" spans="1:35" x14ac:dyDescent="0.25">
      <c r="A1324" s="62" t="s">
        <v>757</v>
      </c>
      <c r="B1324" s="62" t="s">
        <v>1425</v>
      </c>
      <c r="C1324" s="63"/>
      <c r="D1324" s="64"/>
      <c r="E1324" s="65"/>
      <c r="F1324" s="66"/>
      <c r="G1324" s="63"/>
      <c r="H1324" s="67"/>
      <c r="I1324" s="68"/>
      <c r="J1324" s="68"/>
      <c r="K1324" s="34"/>
      <c r="L1324" s="75">
        <v>1324</v>
      </c>
      <c r="M1324" s="75" t="b">
        <f xml:space="preserve"> IF(AND(Edges[Relationship Date (UTC)] &gt;= Misc!$O$2, Edges[Relationship Date (UTC)] &lt;= Misc!$P$2,Edges[Tweet Date (UTC)] &gt;= Misc!$O$3, Edges[Tweet Date (UTC)] &lt;= Misc!$P$3,TRUE), TRUE, FALSE)</f>
        <v>1</v>
      </c>
      <c r="N1324" s="70"/>
      <c r="O1324" s="87" t="s">
        <v>1908</v>
      </c>
      <c r="P1324" s="90">
        <v>44081.389386574076</v>
      </c>
      <c r="Q1324" s="87" t="s">
        <v>2007</v>
      </c>
      <c r="R1324" s="87"/>
      <c r="S1324" s="87"/>
      <c r="T1324" s="87" t="s">
        <v>2769</v>
      </c>
      <c r="U1324" s="90">
        <v>44081.389386574076</v>
      </c>
      <c r="V1324" s="92" t="s">
        <v>3801</v>
      </c>
      <c r="W1324" s="87"/>
      <c r="X1324" s="87"/>
      <c r="Y1324" s="96" t="s">
        <v>5801</v>
      </c>
      <c r="Z1324" s="87"/>
      <c r="AA1324" s="48">
        <v>0</v>
      </c>
      <c r="AB1324" s="49">
        <v>0</v>
      </c>
      <c r="AC1324" s="48">
        <v>0</v>
      </c>
      <c r="AD1324" s="49">
        <v>0</v>
      </c>
      <c r="AE1324" s="48">
        <v>0</v>
      </c>
      <c r="AF1324" s="49">
        <v>0</v>
      </c>
      <c r="AG1324" s="48">
        <v>35</v>
      </c>
      <c r="AH1324" s="49">
        <v>100</v>
      </c>
      <c r="AI1324" s="48">
        <v>35</v>
      </c>
    </row>
    <row r="1325" spans="1:35" x14ac:dyDescent="0.25">
      <c r="A1325" s="62" t="s">
        <v>758</v>
      </c>
      <c r="B1325" s="62" t="s">
        <v>1714</v>
      </c>
      <c r="C1325" s="63"/>
      <c r="D1325" s="64"/>
      <c r="E1325" s="65"/>
      <c r="F1325" s="66"/>
      <c r="G1325" s="63"/>
      <c r="H1325" s="67"/>
      <c r="I1325" s="68"/>
      <c r="J1325" s="68"/>
      <c r="K1325" s="34"/>
      <c r="L1325" s="75">
        <v>1325</v>
      </c>
      <c r="M1325" s="75" t="b">
        <f xml:space="preserve"> IF(AND(Edges[Relationship Date (UTC)] &gt;= Misc!$O$2, Edges[Relationship Date (UTC)] &lt;= Misc!$P$2,Edges[Tweet Date (UTC)] &gt;= Misc!$O$3, Edges[Tweet Date (UTC)] &lt;= Misc!$P$3,TRUE), TRUE, FALSE)</f>
        <v>1</v>
      </c>
      <c r="N1325" s="70"/>
      <c r="O1325" s="87" t="s">
        <v>1908</v>
      </c>
      <c r="P1325" s="90">
        <v>44081.389444444445</v>
      </c>
      <c r="Q1325" s="87" t="s">
        <v>2337</v>
      </c>
      <c r="R1325" s="87"/>
      <c r="S1325" s="87"/>
      <c r="T1325" s="87" t="s">
        <v>2849</v>
      </c>
      <c r="U1325" s="90">
        <v>44081.389444444445</v>
      </c>
      <c r="V1325" s="92" t="s">
        <v>3802</v>
      </c>
      <c r="W1325" s="87"/>
      <c r="X1325" s="87"/>
      <c r="Y1325" s="96" t="s">
        <v>5802</v>
      </c>
      <c r="Z1325" s="87"/>
      <c r="AA1325" s="48"/>
      <c r="AB1325" s="49"/>
      <c r="AC1325" s="48"/>
      <c r="AD1325" s="49"/>
      <c r="AE1325" s="48"/>
      <c r="AF1325" s="49"/>
      <c r="AG1325" s="48"/>
      <c r="AH1325" s="49"/>
      <c r="AI1325" s="48"/>
    </row>
    <row r="1326" spans="1:35" x14ac:dyDescent="0.25">
      <c r="A1326" s="62" t="s">
        <v>758</v>
      </c>
      <c r="B1326" s="62" t="s">
        <v>1715</v>
      </c>
      <c r="C1326" s="63"/>
      <c r="D1326" s="64"/>
      <c r="E1326" s="65"/>
      <c r="F1326" s="66"/>
      <c r="G1326" s="63"/>
      <c r="H1326" s="67"/>
      <c r="I1326" s="68"/>
      <c r="J1326" s="68"/>
      <c r="K1326" s="34"/>
      <c r="L1326" s="75">
        <v>1326</v>
      </c>
      <c r="M1326" s="75" t="b">
        <f xml:space="preserve"> IF(AND(Edges[Relationship Date (UTC)] &gt;= Misc!$O$2, Edges[Relationship Date (UTC)] &lt;= Misc!$P$2,Edges[Tweet Date (UTC)] &gt;= Misc!$O$3, Edges[Tweet Date (UTC)] &lt;= Misc!$P$3,TRUE), TRUE, FALSE)</f>
        <v>1</v>
      </c>
      <c r="N1326" s="70"/>
      <c r="O1326" s="87" t="s">
        <v>1908</v>
      </c>
      <c r="P1326" s="90">
        <v>44081.389444444445</v>
      </c>
      <c r="Q1326" s="87" t="s">
        <v>2337</v>
      </c>
      <c r="R1326" s="87"/>
      <c r="S1326" s="87"/>
      <c r="T1326" s="87" t="s">
        <v>2849</v>
      </c>
      <c r="U1326" s="90">
        <v>44081.389444444445</v>
      </c>
      <c r="V1326" s="92" t="s">
        <v>3802</v>
      </c>
      <c r="W1326" s="87"/>
      <c r="X1326" s="87"/>
      <c r="Y1326" s="96" t="s">
        <v>5802</v>
      </c>
      <c r="Z1326" s="87"/>
      <c r="AA1326" s="48">
        <v>0</v>
      </c>
      <c r="AB1326" s="49">
        <v>0</v>
      </c>
      <c r="AC1326" s="48">
        <v>0</v>
      </c>
      <c r="AD1326" s="49">
        <v>0</v>
      </c>
      <c r="AE1326" s="48">
        <v>0</v>
      </c>
      <c r="AF1326" s="49">
        <v>0</v>
      </c>
      <c r="AG1326" s="48">
        <v>15</v>
      </c>
      <c r="AH1326" s="49">
        <v>100</v>
      </c>
      <c r="AI1326" s="48">
        <v>15</v>
      </c>
    </row>
    <row r="1327" spans="1:35" x14ac:dyDescent="0.25">
      <c r="A1327" s="62" t="s">
        <v>758</v>
      </c>
      <c r="B1327" s="62" t="s">
        <v>1165</v>
      </c>
      <c r="C1327" s="63"/>
      <c r="D1327" s="64"/>
      <c r="E1327" s="65"/>
      <c r="F1327" s="66"/>
      <c r="G1327" s="63"/>
      <c r="H1327" s="67"/>
      <c r="I1327" s="68"/>
      <c r="J1327" s="68"/>
      <c r="K1327" s="34"/>
      <c r="L1327" s="75">
        <v>1327</v>
      </c>
      <c r="M1327" s="75" t="b">
        <f xml:space="preserve"> IF(AND(Edges[Relationship Date (UTC)] &gt;= Misc!$O$2, Edges[Relationship Date (UTC)] &lt;= Misc!$P$2,Edges[Tweet Date (UTC)] &gt;= Misc!$O$3, Edges[Tweet Date (UTC)] &lt;= Misc!$P$3,TRUE), TRUE, FALSE)</f>
        <v>1</v>
      </c>
      <c r="N1327" s="70"/>
      <c r="O1327" s="87" t="s">
        <v>1908</v>
      </c>
      <c r="P1327" s="90">
        <v>44081.389444444445</v>
      </c>
      <c r="Q1327" s="87" t="s">
        <v>2337</v>
      </c>
      <c r="R1327" s="87"/>
      <c r="S1327" s="87"/>
      <c r="T1327" s="87" t="s">
        <v>2849</v>
      </c>
      <c r="U1327" s="90">
        <v>44081.389444444445</v>
      </c>
      <c r="V1327" s="92" t="s">
        <v>3802</v>
      </c>
      <c r="W1327" s="87"/>
      <c r="X1327" s="87"/>
      <c r="Y1327" s="96" t="s">
        <v>5802</v>
      </c>
      <c r="Z1327" s="87"/>
      <c r="AA1327" s="48"/>
      <c r="AB1327" s="49"/>
      <c r="AC1327" s="48"/>
      <c r="AD1327" s="49"/>
      <c r="AE1327" s="48"/>
      <c r="AF1327" s="49"/>
      <c r="AG1327" s="48"/>
      <c r="AH1327" s="49"/>
      <c r="AI1327" s="48"/>
    </row>
    <row r="1328" spans="1:35" x14ac:dyDescent="0.25">
      <c r="A1328" s="62" t="s">
        <v>759</v>
      </c>
      <c r="B1328" s="62" t="s">
        <v>1254</v>
      </c>
      <c r="C1328" s="63"/>
      <c r="D1328" s="64"/>
      <c r="E1328" s="65"/>
      <c r="F1328" s="66"/>
      <c r="G1328" s="63"/>
      <c r="H1328" s="67"/>
      <c r="I1328" s="68"/>
      <c r="J1328" s="68"/>
      <c r="K1328" s="34"/>
      <c r="L1328" s="75">
        <v>1328</v>
      </c>
      <c r="M1328" s="75" t="b">
        <f xml:space="preserve"> IF(AND(Edges[Relationship Date (UTC)] &gt;= Misc!$O$2, Edges[Relationship Date (UTC)] &lt;= Misc!$P$2,Edges[Tweet Date (UTC)] &gt;= Misc!$O$3, Edges[Tweet Date (UTC)] &lt;= Misc!$P$3,TRUE), TRUE, FALSE)</f>
        <v>1</v>
      </c>
      <c r="N1328" s="70"/>
      <c r="O1328" s="87" t="s">
        <v>1908</v>
      </c>
      <c r="P1328" s="90">
        <v>44081.375277777777</v>
      </c>
      <c r="Q1328" s="87" t="s">
        <v>2040</v>
      </c>
      <c r="R1328" s="87"/>
      <c r="S1328" s="87"/>
      <c r="T1328" s="87"/>
      <c r="U1328" s="90">
        <v>44081.375277777777</v>
      </c>
      <c r="V1328" s="92" t="s">
        <v>3803</v>
      </c>
      <c r="W1328" s="87"/>
      <c r="X1328" s="87"/>
      <c r="Y1328" s="96" t="s">
        <v>5803</v>
      </c>
      <c r="Z1328" s="87"/>
      <c r="AA1328" s="48">
        <v>0</v>
      </c>
      <c r="AB1328" s="49">
        <v>0</v>
      </c>
      <c r="AC1328" s="48">
        <v>0</v>
      </c>
      <c r="AD1328" s="49">
        <v>0</v>
      </c>
      <c r="AE1328" s="48">
        <v>0</v>
      </c>
      <c r="AF1328" s="49">
        <v>0</v>
      </c>
      <c r="AG1328" s="48">
        <v>42</v>
      </c>
      <c r="AH1328" s="49">
        <v>100</v>
      </c>
      <c r="AI1328" s="48">
        <v>42</v>
      </c>
    </row>
    <row r="1329" spans="1:35" x14ac:dyDescent="0.25">
      <c r="A1329" s="62" t="s">
        <v>759</v>
      </c>
      <c r="B1329" s="62" t="s">
        <v>1165</v>
      </c>
      <c r="C1329" s="63"/>
      <c r="D1329" s="64"/>
      <c r="E1329" s="65"/>
      <c r="F1329" s="66"/>
      <c r="G1329" s="63"/>
      <c r="H1329" s="67"/>
      <c r="I1329" s="68"/>
      <c r="J1329" s="68"/>
      <c r="K1329" s="34"/>
      <c r="L1329" s="75">
        <v>1329</v>
      </c>
      <c r="M1329" s="75" t="b">
        <f xml:space="preserve"> IF(AND(Edges[Relationship Date (UTC)] &gt;= Misc!$O$2, Edges[Relationship Date (UTC)] &lt;= Misc!$P$2,Edges[Tweet Date (UTC)] &gt;= Misc!$O$3, Edges[Tweet Date (UTC)] &lt;= Misc!$P$3,TRUE), TRUE, FALSE)</f>
        <v>1</v>
      </c>
      <c r="N1329" s="70"/>
      <c r="O1329" s="87" t="s">
        <v>1908</v>
      </c>
      <c r="P1329" s="90">
        <v>44081.389456018522</v>
      </c>
      <c r="Q1329" s="87" t="s">
        <v>2312</v>
      </c>
      <c r="R1329" s="87"/>
      <c r="S1329" s="87"/>
      <c r="T1329" s="87"/>
      <c r="U1329" s="90">
        <v>44081.389456018522</v>
      </c>
      <c r="V1329" s="92" t="s">
        <v>3804</v>
      </c>
      <c r="W1329" s="87"/>
      <c r="X1329" s="87"/>
      <c r="Y1329" s="96" t="s">
        <v>5804</v>
      </c>
      <c r="Z1329" s="87"/>
      <c r="AA1329" s="48">
        <v>0</v>
      </c>
      <c r="AB1329" s="49">
        <v>0</v>
      </c>
      <c r="AC1329" s="48">
        <v>0</v>
      </c>
      <c r="AD1329" s="49">
        <v>0</v>
      </c>
      <c r="AE1329" s="48">
        <v>0</v>
      </c>
      <c r="AF1329" s="49">
        <v>0</v>
      </c>
      <c r="AG1329" s="48">
        <v>21</v>
      </c>
      <c r="AH1329" s="49">
        <v>100</v>
      </c>
      <c r="AI1329" s="48">
        <v>21</v>
      </c>
    </row>
    <row r="1330" spans="1:35" x14ac:dyDescent="0.25">
      <c r="A1330" s="62" t="s">
        <v>760</v>
      </c>
      <c r="B1330" s="62" t="s">
        <v>1165</v>
      </c>
      <c r="C1330" s="63"/>
      <c r="D1330" s="64"/>
      <c r="E1330" s="65"/>
      <c r="F1330" s="66"/>
      <c r="G1330" s="63"/>
      <c r="H1330" s="67"/>
      <c r="I1330" s="68"/>
      <c r="J1330" s="68"/>
      <c r="K1330" s="34"/>
      <c r="L1330" s="75">
        <v>1330</v>
      </c>
      <c r="M1330" s="75" t="b">
        <f xml:space="preserve"> IF(AND(Edges[Relationship Date (UTC)] &gt;= Misc!$O$2, Edges[Relationship Date (UTC)] &lt;= Misc!$P$2,Edges[Tweet Date (UTC)] &gt;= Misc!$O$3, Edges[Tweet Date (UTC)] &lt;= Misc!$P$3,TRUE), TRUE, FALSE)</f>
        <v>1</v>
      </c>
      <c r="N1330" s="70"/>
      <c r="O1330" s="87" t="s">
        <v>1908</v>
      </c>
      <c r="P1330" s="90">
        <v>44081.389467592591</v>
      </c>
      <c r="Q1330" s="87" t="s">
        <v>2312</v>
      </c>
      <c r="R1330" s="87"/>
      <c r="S1330" s="87"/>
      <c r="T1330" s="87"/>
      <c r="U1330" s="90">
        <v>44081.389467592591</v>
      </c>
      <c r="V1330" s="92" t="s">
        <v>3805</v>
      </c>
      <c r="W1330" s="87"/>
      <c r="X1330" s="87"/>
      <c r="Y1330" s="96" t="s">
        <v>5805</v>
      </c>
      <c r="Z1330" s="87"/>
      <c r="AA1330" s="48">
        <v>0</v>
      </c>
      <c r="AB1330" s="49">
        <v>0</v>
      </c>
      <c r="AC1330" s="48">
        <v>0</v>
      </c>
      <c r="AD1330" s="49">
        <v>0</v>
      </c>
      <c r="AE1330" s="48">
        <v>0</v>
      </c>
      <c r="AF1330" s="49">
        <v>0</v>
      </c>
      <c r="AG1330" s="48">
        <v>21</v>
      </c>
      <c r="AH1330" s="49">
        <v>100</v>
      </c>
      <c r="AI1330" s="48">
        <v>21</v>
      </c>
    </row>
    <row r="1331" spans="1:35" x14ac:dyDescent="0.25">
      <c r="A1331" s="62" t="s">
        <v>761</v>
      </c>
      <c r="B1331" s="62" t="s">
        <v>1165</v>
      </c>
      <c r="C1331" s="63"/>
      <c r="D1331" s="64"/>
      <c r="E1331" s="65"/>
      <c r="F1331" s="66"/>
      <c r="G1331" s="63"/>
      <c r="H1331" s="67"/>
      <c r="I1331" s="68"/>
      <c r="J1331" s="68"/>
      <c r="K1331" s="34"/>
      <c r="L1331" s="75">
        <v>1331</v>
      </c>
      <c r="M1331" s="75" t="b">
        <f xml:space="preserve"> IF(AND(Edges[Relationship Date (UTC)] &gt;= Misc!$O$2, Edges[Relationship Date (UTC)] &lt;= Misc!$P$2,Edges[Tweet Date (UTC)] &gt;= Misc!$O$3, Edges[Tweet Date (UTC)] &lt;= Misc!$P$3,TRUE), TRUE, FALSE)</f>
        <v>1</v>
      </c>
      <c r="N1331" s="70"/>
      <c r="O1331" s="87" t="s">
        <v>1908</v>
      </c>
      <c r="P1331" s="90">
        <v>44081.389513888891</v>
      </c>
      <c r="Q1331" s="87" t="s">
        <v>2312</v>
      </c>
      <c r="R1331" s="87"/>
      <c r="S1331" s="87"/>
      <c r="T1331" s="87"/>
      <c r="U1331" s="90">
        <v>44081.389513888891</v>
      </c>
      <c r="V1331" s="92" t="s">
        <v>3806</v>
      </c>
      <c r="W1331" s="87"/>
      <c r="X1331" s="87"/>
      <c r="Y1331" s="96" t="s">
        <v>5806</v>
      </c>
      <c r="Z1331" s="87"/>
      <c r="AA1331" s="48">
        <v>0</v>
      </c>
      <c r="AB1331" s="49">
        <v>0</v>
      </c>
      <c r="AC1331" s="48">
        <v>0</v>
      </c>
      <c r="AD1331" s="49">
        <v>0</v>
      </c>
      <c r="AE1331" s="48">
        <v>0</v>
      </c>
      <c r="AF1331" s="49">
        <v>0</v>
      </c>
      <c r="AG1331" s="48">
        <v>21</v>
      </c>
      <c r="AH1331" s="49">
        <v>100</v>
      </c>
      <c r="AI1331" s="48">
        <v>21</v>
      </c>
    </row>
    <row r="1332" spans="1:35" x14ac:dyDescent="0.25">
      <c r="A1332" s="62" t="s">
        <v>762</v>
      </c>
      <c r="B1332" s="62" t="s">
        <v>1165</v>
      </c>
      <c r="C1332" s="63"/>
      <c r="D1332" s="64"/>
      <c r="E1332" s="65"/>
      <c r="F1332" s="66"/>
      <c r="G1332" s="63"/>
      <c r="H1332" s="67"/>
      <c r="I1332" s="68"/>
      <c r="J1332" s="68"/>
      <c r="K1332" s="34"/>
      <c r="L1332" s="75">
        <v>1332</v>
      </c>
      <c r="M1332" s="75" t="b">
        <f xml:space="preserve"> IF(AND(Edges[Relationship Date (UTC)] &gt;= Misc!$O$2, Edges[Relationship Date (UTC)] &lt;= Misc!$P$2,Edges[Tweet Date (UTC)] &gt;= Misc!$O$3, Edges[Tweet Date (UTC)] &lt;= Misc!$P$3,TRUE), TRUE, FALSE)</f>
        <v>1</v>
      </c>
      <c r="N1332" s="70"/>
      <c r="O1332" s="87" t="s">
        <v>1908</v>
      </c>
      <c r="P1332" s="90">
        <v>44081.389537037037</v>
      </c>
      <c r="Q1332" s="87" t="s">
        <v>1932</v>
      </c>
      <c r="R1332" s="87"/>
      <c r="S1332" s="87"/>
      <c r="T1332" s="87" t="s">
        <v>2743</v>
      </c>
      <c r="U1332" s="90">
        <v>44081.389537037037</v>
      </c>
      <c r="V1332" s="92" t="s">
        <v>3807</v>
      </c>
      <c r="W1332" s="87"/>
      <c r="X1332" s="87"/>
      <c r="Y1332" s="96" t="s">
        <v>5807</v>
      </c>
      <c r="Z1332" s="87"/>
      <c r="AA1332" s="48">
        <v>0</v>
      </c>
      <c r="AB1332" s="49">
        <v>0</v>
      </c>
      <c r="AC1332" s="48">
        <v>0</v>
      </c>
      <c r="AD1332" s="49">
        <v>0</v>
      </c>
      <c r="AE1332" s="48">
        <v>0</v>
      </c>
      <c r="AF1332" s="49">
        <v>0</v>
      </c>
      <c r="AG1332" s="48">
        <v>26</v>
      </c>
      <c r="AH1332" s="49">
        <v>100</v>
      </c>
      <c r="AI1332" s="48">
        <v>26</v>
      </c>
    </row>
    <row r="1333" spans="1:35" x14ac:dyDescent="0.25">
      <c r="A1333" s="62" t="s">
        <v>763</v>
      </c>
      <c r="B1333" s="62" t="s">
        <v>1540</v>
      </c>
      <c r="C1333" s="63"/>
      <c r="D1333" s="64"/>
      <c r="E1333" s="65"/>
      <c r="F1333" s="66"/>
      <c r="G1333" s="63"/>
      <c r="H1333" s="67"/>
      <c r="I1333" s="68"/>
      <c r="J1333" s="68"/>
      <c r="K1333" s="34"/>
      <c r="L1333" s="75">
        <v>1333</v>
      </c>
      <c r="M1333" s="75" t="b">
        <f xml:space="preserve"> IF(AND(Edges[Relationship Date (UTC)] &gt;= Misc!$O$2, Edges[Relationship Date (UTC)] &lt;= Misc!$P$2,Edges[Tweet Date (UTC)] &gt;= Misc!$O$3, Edges[Tweet Date (UTC)] &lt;= Misc!$P$3,TRUE), TRUE, FALSE)</f>
        <v>1</v>
      </c>
      <c r="N1333" s="70"/>
      <c r="O1333" s="87" t="s">
        <v>1908</v>
      </c>
      <c r="P1333" s="90">
        <v>44081.389548611114</v>
      </c>
      <c r="Q1333" s="87" t="s">
        <v>2113</v>
      </c>
      <c r="R1333" s="87"/>
      <c r="S1333" s="87"/>
      <c r="T1333" s="87" t="s">
        <v>2743</v>
      </c>
      <c r="U1333" s="90">
        <v>44081.389548611114</v>
      </c>
      <c r="V1333" s="92" t="s">
        <v>3808</v>
      </c>
      <c r="W1333" s="87"/>
      <c r="X1333" s="87"/>
      <c r="Y1333" s="96" t="s">
        <v>5808</v>
      </c>
      <c r="Z1333" s="87"/>
      <c r="AA1333" s="48">
        <v>0</v>
      </c>
      <c r="AB1333" s="49">
        <v>0</v>
      </c>
      <c r="AC1333" s="48">
        <v>0</v>
      </c>
      <c r="AD1333" s="49">
        <v>0</v>
      </c>
      <c r="AE1333" s="48">
        <v>0</v>
      </c>
      <c r="AF1333" s="49">
        <v>0</v>
      </c>
      <c r="AG1333" s="48">
        <v>8</v>
      </c>
      <c r="AH1333" s="49">
        <v>100</v>
      </c>
      <c r="AI1333" s="48">
        <v>8</v>
      </c>
    </row>
    <row r="1334" spans="1:35" x14ac:dyDescent="0.25">
      <c r="A1334" s="62" t="s">
        <v>764</v>
      </c>
      <c r="B1334" s="62" t="s">
        <v>1352</v>
      </c>
      <c r="C1334" s="63"/>
      <c r="D1334" s="64"/>
      <c r="E1334" s="65"/>
      <c r="F1334" s="66"/>
      <c r="G1334" s="63"/>
      <c r="H1334" s="67"/>
      <c r="I1334" s="68"/>
      <c r="J1334" s="68"/>
      <c r="K1334" s="34"/>
      <c r="L1334" s="75">
        <v>1334</v>
      </c>
      <c r="M1334" s="75" t="b">
        <f xml:space="preserve"> IF(AND(Edges[Relationship Date (UTC)] &gt;= Misc!$O$2, Edges[Relationship Date (UTC)] &lt;= Misc!$P$2,Edges[Tweet Date (UTC)] &gt;= Misc!$O$3, Edges[Tweet Date (UTC)] &lt;= Misc!$P$3,TRUE), TRUE, FALSE)</f>
        <v>1</v>
      </c>
      <c r="N1334" s="70"/>
      <c r="O1334" s="87" t="s">
        <v>1908</v>
      </c>
      <c r="P1334" s="90">
        <v>44081.38962962963</v>
      </c>
      <c r="Q1334" s="87" t="s">
        <v>1952</v>
      </c>
      <c r="R1334" s="87"/>
      <c r="S1334" s="87"/>
      <c r="T1334" s="87"/>
      <c r="U1334" s="90">
        <v>44081.38962962963</v>
      </c>
      <c r="V1334" s="92" t="s">
        <v>3809</v>
      </c>
      <c r="W1334" s="87"/>
      <c r="X1334" s="87"/>
      <c r="Y1334" s="96" t="s">
        <v>5809</v>
      </c>
      <c r="Z1334" s="87"/>
      <c r="AA1334" s="48">
        <v>0</v>
      </c>
      <c r="AB1334" s="49">
        <v>0</v>
      </c>
      <c r="AC1334" s="48">
        <v>0</v>
      </c>
      <c r="AD1334" s="49">
        <v>0</v>
      </c>
      <c r="AE1334" s="48">
        <v>0</v>
      </c>
      <c r="AF1334" s="49">
        <v>0</v>
      </c>
      <c r="AG1334" s="48">
        <v>48</v>
      </c>
      <c r="AH1334" s="49">
        <v>100</v>
      </c>
      <c r="AI1334" s="48">
        <v>48</v>
      </c>
    </row>
    <row r="1335" spans="1:35" x14ac:dyDescent="0.25">
      <c r="A1335" s="62" t="s">
        <v>765</v>
      </c>
      <c r="B1335" s="62" t="s">
        <v>1359</v>
      </c>
      <c r="C1335" s="63"/>
      <c r="D1335" s="64"/>
      <c r="E1335" s="65"/>
      <c r="F1335" s="66"/>
      <c r="G1335" s="63"/>
      <c r="H1335" s="67"/>
      <c r="I1335" s="68"/>
      <c r="J1335" s="68"/>
      <c r="K1335" s="34"/>
      <c r="L1335" s="75">
        <v>1335</v>
      </c>
      <c r="M1335" s="75" t="b">
        <f xml:space="preserve"> IF(AND(Edges[Relationship Date (UTC)] &gt;= Misc!$O$2, Edges[Relationship Date (UTC)] &lt;= Misc!$P$2,Edges[Tweet Date (UTC)] &gt;= Misc!$O$3, Edges[Tweet Date (UTC)] &lt;= Misc!$P$3,TRUE), TRUE, FALSE)</f>
        <v>1</v>
      </c>
      <c r="N1335" s="70"/>
      <c r="O1335" s="87" t="s">
        <v>1908</v>
      </c>
      <c r="P1335" s="90">
        <v>44081.389699074076</v>
      </c>
      <c r="Q1335" s="87" t="s">
        <v>1923</v>
      </c>
      <c r="R1335" s="87"/>
      <c r="S1335" s="87"/>
      <c r="T1335" s="87" t="s">
        <v>2748</v>
      </c>
      <c r="U1335" s="90">
        <v>44081.389699074076</v>
      </c>
      <c r="V1335" s="92" t="s">
        <v>3810</v>
      </c>
      <c r="W1335" s="87"/>
      <c r="X1335" s="87"/>
      <c r="Y1335" s="96" t="s">
        <v>5810</v>
      </c>
      <c r="Z1335" s="87"/>
      <c r="AA1335" s="48">
        <v>0</v>
      </c>
      <c r="AB1335" s="49">
        <v>0</v>
      </c>
      <c r="AC1335" s="48">
        <v>0</v>
      </c>
      <c r="AD1335" s="49">
        <v>0</v>
      </c>
      <c r="AE1335" s="48">
        <v>0</v>
      </c>
      <c r="AF1335" s="49">
        <v>0</v>
      </c>
      <c r="AG1335" s="48">
        <v>14</v>
      </c>
      <c r="AH1335" s="49">
        <v>100</v>
      </c>
      <c r="AI1335" s="48">
        <v>14</v>
      </c>
    </row>
    <row r="1336" spans="1:35" x14ac:dyDescent="0.25">
      <c r="A1336" s="62" t="s">
        <v>766</v>
      </c>
      <c r="B1336" s="62" t="s">
        <v>1165</v>
      </c>
      <c r="C1336" s="63"/>
      <c r="D1336" s="64"/>
      <c r="E1336" s="65"/>
      <c r="F1336" s="66"/>
      <c r="G1336" s="63"/>
      <c r="H1336" s="67"/>
      <c r="I1336" s="68"/>
      <c r="J1336" s="68"/>
      <c r="K1336" s="34"/>
      <c r="L1336" s="75">
        <v>1336</v>
      </c>
      <c r="M1336" s="75" t="b">
        <f xml:space="preserve"> IF(AND(Edges[Relationship Date (UTC)] &gt;= Misc!$O$2, Edges[Relationship Date (UTC)] &lt;= Misc!$P$2,Edges[Tweet Date (UTC)] &gt;= Misc!$O$3, Edges[Tweet Date (UTC)] &lt;= Misc!$P$3,TRUE), TRUE, FALSE)</f>
        <v>1</v>
      </c>
      <c r="N1336" s="70"/>
      <c r="O1336" s="87" t="s">
        <v>1908</v>
      </c>
      <c r="P1336" s="90">
        <v>44081.38385416667</v>
      </c>
      <c r="Q1336" s="87" t="s">
        <v>1932</v>
      </c>
      <c r="R1336" s="87"/>
      <c r="S1336" s="87"/>
      <c r="T1336" s="87" t="s">
        <v>2743</v>
      </c>
      <c r="U1336" s="90">
        <v>44081.38385416667</v>
      </c>
      <c r="V1336" s="92" t="s">
        <v>3811</v>
      </c>
      <c r="W1336" s="87"/>
      <c r="X1336" s="87"/>
      <c r="Y1336" s="96" t="s">
        <v>5811</v>
      </c>
      <c r="Z1336" s="87"/>
      <c r="AA1336" s="48">
        <v>0</v>
      </c>
      <c r="AB1336" s="49">
        <v>0</v>
      </c>
      <c r="AC1336" s="48">
        <v>0</v>
      </c>
      <c r="AD1336" s="49">
        <v>0</v>
      </c>
      <c r="AE1336" s="48">
        <v>0</v>
      </c>
      <c r="AF1336" s="49">
        <v>0</v>
      </c>
      <c r="AG1336" s="48">
        <v>26</v>
      </c>
      <c r="AH1336" s="49">
        <v>100</v>
      </c>
      <c r="AI1336" s="48">
        <v>26</v>
      </c>
    </row>
    <row r="1337" spans="1:35" x14ac:dyDescent="0.25">
      <c r="A1337" s="62" t="s">
        <v>766</v>
      </c>
      <c r="B1337" s="62" t="s">
        <v>1387</v>
      </c>
      <c r="C1337" s="63"/>
      <c r="D1337" s="64"/>
      <c r="E1337" s="65"/>
      <c r="F1337" s="66"/>
      <c r="G1337" s="63"/>
      <c r="H1337" s="67"/>
      <c r="I1337" s="68"/>
      <c r="J1337" s="68"/>
      <c r="K1337" s="34"/>
      <c r="L1337" s="75">
        <v>1337</v>
      </c>
      <c r="M1337" s="75" t="b">
        <f xml:space="preserve"> IF(AND(Edges[Relationship Date (UTC)] &gt;= Misc!$O$2, Edges[Relationship Date (UTC)] &lt;= Misc!$P$2,Edges[Tweet Date (UTC)] &gt;= Misc!$O$3, Edges[Tweet Date (UTC)] &lt;= Misc!$P$3,TRUE), TRUE, FALSE)</f>
        <v>1</v>
      </c>
      <c r="N1337" s="70"/>
      <c r="O1337" s="87" t="s">
        <v>1908</v>
      </c>
      <c r="P1337" s="90">
        <v>44081.386145833334</v>
      </c>
      <c r="Q1337" s="87" t="s">
        <v>2137</v>
      </c>
      <c r="R1337" s="87"/>
      <c r="S1337" s="87"/>
      <c r="T1337" s="87"/>
      <c r="U1337" s="90">
        <v>44081.386145833334</v>
      </c>
      <c r="V1337" s="92" t="s">
        <v>3812</v>
      </c>
      <c r="W1337" s="87"/>
      <c r="X1337" s="87"/>
      <c r="Y1337" s="96" t="s">
        <v>5812</v>
      </c>
      <c r="Z1337" s="87"/>
      <c r="AA1337" s="48">
        <v>0</v>
      </c>
      <c r="AB1337" s="49">
        <v>0</v>
      </c>
      <c r="AC1337" s="48">
        <v>0</v>
      </c>
      <c r="AD1337" s="49">
        <v>0</v>
      </c>
      <c r="AE1337" s="48">
        <v>0</v>
      </c>
      <c r="AF1337" s="49">
        <v>0</v>
      </c>
      <c r="AG1337" s="48">
        <v>44</v>
      </c>
      <c r="AH1337" s="49">
        <v>100</v>
      </c>
      <c r="AI1337" s="48">
        <v>44</v>
      </c>
    </row>
    <row r="1338" spans="1:35" x14ac:dyDescent="0.25">
      <c r="A1338" s="62" t="s">
        <v>766</v>
      </c>
      <c r="B1338" s="62" t="s">
        <v>1165</v>
      </c>
      <c r="C1338" s="63"/>
      <c r="D1338" s="64"/>
      <c r="E1338" s="65"/>
      <c r="F1338" s="66"/>
      <c r="G1338" s="63"/>
      <c r="H1338" s="67"/>
      <c r="I1338" s="68"/>
      <c r="J1338" s="68"/>
      <c r="K1338" s="34"/>
      <c r="L1338" s="75">
        <v>1338</v>
      </c>
      <c r="M1338" s="75" t="b">
        <f xml:space="preserve"> IF(AND(Edges[Relationship Date (UTC)] &gt;= Misc!$O$2, Edges[Relationship Date (UTC)] &lt;= Misc!$P$2,Edges[Tweet Date (UTC)] &gt;= Misc!$O$3, Edges[Tweet Date (UTC)] &lt;= Misc!$P$3,TRUE), TRUE, FALSE)</f>
        <v>1</v>
      </c>
      <c r="N1338" s="70"/>
      <c r="O1338" s="87" t="s">
        <v>1908</v>
      </c>
      <c r="P1338" s="90">
        <v>44081.389745370368</v>
      </c>
      <c r="Q1338" s="87" t="s">
        <v>1918</v>
      </c>
      <c r="R1338" s="87"/>
      <c r="S1338" s="87"/>
      <c r="T1338" s="87"/>
      <c r="U1338" s="90">
        <v>44081.389745370368</v>
      </c>
      <c r="V1338" s="92" t="s">
        <v>3813</v>
      </c>
      <c r="W1338" s="87"/>
      <c r="X1338" s="87"/>
      <c r="Y1338" s="96" t="s">
        <v>5813</v>
      </c>
      <c r="Z1338" s="87"/>
      <c r="AA1338" s="48">
        <v>0</v>
      </c>
      <c r="AB1338" s="49">
        <v>0</v>
      </c>
      <c r="AC1338" s="48">
        <v>0</v>
      </c>
      <c r="AD1338" s="49">
        <v>0</v>
      </c>
      <c r="AE1338" s="48">
        <v>0</v>
      </c>
      <c r="AF1338" s="49">
        <v>0</v>
      </c>
      <c r="AG1338" s="48">
        <v>44</v>
      </c>
      <c r="AH1338" s="49">
        <v>100</v>
      </c>
      <c r="AI1338" s="48">
        <v>44</v>
      </c>
    </row>
    <row r="1339" spans="1:35" x14ac:dyDescent="0.25">
      <c r="A1339" s="62" t="s">
        <v>767</v>
      </c>
      <c r="B1339" s="62" t="s">
        <v>1701</v>
      </c>
      <c r="C1339" s="63"/>
      <c r="D1339" s="64"/>
      <c r="E1339" s="65"/>
      <c r="F1339" s="66"/>
      <c r="G1339" s="63"/>
      <c r="H1339" s="67"/>
      <c r="I1339" s="68"/>
      <c r="J1339" s="68"/>
      <c r="K1339" s="34"/>
      <c r="L1339" s="75">
        <v>1339</v>
      </c>
      <c r="M1339" s="75" t="b">
        <f xml:space="preserve"> IF(AND(Edges[Relationship Date (UTC)] &gt;= Misc!$O$2, Edges[Relationship Date (UTC)] &lt;= Misc!$P$2,Edges[Tweet Date (UTC)] &gt;= Misc!$O$3, Edges[Tweet Date (UTC)] &lt;= Misc!$P$3,TRUE), TRUE, FALSE)</f>
        <v>1</v>
      </c>
      <c r="N1339" s="70"/>
      <c r="O1339" s="87" t="s">
        <v>1908</v>
      </c>
      <c r="P1339" s="90">
        <v>44081.389884259261</v>
      </c>
      <c r="Q1339" s="87" t="s">
        <v>2323</v>
      </c>
      <c r="R1339" s="87"/>
      <c r="S1339" s="87"/>
      <c r="T1339" s="87" t="s">
        <v>2845</v>
      </c>
      <c r="U1339" s="90">
        <v>44081.389884259261</v>
      </c>
      <c r="V1339" s="92" t="s">
        <v>3814</v>
      </c>
      <c r="W1339" s="87"/>
      <c r="X1339" s="87"/>
      <c r="Y1339" s="96" t="s">
        <v>5814</v>
      </c>
      <c r="Z1339" s="87"/>
      <c r="AA1339" s="48">
        <v>0</v>
      </c>
      <c r="AB1339" s="49">
        <v>0</v>
      </c>
      <c r="AC1339" s="48">
        <v>0</v>
      </c>
      <c r="AD1339" s="49">
        <v>0</v>
      </c>
      <c r="AE1339" s="48">
        <v>0</v>
      </c>
      <c r="AF1339" s="49">
        <v>0</v>
      </c>
      <c r="AG1339" s="48">
        <v>40</v>
      </c>
      <c r="AH1339" s="49">
        <v>100</v>
      </c>
      <c r="AI1339" s="48">
        <v>40</v>
      </c>
    </row>
    <row r="1340" spans="1:35" x14ac:dyDescent="0.25">
      <c r="A1340" s="62" t="s">
        <v>767</v>
      </c>
      <c r="B1340" s="62" t="s">
        <v>1395</v>
      </c>
      <c r="C1340" s="63"/>
      <c r="D1340" s="64"/>
      <c r="E1340" s="65"/>
      <c r="F1340" s="66"/>
      <c r="G1340" s="63"/>
      <c r="H1340" s="67"/>
      <c r="I1340" s="68"/>
      <c r="J1340" s="68"/>
      <c r="K1340" s="34"/>
      <c r="L1340" s="75">
        <v>1340</v>
      </c>
      <c r="M1340" s="75" t="b">
        <f xml:space="preserve"> IF(AND(Edges[Relationship Date (UTC)] &gt;= Misc!$O$2, Edges[Relationship Date (UTC)] &lt;= Misc!$P$2,Edges[Tweet Date (UTC)] &gt;= Misc!$O$3, Edges[Tweet Date (UTC)] &lt;= Misc!$P$3,TRUE), TRUE, FALSE)</f>
        <v>1</v>
      </c>
      <c r="N1340" s="70"/>
      <c r="O1340" s="87" t="s">
        <v>1908</v>
      </c>
      <c r="P1340" s="90">
        <v>44081.388622685183</v>
      </c>
      <c r="Q1340" s="87" t="s">
        <v>1968</v>
      </c>
      <c r="R1340" s="87"/>
      <c r="S1340" s="87"/>
      <c r="T1340" s="87"/>
      <c r="U1340" s="90">
        <v>44081.388622685183</v>
      </c>
      <c r="V1340" s="92" t="s">
        <v>3815</v>
      </c>
      <c r="W1340" s="87"/>
      <c r="X1340" s="87"/>
      <c r="Y1340" s="96" t="s">
        <v>5815</v>
      </c>
      <c r="Z1340" s="87"/>
      <c r="AA1340" s="48">
        <v>0</v>
      </c>
      <c r="AB1340" s="49">
        <v>0</v>
      </c>
      <c r="AC1340" s="48">
        <v>0</v>
      </c>
      <c r="AD1340" s="49">
        <v>0</v>
      </c>
      <c r="AE1340" s="48">
        <v>0</v>
      </c>
      <c r="AF1340" s="49">
        <v>0</v>
      </c>
      <c r="AG1340" s="48">
        <v>46</v>
      </c>
      <c r="AH1340" s="49">
        <v>100</v>
      </c>
      <c r="AI1340" s="48">
        <v>46</v>
      </c>
    </row>
    <row r="1341" spans="1:35" x14ac:dyDescent="0.25">
      <c r="A1341" s="62" t="s">
        <v>768</v>
      </c>
      <c r="B1341" s="62" t="s">
        <v>1165</v>
      </c>
      <c r="C1341" s="63"/>
      <c r="D1341" s="64"/>
      <c r="E1341" s="65"/>
      <c r="F1341" s="66"/>
      <c r="G1341" s="63"/>
      <c r="H1341" s="67"/>
      <c r="I1341" s="68"/>
      <c r="J1341" s="68"/>
      <c r="K1341" s="34"/>
      <c r="L1341" s="75">
        <v>1341</v>
      </c>
      <c r="M1341" s="75" t="b">
        <f xml:space="preserve"> IF(AND(Edges[Relationship Date (UTC)] &gt;= Misc!$O$2, Edges[Relationship Date (UTC)] &lt;= Misc!$P$2,Edges[Tweet Date (UTC)] &gt;= Misc!$O$3, Edges[Tweet Date (UTC)] &lt;= Misc!$P$3,TRUE), TRUE, FALSE)</f>
        <v>1</v>
      </c>
      <c r="N1341" s="70"/>
      <c r="O1341" s="87" t="s">
        <v>1908</v>
      </c>
      <c r="P1341" s="90">
        <v>44081.389988425923</v>
      </c>
      <c r="Q1341" s="87" t="s">
        <v>2312</v>
      </c>
      <c r="R1341" s="87"/>
      <c r="S1341" s="87"/>
      <c r="T1341" s="87"/>
      <c r="U1341" s="90">
        <v>44081.389988425923</v>
      </c>
      <c r="V1341" s="92" t="s">
        <v>3816</v>
      </c>
      <c r="W1341" s="87"/>
      <c r="X1341" s="87"/>
      <c r="Y1341" s="96" t="s">
        <v>5816</v>
      </c>
      <c r="Z1341" s="87"/>
      <c r="AA1341" s="48">
        <v>0</v>
      </c>
      <c r="AB1341" s="49">
        <v>0</v>
      </c>
      <c r="AC1341" s="48">
        <v>0</v>
      </c>
      <c r="AD1341" s="49">
        <v>0</v>
      </c>
      <c r="AE1341" s="48">
        <v>0</v>
      </c>
      <c r="AF1341" s="49">
        <v>0</v>
      </c>
      <c r="AG1341" s="48">
        <v>21</v>
      </c>
      <c r="AH1341" s="49">
        <v>100</v>
      </c>
      <c r="AI1341" s="48">
        <v>21</v>
      </c>
    </row>
    <row r="1342" spans="1:35" x14ac:dyDescent="0.25">
      <c r="A1342" s="62" t="s">
        <v>769</v>
      </c>
      <c r="B1342" s="62" t="s">
        <v>1361</v>
      </c>
      <c r="C1342" s="63"/>
      <c r="D1342" s="64"/>
      <c r="E1342" s="65"/>
      <c r="F1342" s="66"/>
      <c r="G1342" s="63"/>
      <c r="H1342" s="67"/>
      <c r="I1342" s="68"/>
      <c r="J1342" s="68"/>
      <c r="K1342" s="34"/>
      <c r="L1342" s="75">
        <v>1342</v>
      </c>
      <c r="M1342" s="75" t="b">
        <f xml:space="preserve"> IF(AND(Edges[Relationship Date (UTC)] &gt;= Misc!$O$2, Edges[Relationship Date (UTC)] &lt;= Misc!$P$2,Edges[Tweet Date (UTC)] &gt;= Misc!$O$3, Edges[Tweet Date (UTC)] &lt;= Misc!$P$3,TRUE), TRUE, FALSE)</f>
        <v>1</v>
      </c>
      <c r="N1342" s="70"/>
      <c r="O1342" s="87" t="s">
        <v>1908</v>
      </c>
      <c r="P1342" s="90">
        <v>44081.39</v>
      </c>
      <c r="Q1342" s="87" t="s">
        <v>1925</v>
      </c>
      <c r="R1342" s="87"/>
      <c r="S1342" s="87"/>
      <c r="T1342" s="87"/>
      <c r="U1342" s="90">
        <v>44081.39</v>
      </c>
      <c r="V1342" s="92" t="s">
        <v>3817</v>
      </c>
      <c r="W1342" s="87"/>
      <c r="X1342" s="87"/>
      <c r="Y1342" s="96" t="s">
        <v>5817</v>
      </c>
      <c r="Z1342" s="87"/>
      <c r="AA1342" s="48"/>
      <c r="AB1342" s="49"/>
      <c r="AC1342" s="48"/>
      <c r="AD1342" s="49"/>
      <c r="AE1342" s="48"/>
      <c r="AF1342" s="49"/>
      <c r="AG1342" s="48"/>
      <c r="AH1342" s="49"/>
      <c r="AI1342" s="48"/>
    </row>
    <row r="1343" spans="1:35" x14ac:dyDescent="0.25">
      <c r="A1343" s="62" t="s">
        <v>769</v>
      </c>
      <c r="B1343" s="62" t="s">
        <v>1362</v>
      </c>
      <c r="C1343" s="63"/>
      <c r="D1343" s="64"/>
      <c r="E1343" s="65"/>
      <c r="F1343" s="66"/>
      <c r="G1343" s="63"/>
      <c r="H1343" s="67"/>
      <c r="I1343" s="68"/>
      <c r="J1343" s="68"/>
      <c r="K1343" s="34"/>
      <c r="L1343" s="75">
        <v>1343</v>
      </c>
      <c r="M1343" s="75" t="b">
        <f xml:space="preserve"> IF(AND(Edges[Relationship Date (UTC)] &gt;= Misc!$O$2, Edges[Relationship Date (UTC)] &lt;= Misc!$P$2,Edges[Tweet Date (UTC)] &gt;= Misc!$O$3, Edges[Tweet Date (UTC)] &lt;= Misc!$P$3,TRUE), TRUE, FALSE)</f>
        <v>1</v>
      </c>
      <c r="N1343" s="70"/>
      <c r="O1343" s="87" t="s">
        <v>1908</v>
      </c>
      <c r="P1343" s="90">
        <v>44081.39</v>
      </c>
      <c r="Q1343" s="87" t="s">
        <v>1925</v>
      </c>
      <c r="R1343" s="87"/>
      <c r="S1343" s="87"/>
      <c r="T1343" s="87"/>
      <c r="U1343" s="90">
        <v>44081.39</v>
      </c>
      <c r="V1343" s="92" t="s">
        <v>3817</v>
      </c>
      <c r="W1343" s="87"/>
      <c r="X1343" s="87"/>
      <c r="Y1343" s="96" t="s">
        <v>5817</v>
      </c>
      <c r="Z1343" s="87"/>
      <c r="AA1343" s="48">
        <v>0</v>
      </c>
      <c r="AB1343" s="49">
        <v>0</v>
      </c>
      <c r="AC1343" s="48">
        <v>0</v>
      </c>
      <c r="AD1343" s="49">
        <v>0</v>
      </c>
      <c r="AE1343" s="48">
        <v>0</v>
      </c>
      <c r="AF1343" s="49">
        <v>0</v>
      </c>
      <c r="AG1343" s="48">
        <v>42</v>
      </c>
      <c r="AH1343" s="49">
        <v>100</v>
      </c>
      <c r="AI1343" s="48">
        <v>42</v>
      </c>
    </row>
    <row r="1344" spans="1:35" x14ac:dyDescent="0.25">
      <c r="A1344" s="62" t="s">
        <v>770</v>
      </c>
      <c r="B1344" s="62" t="s">
        <v>1165</v>
      </c>
      <c r="C1344" s="63"/>
      <c r="D1344" s="64"/>
      <c r="E1344" s="65"/>
      <c r="F1344" s="66"/>
      <c r="G1344" s="63"/>
      <c r="H1344" s="67"/>
      <c r="I1344" s="68"/>
      <c r="J1344" s="68"/>
      <c r="K1344" s="34"/>
      <c r="L1344" s="75">
        <v>1344</v>
      </c>
      <c r="M1344" s="75" t="b">
        <f xml:space="preserve"> IF(AND(Edges[Relationship Date (UTC)] &gt;= Misc!$O$2, Edges[Relationship Date (UTC)] &lt;= Misc!$P$2,Edges[Tweet Date (UTC)] &gt;= Misc!$O$3, Edges[Tweet Date (UTC)] &lt;= Misc!$P$3,TRUE), TRUE, FALSE)</f>
        <v>1</v>
      </c>
      <c r="N1344" s="70"/>
      <c r="O1344" s="87" t="s">
        <v>1908</v>
      </c>
      <c r="P1344" s="90">
        <v>44081.390069444446</v>
      </c>
      <c r="Q1344" s="87" t="s">
        <v>2219</v>
      </c>
      <c r="R1344" s="87"/>
      <c r="S1344" s="87"/>
      <c r="T1344" s="87" t="s">
        <v>2743</v>
      </c>
      <c r="U1344" s="90">
        <v>44081.390069444446</v>
      </c>
      <c r="V1344" s="92" t="s">
        <v>3818</v>
      </c>
      <c r="W1344" s="87"/>
      <c r="X1344" s="87"/>
      <c r="Y1344" s="96" t="s">
        <v>5818</v>
      </c>
      <c r="Z1344" s="87"/>
      <c r="AA1344" s="48">
        <v>0</v>
      </c>
      <c r="AB1344" s="49">
        <v>0</v>
      </c>
      <c r="AC1344" s="48">
        <v>0</v>
      </c>
      <c r="AD1344" s="49">
        <v>0</v>
      </c>
      <c r="AE1344" s="48">
        <v>0</v>
      </c>
      <c r="AF1344" s="49">
        <v>0</v>
      </c>
      <c r="AG1344" s="48">
        <v>16</v>
      </c>
      <c r="AH1344" s="49">
        <v>100</v>
      </c>
      <c r="AI1344" s="48">
        <v>16</v>
      </c>
    </row>
    <row r="1345" spans="1:35" x14ac:dyDescent="0.25">
      <c r="A1345" s="62" t="s">
        <v>771</v>
      </c>
      <c r="B1345" s="62" t="s">
        <v>1165</v>
      </c>
      <c r="C1345" s="63"/>
      <c r="D1345" s="64"/>
      <c r="E1345" s="65"/>
      <c r="F1345" s="66"/>
      <c r="G1345" s="63"/>
      <c r="H1345" s="67"/>
      <c r="I1345" s="68"/>
      <c r="J1345" s="68"/>
      <c r="K1345" s="34"/>
      <c r="L1345" s="75">
        <v>1345</v>
      </c>
      <c r="M1345" s="75" t="b">
        <f xml:space="preserve"> IF(AND(Edges[Relationship Date (UTC)] &gt;= Misc!$O$2, Edges[Relationship Date (UTC)] &lt;= Misc!$P$2,Edges[Tweet Date (UTC)] &gt;= Misc!$O$3, Edges[Tweet Date (UTC)] &lt;= Misc!$P$3,TRUE), TRUE, FALSE)</f>
        <v>1</v>
      </c>
      <c r="N1345" s="70"/>
      <c r="O1345" s="87" t="s">
        <v>1908</v>
      </c>
      <c r="P1345" s="90">
        <v>44081.390092592592</v>
      </c>
      <c r="Q1345" s="87" t="s">
        <v>1932</v>
      </c>
      <c r="R1345" s="87"/>
      <c r="S1345" s="87"/>
      <c r="T1345" s="87" t="s">
        <v>2743</v>
      </c>
      <c r="U1345" s="90">
        <v>44081.390092592592</v>
      </c>
      <c r="V1345" s="92" t="s">
        <v>3819</v>
      </c>
      <c r="W1345" s="87"/>
      <c r="X1345" s="87"/>
      <c r="Y1345" s="96" t="s">
        <v>5819</v>
      </c>
      <c r="Z1345" s="87"/>
      <c r="AA1345" s="48">
        <v>0</v>
      </c>
      <c r="AB1345" s="49">
        <v>0</v>
      </c>
      <c r="AC1345" s="48">
        <v>0</v>
      </c>
      <c r="AD1345" s="49">
        <v>0</v>
      </c>
      <c r="AE1345" s="48">
        <v>0</v>
      </c>
      <c r="AF1345" s="49">
        <v>0</v>
      </c>
      <c r="AG1345" s="48">
        <v>26</v>
      </c>
      <c r="AH1345" s="49">
        <v>100</v>
      </c>
      <c r="AI1345" s="48">
        <v>26</v>
      </c>
    </row>
    <row r="1346" spans="1:35" x14ac:dyDescent="0.25">
      <c r="A1346" s="62" t="s">
        <v>772</v>
      </c>
      <c r="B1346" s="62" t="s">
        <v>1165</v>
      </c>
      <c r="C1346" s="63"/>
      <c r="D1346" s="64"/>
      <c r="E1346" s="65"/>
      <c r="F1346" s="66"/>
      <c r="G1346" s="63"/>
      <c r="H1346" s="67"/>
      <c r="I1346" s="68"/>
      <c r="J1346" s="68"/>
      <c r="K1346" s="34"/>
      <c r="L1346" s="75">
        <v>1346</v>
      </c>
      <c r="M1346" s="75" t="b">
        <f xml:space="preserve"> IF(AND(Edges[Relationship Date (UTC)] &gt;= Misc!$O$2, Edges[Relationship Date (UTC)] &lt;= Misc!$P$2,Edges[Tweet Date (UTC)] &gt;= Misc!$O$3, Edges[Tweet Date (UTC)] &lt;= Misc!$P$3,TRUE), TRUE, FALSE)</f>
        <v>1</v>
      </c>
      <c r="N1346" s="70"/>
      <c r="O1346" s="87" t="s">
        <v>1908</v>
      </c>
      <c r="P1346" s="90">
        <v>44081.385115740741</v>
      </c>
      <c r="Q1346" s="87" t="s">
        <v>1932</v>
      </c>
      <c r="R1346" s="87"/>
      <c r="S1346" s="87"/>
      <c r="T1346" s="87" t="s">
        <v>2743</v>
      </c>
      <c r="U1346" s="90">
        <v>44081.385115740741</v>
      </c>
      <c r="V1346" s="92" t="s">
        <v>3820</v>
      </c>
      <c r="W1346" s="87"/>
      <c r="X1346" s="87"/>
      <c r="Y1346" s="96" t="s">
        <v>5820</v>
      </c>
      <c r="Z1346" s="87"/>
      <c r="AA1346" s="48">
        <v>0</v>
      </c>
      <c r="AB1346" s="49">
        <v>0</v>
      </c>
      <c r="AC1346" s="48">
        <v>0</v>
      </c>
      <c r="AD1346" s="49">
        <v>0</v>
      </c>
      <c r="AE1346" s="48">
        <v>0</v>
      </c>
      <c r="AF1346" s="49">
        <v>0</v>
      </c>
      <c r="AG1346" s="48">
        <v>26</v>
      </c>
      <c r="AH1346" s="49">
        <v>100</v>
      </c>
      <c r="AI1346" s="48">
        <v>26</v>
      </c>
    </row>
    <row r="1347" spans="1:35" x14ac:dyDescent="0.25">
      <c r="A1347" s="62" t="s">
        <v>772</v>
      </c>
      <c r="B1347" s="62" t="s">
        <v>1165</v>
      </c>
      <c r="C1347" s="63"/>
      <c r="D1347" s="64"/>
      <c r="E1347" s="65"/>
      <c r="F1347" s="66"/>
      <c r="G1347" s="63"/>
      <c r="H1347" s="67"/>
      <c r="I1347" s="68"/>
      <c r="J1347" s="68"/>
      <c r="K1347" s="34"/>
      <c r="L1347" s="75">
        <v>1347</v>
      </c>
      <c r="M1347" s="75" t="b">
        <f xml:space="preserve"> IF(AND(Edges[Relationship Date (UTC)] &gt;= Misc!$O$2, Edges[Relationship Date (UTC)] &lt;= Misc!$P$2,Edges[Tweet Date (UTC)] &gt;= Misc!$O$3, Edges[Tweet Date (UTC)] &lt;= Misc!$P$3,TRUE), TRUE, FALSE)</f>
        <v>1</v>
      </c>
      <c r="N1347" s="70"/>
      <c r="O1347" s="87" t="s">
        <v>1908</v>
      </c>
      <c r="P1347" s="90">
        <v>44081.390208333331</v>
      </c>
      <c r="Q1347" s="87" t="s">
        <v>1911</v>
      </c>
      <c r="R1347" s="87"/>
      <c r="S1347" s="87"/>
      <c r="T1347" s="87" t="s">
        <v>2743</v>
      </c>
      <c r="U1347" s="90">
        <v>44081.390208333331</v>
      </c>
      <c r="V1347" s="92" t="s">
        <v>3821</v>
      </c>
      <c r="W1347" s="87"/>
      <c r="X1347" s="87"/>
      <c r="Y1347" s="96" t="s">
        <v>5821</v>
      </c>
      <c r="Z1347" s="87"/>
      <c r="AA1347" s="48">
        <v>0</v>
      </c>
      <c r="AB1347" s="49">
        <v>0</v>
      </c>
      <c r="AC1347" s="48">
        <v>0</v>
      </c>
      <c r="AD1347" s="49">
        <v>0</v>
      </c>
      <c r="AE1347" s="48">
        <v>0</v>
      </c>
      <c r="AF1347" s="49">
        <v>0</v>
      </c>
      <c r="AG1347" s="48">
        <v>29</v>
      </c>
      <c r="AH1347" s="49">
        <v>100</v>
      </c>
      <c r="AI1347" s="48">
        <v>29</v>
      </c>
    </row>
    <row r="1348" spans="1:35" x14ac:dyDescent="0.25">
      <c r="A1348" s="62" t="s">
        <v>773</v>
      </c>
      <c r="B1348" s="62" t="s">
        <v>1716</v>
      </c>
      <c r="C1348" s="63"/>
      <c r="D1348" s="64"/>
      <c r="E1348" s="65"/>
      <c r="F1348" s="66"/>
      <c r="G1348" s="63"/>
      <c r="H1348" s="67"/>
      <c r="I1348" s="68"/>
      <c r="J1348" s="68"/>
      <c r="K1348" s="34"/>
      <c r="L1348" s="75">
        <v>1348</v>
      </c>
      <c r="M1348" s="75" t="b">
        <f xml:space="preserve"> IF(AND(Edges[Relationship Date (UTC)] &gt;= Misc!$O$2, Edges[Relationship Date (UTC)] &lt;= Misc!$P$2,Edges[Tweet Date (UTC)] &gt;= Misc!$O$3, Edges[Tweet Date (UTC)] &lt;= Misc!$P$3,TRUE), TRUE, FALSE)</f>
        <v>1</v>
      </c>
      <c r="N1348" s="70"/>
      <c r="O1348" s="87" t="s">
        <v>1908</v>
      </c>
      <c r="P1348" s="90">
        <v>44081.390231481484</v>
      </c>
      <c r="Q1348" s="87" t="s">
        <v>2338</v>
      </c>
      <c r="R1348" s="87"/>
      <c r="S1348" s="87"/>
      <c r="T1348" s="87" t="s">
        <v>2743</v>
      </c>
      <c r="U1348" s="90">
        <v>44081.390231481484</v>
      </c>
      <c r="V1348" s="92" t="s">
        <v>3822</v>
      </c>
      <c r="W1348" s="87"/>
      <c r="X1348" s="87"/>
      <c r="Y1348" s="96" t="s">
        <v>5822</v>
      </c>
      <c r="Z1348" s="87"/>
      <c r="AA1348" s="48"/>
      <c r="AB1348" s="49"/>
      <c r="AC1348" s="48"/>
      <c r="AD1348" s="49"/>
      <c r="AE1348" s="48"/>
      <c r="AF1348" s="49"/>
      <c r="AG1348" s="48"/>
      <c r="AH1348" s="49"/>
      <c r="AI1348" s="48"/>
    </row>
    <row r="1349" spans="1:35" x14ac:dyDescent="0.25">
      <c r="A1349" s="62" t="s">
        <v>773</v>
      </c>
      <c r="B1349" s="62" t="s">
        <v>1717</v>
      </c>
      <c r="C1349" s="63"/>
      <c r="D1349" s="64"/>
      <c r="E1349" s="65"/>
      <c r="F1349" s="66"/>
      <c r="G1349" s="63"/>
      <c r="H1349" s="67"/>
      <c r="I1349" s="68"/>
      <c r="J1349" s="68"/>
      <c r="K1349" s="34"/>
      <c r="L1349" s="75">
        <v>1349</v>
      </c>
      <c r="M1349" s="75" t="b">
        <f xml:space="preserve"> IF(AND(Edges[Relationship Date (UTC)] &gt;= Misc!$O$2, Edges[Relationship Date (UTC)] &lt;= Misc!$P$2,Edges[Tweet Date (UTC)] &gt;= Misc!$O$3, Edges[Tweet Date (UTC)] &lt;= Misc!$P$3,TRUE), TRUE, FALSE)</f>
        <v>1</v>
      </c>
      <c r="N1349" s="70"/>
      <c r="O1349" s="87" t="s">
        <v>1908</v>
      </c>
      <c r="P1349" s="90">
        <v>44081.390231481484</v>
      </c>
      <c r="Q1349" s="87" t="s">
        <v>2338</v>
      </c>
      <c r="R1349" s="87"/>
      <c r="S1349" s="87"/>
      <c r="T1349" s="87" t="s">
        <v>2743</v>
      </c>
      <c r="U1349" s="90">
        <v>44081.390231481484</v>
      </c>
      <c r="V1349" s="92" t="s">
        <v>3822</v>
      </c>
      <c r="W1349" s="87"/>
      <c r="X1349" s="87"/>
      <c r="Y1349" s="96" t="s">
        <v>5822</v>
      </c>
      <c r="Z1349" s="87"/>
      <c r="AA1349" s="48">
        <v>0</v>
      </c>
      <c r="AB1349" s="49">
        <v>0</v>
      </c>
      <c r="AC1349" s="48">
        <v>0</v>
      </c>
      <c r="AD1349" s="49">
        <v>0</v>
      </c>
      <c r="AE1349" s="48">
        <v>0</v>
      </c>
      <c r="AF1349" s="49">
        <v>0</v>
      </c>
      <c r="AG1349" s="48">
        <v>25</v>
      </c>
      <c r="AH1349" s="49">
        <v>100</v>
      </c>
      <c r="AI1349" s="48">
        <v>25</v>
      </c>
    </row>
    <row r="1350" spans="1:35" x14ac:dyDescent="0.25">
      <c r="A1350" s="62" t="s">
        <v>774</v>
      </c>
      <c r="B1350" s="62" t="s">
        <v>1165</v>
      </c>
      <c r="C1350" s="63"/>
      <c r="D1350" s="64"/>
      <c r="E1350" s="65"/>
      <c r="F1350" s="66"/>
      <c r="G1350" s="63"/>
      <c r="H1350" s="67"/>
      <c r="I1350" s="68"/>
      <c r="J1350" s="68"/>
      <c r="K1350" s="34"/>
      <c r="L1350" s="75">
        <v>1350</v>
      </c>
      <c r="M1350" s="75" t="b">
        <f xml:space="preserve"> IF(AND(Edges[Relationship Date (UTC)] &gt;= Misc!$O$2, Edges[Relationship Date (UTC)] &lt;= Misc!$P$2,Edges[Tweet Date (UTC)] &gt;= Misc!$O$3, Edges[Tweet Date (UTC)] &lt;= Misc!$P$3,TRUE), TRUE, FALSE)</f>
        <v>1</v>
      </c>
      <c r="N1350" s="70"/>
      <c r="O1350" s="87" t="s">
        <v>1908</v>
      </c>
      <c r="P1350" s="90">
        <v>44081.390289351853</v>
      </c>
      <c r="Q1350" s="87" t="s">
        <v>1932</v>
      </c>
      <c r="R1350" s="87"/>
      <c r="S1350" s="87"/>
      <c r="T1350" s="87" t="s">
        <v>2743</v>
      </c>
      <c r="U1350" s="90">
        <v>44081.390289351853</v>
      </c>
      <c r="V1350" s="92" t="s">
        <v>3823</v>
      </c>
      <c r="W1350" s="87"/>
      <c r="X1350" s="87"/>
      <c r="Y1350" s="96" t="s">
        <v>5823</v>
      </c>
      <c r="Z1350" s="87"/>
      <c r="AA1350" s="48">
        <v>0</v>
      </c>
      <c r="AB1350" s="49">
        <v>0</v>
      </c>
      <c r="AC1350" s="48">
        <v>0</v>
      </c>
      <c r="AD1350" s="49">
        <v>0</v>
      </c>
      <c r="AE1350" s="48">
        <v>0</v>
      </c>
      <c r="AF1350" s="49">
        <v>0</v>
      </c>
      <c r="AG1350" s="48">
        <v>26</v>
      </c>
      <c r="AH1350" s="49">
        <v>100</v>
      </c>
      <c r="AI1350" s="48">
        <v>26</v>
      </c>
    </row>
    <row r="1351" spans="1:35" x14ac:dyDescent="0.25">
      <c r="A1351" s="62" t="s">
        <v>775</v>
      </c>
      <c r="B1351" s="62" t="s">
        <v>1636</v>
      </c>
      <c r="C1351" s="63"/>
      <c r="D1351" s="64"/>
      <c r="E1351" s="65"/>
      <c r="F1351" s="66"/>
      <c r="G1351" s="63"/>
      <c r="H1351" s="67"/>
      <c r="I1351" s="68"/>
      <c r="J1351" s="68"/>
      <c r="K1351" s="34"/>
      <c r="L1351" s="75">
        <v>1351</v>
      </c>
      <c r="M1351" s="75" t="b">
        <f xml:space="preserve"> IF(AND(Edges[Relationship Date (UTC)] &gt;= Misc!$O$2, Edges[Relationship Date (UTC)] &lt;= Misc!$P$2,Edges[Tweet Date (UTC)] &gt;= Misc!$O$3, Edges[Tweet Date (UTC)] &lt;= Misc!$P$3,TRUE), TRUE, FALSE)</f>
        <v>1</v>
      </c>
      <c r="N1351" s="70"/>
      <c r="O1351" s="87" t="s">
        <v>1908</v>
      </c>
      <c r="P1351" s="90">
        <v>44081.390300925923</v>
      </c>
      <c r="Q1351" s="87" t="s">
        <v>2245</v>
      </c>
      <c r="R1351" s="87"/>
      <c r="S1351" s="87"/>
      <c r="T1351" s="87" t="s">
        <v>2743</v>
      </c>
      <c r="U1351" s="90">
        <v>44081.390300925923</v>
      </c>
      <c r="V1351" s="92" t="s">
        <v>3824</v>
      </c>
      <c r="W1351" s="87"/>
      <c r="X1351" s="87"/>
      <c r="Y1351" s="96" t="s">
        <v>5824</v>
      </c>
      <c r="Z1351" s="87"/>
      <c r="AA1351" s="48"/>
      <c r="AB1351" s="49"/>
      <c r="AC1351" s="48"/>
      <c r="AD1351" s="49"/>
      <c r="AE1351" s="48"/>
      <c r="AF1351" s="49"/>
      <c r="AG1351" s="48"/>
      <c r="AH1351" s="49"/>
      <c r="AI1351" s="48"/>
    </row>
    <row r="1352" spans="1:35" x14ac:dyDescent="0.25">
      <c r="A1352" s="62" t="s">
        <v>775</v>
      </c>
      <c r="B1352" s="62" t="s">
        <v>1387</v>
      </c>
      <c r="C1352" s="63"/>
      <c r="D1352" s="64"/>
      <c r="E1352" s="65"/>
      <c r="F1352" s="66"/>
      <c r="G1352" s="63"/>
      <c r="H1352" s="67"/>
      <c r="I1352" s="68"/>
      <c r="J1352" s="68"/>
      <c r="K1352" s="34"/>
      <c r="L1352" s="75">
        <v>1352</v>
      </c>
      <c r="M1352" s="75" t="b">
        <f xml:space="preserve"> IF(AND(Edges[Relationship Date (UTC)] &gt;= Misc!$O$2, Edges[Relationship Date (UTC)] &lt;= Misc!$P$2,Edges[Tweet Date (UTC)] &gt;= Misc!$O$3, Edges[Tweet Date (UTC)] &lt;= Misc!$P$3,TRUE), TRUE, FALSE)</f>
        <v>1</v>
      </c>
      <c r="N1352" s="70"/>
      <c r="O1352" s="87" t="s">
        <v>1908</v>
      </c>
      <c r="P1352" s="90">
        <v>44081.390300925923</v>
      </c>
      <c r="Q1352" s="87" t="s">
        <v>2245</v>
      </c>
      <c r="R1352" s="87"/>
      <c r="S1352" s="87"/>
      <c r="T1352" s="87" t="s">
        <v>2743</v>
      </c>
      <c r="U1352" s="90">
        <v>44081.390300925923</v>
      </c>
      <c r="V1352" s="92" t="s">
        <v>3824</v>
      </c>
      <c r="W1352" s="87"/>
      <c r="X1352" s="87"/>
      <c r="Y1352" s="96" t="s">
        <v>5824</v>
      </c>
      <c r="Z1352" s="87"/>
      <c r="AA1352" s="48">
        <v>0</v>
      </c>
      <c r="AB1352" s="49">
        <v>0</v>
      </c>
      <c r="AC1352" s="48">
        <v>0</v>
      </c>
      <c r="AD1352" s="49">
        <v>0</v>
      </c>
      <c r="AE1352" s="48">
        <v>0</v>
      </c>
      <c r="AF1352" s="49">
        <v>0</v>
      </c>
      <c r="AG1352" s="48">
        <v>26</v>
      </c>
      <c r="AH1352" s="49">
        <v>100</v>
      </c>
      <c r="AI1352" s="48">
        <v>26</v>
      </c>
    </row>
    <row r="1353" spans="1:35" x14ac:dyDescent="0.25">
      <c r="A1353" s="62" t="s">
        <v>776</v>
      </c>
      <c r="B1353" s="62" t="s">
        <v>1165</v>
      </c>
      <c r="C1353" s="63"/>
      <c r="D1353" s="64"/>
      <c r="E1353" s="65"/>
      <c r="F1353" s="66"/>
      <c r="G1353" s="63"/>
      <c r="H1353" s="67"/>
      <c r="I1353" s="68"/>
      <c r="J1353" s="68"/>
      <c r="K1353" s="34"/>
      <c r="L1353" s="75">
        <v>1353</v>
      </c>
      <c r="M1353" s="75" t="b">
        <f xml:space="preserve"> IF(AND(Edges[Relationship Date (UTC)] &gt;= Misc!$O$2, Edges[Relationship Date (UTC)] &lt;= Misc!$P$2,Edges[Tweet Date (UTC)] &gt;= Misc!$O$3, Edges[Tweet Date (UTC)] &lt;= Misc!$P$3,TRUE), TRUE, FALSE)</f>
        <v>1</v>
      </c>
      <c r="N1353" s="70"/>
      <c r="O1353" s="87" t="s">
        <v>1908</v>
      </c>
      <c r="P1353" s="90">
        <v>44081.390300925923</v>
      </c>
      <c r="Q1353" s="87" t="s">
        <v>1918</v>
      </c>
      <c r="R1353" s="87"/>
      <c r="S1353" s="87"/>
      <c r="T1353" s="87"/>
      <c r="U1353" s="90">
        <v>44081.390300925923</v>
      </c>
      <c r="V1353" s="92" t="s">
        <v>3825</v>
      </c>
      <c r="W1353" s="87"/>
      <c r="X1353" s="87"/>
      <c r="Y1353" s="96" t="s">
        <v>5825</v>
      </c>
      <c r="Z1353" s="87"/>
      <c r="AA1353" s="48">
        <v>0</v>
      </c>
      <c r="AB1353" s="49">
        <v>0</v>
      </c>
      <c r="AC1353" s="48">
        <v>0</v>
      </c>
      <c r="AD1353" s="49">
        <v>0</v>
      </c>
      <c r="AE1353" s="48">
        <v>0</v>
      </c>
      <c r="AF1353" s="49">
        <v>0</v>
      </c>
      <c r="AG1353" s="48">
        <v>44</v>
      </c>
      <c r="AH1353" s="49">
        <v>100</v>
      </c>
      <c r="AI1353" s="48">
        <v>44</v>
      </c>
    </row>
    <row r="1354" spans="1:35" x14ac:dyDescent="0.25">
      <c r="A1354" s="62" t="s">
        <v>777</v>
      </c>
      <c r="B1354" s="62" t="s">
        <v>1366</v>
      </c>
      <c r="C1354" s="63"/>
      <c r="D1354" s="64"/>
      <c r="E1354" s="65"/>
      <c r="F1354" s="66"/>
      <c r="G1354" s="63"/>
      <c r="H1354" s="67"/>
      <c r="I1354" s="68"/>
      <c r="J1354" s="68"/>
      <c r="K1354" s="34"/>
      <c r="L1354" s="75">
        <v>1354</v>
      </c>
      <c r="M1354" s="75" t="b">
        <f xml:space="preserve"> IF(AND(Edges[Relationship Date (UTC)] &gt;= Misc!$O$2, Edges[Relationship Date (UTC)] &lt;= Misc!$P$2,Edges[Tweet Date (UTC)] &gt;= Misc!$O$3, Edges[Tweet Date (UTC)] &lt;= Misc!$P$3,TRUE), TRUE, FALSE)</f>
        <v>1</v>
      </c>
      <c r="N1354" s="70"/>
      <c r="O1354" s="87" t="s">
        <v>1908</v>
      </c>
      <c r="P1354" s="90">
        <v>44081.390347222223</v>
      </c>
      <c r="Q1354" s="87" t="s">
        <v>1933</v>
      </c>
      <c r="R1354" s="87"/>
      <c r="S1354" s="87"/>
      <c r="T1354" s="87" t="s">
        <v>2743</v>
      </c>
      <c r="U1354" s="90">
        <v>44081.390347222223</v>
      </c>
      <c r="V1354" s="92" t="s">
        <v>3826</v>
      </c>
      <c r="W1354" s="87"/>
      <c r="X1354" s="87"/>
      <c r="Y1354" s="96" t="s">
        <v>5826</v>
      </c>
      <c r="Z1354" s="87"/>
      <c r="AA1354" s="48">
        <v>0</v>
      </c>
      <c r="AB1354" s="49">
        <v>0</v>
      </c>
      <c r="AC1354" s="48">
        <v>0</v>
      </c>
      <c r="AD1354" s="49">
        <v>0</v>
      </c>
      <c r="AE1354" s="48">
        <v>0</v>
      </c>
      <c r="AF1354" s="49">
        <v>0</v>
      </c>
      <c r="AG1354" s="48">
        <v>43</v>
      </c>
      <c r="AH1354" s="49">
        <v>100</v>
      </c>
      <c r="AI1354" s="48">
        <v>43</v>
      </c>
    </row>
    <row r="1355" spans="1:35" x14ac:dyDescent="0.25">
      <c r="A1355" s="62" t="s">
        <v>778</v>
      </c>
      <c r="B1355" s="62" t="s">
        <v>1718</v>
      </c>
      <c r="C1355" s="63"/>
      <c r="D1355" s="64"/>
      <c r="E1355" s="65"/>
      <c r="F1355" s="66"/>
      <c r="G1355" s="63"/>
      <c r="H1355" s="67"/>
      <c r="I1355" s="68"/>
      <c r="J1355" s="68"/>
      <c r="K1355" s="34"/>
      <c r="L1355" s="75">
        <v>1355</v>
      </c>
      <c r="M1355" s="75" t="b">
        <f xml:space="preserve"> IF(AND(Edges[Relationship Date (UTC)] &gt;= Misc!$O$2, Edges[Relationship Date (UTC)] &lt;= Misc!$P$2,Edges[Tweet Date (UTC)] &gt;= Misc!$O$3, Edges[Tweet Date (UTC)] &lt;= Misc!$P$3,TRUE), TRUE, FALSE)</f>
        <v>1</v>
      </c>
      <c r="N1355" s="70"/>
      <c r="O1355" s="87" t="s">
        <v>1908</v>
      </c>
      <c r="P1355" s="90">
        <v>44081.390243055554</v>
      </c>
      <c r="Q1355" s="87" t="s">
        <v>2339</v>
      </c>
      <c r="R1355" s="87"/>
      <c r="S1355" s="87"/>
      <c r="T1355" s="87" t="s">
        <v>2771</v>
      </c>
      <c r="U1355" s="90">
        <v>44081.390243055554</v>
      </c>
      <c r="V1355" s="92" t="s">
        <v>3827</v>
      </c>
      <c r="W1355" s="87"/>
      <c r="X1355" s="87"/>
      <c r="Y1355" s="96" t="s">
        <v>5827</v>
      </c>
      <c r="Z1355" s="87"/>
      <c r="AA1355" s="48">
        <v>1</v>
      </c>
      <c r="AB1355" s="49">
        <v>6.666666666666667</v>
      </c>
      <c r="AC1355" s="48">
        <v>1</v>
      </c>
      <c r="AD1355" s="49">
        <v>6.666666666666667</v>
      </c>
      <c r="AE1355" s="48">
        <v>0</v>
      </c>
      <c r="AF1355" s="49">
        <v>0</v>
      </c>
      <c r="AG1355" s="48">
        <v>13</v>
      </c>
      <c r="AH1355" s="49">
        <v>86.666666666666671</v>
      </c>
      <c r="AI1355" s="48">
        <v>15</v>
      </c>
    </row>
    <row r="1356" spans="1:35" x14ac:dyDescent="0.25">
      <c r="A1356" s="62" t="s">
        <v>778</v>
      </c>
      <c r="B1356" s="62" t="s">
        <v>1719</v>
      </c>
      <c r="C1356" s="63"/>
      <c r="D1356" s="64"/>
      <c r="E1356" s="65"/>
      <c r="F1356" s="66"/>
      <c r="G1356" s="63"/>
      <c r="H1356" s="67"/>
      <c r="I1356" s="68"/>
      <c r="J1356" s="68"/>
      <c r="K1356" s="34"/>
      <c r="L1356" s="75">
        <v>1356</v>
      </c>
      <c r="M1356" s="75" t="b">
        <f xml:space="preserve"> IF(AND(Edges[Relationship Date (UTC)] &gt;= Misc!$O$2, Edges[Relationship Date (UTC)] &lt;= Misc!$P$2,Edges[Tweet Date (UTC)] &gt;= Misc!$O$3, Edges[Tweet Date (UTC)] &lt;= Misc!$P$3,TRUE), TRUE, FALSE)</f>
        <v>1</v>
      </c>
      <c r="N1356" s="70"/>
      <c r="O1356" s="87" t="s">
        <v>1908</v>
      </c>
      <c r="P1356" s="90">
        <v>44081.390347222223</v>
      </c>
      <c r="Q1356" s="87" t="s">
        <v>2340</v>
      </c>
      <c r="R1356" s="87"/>
      <c r="S1356" s="87"/>
      <c r="T1356" s="87" t="s">
        <v>2743</v>
      </c>
      <c r="U1356" s="90">
        <v>44081.390347222223</v>
      </c>
      <c r="V1356" s="92" t="s">
        <v>3828</v>
      </c>
      <c r="W1356" s="87"/>
      <c r="X1356" s="87"/>
      <c r="Y1356" s="96" t="s">
        <v>5828</v>
      </c>
      <c r="Z1356" s="87"/>
      <c r="AA1356" s="48">
        <v>0</v>
      </c>
      <c r="AB1356" s="49">
        <v>0</v>
      </c>
      <c r="AC1356" s="48">
        <v>0</v>
      </c>
      <c r="AD1356" s="49">
        <v>0</v>
      </c>
      <c r="AE1356" s="48">
        <v>0</v>
      </c>
      <c r="AF1356" s="49">
        <v>0</v>
      </c>
      <c r="AG1356" s="48">
        <v>8</v>
      </c>
      <c r="AH1356" s="49">
        <v>100</v>
      </c>
      <c r="AI1356" s="48">
        <v>8</v>
      </c>
    </row>
    <row r="1357" spans="1:35" x14ac:dyDescent="0.25">
      <c r="A1357" s="62" t="s">
        <v>778</v>
      </c>
      <c r="B1357" s="62" t="s">
        <v>1384</v>
      </c>
      <c r="C1357" s="63"/>
      <c r="D1357" s="64"/>
      <c r="E1357" s="65"/>
      <c r="F1357" s="66"/>
      <c r="G1357" s="63"/>
      <c r="H1357" s="67"/>
      <c r="I1357" s="68"/>
      <c r="J1357" s="68"/>
      <c r="K1357" s="34"/>
      <c r="L1357" s="75">
        <v>1357</v>
      </c>
      <c r="M1357" s="75" t="b">
        <f xml:space="preserve"> IF(AND(Edges[Relationship Date (UTC)] &gt;= Misc!$O$2, Edges[Relationship Date (UTC)] &lt;= Misc!$P$2,Edges[Tweet Date (UTC)] &gt;= Misc!$O$3, Edges[Tweet Date (UTC)] &lt;= Misc!$P$3,TRUE), TRUE, FALSE)</f>
        <v>1</v>
      </c>
      <c r="N1357" s="70"/>
      <c r="O1357" s="87" t="s">
        <v>1908</v>
      </c>
      <c r="P1357" s="90">
        <v>44081.388402777775</v>
      </c>
      <c r="Q1357" s="87" t="s">
        <v>2114</v>
      </c>
      <c r="R1357" s="87"/>
      <c r="S1357" s="87"/>
      <c r="T1357" s="87"/>
      <c r="U1357" s="90">
        <v>44081.388402777775</v>
      </c>
      <c r="V1357" s="92" t="s">
        <v>3829</v>
      </c>
      <c r="W1357" s="87"/>
      <c r="X1357" s="87"/>
      <c r="Y1357" s="96" t="s">
        <v>5829</v>
      </c>
      <c r="Z1357" s="87"/>
      <c r="AA1357" s="48"/>
      <c r="AB1357" s="49"/>
      <c r="AC1357" s="48"/>
      <c r="AD1357" s="49"/>
      <c r="AE1357" s="48"/>
      <c r="AF1357" s="49"/>
      <c r="AG1357" s="48"/>
      <c r="AH1357" s="49"/>
      <c r="AI1357" s="48"/>
    </row>
    <row r="1358" spans="1:35" x14ac:dyDescent="0.25">
      <c r="A1358" s="62" t="s">
        <v>778</v>
      </c>
      <c r="B1358" s="62" t="s">
        <v>1383</v>
      </c>
      <c r="C1358" s="63"/>
      <c r="D1358" s="64"/>
      <c r="E1358" s="65"/>
      <c r="F1358" s="66"/>
      <c r="G1358" s="63"/>
      <c r="H1358" s="67"/>
      <c r="I1358" s="68"/>
      <c r="J1358" s="68"/>
      <c r="K1358" s="34"/>
      <c r="L1358" s="75">
        <v>1358</v>
      </c>
      <c r="M1358" s="75" t="b">
        <f xml:space="preserve"> IF(AND(Edges[Relationship Date (UTC)] &gt;= Misc!$O$2, Edges[Relationship Date (UTC)] &lt;= Misc!$P$2,Edges[Tweet Date (UTC)] &gt;= Misc!$O$3, Edges[Tweet Date (UTC)] &lt;= Misc!$P$3,TRUE), TRUE, FALSE)</f>
        <v>1</v>
      </c>
      <c r="N1358" s="70"/>
      <c r="O1358" s="87" t="s">
        <v>1908</v>
      </c>
      <c r="P1358" s="90">
        <v>44081.388402777775</v>
      </c>
      <c r="Q1358" s="87" t="s">
        <v>2114</v>
      </c>
      <c r="R1358" s="87"/>
      <c r="S1358" s="87"/>
      <c r="T1358" s="87"/>
      <c r="U1358" s="90">
        <v>44081.388402777775</v>
      </c>
      <c r="V1358" s="92" t="s">
        <v>3829</v>
      </c>
      <c r="W1358" s="87"/>
      <c r="X1358" s="87"/>
      <c r="Y1358" s="96" t="s">
        <v>5829</v>
      </c>
      <c r="Z1358" s="87"/>
      <c r="AA1358" s="48">
        <v>3</v>
      </c>
      <c r="AB1358" s="49">
        <v>14.285714285714286</v>
      </c>
      <c r="AC1358" s="48">
        <v>0</v>
      </c>
      <c r="AD1358" s="49">
        <v>0</v>
      </c>
      <c r="AE1358" s="48">
        <v>0</v>
      </c>
      <c r="AF1358" s="49">
        <v>0</v>
      </c>
      <c r="AG1358" s="48">
        <v>18</v>
      </c>
      <c r="AH1358" s="49">
        <v>85.714285714285708</v>
      </c>
      <c r="AI1358" s="48">
        <v>21</v>
      </c>
    </row>
    <row r="1359" spans="1:35" x14ac:dyDescent="0.25">
      <c r="A1359" s="62" t="s">
        <v>779</v>
      </c>
      <c r="B1359" s="62" t="s">
        <v>1165</v>
      </c>
      <c r="C1359" s="63"/>
      <c r="D1359" s="64"/>
      <c r="E1359" s="65"/>
      <c r="F1359" s="66"/>
      <c r="G1359" s="63"/>
      <c r="H1359" s="67"/>
      <c r="I1359" s="68"/>
      <c r="J1359" s="68"/>
      <c r="K1359" s="34"/>
      <c r="L1359" s="75">
        <v>1359</v>
      </c>
      <c r="M1359" s="75" t="b">
        <f xml:space="preserve"> IF(AND(Edges[Relationship Date (UTC)] &gt;= Misc!$O$2, Edges[Relationship Date (UTC)] &lt;= Misc!$P$2,Edges[Tweet Date (UTC)] &gt;= Misc!$O$3, Edges[Tweet Date (UTC)] &lt;= Misc!$P$3,TRUE), TRUE, FALSE)</f>
        <v>1</v>
      </c>
      <c r="N1359" s="70"/>
      <c r="O1359" s="87" t="s">
        <v>1908</v>
      </c>
      <c r="P1359" s="90">
        <v>44081.390381944446</v>
      </c>
      <c r="Q1359" s="87" t="s">
        <v>1932</v>
      </c>
      <c r="R1359" s="87"/>
      <c r="S1359" s="87"/>
      <c r="T1359" s="87" t="s">
        <v>2743</v>
      </c>
      <c r="U1359" s="90">
        <v>44081.390381944446</v>
      </c>
      <c r="V1359" s="92" t="s">
        <v>3830</v>
      </c>
      <c r="W1359" s="87"/>
      <c r="X1359" s="87"/>
      <c r="Y1359" s="96" t="s">
        <v>5830</v>
      </c>
      <c r="Z1359" s="87"/>
      <c r="AA1359" s="48">
        <v>0</v>
      </c>
      <c r="AB1359" s="49">
        <v>0</v>
      </c>
      <c r="AC1359" s="48">
        <v>0</v>
      </c>
      <c r="AD1359" s="49">
        <v>0</v>
      </c>
      <c r="AE1359" s="48">
        <v>0</v>
      </c>
      <c r="AF1359" s="49">
        <v>0</v>
      </c>
      <c r="AG1359" s="48">
        <v>26</v>
      </c>
      <c r="AH1359" s="49">
        <v>100</v>
      </c>
      <c r="AI1359" s="48">
        <v>26</v>
      </c>
    </row>
    <row r="1360" spans="1:35" x14ac:dyDescent="0.25">
      <c r="A1360" s="62" t="s">
        <v>780</v>
      </c>
      <c r="B1360" s="62" t="s">
        <v>1165</v>
      </c>
      <c r="C1360" s="63"/>
      <c r="D1360" s="64"/>
      <c r="E1360" s="65"/>
      <c r="F1360" s="66"/>
      <c r="G1360" s="63"/>
      <c r="H1360" s="67"/>
      <c r="I1360" s="68"/>
      <c r="J1360" s="68"/>
      <c r="K1360" s="34"/>
      <c r="L1360" s="75">
        <v>1360</v>
      </c>
      <c r="M1360" s="75" t="b">
        <f xml:space="preserve"> IF(AND(Edges[Relationship Date (UTC)] &gt;= Misc!$O$2, Edges[Relationship Date (UTC)] &lt;= Misc!$P$2,Edges[Tweet Date (UTC)] &gt;= Misc!$O$3, Edges[Tweet Date (UTC)] &lt;= Misc!$P$3,TRUE), TRUE, FALSE)</f>
        <v>1</v>
      </c>
      <c r="N1360" s="70"/>
      <c r="O1360" s="87" t="s">
        <v>1908</v>
      </c>
      <c r="P1360" s="90">
        <v>44081.390416666669</v>
      </c>
      <c r="Q1360" s="87" t="s">
        <v>2220</v>
      </c>
      <c r="R1360" s="92" t="s">
        <v>2677</v>
      </c>
      <c r="S1360" s="87" t="s">
        <v>2738</v>
      </c>
      <c r="T1360" s="87" t="s">
        <v>2743</v>
      </c>
      <c r="U1360" s="90">
        <v>44081.390416666669</v>
      </c>
      <c r="V1360" s="92" t="s">
        <v>3831</v>
      </c>
      <c r="W1360" s="87"/>
      <c r="X1360" s="87"/>
      <c r="Y1360" s="96" t="s">
        <v>5831</v>
      </c>
      <c r="Z1360" s="87"/>
      <c r="AA1360" s="48">
        <v>0</v>
      </c>
      <c r="AB1360" s="49">
        <v>0</v>
      </c>
      <c r="AC1360" s="48">
        <v>0</v>
      </c>
      <c r="AD1360" s="49">
        <v>0</v>
      </c>
      <c r="AE1360" s="48">
        <v>0</v>
      </c>
      <c r="AF1360" s="49">
        <v>0</v>
      </c>
      <c r="AG1360" s="48">
        <v>16</v>
      </c>
      <c r="AH1360" s="49">
        <v>100</v>
      </c>
      <c r="AI1360" s="48">
        <v>16</v>
      </c>
    </row>
    <row r="1361" spans="1:35" x14ac:dyDescent="0.25">
      <c r="A1361" s="62" t="s">
        <v>781</v>
      </c>
      <c r="B1361" s="62" t="s">
        <v>1387</v>
      </c>
      <c r="C1361" s="63"/>
      <c r="D1361" s="64"/>
      <c r="E1361" s="65"/>
      <c r="F1361" s="66"/>
      <c r="G1361" s="63"/>
      <c r="H1361" s="67"/>
      <c r="I1361" s="68"/>
      <c r="J1361" s="68"/>
      <c r="K1361" s="34"/>
      <c r="L1361" s="75">
        <v>1361</v>
      </c>
      <c r="M1361" s="75" t="b">
        <f xml:space="preserve"> IF(AND(Edges[Relationship Date (UTC)] &gt;= Misc!$O$2, Edges[Relationship Date (UTC)] &lt;= Misc!$P$2,Edges[Tweet Date (UTC)] &gt;= Misc!$O$3, Edges[Tweet Date (UTC)] &lt;= Misc!$P$3,TRUE), TRUE, FALSE)</f>
        <v>1</v>
      </c>
      <c r="N1361" s="70"/>
      <c r="O1361" s="87" t="s">
        <v>1908</v>
      </c>
      <c r="P1361" s="90">
        <v>44081.390439814815</v>
      </c>
      <c r="Q1361" s="87" t="s">
        <v>1983</v>
      </c>
      <c r="R1361" s="87"/>
      <c r="S1361" s="87"/>
      <c r="T1361" s="87" t="s">
        <v>2743</v>
      </c>
      <c r="U1361" s="90">
        <v>44081.390439814815</v>
      </c>
      <c r="V1361" s="92" t="s">
        <v>3832</v>
      </c>
      <c r="W1361" s="87"/>
      <c r="X1361" s="87"/>
      <c r="Y1361" s="96" t="s">
        <v>5832</v>
      </c>
      <c r="Z1361" s="87"/>
      <c r="AA1361" s="48">
        <v>0</v>
      </c>
      <c r="AB1361" s="49">
        <v>0</v>
      </c>
      <c r="AC1361" s="48">
        <v>0</v>
      </c>
      <c r="AD1361" s="49">
        <v>0</v>
      </c>
      <c r="AE1361" s="48">
        <v>0</v>
      </c>
      <c r="AF1361" s="49">
        <v>0</v>
      </c>
      <c r="AG1361" s="48">
        <v>22</v>
      </c>
      <c r="AH1361" s="49">
        <v>100</v>
      </c>
      <c r="AI1361" s="48">
        <v>22</v>
      </c>
    </row>
    <row r="1362" spans="1:35" x14ac:dyDescent="0.25">
      <c r="A1362" s="62" t="s">
        <v>782</v>
      </c>
      <c r="B1362" s="62" t="s">
        <v>1165</v>
      </c>
      <c r="C1362" s="63"/>
      <c r="D1362" s="64"/>
      <c r="E1362" s="65"/>
      <c r="F1362" s="66"/>
      <c r="G1362" s="63"/>
      <c r="H1362" s="67"/>
      <c r="I1362" s="68"/>
      <c r="J1362" s="68"/>
      <c r="K1362" s="34"/>
      <c r="L1362" s="75">
        <v>1362</v>
      </c>
      <c r="M1362" s="75" t="b">
        <f xml:space="preserve"> IF(AND(Edges[Relationship Date (UTC)] &gt;= Misc!$O$2, Edges[Relationship Date (UTC)] &lt;= Misc!$P$2,Edges[Tweet Date (UTC)] &gt;= Misc!$O$3, Edges[Tweet Date (UTC)] &lt;= Misc!$P$3,TRUE), TRUE, FALSE)</f>
        <v>1</v>
      </c>
      <c r="N1362" s="70"/>
      <c r="O1362" s="87" t="s">
        <v>1909</v>
      </c>
      <c r="P1362" s="90">
        <v>44081.390451388892</v>
      </c>
      <c r="Q1362" s="87" t="s">
        <v>2341</v>
      </c>
      <c r="R1362" s="87"/>
      <c r="S1362" s="87"/>
      <c r="T1362" s="87" t="s">
        <v>2743</v>
      </c>
      <c r="U1362" s="90">
        <v>44081.390451388892</v>
      </c>
      <c r="V1362" s="92" t="s">
        <v>3833</v>
      </c>
      <c r="W1362" s="87"/>
      <c r="X1362" s="87"/>
      <c r="Y1362" s="96" t="s">
        <v>5833</v>
      </c>
      <c r="Z1362" s="96" t="s">
        <v>6910</v>
      </c>
      <c r="AA1362" s="132">
        <v>0</v>
      </c>
      <c r="AB1362" s="133">
        <v>0</v>
      </c>
      <c r="AC1362" s="132">
        <v>0</v>
      </c>
      <c r="AD1362" s="133">
        <v>0</v>
      </c>
      <c r="AE1362" s="132">
        <v>0</v>
      </c>
      <c r="AF1362" s="133">
        <v>0</v>
      </c>
      <c r="AG1362" s="132">
        <v>2</v>
      </c>
      <c r="AH1362" s="133">
        <v>100</v>
      </c>
      <c r="AI1362" s="132">
        <v>2</v>
      </c>
    </row>
    <row r="1363" spans="1:35" x14ac:dyDescent="0.25">
      <c r="A1363" s="62" t="s">
        <v>783</v>
      </c>
      <c r="B1363" s="62" t="s">
        <v>1720</v>
      </c>
      <c r="C1363" s="63"/>
      <c r="D1363" s="64"/>
      <c r="E1363" s="65"/>
      <c r="F1363" s="66"/>
      <c r="G1363" s="63"/>
      <c r="H1363" s="67"/>
      <c r="I1363" s="68"/>
      <c r="J1363" s="68"/>
      <c r="K1363" s="34"/>
      <c r="L1363" s="75">
        <v>1363</v>
      </c>
      <c r="M1363" s="75" t="b">
        <f xml:space="preserve"> IF(AND(Edges[Relationship Date (UTC)] &gt;= Misc!$O$2, Edges[Relationship Date (UTC)] &lt;= Misc!$P$2,Edges[Tweet Date (UTC)] &gt;= Misc!$O$3, Edges[Tweet Date (UTC)] &lt;= Misc!$P$3,TRUE), TRUE, FALSE)</f>
        <v>1</v>
      </c>
      <c r="N1363" s="70"/>
      <c r="O1363" s="87" t="s">
        <v>1908</v>
      </c>
      <c r="P1363" s="90">
        <v>44081.390474537038</v>
      </c>
      <c r="Q1363" s="87" t="s">
        <v>2342</v>
      </c>
      <c r="R1363" s="87"/>
      <c r="S1363" s="87"/>
      <c r="T1363" s="87"/>
      <c r="U1363" s="90">
        <v>44081.390474537038</v>
      </c>
      <c r="V1363" s="92" t="s">
        <v>3834</v>
      </c>
      <c r="W1363" s="87"/>
      <c r="X1363" s="87"/>
      <c r="Y1363" s="96" t="s">
        <v>5834</v>
      </c>
      <c r="Z1363" s="87"/>
      <c r="AA1363" s="48">
        <v>0</v>
      </c>
      <c r="AB1363" s="49">
        <v>0</v>
      </c>
      <c r="AC1363" s="48">
        <v>0</v>
      </c>
      <c r="AD1363" s="49">
        <v>0</v>
      </c>
      <c r="AE1363" s="48">
        <v>0</v>
      </c>
      <c r="AF1363" s="49">
        <v>0</v>
      </c>
      <c r="AG1363" s="48">
        <v>49</v>
      </c>
      <c r="AH1363" s="49">
        <v>100</v>
      </c>
      <c r="AI1363" s="48">
        <v>49</v>
      </c>
    </row>
    <row r="1364" spans="1:35" x14ac:dyDescent="0.25">
      <c r="A1364" s="62" t="s">
        <v>783</v>
      </c>
      <c r="B1364" s="62" t="s">
        <v>1628</v>
      </c>
      <c r="C1364" s="63"/>
      <c r="D1364" s="64"/>
      <c r="E1364" s="65"/>
      <c r="F1364" s="66"/>
      <c r="G1364" s="63"/>
      <c r="H1364" s="67"/>
      <c r="I1364" s="68"/>
      <c r="J1364" s="68"/>
      <c r="K1364" s="34"/>
      <c r="L1364" s="75">
        <v>1364</v>
      </c>
      <c r="M1364" s="75" t="b">
        <f xml:space="preserve"> IF(AND(Edges[Relationship Date (UTC)] &gt;= Misc!$O$2, Edges[Relationship Date (UTC)] &lt;= Misc!$P$2,Edges[Tweet Date (UTC)] &gt;= Misc!$O$3, Edges[Tweet Date (UTC)] &lt;= Misc!$P$3,TRUE), TRUE, FALSE)</f>
        <v>1</v>
      </c>
      <c r="N1364" s="70"/>
      <c r="O1364" s="87" t="s">
        <v>1908</v>
      </c>
      <c r="P1364" s="90">
        <v>44081.389155092591</v>
      </c>
      <c r="Q1364" s="87" t="s">
        <v>2217</v>
      </c>
      <c r="R1364" s="87"/>
      <c r="S1364" s="87"/>
      <c r="T1364" s="87" t="s">
        <v>2743</v>
      </c>
      <c r="U1364" s="90">
        <v>44081.389155092591</v>
      </c>
      <c r="V1364" s="92" t="s">
        <v>3835</v>
      </c>
      <c r="W1364" s="87"/>
      <c r="X1364" s="87"/>
      <c r="Y1364" s="96" t="s">
        <v>5835</v>
      </c>
      <c r="Z1364" s="87"/>
      <c r="AA1364" s="48">
        <v>0</v>
      </c>
      <c r="AB1364" s="49">
        <v>0</v>
      </c>
      <c r="AC1364" s="48">
        <v>0</v>
      </c>
      <c r="AD1364" s="49">
        <v>0</v>
      </c>
      <c r="AE1364" s="48">
        <v>0</v>
      </c>
      <c r="AF1364" s="49">
        <v>0</v>
      </c>
      <c r="AG1364" s="48">
        <v>31</v>
      </c>
      <c r="AH1364" s="49">
        <v>100</v>
      </c>
      <c r="AI1364" s="48">
        <v>31</v>
      </c>
    </row>
    <row r="1365" spans="1:35" x14ac:dyDescent="0.25">
      <c r="A1365" s="62" t="s">
        <v>784</v>
      </c>
      <c r="B1365" s="62" t="s">
        <v>1165</v>
      </c>
      <c r="C1365" s="63"/>
      <c r="D1365" s="64"/>
      <c r="E1365" s="65"/>
      <c r="F1365" s="66"/>
      <c r="G1365" s="63"/>
      <c r="H1365" s="67"/>
      <c r="I1365" s="68"/>
      <c r="J1365" s="68"/>
      <c r="K1365" s="34"/>
      <c r="L1365" s="75">
        <v>1365</v>
      </c>
      <c r="M1365" s="75" t="b">
        <f xml:space="preserve"> IF(AND(Edges[Relationship Date (UTC)] &gt;= Misc!$O$2, Edges[Relationship Date (UTC)] &lt;= Misc!$P$2,Edges[Tweet Date (UTC)] &gt;= Misc!$O$3, Edges[Tweet Date (UTC)] &lt;= Misc!$P$3,TRUE), TRUE, FALSE)</f>
        <v>1</v>
      </c>
      <c r="N1365" s="70"/>
      <c r="O1365" s="87" t="s">
        <v>1908</v>
      </c>
      <c r="P1365" s="90">
        <v>44081.390486111108</v>
      </c>
      <c r="Q1365" s="87" t="s">
        <v>2219</v>
      </c>
      <c r="R1365" s="87"/>
      <c r="S1365" s="87"/>
      <c r="T1365" s="87" t="s">
        <v>2743</v>
      </c>
      <c r="U1365" s="90">
        <v>44081.390486111108</v>
      </c>
      <c r="V1365" s="92" t="s">
        <v>3836</v>
      </c>
      <c r="W1365" s="87"/>
      <c r="X1365" s="87"/>
      <c r="Y1365" s="96" t="s">
        <v>5836</v>
      </c>
      <c r="Z1365" s="87"/>
      <c r="AA1365" s="48">
        <v>0</v>
      </c>
      <c r="AB1365" s="49">
        <v>0</v>
      </c>
      <c r="AC1365" s="48">
        <v>0</v>
      </c>
      <c r="AD1365" s="49">
        <v>0</v>
      </c>
      <c r="AE1365" s="48">
        <v>0</v>
      </c>
      <c r="AF1365" s="49">
        <v>0</v>
      </c>
      <c r="AG1365" s="48">
        <v>16</v>
      </c>
      <c r="AH1365" s="49">
        <v>100</v>
      </c>
      <c r="AI1365" s="48">
        <v>16</v>
      </c>
    </row>
    <row r="1366" spans="1:35" x14ac:dyDescent="0.25">
      <c r="A1366" s="62" t="s">
        <v>785</v>
      </c>
      <c r="B1366" s="62" t="s">
        <v>1165</v>
      </c>
      <c r="C1366" s="63"/>
      <c r="D1366" s="64"/>
      <c r="E1366" s="65"/>
      <c r="F1366" s="66"/>
      <c r="G1366" s="63"/>
      <c r="H1366" s="67"/>
      <c r="I1366" s="68"/>
      <c r="J1366" s="68"/>
      <c r="K1366" s="34"/>
      <c r="L1366" s="75">
        <v>1366</v>
      </c>
      <c r="M1366" s="75" t="b">
        <f xml:space="preserve"> IF(AND(Edges[Relationship Date (UTC)] &gt;= Misc!$O$2, Edges[Relationship Date (UTC)] &lt;= Misc!$P$2,Edges[Tweet Date (UTC)] &gt;= Misc!$O$3, Edges[Tweet Date (UTC)] &lt;= Misc!$P$3,TRUE), TRUE, FALSE)</f>
        <v>1</v>
      </c>
      <c r="N1366" s="70"/>
      <c r="O1366" s="87" t="s">
        <v>1908</v>
      </c>
      <c r="P1366" s="90">
        <v>44081.390532407408</v>
      </c>
      <c r="Q1366" s="87" t="s">
        <v>2312</v>
      </c>
      <c r="R1366" s="87"/>
      <c r="S1366" s="87"/>
      <c r="T1366" s="87"/>
      <c r="U1366" s="90">
        <v>44081.390532407408</v>
      </c>
      <c r="V1366" s="92" t="s">
        <v>3837</v>
      </c>
      <c r="W1366" s="87"/>
      <c r="X1366" s="87"/>
      <c r="Y1366" s="96" t="s">
        <v>5837</v>
      </c>
      <c r="Z1366" s="87"/>
      <c r="AA1366" s="48">
        <v>0</v>
      </c>
      <c r="AB1366" s="49">
        <v>0</v>
      </c>
      <c r="AC1366" s="48">
        <v>0</v>
      </c>
      <c r="AD1366" s="49">
        <v>0</v>
      </c>
      <c r="AE1366" s="48">
        <v>0</v>
      </c>
      <c r="AF1366" s="49">
        <v>0</v>
      </c>
      <c r="AG1366" s="48">
        <v>21</v>
      </c>
      <c r="AH1366" s="49">
        <v>100</v>
      </c>
      <c r="AI1366" s="48">
        <v>21</v>
      </c>
    </row>
    <row r="1367" spans="1:35" x14ac:dyDescent="0.25">
      <c r="A1367" s="62" t="s">
        <v>786</v>
      </c>
      <c r="B1367" s="62" t="s">
        <v>1513</v>
      </c>
      <c r="C1367" s="63"/>
      <c r="D1367" s="64"/>
      <c r="E1367" s="65"/>
      <c r="F1367" s="66"/>
      <c r="G1367" s="63"/>
      <c r="H1367" s="67"/>
      <c r="I1367" s="68"/>
      <c r="J1367" s="68"/>
      <c r="K1367" s="34"/>
      <c r="L1367" s="75">
        <v>1367</v>
      </c>
      <c r="M1367" s="75" t="b">
        <f xml:space="preserve"> IF(AND(Edges[Relationship Date (UTC)] &gt;= Misc!$O$2, Edges[Relationship Date (UTC)] &lt;= Misc!$P$2,Edges[Tweet Date (UTC)] &gt;= Misc!$O$3, Edges[Tweet Date (UTC)] &lt;= Misc!$P$3,TRUE), TRUE, FALSE)</f>
        <v>1</v>
      </c>
      <c r="N1367" s="70"/>
      <c r="O1367" s="87" t="s">
        <v>1908</v>
      </c>
      <c r="P1367" s="90">
        <v>44081.390567129631</v>
      </c>
      <c r="Q1367" s="87" t="s">
        <v>2097</v>
      </c>
      <c r="R1367" s="87"/>
      <c r="S1367" s="87"/>
      <c r="T1367" s="87" t="s">
        <v>2795</v>
      </c>
      <c r="U1367" s="90">
        <v>44081.390567129631</v>
      </c>
      <c r="V1367" s="92" t="s">
        <v>3838</v>
      </c>
      <c r="W1367" s="87"/>
      <c r="X1367" s="87"/>
      <c r="Y1367" s="96" t="s">
        <v>5838</v>
      </c>
      <c r="Z1367" s="87"/>
      <c r="AA1367" s="48">
        <v>0</v>
      </c>
      <c r="AB1367" s="49">
        <v>0</v>
      </c>
      <c r="AC1367" s="48">
        <v>1</v>
      </c>
      <c r="AD1367" s="49">
        <v>5</v>
      </c>
      <c r="AE1367" s="48">
        <v>0</v>
      </c>
      <c r="AF1367" s="49">
        <v>0</v>
      </c>
      <c r="AG1367" s="48">
        <v>19</v>
      </c>
      <c r="AH1367" s="49">
        <v>95</v>
      </c>
      <c r="AI1367" s="48">
        <v>20</v>
      </c>
    </row>
    <row r="1368" spans="1:35" x14ac:dyDescent="0.25">
      <c r="A1368" s="62" t="s">
        <v>787</v>
      </c>
      <c r="B1368" s="62" t="s">
        <v>1443</v>
      </c>
      <c r="C1368" s="63"/>
      <c r="D1368" s="64"/>
      <c r="E1368" s="65"/>
      <c r="F1368" s="66"/>
      <c r="G1368" s="63"/>
      <c r="H1368" s="67"/>
      <c r="I1368" s="68"/>
      <c r="J1368" s="68"/>
      <c r="K1368" s="34"/>
      <c r="L1368" s="75">
        <v>1368</v>
      </c>
      <c r="M1368" s="75" t="b">
        <f xml:space="preserve"> IF(AND(Edges[Relationship Date (UTC)] &gt;= Misc!$O$2, Edges[Relationship Date (UTC)] &lt;= Misc!$P$2,Edges[Tweet Date (UTC)] &gt;= Misc!$O$3, Edges[Tweet Date (UTC)] &lt;= Misc!$P$3,TRUE), TRUE, FALSE)</f>
        <v>1</v>
      </c>
      <c r="N1368" s="70"/>
      <c r="O1368" s="87" t="s">
        <v>1908</v>
      </c>
      <c r="P1368" s="90">
        <v>44081.390636574077</v>
      </c>
      <c r="Q1368" s="87" t="s">
        <v>2030</v>
      </c>
      <c r="R1368" s="87"/>
      <c r="S1368" s="87"/>
      <c r="T1368" s="87" t="s">
        <v>2777</v>
      </c>
      <c r="U1368" s="90">
        <v>44081.390636574077</v>
      </c>
      <c r="V1368" s="92" t="s">
        <v>3839</v>
      </c>
      <c r="W1368" s="87"/>
      <c r="X1368" s="87"/>
      <c r="Y1368" s="96" t="s">
        <v>5839</v>
      </c>
      <c r="Z1368" s="87"/>
      <c r="AA1368" s="48">
        <v>0</v>
      </c>
      <c r="AB1368" s="49">
        <v>0</v>
      </c>
      <c r="AC1368" s="48">
        <v>0</v>
      </c>
      <c r="AD1368" s="49">
        <v>0</v>
      </c>
      <c r="AE1368" s="48">
        <v>0</v>
      </c>
      <c r="AF1368" s="49">
        <v>0</v>
      </c>
      <c r="AG1368" s="48">
        <v>47</v>
      </c>
      <c r="AH1368" s="49">
        <v>100</v>
      </c>
      <c r="AI1368" s="48">
        <v>47</v>
      </c>
    </row>
    <row r="1369" spans="1:35" x14ac:dyDescent="0.25">
      <c r="A1369" s="62" t="s">
        <v>788</v>
      </c>
      <c r="B1369" s="62" t="s">
        <v>1359</v>
      </c>
      <c r="C1369" s="63"/>
      <c r="D1369" s="64"/>
      <c r="E1369" s="65"/>
      <c r="F1369" s="66"/>
      <c r="G1369" s="63"/>
      <c r="H1369" s="67"/>
      <c r="I1369" s="68"/>
      <c r="J1369" s="68"/>
      <c r="K1369" s="34"/>
      <c r="L1369" s="75">
        <v>1369</v>
      </c>
      <c r="M1369" s="75" t="b">
        <f xml:space="preserve"> IF(AND(Edges[Relationship Date (UTC)] &gt;= Misc!$O$2, Edges[Relationship Date (UTC)] &lt;= Misc!$P$2,Edges[Tweet Date (UTC)] &gt;= Misc!$O$3, Edges[Tweet Date (UTC)] &lt;= Misc!$P$3,TRUE), TRUE, FALSE)</f>
        <v>1</v>
      </c>
      <c r="N1369" s="70"/>
      <c r="O1369" s="87" t="s">
        <v>1908</v>
      </c>
      <c r="P1369" s="90">
        <v>44081.390659722223</v>
      </c>
      <c r="Q1369" s="87" t="s">
        <v>1923</v>
      </c>
      <c r="R1369" s="87"/>
      <c r="S1369" s="87"/>
      <c r="T1369" s="87" t="s">
        <v>2748</v>
      </c>
      <c r="U1369" s="90">
        <v>44081.390659722223</v>
      </c>
      <c r="V1369" s="92" t="s">
        <v>3840</v>
      </c>
      <c r="W1369" s="87"/>
      <c r="X1369" s="87"/>
      <c r="Y1369" s="96" t="s">
        <v>5840</v>
      </c>
      <c r="Z1369" s="87"/>
      <c r="AA1369" s="48">
        <v>0</v>
      </c>
      <c r="AB1369" s="49">
        <v>0</v>
      </c>
      <c r="AC1369" s="48">
        <v>0</v>
      </c>
      <c r="AD1369" s="49">
        <v>0</v>
      </c>
      <c r="AE1369" s="48">
        <v>0</v>
      </c>
      <c r="AF1369" s="49">
        <v>0</v>
      </c>
      <c r="AG1369" s="48">
        <v>14</v>
      </c>
      <c r="AH1369" s="49">
        <v>100</v>
      </c>
      <c r="AI1369" s="48">
        <v>14</v>
      </c>
    </row>
    <row r="1370" spans="1:35" x14ac:dyDescent="0.25">
      <c r="A1370" s="62" t="s">
        <v>789</v>
      </c>
      <c r="B1370" s="62" t="s">
        <v>1721</v>
      </c>
      <c r="C1370" s="63"/>
      <c r="D1370" s="64"/>
      <c r="E1370" s="65"/>
      <c r="F1370" s="66"/>
      <c r="G1370" s="63"/>
      <c r="H1370" s="67"/>
      <c r="I1370" s="68"/>
      <c r="J1370" s="68"/>
      <c r="K1370" s="34"/>
      <c r="L1370" s="75">
        <v>1370</v>
      </c>
      <c r="M1370" s="75" t="b">
        <f xml:space="preserve"> IF(AND(Edges[Relationship Date (UTC)] &gt;= Misc!$O$2, Edges[Relationship Date (UTC)] &lt;= Misc!$P$2,Edges[Tweet Date (UTC)] &gt;= Misc!$O$3, Edges[Tweet Date (UTC)] &lt;= Misc!$P$3,TRUE), TRUE, FALSE)</f>
        <v>1</v>
      </c>
      <c r="N1370" s="70"/>
      <c r="O1370" s="87" t="s">
        <v>1908</v>
      </c>
      <c r="P1370" s="90">
        <v>44081.390659722223</v>
      </c>
      <c r="Q1370" s="87" t="s">
        <v>2343</v>
      </c>
      <c r="R1370" s="87"/>
      <c r="S1370" s="87"/>
      <c r="T1370" s="87"/>
      <c r="U1370" s="90">
        <v>44081.390659722223</v>
      </c>
      <c r="V1370" s="92" t="s">
        <v>3841</v>
      </c>
      <c r="W1370" s="87"/>
      <c r="X1370" s="87"/>
      <c r="Y1370" s="96" t="s">
        <v>5841</v>
      </c>
      <c r="Z1370" s="87"/>
      <c r="AA1370" s="48">
        <v>0</v>
      </c>
      <c r="AB1370" s="49">
        <v>0</v>
      </c>
      <c r="AC1370" s="48">
        <v>0</v>
      </c>
      <c r="AD1370" s="49">
        <v>0</v>
      </c>
      <c r="AE1370" s="48">
        <v>0</v>
      </c>
      <c r="AF1370" s="49">
        <v>0</v>
      </c>
      <c r="AG1370" s="48">
        <v>21</v>
      </c>
      <c r="AH1370" s="49">
        <v>100</v>
      </c>
      <c r="AI1370" s="48">
        <v>21</v>
      </c>
    </row>
    <row r="1371" spans="1:35" x14ac:dyDescent="0.25">
      <c r="A1371" s="62" t="s">
        <v>790</v>
      </c>
      <c r="B1371" s="62" t="s">
        <v>1712</v>
      </c>
      <c r="C1371" s="63"/>
      <c r="D1371" s="64"/>
      <c r="E1371" s="65"/>
      <c r="F1371" s="66"/>
      <c r="G1371" s="63"/>
      <c r="H1371" s="67"/>
      <c r="I1371" s="68"/>
      <c r="J1371" s="68"/>
      <c r="K1371" s="34"/>
      <c r="L1371" s="75">
        <v>1371</v>
      </c>
      <c r="M1371" s="75" t="b">
        <f xml:space="preserve"> IF(AND(Edges[Relationship Date (UTC)] &gt;= Misc!$O$2, Edges[Relationship Date (UTC)] &lt;= Misc!$P$2,Edges[Tweet Date (UTC)] &gt;= Misc!$O$3, Edges[Tweet Date (UTC)] &lt;= Misc!$P$3,TRUE), TRUE, FALSE)</f>
        <v>1</v>
      </c>
      <c r="N1371" s="70"/>
      <c r="O1371" s="87" t="s">
        <v>1908</v>
      </c>
      <c r="P1371" s="90">
        <v>44081.389768518522</v>
      </c>
      <c r="Q1371" s="87" t="s">
        <v>2334</v>
      </c>
      <c r="R1371" s="87"/>
      <c r="S1371" s="87"/>
      <c r="T1371" s="87" t="s">
        <v>2848</v>
      </c>
      <c r="U1371" s="90">
        <v>44081.389768518522</v>
      </c>
      <c r="V1371" s="92" t="s">
        <v>3842</v>
      </c>
      <c r="W1371" s="87"/>
      <c r="X1371" s="87"/>
      <c r="Y1371" s="96" t="s">
        <v>5842</v>
      </c>
      <c r="Z1371" s="87"/>
      <c r="AA1371" s="48">
        <v>0</v>
      </c>
      <c r="AB1371" s="49">
        <v>0</v>
      </c>
      <c r="AC1371" s="48">
        <v>0</v>
      </c>
      <c r="AD1371" s="49">
        <v>0</v>
      </c>
      <c r="AE1371" s="48">
        <v>0</v>
      </c>
      <c r="AF1371" s="49">
        <v>0</v>
      </c>
      <c r="AG1371" s="48">
        <v>14</v>
      </c>
      <c r="AH1371" s="49">
        <v>100</v>
      </c>
      <c r="AI1371" s="48">
        <v>14</v>
      </c>
    </row>
    <row r="1372" spans="1:35" x14ac:dyDescent="0.25">
      <c r="A1372" s="62" t="s">
        <v>790</v>
      </c>
      <c r="B1372" s="62" t="s">
        <v>1352</v>
      </c>
      <c r="C1372" s="63"/>
      <c r="D1372" s="64"/>
      <c r="E1372" s="65"/>
      <c r="F1372" s="66"/>
      <c r="G1372" s="63"/>
      <c r="H1372" s="67"/>
      <c r="I1372" s="68"/>
      <c r="J1372" s="68"/>
      <c r="K1372" s="34"/>
      <c r="L1372" s="75">
        <v>1372</v>
      </c>
      <c r="M1372" s="75" t="b">
        <f xml:space="preserve"> IF(AND(Edges[Relationship Date (UTC)] &gt;= Misc!$O$2, Edges[Relationship Date (UTC)] &lt;= Misc!$P$2,Edges[Tweet Date (UTC)] &gt;= Misc!$O$3, Edges[Tweet Date (UTC)] &lt;= Misc!$P$3,TRUE), TRUE, FALSE)</f>
        <v>1</v>
      </c>
      <c r="N1372" s="70"/>
      <c r="O1372" s="87" t="s">
        <v>1908</v>
      </c>
      <c r="P1372" s="90">
        <v>44081.390682870369</v>
      </c>
      <c r="Q1372" s="87" t="s">
        <v>1934</v>
      </c>
      <c r="R1372" s="87"/>
      <c r="S1372" s="87"/>
      <c r="T1372" s="87"/>
      <c r="U1372" s="90">
        <v>44081.390682870369</v>
      </c>
      <c r="V1372" s="92" t="s">
        <v>3843</v>
      </c>
      <c r="W1372" s="87"/>
      <c r="X1372" s="87"/>
      <c r="Y1372" s="96" t="s">
        <v>5843</v>
      </c>
      <c r="Z1372" s="87"/>
      <c r="AA1372" s="48">
        <v>0</v>
      </c>
      <c r="AB1372" s="49">
        <v>0</v>
      </c>
      <c r="AC1372" s="48">
        <v>0</v>
      </c>
      <c r="AD1372" s="49">
        <v>0</v>
      </c>
      <c r="AE1372" s="48">
        <v>0</v>
      </c>
      <c r="AF1372" s="49">
        <v>0</v>
      </c>
      <c r="AG1372" s="48">
        <v>48</v>
      </c>
      <c r="AH1372" s="49">
        <v>100</v>
      </c>
      <c r="AI1372" s="48">
        <v>48</v>
      </c>
    </row>
    <row r="1373" spans="1:35" x14ac:dyDescent="0.25">
      <c r="A1373" s="62" t="s">
        <v>791</v>
      </c>
      <c r="B1373" s="62" t="s">
        <v>1387</v>
      </c>
      <c r="C1373" s="63"/>
      <c r="D1373" s="64"/>
      <c r="E1373" s="65"/>
      <c r="F1373" s="66"/>
      <c r="G1373" s="63"/>
      <c r="H1373" s="67"/>
      <c r="I1373" s="68"/>
      <c r="J1373" s="68"/>
      <c r="K1373" s="34"/>
      <c r="L1373" s="75">
        <v>1373</v>
      </c>
      <c r="M1373" s="75" t="b">
        <f xml:space="preserve"> IF(AND(Edges[Relationship Date (UTC)] &gt;= Misc!$O$2, Edges[Relationship Date (UTC)] &lt;= Misc!$P$2,Edges[Tweet Date (UTC)] &gt;= Misc!$O$3, Edges[Tweet Date (UTC)] &lt;= Misc!$P$3,TRUE), TRUE, FALSE)</f>
        <v>1</v>
      </c>
      <c r="N1373" s="70"/>
      <c r="O1373" s="87" t="s">
        <v>1908</v>
      </c>
      <c r="P1373" s="90">
        <v>44081.390752314815</v>
      </c>
      <c r="Q1373" s="87" t="s">
        <v>2228</v>
      </c>
      <c r="R1373" s="87"/>
      <c r="S1373" s="87"/>
      <c r="T1373" s="87" t="s">
        <v>2743</v>
      </c>
      <c r="U1373" s="90">
        <v>44081.390752314815</v>
      </c>
      <c r="V1373" s="92" t="s">
        <v>3844</v>
      </c>
      <c r="W1373" s="87"/>
      <c r="X1373" s="87"/>
      <c r="Y1373" s="96" t="s">
        <v>5844</v>
      </c>
      <c r="Z1373" s="87"/>
      <c r="AA1373" s="48">
        <v>0</v>
      </c>
      <c r="AB1373" s="49">
        <v>0</v>
      </c>
      <c r="AC1373" s="48">
        <v>0</v>
      </c>
      <c r="AD1373" s="49">
        <v>0</v>
      </c>
      <c r="AE1373" s="48">
        <v>0</v>
      </c>
      <c r="AF1373" s="49">
        <v>0</v>
      </c>
      <c r="AG1373" s="48">
        <v>6</v>
      </c>
      <c r="AH1373" s="49">
        <v>100</v>
      </c>
      <c r="AI1373" s="48">
        <v>6</v>
      </c>
    </row>
    <row r="1374" spans="1:35" x14ac:dyDescent="0.25">
      <c r="A1374" s="62" t="s">
        <v>792</v>
      </c>
      <c r="B1374" s="62" t="s">
        <v>1167</v>
      </c>
      <c r="C1374" s="63"/>
      <c r="D1374" s="64"/>
      <c r="E1374" s="65"/>
      <c r="F1374" s="66"/>
      <c r="G1374" s="63"/>
      <c r="H1374" s="67"/>
      <c r="I1374" s="68"/>
      <c r="J1374" s="68"/>
      <c r="K1374" s="34"/>
      <c r="L1374" s="75">
        <v>1374</v>
      </c>
      <c r="M1374" s="75" t="b">
        <f xml:space="preserve"> IF(AND(Edges[Relationship Date (UTC)] &gt;= Misc!$O$2, Edges[Relationship Date (UTC)] &lt;= Misc!$P$2,Edges[Tweet Date (UTC)] &gt;= Misc!$O$3, Edges[Tweet Date (UTC)] &lt;= Misc!$P$3,TRUE), TRUE, FALSE)</f>
        <v>1</v>
      </c>
      <c r="N1374" s="70"/>
      <c r="O1374" s="87" t="s">
        <v>1908</v>
      </c>
      <c r="P1374" s="90">
        <v>44081.390069444446</v>
      </c>
      <c r="Q1374" s="87" t="s">
        <v>2344</v>
      </c>
      <c r="R1374" s="87"/>
      <c r="S1374" s="87"/>
      <c r="T1374" s="87" t="s">
        <v>2743</v>
      </c>
      <c r="U1374" s="90">
        <v>44081.390069444446</v>
      </c>
      <c r="V1374" s="92" t="s">
        <v>3845</v>
      </c>
      <c r="W1374" s="87"/>
      <c r="X1374" s="87"/>
      <c r="Y1374" s="96" t="s">
        <v>5845</v>
      </c>
      <c r="Z1374" s="87"/>
      <c r="AA1374" s="48">
        <v>0</v>
      </c>
      <c r="AB1374" s="49">
        <v>0</v>
      </c>
      <c r="AC1374" s="48">
        <v>0</v>
      </c>
      <c r="AD1374" s="49">
        <v>0</v>
      </c>
      <c r="AE1374" s="48">
        <v>0</v>
      </c>
      <c r="AF1374" s="49">
        <v>0</v>
      </c>
      <c r="AG1374" s="48">
        <v>3</v>
      </c>
      <c r="AH1374" s="49">
        <v>100</v>
      </c>
      <c r="AI1374" s="48">
        <v>3</v>
      </c>
    </row>
    <row r="1375" spans="1:35" x14ac:dyDescent="0.25">
      <c r="A1375" s="62" t="s">
        <v>792</v>
      </c>
      <c r="B1375" s="62" t="s">
        <v>1165</v>
      </c>
      <c r="C1375" s="63"/>
      <c r="D1375" s="64"/>
      <c r="E1375" s="65"/>
      <c r="F1375" s="66"/>
      <c r="G1375" s="63"/>
      <c r="H1375" s="67"/>
      <c r="I1375" s="68"/>
      <c r="J1375" s="68"/>
      <c r="K1375" s="34"/>
      <c r="L1375" s="75">
        <v>1375</v>
      </c>
      <c r="M1375" s="75" t="b">
        <f xml:space="preserve"> IF(AND(Edges[Relationship Date (UTC)] &gt;= Misc!$O$2, Edges[Relationship Date (UTC)] &lt;= Misc!$P$2,Edges[Tweet Date (UTC)] &gt;= Misc!$O$3, Edges[Tweet Date (UTC)] &lt;= Misc!$P$3,TRUE), TRUE, FALSE)</f>
        <v>1</v>
      </c>
      <c r="N1375" s="70"/>
      <c r="O1375" s="87" t="s">
        <v>1908</v>
      </c>
      <c r="P1375" s="90">
        <v>44081.390428240738</v>
      </c>
      <c r="Q1375" s="87" t="s">
        <v>1932</v>
      </c>
      <c r="R1375" s="87"/>
      <c r="S1375" s="87"/>
      <c r="T1375" s="87" t="s">
        <v>2743</v>
      </c>
      <c r="U1375" s="90">
        <v>44081.390428240738</v>
      </c>
      <c r="V1375" s="92" t="s">
        <v>3846</v>
      </c>
      <c r="W1375" s="87"/>
      <c r="X1375" s="87"/>
      <c r="Y1375" s="96" t="s">
        <v>5846</v>
      </c>
      <c r="Z1375" s="87"/>
      <c r="AA1375" s="48">
        <v>0</v>
      </c>
      <c r="AB1375" s="49">
        <v>0</v>
      </c>
      <c r="AC1375" s="48">
        <v>0</v>
      </c>
      <c r="AD1375" s="49">
        <v>0</v>
      </c>
      <c r="AE1375" s="48">
        <v>0</v>
      </c>
      <c r="AF1375" s="49">
        <v>0</v>
      </c>
      <c r="AG1375" s="48">
        <v>26</v>
      </c>
      <c r="AH1375" s="49">
        <v>100</v>
      </c>
      <c r="AI1375" s="48">
        <v>26</v>
      </c>
    </row>
    <row r="1376" spans="1:35" x14ac:dyDescent="0.25">
      <c r="A1376" s="62" t="s">
        <v>792</v>
      </c>
      <c r="B1376" s="62" t="s">
        <v>1165</v>
      </c>
      <c r="C1376" s="63"/>
      <c r="D1376" s="64"/>
      <c r="E1376" s="65"/>
      <c r="F1376" s="66"/>
      <c r="G1376" s="63"/>
      <c r="H1376" s="67"/>
      <c r="I1376" s="68"/>
      <c r="J1376" s="68"/>
      <c r="K1376" s="34"/>
      <c r="L1376" s="75">
        <v>1376</v>
      </c>
      <c r="M1376" s="75" t="b">
        <f xml:space="preserve"> IF(AND(Edges[Relationship Date (UTC)] &gt;= Misc!$O$2, Edges[Relationship Date (UTC)] &lt;= Misc!$P$2,Edges[Tweet Date (UTC)] &gt;= Misc!$O$3, Edges[Tweet Date (UTC)] &lt;= Misc!$P$3,TRUE), TRUE, FALSE)</f>
        <v>1</v>
      </c>
      <c r="N1376" s="70"/>
      <c r="O1376" s="87" t="s">
        <v>1908</v>
      </c>
      <c r="P1376" s="90">
        <v>44081.390798611108</v>
      </c>
      <c r="Q1376" s="87" t="s">
        <v>1918</v>
      </c>
      <c r="R1376" s="87"/>
      <c r="S1376" s="87"/>
      <c r="T1376" s="87"/>
      <c r="U1376" s="90">
        <v>44081.390798611108</v>
      </c>
      <c r="V1376" s="92" t="s">
        <v>3847</v>
      </c>
      <c r="W1376" s="87"/>
      <c r="X1376" s="87"/>
      <c r="Y1376" s="96" t="s">
        <v>5847</v>
      </c>
      <c r="Z1376" s="87"/>
      <c r="AA1376" s="48">
        <v>0</v>
      </c>
      <c r="AB1376" s="49">
        <v>0</v>
      </c>
      <c r="AC1376" s="48">
        <v>0</v>
      </c>
      <c r="AD1376" s="49">
        <v>0</v>
      </c>
      <c r="AE1376" s="48">
        <v>0</v>
      </c>
      <c r="AF1376" s="49">
        <v>0</v>
      </c>
      <c r="AG1376" s="48">
        <v>44</v>
      </c>
      <c r="AH1376" s="49">
        <v>100</v>
      </c>
      <c r="AI1376" s="48">
        <v>44</v>
      </c>
    </row>
    <row r="1377" spans="1:35" x14ac:dyDescent="0.25">
      <c r="A1377" s="62" t="s">
        <v>793</v>
      </c>
      <c r="B1377" s="62" t="s">
        <v>1165</v>
      </c>
      <c r="C1377" s="63"/>
      <c r="D1377" s="64"/>
      <c r="E1377" s="65"/>
      <c r="F1377" s="66"/>
      <c r="G1377" s="63"/>
      <c r="H1377" s="67"/>
      <c r="I1377" s="68"/>
      <c r="J1377" s="68"/>
      <c r="K1377" s="34"/>
      <c r="L1377" s="75">
        <v>1377</v>
      </c>
      <c r="M1377" s="75" t="b">
        <f xml:space="preserve"> IF(AND(Edges[Relationship Date (UTC)] &gt;= Misc!$O$2, Edges[Relationship Date (UTC)] &lt;= Misc!$P$2,Edges[Tweet Date (UTC)] &gt;= Misc!$O$3, Edges[Tweet Date (UTC)] &lt;= Misc!$P$3,TRUE), TRUE, FALSE)</f>
        <v>1</v>
      </c>
      <c r="N1377" s="70"/>
      <c r="O1377" s="87" t="s">
        <v>1908</v>
      </c>
      <c r="P1377" s="90">
        <v>44081.370706018519</v>
      </c>
      <c r="Q1377" s="87" t="s">
        <v>1918</v>
      </c>
      <c r="R1377" s="87"/>
      <c r="S1377" s="87"/>
      <c r="T1377" s="87"/>
      <c r="U1377" s="90">
        <v>44081.370706018519</v>
      </c>
      <c r="V1377" s="92" t="s">
        <v>3848</v>
      </c>
      <c r="W1377" s="87"/>
      <c r="X1377" s="87"/>
      <c r="Y1377" s="96" t="s">
        <v>5848</v>
      </c>
      <c r="Z1377" s="87"/>
      <c r="AA1377" s="48">
        <v>0</v>
      </c>
      <c r="AB1377" s="49">
        <v>0</v>
      </c>
      <c r="AC1377" s="48">
        <v>0</v>
      </c>
      <c r="AD1377" s="49">
        <v>0</v>
      </c>
      <c r="AE1377" s="48">
        <v>0</v>
      </c>
      <c r="AF1377" s="49">
        <v>0</v>
      </c>
      <c r="AG1377" s="48">
        <v>44</v>
      </c>
      <c r="AH1377" s="49">
        <v>100</v>
      </c>
      <c r="AI1377" s="48">
        <v>44</v>
      </c>
    </row>
    <row r="1378" spans="1:35" x14ac:dyDescent="0.25">
      <c r="A1378" s="62" t="s">
        <v>793</v>
      </c>
      <c r="B1378" s="62" t="s">
        <v>1165</v>
      </c>
      <c r="C1378" s="63"/>
      <c r="D1378" s="64"/>
      <c r="E1378" s="65"/>
      <c r="F1378" s="66"/>
      <c r="G1378" s="63"/>
      <c r="H1378" s="67"/>
      <c r="I1378" s="68"/>
      <c r="J1378" s="68"/>
      <c r="K1378" s="34"/>
      <c r="L1378" s="75">
        <v>1378</v>
      </c>
      <c r="M1378" s="75" t="b">
        <f xml:space="preserve"> IF(AND(Edges[Relationship Date (UTC)] &gt;= Misc!$O$2, Edges[Relationship Date (UTC)] &lt;= Misc!$P$2,Edges[Tweet Date (UTC)] &gt;= Misc!$O$3, Edges[Tweet Date (UTC)] &lt;= Misc!$P$3,TRUE), TRUE, FALSE)</f>
        <v>1</v>
      </c>
      <c r="N1378" s="70"/>
      <c r="O1378" s="87" t="s">
        <v>1908</v>
      </c>
      <c r="P1378" s="90">
        <v>44081.370972222219</v>
      </c>
      <c r="Q1378" s="87" t="s">
        <v>1911</v>
      </c>
      <c r="R1378" s="87"/>
      <c r="S1378" s="87"/>
      <c r="T1378" s="87" t="s">
        <v>2743</v>
      </c>
      <c r="U1378" s="90">
        <v>44081.370972222219</v>
      </c>
      <c r="V1378" s="92" t="s">
        <v>3849</v>
      </c>
      <c r="W1378" s="87"/>
      <c r="X1378" s="87"/>
      <c r="Y1378" s="96" t="s">
        <v>5849</v>
      </c>
      <c r="Z1378" s="87"/>
      <c r="AA1378" s="48">
        <v>0</v>
      </c>
      <c r="AB1378" s="49">
        <v>0</v>
      </c>
      <c r="AC1378" s="48">
        <v>0</v>
      </c>
      <c r="AD1378" s="49">
        <v>0</v>
      </c>
      <c r="AE1378" s="48">
        <v>0</v>
      </c>
      <c r="AF1378" s="49">
        <v>0</v>
      </c>
      <c r="AG1378" s="48">
        <v>29</v>
      </c>
      <c r="AH1378" s="49">
        <v>100</v>
      </c>
      <c r="AI1378" s="48">
        <v>29</v>
      </c>
    </row>
    <row r="1379" spans="1:35" x14ac:dyDescent="0.25">
      <c r="A1379" s="62" t="s">
        <v>793</v>
      </c>
      <c r="B1379" s="62" t="s">
        <v>1165</v>
      </c>
      <c r="C1379" s="63"/>
      <c r="D1379" s="64"/>
      <c r="E1379" s="65"/>
      <c r="F1379" s="66"/>
      <c r="G1379" s="63"/>
      <c r="H1379" s="67"/>
      <c r="I1379" s="68"/>
      <c r="J1379" s="68"/>
      <c r="K1379" s="34"/>
      <c r="L1379" s="75">
        <v>1379</v>
      </c>
      <c r="M1379" s="75" t="b">
        <f xml:space="preserve"> IF(AND(Edges[Relationship Date (UTC)] &gt;= Misc!$O$2, Edges[Relationship Date (UTC)] &lt;= Misc!$P$2,Edges[Tweet Date (UTC)] &gt;= Misc!$O$3, Edges[Tweet Date (UTC)] &lt;= Misc!$P$3,TRUE), TRUE, FALSE)</f>
        <v>1</v>
      </c>
      <c r="N1379" s="70"/>
      <c r="O1379" s="87" t="s">
        <v>1908</v>
      </c>
      <c r="P1379" s="90">
        <v>44081.371145833335</v>
      </c>
      <c r="Q1379" s="87" t="s">
        <v>2117</v>
      </c>
      <c r="R1379" s="87"/>
      <c r="S1379" s="87"/>
      <c r="T1379" s="87" t="s">
        <v>2747</v>
      </c>
      <c r="U1379" s="90">
        <v>44081.371145833335</v>
      </c>
      <c r="V1379" s="92" t="s">
        <v>3850</v>
      </c>
      <c r="W1379" s="87"/>
      <c r="X1379" s="87"/>
      <c r="Y1379" s="96" t="s">
        <v>5850</v>
      </c>
      <c r="Z1379" s="87"/>
      <c r="AA1379" s="48">
        <v>0</v>
      </c>
      <c r="AB1379" s="49">
        <v>0</v>
      </c>
      <c r="AC1379" s="48">
        <v>0</v>
      </c>
      <c r="AD1379" s="49">
        <v>0</v>
      </c>
      <c r="AE1379" s="48">
        <v>0</v>
      </c>
      <c r="AF1379" s="49">
        <v>0</v>
      </c>
      <c r="AG1379" s="48">
        <v>23</v>
      </c>
      <c r="AH1379" s="49">
        <v>100</v>
      </c>
      <c r="AI1379" s="48">
        <v>23</v>
      </c>
    </row>
    <row r="1380" spans="1:35" x14ac:dyDescent="0.25">
      <c r="A1380" s="62" t="s">
        <v>793</v>
      </c>
      <c r="B1380" s="62" t="s">
        <v>1165</v>
      </c>
      <c r="C1380" s="63"/>
      <c r="D1380" s="64"/>
      <c r="E1380" s="65"/>
      <c r="F1380" s="66"/>
      <c r="G1380" s="63"/>
      <c r="H1380" s="67"/>
      <c r="I1380" s="68"/>
      <c r="J1380" s="68"/>
      <c r="K1380" s="34"/>
      <c r="L1380" s="75">
        <v>1380</v>
      </c>
      <c r="M1380" s="75" t="b">
        <f xml:space="preserve"> IF(AND(Edges[Relationship Date (UTC)] &gt;= Misc!$O$2, Edges[Relationship Date (UTC)] &lt;= Misc!$P$2,Edges[Tweet Date (UTC)] &gt;= Misc!$O$3, Edges[Tweet Date (UTC)] &lt;= Misc!$P$3,TRUE), TRUE, FALSE)</f>
        <v>1</v>
      </c>
      <c r="N1380" s="70"/>
      <c r="O1380" s="87" t="s">
        <v>1908</v>
      </c>
      <c r="P1380" s="90">
        <v>44081.374525462961</v>
      </c>
      <c r="Q1380" s="87" t="s">
        <v>1970</v>
      </c>
      <c r="R1380" s="87"/>
      <c r="S1380" s="87"/>
      <c r="T1380" s="87"/>
      <c r="U1380" s="90">
        <v>44081.374525462961</v>
      </c>
      <c r="V1380" s="92" t="s">
        <v>3851</v>
      </c>
      <c r="W1380" s="87"/>
      <c r="X1380" s="87"/>
      <c r="Y1380" s="96" t="s">
        <v>5851</v>
      </c>
      <c r="Z1380" s="87"/>
      <c r="AA1380" s="48">
        <v>0</v>
      </c>
      <c r="AB1380" s="49">
        <v>0</v>
      </c>
      <c r="AC1380" s="48">
        <v>0</v>
      </c>
      <c r="AD1380" s="49">
        <v>0</v>
      </c>
      <c r="AE1380" s="48">
        <v>0</v>
      </c>
      <c r="AF1380" s="49">
        <v>0</v>
      </c>
      <c r="AG1380" s="48">
        <v>46</v>
      </c>
      <c r="AH1380" s="49">
        <v>100</v>
      </c>
      <c r="AI1380" s="48">
        <v>46</v>
      </c>
    </row>
    <row r="1381" spans="1:35" x14ac:dyDescent="0.25">
      <c r="A1381" s="62" t="s">
        <v>793</v>
      </c>
      <c r="B1381" s="62" t="s">
        <v>1165</v>
      </c>
      <c r="C1381" s="63"/>
      <c r="D1381" s="64"/>
      <c r="E1381" s="65"/>
      <c r="F1381" s="66"/>
      <c r="G1381" s="63"/>
      <c r="H1381" s="67"/>
      <c r="I1381" s="68"/>
      <c r="J1381" s="68"/>
      <c r="K1381" s="34"/>
      <c r="L1381" s="75">
        <v>1381</v>
      </c>
      <c r="M1381" s="75" t="b">
        <f xml:space="preserve"> IF(AND(Edges[Relationship Date (UTC)] &gt;= Misc!$O$2, Edges[Relationship Date (UTC)] &lt;= Misc!$P$2,Edges[Tweet Date (UTC)] &gt;= Misc!$O$3, Edges[Tweet Date (UTC)] &lt;= Misc!$P$3,TRUE), TRUE, FALSE)</f>
        <v>1</v>
      </c>
      <c r="N1381" s="70"/>
      <c r="O1381" s="87" t="s">
        <v>1908</v>
      </c>
      <c r="P1381" s="90">
        <v>44081.374606481484</v>
      </c>
      <c r="Q1381" s="87" t="s">
        <v>2345</v>
      </c>
      <c r="R1381" s="87"/>
      <c r="S1381" s="87"/>
      <c r="T1381" s="87"/>
      <c r="U1381" s="90">
        <v>44081.374606481484</v>
      </c>
      <c r="V1381" s="92" t="s">
        <v>3852</v>
      </c>
      <c r="W1381" s="87"/>
      <c r="X1381" s="87"/>
      <c r="Y1381" s="96" t="s">
        <v>5852</v>
      </c>
      <c r="Z1381" s="87"/>
      <c r="AA1381" s="48">
        <v>0</v>
      </c>
      <c r="AB1381" s="49">
        <v>0</v>
      </c>
      <c r="AC1381" s="48">
        <v>0</v>
      </c>
      <c r="AD1381" s="49">
        <v>0</v>
      </c>
      <c r="AE1381" s="48">
        <v>0</v>
      </c>
      <c r="AF1381" s="49">
        <v>0</v>
      </c>
      <c r="AG1381" s="48">
        <v>48</v>
      </c>
      <c r="AH1381" s="49">
        <v>100</v>
      </c>
      <c r="AI1381" s="48">
        <v>48</v>
      </c>
    </row>
    <row r="1382" spans="1:35" x14ac:dyDescent="0.25">
      <c r="A1382" s="62" t="s">
        <v>793</v>
      </c>
      <c r="B1382" s="62" t="s">
        <v>1165</v>
      </c>
      <c r="C1382" s="63"/>
      <c r="D1382" s="64"/>
      <c r="E1382" s="65"/>
      <c r="F1382" s="66"/>
      <c r="G1382" s="63"/>
      <c r="H1382" s="67"/>
      <c r="I1382" s="68"/>
      <c r="J1382" s="68"/>
      <c r="K1382" s="34"/>
      <c r="L1382" s="75">
        <v>1382</v>
      </c>
      <c r="M1382" s="75" t="b">
        <f xml:space="preserve"> IF(AND(Edges[Relationship Date (UTC)] &gt;= Misc!$O$2, Edges[Relationship Date (UTC)] &lt;= Misc!$P$2,Edges[Tweet Date (UTC)] &gt;= Misc!$O$3, Edges[Tweet Date (UTC)] &lt;= Misc!$P$3,TRUE), TRUE, FALSE)</f>
        <v>1</v>
      </c>
      <c r="N1382" s="70"/>
      <c r="O1382" s="87" t="s">
        <v>1908</v>
      </c>
      <c r="P1382" s="90">
        <v>44081.374780092592</v>
      </c>
      <c r="Q1382" s="87" t="s">
        <v>1973</v>
      </c>
      <c r="R1382" s="87"/>
      <c r="S1382" s="87"/>
      <c r="T1382" s="87"/>
      <c r="U1382" s="90">
        <v>44081.374780092592</v>
      </c>
      <c r="V1382" s="92" t="s">
        <v>3853</v>
      </c>
      <c r="W1382" s="87"/>
      <c r="X1382" s="87"/>
      <c r="Y1382" s="96" t="s">
        <v>5853</v>
      </c>
      <c r="Z1382" s="87"/>
      <c r="AA1382" s="48">
        <v>0</v>
      </c>
      <c r="AB1382" s="49">
        <v>0</v>
      </c>
      <c r="AC1382" s="48">
        <v>0</v>
      </c>
      <c r="AD1382" s="49">
        <v>0</v>
      </c>
      <c r="AE1382" s="48">
        <v>0</v>
      </c>
      <c r="AF1382" s="49">
        <v>0</v>
      </c>
      <c r="AG1382" s="48">
        <v>46</v>
      </c>
      <c r="AH1382" s="49">
        <v>100</v>
      </c>
      <c r="AI1382" s="48">
        <v>46</v>
      </c>
    </row>
    <row r="1383" spans="1:35" x14ac:dyDescent="0.25">
      <c r="A1383" s="62" t="s">
        <v>793</v>
      </c>
      <c r="B1383" s="62" t="s">
        <v>1165</v>
      </c>
      <c r="C1383" s="63"/>
      <c r="D1383" s="64"/>
      <c r="E1383" s="65"/>
      <c r="F1383" s="66"/>
      <c r="G1383" s="63"/>
      <c r="H1383" s="67"/>
      <c r="I1383" s="68"/>
      <c r="J1383" s="68"/>
      <c r="K1383" s="34"/>
      <c r="L1383" s="75">
        <v>1383</v>
      </c>
      <c r="M1383" s="75" t="b">
        <f xml:space="preserve"> IF(AND(Edges[Relationship Date (UTC)] &gt;= Misc!$O$2, Edges[Relationship Date (UTC)] &lt;= Misc!$P$2,Edges[Tweet Date (UTC)] &gt;= Misc!$O$3, Edges[Tweet Date (UTC)] &lt;= Misc!$P$3,TRUE), TRUE, FALSE)</f>
        <v>1</v>
      </c>
      <c r="N1383" s="70"/>
      <c r="O1383" s="87" t="s">
        <v>1908</v>
      </c>
      <c r="P1383" s="90">
        <v>44081.374861111108</v>
      </c>
      <c r="Q1383" s="87" t="s">
        <v>2092</v>
      </c>
      <c r="R1383" s="87"/>
      <c r="S1383" s="87"/>
      <c r="T1383" s="87" t="s">
        <v>2747</v>
      </c>
      <c r="U1383" s="90">
        <v>44081.374861111108</v>
      </c>
      <c r="V1383" s="92" t="s">
        <v>3854</v>
      </c>
      <c r="W1383" s="87"/>
      <c r="X1383" s="87"/>
      <c r="Y1383" s="96" t="s">
        <v>5854</v>
      </c>
      <c r="Z1383" s="87"/>
      <c r="AA1383" s="48">
        <v>0</v>
      </c>
      <c r="AB1383" s="49">
        <v>0</v>
      </c>
      <c r="AC1383" s="48">
        <v>0</v>
      </c>
      <c r="AD1383" s="49">
        <v>0</v>
      </c>
      <c r="AE1383" s="48">
        <v>0</v>
      </c>
      <c r="AF1383" s="49">
        <v>0</v>
      </c>
      <c r="AG1383" s="48">
        <v>20</v>
      </c>
      <c r="AH1383" s="49">
        <v>100</v>
      </c>
      <c r="AI1383" s="48">
        <v>20</v>
      </c>
    </row>
    <row r="1384" spans="1:35" x14ac:dyDescent="0.25">
      <c r="A1384" s="62" t="s">
        <v>793</v>
      </c>
      <c r="B1384" s="62" t="s">
        <v>1387</v>
      </c>
      <c r="C1384" s="63"/>
      <c r="D1384" s="64"/>
      <c r="E1384" s="65"/>
      <c r="F1384" s="66"/>
      <c r="G1384" s="63"/>
      <c r="H1384" s="67"/>
      <c r="I1384" s="68"/>
      <c r="J1384" s="68"/>
      <c r="K1384" s="34"/>
      <c r="L1384" s="75">
        <v>1384</v>
      </c>
      <c r="M1384" s="75" t="b">
        <f xml:space="preserve"> IF(AND(Edges[Relationship Date (UTC)] &gt;= Misc!$O$2, Edges[Relationship Date (UTC)] &lt;= Misc!$P$2,Edges[Tweet Date (UTC)] &gt;= Misc!$O$3, Edges[Tweet Date (UTC)] &lt;= Misc!$P$3,TRUE), TRUE, FALSE)</f>
        <v>1</v>
      </c>
      <c r="N1384" s="70"/>
      <c r="O1384" s="87" t="s">
        <v>1908</v>
      </c>
      <c r="P1384" s="90">
        <v>44081.383368055554</v>
      </c>
      <c r="Q1384" s="87" t="s">
        <v>1983</v>
      </c>
      <c r="R1384" s="87"/>
      <c r="S1384" s="87"/>
      <c r="T1384" s="87" t="s">
        <v>2743</v>
      </c>
      <c r="U1384" s="90">
        <v>44081.383368055554</v>
      </c>
      <c r="V1384" s="92" t="s">
        <v>3855</v>
      </c>
      <c r="W1384" s="87"/>
      <c r="X1384" s="87"/>
      <c r="Y1384" s="96" t="s">
        <v>5855</v>
      </c>
      <c r="Z1384" s="87"/>
      <c r="AA1384" s="48">
        <v>0</v>
      </c>
      <c r="AB1384" s="49">
        <v>0</v>
      </c>
      <c r="AC1384" s="48">
        <v>0</v>
      </c>
      <c r="AD1384" s="49">
        <v>0</v>
      </c>
      <c r="AE1384" s="48">
        <v>0</v>
      </c>
      <c r="AF1384" s="49">
        <v>0</v>
      </c>
      <c r="AG1384" s="48">
        <v>22</v>
      </c>
      <c r="AH1384" s="49">
        <v>100</v>
      </c>
      <c r="AI1384" s="48">
        <v>22</v>
      </c>
    </row>
    <row r="1385" spans="1:35" x14ac:dyDescent="0.25">
      <c r="A1385" s="62" t="s">
        <v>793</v>
      </c>
      <c r="B1385" s="62" t="s">
        <v>1507</v>
      </c>
      <c r="C1385" s="63"/>
      <c r="D1385" s="64"/>
      <c r="E1385" s="65"/>
      <c r="F1385" s="66"/>
      <c r="G1385" s="63"/>
      <c r="H1385" s="67"/>
      <c r="I1385" s="68"/>
      <c r="J1385" s="68"/>
      <c r="K1385" s="34"/>
      <c r="L1385" s="75">
        <v>1385</v>
      </c>
      <c r="M1385" s="75" t="b">
        <f xml:space="preserve"> IF(AND(Edges[Relationship Date (UTC)] &gt;= Misc!$O$2, Edges[Relationship Date (UTC)] &lt;= Misc!$P$2,Edges[Tweet Date (UTC)] &gt;= Misc!$O$3, Edges[Tweet Date (UTC)] &lt;= Misc!$P$3,TRUE), TRUE, FALSE)</f>
        <v>1</v>
      </c>
      <c r="N1385" s="70"/>
      <c r="O1385" s="87" t="s">
        <v>1908</v>
      </c>
      <c r="P1385" s="90">
        <v>44081.384768518517</v>
      </c>
      <c r="Q1385" s="87" t="s">
        <v>2078</v>
      </c>
      <c r="R1385" s="87"/>
      <c r="S1385" s="87"/>
      <c r="T1385" s="87"/>
      <c r="U1385" s="90">
        <v>44081.384768518517</v>
      </c>
      <c r="V1385" s="92" t="s">
        <v>3856</v>
      </c>
      <c r="W1385" s="87"/>
      <c r="X1385" s="87"/>
      <c r="Y1385" s="96" t="s">
        <v>5856</v>
      </c>
      <c r="Z1385" s="87"/>
      <c r="AA1385" s="48">
        <v>0</v>
      </c>
      <c r="AB1385" s="49">
        <v>0</v>
      </c>
      <c r="AC1385" s="48">
        <v>0</v>
      </c>
      <c r="AD1385" s="49">
        <v>0</v>
      </c>
      <c r="AE1385" s="48">
        <v>0</v>
      </c>
      <c r="AF1385" s="49">
        <v>0</v>
      </c>
      <c r="AG1385" s="48">
        <v>46</v>
      </c>
      <c r="AH1385" s="49">
        <v>100</v>
      </c>
      <c r="AI1385" s="48">
        <v>46</v>
      </c>
    </row>
    <row r="1386" spans="1:35" x14ac:dyDescent="0.25">
      <c r="A1386" s="62" t="s">
        <v>793</v>
      </c>
      <c r="B1386" s="62" t="s">
        <v>1523</v>
      </c>
      <c r="C1386" s="63"/>
      <c r="D1386" s="64"/>
      <c r="E1386" s="65"/>
      <c r="F1386" s="66"/>
      <c r="G1386" s="63"/>
      <c r="H1386" s="67"/>
      <c r="I1386" s="68"/>
      <c r="J1386" s="68"/>
      <c r="K1386" s="34"/>
      <c r="L1386" s="75">
        <v>1386</v>
      </c>
      <c r="M1386" s="75" t="b">
        <f xml:space="preserve"> IF(AND(Edges[Relationship Date (UTC)] &gt;= Misc!$O$2, Edges[Relationship Date (UTC)] &lt;= Misc!$P$2,Edges[Tweet Date (UTC)] &gt;= Misc!$O$3, Edges[Tweet Date (UTC)] &lt;= Misc!$P$3,TRUE), TRUE, FALSE)</f>
        <v>1</v>
      </c>
      <c r="N1386" s="70"/>
      <c r="O1386" s="87" t="s">
        <v>1908</v>
      </c>
      <c r="P1386" s="90">
        <v>44081.384976851848</v>
      </c>
      <c r="Q1386" s="87" t="s">
        <v>2103</v>
      </c>
      <c r="R1386" s="87"/>
      <c r="S1386" s="87"/>
      <c r="T1386" s="87" t="s">
        <v>2743</v>
      </c>
      <c r="U1386" s="90">
        <v>44081.384976851848</v>
      </c>
      <c r="V1386" s="92" t="s">
        <v>3857</v>
      </c>
      <c r="W1386" s="87"/>
      <c r="X1386" s="87"/>
      <c r="Y1386" s="96" t="s">
        <v>5857</v>
      </c>
      <c r="Z1386" s="87"/>
      <c r="AA1386" s="48">
        <v>0</v>
      </c>
      <c r="AB1386" s="49">
        <v>0</v>
      </c>
      <c r="AC1386" s="48">
        <v>0</v>
      </c>
      <c r="AD1386" s="49">
        <v>0</v>
      </c>
      <c r="AE1386" s="48">
        <v>0</v>
      </c>
      <c r="AF1386" s="49">
        <v>0</v>
      </c>
      <c r="AG1386" s="48">
        <v>3</v>
      </c>
      <c r="AH1386" s="49">
        <v>100</v>
      </c>
      <c r="AI1386" s="48">
        <v>3</v>
      </c>
    </row>
    <row r="1387" spans="1:35" x14ac:dyDescent="0.25">
      <c r="A1387" s="62" t="s">
        <v>793</v>
      </c>
      <c r="B1387" s="62" t="s">
        <v>1428</v>
      </c>
      <c r="C1387" s="63"/>
      <c r="D1387" s="64"/>
      <c r="E1387" s="65"/>
      <c r="F1387" s="66"/>
      <c r="G1387" s="63"/>
      <c r="H1387" s="67"/>
      <c r="I1387" s="68"/>
      <c r="J1387" s="68"/>
      <c r="K1387" s="34"/>
      <c r="L1387" s="75">
        <v>1387</v>
      </c>
      <c r="M1387" s="75" t="b">
        <f xml:space="preserve"> IF(AND(Edges[Relationship Date (UTC)] &gt;= Misc!$O$2, Edges[Relationship Date (UTC)] &lt;= Misc!$P$2,Edges[Tweet Date (UTC)] &gt;= Misc!$O$3, Edges[Tweet Date (UTC)] &lt;= Misc!$P$3,TRUE), TRUE, FALSE)</f>
        <v>1</v>
      </c>
      <c r="N1387" s="70"/>
      <c r="O1387" s="87" t="s">
        <v>1908</v>
      </c>
      <c r="P1387" s="90">
        <v>44081.390798611108</v>
      </c>
      <c r="Q1387" s="87" t="s">
        <v>2010</v>
      </c>
      <c r="R1387" s="87"/>
      <c r="S1387" s="87"/>
      <c r="T1387" s="87" t="s">
        <v>2771</v>
      </c>
      <c r="U1387" s="90">
        <v>44081.390798611108</v>
      </c>
      <c r="V1387" s="92" t="s">
        <v>3858</v>
      </c>
      <c r="W1387" s="87"/>
      <c r="X1387" s="87"/>
      <c r="Y1387" s="96" t="s">
        <v>5858</v>
      </c>
      <c r="Z1387" s="87"/>
      <c r="AA1387" s="48">
        <v>0</v>
      </c>
      <c r="AB1387" s="49">
        <v>0</v>
      </c>
      <c r="AC1387" s="48">
        <v>0</v>
      </c>
      <c r="AD1387" s="49">
        <v>0</v>
      </c>
      <c r="AE1387" s="48">
        <v>0</v>
      </c>
      <c r="AF1387" s="49">
        <v>0</v>
      </c>
      <c r="AG1387" s="48">
        <v>20</v>
      </c>
      <c r="AH1387" s="49">
        <v>100</v>
      </c>
      <c r="AI1387" s="48">
        <v>20</v>
      </c>
    </row>
    <row r="1388" spans="1:35" x14ac:dyDescent="0.25">
      <c r="A1388" s="62" t="s">
        <v>794</v>
      </c>
      <c r="B1388" s="62" t="s">
        <v>1349</v>
      </c>
      <c r="C1388" s="63"/>
      <c r="D1388" s="64"/>
      <c r="E1388" s="65"/>
      <c r="F1388" s="66"/>
      <c r="G1388" s="63"/>
      <c r="H1388" s="67"/>
      <c r="I1388" s="68"/>
      <c r="J1388" s="68"/>
      <c r="K1388" s="34"/>
      <c r="L1388" s="75">
        <v>1388</v>
      </c>
      <c r="M1388" s="75" t="b">
        <f xml:space="preserve"> IF(AND(Edges[Relationship Date (UTC)] &gt;= Misc!$O$2, Edges[Relationship Date (UTC)] &lt;= Misc!$P$2,Edges[Tweet Date (UTC)] &gt;= Misc!$O$3, Edges[Tweet Date (UTC)] &lt;= Misc!$P$3,TRUE), TRUE, FALSE)</f>
        <v>1</v>
      </c>
      <c r="N1388" s="70"/>
      <c r="O1388" s="87" t="s">
        <v>1908</v>
      </c>
      <c r="P1388" s="90">
        <v>44081.390810185185</v>
      </c>
      <c r="Q1388" s="87" t="s">
        <v>1915</v>
      </c>
      <c r="R1388" s="87"/>
      <c r="S1388" s="87"/>
      <c r="T1388" s="87" t="s">
        <v>2743</v>
      </c>
      <c r="U1388" s="90">
        <v>44081.390810185185</v>
      </c>
      <c r="V1388" s="92" t="s">
        <v>3859</v>
      </c>
      <c r="W1388" s="87"/>
      <c r="X1388" s="87"/>
      <c r="Y1388" s="96" t="s">
        <v>5859</v>
      </c>
      <c r="Z1388" s="87"/>
      <c r="AA1388" s="48">
        <v>0</v>
      </c>
      <c r="AB1388" s="49">
        <v>0</v>
      </c>
      <c r="AC1388" s="48">
        <v>0</v>
      </c>
      <c r="AD1388" s="49">
        <v>0</v>
      </c>
      <c r="AE1388" s="48">
        <v>0</v>
      </c>
      <c r="AF1388" s="49">
        <v>0</v>
      </c>
      <c r="AG1388" s="48">
        <v>32</v>
      </c>
      <c r="AH1388" s="49">
        <v>100</v>
      </c>
      <c r="AI1388" s="48">
        <v>32</v>
      </c>
    </row>
    <row r="1389" spans="1:35" x14ac:dyDescent="0.25">
      <c r="A1389" s="62" t="s">
        <v>795</v>
      </c>
      <c r="B1389" s="62" t="s">
        <v>1722</v>
      </c>
      <c r="C1389" s="63"/>
      <c r="D1389" s="64"/>
      <c r="E1389" s="65"/>
      <c r="F1389" s="66"/>
      <c r="G1389" s="63"/>
      <c r="H1389" s="67"/>
      <c r="I1389" s="68"/>
      <c r="J1389" s="68"/>
      <c r="K1389" s="34"/>
      <c r="L1389" s="75">
        <v>1389</v>
      </c>
      <c r="M1389" s="75" t="b">
        <f xml:space="preserve"> IF(AND(Edges[Relationship Date (UTC)] &gt;= Misc!$O$2, Edges[Relationship Date (UTC)] &lt;= Misc!$P$2,Edges[Tweet Date (UTC)] &gt;= Misc!$O$3, Edges[Tweet Date (UTC)] &lt;= Misc!$P$3,TRUE), TRUE, FALSE)</f>
        <v>1</v>
      </c>
      <c r="N1389" s="70"/>
      <c r="O1389" s="87" t="s">
        <v>1908</v>
      </c>
      <c r="P1389" s="90">
        <v>44081.390810185185</v>
      </c>
      <c r="Q1389" s="87" t="s">
        <v>2346</v>
      </c>
      <c r="R1389" s="87"/>
      <c r="S1389" s="87"/>
      <c r="T1389" s="87" t="s">
        <v>2850</v>
      </c>
      <c r="U1389" s="90">
        <v>44081.390810185185</v>
      </c>
      <c r="V1389" s="92" t="s">
        <v>3860</v>
      </c>
      <c r="W1389" s="87"/>
      <c r="X1389" s="87"/>
      <c r="Y1389" s="96" t="s">
        <v>5860</v>
      </c>
      <c r="Z1389" s="87"/>
      <c r="AA1389" s="48"/>
      <c r="AB1389" s="49"/>
      <c r="AC1389" s="48"/>
      <c r="AD1389" s="49"/>
      <c r="AE1389" s="48"/>
      <c r="AF1389" s="49"/>
      <c r="AG1389" s="48"/>
      <c r="AH1389" s="49"/>
      <c r="AI1389" s="48"/>
    </row>
    <row r="1390" spans="1:35" x14ac:dyDescent="0.25">
      <c r="A1390" s="62" t="s">
        <v>795</v>
      </c>
      <c r="B1390" s="62" t="s">
        <v>1723</v>
      </c>
      <c r="C1390" s="63"/>
      <c r="D1390" s="64"/>
      <c r="E1390" s="65"/>
      <c r="F1390" s="66"/>
      <c r="G1390" s="63"/>
      <c r="H1390" s="67"/>
      <c r="I1390" s="68"/>
      <c r="J1390" s="68"/>
      <c r="K1390" s="34"/>
      <c r="L1390" s="75">
        <v>1390</v>
      </c>
      <c r="M1390" s="75" t="b">
        <f xml:space="preserve"> IF(AND(Edges[Relationship Date (UTC)] &gt;= Misc!$O$2, Edges[Relationship Date (UTC)] &lt;= Misc!$P$2,Edges[Tweet Date (UTC)] &gt;= Misc!$O$3, Edges[Tweet Date (UTC)] &lt;= Misc!$P$3,TRUE), TRUE, FALSE)</f>
        <v>1</v>
      </c>
      <c r="N1390" s="70"/>
      <c r="O1390" s="87" t="s">
        <v>1908</v>
      </c>
      <c r="P1390" s="90">
        <v>44081.390810185185</v>
      </c>
      <c r="Q1390" s="87" t="s">
        <v>2346</v>
      </c>
      <c r="R1390" s="87"/>
      <c r="S1390" s="87"/>
      <c r="T1390" s="87" t="s">
        <v>2850</v>
      </c>
      <c r="U1390" s="90">
        <v>44081.390810185185</v>
      </c>
      <c r="V1390" s="92" t="s">
        <v>3860</v>
      </c>
      <c r="W1390" s="87"/>
      <c r="X1390" s="87"/>
      <c r="Y1390" s="96" t="s">
        <v>5860</v>
      </c>
      <c r="Z1390" s="87"/>
      <c r="AA1390" s="48">
        <v>0</v>
      </c>
      <c r="AB1390" s="49">
        <v>0</v>
      </c>
      <c r="AC1390" s="48">
        <v>0</v>
      </c>
      <c r="AD1390" s="49">
        <v>0</v>
      </c>
      <c r="AE1390" s="48">
        <v>0</v>
      </c>
      <c r="AF1390" s="49">
        <v>0</v>
      </c>
      <c r="AG1390" s="48">
        <v>22</v>
      </c>
      <c r="AH1390" s="49">
        <v>100</v>
      </c>
      <c r="AI1390" s="48">
        <v>22</v>
      </c>
    </row>
    <row r="1391" spans="1:35" x14ac:dyDescent="0.25">
      <c r="A1391" s="62" t="s">
        <v>796</v>
      </c>
      <c r="B1391" s="62" t="s">
        <v>1450</v>
      </c>
      <c r="C1391" s="63"/>
      <c r="D1391" s="64"/>
      <c r="E1391" s="65"/>
      <c r="F1391" s="66"/>
      <c r="G1391" s="63"/>
      <c r="H1391" s="67"/>
      <c r="I1391" s="68"/>
      <c r="J1391" s="68"/>
      <c r="K1391" s="34"/>
      <c r="L1391" s="75">
        <v>1391</v>
      </c>
      <c r="M1391" s="75" t="b">
        <f xml:space="preserve"> IF(AND(Edges[Relationship Date (UTC)] &gt;= Misc!$O$2, Edges[Relationship Date (UTC)] &lt;= Misc!$P$2,Edges[Tweet Date (UTC)] &gt;= Misc!$O$3, Edges[Tweet Date (UTC)] &lt;= Misc!$P$3,TRUE), TRUE, FALSE)</f>
        <v>1</v>
      </c>
      <c r="N1391" s="70"/>
      <c r="O1391" s="87" t="s">
        <v>1908</v>
      </c>
      <c r="P1391" s="90">
        <v>44081.390613425923</v>
      </c>
      <c r="Q1391" s="87" t="s">
        <v>2038</v>
      </c>
      <c r="R1391" s="87"/>
      <c r="S1391" s="87"/>
      <c r="T1391" s="87"/>
      <c r="U1391" s="90">
        <v>44081.390613425923</v>
      </c>
      <c r="V1391" s="92" t="s">
        <v>3861</v>
      </c>
      <c r="W1391" s="87"/>
      <c r="X1391" s="87"/>
      <c r="Y1391" s="96" t="s">
        <v>5861</v>
      </c>
      <c r="Z1391" s="87"/>
      <c r="AA1391" s="48"/>
      <c r="AB1391" s="49"/>
      <c r="AC1391" s="48"/>
      <c r="AD1391" s="49"/>
      <c r="AE1391" s="48"/>
      <c r="AF1391" s="49"/>
      <c r="AG1391" s="48"/>
      <c r="AH1391" s="49"/>
      <c r="AI1391" s="48"/>
    </row>
    <row r="1392" spans="1:35" x14ac:dyDescent="0.25">
      <c r="A1392" s="62" t="s">
        <v>796</v>
      </c>
      <c r="B1392" s="62" t="s">
        <v>1364</v>
      </c>
      <c r="C1392" s="63"/>
      <c r="D1392" s="64"/>
      <c r="E1392" s="65"/>
      <c r="F1392" s="66"/>
      <c r="G1392" s="63"/>
      <c r="H1392" s="67"/>
      <c r="I1392" s="68"/>
      <c r="J1392" s="68"/>
      <c r="K1392" s="34"/>
      <c r="L1392" s="75">
        <v>1392</v>
      </c>
      <c r="M1392" s="75" t="b">
        <f xml:space="preserve"> IF(AND(Edges[Relationship Date (UTC)] &gt;= Misc!$O$2, Edges[Relationship Date (UTC)] &lt;= Misc!$P$2,Edges[Tweet Date (UTC)] &gt;= Misc!$O$3, Edges[Tweet Date (UTC)] &lt;= Misc!$P$3,TRUE), TRUE, FALSE)</f>
        <v>1</v>
      </c>
      <c r="N1392" s="70"/>
      <c r="O1392" s="87" t="s">
        <v>1908</v>
      </c>
      <c r="P1392" s="90">
        <v>44081.390648148146</v>
      </c>
      <c r="Q1392" s="87" t="s">
        <v>1929</v>
      </c>
      <c r="R1392" s="87"/>
      <c r="S1392" s="87"/>
      <c r="T1392" s="87"/>
      <c r="U1392" s="90">
        <v>44081.390648148146</v>
      </c>
      <c r="V1392" s="92" t="s">
        <v>3862</v>
      </c>
      <c r="W1392" s="87"/>
      <c r="X1392" s="87"/>
      <c r="Y1392" s="96" t="s">
        <v>5862</v>
      </c>
      <c r="Z1392" s="87"/>
      <c r="AA1392" s="48">
        <v>0</v>
      </c>
      <c r="AB1392" s="49">
        <v>0</v>
      </c>
      <c r="AC1392" s="48">
        <v>0</v>
      </c>
      <c r="AD1392" s="49">
        <v>0</v>
      </c>
      <c r="AE1392" s="48">
        <v>0</v>
      </c>
      <c r="AF1392" s="49">
        <v>0</v>
      </c>
      <c r="AG1392" s="48">
        <v>52</v>
      </c>
      <c r="AH1392" s="49">
        <v>100</v>
      </c>
      <c r="AI1392" s="48">
        <v>52</v>
      </c>
    </row>
    <row r="1393" spans="1:35" x14ac:dyDescent="0.25">
      <c r="A1393" s="62" t="s">
        <v>796</v>
      </c>
      <c r="B1393" s="62" t="s">
        <v>1724</v>
      </c>
      <c r="C1393" s="63"/>
      <c r="D1393" s="64"/>
      <c r="E1393" s="65"/>
      <c r="F1393" s="66"/>
      <c r="G1393" s="63"/>
      <c r="H1393" s="67"/>
      <c r="I1393" s="68"/>
      <c r="J1393" s="68"/>
      <c r="K1393" s="34"/>
      <c r="L1393" s="75">
        <v>1393</v>
      </c>
      <c r="M1393" s="75" t="b">
        <f xml:space="preserve"> IF(AND(Edges[Relationship Date (UTC)] &gt;= Misc!$O$2, Edges[Relationship Date (UTC)] &lt;= Misc!$P$2,Edges[Tweet Date (UTC)] &gt;= Misc!$O$3, Edges[Tweet Date (UTC)] &lt;= Misc!$P$3,TRUE), TRUE, FALSE)</f>
        <v>1</v>
      </c>
      <c r="N1393" s="70"/>
      <c r="O1393" s="87" t="s">
        <v>1908</v>
      </c>
      <c r="P1393" s="90">
        <v>44081.390868055554</v>
      </c>
      <c r="Q1393" s="87" t="s">
        <v>2347</v>
      </c>
      <c r="R1393" s="87"/>
      <c r="S1393" s="87"/>
      <c r="T1393" s="87"/>
      <c r="U1393" s="90">
        <v>44081.390868055554</v>
      </c>
      <c r="V1393" s="92" t="s">
        <v>3863</v>
      </c>
      <c r="W1393" s="87"/>
      <c r="X1393" s="87"/>
      <c r="Y1393" s="96" t="s">
        <v>5863</v>
      </c>
      <c r="Z1393" s="87"/>
      <c r="AA1393" s="48">
        <v>0</v>
      </c>
      <c r="AB1393" s="49">
        <v>0</v>
      </c>
      <c r="AC1393" s="48">
        <v>0</v>
      </c>
      <c r="AD1393" s="49">
        <v>0</v>
      </c>
      <c r="AE1393" s="48">
        <v>0</v>
      </c>
      <c r="AF1393" s="49">
        <v>0</v>
      </c>
      <c r="AG1393" s="48">
        <v>44</v>
      </c>
      <c r="AH1393" s="49">
        <v>100</v>
      </c>
      <c r="AI1393" s="48">
        <v>44</v>
      </c>
    </row>
    <row r="1394" spans="1:35" x14ac:dyDescent="0.25">
      <c r="A1394" s="62" t="s">
        <v>796</v>
      </c>
      <c r="B1394" s="62" t="s">
        <v>1165</v>
      </c>
      <c r="C1394" s="63"/>
      <c r="D1394" s="64"/>
      <c r="E1394" s="65"/>
      <c r="F1394" s="66"/>
      <c r="G1394" s="63"/>
      <c r="H1394" s="67"/>
      <c r="I1394" s="68"/>
      <c r="J1394" s="68"/>
      <c r="K1394" s="34"/>
      <c r="L1394" s="75">
        <v>1394</v>
      </c>
      <c r="M1394" s="75" t="b">
        <f xml:space="preserve"> IF(AND(Edges[Relationship Date (UTC)] &gt;= Misc!$O$2, Edges[Relationship Date (UTC)] &lt;= Misc!$P$2,Edges[Tweet Date (UTC)] &gt;= Misc!$O$3, Edges[Tweet Date (UTC)] &lt;= Misc!$P$3,TRUE), TRUE, FALSE)</f>
        <v>1</v>
      </c>
      <c r="N1394" s="70"/>
      <c r="O1394" s="87" t="s">
        <v>1908</v>
      </c>
      <c r="P1394" s="90">
        <v>44081.387094907404</v>
      </c>
      <c r="Q1394" s="87" t="s">
        <v>1921</v>
      </c>
      <c r="R1394" s="87"/>
      <c r="S1394" s="87"/>
      <c r="T1394" s="87" t="s">
        <v>2747</v>
      </c>
      <c r="U1394" s="90">
        <v>44081.387094907404</v>
      </c>
      <c r="V1394" s="92" t="s">
        <v>3864</v>
      </c>
      <c r="W1394" s="87"/>
      <c r="X1394" s="87"/>
      <c r="Y1394" s="96" t="s">
        <v>5864</v>
      </c>
      <c r="Z1394" s="87"/>
      <c r="AA1394" s="48">
        <v>0</v>
      </c>
      <c r="AB1394" s="49">
        <v>0</v>
      </c>
      <c r="AC1394" s="48">
        <v>0</v>
      </c>
      <c r="AD1394" s="49">
        <v>0</v>
      </c>
      <c r="AE1394" s="48">
        <v>0</v>
      </c>
      <c r="AF1394" s="49">
        <v>0</v>
      </c>
      <c r="AG1394" s="48">
        <v>26</v>
      </c>
      <c r="AH1394" s="49">
        <v>100</v>
      </c>
      <c r="AI1394" s="48">
        <v>26</v>
      </c>
    </row>
    <row r="1395" spans="1:35" x14ac:dyDescent="0.25">
      <c r="A1395" s="62" t="s">
        <v>796</v>
      </c>
      <c r="B1395" s="62" t="s">
        <v>1165</v>
      </c>
      <c r="C1395" s="63"/>
      <c r="D1395" s="64"/>
      <c r="E1395" s="65"/>
      <c r="F1395" s="66"/>
      <c r="G1395" s="63"/>
      <c r="H1395" s="67"/>
      <c r="I1395" s="68"/>
      <c r="J1395" s="68"/>
      <c r="K1395" s="34"/>
      <c r="L1395" s="75">
        <v>1395</v>
      </c>
      <c r="M1395" s="75" t="b">
        <f xml:space="preserve"> IF(AND(Edges[Relationship Date (UTC)] &gt;= Misc!$O$2, Edges[Relationship Date (UTC)] &lt;= Misc!$P$2,Edges[Tweet Date (UTC)] &gt;= Misc!$O$3, Edges[Tweet Date (UTC)] &lt;= Misc!$P$3,TRUE), TRUE, FALSE)</f>
        <v>1</v>
      </c>
      <c r="N1395" s="70"/>
      <c r="O1395" s="87" t="s">
        <v>1908</v>
      </c>
      <c r="P1395" s="90">
        <v>44081.387129629627</v>
      </c>
      <c r="Q1395" s="87" t="s">
        <v>1932</v>
      </c>
      <c r="R1395" s="87"/>
      <c r="S1395" s="87"/>
      <c r="T1395" s="87" t="s">
        <v>2743</v>
      </c>
      <c r="U1395" s="90">
        <v>44081.387129629627</v>
      </c>
      <c r="V1395" s="92" t="s">
        <v>3865</v>
      </c>
      <c r="W1395" s="87"/>
      <c r="X1395" s="87"/>
      <c r="Y1395" s="96" t="s">
        <v>5865</v>
      </c>
      <c r="Z1395" s="87"/>
      <c r="AA1395" s="48">
        <v>0</v>
      </c>
      <c r="AB1395" s="49">
        <v>0</v>
      </c>
      <c r="AC1395" s="48">
        <v>0</v>
      </c>
      <c r="AD1395" s="49">
        <v>0</v>
      </c>
      <c r="AE1395" s="48">
        <v>0</v>
      </c>
      <c r="AF1395" s="49">
        <v>0</v>
      </c>
      <c r="AG1395" s="48">
        <v>26</v>
      </c>
      <c r="AH1395" s="49">
        <v>100</v>
      </c>
      <c r="AI1395" s="48">
        <v>26</v>
      </c>
    </row>
    <row r="1396" spans="1:35" x14ac:dyDescent="0.25">
      <c r="A1396" s="62" t="s">
        <v>796</v>
      </c>
      <c r="B1396" s="62" t="s">
        <v>1165</v>
      </c>
      <c r="C1396" s="63"/>
      <c r="D1396" s="64"/>
      <c r="E1396" s="65"/>
      <c r="F1396" s="66"/>
      <c r="G1396" s="63"/>
      <c r="H1396" s="67"/>
      <c r="I1396" s="68"/>
      <c r="J1396" s="68"/>
      <c r="K1396" s="34"/>
      <c r="L1396" s="75">
        <v>1396</v>
      </c>
      <c r="M1396" s="75" t="b">
        <f xml:space="preserve"> IF(AND(Edges[Relationship Date (UTC)] &gt;= Misc!$O$2, Edges[Relationship Date (UTC)] &lt;= Misc!$P$2,Edges[Tweet Date (UTC)] &gt;= Misc!$O$3, Edges[Tweet Date (UTC)] &lt;= Misc!$P$3,TRUE), TRUE, FALSE)</f>
        <v>1</v>
      </c>
      <c r="N1396" s="70"/>
      <c r="O1396" s="87" t="s">
        <v>1908</v>
      </c>
      <c r="P1396" s="90">
        <v>44081.387256944443</v>
      </c>
      <c r="Q1396" s="87" t="s">
        <v>1918</v>
      </c>
      <c r="R1396" s="87"/>
      <c r="S1396" s="87"/>
      <c r="T1396" s="87"/>
      <c r="U1396" s="90">
        <v>44081.387256944443</v>
      </c>
      <c r="V1396" s="92" t="s">
        <v>3866</v>
      </c>
      <c r="W1396" s="87"/>
      <c r="X1396" s="87"/>
      <c r="Y1396" s="96" t="s">
        <v>5866</v>
      </c>
      <c r="Z1396" s="87"/>
      <c r="AA1396" s="48">
        <v>0</v>
      </c>
      <c r="AB1396" s="49">
        <v>0</v>
      </c>
      <c r="AC1396" s="48">
        <v>0</v>
      </c>
      <c r="AD1396" s="49">
        <v>0</v>
      </c>
      <c r="AE1396" s="48">
        <v>0</v>
      </c>
      <c r="AF1396" s="49">
        <v>0</v>
      </c>
      <c r="AG1396" s="48">
        <v>44</v>
      </c>
      <c r="AH1396" s="49">
        <v>100</v>
      </c>
      <c r="AI1396" s="48">
        <v>44</v>
      </c>
    </row>
    <row r="1397" spans="1:35" x14ac:dyDescent="0.25">
      <c r="A1397" s="62" t="s">
        <v>796</v>
      </c>
      <c r="B1397" s="62" t="s">
        <v>1365</v>
      </c>
      <c r="C1397" s="63"/>
      <c r="D1397" s="64"/>
      <c r="E1397" s="65"/>
      <c r="F1397" s="66"/>
      <c r="G1397" s="63"/>
      <c r="H1397" s="67"/>
      <c r="I1397" s="68"/>
      <c r="J1397" s="68"/>
      <c r="K1397" s="34"/>
      <c r="L1397" s="75">
        <v>1397</v>
      </c>
      <c r="M1397" s="75" t="b">
        <f xml:space="preserve"> IF(AND(Edges[Relationship Date (UTC)] &gt;= Misc!$O$2, Edges[Relationship Date (UTC)] &lt;= Misc!$P$2,Edges[Tweet Date (UTC)] &gt;= Misc!$O$3, Edges[Tweet Date (UTC)] &lt;= Misc!$P$3,TRUE), TRUE, FALSE)</f>
        <v>1</v>
      </c>
      <c r="N1397" s="70"/>
      <c r="O1397" s="87" t="s">
        <v>1908</v>
      </c>
      <c r="P1397" s="90">
        <v>44081.388414351852</v>
      </c>
      <c r="Q1397" s="87" t="s">
        <v>1931</v>
      </c>
      <c r="R1397" s="87"/>
      <c r="S1397" s="87"/>
      <c r="T1397" s="87"/>
      <c r="U1397" s="90">
        <v>44081.388414351852</v>
      </c>
      <c r="V1397" s="92" t="s">
        <v>3867</v>
      </c>
      <c r="W1397" s="87"/>
      <c r="X1397" s="87"/>
      <c r="Y1397" s="96" t="s">
        <v>5867</v>
      </c>
      <c r="Z1397" s="87"/>
      <c r="AA1397" s="48">
        <v>0</v>
      </c>
      <c r="AB1397" s="49">
        <v>0</v>
      </c>
      <c r="AC1397" s="48">
        <v>0</v>
      </c>
      <c r="AD1397" s="49">
        <v>0</v>
      </c>
      <c r="AE1397" s="48">
        <v>0</v>
      </c>
      <c r="AF1397" s="49">
        <v>0</v>
      </c>
      <c r="AG1397" s="48">
        <v>42</v>
      </c>
      <c r="AH1397" s="49">
        <v>100</v>
      </c>
      <c r="AI1397" s="48">
        <v>42</v>
      </c>
    </row>
    <row r="1398" spans="1:35" x14ac:dyDescent="0.25">
      <c r="A1398" s="62" t="s">
        <v>796</v>
      </c>
      <c r="B1398" s="62" t="s">
        <v>1165</v>
      </c>
      <c r="C1398" s="63"/>
      <c r="D1398" s="64"/>
      <c r="E1398" s="65"/>
      <c r="F1398" s="66"/>
      <c r="G1398" s="63"/>
      <c r="H1398" s="67"/>
      <c r="I1398" s="68"/>
      <c r="J1398" s="68"/>
      <c r="K1398" s="34"/>
      <c r="L1398" s="75">
        <v>1398</v>
      </c>
      <c r="M1398" s="75" t="b">
        <f xml:space="preserve"> IF(AND(Edges[Relationship Date (UTC)] &gt;= Misc!$O$2, Edges[Relationship Date (UTC)] &lt;= Misc!$P$2,Edges[Tweet Date (UTC)] &gt;= Misc!$O$3, Edges[Tweet Date (UTC)] &lt;= Misc!$P$3,TRUE), TRUE, FALSE)</f>
        <v>1</v>
      </c>
      <c r="N1398" s="70"/>
      <c r="O1398" s="87" t="s">
        <v>1908</v>
      </c>
      <c r="P1398" s="90">
        <v>44081.388437499998</v>
      </c>
      <c r="Q1398" s="87" t="s">
        <v>2117</v>
      </c>
      <c r="R1398" s="87"/>
      <c r="S1398" s="87"/>
      <c r="T1398" s="87" t="s">
        <v>2747</v>
      </c>
      <c r="U1398" s="90">
        <v>44081.388437499998</v>
      </c>
      <c r="V1398" s="92" t="s">
        <v>3868</v>
      </c>
      <c r="W1398" s="87"/>
      <c r="X1398" s="87"/>
      <c r="Y1398" s="96" t="s">
        <v>5868</v>
      </c>
      <c r="Z1398" s="87"/>
      <c r="AA1398" s="48">
        <v>0</v>
      </c>
      <c r="AB1398" s="49">
        <v>0</v>
      </c>
      <c r="AC1398" s="48">
        <v>0</v>
      </c>
      <c r="AD1398" s="49">
        <v>0</v>
      </c>
      <c r="AE1398" s="48">
        <v>0</v>
      </c>
      <c r="AF1398" s="49">
        <v>0</v>
      </c>
      <c r="AG1398" s="48">
        <v>23</v>
      </c>
      <c r="AH1398" s="49">
        <v>100</v>
      </c>
      <c r="AI1398" s="48">
        <v>23</v>
      </c>
    </row>
    <row r="1399" spans="1:35" x14ac:dyDescent="0.25">
      <c r="A1399" s="62" t="s">
        <v>796</v>
      </c>
      <c r="B1399" s="62" t="s">
        <v>1165</v>
      </c>
      <c r="C1399" s="63"/>
      <c r="D1399" s="64"/>
      <c r="E1399" s="65"/>
      <c r="F1399" s="66"/>
      <c r="G1399" s="63"/>
      <c r="H1399" s="67"/>
      <c r="I1399" s="68"/>
      <c r="J1399" s="68"/>
      <c r="K1399" s="34"/>
      <c r="L1399" s="75">
        <v>1399</v>
      </c>
      <c r="M1399" s="75" t="b">
        <f xml:space="preserve"> IF(AND(Edges[Relationship Date (UTC)] &gt;= Misc!$O$2, Edges[Relationship Date (UTC)] &lt;= Misc!$P$2,Edges[Tweet Date (UTC)] &gt;= Misc!$O$3, Edges[Tweet Date (UTC)] &lt;= Misc!$P$3,TRUE), TRUE, FALSE)</f>
        <v>1</v>
      </c>
      <c r="N1399" s="70"/>
      <c r="O1399" s="87" t="s">
        <v>1908</v>
      </c>
      <c r="P1399" s="90">
        <v>44081.388622685183</v>
      </c>
      <c r="Q1399" s="87" t="s">
        <v>1976</v>
      </c>
      <c r="R1399" s="87"/>
      <c r="S1399" s="87"/>
      <c r="T1399" s="87" t="s">
        <v>2747</v>
      </c>
      <c r="U1399" s="90">
        <v>44081.388622685183</v>
      </c>
      <c r="V1399" s="92" t="s">
        <v>3869</v>
      </c>
      <c r="W1399" s="87"/>
      <c r="X1399" s="87"/>
      <c r="Y1399" s="96" t="s">
        <v>5869</v>
      </c>
      <c r="Z1399" s="87"/>
      <c r="AA1399" s="48"/>
      <c r="AB1399" s="49"/>
      <c r="AC1399" s="48"/>
      <c r="AD1399" s="49"/>
      <c r="AE1399" s="48"/>
      <c r="AF1399" s="49"/>
      <c r="AG1399" s="48"/>
      <c r="AH1399" s="49"/>
      <c r="AI1399" s="48"/>
    </row>
    <row r="1400" spans="1:35" x14ac:dyDescent="0.25">
      <c r="A1400" s="62" t="s">
        <v>796</v>
      </c>
      <c r="B1400" s="62" t="s">
        <v>1398</v>
      </c>
      <c r="C1400" s="63"/>
      <c r="D1400" s="64"/>
      <c r="E1400" s="65"/>
      <c r="F1400" s="66"/>
      <c r="G1400" s="63"/>
      <c r="H1400" s="67"/>
      <c r="I1400" s="68"/>
      <c r="J1400" s="68"/>
      <c r="K1400" s="34"/>
      <c r="L1400" s="75">
        <v>1400</v>
      </c>
      <c r="M1400" s="75" t="b">
        <f xml:space="preserve"> IF(AND(Edges[Relationship Date (UTC)] &gt;= Misc!$O$2, Edges[Relationship Date (UTC)] &lt;= Misc!$P$2,Edges[Tweet Date (UTC)] &gt;= Misc!$O$3, Edges[Tweet Date (UTC)] &lt;= Misc!$P$3,TRUE), TRUE, FALSE)</f>
        <v>1</v>
      </c>
      <c r="N1400" s="70"/>
      <c r="O1400" s="87" t="s">
        <v>1908</v>
      </c>
      <c r="P1400" s="90">
        <v>44081.388622685183</v>
      </c>
      <c r="Q1400" s="87" t="s">
        <v>1976</v>
      </c>
      <c r="R1400" s="87"/>
      <c r="S1400" s="87"/>
      <c r="T1400" s="87" t="s">
        <v>2747</v>
      </c>
      <c r="U1400" s="90">
        <v>44081.388622685183</v>
      </c>
      <c r="V1400" s="92" t="s">
        <v>3869</v>
      </c>
      <c r="W1400" s="87"/>
      <c r="X1400" s="87"/>
      <c r="Y1400" s="96" t="s">
        <v>5869</v>
      </c>
      <c r="Z1400" s="87"/>
      <c r="AA1400" s="48">
        <v>0</v>
      </c>
      <c r="AB1400" s="49">
        <v>0</v>
      </c>
      <c r="AC1400" s="48">
        <v>0</v>
      </c>
      <c r="AD1400" s="49">
        <v>0</v>
      </c>
      <c r="AE1400" s="48">
        <v>0</v>
      </c>
      <c r="AF1400" s="49">
        <v>0</v>
      </c>
      <c r="AG1400" s="48">
        <v>27</v>
      </c>
      <c r="AH1400" s="49">
        <v>100</v>
      </c>
      <c r="AI1400" s="48">
        <v>27</v>
      </c>
    </row>
    <row r="1401" spans="1:35" x14ac:dyDescent="0.25">
      <c r="A1401" s="62" t="s">
        <v>796</v>
      </c>
      <c r="B1401" s="62" t="s">
        <v>1291</v>
      </c>
      <c r="C1401" s="63"/>
      <c r="D1401" s="64"/>
      <c r="E1401" s="65"/>
      <c r="F1401" s="66"/>
      <c r="G1401" s="63"/>
      <c r="H1401" s="67"/>
      <c r="I1401" s="68"/>
      <c r="J1401" s="68"/>
      <c r="K1401" s="34"/>
      <c r="L1401" s="75">
        <v>1401</v>
      </c>
      <c r="M1401" s="75" t="b">
        <f xml:space="preserve"> IF(AND(Edges[Relationship Date (UTC)] &gt;= Misc!$O$2, Edges[Relationship Date (UTC)] &lt;= Misc!$P$2,Edges[Tweet Date (UTC)] &gt;= Misc!$O$3, Edges[Tweet Date (UTC)] &lt;= Misc!$P$3,TRUE), TRUE, FALSE)</f>
        <v>1</v>
      </c>
      <c r="N1401" s="70"/>
      <c r="O1401" s="87" t="s">
        <v>1908</v>
      </c>
      <c r="P1401" s="90">
        <v>44081.388657407406</v>
      </c>
      <c r="Q1401" s="87" t="s">
        <v>1939</v>
      </c>
      <c r="R1401" s="87"/>
      <c r="S1401" s="87"/>
      <c r="T1401" s="87"/>
      <c r="U1401" s="90">
        <v>44081.388657407406</v>
      </c>
      <c r="V1401" s="92" t="s">
        <v>3870</v>
      </c>
      <c r="W1401" s="87"/>
      <c r="X1401" s="87"/>
      <c r="Y1401" s="96" t="s">
        <v>5870</v>
      </c>
      <c r="Z1401" s="87"/>
      <c r="AA1401" s="48">
        <v>0</v>
      </c>
      <c r="AB1401" s="49">
        <v>0</v>
      </c>
      <c r="AC1401" s="48">
        <v>0</v>
      </c>
      <c r="AD1401" s="49">
        <v>0</v>
      </c>
      <c r="AE1401" s="48">
        <v>0</v>
      </c>
      <c r="AF1401" s="49">
        <v>0</v>
      </c>
      <c r="AG1401" s="48">
        <v>47</v>
      </c>
      <c r="AH1401" s="49">
        <v>100</v>
      </c>
      <c r="AI1401" s="48">
        <v>47</v>
      </c>
    </row>
    <row r="1402" spans="1:35" x14ac:dyDescent="0.25">
      <c r="A1402" s="62" t="s">
        <v>796</v>
      </c>
      <c r="B1402" s="62" t="s">
        <v>1165</v>
      </c>
      <c r="C1402" s="63"/>
      <c r="D1402" s="64"/>
      <c r="E1402" s="65"/>
      <c r="F1402" s="66"/>
      <c r="G1402" s="63"/>
      <c r="H1402" s="67"/>
      <c r="I1402" s="68"/>
      <c r="J1402" s="68"/>
      <c r="K1402" s="34"/>
      <c r="L1402" s="75">
        <v>1402</v>
      </c>
      <c r="M1402" s="75" t="b">
        <f xml:space="preserve"> IF(AND(Edges[Relationship Date (UTC)] &gt;= Misc!$O$2, Edges[Relationship Date (UTC)] &lt;= Misc!$P$2,Edges[Tweet Date (UTC)] &gt;= Misc!$O$3, Edges[Tweet Date (UTC)] &lt;= Misc!$P$3,TRUE), TRUE, FALSE)</f>
        <v>1</v>
      </c>
      <c r="N1402" s="70"/>
      <c r="O1402" s="87" t="s">
        <v>1908</v>
      </c>
      <c r="P1402" s="90">
        <v>44081.388784722221</v>
      </c>
      <c r="Q1402" s="87" t="s">
        <v>1911</v>
      </c>
      <c r="R1402" s="87"/>
      <c r="S1402" s="87"/>
      <c r="T1402" s="87" t="s">
        <v>2743</v>
      </c>
      <c r="U1402" s="90">
        <v>44081.388784722221</v>
      </c>
      <c r="V1402" s="92" t="s">
        <v>3871</v>
      </c>
      <c r="W1402" s="87"/>
      <c r="X1402" s="87"/>
      <c r="Y1402" s="96" t="s">
        <v>5871</v>
      </c>
      <c r="Z1402" s="87"/>
      <c r="AA1402" s="48">
        <v>0</v>
      </c>
      <c r="AB1402" s="49">
        <v>0</v>
      </c>
      <c r="AC1402" s="48">
        <v>0</v>
      </c>
      <c r="AD1402" s="49">
        <v>0</v>
      </c>
      <c r="AE1402" s="48">
        <v>0</v>
      </c>
      <c r="AF1402" s="49">
        <v>0</v>
      </c>
      <c r="AG1402" s="48">
        <v>29</v>
      </c>
      <c r="AH1402" s="49">
        <v>100</v>
      </c>
      <c r="AI1402" s="48">
        <v>29</v>
      </c>
    </row>
    <row r="1403" spans="1:35" x14ac:dyDescent="0.25">
      <c r="A1403" s="62" t="s">
        <v>796</v>
      </c>
      <c r="B1403" s="62" t="s">
        <v>1165</v>
      </c>
      <c r="C1403" s="63"/>
      <c r="D1403" s="64"/>
      <c r="E1403" s="65"/>
      <c r="F1403" s="66"/>
      <c r="G1403" s="63"/>
      <c r="H1403" s="67"/>
      <c r="I1403" s="68"/>
      <c r="J1403" s="68"/>
      <c r="K1403" s="34"/>
      <c r="L1403" s="75">
        <v>1403</v>
      </c>
      <c r="M1403" s="75" t="b">
        <f xml:space="preserve"> IF(AND(Edges[Relationship Date (UTC)] &gt;= Misc!$O$2, Edges[Relationship Date (UTC)] &lt;= Misc!$P$2,Edges[Tweet Date (UTC)] &gt;= Misc!$O$3, Edges[Tweet Date (UTC)] &lt;= Misc!$P$3,TRUE), TRUE, FALSE)</f>
        <v>1</v>
      </c>
      <c r="N1403" s="70"/>
      <c r="O1403" s="87" t="s">
        <v>1908</v>
      </c>
      <c r="P1403" s="90">
        <v>44081.388888888891</v>
      </c>
      <c r="Q1403" s="87" t="s">
        <v>1972</v>
      </c>
      <c r="R1403" s="87"/>
      <c r="S1403" s="87"/>
      <c r="T1403" s="87"/>
      <c r="U1403" s="90">
        <v>44081.388888888891</v>
      </c>
      <c r="V1403" s="92" t="s">
        <v>3872</v>
      </c>
      <c r="W1403" s="87"/>
      <c r="X1403" s="87"/>
      <c r="Y1403" s="96" t="s">
        <v>5872</v>
      </c>
      <c r="Z1403" s="87"/>
      <c r="AA1403" s="48">
        <v>0</v>
      </c>
      <c r="AB1403" s="49">
        <v>0</v>
      </c>
      <c r="AC1403" s="48">
        <v>0</v>
      </c>
      <c r="AD1403" s="49">
        <v>0</v>
      </c>
      <c r="AE1403" s="48">
        <v>0</v>
      </c>
      <c r="AF1403" s="49">
        <v>0</v>
      </c>
      <c r="AG1403" s="48">
        <v>41</v>
      </c>
      <c r="AH1403" s="49">
        <v>100</v>
      </c>
      <c r="AI1403" s="48">
        <v>41</v>
      </c>
    </row>
    <row r="1404" spans="1:35" x14ac:dyDescent="0.25">
      <c r="A1404" s="62" t="s">
        <v>796</v>
      </c>
      <c r="B1404" s="62" t="s">
        <v>1165</v>
      </c>
      <c r="C1404" s="63"/>
      <c r="D1404" s="64"/>
      <c r="E1404" s="65"/>
      <c r="F1404" s="66"/>
      <c r="G1404" s="63"/>
      <c r="H1404" s="67"/>
      <c r="I1404" s="68"/>
      <c r="J1404" s="68"/>
      <c r="K1404" s="34"/>
      <c r="L1404" s="75">
        <v>1404</v>
      </c>
      <c r="M1404" s="75" t="b">
        <f xml:space="preserve"> IF(AND(Edges[Relationship Date (UTC)] &gt;= Misc!$O$2, Edges[Relationship Date (UTC)] &lt;= Misc!$P$2,Edges[Tweet Date (UTC)] &gt;= Misc!$O$3, Edges[Tweet Date (UTC)] &lt;= Misc!$P$3,TRUE), TRUE, FALSE)</f>
        <v>1</v>
      </c>
      <c r="N1404" s="70"/>
      <c r="O1404" s="87" t="s">
        <v>1908</v>
      </c>
      <c r="P1404" s="90">
        <v>44081.388981481483</v>
      </c>
      <c r="Q1404" s="87" t="s">
        <v>2250</v>
      </c>
      <c r="R1404" s="87"/>
      <c r="S1404" s="87"/>
      <c r="T1404" s="87" t="s">
        <v>2827</v>
      </c>
      <c r="U1404" s="90">
        <v>44081.388981481483</v>
      </c>
      <c r="V1404" s="92" t="s">
        <v>3873</v>
      </c>
      <c r="W1404" s="87"/>
      <c r="X1404" s="87"/>
      <c r="Y1404" s="96" t="s">
        <v>5873</v>
      </c>
      <c r="Z1404" s="87"/>
      <c r="AA1404" s="48"/>
      <c r="AB1404" s="49"/>
      <c r="AC1404" s="48"/>
      <c r="AD1404" s="49"/>
      <c r="AE1404" s="48"/>
      <c r="AF1404" s="49"/>
      <c r="AG1404" s="48"/>
      <c r="AH1404" s="49"/>
      <c r="AI1404" s="48"/>
    </row>
    <row r="1405" spans="1:35" x14ac:dyDescent="0.25">
      <c r="A1405" s="62" t="s">
        <v>796</v>
      </c>
      <c r="B1405" s="62" t="s">
        <v>1164</v>
      </c>
      <c r="C1405" s="63"/>
      <c r="D1405" s="64"/>
      <c r="E1405" s="65"/>
      <c r="F1405" s="66"/>
      <c r="G1405" s="63"/>
      <c r="H1405" s="67"/>
      <c r="I1405" s="68"/>
      <c r="J1405" s="68"/>
      <c r="K1405" s="34"/>
      <c r="L1405" s="75">
        <v>1405</v>
      </c>
      <c r="M1405" s="75" t="b">
        <f xml:space="preserve"> IF(AND(Edges[Relationship Date (UTC)] &gt;= Misc!$O$2, Edges[Relationship Date (UTC)] &lt;= Misc!$P$2,Edges[Tweet Date (UTC)] &gt;= Misc!$O$3, Edges[Tweet Date (UTC)] &lt;= Misc!$P$3,TRUE), TRUE, FALSE)</f>
        <v>1</v>
      </c>
      <c r="N1405" s="70"/>
      <c r="O1405" s="87" t="s">
        <v>1908</v>
      </c>
      <c r="P1405" s="90">
        <v>44081.388981481483</v>
      </c>
      <c r="Q1405" s="87" t="s">
        <v>2250</v>
      </c>
      <c r="R1405" s="87"/>
      <c r="S1405" s="87"/>
      <c r="T1405" s="87" t="s">
        <v>2827</v>
      </c>
      <c r="U1405" s="90">
        <v>44081.388981481483</v>
      </c>
      <c r="V1405" s="92" t="s">
        <v>3873</v>
      </c>
      <c r="W1405" s="87"/>
      <c r="X1405" s="87"/>
      <c r="Y1405" s="96" t="s">
        <v>5873</v>
      </c>
      <c r="Z1405" s="87"/>
      <c r="AA1405" s="48">
        <v>0</v>
      </c>
      <c r="AB1405" s="49">
        <v>0</v>
      </c>
      <c r="AC1405" s="48">
        <v>0</v>
      </c>
      <c r="AD1405" s="49">
        <v>0</v>
      </c>
      <c r="AE1405" s="48">
        <v>0</v>
      </c>
      <c r="AF1405" s="49">
        <v>0</v>
      </c>
      <c r="AG1405" s="48">
        <v>9</v>
      </c>
      <c r="AH1405" s="49">
        <v>100</v>
      </c>
      <c r="AI1405" s="48">
        <v>9</v>
      </c>
    </row>
    <row r="1406" spans="1:35" x14ac:dyDescent="0.25">
      <c r="A1406" s="62" t="s">
        <v>796</v>
      </c>
      <c r="B1406" s="62" t="s">
        <v>1165</v>
      </c>
      <c r="C1406" s="63"/>
      <c r="D1406" s="64"/>
      <c r="E1406" s="65"/>
      <c r="F1406" s="66"/>
      <c r="G1406" s="63"/>
      <c r="H1406" s="67"/>
      <c r="I1406" s="68"/>
      <c r="J1406" s="68"/>
      <c r="K1406" s="34"/>
      <c r="L1406" s="75">
        <v>1406</v>
      </c>
      <c r="M1406" s="75" t="b">
        <f xml:space="preserve"> IF(AND(Edges[Relationship Date (UTC)] &gt;= Misc!$O$2, Edges[Relationship Date (UTC)] &lt;= Misc!$P$2,Edges[Tweet Date (UTC)] &gt;= Misc!$O$3, Edges[Tweet Date (UTC)] &lt;= Misc!$P$3,TRUE), TRUE, FALSE)</f>
        <v>1</v>
      </c>
      <c r="N1406" s="70"/>
      <c r="O1406" s="87" t="s">
        <v>1908</v>
      </c>
      <c r="P1406" s="90">
        <v>44081.389502314814</v>
      </c>
      <c r="Q1406" s="87" t="s">
        <v>1970</v>
      </c>
      <c r="R1406" s="87"/>
      <c r="S1406" s="87"/>
      <c r="T1406" s="87"/>
      <c r="U1406" s="90">
        <v>44081.389502314814</v>
      </c>
      <c r="V1406" s="92" t="s">
        <v>3874</v>
      </c>
      <c r="W1406" s="87"/>
      <c r="X1406" s="87"/>
      <c r="Y1406" s="96" t="s">
        <v>5874</v>
      </c>
      <c r="Z1406" s="87"/>
      <c r="AA1406" s="48">
        <v>0</v>
      </c>
      <c r="AB1406" s="49">
        <v>0</v>
      </c>
      <c r="AC1406" s="48">
        <v>0</v>
      </c>
      <c r="AD1406" s="49">
        <v>0</v>
      </c>
      <c r="AE1406" s="48">
        <v>0</v>
      </c>
      <c r="AF1406" s="49">
        <v>0</v>
      </c>
      <c r="AG1406" s="48">
        <v>46</v>
      </c>
      <c r="AH1406" s="49">
        <v>100</v>
      </c>
      <c r="AI1406" s="48">
        <v>46</v>
      </c>
    </row>
    <row r="1407" spans="1:35" x14ac:dyDescent="0.25">
      <c r="A1407" s="62" t="s">
        <v>796</v>
      </c>
      <c r="B1407" s="62" t="s">
        <v>1165</v>
      </c>
      <c r="C1407" s="63"/>
      <c r="D1407" s="64"/>
      <c r="E1407" s="65"/>
      <c r="F1407" s="66"/>
      <c r="G1407" s="63"/>
      <c r="H1407" s="67"/>
      <c r="I1407" s="68"/>
      <c r="J1407" s="68"/>
      <c r="K1407" s="34"/>
      <c r="L1407" s="75">
        <v>1407</v>
      </c>
      <c r="M1407" s="75" t="b">
        <f xml:space="preserve"> IF(AND(Edges[Relationship Date (UTC)] &gt;= Misc!$O$2, Edges[Relationship Date (UTC)] &lt;= Misc!$P$2,Edges[Tweet Date (UTC)] &gt;= Misc!$O$3, Edges[Tweet Date (UTC)] &lt;= Misc!$P$3,TRUE), TRUE, FALSE)</f>
        <v>1</v>
      </c>
      <c r="N1407" s="70"/>
      <c r="O1407" s="87" t="s">
        <v>1908</v>
      </c>
      <c r="P1407" s="90">
        <v>44081.389907407407</v>
      </c>
      <c r="Q1407" s="87" t="s">
        <v>2348</v>
      </c>
      <c r="R1407" s="87"/>
      <c r="S1407" s="87"/>
      <c r="T1407" s="87" t="s">
        <v>2743</v>
      </c>
      <c r="U1407" s="90">
        <v>44081.389907407407</v>
      </c>
      <c r="V1407" s="92" t="s">
        <v>3875</v>
      </c>
      <c r="W1407" s="87"/>
      <c r="X1407" s="87"/>
      <c r="Y1407" s="96" t="s">
        <v>5875</v>
      </c>
      <c r="Z1407" s="87"/>
      <c r="AA1407" s="48"/>
      <c r="AB1407" s="49"/>
      <c r="AC1407" s="48"/>
      <c r="AD1407" s="49"/>
      <c r="AE1407" s="48"/>
      <c r="AF1407" s="49"/>
      <c r="AG1407" s="48"/>
      <c r="AH1407" s="49"/>
      <c r="AI1407" s="48"/>
    </row>
    <row r="1408" spans="1:35" x14ac:dyDescent="0.25">
      <c r="A1408" s="62" t="s">
        <v>796</v>
      </c>
      <c r="B1408" s="62" t="s">
        <v>1725</v>
      </c>
      <c r="C1408" s="63"/>
      <c r="D1408" s="64"/>
      <c r="E1408" s="65"/>
      <c r="F1408" s="66"/>
      <c r="G1408" s="63"/>
      <c r="H1408" s="67"/>
      <c r="I1408" s="68"/>
      <c r="J1408" s="68"/>
      <c r="K1408" s="34"/>
      <c r="L1408" s="75">
        <v>1408</v>
      </c>
      <c r="M1408" s="75" t="b">
        <f xml:space="preserve"> IF(AND(Edges[Relationship Date (UTC)] &gt;= Misc!$O$2, Edges[Relationship Date (UTC)] &lt;= Misc!$P$2,Edges[Tweet Date (UTC)] &gt;= Misc!$O$3, Edges[Tweet Date (UTC)] &lt;= Misc!$P$3,TRUE), TRUE, FALSE)</f>
        <v>1</v>
      </c>
      <c r="N1408" s="70"/>
      <c r="O1408" s="87" t="s">
        <v>1908</v>
      </c>
      <c r="P1408" s="90">
        <v>44081.389907407407</v>
      </c>
      <c r="Q1408" s="87" t="s">
        <v>2348</v>
      </c>
      <c r="R1408" s="87"/>
      <c r="S1408" s="87"/>
      <c r="T1408" s="87" t="s">
        <v>2743</v>
      </c>
      <c r="U1408" s="90">
        <v>44081.389907407407</v>
      </c>
      <c r="V1408" s="92" t="s">
        <v>3875</v>
      </c>
      <c r="W1408" s="87"/>
      <c r="X1408" s="87"/>
      <c r="Y1408" s="96" t="s">
        <v>5875</v>
      </c>
      <c r="Z1408" s="87"/>
      <c r="AA1408" s="48">
        <v>0</v>
      </c>
      <c r="AB1408" s="49">
        <v>0</v>
      </c>
      <c r="AC1408" s="48">
        <v>0</v>
      </c>
      <c r="AD1408" s="49">
        <v>0</v>
      </c>
      <c r="AE1408" s="48">
        <v>0</v>
      </c>
      <c r="AF1408" s="49">
        <v>0</v>
      </c>
      <c r="AG1408" s="48">
        <v>11</v>
      </c>
      <c r="AH1408" s="49">
        <v>100</v>
      </c>
      <c r="AI1408" s="48">
        <v>11</v>
      </c>
    </row>
    <row r="1409" spans="1:35" x14ac:dyDescent="0.25">
      <c r="A1409" s="62" t="s">
        <v>796</v>
      </c>
      <c r="B1409" s="62" t="s">
        <v>1165</v>
      </c>
      <c r="C1409" s="63"/>
      <c r="D1409" s="64"/>
      <c r="E1409" s="65"/>
      <c r="F1409" s="66"/>
      <c r="G1409" s="63"/>
      <c r="H1409" s="67"/>
      <c r="I1409" s="68"/>
      <c r="J1409" s="68"/>
      <c r="K1409" s="34"/>
      <c r="L1409" s="75">
        <v>1409</v>
      </c>
      <c r="M1409" s="75" t="b">
        <f xml:space="preserve"> IF(AND(Edges[Relationship Date (UTC)] &gt;= Misc!$O$2, Edges[Relationship Date (UTC)] &lt;= Misc!$P$2,Edges[Tweet Date (UTC)] &gt;= Misc!$O$3, Edges[Tweet Date (UTC)] &lt;= Misc!$P$3,TRUE), TRUE, FALSE)</f>
        <v>1</v>
      </c>
      <c r="N1409" s="70"/>
      <c r="O1409" s="87" t="s">
        <v>1908</v>
      </c>
      <c r="P1409" s="90">
        <v>44081.39</v>
      </c>
      <c r="Q1409" s="87" t="s">
        <v>2014</v>
      </c>
      <c r="R1409" s="87"/>
      <c r="S1409" s="87"/>
      <c r="T1409" s="87" t="s">
        <v>2743</v>
      </c>
      <c r="U1409" s="90">
        <v>44081.39</v>
      </c>
      <c r="V1409" s="92" t="s">
        <v>3876</v>
      </c>
      <c r="W1409" s="87"/>
      <c r="X1409" s="87"/>
      <c r="Y1409" s="96" t="s">
        <v>5876</v>
      </c>
      <c r="Z1409" s="87"/>
      <c r="AA1409" s="48">
        <v>0</v>
      </c>
      <c r="AB1409" s="49">
        <v>0</v>
      </c>
      <c r="AC1409" s="48">
        <v>0</v>
      </c>
      <c r="AD1409" s="49">
        <v>0</v>
      </c>
      <c r="AE1409" s="48">
        <v>0</v>
      </c>
      <c r="AF1409" s="49">
        <v>0</v>
      </c>
      <c r="AG1409" s="48">
        <v>33</v>
      </c>
      <c r="AH1409" s="49">
        <v>100</v>
      </c>
      <c r="AI1409" s="48">
        <v>33</v>
      </c>
    </row>
    <row r="1410" spans="1:35" x14ac:dyDescent="0.25">
      <c r="A1410" s="62" t="s">
        <v>796</v>
      </c>
      <c r="B1410" s="62" t="s">
        <v>1165</v>
      </c>
      <c r="C1410" s="63"/>
      <c r="D1410" s="64"/>
      <c r="E1410" s="65"/>
      <c r="F1410" s="66"/>
      <c r="G1410" s="63"/>
      <c r="H1410" s="67"/>
      <c r="I1410" s="68"/>
      <c r="J1410" s="68"/>
      <c r="K1410" s="34"/>
      <c r="L1410" s="75">
        <v>1410</v>
      </c>
      <c r="M1410" s="75" t="b">
        <f xml:space="preserve"> IF(AND(Edges[Relationship Date (UTC)] &gt;= Misc!$O$2, Edges[Relationship Date (UTC)] &lt;= Misc!$P$2,Edges[Tweet Date (UTC)] &gt;= Misc!$O$3, Edges[Tweet Date (UTC)] &lt;= Misc!$P$3,TRUE), TRUE, FALSE)</f>
        <v>1</v>
      </c>
      <c r="N1410" s="70"/>
      <c r="O1410" s="87" t="s">
        <v>1908</v>
      </c>
      <c r="P1410" s="90">
        <v>44081.390104166669</v>
      </c>
      <c r="Q1410" s="87" t="s">
        <v>2345</v>
      </c>
      <c r="R1410" s="87"/>
      <c r="S1410" s="87"/>
      <c r="T1410" s="87"/>
      <c r="U1410" s="90">
        <v>44081.390104166669</v>
      </c>
      <c r="V1410" s="92" t="s">
        <v>3877</v>
      </c>
      <c r="W1410" s="87"/>
      <c r="X1410" s="87"/>
      <c r="Y1410" s="96" t="s">
        <v>5877</v>
      </c>
      <c r="Z1410" s="87"/>
      <c r="AA1410" s="48">
        <v>0</v>
      </c>
      <c r="AB1410" s="49">
        <v>0</v>
      </c>
      <c r="AC1410" s="48">
        <v>0</v>
      </c>
      <c r="AD1410" s="49">
        <v>0</v>
      </c>
      <c r="AE1410" s="48">
        <v>0</v>
      </c>
      <c r="AF1410" s="49">
        <v>0</v>
      </c>
      <c r="AG1410" s="48">
        <v>48</v>
      </c>
      <c r="AH1410" s="49">
        <v>100</v>
      </c>
      <c r="AI1410" s="48">
        <v>48</v>
      </c>
    </row>
    <row r="1411" spans="1:35" x14ac:dyDescent="0.25">
      <c r="A1411" s="62" t="s">
        <v>796</v>
      </c>
      <c r="B1411" s="62" t="s">
        <v>1165</v>
      </c>
      <c r="C1411" s="63"/>
      <c r="D1411" s="64"/>
      <c r="E1411" s="65"/>
      <c r="F1411" s="66"/>
      <c r="G1411" s="63"/>
      <c r="H1411" s="67"/>
      <c r="I1411" s="68"/>
      <c r="J1411" s="68"/>
      <c r="K1411" s="34"/>
      <c r="L1411" s="75">
        <v>1411</v>
      </c>
      <c r="M1411" s="75" t="b">
        <f xml:space="preserve"> IF(AND(Edges[Relationship Date (UTC)] &gt;= Misc!$O$2, Edges[Relationship Date (UTC)] &lt;= Misc!$P$2,Edges[Tweet Date (UTC)] &gt;= Misc!$O$3, Edges[Tweet Date (UTC)] &lt;= Misc!$P$3,TRUE), TRUE, FALSE)</f>
        <v>1</v>
      </c>
      <c r="N1411" s="70"/>
      <c r="O1411" s="87" t="s">
        <v>1908</v>
      </c>
      <c r="P1411" s="90">
        <v>44081.390393518515</v>
      </c>
      <c r="Q1411" s="87" t="s">
        <v>2312</v>
      </c>
      <c r="R1411" s="87"/>
      <c r="S1411" s="87"/>
      <c r="T1411" s="87"/>
      <c r="U1411" s="90">
        <v>44081.390393518515</v>
      </c>
      <c r="V1411" s="92" t="s">
        <v>3878</v>
      </c>
      <c r="W1411" s="87"/>
      <c r="X1411" s="87"/>
      <c r="Y1411" s="96" t="s">
        <v>5878</v>
      </c>
      <c r="Z1411" s="87"/>
      <c r="AA1411" s="48">
        <v>0</v>
      </c>
      <c r="AB1411" s="49">
        <v>0</v>
      </c>
      <c r="AC1411" s="48">
        <v>0</v>
      </c>
      <c r="AD1411" s="49">
        <v>0</v>
      </c>
      <c r="AE1411" s="48">
        <v>0</v>
      </c>
      <c r="AF1411" s="49">
        <v>0</v>
      </c>
      <c r="AG1411" s="48">
        <v>21</v>
      </c>
      <c r="AH1411" s="49">
        <v>100</v>
      </c>
      <c r="AI1411" s="48">
        <v>21</v>
      </c>
    </row>
    <row r="1412" spans="1:35" x14ac:dyDescent="0.25">
      <c r="A1412" s="62" t="s">
        <v>796</v>
      </c>
      <c r="B1412" s="62" t="s">
        <v>1165</v>
      </c>
      <c r="C1412" s="63"/>
      <c r="D1412" s="64"/>
      <c r="E1412" s="65"/>
      <c r="F1412" s="66"/>
      <c r="G1412" s="63"/>
      <c r="H1412" s="67"/>
      <c r="I1412" s="68"/>
      <c r="J1412" s="68"/>
      <c r="K1412" s="34"/>
      <c r="L1412" s="75">
        <v>1412</v>
      </c>
      <c r="M1412" s="75" t="b">
        <f xml:space="preserve"> IF(AND(Edges[Relationship Date (UTC)] &gt;= Misc!$O$2, Edges[Relationship Date (UTC)] &lt;= Misc!$P$2,Edges[Tweet Date (UTC)] &gt;= Misc!$O$3, Edges[Tweet Date (UTC)] &lt;= Misc!$P$3,TRUE), TRUE, FALSE)</f>
        <v>1</v>
      </c>
      <c r="N1412" s="70"/>
      <c r="O1412" s="87" t="s">
        <v>1908</v>
      </c>
      <c r="P1412" s="90">
        <v>44081.390613425923</v>
      </c>
      <c r="Q1412" s="87" t="s">
        <v>2038</v>
      </c>
      <c r="R1412" s="87"/>
      <c r="S1412" s="87"/>
      <c r="T1412" s="87"/>
      <c r="U1412" s="90">
        <v>44081.390613425923</v>
      </c>
      <c r="V1412" s="92" t="s">
        <v>3861</v>
      </c>
      <c r="W1412" s="87"/>
      <c r="X1412" s="87"/>
      <c r="Y1412" s="96" t="s">
        <v>5861</v>
      </c>
      <c r="Z1412" s="87"/>
      <c r="AA1412" s="48"/>
      <c r="AB1412" s="49"/>
      <c r="AC1412" s="48"/>
      <c r="AD1412" s="49"/>
      <c r="AE1412" s="48"/>
      <c r="AF1412" s="49"/>
      <c r="AG1412" s="48"/>
      <c r="AH1412" s="49"/>
      <c r="AI1412" s="48"/>
    </row>
    <row r="1413" spans="1:35" x14ac:dyDescent="0.25">
      <c r="A1413" s="62" t="s">
        <v>796</v>
      </c>
      <c r="B1413" s="62" t="s">
        <v>1387</v>
      </c>
      <c r="C1413" s="63"/>
      <c r="D1413" s="64"/>
      <c r="E1413" s="65"/>
      <c r="F1413" s="66"/>
      <c r="G1413" s="63"/>
      <c r="H1413" s="67"/>
      <c r="I1413" s="68"/>
      <c r="J1413" s="68"/>
      <c r="K1413" s="34"/>
      <c r="L1413" s="75">
        <v>1413</v>
      </c>
      <c r="M1413" s="75" t="b">
        <f xml:space="preserve"> IF(AND(Edges[Relationship Date (UTC)] &gt;= Misc!$O$2, Edges[Relationship Date (UTC)] &lt;= Misc!$P$2,Edges[Tweet Date (UTC)] &gt;= Misc!$O$3, Edges[Tweet Date (UTC)] &lt;= Misc!$P$3,TRUE), TRUE, FALSE)</f>
        <v>1</v>
      </c>
      <c r="N1413" s="70"/>
      <c r="O1413" s="87" t="s">
        <v>1908</v>
      </c>
      <c r="P1413" s="90">
        <v>44081.390613425923</v>
      </c>
      <c r="Q1413" s="87" t="s">
        <v>2038</v>
      </c>
      <c r="R1413" s="87"/>
      <c r="S1413" s="87"/>
      <c r="T1413" s="87"/>
      <c r="U1413" s="90">
        <v>44081.390613425923</v>
      </c>
      <c r="V1413" s="92" t="s">
        <v>3861</v>
      </c>
      <c r="W1413" s="87"/>
      <c r="X1413" s="87"/>
      <c r="Y1413" s="96" t="s">
        <v>5861</v>
      </c>
      <c r="Z1413" s="87"/>
      <c r="AA1413" s="48">
        <v>0</v>
      </c>
      <c r="AB1413" s="49">
        <v>0</v>
      </c>
      <c r="AC1413" s="48">
        <v>0</v>
      </c>
      <c r="AD1413" s="49">
        <v>0</v>
      </c>
      <c r="AE1413" s="48">
        <v>0</v>
      </c>
      <c r="AF1413" s="49">
        <v>0</v>
      </c>
      <c r="AG1413" s="48">
        <v>35</v>
      </c>
      <c r="AH1413" s="49">
        <v>100</v>
      </c>
      <c r="AI1413" s="48">
        <v>35</v>
      </c>
    </row>
    <row r="1414" spans="1:35" x14ac:dyDescent="0.25">
      <c r="A1414" s="62" t="s">
        <v>797</v>
      </c>
      <c r="B1414" s="62" t="s">
        <v>1346</v>
      </c>
      <c r="C1414" s="63"/>
      <c r="D1414" s="64"/>
      <c r="E1414" s="65"/>
      <c r="F1414" s="66"/>
      <c r="G1414" s="63"/>
      <c r="H1414" s="67"/>
      <c r="I1414" s="68"/>
      <c r="J1414" s="68"/>
      <c r="K1414" s="34"/>
      <c r="L1414" s="75">
        <v>1414</v>
      </c>
      <c r="M1414" s="75" t="b">
        <f xml:space="preserve"> IF(AND(Edges[Relationship Date (UTC)] &gt;= Misc!$O$2, Edges[Relationship Date (UTC)] &lt;= Misc!$P$2,Edges[Tweet Date (UTC)] &gt;= Misc!$O$3, Edges[Tweet Date (UTC)] &lt;= Misc!$P$3,TRUE), TRUE, FALSE)</f>
        <v>1</v>
      </c>
      <c r="N1414" s="70"/>
      <c r="O1414" s="87" t="s">
        <v>1908</v>
      </c>
      <c r="P1414" s="90">
        <v>44081.39025462963</v>
      </c>
      <c r="Q1414" s="87" t="s">
        <v>1912</v>
      </c>
      <c r="R1414" s="87"/>
      <c r="S1414" s="87"/>
      <c r="T1414" s="87" t="s">
        <v>2743</v>
      </c>
      <c r="U1414" s="90">
        <v>44081.39025462963</v>
      </c>
      <c r="V1414" s="92" t="s">
        <v>3879</v>
      </c>
      <c r="W1414" s="87"/>
      <c r="X1414" s="87"/>
      <c r="Y1414" s="96" t="s">
        <v>5879</v>
      </c>
      <c r="Z1414" s="87"/>
      <c r="AA1414" s="48">
        <v>0</v>
      </c>
      <c r="AB1414" s="49">
        <v>0</v>
      </c>
      <c r="AC1414" s="48">
        <v>0</v>
      </c>
      <c r="AD1414" s="49">
        <v>0</v>
      </c>
      <c r="AE1414" s="48">
        <v>0</v>
      </c>
      <c r="AF1414" s="49">
        <v>0</v>
      </c>
      <c r="AG1414" s="48">
        <v>39</v>
      </c>
      <c r="AH1414" s="49">
        <v>100</v>
      </c>
      <c r="AI1414" s="48">
        <v>39</v>
      </c>
    </row>
    <row r="1415" spans="1:35" x14ac:dyDescent="0.25">
      <c r="A1415" s="62" t="s">
        <v>797</v>
      </c>
      <c r="B1415" s="62" t="s">
        <v>1387</v>
      </c>
      <c r="C1415" s="63"/>
      <c r="D1415" s="64"/>
      <c r="E1415" s="65"/>
      <c r="F1415" s="66"/>
      <c r="G1415" s="63"/>
      <c r="H1415" s="67"/>
      <c r="I1415" s="68"/>
      <c r="J1415" s="68"/>
      <c r="K1415" s="34"/>
      <c r="L1415" s="75">
        <v>1415</v>
      </c>
      <c r="M1415" s="75" t="b">
        <f xml:space="preserve"> IF(AND(Edges[Relationship Date (UTC)] &gt;= Misc!$O$2, Edges[Relationship Date (UTC)] &lt;= Misc!$P$2,Edges[Tweet Date (UTC)] &gt;= Misc!$O$3, Edges[Tweet Date (UTC)] &lt;= Misc!$P$3,TRUE), TRUE, FALSE)</f>
        <v>1</v>
      </c>
      <c r="N1415" s="70"/>
      <c r="O1415" s="87" t="s">
        <v>1908</v>
      </c>
      <c r="P1415" s="90">
        <v>44081.390914351854</v>
      </c>
      <c r="Q1415" s="87" t="s">
        <v>2349</v>
      </c>
      <c r="R1415" s="87"/>
      <c r="S1415" s="87"/>
      <c r="T1415" s="87"/>
      <c r="U1415" s="90">
        <v>44081.390914351854</v>
      </c>
      <c r="V1415" s="92" t="s">
        <v>3880</v>
      </c>
      <c r="W1415" s="87"/>
      <c r="X1415" s="87"/>
      <c r="Y1415" s="96" t="s">
        <v>5880</v>
      </c>
      <c r="Z1415" s="87"/>
      <c r="AA1415" s="48"/>
      <c r="AB1415" s="49"/>
      <c r="AC1415" s="48"/>
      <c r="AD1415" s="49"/>
      <c r="AE1415" s="48"/>
      <c r="AF1415" s="49"/>
      <c r="AG1415" s="48"/>
      <c r="AH1415" s="49"/>
      <c r="AI1415" s="48"/>
    </row>
    <row r="1416" spans="1:35" x14ac:dyDescent="0.25">
      <c r="A1416" s="62" t="s">
        <v>797</v>
      </c>
      <c r="B1416" s="62" t="s">
        <v>1726</v>
      </c>
      <c r="C1416" s="63"/>
      <c r="D1416" s="64"/>
      <c r="E1416" s="65"/>
      <c r="F1416" s="66"/>
      <c r="G1416" s="63"/>
      <c r="H1416" s="67"/>
      <c r="I1416" s="68"/>
      <c r="J1416" s="68"/>
      <c r="K1416" s="34"/>
      <c r="L1416" s="75">
        <v>1416</v>
      </c>
      <c r="M1416" s="75" t="b">
        <f xml:space="preserve"> IF(AND(Edges[Relationship Date (UTC)] &gt;= Misc!$O$2, Edges[Relationship Date (UTC)] &lt;= Misc!$P$2,Edges[Tweet Date (UTC)] &gt;= Misc!$O$3, Edges[Tweet Date (UTC)] &lt;= Misc!$P$3,TRUE), TRUE, FALSE)</f>
        <v>1</v>
      </c>
      <c r="N1416" s="70"/>
      <c r="O1416" s="87" t="s">
        <v>1908</v>
      </c>
      <c r="P1416" s="90">
        <v>44081.390914351854</v>
      </c>
      <c r="Q1416" s="87" t="s">
        <v>2349</v>
      </c>
      <c r="R1416" s="87"/>
      <c r="S1416" s="87"/>
      <c r="T1416" s="87"/>
      <c r="U1416" s="90">
        <v>44081.390914351854</v>
      </c>
      <c r="V1416" s="92" t="s">
        <v>3880</v>
      </c>
      <c r="W1416" s="87"/>
      <c r="X1416" s="87"/>
      <c r="Y1416" s="96" t="s">
        <v>5880</v>
      </c>
      <c r="Z1416" s="87"/>
      <c r="AA1416" s="48">
        <v>0</v>
      </c>
      <c r="AB1416" s="49">
        <v>0</v>
      </c>
      <c r="AC1416" s="48">
        <v>0</v>
      </c>
      <c r="AD1416" s="49">
        <v>0</v>
      </c>
      <c r="AE1416" s="48">
        <v>0</v>
      </c>
      <c r="AF1416" s="49">
        <v>0</v>
      </c>
      <c r="AG1416" s="48">
        <v>39</v>
      </c>
      <c r="AH1416" s="49">
        <v>100</v>
      </c>
      <c r="AI1416" s="48">
        <v>39</v>
      </c>
    </row>
    <row r="1417" spans="1:35" x14ac:dyDescent="0.25">
      <c r="A1417" s="62" t="s">
        <v>798</v>
      </c>
      <c r="B1417" s="62" t="s">
        <v>1165</v>
      </c>
      <c r="C1417" s="63"/>
      <c r="D1417" s="64"/>
      <c r="E1417" s="65"/>
      <c r="F1417" s="66"/>
      <c r="G1417" s="63"/>
      <c r="H1417" s="67"/>
      <c r="I1417" s="68"/>
      <c r="J1417" s="68"/>
      <c r="K1417" s="34"/>
      <c r="L1417" s="75">
        <v>1417</v>
      </c>
      <c r="M1417" s="75" t="b">
        <f xml:space="preserve"> IF(AND(Edges[Relationship Date (UTC)] &gt;= Misc!$O$2, Edges[Relationship Date (UTC)] &lt;= Misc!$P$2,Edges[Tweet Date (UTC)] &gt;= Misc!$O$3, Edges[Tweet Date (UTC)] &lt;= Misc!$P$3,TRUE), TRUE, FALSE)</f>
        <v>1</v>
      </c>
      <c r="N1417" s="70"/>
      <c r="O1417" s="87" t="s">
        <v>1908</v>
      </c>
      <c r="P1417" s="90">
        <v>44081.3909375</v>
      </c>
      <c r="Q1417" s="87" t="s">
        <v>2350</v>
      </c>
      <c r="R1417" s="87"/>
      <c r="S1417" s="87"/>
      <c r="T1417" s="87" t="s">
        <v>2851</v>
      </c>
      <c r="U1417" s="90">
        <v>44081.3909375</v>
      </c>
      <c r="V1417" s="92" t="s">
        <v>3881</v>
      </c>
      <c r="W1417" s="87"/>
      <c r="X1417" s="87"/>
      <c r="Y1417" s="96" t="s">
        <v>5881</v>
      </c>
      <c r="Z1417" s="87"/>
      <c r="AA1417" s="48">
        <v>0</v>
      </c>
      <c r="AB1417" s="49">
        <v>0</v>
      </c>
      <c r="AC1417" s="48">
        <v>0</v>
      </c>
      <c r="AD1417" s="49">
        <v>0</v>
      </c>
      <c r="AE1417" s="48">
        <v>0</v>
      </c>
      <c r="AF1417" s="49">
        <v>0</v>
      </c>
      <c r="AG1417" s="48">
        <v>35</v>
      </c>
      <c r="AH1417" s="49">
        <v>100</v>
      </c>
      <c r="AI1417" s="48">
        <v>35</v>
      </c>
    </row>
    <row r="1418" spans="1:35" x14ac:dyDescent="0.25">
      <c r="A1418" s="62" t="s">
        <v>799</v>
      </c>
      <c r="B1418" s="62" t="s">
        <v>1165</v>
      </c>
      <c r="C1418" s="63"/>
      <c r="D1418" s="64"/>
      <c r="E1418" s="65"/>
      <c r="F1418" s="66"/>
      <c r="G1418" s="63"/>
      <c r="H1418" s="67"/>
      <c r="I1418" s="68"/>
      <c r="J1418" s="68"/>
      <c r="K1418" s="34"/>
      <c r="L1418" s="75">
        <v>1418</v>
      </c>
      <c r="M1418" s="75" t="b">
        <f xml:space="preserve"> IF(AND(Edges[Relationship Date (UTC)] &gt;= Misc!$O$2, Edges[Relationship Date (UTC)] &lt;= Misc!$P$2,Edges[Tweet Date (UTC)] &gt;= Misc!$O$3, Edges[Tweet Date (UTC)] &lt;= Misc!$P$3,TRUE), TRUE, FALSE)</f>
        <v>1</v>
      </c>
      <c r="N1418" s="70"/>
      <c r="O1418" s="87" t="s">
        <v>1908</v>
      </c>
      <c r="P1418" s="90">
        <v>44081.38486111111</v>
      </c>
      <c r="Q1418" s="87" t="s">
        <v>1972</v>
      </c>
      <c r="R1418" s="87"/>
      <c r="S1418" s="87"/>
      <c r="T1418" s="87"/>
      <c r="U1418" s="90">
        <v>44081.38486111111</v>
      </c>
      <c r="V1418" s="92" t="s">
        <v>3882</v>
      </c>
      <c r="W1418" s="87"/>
      <c r="X1418" s="87"/>
      <c r="Y1418" s="96" t="s">
        <v>5882</v>
      </c>
      <c r="Z1418" s="87"/>
      <c r="AA1418" s="48">
        <v>0</v>
      </c>
      <c r="AB1418" s="49">
        <v>0</v>
      </c>
      <c r="AC1418" s="48">
        <v>0</v>
      </c>
      <c r="AD1418" s="49">
        <v>0</v>
      </c>
      <c r="AE1418" s="48">
        <v>0</v>
      </c>
      <c r="AF1418" s="49">
        <v>0</v>
      </c>
      <c r="AG1418" s="48">
        <v>41</v>
      </c>
      <c r="AH1418" s="49">
        <v>100</v>
      </c>
      <c r="AI1418" s="48">
        <v>41</v>
      </c>
    </row>
    <row r="1419" spans="1:35" x14ac:dyDescent="0.25">
      <c r="A1419" s="62" t="s">
        <v>799</v>
      </c>
      <c r="B1419" s="62" t="s">
        <v>799</v>
      </c>
      <c r="C1419" s="63"/>
      <c r="D1419" s="64"/>
      <c r="E1419" s="65"/>
      <c r="F1419" s="66"/>
      <c r="G1419" s="63"/>
      <c r="H1419" s="67"/>
      <c r="I1419" s="68"/>
      <c r="J1419" s="68"/>
      <c r="K1419" s="34"/>
      <c r="L1419" s="75">
        <v>1419</v>
      </c>
      <c r="M1419" s="75" t="b">
        <f xml:space="preserve"> IF(AND(Edges[Relationship Date (UTC)] &gt;= Misc!$O$2, Edges[Relationship Date (UTC)] &lt;= Misc!$P$2,Edges[Tweet Date (UTC)] &gt;= Misc!$O$3, Edges[Tweet Date (UTC)] &lt;= Misc!$P$3,TRUE), TRUE, FALSE)</f>
        <v>1</v>
      </c>
      <c r="N1419" s="70"/>
      <c r="O1419" s="87" t="s">
        <v>178</v>
      </c>
      <c r="P1419" s="90">
        <v>44081.390960648147</v>
      </c>
      <c r="Q1419" s="87" t="s">
        <v>2351</v>
      </c>
      <c r="R1419" s="92" t="s">
        <v>2685</v>
      </c>
      <c r="S1419" s="87" t="s">
        <v>2738</v>
      </c>
      <c r="T1419" s="87" t="s">
        <v>2852</v>
      </c>
      <c r="U1419" s="90">
        <v>44081.390960648147</v>
      </c>
      <c r="V1419" s="92" t="s">
        <v>3883</v>
      </c>
      <c r="W1419" s="87"/>
      <c r="X1419" s="87"/>
      <c r="Y1419" s="96" t="s">
        <v>5883</v>
      </c>
      <c r="Z1419" s="87"/>
      <c r="AA1419" s="48">
        <v>0</v>
      </c>
      <c r="AB1419" s="49">
        <v>0</v>
      </c>
      <c r="AC1419" s="48">
        <v>0</v>
      </c>
      <c r="AD1419" s="49">
        <v>0</v>
      </c>
      <c r="AE1419" s="48">
        <v>0</v>
      </c>
      <c r="AF1419" s="49">
        <v>0</v>
      </c>
      <c r="AG1419" s="48">
        <v>2</v>
      </c>
      <c r="AH1419" s="49">
        <v>100</v>
      </c>
      <c r="AI1419" s="48">
        <v>2</v>
      </c>
    </row>
    <row r="1420" spans="1:35" x14ac:dyDescent="0.25">
      <c r="A1420" s="62" t="s">
        <v>800</v>
      </c>
      <c r="B1420" s="62" t="s">
        <v>1727</v>
      </c>
      <c r="C1420" s="63"/>
      <c r="D1420" s="64"/>
      <c r="E1420" s="65"/>
      <c r="F1420" s="66"/>
      <c r="G1420" s="63"/>
      <c r="H1420" s="67"/>
      <c r="I1420" s="68"/>
      <c r="J1420" s="68"/>
      <c r="K1420" s="34"/>
      <c r="L1420" s="75">
        <v>1420</v>
      </c>
      <c r="M1420" s="75" t="b">
        <f xml:space="preserve"> IF(AND(Edges[Relationship Date (UTC)] &gt;= Misc!$O$2, Edges[Relationship Date (UTC)] &lt;= Misc!$P$2,Edges[Tweet Date (UTC)] &gt;= Misc!$O$3, Edges[Tweet Date (UTC)] &lt;= Misc!$P$3,TRUE), TRUE, FALSE)</f>
        <v>1</v>
      </c>
      <c r="N1420" s="70"/>
      <c r="O1420" s="87" t="s">
        <v>1908</v>
      </c>
      <c r="P1420" s="90">
        <v>44081.391087962962</v>
      </c>
      <c r="Q1420" s="87" t="s">
        <v>2352</v>
      </c>
      <c r="R1420" s="87"/>
      <c r="S1420" s="87"/>
      <c r="T1420" s="87" t="s">
        <v>2743</v>
      </c>
      <c r="U1420" s="90">
        <v>44081.391087962962</v>
      </c>
      <c r="V1420" s="92" t="s">
        <v>3884</v>
      </c>
      <c r="W1420" s="87"/>
      <c r="X1420" s="87"/>
      <c r="Y1420" s="96" t="s">
        <v>5884</v>
      </c>
      <c r="Z1420" s="87"/>
      <c r="AA1420" s="48"/>
      <c r="AB1420" s="49"/>
      <c r="AC1420" s="48"/>
      <c r="AD1420" s="49"/>
      <c r="AE1420" s="48"/>
      <c r="AF1420" s="49"/>
      <c r="AG1420" s="48"/>
      <c r="AH1420" s="49"/>
      <c r="AI1420" s="48"/>
    </row>
    <row r="1421" spans="1:35" x14ac:dyDescent="0.25">
      <c r="A1421" s="62" t="s">
        <v>800</v>
      </c>
      <c r="B1421" s="62" t="s">
        <v>1728</v>
      </c>
      <c r="C1421" s="63"/>
      <c r="D1421" s="64"/>
      <c r="E1421" s="65"/>
      <c r="F1421" s="66"/>
      <c r="G1421" s="63"/>
      <c r="H1421" s="67"/>
      <c r="I1421" s="68"/>
      <c r="J1421" s="68"/>
      <c r="K1421" s="34"/>
      <c r="L1421" s="75">
        <v>1421</v>
      </c>
      <c r="M1421" s="75" t="b">
        <f xml:space="preserve"> IF(AND(Edges[Relationship Date (UTC)] &gt;= Misc!$O$2, Edges[Relationship Date (UTC)] &lt;= Misc!$P$2,Edges[Tweet Date (UTC)] &gt;= Misc!$O$3, Edges[Tweet Date (UTC)] &lt;= Misc!$P$3,TRUE), TRUE, FALSE)</f>
        <v>1</v>
      </c>
      <c r="N1421" s="70"/>
      <c r="O1421" s="87" t="s">
        <v>1908</v>
      </c>
      <c r="P1421" s="90">
        <v>44081.391087962962</v>
      </c>
      <c r="Q1421" s="87" t="s">
        <v>2352</v>
      </c>
      <c r="R1421" s="87"/>
      <c r="S1421" s="87"/>
      <c r="T1421" s="87" t="s">
        <v>2743</v>
      </c>
      <c r="U1421" s="90">
        <v>44081.391087962962</v>
      </c>
      <c r="V1421" s="92" t="s">
        <v>3884</v>
      </c>
      <c r="W1421" s="87"/>
      <c r="X1421" s="87"/>
      <c r="Y1421" s="96" t="s">
        <v>5884</v>
      </c>
      <c r="Z1421" s="87"/>
      <c r="AA1421" s="48"/>
      <c r="AB1421" s="49"/>
      <c r="AC1421" s="48"/>
      <c r="AD1421" s="49"/>
      <c r="AE1421" s="48"/>
      <c r="AF1421" s="49"/>
      <c r="AG1421" s="48"/>
      <c r="AH1421" s="49"/>
      <c r="AI1421" s="48"/>
    </row>
    <row r="1422" spans="1:35" x14ac:dyDescent="0.25">
      <c r="A1422" s="62" t="s">
        <v>800</v>
      </c>
      <c r="B1422" s="62" t="s">
        <v>1729</v>
      </c>
      <c r="C1422" s="63"/>
      <c r="D1422" s="64"/>
      <c r="E1422" s="65"/>
      <c r="F1422" s="66"/>
      <c r="G1422" s="63"/>
      <c r="H1422" s="67"/>
      <c r="I1422" s="68"/>
      <c r="J1422" s="68"/>
      <c r="K1422" s="34"/>
      <c r="L1422" s="75">
        <v>1422</v>
      </c>
      <c r="M1422" s="75" t="b">
        <f xml:space="preserve"> IF(AND(Edges[Relationship Date (UTC)] &gt;= Misc!$O$2, Edges[Relationship Date (UTC)] &lt;= Misc!$P$2,Edges[Tweet Date (UTC)] &gt;= Misc!$O$3, Edges[Tweet Date (UTC)] &lt;= Misc!$P$3,TRUE), TRUE, FALSE)</f>
        <v>1</v>
      </c>
      <c r="N1422" s="70"/>
      <c r="O1422" s="87" t="s">
        <v>1908</v>
      </c>
      <c r="P1422" s="90">
        <v>44081.391087962962</v>
      </c>
      <c r="Q1422" s="87" t="s">
        <v>2352</v>
      </c>
      <c r="R1422" s="87"/>
      <c r="S1422" s="87"/>
      <c r="T1422" s="87" t="s">
        <v>2743</v>
      </c>
      <c r="U1422" s="90">
        <v>44081.391087962962</v>
      </c>
      <c r="V1422" s="92" t="s">
        <v>3884</v>
      </c>
      <c r="W1422" s="87"/>
      <c r="X1422" s="87"/>
      <c r="Y1422" s="96" t="s">
        <v>5884</v>
      </c>
      <c r="Z1422" s="87"/>
      <c r="AA1422" s="48"/>
      <c r="AB1422" s="49"/>
      <c r="AC1422" s="48"/>
      <c r="AD1422" s="49"/>
      <c r="AE1422" s="48"/>
      <c r="AF1422" s="49"/>
      <c r="AG1422" s="48"/>
      <c r="AH1422" s="49"/>
      <c r="AI1422" s="48"/>
    </row>
    <row r="1423" spans="1:35" x14ac:dyDescent="0.25">
      <c r="A1423" s="62" t="s">
        <v>800</v>
      </c>
      <c r="B1423" s="62" t="s">
        <v>1730</v>
      </c>
      <c r="C1423" s="63"/>
      <c r="D1423" s="64"/>
      <c r="E1423" s="65"/>
      <c r="F1423" s="66"/>
      <c r="G1423" s="63"/>
      <c r="H1423" s="67"/>
      <c r="I1423" s="68"/>
      <c r="J1423" s="68"/>
      <c r="K1423" s="34"/>
      <c r="L1423" s="75">
        <v>1423</v>
      </c>
      <c r="M1423" s="75" t="b">
        <f xml:space="preserve"> IF(AND(Edges[Relationship Date (UTC)] &gt;= Misc!$O$2, Edges[Relationship Date (UTC)] &lt;= Misc!$P$2,Edges[Tweet Date (UTC)] &gt;= Misc!$O$3, Edges[Tweet Date (UTC)] &lt;= Misc!$P$3,TRUE), TRUE, FALSE)</f>
        <v>1</v>
      </c>
      <c r="N1423" s="70"/>
      <c r="O1423" s="87" t="s">
        <v>1908</v>
      </c>
      <c r="P1423" s="90">
        <v>44081.391087962962</v>
      </c>
      <c r="Q1423" s="87" t="s">
        <v>2352</v>
      </c>
      <c r="R1423" s="87"/>
      <c r="S1423" s="87"/>
      <c r="T1423" s="87" t="s">
        <v>2743</v>
      </c>
      <c r="U1423" s="90">
        <v>44081.391087962962</v>
      </c>
      <c r="V1423" s="92" t="s">
        <v>3884</v>
      </c>
      <c r="W1423" s="87"/>
      <c r="X1423" s="87"/>
      <c r="Y1423" s="96" t="s">
        <v>5884</v>
      </c>
      <c r="Z1423" s="87"/>
      <c r="AA1423" s="48"/>
      <c r="AB1423" s="49"/>
      <c r="AC1423" s="48"/>
      <c r="AD1423" s="49"/>
      <c r="AE1423" s="48"/>
      <c r="AF1423" s="49"/>
      <c r="AG1423" s="48"/>
      <c r="AH1423" s="49"/>
      <c r="AI1423" s="48"/>
    </row>
    <row r="1424" spans="1:35" x14ac:dyDescent="0.25">
      <c r="A1424" s="62" t="s">
        <v>800</v>
      </c>
      <c r="B1424" s="62" t="s">
        <v>1731</v>
      </c>
      <c r="C1424" s="63"/>
      <c r="D1424" s="64"/>
      <c r="E1424" s="65"/>
      <c r="F1424" s="66"/>
      <c r="G1424" s="63"/>
      <c r="H1424" s="67"/>
      <c r="I1424" s="68"/>
      <c r="J1424" s="68"/>
      <c r="K1424" s="34"/>
      <c r="L1424" s="75">
        <v>1424</v>
      </c>
      <c r="M1424" s="75" t="b">
        <f xml:space="preserve"> IF(AND(Edges[Relationship Date (UTC)] &gt;= Misc!$O$2, Edges[Relationship Date (UTC)] &lt;= Misc!$P$2,Edges[Tweet Date (UTC)] &gt;= Misc!$O$3, Edges[Tweet Date (UTC)] &lt;= Misc!$P$3,TRUE), TRUE, FALSE)</f>
        <v>1</v>
      </c>
      <c r="N1424" s="70"/>
      <c r="O1424" s="87" t="s">
        <v>1908</v>
      </c>
      <c r="P1424" s="90">
        <v>44081.391087962962</v>
      </c>
      <c r="Q1424" s="87" t="s">
        <v>2352</v>
      </c>
      <c r="R1424" s="87"/>
      <c r="S1424" s="87"/>
      <c r="T1424" s="87" t="s">
        <v>2743</v>
      </c>
      <c r="U1424" s="90">
        <v>44081.391087962962</v>
      </c>
      <c r="V1424" s="92" t="s">
        <v>3884</v>
      </c>
      <c r="W1424" s="87"/>
      <c r="X1424" s="87"/>
      <c r="Y1424" s="96" t="s">
        <v>5884</v>
      </c>
      <c r="Z1424" s="87"/>
      <c r="AA1424" s="48"/>
      <c r="AB1424" s="49"/>
      <c r="AC1424" s="48"/>
      <c r="AD1424" s="49"/>
      <c r="AE1424" s="48"/>
      <c r="AF1424" s="49"/>
      <c r="AG1424" s="48"/>
      <c r="AH1424" s="49"/>
      <c r="AI1424" s="48"/>
    </row>
    <row r="1425" spans="1:35" x14ac:dyDescent="0.25">
      <c r="A1425" s="62" t="s">
        <v>800</v>
      </c>
      <c r="B1425" s="62" t="s">
        <v>1732</v>
      </c>
      <c r="C1425" s="63"/>
      <c r="D1425" s="64"/>
      <c r="E1425" s="65"/>
      <c r="F1425" s="66"/>
      <c r="G1425" s="63"/>
      <c r="H1425" s="67"/>
      <c r="I1425" s="68"/>
      <c r="J1425" s="68"/>
      <c r="K1425" s="34"/>
      <c r="L1425" s="75">
        <v>1425</v>
      </c>
      <c r="M1425" s="75" t="b">
        <f xml:space="preserve"> IF(AND(Edges[Relationship Date (UTC)] &gt;= Misc!$O$2, Edges[Relationship Date (UTC)] &lt;= Misc!$P$2,Edges[Tweet Date (UTC)] &gt;= Misc!$O$3, Edges[Tweet Date (UTC)] &lt;= Misc!$P$3,TRUE), TRUE, FALSE)</f>
        <v>1</v>
      </c>
      <c r="N1425" s="70"/>
      <c r="O1425" s="87" t="s">
        <v>1908</v>
      </c>
      <c r="P1425" s="90">
        <v>44081.391087962962</v>
      </c>
      <c r="Q1425" s="87" t="s">
        <v>2352</v>
      </c>
      <c r="R1425" s="87"/>
      <c r="S1425" s="87"/>
      <c r="T1425" s="87" t="s">
        <v>2743</v>
      </c>
      <c r="U1425" s="90">
        <v>44081.391087962962</v>
      </c>
      <c r="V1425" s="92" t="s">
        <v>3884</v>
      </c>
      <c r="W1425" s="87"/>
      <c r="X1425" s="87"/>
      <c r="Y1425" s="96" t="s">
        <v>5884</v>
      </c>
      <c r="Z1425" s="87"/>
      <c r="AA1425" s="48"/>
      <c r="AB1425" s="49"/>
      <c r="AC1425" s="48"/>
      <c r="AD1425" s="49"/>
      <c r="AE1425" s="48"/>
      <c r="AF1425" s="49"/>
      <c r="AG1425" s="48"/>
      <c r="AH1425" s="49"/>
      <c r="AI1425" s="48"/>
    </row>
    <row r="1426" spans="1:35" x14ac:dyDescent="0.25">
      <c r="A1426" s="62" t="s">
        <v>800</v>
      </c>
      <c r="B1426" s="62" t="s">
        <v>1733</v>
      </c>
      <c r="C1426" s="63"/>
      <c r="D1426" s="64"/>
      <c r="E1426" s="65"/>
      <c r="F1426" s="66"/>
      <c r="G1426" s="63"/>
      <c r="H1426" s="67"/>
      <c r="I1426" s="68"/>
      <c r="J1426" s="68"/>
      <c r="K1426" s="34"/>
      <c r="L1426" s="75">
        <v>1426</v>
      </c>
      <c r="M1426" s="75" t="b">
        <f xml:space="preserve"> IF(AND(Edges[Relationship Date (UTC)] &gt;= Misc!$O$2, Edges[Relationship Date (UTC)] &lt;= Misc!$P$2,Edges[Tweet Date (UTC)] &gt;= Misc!$O$3, Edges[Tweet Date (UTC)] &lt;= Misc!$P$3,TRUE), TRUE, FALSE)</f>
        <v>1</v>
      </c>
      <c r="N1426" s="70"/>
      <c r="O1426" s="87" t="s">
        <v>1908</v>
      </c>
      <c r="P1426" s="90">
        <v>44081.391087962962</v>
      </c>
      <c r="Q1426" s="87" t="s">
        <v>2352</v>
      </c>
      <c r="R1426" s="87"/>
      <c r="S1426" s="87"/>
      <c r="T1426" s="87" t="s">
        <v>2743</v>
      </c>
      <c r="U1426" s="90">
        <v>44081.391087962962</v>
      </c>
      <c r="V1426" s="92" t="s">
        <v>3884</v>
      </c>
      <c r="W1426" s="87"/>
      <c r="X1426" s="87"/>
      <c r="Y1426" s="96" t="s">
        <v>5884</v>
      </c>
      <c r="Z1426" s="87"/>
      <c r="AA1426" s="48"/>
      <c r="AB1426" s="49"/>
      <c r="AC1426" s="48"/>
      <c r="AD1426" s="49"/>
      <c r="AE1426" s="48"/>
      <c r="AF1426" s="49"/>
      <c r="AG1426" s="48"/>
      <c r="AH1426" s="49"/>
      <c r="AI1426" s="48"/>
    </row>
    <row r="1427" spans="1:35" x14ac:dyDescent="0.25">
      <c r="A1427" s="62" t="s">
        <v>800</v>
      </c>
      <c r="B1427" s="62" t="s">
        <v>1734</v>
      </c>
      <c r="C1427" s="63"/>
      <c r="D1427" s="64"/>
      <c r="E1427" s="65"/>
      <c r="F1427" s="66"/>
      <c r="G1427" s="63"/>
      <c r="H1427" s="67"/>
      <c r="I1427" s="68"/>
      <c r="J1427" s="68"/>
      <c r="K1427" s="34"/>
      <c r="L1427" s="75">
        <v>1427</v>
      </c>
      <c r="M1427" s="75" t="b">
        <f xml:space="preserve"> IF(AND(Edges[Relationship Date (UTC)] &gt;= Misc!$O$2, Edges[Relationship Date (UTC)] &lt;= Misc!$P$2,Edges[Tweet Date (UTC)] &gt;= Misc!$O$3, Edges[Tweet Date (UTC)] &lt;= Misc!$P$3,TRUE), TRUE, FALSE)</f>
        <v>1</v>
      </c>
      <c r="N1427" s="70"/>
      <c r="O1427" s="87" t="s">
        <v>1908</v>
      </c>
      <c r="P1427" s="90">
        <v>44081.390972222223</v>
      </c>
      <c r="Q1427" s="87" t="s">
        <v>2353</v>
      </c>
      <c r="R1427" s="87"/>
      <c r="S1427" s="87"/>
      <c r="T1427" s="87"/>
      <c r="U1427" s="90">
        <v>44081.390972222223</v>
      </c>
      <c r="V1427" s="92" t="s">
        <v>3885</v>
      </c>
      <c r="W1427" s="87"/>
      <c r="X1427" s="87"/>
      <c r="Y1427" s="96" t="s">
        <v>5885</v>
      </c>
      <c r="Z1427" s="87"/>
      <c r="AA1427" s="48">
        <v>0</v>
      </c>
      <c r="AB1427" s="49">
        <v>0</v>
      </c>
      <c r="AC1427" s="48">
        <v>0</v>
      </c>
      <c r="AD1427" s="49">
        <v>0</v>
      </c>
      <c r="AE1427" s="48">
        <v>0</v>
      </c>
      <c r="AF1427" s="49">
        <v>0</v>
      </c>
      <c r="AG1427" s="48">
        <v>46</v>
      </c>
      <c r="AH1427" s="49">
        <v>100</v>
      </c>
      <c r="AI1427" s="48">
        <v>46</v>
      </c>
    </row>
    <row r="1428" spans="1:35" x14ac:dyDescent="0.25">
      <c r="A1428" s="62" t="s">
        <v>800</v>
      </c>
      <c r="B1428" s="62" t="s">
        <v>1734</v>
      </c>
      <c r="C1428" s="63"/>
      <c r="D1428" s="64"/>
      <c r="E1428" s="65"/>
      <c r="F1428" s="66"/>
      <c r="G1428" s="63"/>
      <c r="H1428" s="67"/>
      <c r="I1428" s="68"/>
      <c r="J1428" s="68"/>
      <c r="K1428" s="34"/>
      <c r="L1428" s="75">
        <v>1428</v>
      </c>
      <c r="M1428" s="75" t="b">
        <f xml:space="preserve"> IF(AND(Edges[Relationship Date (UTC)] &gt;= Misc!$O$2, Edges[Relationship Date (UTC)] &lt;= Misc!$P$2,Edges[Tweet Date (UTC)] &gt;= Misc!$O$3, Edges[Tweet Date (UTC)] &lt;= Misc!$P$3,TRUE), TRUE, FALSE)</f>
        <v>1</v>
      </c>
      <c r="N1428" s="70"/>
      <c r="O1428" s="87" t="s">
        <v>1908</v>
      </c>
      <c r="P1428" s="90">
        <v>44081.391087962962</v>
      </c>
      <c r="Q1428" s="87" t="s">
        <v>2352</v>
      </c>
      <c r="R1428" s="87"/>
      <c r="S1428" s="87"/>
      <c r="T1428" s="87" t="s">
        <v>2743</v>
      </c>
      <c r="U1428" s="90">
        <v>44081.391087962962</v>
      </c>
      <c r="V1428" s="92" t="s">
        <v>3884</v>
      </c>
      <c r="W1428" s="87"/>
      <c r="X1428" s="87"/>
      <c r="Y1428" s="96" t="s">
        <v>5884</v>
      </c>
      <c r="Z1428" s="87"/>
      <c r="AA1428" s="48"/>
      <c r="AB1428" s="49"/>
      <c r="AC1428" s="48"/>
      <c r="AD1428" s="49"/>
      <c r="AE1428" s="48"/>
      <c r="AF1428" s="49"/>
      <c r="AG1428" s="48"/>
      <c r="AH1428" s="49"/>
      <c r="AI1428" s="48"/>
    </row>
    <row r="1429" spans="1:35" x14ac:dyDescent="0.25">
      <c r="A1429" s="62" t="s">
        <v>800</v>
      </c>
      <c r="B1429" s="62" t="s">
        <v>1735</v>
      </c>
      <c r="C1429" s="63"/>
      <c r="D1429" s="64"/>
      <c r="E1429" s="65"/>
      <c r="F1429" s="66"/>
      <c r="G1429" s="63"/>
      <c r="H1429" s="67"/>
      <c r="I1429" s="68"/>
      <c r="J1429" s="68"/>
      <c r="K1429" s="34"/>
      <c r="L1429" s="75">
        <v>1429</v>
      </c>
      <c r="M1429" s="75" t="b">
        <f xml:space="preserve"> IF(AND(Edges[Relationship Date (UTC)] &gt;= Misc!$O$2, Edges[Relationship Date (UTC)] &lt;= Misc!$P$2,Edges[Tweet Date (UTC)] &gt;= Misc!$O$3, Edges[Tweet Date (UTC)] &lt;= Misc!$P$3,TRUE), TRUE, FALSE)</f>
        <v>1</v>
      </c>
      <c r="N1429" s="70"/>
      <c r="O1429" s="87" t="s">
        <v>1908</v>
      </c>
      <c r="P1429" s="90">
        <v>44081.391087962962</v>
      </c>
      <c r="Q1429" s="87" t="s">
        <v>2352</v>
      </c>
      <c r="R1429" s="87"/>
      <c r="S1429" s="87"/>
      <c r="T1429" s="87" t="s">
        <v>2743</v>
      </c>
      <c r="U1429" s="90">
        <v>44081.391087962962</v>
      </c>
      <c r="V1429" s="92" t="s">
        <v>3884</v>
      </c>
      <c r="W1429" s="87"/>
      <c r="X1429" s="87"/>
      <c r="Y1429" s="96" t="s">
        <v>5884</v>
      </c>
      <c r="Z1429" s="87"/>
      <c r="AA1429" s="48">
        <v>0</v>
      </c>
      <c r="AB1429" s="49">
        <v>0</v>
      </c>
      <c r="AC1429" s="48">
        <v>0</v>
      </c>
      <c r="AD1429" s="49">
        <v>0</v>
      </c>
      <c r="AE1429" s="48">
        <v>0</v>
      </c>
      <c r="AF1429" s="49">
        <v>0</v>
      </c>
      <c r="AG1429" s="48">
        <v>12</v>
      </c>
      <c r="AH1429" s="49">
        <v>100</v>
      </c>
      <c r="AI1429" s="48">
        <v>12</v>
      </c>
    </row>
    <row r="1430" spans="1:35" x14ac:dyDescent="0.25">
      <c r="A1430" s="62" t="s">
        <v>800</v>
      </c>
      <c r="B1430" s="62" t="s">
        <v>1387</v>
      </c>
      <c r="C1430" s="63"/>
      <c r="D1430" s="64"/>
      <c r="E1430" s="65"/>
      <c r="F1430" s="66"/>
      <c r="G1430" s="63"/>
      <c r="H1430" s="67"/>
      <c r="I1430" s="68"/>
      <c r="J1430" s="68"/>
      <c r="K1430" s="34"/>
      <c r="L1430" s="75">
        <v>1430</v>
      </c>
      <c r="M1430" s="75" t="b">
        <f xml:space="preserve"> IF(AND(Edges[Relationship Date (UTC)] &gt;= Misc!$O$2, Edges[Relationship Date (UTC)] &lt;= Misc!$P$2,Edges[Tweet Date (UTC)] &gt;= Misc!$O$3, Edges[Tweet Date (UTC)] &lt;= Misc!$P$3,TRUE), TRUE, FALSE)</f>
        <v>1</v>
      </c>
      <c r="N1430" s="70"/>
      <c r="O1430" s="87" t="s">
        <v>1908</v>
      </c>
      <c r="P1430" s="90">
        <v>44081.391087962962</v>
      </c>
      <c r="Q1430" s="87" t="s">
        <v>2352</v>
      </c>
      <c r="R1430" s="87"/>
      <c r="S1430" s="87"/>
      <c r="T1430" s="87" t="s">
        <v>2743</v>
      </c>
      <c r="U1430" s="90">
        <v>44081.391087962962</v>
      </c>
      <c r="V1430" s="92" t="s">
        <v>3884</v>
      </c>
      <c r="W1430" s="87"/>
      <c r="X1430" s="87"/>
      <c r="Y1430" s="96" t="s">
        <v>5884</v>
      </c>
      <c r="Z1430" s="87"/>
      <c r="AA1430" s="48"/>
      <c r="AB1430" s="49"/>
      <c r="AC1430" s="48"/>
      <c r="AD1430" s="49"/>
      <c r="AE1430" s="48"/>
      <c r="AF1430" s="49"/>
      <c r="AG1430" s="48"/>
      <c r="AH1430" s="49"/>
      <c r="AI1430" s="48"/>
    </row>
    <row r="1431" spans="1:35" x14ac:dyDescent="0.25">
      <c r="A1431" s="62" t="s">
        <v>801</v>
      </c>
      <c r="B1431" s="62" t="s">
        <v>1414</v>
      </c>
      <c r="C1431" s="63"/>
      <c r="D1431" s="64"/>
      <c r="E1431" s="65"/>
      <c r="F1431" s="66"/>
      <c r="G1431" s="63"/>
      <c r="H1431" s="67"/>
      <c r="I1431" s="68"/>
      <c r="J1431" s="68"/>
      <c r="K1431" s="34"/>
      <c r="L1431" s="75">
        <v>1431</v>
      </c>
      <c r="M1431" s="75" t="b">
        <f xml:space="preserve"> IF(AND(Edges[Relationship Date (UTC)] &gt;= Misc!$O$2, Edges[Relationship Date (UTC)] &lt;= Misc!$P$2,Edges[Tweet Date (UTC)] &gt;= Misc!$O$3, Edges[Tweet Date (UTC)] &lt;= Misc!$P$3,TRUE), TRUE, FALSE)</f>
        <v>1</v>
      </c>
      <c r="N1431" s="70"/>
      <c r="O1431" s="87" t="s">
        <v>1908</v>
      </c>
      <c r="P1431" s="90">
        <v>44081.391134259262</v>
      </c>
      <c r="Q1431" s="87" t="s">
        <v>1991</v>
      </c>
      <c r="R1431" s="87"/>
      <c r="S1431" s="87"/>
      <c r="T1431" s="87" t="s">
        <v>2743</v>
      </c>
      <c r="U1431" s="90">
        <v>44081.391134259262</v>
      </c>
      <c r="V1431" s="92" t="s">
        <v>3886</v>
      </c>
      <c r="W1431" s="87"/>
      <c r="X1431" s="87"/>
      <c r="Y1431" s="96" t="s">
        <v>5886</v>
      </c>
      <c r="Z1431" s="87"/>
      <c r="AA1431" s="48">
        <v>0</v>
      </c>
      <c r="AB1431" s="49">
        <v>0</v>
      </c>
      <c r="AC1431" s="48">
        <v>0</v>
      </c>
      <c r="AD1431" s="49">
        <v>0</v>
      </c>
      <c r="AE1431" s="48">
        <v>0</v>
      </c>
      <c r="AF1431" s="49">
        <v>0</v>
      </c>
      <c r="AG1431" s="48">
        <v>40</v>
      </c>
      <c r="AH1431" s="49">
        <v>100</v>
      </c>
      <c r="AI1431" s="48">
        <v>40</v>
      </c>
    </row>
    <row r="1432" spans="1:35" x14ac:dyDescent="0.25">
      <c r="A1432" s="62" t="s">
        <v>802</v>
      </c>
      <c r="B1432" s="62" t="s">
        <v>1494</v>
      </c>
      <c r="C1432" s="63"/>
      <c r="D1432" s="64"/>
      <c r="E1432" s="65"/>
      <c r="F1432" s="66"/>
      <c r="G1432" s="63"/>
      <c r="H1432" s="67"/>
      <c r="I1432" s="68"/>
      <c r="J1432" s="68"/>
      <c r="K1432" s="34"/>
      <c r="L1432" s="75">
        <v>1432</v>
      </c>
      <c r="M1432" s="75" t="b">
        <f xml:space="preserve"> IF(AND(Edges[Relationship Date (UTC)] &gt;= Misc!$O$2, Edges[Relationship Date (UTC)] &lt;= Misc!$P$2,Edges[Tweet Date (UTC)] &gt;= Misc!$O$3, Edges[Tweet Date (UTC)] &lt;= Misc!$P$3,TRUE), TRUE, FALSE)</f>
        <v>1</v>
      </c>
      <c r="N1432" s="70"/>
      <c r="O1432" s="87" t="s">
        <v>1908</v>
      </c>
      <c r="P1432" s="90">
        <v>44081.391168981485</v>
      </c>
      <c r="Q1432" s="87" t="s">
        <v>2071</v>
      </c>
      <c r="R1432" s="87"/>
      <c r="S1432" s="87"/>
      <c r="T1432" s="87" t="s">
        <v>2788</v>
      </c>
      <c r="U1432" s="90">
        <v>44081.391168981485</v>
      </c>
      <c r="V1432" s="92" t="s">
        <v>3887</v>
      </c>
      <c r="W1432" s="87"/>
      <c r="X1432" s="87"/>
      <c r="Y1432" s="96" t="s">
        <v>5887</v>
      </c>
      <c r="Z1432" s="87"/>
      <c r="AA1432" s="48">
        <v>0</v>
      </c>
      <c r="AB1432" s="49">
        <v>0</v>
      </c>
      <c r="AC1432" s="48">
        <v>0</v>
      </c>
      <c r="AD1432" s="49">
        <v>0</v>
      </c>
      <c r="AE1432" s="48">
        <v>0</v>
      </c>
      <c r="AF1432" s="49">
        <v>0</v>
      </c>
      <c r="AG1432" s="48">
        <v>14</v>
      </c>
      <c r="AH1432" s="49">
        <v>100</v>
      </c>
      <c r="AI1432" s="48">
        <v>14</v>
      </c>
    </row>
    <row r="1433" spans="1:35" x14ac:dyDescent="0.25">
      <c r="A1433" s="62" t="s">
        <v>803</v>
      </c>
      <c r="B1433" s="62" t="s">
        <v>1165</v>
      </c>
      <c r="C1433" s="63"/>
      <c r="D1433" s="64"/>
      <c r="E1433" s="65"/>
      <c r="F1433" s="66"/>
      <c r="G1433" s="63"/>
      <c r="H1433" s="67"/>
      <c r="I1433" s="68"/>
      <c r="J1433" s="68"/>
      <c r="K1433" s="34"/>
      <c r="L1433" s="75">
        <v>1433</v>
      </c>
      <c r="M1433" s="75" t="b">
        <f xml:space="preserve"> IF(AND(Edges[Relationship Date (UTC)] &gt;= Misc!$O$2, Edges[Relationship Date (UTC)] &lt;= Misc!$P$2,Edges[Tweet Date (UTC)] &gt;= Misc!$O$3, Edges[Tweet Date (UTC)] &lt;= Misc!$P$3,TRUE), TRUE, FALSE)</f>
        <v>1</v>
      </c>
      <c r="N1433" s="70"/>
      <c r="O1433" s="87" t="s">
        <v>1908</v>
      </c>
      <c r="P1433" s="90">
        <v>44081.391192129631</v>
      </c>
      <c r="Q1433" s="87" t="s">
        <v>2312</v>
      </c>
      <c r="R1433" s="87"/>
      <c r="S1433" s="87"/>
      <c r="T1433" s="87"/>
      <c r="U1433" s="90">
        <v>44081.391192129631</v>
      </c>
      <c r="V1433" s="92" t="s">
        <v>3888</v>
      </c>
      <c r="W1433" s="87"/>
      <c r="X1433" s="87"/>
      <c r="Y1433" s="96" t="s">
        <v>5888</v>
      </c>
      <c r="Z1433" s="87"/>
      <c r="AA1433" s="48">
        <v>0</v>
      </c>
      <c r="AB1433" s="49">
        <v>0</v>
      </c>
      <c r="AC1433" s="48">
        <v>0</v>
      </c>
      <c r="AD1433" s="49">
        <v>0</v>
      </c>
      <c r="AE1433" s="48">
        <v>0</v>
      </c>
      <c r="AF1433" s="49">
        <v>0</v>
      </c>
      <c r="AG1433" s="48">
        <v>21</v>
      </c>
      <c r="AH1433" s="49">
        <v>100</v>
      </c>
      <c r="AI1433" s="48">
        <v>21</v>
      </c>
    </row>
    <row r="1434" spans="1:35" x14ac:dyDescent="0.25">
      <c r="A1434" s="62" t="s">
        <v>804</v>
      </c>
      <c r="B1434" s="62" t="s">
        <v>1619</v>
      </c>
      <c r="C1434" s="63"/>
      <c r="D1434" s="64"/>
      <c r="E1434" s="65"/>
      <c r="F1434" s="66"/>
      <c r="G1434" s="63"/>
      <c r="H1434" s="67"/>
      <c r="I1434" s="68"/>
      <c r="J1434" s="68"/>
      <c r="K1434" s="34"/>
      <c r="L1434" s="75">
        <v>1434</v>
      </c>
      <c r="M1434" s="75" t="b">
        <f xml:space="preserve"> IF(AND(Edges[Relationship Date (UTC)] &gt;= Misc!$O$2, Edges[Relationship Date (UTC)] &lt;= Misc!$P$2,Edges[Tweet Date (UTC)] &gt;= Misc!$O$3, Edges[Tweet Date (UTC)] &lt;= Misc!$P$3,TRUE), TRUE, FALSE)</f>
        <v>1</v>
      </c>
      <c r="N1434" s="70"/>
      <c r="O1434" s="87" t="s">
        <v>1908</v>
      </c>
      <c r="P1434" s="90">
        <v>44081.391203703701</v>
      </c>
      <c r="Q1434" s="87" t="s">
        <v>2201</v>
      </c>
      <c r="R1434" s="87"/>
      <c r="S1434" s="87"/>
      <c r="T1434" s="87" t="s">
        <v>2743</v>
      </c>
      <c r="U1434" s="90">
        <v>44081.391203703701</v>
      </c>
      <c r="V1434" s="92" t="s">
        <v>3889</v>
      </c>
      <c r="W1434" s="87"/>
      <c r="X1434" s="87"/>
      <c r="Y1434" s="96" t="s">
        <v>5889</v>
      </c>
      <c r="Z1434" s="87"/>
      <c r="AA1434" s="48"/>
      <c r="AB1434" s="49"/>
      <c r="AC1434" s="48"/>
      <c r="AD1434" s="49"/>
      <c r="AE1434" s="48"/>
      <c r="AF1434" s="49"/>
      <c r="AG1434" s="48"/>
      <c r="AH1434" s="49"/>
      <c r="AI1434" s="48"/>
    </row>
    <row r="1435" spans="1:35" x14ac:dyDescent="0.25">
      <c r="A1435" s="62" t="s">
        <v>804</v>
      </c>
      <c r="B1435" s="62" t="s">
        <v>1620</v>
      </c>
      <c r="C1435" s="63"/>
      <c r="D1435" s="64"/>
      <c r="E1435" s="65"/>
      <c r="F1435" s="66"/>
      <c r="G1435" s="63"/>
      <c r="H1435" s="67"/>
      <c r="I1435" s="68"/>
      <c r="J1435" s="68"/>
      <c r="K1435" s="34"/>
      <c r="L1435" s="75">
        <v>1435</v>
      </c>
      <c r="M1435" s="75" t="b">
        <f xml:space="preserve"> IF(AND(Edges[Relationship Date (UTC)] &gt;= Misc!$O$2, Edges[Relationship Date (UTC)] &lt;= Misc!$P$2,Edges[Tweet Date (UTC)] &gt;= Misc!$O$3, Edges[Tweet Date (UTC)] &lt;= Misc!$P$3,TRUE), TRUE, FALSE)</f>
        <v>1</v>
      </c>
      <c r="N1435" s="70"/>
      <c r="O1435" s="87" t="s">
        <v>1908</v>
      </c>
      <c r="P1435" s="90">
        <v>44081.391203703701</v>
      </c>
      <c r="Q1435" s="87" t="s">
        <v>2201</v>
      </c>
      <c r="R1435" s="87"/>
      <c r="S1435" s="87"/>
      <c r="T1435" s="87" t="s">
        <v>2743</v>
      </c>
      <c r="U1435" s="90">
        <v>44081.391203703701</v>
      </c>
      <c r="V1435" s="92" t="s">
        <v>3889</v>
      </c>
      <c r="W1435" s="87"/>
      <c r="X1435" s="87"/>
      <c r="Y1435" s="96" t="s">
        <v>5889</v>
      </c>
      <c r="Z1435" s="87"/>
      <c r="AA1435" s="48"/>
      <c r="AB1435" s="49"/>
      <c r="AC1435" s="48"/>
      <c r="AD1435" s="49"/>
      <c r="AE1435" s="48"/>
      <c r="AF1435" s="49"/>
      <c r="AG1435" s="48"/>
      <c r="AH1435" s="49"/>
      <c r="AI1435" s="48"/>
    </row>
    <row r="1436" spans="1:35" x14ac:dyDescent="0.25">
      <c r="A1436" s="62" t="s">
        <v>804</v>
      </c>
      <c r="B1436" s="62" t="s">
        <v>1436</v>
      </c>
      <c r="C1436" s="63"/>
      <c r="D1436" s="64"/>
      <c r="E1436" s="65"/>
      <c r="F1436" s="66"/>
      <c r="G1436" s="63"/>
      <c r="H1436" s="67"/>
      <c r="I1436" s="68"/>
      <c r="J1436" s="68"/>
      <c r="K1436" s="34"/>
      <c r="L1436" s="75">
        <v>1436</v>
      </c>
      <c r="M1436" s="75" t="b">
        <f xml:space="preserve"> IF(AND(Edges[Relationship Date (UTC)] &gt;= Misc!$O$2, Edges[Relationship Date (UTC)] &lt;= Misc!$P$2,Edges[Tweet Date (UTC)] &gt;= Misc!$O$3, Edges[Tweet Date (UTC)] &lt;= Misc!$P$3,TRUE), TRUE, FALSE)</f>
        <v>1</v>
      </c>
      <c r="N1436" s="70"/>
      <c r="O1436" s="87" t="s">
        <v>1908</v>
      </c>
      <c r="P1436" s="90">
        <v>44081.391203703701</v>
      </c>
      <c r="Q1436" s="87" t="s">
        <v>2201</v>
      </c>
      <c r="R1436" s="87"/>
      <c r="S1436" s="87"/>
      <c r="T1436" s="87" t="s">
        <v>2743</v>
      </c>
      <c r="U1436" s="90">
        <v>44081.391203703701</v>
      </c>
      <c r="V1436" s="92" t="s">
        <v>3889</v>
      </c>
      <c r="W1436" s="87"/>
      <c r="X1436" s="87"/>
      <c r="Y1436" s="96" t="s">
        <v>5889</v>
      </c>
      <c r="Z1436" s="87"/>
      <c r="AA1436" s="48">
        <v>0</v>
      </c>
      <c r="AB1436" s="49">
        <v>0</v>
      </c>
      <c r="AC1436" s="48">
        <v>0</v>
      </c>
      <c r="AD1436" s="49">
        <v>0</v>
      </c>
      <c r="AE1436" s="48">
        <v>0</v>
      </c>
      <c r="AF1436" s="49">
        <v>0</v>
      </c>
      <c r="AG1436" s="48">
        <v>35</v>
      </c>
      <c r="AH1436" s="49">
        <v>100</v>
      </c>
      <c r="AI1436" s="48">
        <v>35</v>
      </c>
    </row>
    <row r="1437" spans="1:35" x14ac:dyDescent="0.25">
      <c r="A1437" s="62" t="s">
        <v>805</v>
      </c>
      <c r="B1437" s="62" t="s">
        <v>1165</v>
      </c>
      <c r="C1437" s="63"/>
      <c r="D1437" s="64"/>
      <c r="E1437" s="65"/>
      <c r="F1437" s="66"/>
      <c r="G1437" s="63"/>
      <c r="H1437" s="67"/>
      <c r="I1437" s="68"/>
      <c r="J1437" s="68"/>
      <c r="K1437" s="34"/>
      <c r="L1437" s="75">
        <v>1437</v>
      </c>
      <c r="M1437" s="75" t="b">
        <f xml:space="preserve"> IF(AND(Edges[Relationship Date (UTC)] &gt;= Misc!$O$2, Edges[Relationship Date (UTC)] &lt;= Misc!$P$2,Edges[Tweet Date (UTC)] &gt;= Misc!$O$3, Edges[Tweet Date (UTC)] &lt;= Misc!$P$3,TRUE), TRUE, FALSE)</f>
        <v>1</v>
      </c>
      <c r="N1437" s="70"/>
      <c r="O1437" s="87" t="s">
        <v>1908</v>
      </c>
      <c r="P1437" s="90">
        <v>44081.391215277778</v>
      </c>
      <c r="Q1437" s="87" t="s">
        <v>1921</v>
      </c>
      <c r="R1437" s="87"/>
      <c r="S1437" s="87"/>
      <c r="T1437" s="87" t="s">
        <v>2747</v>
      </c>
      <c r="U1437" s="90">
        <v>44081.391215277778</v>
      </c>
      <c r="V1437" s="92" t="s">
        <v>3890</v>
      </c>
      <c r="W1437" s="87"/>
      <c r="X1437" s="87"/>
      <c r="Y1437" s="96" t="s">
        <v>5890</v>
      </c>
      <c r="Z1437" s="87"/>
      <c r="AA1437" s="48">
        <v>0</v>
      </c>
      <c r="AB1437" s="49">
        <v>0</v>
      </c>
      <c r="AC1437" s="48">
        <v>0</v>
      </c>
      <c r="AD1437" s="49">
        <v>0</v>
      </c>
      <c r="AE1437" s="48">
        <v>0</v>
      </c>
      <c r="AF1437" s="49">
        <v>0</v>
      </c>
      <c r="AG1437" s="48">
        <v>26</v>
      </c>
      <c r="AH1437" s="49">
        <v>100</v>
      </c>
      <c r="AI1437" s="48">
        <v>26</v>
      </c>
    </row>
    <row r="1438" spans="1:35" x14ac:dyDescent="0.25">
      <c r="A1438" s="62" t="s">
        <v>806</v>
      </c>
      <c r="B1438" s="62" t="s">
        <v>1352</v>
      </c>
      <c r="C1438" s="63"/>
      <c r="D1438" s="64"/>
      <c r="E1438" s="65"/>
      <c r="F1438" s="66"/>
      <c r="G1438" s="63"/>
      <c r="H1438" s="67"/>
      <c r="I1438" s="68"/>
      <c r="J1438" s="68"/>
      <c r="K1438" s="34"/>
      <c r="L1438" s="75">
        <v>1438</v>
      </c>
      <c r="M1438" s="75" t="b">
        <f xml:space="preserve"> IF(AND(Edges[Relationship Date (UTC)] &gt;= Misc!$O$2, Edges[Relationship Date (UTC)] &lt;= Misc!$P$2,Edges[Tweet Date (UTC)] &gt;= Misc!$O$3, Edges[Tweet Date (UTC)] &lt;= Misc!$P$3,TRUE), TRUE, FALSE)</f>
        <v>1</v>
      </c>
      <c r="N1438" s="70"/>
      <c r="O1438" s="87" t="s">
        <v>1908</v>
      </c>
      <c r="P1438" s="90">
        <v>44081.391226851854</v>
      </c>
      <c r="Q1438" s="87" t="s">
        <v>1945</v>
      </c>
      <c r="R1438" s="87"/>
      <c r="S1438" s="87"/>
      <c r="T1438" s="87"/>
      <c r="U1438" s="90">
        <v>44081.391226851854</v>
      </c>
      <c r="V1438" s="92" t="s">
        <v>3891</v>
      </c>
      <c r="W1438" s="87"/>
      <c r="X1438" s="87"/>
      <c r="Y1438" s="96" t="s">
        <v>5891</v>
      </c>
      <c r="Z1438" s="87"/>
      <c r="AA1438" s="48">
        <v>0</v>
      </c>
      <c r="AB1438" s="49">
        <v>0</v>
      </c>
      <c r="AC1438" s="48">
        <v>0</v>
      </c>
      <c r="AD1438" s="49">
        <v>0</v>
      </c>
      <c r="AE1438" s="48">
        <v>0</v>
      </c>
      <c r="AF1438" s="49">
        <v>0</v>
      </c>
      <c r="AG1438" s="48">
        <v>50</v>
      </c>
      <c r="AH1438" s="49">
        <v>100</v>
      </c>
      <c r="AI1438" s="48">
        <v>50</v>
      </c>
    </row>
    <row r="1439" spans="1:35" x14ac:dyDescent="0.25">
      <c r="A1439" s="62" t="s">
        <v>807</v>
      </c>
      <c r="B1439" s="62" t="s">
        <v>1165</v>
      </c>
      <c r="C1439" s="63"/>
      <c r="D1439" s="64"/>
      <c r="E1439" s="65"/>
      <c r="F1439" s="66"/>
      <c r="G1439" s="63"/>
      <c r="H1439" s="67"/>
      <c r="I1439" s="68"/>
      <c r="J1439" s="68"/>
      <c r="K1439" s="34"/>
      <c r="L1439" s="75">
        <v>1439</v>
      </c>
      <c r="M1439" s="75" t="b">
        <f xml:space="preserve"> IF(AND(Edges[Relationship Date (UTC)] &gt;= Misc!$O$2, Edges[Relationship Date (UTC)] &lt;= Misc!$P$2,Edges[Tweet Date (UTC)] &gt;= Misc!$O$3, Edges[Tweet Date (UTC)] &lt;= Misc!$P$3,TRUE), TRUE, FALSE)</f>
        <v>1</v>
      </c>
      <c r="N1439" s="70"/>
      <c r="O1439" s="87" t="s">
        <v>1908</v>
      </c>
      <c r="P1439" s="90">
        <v>44081.391423611109</v>
      </c>
      <c r="Q1439" s="87" t="s">
        <v>1918</v>
      </c>
      <c r="R1439" s="87"/>
      <c r="S1439" s="87"/>
      <c r="T1439" s="87"/>
      <c r="U1439" s="90">
        <v>44081.391423611109</v>
      </c>
      <c r="V1439" s="92" t="s">
        <v>3892</v>
      </c>
      <c r="W1439" s="87"/>
      <c r="X1439" s="87"/>
      <c r="Y1439" s="96" t="s">
        <v>5892</v>
      </c>
      <c r="Z1439" s="87"/>
      <c r="AA1439" s="48">
        <v>0</v>
      </c>
      <c r="AB1439" s="49">
        <v>0</v>
      </c>
      <c r="AC1439" s="48">
        <v>0</v>
      </c>
      <c r="AD1439" s="49">
        <v>0</v>
      </c>
      <c r="AE1439" s="48">
        <v>0</v>
      </c>
      <c r="AF1439" s="49">
        <v>0</v>
      </c>
      <c r="AG1439" s="48">
        <v>44</v>
      </c>
      <c r="AH1439" s="49">
        <v>100</v>
      </c>
      <c r="AI1439" s="48">
        <v>44</v>
      </c>
    </row>
    <row r="1440" spans="1:35" x14ac:dyDescent="0.25">
      <c r="A1440" s="62" t="s">
        <v>808</v>
      </c>
      <c r="B1440" s="62" t="s">
        <v>1387</v>
      </c>
      <c r="C1440" s="63"/>
      <c r="D1440" s="64"/>
      <c r="E1440" s="65"/>
      <c r="F1440" s="66"/>
      <c r="G1440" s="63"/>
      <c r="H1440" s="67"/>
      <c r="I1440" s="68"/>
      <c r="J1440" s="68"/>
      <c r="K1440" s="34"/>
      <c r="L1440" s="75">
        <v>1440</v>
      </c>
      <c r="M1440" s="75" t="b">
        <f xml:space="preserve"> IF(AND(Edges[Relationship Date (UTC)] &gt;= Misc!$O$2, Edges[Relationship Date (UTC)] &lt;= Misc!$P$2,Edges[Tweet Date (UTC)] &gt;= Misc!$O$3, Edges[Tweet Date (UTC)] &lt;= Misc!$P$3,TRUE), TRUE, FALSE)</f>
        <v>1</v>
      </c>
      <c r="N1440" s="70"/>
      <c r="O1440" s="87" t="s">
        <v>1908</v>
      </c>
      <c r="P1440" s="90">
        <v>44081.391446759262</v>
      </c>
      <c r="Q1440" s="87" t="s">
        <v>1983</v>
      </c>
      <c r="R1440" s="87"/>
      <c r="S1440" s="87"/>
      <c r="T1440" s="87" t="s">
        <v>2743</v>
      </c>
      <c r="U1440" s="90">
        <v>44081.391446759262</v>
      </c>
      <c r="V1440" s="92" t="s">
        <v>3893</v>
      </c>
      <c r="W1440" s="87"/>
      <c r="X1440" s="87"/>
      <c r="Y1440" s="96" t="s">
        <v>5893</v>
      </c>
      <c r="Z1440" s="87"/>
      <c r="AA1440" s="48">
        <v>0</v>
      </c>
      <c r="AB1440" s="49">
        <v>0</v>
      </c>
      <c r="AC1440" s="48">
        <v>0</v>
      </c>
      <c r="AD1440" s="49">
        <v>0</v>
      </c>
      <c r="AE1440" s="48">
        <v>0</v>
      </c>
      <c r="AF1440" s="49">
        <v>0</v>
      </c>
      <c r="AG1440" s="48">
        <v>22</v>
      </c>
      <c r="AH1440" s="49">
        <v>100</v>
      </c>
      <c r="AI1440" s="48">
        <v>22</v>
      </c>
    </row>
    <row r="1441" spans="1:35" x14ac:dyDescent="0.25">
      <c r="A1441" s="62" t="s">
        <v>809</v>
      </c>
      <c r="B1441" s="62" t="s">
        <v>1361</v>
      </c>
      <c r="C1441" s="63"/>
      <c r="D1441" s="64"/>
      <c r="E1441" s="65"/>
      <c r="F1441" s="66"/>
      <c r="G1441" s="63"/>
      <c r="H1441" s="67"/>
      <c r="I1441" s="68"/>
      <c r="J1441" s="68"/>
      <c r="K1441" s="34"/>
      <c r="L1441" s="75">
        <v>1441</v>
      </c>
      <c r="M1441" s="75" t="b">
        <f xml:space="preserve"> IF(AND(Edges[Relationship Date (UTC)] &gt;= Misc!$O$2, Edges[Relationship Date (UTC)] &lt;= Misc!$P$2,Edges[Tweet Date (UTC)] &gt;= Misc!$O$3, Edges[Tweet Date (UTC)] &lt;= Misc!$P$3,TRUE), TRUE, FALSE)</f>
        <v>1</v>
      </c>
      <c r="N1441" s="70"/>
      <c r="O1441" s="87" t="s">
        <v>1908</v>
      </c>
      <c r="P1441" s="90">
        <v>44081.391458333332</v>
      </c>
      <c r="Q1441" s="87" t="s">
        <v>1925</v>
      </c>
      <c r="R1441" s="87"/>
      <c r="S1441" s="87"/>
      <c r="T1441" s="87"/>
      <c r="U1441" s="90">
        <v>44081.391458333332</v>
      </c>
      <c r="V1441" s="92" t="s">
        <v>3894</v>
      </c>
      <c r="W1441" s="87"/>
      <c r="X1441" s="87"/>
      <c r="Y1441" s="96" t="s">
        <v>5894</v>
      </c>
      <c r="Z1441" s="87"/>
      <c r="AA1441" s="48"/>
      <c r="AB1441" s="49"/>
      <c r="AC1441" s="48"/>
      <c r="AD1441" s="49"/>
      <c r="AE1441" s="48"/>
      <c r="AF1441" s="49"/>
      <c r="AG1441" s="48"/>
      <c r="AH1441" s="49"/>
      <c r="AI1441" s="48"/>
    </row>
    <row r="1442" spans="1:35" x14ac:dyDescent="0.25">
      <c r="A1442" s="62" t="s">
        <v>809</v>
      </c>
      <c r="B1442" s="62" t="s">
        <v>1362</v>
      </c>
      <c r="C1442" s="63"/>
      <c r="D1442" s="64"/>
      <c r="E1442" s="65"/>
      <c r="F1442" s="66"/>
      <c r="G1442" s="63"/>
      <c r="H1442" s="67"/>
      <c r="I1442" s="68"/>
      <c r="J1442" s="68"/>
      <c r="K1442" s="34"/>
      <c r="L1442" s="75">
        <v>1442</v>
      </c>
      <c r="M1442" s="75" t="b">
        <f xml:space="preserve"> IF(AND(Edges[Relationship Date (UTC)] &gt;= Misc!$O$2, Edges[Relationship Date (UTC)] &lt;= Misc!$P$2,Edges[Tweet Date (UTC)] &gt;= Misc!$O$3, Edges[Tweet Date (UTC)] &lt;= Misc!$P$3,TRUE), TRUE, FALSE)</f>
        <v>1</v>
      </c>
      <c r="N1442" s="70"/>
      <c r="O1442" s="87" t="s">
        <v>1908</v>
      </c>
      <c r="P1442" s="90">
        <v>44081.391458333332</v>
      </c>
      <c r="Q1442" s="87" t="s">
        <v>1925</v>
      </c>
      <c r="R1442" s="87"/>
      <c r="S1442" s="87"/>
      <c r="T1442" s="87"/>
      <c r="U1442" s="90">
        <v>44081.391458333332</v>
      </c>
      <c r="V1442" s="92" t="s">
        <v>3894</v>
      </c>
      <c r="W1442" s="87"/>
      <c r="X1442" s="87"/>
      <c r="Y1442" s="96" t="s">
        <v>5894</v>
      </c>
      <c r="Z1442" s="87"/>
      <c r="AA1442" s="48">
        <v>0</v>
      </c>
      <c r="AB1442" s="49">
        <v>0</v>
      </c>
      <c r="AC1442" s="48">
        <v>0</v>
      </c>
      <c r="AD1442" s="49">
        <v>0</v>
      </c>
      <c r="AE1442" s="48">
        <v>0</v>
      </c>
      <c r="AF1442" s="49">
        <v>0</v>
      </c>
      <c r="AG1442" s="48">
        <v>42</v>
      </c>
      <c r="AH1442" s="49">
        <v>100</v>
      </c>
      <c r="AI1442" s="48">
        <v>42</v>
      </c>
    </row>
    <row r="1443" spans="1:35" x14ac:dyDescent="0.25">
      <c r="A1443" s="62" t="s">
        <v>810</v>
      </c>
      <c r="B1443" s="62" t="s">
        <v>1269</v>
      </c>
      <c r="C1443" s="63"/>
      <c r="D1443" s="64"/>
      <c r="E1443" s="65"/>
      <c r="F1443" s="66"/>
      <c r="G1443" s="63"/>
      <c r="H1443" s="67"/>
      <c r="I1443" s="68"/>
      <c r="J1443" s="68"/>
      <c r="K1443" s="34"/>
      <c r="L1443" s="75">
        <v>1443</v>
      </c>
      <c r="M1443" s="75" t="b">
        <f xml:space="preserve"> IF(AND(Edges[Relationship Date (UTC)] &gt;= Misc!$O$2, Edges[Relationship Date (UTC)] &lt;= Misc!$P$2,Edges[Tweet Date (UTC)] &gt;= Misc!$O$3, Edges[Tweet Date (UTC)] &lt;= Misc!$P$3,TRUE), TRUE, FALSE)</f>
        <v>1</v>
      </c>
      <c r="N1443" s="70"/>
      <c r="O1443" s="87" t="s">
        <v>1908</v>
      </c>
      <c r="P1443" s="90">
        <v>44081.391469907408</v>
      </c>
      <c r="Q1443" s="87" t="s">
        <v>2354</v>
      </c>
      <c r="R1443" s="87"/>
      <c r="S1443" s="87"/>
      <c r="T1443" s="87"/>
      <c r="U1443" s="90">
        <v>44081.391469907408</v>
      </c>
      <c r="V1443" s="92" t="s">
        <v>3895</v>
      </c>
      <c r="W1443" s="87"/>
      <c r="X1443" s="87"/>
      <c r="Y1443" s="96" t="s">
        <v>5895</v>
      </c>
      <c r="Z1443" s="87"/>
      <c r="AA1443" s="48">
        <v>0</v>
      </c>
      <c r="AB1443" s="49">
        <v>0</v>
      </c>
      <c r="AC1443" s="48">
        <v>0</v>
      </c>
      <c r="AD1443" s="49">
        <v>0</v>
      </c>
      <c r="AE1443" s="48">
        <v>0</v>
      </c>
      <c r="AF1443" s="49">
        <v>0</v>
      </c>
      <c r="AG1443" s="48">
        <v>44</v>
      </c>
      <c r="AH1443" s="49">
        <v>100</v>
      </c>
      <c r="AI1443" s="48">
        <v>44</v>
      </c>
    </row>
    <row r="1444" spans="1:35" x14ac:dyDescent="0.25">
      <c r="A1444" s="62" t="s">
        <v>811</v>
      </c>
      <c r="B1444" s="62" t="s">
        <v>1254</v>
      </c>
      <c r="C1444" s="63"/>
      <c r="D1444" s="64"/>
      <c r="E1444" s="65"/>
      <c r="F1444" s="66"/>
      <c r="G1444" s="63"/>
      <c r="H1444" s="67"/>
      <c r="I1444" s="68"/>
      <c r="J1444" s="68"/>
      <c r="K1444" s="34"/>
      <c r="L1444" s="75">
        <v>1444</v>
      </c>
      <c r="M1444" s="75" t="b">
        <f xml:space="preserve"> IF(AND(Edges[Relationship Date (UTC)] &gt;= Misc!$O$2, Edges[Relationship Date (UTC)] &lt;= Misc!$P$2,Edges[Tweet Date (UTC)] &gt;= Misc!$O$3, Edges[Tweet Date (UTC)] &lt;= Misc!$P$3,TRUE), TRUE, FALSE)</f>
        <v>1</v>
      </c>
      <c r="N1444" s="70"/>
      <c r="O1444" s="87" t="s">
        <v>1908</v>
      </c>
      <c r="P1444" s="90">
        <v>44081.377141203702</v>
      </c>
      <c r="Q1444" s="87" t="s">
        <v>2040</v>
      </c>
      <c r="R1444" s="87"/>
      <c r="S1444" s="87"/>
      <c r="T1444" s="87"/>
      <c r="U1444" s="90">
        <v>44081.377141203702</v>
      </c>
      <c r="V1444" s="92" t="s">
        <v>3896</v>
      </c>
      <c r="W1444" s="87"/>
      <c r="X1444" s="87"/>
      <c r="Y1444" s="96" t="s">
        <v>5896</v>
      </c>
      <c r="Z1444" s="87"/>
      <c r="AA1444" s="48">
        <v>0</v>
      </c>
      <c r="AB1444" s="49">
        <v>0</v>
      </c>
      <c r="AC1444" s="48">
        <v>0</v>
      </c>
      <c r="AD1444" s="49">
        <v>0</v>
      </c>
      <c r="AE1444" s="48">
        <v>0</v>
      </c>
      <c r="AF1444" s="49">
        <v>0</v>
      </c>
      <c r="AG1444" s="48">
        <v>42</v>
      </c>
      <c r="AH1444" s="49">
        <v>100</v>
      </c>
      <c r="AI1444" s="48">
        <v>42</v>
      </c>
    </row>
    <row r="1445" spans="1:35" x14ac:dyDescent="0.25">
      <c r="A1445" s="62" t="s">
        <v>811</v>
      </c>
      <c r="B1445" s="62" t="s">
        <v>1165</v>
      </c>
      <c r="C1445" s="63"/>
      <c r="D1445" s="64"/>
      <c r="E1445" s="65"/>
      <c r="F1445" s="66"/>
      <c r="G1445" s="63"/>
      <c r="H1445" s="67"/>
      <c r="I1445" s="68"/>
      <c r="J1445" s="68"/>
      <c r="K1445" s="34"/>
      <c r="L1445" s="75">
        <v>1445</v>
      </c>
      <c r="M1445" s="75" t="b">
        <f xml:space="preserve"> IF(AND(Edges[Relationship Date (UTC)] &gt;= Misc!$O$2, Edges[Relationship Date (UTC)] &lt;= Misc!$P$2,Edges[Tweet Date (UTC)] &gt;= Misc!$O$3, Edges[Tweet Date (UTC)] &lt;= Misc!$P$3,TRUE), TRUE, FALSE)</f>
        <v>1</v>
      </c>
      <c r="N1445" s="70"/>
      <c r="O1445" s="87" t="s">
        <v>1908</v>
      </c>
      <c r="P1445" s="90">
        <v>44081.391712962963</v>
      </c>
      <c r="Q1445" s="87" t="s">
        <v>2312</v>
      </c>
      <c r="R1445" s="87"/>
      <c r="S1445" s="87"/>
      <c r="T1445" s="87"/>
      <c r="U1445" s="90">
        <v>44081.391712962963</v>
      </c>
      <c r="V1445" s="92" t="s">
        <v>3897</v>
      </c>
      <c r="W1445" s="87"/>
      <c r="X1445" s="87"/>
      <c r="Y1445" s="96" t="s">
        <v>5897</v>
      </c>
      <c r="Z1445" s="87"/>
      <c r="AA1445" s="48">
        <v>0</v>
      </c>
      <c r="AB1445" s="49">
        <v>0</v>
      </c>
      <c r="AC1445" s="48">
        <v>0</v>
      </c>
      <c r="AD1445" s="49">
        <v>0</v>
      </c>
      <c r="AE1445" s="48">
        <v>0</v>
      </c>
      <c r="AF1445" s="49">
        <v>0</v>
      </c>
      <c r="AG1445" s="48">
        <v>21</v>
      </c>
      <c r="AH1445" s="49">
        <v>100</v>
      </c>
      <c r="AI1445" s="48">
        <v>21</v>
      </c>
    </row>
    <row r="1446" spans="1:35" x14ac:dyDescent="0.25">
      <c r="A1446" s="62" t="s">
        <v>812</v>
      </c>
      <c r="B1446" s="62" t="s">
        <v>812</v>
      </c>
      <c r="C1446" s="63"/>
      <c r="D1446" s="64"/>
      <c r="E1446" s="65"/>
      <c r="F1446" s="66"/>
      <c r="G1446" s="63"/>
      <c r="H1446" s="67"/>
      <c r="I1446" s="68"/>
      <c r="J1446" s="68"/>
      <c r="K1446" s="34"/>
      <c r="L1446" s="75">
        <v>1446</v>
      </c>
      <c r="M1446" s="75" t="b">
        <f xml:space="preserve"> IF(AND(Edges[Relationship Date (UTC)] &gt;= Misc!$O$2, Edges[Relationship Date (UTC)] &lt;= Misc!$P$2,Edges[Tweet Date (UTC)] &gt;= Misc!$O$3, Edges[Tweet Date (UTC)] &lt;= Misc!$P$3,TRUE), TRUE, FALSE)</f>
        <v>1</v>
      </c>
      <c r="N1446" s="70"/>
      <c r="O1446" s="87" t="s">
        <v>178</v>
      </c>
      <c r="P1446" s="90">
        <v>44081.391736111109</v>
      </c>
      <c r="Q1446" s="87" t="s">
        <v>2355</v>
      </c>
      <c r="R1446" s="92" t="s">
        <v>2686</v>
      </c>
      <c r="S1446" s="87" t="s">
        <v>2738</v>
      </c>
      <c r="T1446" s="87"/>
      <c r="U1446" s="90">
        <v>44081.391736111109</v>
      </c>
      <c r="V1446" s="92" t="s">
        <v>3898</v>
      </c>
      <c r="W1446" s="87"/>
      <c r="X1446" s="87"/>
      <c r="Y1446" s="96" t="s">
        <v>5898</v>
      </c>
      <c r="Z1446" s="87"/>
      <c r="AA1446" s="48">
        <v>0</v>
      </c>
      <c r="AB1446" s="49">
        <v>0</v>
      </c>
      <c r="AC1446" s="48">
        <v>0</v>
      </c>
      <c r="AD1446" s="49">
        <v>0</v>
      </c>
      <c r="AE1446" s="48">
        <v>0</v>
      </c>
      <c r="AF1446" s="49">
        <v>0</v>
      </c>
      <c r="AG1446" s="48">
        <v>39</v>
      </c>
      <c r="AH1446" s="49">
        <v>100</v>
      </c>
      <c r="AI1446" s="48">
        <v>39</v>
      </c>
    </row>
    <row r="1447" spans="1:35" x14ac:dyDescent="0.25">
      <c r="A1447" s="62" t="s">
        <v>813</v>
      </c>
      <c r="B1447" s="62" t="s">
        <v>1359</v>
      </c>
      <c r="C1447" s="63"/>
      <c r="D1447" s="64"/>
      <c r="E1447" s="65"/>
      <c r="F1447" s="66"/>
      <c r="G1447" s="63"/>
      <c r="H1447" s="67"/>
      <c r="I1447" s="68"/>
      <c r="J1447" s="68"/>
      <c r="K1447" s="34"/>
      <c r="L1447" s="75">
        <v>1447</v>
      </c>
      <c r="M1447" s="75" t="b">
        <f xml:space="preserve"> IF(AND(Edges[Relationship Date (UTC)] &gt;= Misc!$O$2, Edges[Relationship Date (UTC)] &lt;= Misc!$P$2,Edges[Tweet Date (UTC)] &gt;= Misc!$O$3, Edges[Tweet Date (UTC)] &lt;= Misc!$P$3,TRUE), TRUE, FALSE)</f>
        <v>1</v>
      </c>
      <c r="N1447" s="70"/>
      <c r="O1447" s="87" t="s">
        <v>1908</v>
      </c>
      <c r="P1447" s="90">
        <v>44081.391736111109</v>
      </c>
      <c r="Q1447" s="87" t="s">
        <v>1923</v>
      </c>
      <c r="R1447" s="87"/>
      <c r="S1447" s="87"/>
      <c r="T1447" s="87" t="s">
        <v>2748</v>
      </c>
      <c r="U1447" s="90">
        <v>44081.391736111109</v>
      </c>
      <c r="V1447" s="92" t="s">
        <v>3899</v>
      </c>
      <c r="W1447" s="87"/>
      <c r="X1447" s="87"/>
      <c r="Y1447" s="96" t="s">
        <v>5899</v>
      </c>
      <c r="Z1447" s="87"/>
      <c r="AA1447" s="48">
        <v>0</v>
      </c>
      <c r="AB1447" s="49">
        <v>0</v>
      </c>
      <c r="AC1447" s="48">
        <v>0</v>
      </c>
      <c r="AD1447" s="49">
        <v>0</v>
      </c>
      <c r="AE1447" s="48">
        <v>0</v>
      </c>
      <c r="AF1447" s="49">
        <v>0</v>
      </c>
      <c r="AG1447" s="48">
        <v>14</v>
      </c>
      <c r="AH1447" s="49">
        <v>100</v>
      </c>
      <c r="AI1447" s="48">
        <v>14</v>
      </c>
    </row>
    <row r="1448" spans="1:35" x14ac:dyDescent="0.25">
      <c r="A1448" s="62" t="s">
        <v>814</v>
      </c>
      <c r="B1448" s="62" t="s">
        <v>1736</v>
      </c>
      <c r="C1448" s="63"/>
      <c r="D1448" s="64"/>
      <c r="E1448" s="65"/>
      <c r="F1448" s="66"/>
      <c r="G1448" s="63"/>
      <c r="H1448" s="67"/>
      <c r="I1448" s="68"/>
      <c r="J1448" s="68"/>
      <c r="K1448" s="34"/>
      <c r="L1448" s="75">
        <v>1448</v>
      </c>
      <c r="M1448" s="75" t="b">
        <f xml:space="preserve"> IF(AND(Edges[Relationship Date (UTC)] &gt;= Misc!$O$2, Edges[Relationship Date (UTC)] &lt;= Misc!$P$2,Edges[Tweet Date (UTC)] &gt;= Misc!$O$3, Edges[Tweet Date (UTC)] &lt;= Misc!$P$3,TRUE), TRUE, FALSE)</f>
        <v>1</v>
      </c>
      <c r="N1448" s="70"/>
      <c r="O1448" s="87" t="s">
        <v>1908</v>
      </c>
      <c r="P1448" s="90">
        <v>44081.391770833332</v>
      </c>
      <c r="Q1448" s="87" t="s">
        <v>2356</v>
      </c>
      <c r="R1448" s="87"/>
      <c r="S1448" s="87"/>
      <c r="T1448" s="87"/>
      <c r="U1448" s="90">
        <v>44081.391770833332</v>
      </c>
      <c r="V1448" s="92" t="s">
        <v>3900</v>
      </c>
      <c r="W1448" s="87"/>
      <c r="X1448" s="87"/>
      <c r="Y1448" s="96" t="s">
        <v>5900</v>
      </c>
      <c r="Z1448" s="87"/>
      <c r="AA1448" s="48">
        <v>0</v>
      </c>
      <c r="AB1448" s="49">
        <v>0</v>
      </c>
      <c r="AC1448" s="48">
        <v>0</v>
      </c>
      <c r="AD1448" s="49">
        <v>0</v>
      </c>
      <c r="AE1448" s="48">
        <v>0</v>
      </c>
      <c r="AF1448" s="49">
        <v>0</v>
      </c>
      <c r="AG1448" s="48">
        <v>47</v>
      </c>
      <c r="AH1448" s="49">
        <v>100</v>
      </c>
      <c r="AI1448" s="48">
        <v>47</v>
      </c>
    </row>
    <row r="1449" spans="1:35" x14ac:dyDescent="0.25">
      <c r="A1449" s="62" t="s">
        <v>815</v>
      </c>
      <c r="B1449" s="62" t="s">
        <v>1361</v>
      </c>
      <c r="C1449" s="63"/>
      <c r="D1449" s="64"/>
      <c r="E1449" s="65"/>
      <c r="F1449" s="66"/>
      <c r="G1449" s="63"/>
      <c r="H1449" s="67"/>
      <c r="I1449" s="68"/>
      <c r="J1449" s="68"/>
      <c r="K1449" s="34"/>
      <c r="L1449" s="75">
        <v>1449</v>
      </c>
      <c r="M1449" s="75" t="b">
        <f xml:space="preserve"> IF(AND(Edges[Relationship Date (UTC)] &gt;= Misc!$O$2, Edges[Relationship Date (UTC)] &lt;= Misc!$P$2,Edges[Tweet Date (UTC)] &gt;= Misc!$O$3, Edges[Tweet Date (UTC)] &lt;= Misc!$P$3,TRUE), TRUE, FALSE)</f>
        <v>1</v>
      </c>
      <c r="N1449" s="70"/>
      <c r="O1449" s="87" t="s">
        <v>1908</v>
      </c>
      <c r="P1449" s="90">
        <v>44081.391851851855</v>
      </c>
      <c r="Q1449" s="87" t="s">
        <v>1925</v>
      </c>
      <c r="R1449" s="87"/>
      <c r="S1449" s="87"/>
      <c r="T1449" s="87"/>
      <c r="U1449" s="90">
        <v>44081.391851851855</v>
      </c>
      <c r="V1449" s="92" t="s">
        <v>3901</v>
      </c>
      <c r="W1449" s="87"/>
      <c r="X1449" s="87"/>
      <c r="Y1449" s="96" t="s">
        <v>5901</v>
      </c>
      <c r="Z1449" s="87"/>
      <c r="AA1449" s="48"/>
      <c r="AB1449" s="49"/>
      <c r="AC1449" s="48"/>
      <c r="AD1449" s="49"/>
      <c r="AE1449" s="48"/>
      <c r="AF1449" s="49"/>
      <c r="AG1449" s="48"/>
      <c r="AH1449" s="49"/>
      <c r="AI1449" s="48"/>
    </row>
    <row r="1450" spans="1:35" x14ac:dyDescent="0.25">
      <c r="A1450" s="62" t="s">
        <v>815</v>
      </c>
      <c r="B1450" s="62" t="s">
        <v>1362</v>
      </c>
      <c r="C1450" s="63"/>
      <c r="D1450" s="64"/>
      <c r="E1450" s="65"/>
      <c r="F1450" s="66"/>
      <c r="G1450" s="63"/>
      <c r="H1450" s="67"/>
      <c r="I1450" s="68"/>
      <c r="J1450" s="68"/>
      <c r="K1450" s="34"/>
      <c r="L1450" s="75">
        <v>1450</v>
      </c>
      <c r="M1450" s="75" t="b">
        <f xml:space="preserve"> IF(AND(Edges[Relationship Date (UTC)] &gt;= Misc!$O$2, Edges[Relationship Date (UTC)] &lt;= Misc!$P$2,Edges[Tweet Date (UTC)] &gt;= Misc!$O$3, Edges[Tweet Date (UTC)] &lt;= Misc!$P$3,TRUE), TRUE, FALSE)</f>
        <v>1</v>
      </c>
      <c r="N1450" s="70"/>
      <c r="O1450" s="87" t="s">
        <v>1908</v>
      </c>
      <c r="P1450" s="90">
        <v>44081.391851851855</v>
      </c>
      <c r="Q1450" s="87" t="s">
        <v>1925</v>
      </c>
      <c r="R1450" s="87"/>
      <c r="S1450" s="87"/>
      <c r="T1450" s="87"/>
      <c r="U1450" s="90">
        <v>44081.391851851855</v>
      </c>
      <c r="V1450" s="92" t="s">
        <v>3901</v>
      </c>
      <c r="W1450" s="87"/>
      <c r="X1450" s="87"/>
      <c r="Y1450" s="96" t="s">
        <v>5901</v>
      </c>
      <c r="Z1450" s="87"/>
      <c r="AA1450" s="48">
        <v>0</v>
      </c>
      <c r="AB1450" s="49">
        <v>0</v>
      </c>
      <c r="AC1450" s="48">
        <v>0</v>
      </c>
      <c r="AD1450" s="49">
        <v>0</v>
      </c>
      <c r="AE1450" s="48">
        <v>0</v>
      </c>
      <c r="AF1450" s="49">
        <v>0</v>
      </c>
      <c r="AG1450" s="48">
        <v>42</v>
      </c>
      <c r="AH1450" s="49">
        <v>100</v>
      </c>
      <c r="AI1450" s="48">
        <v>42</v>
      </c>
    </row>
    <row r="1451" spans="1:35" x14ac:dyDescent="0.25">
      <c r="A1451" s="62" t="s">
        <v>816</v>
      </c>
      <c r="B1451" s="62" t="s">
        <v>1415</v>
      </c>
      <c r="C1451" s="63"/>
      <c r="D1451" s="64"/>
      <c r="E1451" s="65"/>
      <c r="F1451" s="66"/>
      <c r="G1451" s="63"/>
      <c r="H1451" s="67"/>
      <c r="I1451" s="68"/>
      <c r="J1451" s="68"/>
      <c r="K1451" s="34"/>
      <c r="L1451" s="75">
        <v>1451</v>
      </c>
      <c r="M1451" s="75" t="b">
        <f xml:space="preserve"> IF(AND(Edges[Relationship Date (UTC)] &gt;= Misc!$O$2, Edges[Relationship Date (UTC)] &lt;= Misc!$P$2,Edges[Tweet Date (UTC)] &gt;= Misc!$O$3, Edges[Tweet Date (UTC)] &lt;= Misc!$P$3,TRUE), TRUE, FALSE)</f>
        <v>1</v>
      </c>
      <c r="N1451" s="70"/>
      <c r="O1451" s="87" t="s">
        <v>1908</v>
      </c>
      <c r="P1451" s="90">
        <v>44081.390613425923</v>
      </c>
      <c r="Q1451" s="87" t="s">
        <v>2230</v>
      </c>
      <c r="R1451" s="87"/>
      <c r="S1451" s="87"/>
      <c r="T1451" s="87" t="s">
        <v>2743</v>
      </c>
      <c r="U1451" s="90">
        <v>44081.390613425923</v>
      </c>
      <c r="V1451" s="92" t="s">
        <v>3902</v>
      </c>
      <c r="W1451" s="87"/>
      <c r="X1451" s="87"/>
      <c r="Y1451" s="96" t="s">
        <v>5902</v>
      </c>
      <c r="Z1451" s="87"/>
      <c r="AA1451" s="48">
        <v>0</v>
      </c>
      <c r="AB1451" s="49">
        <v>0</v>
      </c>
      <c r="AC1451" s="48">
        <v>0</v>
      </c>
      <c r="AD1451" s="49">
        <v>0</v>
      </c>
      <c r="AE1451" s="48">
        <v>0</v>
      </c>
      <c r="AF1451" s="49">
        <v>0</v>
      </c>
      <c r="AG1451" s="48">
        <v>16</v>
      </c>
      <c r="AH1451" s="49">
        <v>100</v>
      </c>
      <c r="AI1451" s="48">
        <v>16</v>
      </c>
    </row>
    <row r="1452" spans="1:35" x14ac:dyDescent="0.25">
      <c r="A1452" s="62" t="s">
        <v>816</v>
      </c>
      <c r="B1452" s="62" t="s">
        <v>1165</v>
      </c>
      <c r="C1452" s="63"/>
      <c r="D1452" s="64"/>
      <c r="E1452" s="65"/>
      <c r="F1452" s="66"/>
      <c r="G1452" s="63"/>
      <c r="H1452" s="67"/>
      <c r="I1452" s="68"/>
      <c r="J1452" s="68"/>
      <c r="K1452" s="34"/>
      <c r="L1452" s="75">
        <v>1452</v>
      </c>
      <c r="M1452" s="75" t="b">
        <f xml:space="preserve"> IF(AND(Edges[Relationship Date (UTC)] &gt;= Misc!$O$2, Edges[Relationship Date (UTC)] &lt;= Misc!$P$2,Edges[Tweet Date (UTC)] &gt;= Misc!$O$3, Edges[Tweet Date (UTC)] &lt;= Misc!$P$3,TRUE), TRUE, FALSE)</f>
        <v>1</v>
      </c>
      <c r="N1452" s="70"/>
      <c r="O1452" s="87" t="s">
        <v>1908</v>
      </c>
      <c r="P1452" s="90">
        <v>44081.391886574071</v>
      </c>
      <c r="Q1452" s="87" t="s">
        <v>1921</v>
      </c>
      <c r="R1452" s="87"/>
      <c r="S1452" s="87"/>
      <c r="T1452" s="87" t="s">
        <v>2747</v>
      </c>
      <c r="U1452" s="90">
        <v>44081.391886574071</v>
      </c>
      <c r="V1452" s="92" t="s">
        <v>3903</v>
      </c>
      <c r="W1452" s="87"/>
      <c r="X1452" s="87"/>
      <c r="Y1452" s="96" t="s">
        <v>5903</v>
      </c>
      <c r="Z1452" s="87"/>
      <c r="AA1452" s="48">
        <v>0</v>
      </c>
      <c r="AB1452" s="49">
        <v>0</v>
      </c>
      <c r="AC1452" s="48">
        <v>0</v>
      </c>
      <c r="AD1452" s="49">
        <v>0</v>
      </c>
      <c r="AE1452" s="48">
        <v>0</v>
      </c>
      <c r="AF1452" s="49">
        <v>0</v>
      </c>
      <c r="AG1452" s="48">
        <v>26</v>
      </c>
      <c r="AH1452" s="49">
        <v>100</v>
      </c>
      <c r="AI1452" s="48">
        <v>26</v>
      </c>
    </row>
    <row r="1453" spans="1:35" x14ac:dyDescent="0.25">
      <c r="A1453" s="62" t="s">
        <v>817</v>
      </c>
      <c r="B1453" s="62" t="s">
        <v>1165</v>
      </c>
      <c r="C1453" s="63"/>
      <c r="D1453" s="64"/>
      <c r="E1453" s="65"/>
      <c r="F1453" s="66"/>
      <c r="G1453" s="63"/>
      <c r="H1453" s="67"/>
      <c r="I1453" s="68"/>
      <c r="J1453" s="68"/>
      <c r="K1453" s="34"/>
      <c r="L1453" s="75">
        <v>1453</v>
      </c>
      <c r="M1453" s="75" t="b">
        <f xml:space="preserve"> IF(AND(Edges[Relationship Date (UTC)] &gt;= Misc!$O$2, Edges[Relationship Date (UTC)] &lt;= Misc!$P$2,Edges[Tweet Date (UTC)] &gt;= Misc!$O$3, Edges[Tweet Date (UTC)] &lt;= Misc!$P$3,TRUE), TRUE, FALSE)</f>
        <v>1</v>
      </c>
      <c r="N1453" s="70"/>
      <c r="O1453" s="87" t="s">
        <v>1908</v>
      </c>
      <c r="P1453" s="90">
        <v>44081.391979166663</v>
      </c>
      <c r="Q1453" s="87" t="s">
        <v>1911</v>
      </c>
      <c r="R1453" s="87"/>
      <c r="S1453" s="87"/>
      <c r="T1453" s="87" t="s">
        <v>2743</v>
      </c>
      <c r="U1453" s="90">
        <v>44081.391979166663</v>
      </c>
      <c r="V1453" s="92" t="s">
        <v>3904</v>
      </c>
      <c r="W1453" s="87"/>
      <c r="X1453" s="87"/>
      <c r="Y1453" s="96" t="s">
        <v>5904</v>
      </c>
      <c r="Z1453" s="87"/>
      <c r="AA1453" s="48">
        <v>0</v>
      </c>
      <c r="AB1453" s="49">
        <v>0</v>
      </c>
      <c r="AC1453" s="48">
        <v>0</v>
      </c>
      <c r="AD1453" s="49">
        <v>0</v>
      </c>
      <c r="AE1453" s="48">
        <v>0</v>
      </c>
      <c r="AF1453" s="49">
        <v>0</v>
      </c>
      <c r="AG1453" s="48">
        <v>29</v>
      </c>
      <c r="AH1453" s="49">
        <v>100</v>
      </c>
      <c r="AI1453" s="48">
        <v>29</v>
      </c>
    </row>
    <row r="1454" spans="1:35" x14ac:dyDescent="0.25">
      <c r="A1454" s="62" t="s">
        <v>818</v>
      </c>
      <c r="B1454" s="62" t="s">
        <v>1457</v>
      </c>
      <c r="C1454" s="63"/>
      <c r="D1454" s="64"/>
      <c r="E1454" s="65"/>
      <c r="F1454" s="66"/>
      <c r="G1454" s="63"/>
      <c r="H1454" s="67"/>
      <c r="I1454" s="68"/>
      <c r="J1454" s="68"/>
      <c r="K1454" s="34"/>
      <c r="L1454" s="75">
        <v>1454</v>
      </c>
      <c r="M1454" s="75" t="b">
        <f xml:space="preserve"> IF(AND(Edges[Relationship Date (UTC)] &gt;= Misc!$O$2, Edges[Relationship Date (UTC)] &lt;= Misc!$P$2,Edges[Tweet Date (UTC)] &gt;= Misc!$O$3, Edges[Tweet Date (UTC)] &lt;= Misc!$P$3,TRUE), TRUE, FALSE)</f>
        <v>1</v>
      </c>
      <c r="N1454" s="70"/>
      <c r="O1454" s="87" t="s">
        <v>1908</v>
      </c>
      <c r="P1454" s="90">
        <v>44081.392002314817</v>
      </c>
      <c r="Q1454" s="87" t="s">
        <v>2045</v>
      </c>
      <c r="R1454" s="87"/>
      <c r="S1454" s="87"/>
      <c r="T1454" s="87"/>
      <c r="U1454" s="90">
        <v>44081.392002314817</v>
      </c>
      <c r="V1454" s="92" t="s">
        <v>3905</v>
      </c>
      <c r="W1454" s="87"/>
      <c r="X1454" s="87"/>
      <c r="Y1454" s="96" t="s">
        <v>5905</v>
      </c>
      <c r="Z1454" s="87"/>
      <c r="AA1454" s="48">
        <v>0</v>
      </c>
      <c r="AB1454" s="49">
        <v>0</v>
      </c>
      <c r="AC1454" s="48">
        <v>0</v>
      </c>
      <c r="AD1454" s="49">
        <v>0</v>
      </c>
      <c r="AE1454" s="48">
        <v>0</v>
      </c>
      <c r="AF1454" s="49">
        <v>0</v>
      </c>
      <c r="AG1454" s="48">
        <v>48</v>
      </c>
      <c r="AH1454" s="49">
        <v>100</v>
      </c>
      <c r="AI1454" s="48">
        <v>48</v>
      </c>
    </row>
    <row r="1455" spans="1:35" x14ac:dyDescent="0.25">
      <c r="A1455" s="62" t="s">
        <v>819</v>
      </c>
      <c r="B1455" s="62" t="s">
        <v>1165</v>
      </c>
      <c r="C1455" s="63"/>
      <c r="D1455" s="64"/>
      <c r="E1455" s="65"/>
      <c r="F1455" s="66"/>
      <c r="G1455" s="63"/>
      <c r="H1455" s="67"/>
      <c r="I1455" s="68"/>
      <c r="J1455" s="68"/>
      <c r="K1455" s="34"/>
      <c r="L1455" s="75">
        <v>1455</v>
      </c>
      <c r="M1455" s="75" t="b">
        <f xml:space="preserve"> IF(AND(Edges[Relationship Date (UTC)] &gt;= Misc!$O$2, Edges[Relationship Date (UTC)] &lt;= Misc!$P$2,Edges[Tweet Date (UTC)] &gt;= Misc!$O$3, Edges[Tweet Date (UTC)] &lt;= Misc!$P$3,TRUE), TRUE, FALSE)</f>
        <v>1</v>
      </c>
      <c r="N1455" s="70"/>
      <c r="O1455" s="87" t="s">
        <v>1908</v>
      </c>
      <c r="P1455" s="90">
        <v>44081.392025462963</v>
      </c>
      <c r="Q1455" s="87" t="s">
        <v>1932</v>
      </c>
      <c r="R1455" s="87"/>
      <c r="S1455" s="87"/>
      <c r="T1455" s="87" t="s">
        <v>2743</v>
      </c>
      <c r="U1455" s="90">
        <v>44081.392025462963</v>
      </c>
      <c r="V1455" s="92" t="s">
        <v>3906</v>
      </c>
      <c r="W1455" s="87"/>
      <c r="X1455" s="87"/>
      <c r="Y1455" s="96" t="s">
        <v>5906</v>
      </c>
      <c r="Z1455" s="87"/>
      <c r="AA1455" s="48">
        <v>0</v>
      </c>
      <c r="AB1455" s="49">
        <v>0</v>
      </c>
      <c r="AC1455" s="48">
        <v>0</v>
      </c>
      <c r="AD1455" s="49">
        <v>0</v>
      </c>
      <c r="AE1455" s="48">
        <v>0</v>
      </c>
      <c r="AF1455" s="49">
        <v>0</v>
      </c>
      <c r="AG1455" s="48">
        <v>26</v>
      </c>
      <c r="AH1455" s="49">
        <v>100</v>
      </c>
      <c r="AI1455" s="48">
        <v>26</v>
      </c>
    </row>
    <row r="1456" spans="1:35" x14ac:dyDescent="0.25">
      <c r="A1456" s="62" t="s">
        <v>820</v>
      </c>
      <c r="B1456" s="62" t="s">
        <v>1561</v>
      </c>
      <c r="C1456" s="63"/>
      <c r="D1456" s="64"/>
      <c r="E1456" s="65"/>
      <c r="F1456" s="66"/>
      <c r="G1456" s="63"/>
      <c r="H1456" s="67"/>
      <c r="I1456" s="68"/>
      <c r="J1456" s="68"/>
      <c r="K1456" s="34"/>
      <c r="L1456" s="75">
        <v>1456</v>
      </c>
      <c r="M1456" s="75" t="b">
        <f xml:space="preserve"> IF(AND(Edges[Relationship Date (UTC)] &gt;= Misc!$O$2, Edges[Relationship Date (UTC)] &lt;= Misc!$P$2,Edges[Tweet Date (UTC)] &gt;= Misc!$O$3, Edges[Tweet Date (UTC)] &lt;= Misc!$P$3,TRUE), TRUE, FALSE)</f>
        <v>1</v>
      </c>
      <c r="N1456" s="70"/>
      <c r="O1456" s="87" t="s">
        <v>1908</v>
      </c>
      <c r="P1456" s="90">
        <v>44081.392025462963</v>
      </c>
      <c r="Q1456" s="87" t="s">
        <v>2145</v>
      </c>
      <c r="R1456" s="87"/>
      <c r="S1456" s="87"/>
      <c r="T1456" s="87"/>
      <c r="U1456" s="90">
        <v>44081.392025462963</v>
      </c>
      <c r="V1456" s="92" t="s">
        <v>3907</v>
      </c>
      <c r="W1456" s="87"/>
      <c r="X1456" s="87"/>
      <c r="Y1456" s="96" t="s">
        <v>5907</v>
      </c>
      <c r="Z1456" s="87"/>
      <c r="AA1456" s="48">
        <v>0</v>
      </c>
      <c r="AB1456" s="49">
        <v>0</v>
      </c>
      <c r="AC1456" s="48">
        <v>0</v>
      </c>
      <c r="AD1456" s="49">
        <v>0</v>
      </c>
      <c r="AE1456" s="48">
        <v>0</v>
      </c>
      <c r="AF1456" s="49">
        <v>0</v>
      </c>
      <c r="AG1456" s="48">
        <v>44</v>
      </c>
      <c r="AH1456" s="49">
        <v>100</v>
      </c>
      <c r="AI1456" s="48">
        <v>44</v>
      </c>
    </row>
    <row r="1457" spans="1:35" x14ac:dyDescent="0.25">
      <c r="A1457" s="62" t="s">
        <v>821</v>
      </c>
      <c r="B1457" s="62" t="s">
        <v>1458</v>
      </c>
      <c r="C1457" s="63"/>
      <c r="D1457" s="64"/>
      <c r="E1457" s="65"/>
      <c r="F1457" s="66"/>
      <c r="G1457" s="63"/>
      <c r="H1457" s="67"/>
      <c r="I1457" s="68"/>
      <c r="J1457" s="68"/>
      <c r="K1457" s="34"/>
      <c r="L1457" s="75">
        <v>1457</v>
      </c>
      <c r="M1457" s="75" t="b">
        <f xml:space="preserve"> IF(AND(Edges[Relationship Date (UTC)] &gt;= Misc!$O$2, Edges[Relationship Date (UTC)] &lt;= Misc!$P$2,Edges[Tweet Date (UTC)] &gt;= Misc!$O$3, Edges[Tweet Date (UTC)] &lt;= Misc!$P$3,TRUE), TRUE, FALSE)</f>
        <v>1</v>
      </c>
      <c r="N1457" s="70"/>
      <c r="O1457" s="87" t="s">
        <v>1908</v>
      </c>
      <c r="P1457" s="90">
        <v>44081.392048611109</v>
      </c>
      <c r="Q1457" s="87" t="s">
        <v>2357</v>
      </c>
      <c r="R1457" s="87"/>
      <c r="S1457" s="87"/>
      <c r="T1457" s="87" t="s">
        <v>2750</v>
      </c>
      <c r="U1457" s="90">
        <v>44081.392048611109</v>
      </c>
      <c r="V1457" s="92" t="s">
        <v>3908</v>
      </c>
      <c r="W1457" s="87"/>
      <c r="X1457" s="87"/>
      <c r="Y1457" s="96" t="s">
        <v>5908</v>
      </c>
      <c r="Z1457" s="87"/>
      <c r="AA1457" s="48"/>
      <c r="AB1457" s="49"/>
      <c r="AC1457" s="48"/>
      <c r="AD1457" s="49"/>
      <c r="AE1457" s="48"/>
      <c r="AF1457" s="49"/>
      <c r="AG1457" s="48"/>
      <c r="AH1457" s="49"/>
      <c r="AI1457" s="48"/>
    </row>
    <row r="1458" spans="1:35" x14ac:dyDescent="0.25">
      <c r="A1458" s="62" t="s">
        <v>821</v>
      </c>
      <c r="B1458" s="62" t="s">
        <v>1459</v>
      </c>
      <c r="C1458" s="63"/>
      <c r="D1458" s="64"/>
      <c r="E1458" s="65"/>
      <c r="F1458" s="66"/>
      <c r="G1458" s="63"/>
      <c r="H1458" s="67"/>
      <c r="I1458" s="68"/>
      <c r="J1458" s="68"/>
      <c r="K1458" s="34"/>
      <c r="L1458" s="75">
        <v>1458</v>
      </c>
      <c r="M1458" s="75" t="b">
        <f xml:space="preserve"> IF(AND(Edges[Relationship Date (UTC)] &gt;= Misc!$O$2, Edges[Relationship Date (UTC)] &lt;= Misc!$P$2,Edges[Tweet Date (UTC)] &gt;= Misc!$O$3, Edges[Tweet Date (UTC)] &lt;= Misc!$P$3,TRUE), TRUE, FALSE)</f>
        <v>1</v>
      </c>
      <c r="N1458" s="70"/>
      <c r="O1458" s="87" t="s">
        <v>1908</v>
      </c>
      <c r="P1458" s="90">
        <v>44081.392048611109</v>
      </c>
      <c r="Q1458" s="87" t="s">
        <v>2357</v>
      </c>
      <c r="R1458" s="87"/>
      <c r="S1458" s="87"/>
      <c r="T1458" s="87" t="s">
        <v>2750</v>
      </c>
      <c r="U1458" s="90">
        <v>44081.392048611109</v>
      </c>
      <c r="V1458" s="92" t="s">
        <v>3908</v>
      </c>
      <c r="W1458" s="87"/>
      <c r="X1458" s="87"/>
      <c r="Y1458" s="96" t="s">
        <v>5908</v>
      </c>
      <c r="Z1458" s="87"/>
      <c r="AA1458" s="48"/>
      <c r="AB1458" s="49"/>
      <c r="AC1458" s="48"/>
      <c r="AD1458" s="49"/>
      <c r="AE1458" s="48"/>
      <c r="AF1458" s="49"/>
      <c r="AG1458" s="48"/>
      <c r="AH1458" s="49"/>
      <c r="AI1458" s="48"/>
    </row>
    <row r="1459" spans="1:35" x14ac:dyDescent="0.25">
      <c r="A1459" s="62" t="s">
        <v>821</v>
      </c>
      <c r="B1459" s="62" t="s">
        <v>1460</v>
      </c>
      <c r="C1459" s="63"/>
      <c r="D1459" s="64"/>
      <c r="E1459" s="65"/>
      <c r="F1459" s="66"/>
      <c r="G1459" s="63"/>
      <c r="H1459" s="67"/>
      <c r="I1459" s="68"/>
      <c r="J1459" s="68"/>
      <c r="K1459" s="34"/>
      <c r="L1459" s="75">
        <v>1459</v>
      </c>
      <c r="M1459" s="75" t="b">
        <f xml:space="preserve"> IF(AND(Edges[Relationship Date (UTC)] &gt;= Misc!$O$2, Edges[Relationship Date (UTC)] &lt;= Misc!$P$2,Edges[Tweet Date (UTC)] &gt;= Misc!$O$3, Edges[Tweet Date (UTC)] &lt;= Misc!$P$3,TRUE), TRUE, FALSE)</f>
        <v>1</v>
      </c>
      <c r="N1459" s="70"/>
      <c r="O1459" s="87" t="s">
        <v>1908</v>
      </c>
      <c r="P1459" s="90">
        <v>44081.392048611109</v>
      </c>
      <c r="Q1459" s="87" t="s">
        <v>2357</v>
      </c>
      <c r="R1459" s="87"/>
      <c r="S1459" s="87"/>
      <c r="T1459" s="87" t="s">
        <v>2750</v>
      </c>
      <c r="U1459" s="90">
        <v>44081.392048611109</v>
      </c>
      <c r="V1459" s="92" t="s">
        <v>3908</v>
      </c>
      <c r="W1459" s="87"/>
      <c r="X1459" s="87"/>
      <c r="Y1459" s="96" t="s">
        <v>5908</v>
      </c>
      <c r="Z1459" s="87"/>
      <c r="AA1459" s="48"/>
      <c r="AB1459" s="49"/>
      <c r="AC1459" s="48"/>
      <c r="AD1459" s="49"/>
      <c r="AE1459" s="48"/>
      <c r="AF1459" s="49"/>
      <c r="AG1459" s="48"/>
      <c r="AH1459" s="49"/>
      <c r="AI1459" s="48"/>
    </row>
    <row r="1460" spans="1:35" x14ac:dyDescent="0.25">
      <c r="A1460" s="62" t="s">
        <v>821</v>
      </c>
      <c r="B1460" s="62" t="s">
        <v>1461</v>
      </c>
      <c r="C1460" s="63"/>
      <c r="D1460" s="64"/>
      <c r="E1460" s="65"/>
      <c r="F1460" s="66"/>
      <c r="G1460" s="63"/>
      <c r="H1460" s="67"/>
      <c r="I1460" s="68"/>
      <c r="J1460" s="68"/>
      <c r="K1460" s="34"/>
      <c r="L1460" s="75">
        <v>1460</v>
      </c>
      <c r="M1460" s="75" t="b">
        <f xml:space="preserve"> IF(AND(Edges[Relationship Date (UTC)] &gt;= Misc!$O$2, Edges[Relationship Date (UTC)] &lt;= Misc!$P$2,Edges[Tweet Date (UTC)] &gt;= Misc!$O$3, Edges[Tweet Date (UTC)] &lt;= Misc!$P$3,TRUE), TRUE, FALSE)</f>
        <v>1</v>
      </c>
      <c r="N1460" s="70"/>
      <c r="O1460" s="87" t="s">
        <v>1908</v>
      </c>
      <c r="P1460" s="90">
        <v>44081.392048611109</v>
      </c>
      <c r="Q1460" s="87" t="s">
        <v>2357</v>
      </c>
      <c r="R1460" s="87"/>
      <c r="S1460" s="87"/>
      <c r="T1460" s="87" t="s">
        <v>2750</v>
      </c>
      <c r="U1460" s="90">
        <v>44081.392048611109</v>
      </c>
      <c r="V1460" s="92" t="s">
        <v>3908</v>
      </c>
      <c r="W1460" s="87"/>
      <c r="X1460" s="87"/>
      <c r="Y1460" s="96" t="s">
        <v>5908</v>
      </c>
      <c r="Z1460" s="87"/>
      <c r="AA1460" s="48"/>
      <c r="AB1460" s="49"/>
      <c r="AC1460" s="48"/>
      <c r="AD1460" s="49"/>
      <c r="AE1460" s="48"/>
      <c r="AF1460" s="49"/>
      <c r="AG1460" s="48"/>
      <c r="AH1460" s="49"/>
      <c r="AI1460" s="48"/>
    </row>
    <row r="1461" spans="1:35" x14ac:dyDescent="0.25">
      <c r="A1461" s="62" t="s">
        <v>821</v>
      </c>
      <c r="B1461" s="62" t="s">
        <v>1462</v>
      </c>
      <c r="C1461" s="63"/>
      <c r="D1461" s="64"/>
      <c r="E1461" s="65"/>
      <c r="F1461" s="66"/>
      <c r="G1461" s="63"/>
      <c r="H1461" s="67"/>
      <c r="I1461" s="68"/>
      <c r="J1461" s="68"/>
      <c r="K1461" s="34"/>
      <c r="L1461" s="75">
        <v>1461</v>
      </c>
      <c r="M1461" s="75" t="b">
        <f xml:space="preserve"> IF(AND(Edges[Relationship Date (UTC)] &gt;= Misc!$O$2, Edges[Relationship Date (UTC)] &lt;= Misc!$P$2,Edges[Tweet Date (UTC)] &gt;= Misc!$O$3, Edges[Tweet Date (UTC)] &lt;= Misc!$P$3,TRUE), TRUE, FALSE)</f>
        <v>1</v>
      </c>
      <c r="N1461" s="70"/>
      <c r="O1461" s="87" t="s">
        <v>1908</v>
      </c>
      <c r="P1461" s="90">
        <v>44081.392048611109</v>
      </c>
      <c r="Q1461" s="87" t="s">
        <v>2357</v>
      </c>
      <c r="R1461" s="87"/>
      <c r="S1461" s="87"/>
      <c r="T1461" s="87" t="s">
        <v>2750</v>
      </c>
      <c r="U1461" s="90">
        <v>44081.392048611109</v>
      </c>
      <c r="V1461" s="92" t="s">
        <v>3908</v>
      </c>
      <c r="W1461" s="87"/>
      <c r="X1461" s="87"/>
      <c r="Y1461" s="96" t="s">
        <v>5908</v>
      </c>
      <c r="Z1461" s="87"/>
      <c r="AA1461" s="48"/>
      <c r="AB1461" s="49"/>
      <c r="AC1461" s="48"/>
      <c r="AD1461" s="49"/>
      <c r="AE1461" s="48"/>
      <c r="AF1461" s="49"/>
      <c r="AG1461" s="48"/>
      <c r="AH1461" s="49"/>
      <c r="AI1461" s="48"/>
    </row>
    <row r="1462" spans="1:35" x14ac:dyDescent="0.25">
      <c r="A1462" s="62" t="s">
        <v>821</v>
      </c>
      <c r="B1462" s="62" t="s">
        <v>1354</v>
      </c>
      <c r="C1462" s="63"/>
      <c r="D1462" s="64"/>
      <c r="E1462" s="65"/>
      <c r="F1462" s="66"/>
      <c r="G1462" s="63"/>
      <c r="H1462" s="67"/>
      <c r="I1462" s="68"/>
      <c r="J1462" s="68"/>
      <c r="K1462" s="34"/>
      <c r="L1462" s="75">
        <v>1462</v>
      </c>
      <c r="M1462" s="75" t="b">
        <f xml:space="preserve"> IF(AND(Edges[Relationship Date (UTC)] &gt;= Misc!$O$2, Edges[Relationship Date (UTC)] &lt;= Misc!$P$2,Edges[Tweet Date (UTC)] &gt;= Misc!$O$3, Edges[Tweet Date (UTC)] &lt;= Misc!$P$3,TRUE), TRUE, FALSE)</f>
        <v>1</v>
      </c>
      <c r="N1462" s="70"/>
      <c r="O1462" s="87" t="s">
        <v>1908</v>
      </c>
      <c r="P1462" s="90">
        <v>44081.392048611109</v>
      </c>
      <c r="Q1462" s="87" t="s">
        <v>2357</v>
      </c>
      <c r="R1462" s="87"/>
      <c r="S1462" s="87"/>
      <c r="T1462" s="87" t="s">
        <v>2750</v>
      </c>
      <c r="U1462" s="90">
        <v>44081.392048611109</v>
      </c>
      <c r="V1462" s="92" t="s">
        <v>3908</v>
      </c>
      <c r="W1462" s="87"/>
      <c r="X1462" s="87"/>
      <c r="Y1462" s="96" t="s">
        <v>5908</v>
      </c>
      <c r="Z1462" s="87"/>
      <c r="AA1462" s="48"/>
      <c r="AB1462" s="49"/>
      <c r="AC1462" s="48"/>
      <c r="AD1462" s="49"/>
      <c r="AE1462" s="48"/>
      <c r="AF1462" s="49"/>
      <c r="AG1462" s="48"/>
      <c r="AH1462" s="49"/>
      <c r="AI1462" s="48"/>
    </row>
    <row r="1463" spans="1:35" x14ac:dyDescent="0.25">
      <c r="A1463" s="62" t="s">
        <v>821</v>
      </c>
      <c r="B1463" s="62" t="s">
        <v>1355</v>
      </c>
      <c r="C1463" s="63"/>
      <c r="D1463" s="64"/>
      <c r="E1463" s="65"/>
      <c r="F1463" s="66"/>
      <c r="G1463" s="63"/>
      <c r="H1463" s="67"/>
      <c r="I1463" s="68"/>
      <c r="J1463" s="68"/>
      <c r="K1463" s="34"/>
      <c r="L1463" s="75">
        <v>1463</v>
      </c>
      <c r="M1463" s="75" t="b">
        <f xml:space="preserve"> IF(AND(Edges[Relationship Date (UTC)] &gt;= Misc!$O$2, Edges[Relationship Date (UTC)] &lt;= Misc!$P$2,Edges[Tweet Date (UTC)] &gt;= Misc!$O$3, Edges[Tweet Date (UTC)] &lt;= Misc!$P$3,TRUE), TRUE, FALSE)</f>
        <v>1</v>
      </c>
      <c r="N1463" s="70"/>
      <c r="O1463" s="87" t="s">
        <v>1908</v>
      </c>
      <c r="P1463" s="90">
        <v>44081.392048611109</v>
      </c>
      <c r="Q1463" s="87" t="s">
        <v>2357</v>
      </c>
      <c r="R1463" s="87"/>
      <c r="S1463" s="87"/>
      <c r="T1463" s="87" t="s">
        <v>2750</v>
      </c>
      <c r="U1463" s="90">
        <v>44081.392048611109</v>
      </c>
      <c r="V1463" s="92" t="s">
        <v>3908</v>
      </c>
      <c r="W1463" s="87"/>
      <c r="X1463" s="87"/>
      <c r="Y1463" s="96" t="s">
        <v>5908</v>
      </c>
      <c r="Z1463" s="87"/>
      <c r="AA1463" s="48"/>
      <c r="AB1463" s="49"/>
      <c r="AC1463" s="48"/>
      <c r="AD1463" s="49"/>
      <c r="AE1463" s="48"/>
      <c r="AF1463" s="49"/>
      <c r="AG1463" s="48"/>
      <c r="AH1463" s="49"/>
      <c r="AI1463" s="48"/>
    </row>
    <row r="1464" spans="1:35" x14ac:dyDescent="0.25">
      <c r="A1464" s="62" t="s">
        <v>821</v>
      </c>
      <c r="B1464" s="62" t="s">
        <v>1505</v>
      </c>
      <c r="C1464" s="63"/>
      <c r="D1464" s="64"/>
      <c r="E1464" s="65"/>
      <c r="F1464" s="66"/>
      <c r="G1464" s="63"/>
      <c r="H1464" s="67"/>
      <c r="I1464" s="68"/>
      <c r="J1464" s="68"/>
      <c r="K1464" s="34"/>
      <c r="L1464" s="75">
        <v>1464</v>
      </c>
      <c r="M1464" s="75" t="b">
        <f xml:space="preserve"> IF(AND(Edges[Relationship Date (UTC)] &gt;= Misc!$O$2, Edges[Relationship Date (UTC)] &lt;= Misc!$P$2,Edges[Tweet Date (UTC)] &gt;= Misc!$O$3, Edges[Tweet Date (UTC)] &lt;= Misc!$P$3,TRUE), TRUE, FALSE)</f>
        <v>1</v>
      </c>
      <c r="N1464" s="70"/>
      <c r="O1464" s="87" t="s">
        <v>1908</v>
      </c>
      <c r="P1464" s="90">
        <v>44081.392048611109</v>
      </c>
      <c r="Q1464" s="87" t="s">
        <v>2357</v>
      </c>
      <c r="R1464" s="87"/>
      <c r="S1464" s="87"/>
      <c r="T1464" s="87" t="s">
        <v>2750</v>
      </c>
      <c r="U1464" s="90">
        <v>44081.392048611109</v>
      </c>
      <c r="V1464" s="92" t="s">
        <v>3908</v>
      </c>
      <c r="W1464" s="87"/>
      <c r="X1464" s="87"/>
      <c r="Y1464" s="96" t="s">
        <v>5908</v>
      </c>
      <c r="Z1464" s="87"/>
      <c r="AA1464" s="48">
        <v>0</v>
      </c>
      <c r="AB1464" s="49">
        <v>0</v>
      </c>
      <c r="AC1464" s="48">
        <v>0</v>
      </c>
      <c r="AD1464" s="49">
        <v>0</v>
      </c>
      <c r="AE1464" s="48">
        <v>0</v>
      </c>
      <c r="AF1464" s="49">
        <v>0</v>
      </c>
      <c r="AG1464" s="48">
        <v>11</v>
      </c>
      <c r="AH1464" s="49">
        <v>100</v>
      </c>
      <c r="AI1464" s="48">
        <v>11</v>
      </c>
    </row>
    <row r="1465" spans="1:35" x14ac:dyDescent="0.25">
      <c r="A1465" s="62" t="s">
        <v>822</v>
      </c>
      <c r="B1465" s="62" t="s">
        <v>1590</v>
      </c>
      <c r="C1465" s="63"/>
      <c r="D1465" s="64"/>
      <c r="E1465" s="65"/>
      <c r="F1465" s="66"/>
      <c r="G1465" s="63"/>
      <c r="H1465" s="67"/>
      <c r="I1465" s="68"/>
      <c r="J1465" s="68"/>
      <c r="K1465" s="34"/>
      <c r="L1465" s="75">
        <v>1465</v>
      </c>
      <c r="M1465" s="75" t="b">
        <f xml:space="preserve"> IF(AND(Edges[Relationship Date (UTC)] &gt;= Misc!$O$2, Edges[Relationship Date (UTC)] &lt;= Misc!$P$2,Edges[Tweet Date (UTC)] &gt;= Misc!$O$3, Edges[Tweet Date (UTC)] &lt;= Misc!$P$3,TRUE), TRUE, FALSE)</f>
        <v>1</v>
      </c>
      <c r="N1465" s="70"/>
      <c r="O1465" s="87" t="s">
        <v>1908</v>
      </c>
      <c r="P1465" s="90">
        <v>44081.392071759263</v>
      </c>
      <c r="Q1465" s="87" t="s">
        <v>2358</v>
      </c>
      <c r="R1465" s="87"/>
      <c r="S1465" s="87"/>
      <c r="T1465" s="87"/>
      <c r="U1465" s="90">
        <v>44081.392071759263</v>
      </c>
      <c r="V1465" s="92" t="s">
        <v>3909</v>
      </c>
      <c r="W1465" s="87"/>
      <c r="X1465" s="87"/>
      <c r="Y1465" s="96" t="s">
        <v>5909</v>
      </c>
      <c r="Z1465" s="87"/>
      <c r="AA1465" s="48">
        <v>0</v>
      </c>
      <c r="AB1465" s="49">
        <v>0</v>
      </c>
      <c r="AC1465" s="48">
        <v>0</v>
      </c>
      <c r="AD1465" s="49">
        <v>0</v>
      </c>
      <c r="AE1465" s="48">
        <v>0</v>
      </c>
      <c r="AF1465" s="49">
        <v>0</v>
      </c>
      <c r="AG1465" s="48">
        <v>47</v>
      </c>
      <c r="AH1465" s="49">
        <v>100</v>
      </c>
      <c r="AI1465" s="48">
        <v>47</v>
      </c>
    </row>
    <row r="1466" spans="1:35" x14ac:dyDescent="0.25">
      <c r="A1466" s="62" t="s">
        <v>823</v>
      </c>
      <c r="B1466" s="62" t="s">
        <v>823</v>
      </c>
      <c r="C1466" s="63"/>
      <c r="D1466" s="64"/>
      <c r="E1466" s="65"/>
      <c r="F1466" s="66"/>
      <c r="G1466" s="63"/>
      <c r="H1466" s="67"/>
      <c r="I1466" s="68"/>
      <c r="J1466" s="68"/>
      <c r="K1466" s="34"/>
      <c r="L1466" s="75">
        <v>1466</v>
      </c>
      <c r="M1466" s="75" t="b">
        <f xml:space="preserve"> IF(AND(Edges[Relationship Date (UTC)] &gt;= Misc!$O$2, Edges[Relationship Date (UTC)] &lt;= Misc!$P$2,Edges[Tweet Date (UTC)] &gt;= Misc!$O$3, Edges[Tweet Date (UTC)] &lt;= Misc!$P$3,TRUE), TRUE, FALSE)</f>
        <v>1</v>
      </c>
      <c r="N1466" s="70"/>
      <c r="O1466" s="87" t="s">
        <v>178</v>
      </c>
      <c r="P1466" s="90">
        <v>44081.391516203701</v>
      </c>
      <c r="Q1466" s="87" t="s">
        <v>2359</v>
      </c>
      <c r="R1466" s="92" t="s">
        <v>2687</v>
      </c>
      <c r="S1466" s="87" t="s">
        <v>2738</v>
      </c>
      <c r="T1466" s="87"/>
      <c r="U1466" s="90">
        <v>44081.391516203701</v>
      </c>
      <c r="V1466" s="92" t="s">
        <v>3910</v>
      </c>
      <c r="W1466" s="87"/>
      <c r="X1466" s="87"/>
      <c r="Y1466" s="96" t="s">
        <v>5910</v>
      </c>
      <c r="Z1466" s="87"/>
      <c r="AA1466" s="48">
        <v>0</v>
      </c>
      <c r="AB1466" s="49">
        <v>0</v>
      </c>
      <c r="AC1466" s="48">
        <v>0</v>
      </c>
      <c r="AD1466" s="49">
        <v>0</v>
      </c>
      <c r="AE1466" s="48">
        <v>0</v>
      </c>
      <c r="AF1466" s="49">
        <v>0</v>
      </c>
      <c r="AG1466" s="48">
        <v>41</v>
      </c>
      <c r="AH1466" s="49">
        <v>100</v>
      </c>
      <c r="AI1466" s="48">
        <v>41</v>
      </c>
    </row>
    <row r="1467" spans="1:35" x14ac:dyDescent="0.25">
      <c r="A1467" s="62" t="s">
        <v>823</v>
      </c>
      <c r="B1467" s="62" t="s">
        <v>823</v>
      </c>
      <c r="C1467" s="63"/>
      <c r="D1467" s="64"/>
      <c r="E1467" s="65"/>
      <c r="F1467" s="66"/>
      <c r="G1467" s="63"/>
      <c r="H1467" s="67"/>
      <c r="I1467" s="68"/>
      <c r="J1467" s="68"/>
      <c r="K1467" s="34"/>
      <c r="L1467" s="75">
        <v>1467</v>
      </c>
      <c r="M1467" s="75" t="b">
        <f xml:space="preserve"> IF(AND(Edges[Relationship Date (UTC)] &gt;= Misc!$O$2, Edges[Relationship Date (UTC)] &lt;= Misc!$P$2,Edges[Tweet Date (UTC)] &gt;= Misc!$O$3, Edges[Tweet Date (UTC)] &lt;= Misc!$P$3,TRUE), TRUE, FALSE)</f>
        <v>1</v>
      </c>
      <c r="N1467" s="70"/>
      <c r="O1467" s="87" t="s">
        <v>178</v>
      </c>
      <c r="P1467" s="90">
        <v>44081.391909722224</v>
      </c>
      <c r="Q1467" s="87" t="s">
        <v>2360</v>
      </c>
      <c r="R1467" s="87"/>
      <c r="S1467" s="87"/>
      <c r="T1467" s="87"/>
      <c r="U1467" s="90">
        <v>44081.391909722224</v>
      </c>
      <c r="V1467" s="92" t="s">
        <v>3911</v>
      </c>
      <c r="W1467" s="87"/>
      <c r="X1467" s="87"/>
      <c r="Y1467" s="96" t="s">
        <v>5911</v>
      </c>
      <c r="Z1467" s="87"/>
      <c r="AA1467" s="48">
        <v>0</v>
      </c>
      <c r="AB1467" s="49">
        <v>0</v>
      </c>
      <c r="AC1467" s="48">
        <v>0</v>
      </c>
      <c r="AD1467" s="49">
        <v>0</v>
      </c>
      <c r="AE1467" s="48">
        <v>0</v>
      </c>
      <c r="AF1467" s="49">
        <v>0</v>
      </c>
      <c r="AG1467" s="48">
        <v>43</v>
      </c>
      <c r="AH1467" s="49">
        <v>100</v>
      </c>
      <c r="AI1467" s="48">
        <v>43</v>
      </c>
    </row>
    <row r="1468" spans="1:35" x14ac:dyDescent="0.25">
      <c r="A1468" s="62" t="s">
        <v>824</v>
      </c>
      <c r="B1468" s="62" t="s">
        <v>823</v>
      </c>
      <c r="C1468" s="63"/>
      <c r="D1468" s="64"/>
      <c r="E1468" s="65"/>
      <c r="F1468" s="66"/>
      <c r="G1468" s="63"/>
      <c r="H1468" s="67"/>
      <c r="I1468" s="68"/>
      <c r="J1468" s="68"/>
      <c r="K1468" s="34"/>
      <c r="L1468" s="75">
        <v>1468</v>
      </c>
      <c r="M1468" s="75" t="b">
        <f xml:space="preserve"> IF(AND(Edges[Relationship Date (UTC)] &gt;= Misc!$O$2, Edges[Relationship Date (UTC)] &lt;= Misc!$P$2,Edges[Tweet Date (UTC)] &gt;= Misc!$O$3, Edges[Tweet Date (UTC)] &lt;= Misc!$P$3,TRUE), TRUE, FALSE)</f>
        <v>1</v>
      </c>
      <c r="N1468" s="70"/>
      <c r="O1468" s="87" t="s">
        <v>1908</v>
      </c>
      <c r="P1468" s="90">
        <v>44081.392083333332</v>
      </c>
      <c r="Q1468" s="87" t="s">
        <v>2360</v>
      </c>
      <c r="R1468" s="87"/>
      <c r="S1468" s="87"/>
      <c r="T1468" s="87"/>
      <c r="U1468" s="90">
        <v>44081.392083333332</v>
      </c>
      <c r="V1468" s="92" t="s">
        <v>3912</v>
      </c>
      <c r="W1468" s="87"/>
      <c r="X1468" s="87"/>
      <c r="Y1468" s="96" t="s">
        <v>5912</v>
      </c>
      <c r="Z1468" s="87"/>
      <c r="AA1468" s="48">
        <v>0</v>
      </c>
      <c r="AB1468" s="49">
        <v>0</v>
      </c>
      <c r="AC1468" s="48">
        <v>0</v>
      </c>
      <c r="AD1468" s="49">
        <v>0</v>
      </c>
      <c r="AE1468" s="48">
        <v>0</v>
      </c>
      <c r="AF1468" s="49">
        <v>0</v>
      </c>
      <c r="AG1468" s="48">
        <v>43</v>
      </c>
      <c r="AH1468" s="49">
        <v>100</v>
      </c>
      <c r="AI1468" s="48">
        <v>43</v>
      </c>
    </row>
    <row r="1469" spans="1:35" x14ac:dyDescent="0.25">
      <c r="A1469" s="62" t="s">
        <v>825</v>
      </c>
      <c r="B1469" s="62" t="s">
        <v>1737</v>
      </c>
      <c r="C1469" s="63"/>
      <c r="D1469" s="64"/>
      <c r="E1469" s="65"/>
      <c r="F1469" s="66"/>
      <c r="G1469" s="63"/>
      <c r="H1469" s="67"/>
      <c r="I1469" s="68"/>
      <c r="J1469" s="68"/>
      <c r="K1469" s="34"/>
      <c r="L1469" s="75">
        <v>1469</v>
      </c>
      <c r="M1469" s="75" t="b">
        <f xml:space="preserve"> IF(AND(Edges[Relationship Date (UTC)] &gt;= Misc!$O$2, Edges[Relationship Date (UTC)] &lt;= Misc!$P$2,Edges[Tweet Date (UTC)] &gt;= Misc!$O$3, Edges[Tweet Date (UTC)] &lt;= Misc!$P$3,TRUE), TRUE, FALSE)</f>
        <v>1</v>
      </c>
      <c r="N1469" s="70"/>
      <c r="O1469" s="87" t="s">
        <v>1908</v>
      </c>
      <c r="P1469" s="90">
        <v>44081.392094907409</v>
      </c>
      <c r="Q1469" s="87" t="s">
        <v>2361</v>
      </c>
      <c r="R1469" s="87"/>
      <c r="S1469" s="87"/>
      <c r="T1469" s="87" t="s">
        <v>2853</v>
      </c>
      <c r="U1469" s="90">
        <v>44081.392094907409</v>
      </c>
      <c r="V1469" s="92" t="s">
        <v>3913</v>
      </c>
      <c r="W1469" s="87"/>
      <c r="X1469" s="87"/>
      <c r="Y1469" s="96" t="s">
        <v>5913</v>
      </c>
      <c r="Z1469" s="87"/>
      <c r="AA1469" s="48">
        <v>0</v>
      </c>
      <c r="AB1469" s="49">
        <v>0</v>
      </c>
      <c r="AC1469" s="48">
        <v>1</v>
      </c>
      <c r="AD1469" s="49">
        <v>4.5454545454545459</v>
      </c>
      <c r="AE1469" s="48">
        <v>0</v>
      </c>
      <c r="AF1469" s="49">
        <v>0</v>
      </c>
      <c r="AG1469" s="48">
        <v>21</v>
      </c>
      <c r="AH1469" s="49">
        <v>95.454545454545453</v>
      </c>
      <c r="AI1469" s="48">
        <v>22</v>
      </c>
    </row>
    <row r="1470" spans="1:35" x14ac:dyDescent="0.25">
      <c r="A1470" s="62" t="s">
        <v>826</v>
      </c>
      <c r="B1470" s="62" t="s">
        <v>1165</v>
      </c>
      <c r="C1470" s="63"/>
      <c r="D1470" s="64"/>
      <c r="E1470" s="65"/>
      <c r="F1470" s="66"/>
      <c r="G1470" s="63"/>
      <c r="H1470" s="67"/>
      <c r="I1470" s="68"/>
      <c r="J1470" s="68"/>
      <c r="K1470" s="34"/>
      <c r="L1470" s="75">
        <v>1470</v>
      </c>
      <c r="M1470" s="75" t="b">
        <f xml:space="preserve"> IF(AND(Edges[Relationship Date (UTC)] &gt;= Misc!$O$2, Edges[Relationship Date (UTC)] &lt;= Misc!$P$2,Edges[Tweet Date (UTC)] &gt;= Misc!$O$3, Edges[Tweet Date (UTC)] &lt;= Misc!$P$3,TRUE), TRUE, FALSE)</f>
        <v>1</v>
      </c>
      <c r="N1470" s="70"/>
      <c r="O1470" s="87" t="s">
        <v>1908</v>
      </c>
      <c r="P1470" s="90">
        <v>44081.392164351855</v>
      </c>
      <c r="Q1470" s="87" t="s">
        <v>1918</v>
      </c>
      <c r="R1470" s="87"/>
      <c r="S1470" s="87"/>
      <c r="T1470" s="87"/>
      <c r="U1470" s="90">
        <v>44081.392164351855</v>
      </c>
      <c r="V1470" s="92" t="s">
        <v>3914</v>
      </c>
      <c r="W1470" s="87"/>
      <c r="X1470" s="87"/>
      <c r="Y1470" s="96" t="s">
        <v>5914</v>
      </c>
      <c r="Z1470" s="87"/>
      <c r="AA1470" s="48">
        <v>0</v>
      </c>
      <c r="AB1470" s="49">
        <v>0</v>
      </c>
      <c r="AC1470" s="48">
        <v>0</v>
      </c>
      <c r="AD1470" s="49">
        <v>0</v>
      </c>
      <c r="AE1470" s="48">
        <v>0</v>
      </c>
      <c r="AF1470" s="49">
        <v>0</v>
      </c>
      <c r="AG1470" s="48">
        <v>44</v>
      </c>
      <c r="AH1470" s="49">
        <v>100</v>
      </c>
      <c r="AI1470" s="48">
        <v>44</v>
      </c>
    </row>
    <row r="1471" spans="1:35" x14ac:dyDescent="0.25">
      <c r="A1471" s="62" t="s">
        <v>827</v>
      </c>
      <c r="B1471" s="62" t="s">
        <v>1165</v>
      </c>
      <c r="C1471" s="63"/>
      <c r="D1471" s="64"/>
      <c r="E1471" s="65"/>
      <c r="F1471" s="66"/>
      <c r="G1471" s="63"/>
      <c r="H1471" s="67"/>
      <c r="I1471" s="68"/>
      <c r="J1471" s="68"/>
      <c r="K1471" s="34"/>
      <c r="L1471" s="75">
        <v>1471</v>
      </c>
      <c r="M1471" s="75" t="b">
        <f xml:space="preserve"> IF(AND(Edges[Relationship Date (UTC)] &gt;= Misc!$O$2, Edges[Relationship Date (UTC)] &lt;= Misc!$P$2,Edges[Tweet Date (UTC)] &gt;= Misc!$O$3, Edges[Tweet Date (UTC)] &lt;= Misc!$P$3,TRUE), TRUE, FALSE)</f>
        <v>1</v>
      </c>
      <c r="N1471" s="70"/>
      <c r="O1471" s="87" t="s">
        <v>1908</v>
      </c>
      <c r="P1471" s="90">
        <v>44081.392199074071</v>
      </c>
      <c r="Q1471" s="87" t="s">
        <v>1921</v>
      </c>
      <c r="R1471" s="87"/>
      <c r="S1471" s="87"/>
      <c r="T1471" s="87" t="s">
        <v>2747</v>
      </c>
      <c r="U1471" s="90">
        <v>44081.392199074071</v>
      </c>
      <c r="V1471" s="92" t="s">
        <v>3915</v>
      </c>
      <c r="W1471" s="87"/>
      <c r="X1471" s="87"/>
      <c r="Y1471" s="96" t="s">
        <v>5915</v>
      </c>
      <c r="Z1471" s="87"/>
      <c r="AA1471" s="48">
        <v>0</v>
      </c>
      <c r="AB1471" s="49">
        <v>0</v>
      </c>
      <c r="AC1471" s="48">
        <v>0</v>
      </c>
      <c r="AD1471" s="49">
        <v>0</v>
      </c>
      <c r="AE1471" s="48">
        <v>0</v>
      </c>
      <c r="AF1471" s="49">
        <v>0</v>
      </c>
      <c r="AG1471" s="48">
        <v>26</v>
      </c>
      <c r="AH1471" s="49">
        <v>100</v>
      </c>
      <c r="AI1471" s="48">
        <v>26</v>
      </c>
    </row>
    <row r="1472" spans="1:35" x14ac:dyDescent="0.25">
      <c r="A1472" s="62" t="s">
        <v>828</v>
      </c>
      <c r="B1472" s="62" t="s">
        <v>1165</v>
      </c>
      <c r="C1472" s="63"/>
      <c r="D1472" s="64"/>
      <c r="E1472" s="65"/>
      <c r="F1472" s="66"/>
      <c r="G1472" s="63"/>
      <c r="H1472" s="67"/>
      <c r="I1472" s="68"/>
      <c r="J1472" s="68"/>
      <c r="K1472" s="34"/>
      <c r="L1472" s="75">
        <v>1472</v>
      </c>
      <c r="M1472" s="75" t="b">
        <f xml:space="preserve"> IF(AND(Edges[Relationship Date (UTC)] &gt;= Misc!$O$2, Edges[Relationship Date (UTC)] &lt;= Misc!$P$2,Edges[Tweet Date (UTC)] &gt;= Misc!$O$3, Edges[Tweet Date (UTC)] &lt;= Misc!$P$3,TRUE), TRUE, FALSE)</f>
        <v>1</v>
      </c>
      <c r="N1472" s="70"/>
      <c r="O1472" s="87" t="s">
        <v>1908</v>
      </c>
      <c r="P1472" s="90">
        <v>44081.392222222225</v>
      </c>
      <c r="Q1472" s="87" t="s">
        <v>1932</v>
      </c>
      <c r="R1472" s="87"/>
      <c r="S1472" s="87"/>
      <c r="T1472" s="87" t="s">
        <v>2743</v>
      </c>
      <c r="U1472" s="90">
        <v>44081.392222222225</v>
      </c>
      <c r="V1472" s="92" t="s">
        <v>3916</v>
      </c>
      <c r="W1472" s="87"/>
      <c r="X1472" s="87"/>
      <c r="Y1472" s="96" t="s">
        <v>5916</v>
      </c>
      <c r="Z1472" s="87"/>
      <c r="AA1472" s="48">
        <v>0</v>
      </c>
      <c r="AB1472" s="49">
        <v>0</v>
      </c>
      <c r="AC1472" s="48">
        <v>0</v>
      </c>
      <c r="AD1472" s="49">
        <v>0</v>
      </c>
      <c r="AE1472" s="48">
        <v>0</v>
      </c>
      <c r="AF1472" s="49">
        <v>0</v>
      </c>
      <c r="AG1472" s="48">
        <v>26</v>
      </c>
      <c r="AH1472" s="49">
        <v>100</v>
      </c>
      <c r="AI1472" s="48">
        <v>26</v>
      </c>
    </row>
    <row r="1473" spans="1:35" x14ac:dyDescent="0.25">
      <c r="A1473" s="62" t="s">
        <v>829</v>
      </c>
      <c r="B1473" s="62" t="s">
        <v>1738</v>
      </c>
      <c r="C1473" s="63"/>
      <c r="D1473" s="64"/>
      <c r="E1473" s="65"/>
      <c r="F1473" s="66"/>
      <c r="G1473" s="63"/>
      <c r="H1473" s="67"/>
      <c r="I1473" s="68"/>
      <c r="J1473" s="68"/>
      <c r="K1473" s="34"/>
      <c r="L1473" s="75">
        <v>1473</v>
      </c>
      <c r="M1473" s="75" t="b">
        <f xml:space="preserve"> IF(AND(Edges[Relationship Date (UTC)] &gt;= Misc!$O$2, Edges[Relationship Date (UTC)] &lt;= Misc!$P$2,Edges[Tweet Date (UTC)] &gt;= Misc!$O$3, Edges[Tweet Date (UTC)] &lt;= Misc!$P$3,TRUE), TRUE, FALSE)</f>
        <v>1</v>
      </c>
      <c r="N1473" s="70"/>
      <c r="O1473" s="87" t="s">
        <v>1908</v>
      </c>
      <c r="P1473" s="90">
        <v>44081.392245370371</v>
      </c>
      <c r="Q1473" s="87" t="s">
        <v>2362</v>
      </c>
      <c r="R1473" s="87"/>
      <c r="S1473" s="87"/>
      <c r="T1473" s="87"/>
      <c r="U1473" s="90">
        <v>44081.392245370371</v>
      </c>
      <c r="V1473" s="92" t="s">
        <v>3917</v>
      </c>
      <c r="W1473" s="87"/>
      <c r="X1473" s="87"/>
      <c r="Y1473" s="96" t="s">
        <v>5917</v>
      </c>
      <c r="Z1473" s="87"/>
      <c r="AA1473" s="48">
        <v>0</v>
      </c>
      <c r="AB1473" s="49">
        <v>0</v>
      </c>
      <c r="AC1473" s="48">
        <v>0</v>
      </c>
      <c r="AD1473" s="49">
        <v>0</v>
      </c>
      <c r="AE1473" s="48">
        <v>0</v>
      </c>
      <c r="AF1473" s="49">
        <v>0</v>
      </c>
      <c r="AG1473" s="48">
        <v>41</v>
      </c>
      <c r="AH1473" s="49">
        <v>100</v>
      </c>
      <c r="AI1473" s="48">
        <v>41</v>
      </c>
    </row>
    <row r="1474" spans="1:35" x14ac:dyDescent="0.25">
      <c r="A1474" s="62" t="s">
        <v>829</v>
      </c>
      <c r="B1474" s="62" t="s">
        <v>1387</v>
      </c>
      <c r="C1474" s="63"/>
      <c r="D1474" s="64"/>
      <c r="E1474" s="65"/>
      <c r="F1474" s="66"/>
      <c r="G1474" s="63"/>
      <c r="H1474" s="67"/>
      <c r="I1474" s="68"/>
      <c r="J1474" s="68"/>
      <c r="K1474" s="34"/>
      <c r="L1474" s="75">
        <v>1474</v>
      </c>
      <c r="M1474" s="75" t="b">
        <f xml:space="preserve"> IF(AND(Edges[Relationship Date (UTC)] &gt;= Misc!$O$2, Edges[Relationship Date (UTC)] &lt;= Misc!$P$2,Edges[Tweet Date (UTC)] &gt;= Misc!$O$3, Edges[Tweet Date (UTC)] &lt;= Misc!$P$3,TRUE), TRUE, FALSE)</f>
        <v>1</v>
      </c>
      <c r="N1474" s="70"/>
      <c r="O1474" s="87" t="s">
        <v>1908</v>
      </c>
      <c r="P1474" s="90">
        <v>44081.392245370371</v>
      </c>
      <c r="Q1474" s="87" t="s">
        <v>2362</v>
      </c>
      <c r="R1474" s="87"/>
      <c r="S1474" s="87"/>
      <c r="T1474" s="87"/>
      <c r="U1474" s="90">
        <v>44081.392245370371</v>
      </c>
      <c r="V1474" s="92" t="s">
        <v>3917</v>
      </c>
      <c r="W1474" s="87"/>
      <c r="X1474" s="87"/>
      <c r="Y1474" s="96" t="s">
        <v>5917</v>
      </c>
      <c r="Z1474" s="87"/>
      <c r="AA1474" s="48"/>
      <c r="AB1474" s="49"/>
      <c r="AC1474" s="48"/>
      <c r="AD1474" s="49"/>
      <c r="AE1474" s="48"/>
      <c r="AF1474" s="49"/>
      <c r="AG1474" s="48"/>
      <c r="AH1474" s="49"/>
      <c r="AI1474" s="48"/>
    </row>
    <row r="1475" spans="1:35" x14ac:dyDescent="0.25">
      <c r="A1475" s="62" t="s">
        <v>830</v>
      </c>
      <c r="B1475" s="62" t="s">
        <v>1165</v>
      </c>
      <c r="C1475" s="63"/>
      <c r="D1475" s="64"/>
      <c r="E1475" s="65"/>
      <c r="F1475" s="66"/>
      <c r="G1475" s="63"/>
      <c r="H1475" s="67"/>
      <c r="I1475" s="68"/>
      <c r="J1475" s="68"/>
      <c r="K1475" s="34"/>
      <c r="L1475" s="75">
        <v>1475</v>
      </c>
      <c r="M1475" s="75" t="b">
        <f xml:space="preserve"> IF(AND(Edges[Relationship Date (UTC)] &gt;= Misc!$O$2, Edges[Relationship Date (UTC)] &lt;= Misc!$P$2,Edges[Tweet Date (UTC)] &gt;= Misc!$O$3, Edges[Tweet Date (UTC)] &lt;= Misc!$P$3,TRUE), TRUE, FALSE)</f>
        <v>1</v>
      </c>
      <c r="N1475" s="70"/>
      <c r="O1475" s="87" t="s">
        <v>1908</v>
      </c>
      <c r="P1475" s="90">
        <v>44081.392291666663</v>
      </c>
      <c r="Q1475" s="87" t="s">
        <v>1918</v>
      </c>
      <c r="R1475" s="87"/>
      <c r="S1475" s="87"/>
      <c r="T1475" s="87"/>
      <c r="U1475" s="90">
        <v>44081.392291666663</v>
      </c>
      <c r="V1475" s="92" t="s">
        <v>3918</v>
      </c>
      <c r="W1475" s="87"/>
      <c r="X1475" s="87"/>
      <c r="Y1475" s="96" t="s">
        <v>5918</v>
      </c>
      <c r="Z1475" s="87"/>
      <c r="AA1475" s="48">
        <v>0</v>
      </c>
      <c r="AB1475" s="49">
        <v>0</v>
      </c>
      <c r="AC1475" s="48">
        <v>0</v>
      </c>
      <c r="AD1475" s="49">
        <v>0</v>
      </c>
      <c r="AE1475" s="48">
        <v>0</v>
      </c>
      <c r="AF1475" s="49">
        <v>0</v>
      </c>
      <c r="AG1475" s="48">
        <v>44</v>
      </c>
      <c r="AH1475" s="49">
        <v>100</v>
      </c>
      <c r="AI1475" s="48">
        <v>44</v>
      </c>
    </row>
    <row r="1476" spans="1:35" x14ac:dyDescent="0.25">
      <c r="A1476" s="62" t="s">
        <v>831</v>
      </c>
      <c r="B1476" s="62" t="s">
        <v>1165</v>
      </c>
      <c r="C1476" s="63"/>
      <c r="D1476" s="64"/>
      <c r="E1476" s="65"/>
      <c r="F1476" s="66"/>
      <c r="G1476" s="63"/>
      <c r="H1476" s="67"/>
      <c r="I1476" s="68"/>
      <c r="J1476" s="68"/>
      <c r="K1476" s="34"/>
      <c r="L1476" s="75">
        <v>1476</v>
      </c>
      <c r="M1476" s="75" t="b">
        <f xml:space="preserve"> IF(AND(Edges[Relationship Date (UTC)] &gt;= Misc!$O$2, Edges[Relationship Date (UTC)] &lt;= Misc!$P$2,Edges[Tweet Date (UTC)] &gt;= Misc!$O$3, Edges[Tweet Date (UTC)] &lt;= Misc!$P$3,TRUE), TRUE, FALSE)</f>
        <v>1</v>
      </c>
      <c r="N1476" s="70"/>
      <c r="O1476" s="87" t="s">
        <v>1908</v>
      </c>
      <c r="P1476" s="90">
        <v>44081.39130787037</v>
      </c>
      <c r="Q1476" s="87" t="s">
        <v>1972</v>
      </c>
      <c r="R1476" s="87"/>
      <c r="S1476" s="87"/>
      <c r="T1476" s="87"/>
      <c r="U1476" s="90">
        <v>44081.39130787037</v>
      </c>
      <c r="V1476" s="92" t="s">
        <v>3919</v>
      </c>
      <c r="W1476" s="87"/>
      <c r="X1476" s="87"/>
      <c r="Y1476" s="96" t="s">
        <v>5919</v>
      </c>
      <c r="Z1476" s="87"/>
      <c r="AA1476" s="48">
        <v>0</v>
      </c>
      <c r="AB1476" s="49">
        <v>0</v>
      </c>
      <c r="AC1476" s="48">
        <v>0</v>
      </c>
      <c r="AD1476" s="49">
        <v>0</v>
      </c>
      <c r="AE1476" s="48">
        <v>0</v>
      </c>
      <c r="AF1476" s="49">
        <v>0</v>
      </c>
      <c r="AG1476" s="48">
        <v>41</v>
      </c>
      <c r="AH1476" s="49">
        <v>100</v>
      </c>
      <c r="AI1476" s="48">
        <v>41</v>
      </c>
    </row>
    <row r="1477" spans="1:35" x14ac:dyDescent="0.25">
      <c r="A1477" s="62" t="s">
        <v>831</v>
      </c>
      <c r="B1477" s="62" t="s">
        <v>1165</v>
      </c>
      <c r="C1477" s="63"/>
      <c r="D1477" s="64"/>
      <c r="E1477" s="65"/>
      <c r="F1477" s="66"/>
      <c r="G1477" s="63"/>
      <c r="H1477" s="67"/>
      <c r="I1477" s="68"/>
      <c r="J1477" s="68"/>
      <c r="K1477" s="34"/>
      <c r="L1477" s="75">
        <v>1477</v>
      </c>
      <c r="M1477" s="75" t="b">
        <f xml:space="preserve"> IF(AND(Edges[Relationship Date (UTC)] &gt;= Misc!$O$2, Edges[Relationship Date (UTC)] &lt;= Misc!$P$2,Edges[Tweet Date (UTC)] &gt;= Misc!$O$3, Edges[Tweet Date (UTC)] &lt;= Misc!$P$3,TRUE), TRUE, FALSE)</f>
        <v>1</v>
      </c>
      <c r="N1477" s="70"/>
      <c r="O1477" s="87" t="s">
        <v>1908</v>
      </c>
      <c r="P1477" s="90">
        <v>44081.392326388886</v>
      </c>
      <c r="Q1477" s="87" t="s">
        <v>2345</v>
      </c>
      <c r="R1477" s="87"/>
      <c r="S1477" s="87"/>
      <c r="T1477" s="87"/>
      <c r="U1477" s="90">
        <v>44081.392326388886</v>
      </c>
      <c r="V1477" s="92" t="s">
        <v>3920</v>
      </c>
      <c r="W1477" s="87"/>
      <c r="X1477" s="87"/>
      <c r="Y1477" s="96" t="s">
        <v>5920</v>
      </c>
      <c r="Z1477" s="87"/>
      <c r="AA1477" s="48">
        <v>0</v>
      </c>
      <c r="AB1477" s="49">
        <v>0</v>
      </c>
      <c r="AC1477" s="48">
        <v>0</v>
      </c>
      <c r="AD1477" s="49">
        <v>0</v>
      </c>
      <c r="AE1477" s="48">
        <v>0</v>
      </c>
      <c r="AF1477" s="49">
        <v>0</v>
      </c>
      <c r="AG1477" s="48">
        <v>48</v>
      </c>
      <c r="AH1477" s="49">
        <v>100</v>
      </c>
      <c r="AI1477" s="48">
        <v>48</v>
      </c>
    </row>
    <row r="1478" spans="1:35" x14ac:dyDescent="0.25">
      <c r="A1478" s="62" t="s">
        <v>832</v>
      </c>
      <c r="B1478" s="62" t="s">
        <v>1269</v>
      </c>
      <c r="C1478" s="63"/>
      <c r="D1478" s="64"/>
      <c r="E1478" s="65"/>
      <c r="F1478" s="66"/>
      <c r="G1478" s="63"/>
      <c r="H1478" s="67"/>
      <c r="I1478" s="68"/>
      <c r="J1478" s="68"/>
      <c r="K1478" s="34"/>
      <c r="L1478" s="75">
        <v>1478</v>
      </c>
      <c r="M1478" s="75" t="b">
        <f xml:space="preserve"> IF(AND(Edges[Relationship Date (UTC)] &gt;= Misc!$O$2, Edges[Relationship Date (UTC)] &lt;= Misc!$P$2,Edges[Tweet Date (UTC)] &gt;= Misc!$O$3, Edges[Tweet Date (UTC)] &lt;= Misc!$P$3,TRUE), TRUE, FALSE)</f>
        <v>1</v>
      </c>
      <c r="N1478" s="70"/>
      <c r="O1478" s="87" t="s">
        <v>1908</v>
      </c>
      <c r="P1478" s="90">
        <v>44081.392372685186</v>
      </c>
      <c r="Q1478" s="87" t="s">
        <v>2363</v>
      </c>
      <c r="R1478" s="87"/>
      <c r="S1478" s="87"/>
      <c r="T1478" s="87" t="s">
        <v>2743</v>
      </c>
      <c r="U1478" s="90">
        <v>44081.392372685186</v>
      </c>
      <c r="V1478" s="92" t="s">
        <v>3921</v>
      </c>
      <c r="W1478" s="87"/>
      <c r="X1478" s="87"/>
      <c r="Y1478" s="96" t="s">
        <v>5921</v>
      </c>
      <c r="Z1478" s="87"/>
      <c r="AA1478" s="48">
        <v>0</v>
      </c>
      <c r="AB1478" s="49">
        <v>0</v>
      </c>
      <c r="AC1478" s="48">
        <v>0</v>
      </c>
      <c r="AD1478" s="49">
        <v>0</v>
      </c>
      <c r="AE1478" s="48">
        <v>0</v>
      </c>
      <c r="AF1478" s="49">
        <v>0</v>
      </c>
      <c r="AG1478" s="48">
        <v>26</v>
      </c>
      <c r="AH1478" s="49">
        <v>100</v>
      </c>
      <c r="AI1478" s="48">
        <v>26</v>
      </c>
    </row>
    <row r="1479" spans="1:35" x14ac:dyDescent="0.25">
      <c r="A1479" s="62" t="s">
        <v>833</v>
      </c>
      <c r="B1479" s="62" t="s">
        <v>1165</v>
      </c>
      <c r="C1479" s="63"/>
      <c r="D1479" s="64"/>
      <c r="E1479" s="65"/>
      <c r="F1479" s="66"/>
      <c r="G1479" s="63"/>
      <c r="H1479" s="67"/>
      <c r="I1479" s="68"/>
      <c r="J1479" s="68"/>
      <c r="K1479" s="34"/>
      <c r="L1479" s="75">
        <v>1479</v>
      </c>
      <c r="M1479" s="75" t="b">
        <f xml:space="preserve"> IF(AND(Edges[Relationship Date (UTC)] &gt;= Misc!$O$2, Edges[Relationship Date (UTC)] &lt;= Misc!$P$2,Edges[Tweet Date (UTC)] &gt;= Misc!$O$3, Edges[Tweet Date (UTC)] &lt;= Misc!$P$3,TRUE), TRUE, FALSE)</f>
        <v>1</v>
      </c>
      <c r="N1479" s="70"/>
      <c r="O1479" s="87" t="s">
        <v>1908</v>
      </c>
      <c r="P1479" s="90">
        <v>44081.392395833333</v>
      </c>
      <c r="Q1479" s="87" t="s">
        <v>1918</v>
      </c>
      <c r="R1479" s="87"/>
      <c r="S1479" s="87"/>
      <c r="T1479" s="87"/>
      <c r="U1479" s="90">
        <v>44081.392395833333</v>
      </c>
      <c r="V1479" s="92" t="s">
        <v>3922</v>
      </c>
      <c r="W1479" s="87"/>
      <c r="X1479" s="87"/>
      <c r="Y1479" s="96" t="s">
        <v>5922</v>
      </c>
      <c r="Z1479" s="87"/>
      <c r="AA1479" s="48">
        <v>0</v>
      </c>
      <c r="AB1479" s="49">
        <v>0</v>
      </c>
      <c r="AC1479" s="48">
        <v>0</v>
      </c>
      <c r="AD1479" s="49">
        <v>0</v>
      </c>
      <c r="AE1479" s="48">
        <v>0</v>
      </c>
      <c r="AF1479" s="49">
        <v>0</v>
      </c>
      <c r="AG1479" s="48">
        <v>44</v>
      </c>
      <c r="AH1479" s="49">
        <v>100</v>
      </c>
      <c r="AI1479" s="48">
        <v>44</v>
      </c>
    </row>
    <row r="1480" spans="1:35" x14ac:dyDescent="0.25">
      <c r="A1480" s="62" t="s">
        <v>834</v>
      </c>
      <c r="B1480" s="62" t="s">
        <v>1165</v>
      </c>
      <c r="C1480" s="63"/>
      <c r="D1480" s="64"/>
      <c r="E1480" s="65"/>
      <c r="F1480" s="66"/>
      <c r="G1480" s="63"/>
      <c r="H1480" s="67"/>
      <c r="I1480" s="68"/>
      <c r="J1480" s="68"/>
      <c r="K1480" s="34"/>
      <c r="L1480" s="75">
        <v>1480</v>
      </c>
      <c r="M1480" s="75" t="b">
        <f xml:space="preserve"> IF(AND(Edges[Relationship Date (UTC)] &gt;= Misc!$O$2, Edges[Relationship Date (UTC)] &lt;= Misc!$P$2,Edges[Tweet Date (UTC)] &gt;= Misc!$O$3, Edges[Tweet Date (UTC)] &lt;= Misc!$P$3,TRUE), TRUE, FALSE)</f>
        <v>1</v>
      </c>
      <c r="N1480" s="70"/>
      <c r="O1480" s="87" t="s">
        <v>1908</v>
      </c>
      <c r="P1480" s="90">
        <v>44081.392407407409</v>
      </c>
      <c r="Q1480" s="87" t="s">
        <v>1918</v>
      </c>
      <c r="R1480" s="87"/>
      <c r="S1480" s="87"/>
      <c r="T1480" s="87"/>
      <c r="U1480" s="90">
        <v>44081.392407407409</v>
      </c>
      <c r="V1480" s="92" t="s">
        <v>3923</v>
      </c>
      <c r="W1480" s="87"/>
      <c r="X1480" s="87"/>
      <c r="Y1480" s="96" t="s">
        <v>5923</v>
      </c>
      <c r="Z1480" s="87"/>
      <c r="AA1480" s="48">
        <v>0</v>
      </c>
      <c r="AB1480" s="49">
        <v>0</v>
      </c>
      <c r="AC1480" s="48">
        <v>0</v>
      </c>
      <c r="AD1480" s="49">
        <v>0</v>
      </c>
      <c r="AE1480" s="48">
        <v>0</v>
      </c>
      <c r="AF1480" s="49">
        <v>0</v>
      </c>
      <c r="AG1480" s="48">
        <v>44</v>
      </c>
      <c r="AH1480" s="49">
        <v>100</v>
      </c>
      <c r="AI1480" s="48">
        <v>44</v>
      </c>
    </row>
    <row r="1481" spans="1:35" x14ac:dyDescent="0.25">
      <c r="A1481" s="62" t="s">
        <v>835</v>
      </c>
      <c r="B1481" s="62" t="s">
        <v>1165</v>
      </c>
      <c r="C1481" s="63"/>
      <c r="D1481" s="64"/>
      <c r="E1481" s="65"/>
      <c r="F1481" s="66"/>
      <c r="G1481" s="63"/>
      <c r="H1481" s="67"/>
      <c r="I1481" s="68"/>
      <c r="J1481" s="68"/>
      <c r="K1481" s="34"/>
      <c r="L1481" s="75">
        <v>1481</v>
      </c>
      <c r="M1481" s="75" t="b">
        <f xml:space="preserve"> IF(AND(Edges[Relationship Date (UTC)] &gt;= Misc!$O$2, Edges[Relationship Date (UTC)] &lt;= Misc!$P$2,Edges[Tweet Date (UTC)] &gt;= Misc!$O$3, Edges[Tweet Date (UTC)] &lt;= Misc!$P$3,TRUE), TRUE, FALSE)</f>
        <v>1</v>
      </c>
      <c r="N1481" s="70"/>
      <c r="O1481" s="87" t="s">
        <v>1908</v>
      </c>
      <c r="P1481" s="90">
        <v>44081.392465277779</v>
      </c>
      <c r="Q1481" s="87" t="s">
        <v>1932</v>
      </c>
      <c r="R1481" s="87"/>
      <c r="S1481" s="87"/>
      <c r="T1481" s="87" t="s">
        <v>2743</v>
      </c>
      <c r="U1481" s="90">
        <v>44081.392465277779</v>
      </c>
      <c r="V1481" s="92" t="s">
        <v>3924</v>
      </c>
      <c r="W1481" s="87"/>
      <c r="X1481" s="87"/>
      <c r="Y1481" s="96" t="s">
        <v>5924</v>
      </c>
      <c r="Z1481" s="87"/>
      <c r="AA1481" s="48">
        <v>0</v>
      </c>
      <c r="AB1481" s="49">
        <v>0</v>
      </c>
      <c r="AC1481" s="48">
        <v>0</v>
      </c>
      <c r="AD1481" s="49">
        <v>0</v>
      </c>
      <c r="AE1481" s="48">
        <v>0</v>
      </c>
      <c r="AF1481" s="49">
        <v>0</v>
      </c>
      <c r="AG1481" s="48">
        <v>26</v>
      </c>
      <c r="AH1481" s="49">
        <v>100</v>
      </c>
      <c r="AI1481" s="48">
        <v>26</v>
      </c>
    </row>
    <row r="1482" spans="1:35" x14ac:dyDescent="0.25">
      <c r="A1482" s="62" t="s">
        <v>836</v>
      </c>
      <c r="B1482" s="62" t="s">
        <v>1739</v>
      </c>
      <c r="C1482" s="63"/>
      <c r="D1482" s="64"/>
      <c r="E1482" s="65"/>
      <c r="F1482" s="66"/>
      <c r="G1482" s="63"/>
      <c r="H1482" s="67"/>
      <c r="I1482" s="68"/>
      <c r="J1482" s="68"/>
      <c r="K1482" s="34"/>
      <c r="L1482" s="75">
        <v>1482</v>
      </c>
      <c r="M1482" s="75" t="b">
        <f xml:space="preserve"> IF(AND(Edges[Relationship Date (UTC)] &gt;= Misc!$O$2, Edges[Relationship Date (UTC)] &lt;= Misc!$P$2,Edges[Tweet Date (UTC)] &gt;= Misc!$O$3, Edges[Tweet Date (UTC)] &lt;= Misc!$P$3,TRUE), TRUE, FALSE)</f>
        <v>1</v>
      </c>
      <c r="N1482" s="70"/>
      <c r="O1482" s="87" t="s">
        <v>1908</v>
      </c>
      <c r="P1482" s="90">
        <v>44081.390486111108</v>
      </c>
      <c r="Q1482" s="87" t="s">
        <v>2364</v>
      </c>
      <c r="R1482" s="87"/>
      <c r="S1482" s="87"/>
      <c r="T1482" s="87"/>
      <c r="U1482" s="90">
        <v>44081.390486111108</v>
      </c>
      <c r="V1482" s="92" t="s">
        <v>3925</v>
      </c>
      <c r="W1482" s="87"/>
      <c r="X1482" s="87"/>
      <c r="Y1482" s="96" t="s">
        <v>5925</v>
      </c>
      <c r="Z1482" s="87"/>
      <c r="AA1482" s="48">
        <v>0</v>
      </c>
      <c r="AB1482" s="49">
        <v>0</v>
      </c>
      <c r="AC1482" s="48">
        <v>0</v>
      </c>
      <c r="AD1482" s="49">
        <v>0</v>
      </c>
      <c r="AE1482" s="48">
        <v>0</v>
      </c>
      <c r="AF1482" s="49">
        <v>0</v>
      </c>
      <c r="AG1482" s="48">
        <v>48</v>
      </c>
      <c r="AH1482" s="49">
        <v>100</v>
      </c>
      <c r="AI1482" s="48">
        <v>48</v>
      </c>
    </row>
    <row r="1483" spans="1:35" x14ac:dyDescent="0.25">
      <c r="A1483" s="62" t="s">
        <v>836</v>
      </c>
      <c r="B1483" s="62" t="s">
        <v>1740</v>
      </c>
      <c r="C1483" s="63"/>
      <c r="D1483" s="64"/>
      <c r="E1483" s="65"/>
      <c r="F1483" s="66"/>
      <c r="G1483" s="63"/>
      <c r="H1483" s="67"/>
      <c r="I1483" s="68"/>
      <c r="J1483" s="68"/>
      <c r="K1483" s="34"/>
      <c r="L1483" s="75">
        <v>1483</v>
      </c>
      <c r="M1483" s="75" t="b">
        <f xml:space="preserve"> IF(AND(Edges[Relationship Date (UTC)] &gt;= Misc!$O$2, Edges[Relationship Date (UTC)] &lt;= Misc!$P$2,Edges[Tweet Date (UTC)] &gt;= Misc!$O$3, Edges[Tweet Date (UTC)] &lt;= Misc!$P$3,TRUE), TRUE, FALSE)</f>
        <v>1</v>
      </c>
      <c r="N1483" s="70"/>
      <c r="O1483" s="87" t="s">
        <v>1908</v>
      </c>
      <c r="P1483" s="90">
        <v>44081.392395833333</v>
      </c>
      <c r="Q1483" s="87" t="s">
        <v>2365</v>
      </c>
      <c r="R1483" s="87"/>
      <c r="S1483" s="87"/>
      <c r="T1483" s="87" t="s">
        <v>2854</v>
      </c>
      <c r="U1483" s="90">
        <v>44081.392395833333</v>
      </c>
      <c r="V1483" s="92" t="s">
        <v>3926</v>
      </c>
      <c r="W1483" s="87"/>
      <c r="X1483" s="87"/>
      <c r="Y1483" s="96" t="s">
        <v>5926</v>
      </c>
      <c r="Z1483" s="87"/>
      <c r="AA1483" s="48">
        <v>0</v>
      </c>
      <c r="AB1483" s="49">
        <v>0</v>
      </c>
      <c r="AC1483" s="48">
        <v>0</v>
      </c>
      <c r="AD1483" s="49">
        <v>0</v>
      </c>
      <c r="AE1483" s="48">
        <v>0</v>
      </c>
      <c r="AF1483" s="49">
        <v>0</v>
      </c>
      <c r="AG1483" s="48">
        <v>36</v>
      </c>
      <c r="AH1483" s="49">
        <v>100</v>
      </c>
      <c r="AI1483" s="48">
        <v>36</v>
      </c>
    </row>
    <row r="1484" spans="1:35" x14ac:dyDescent="0.25">
      <c r="A1484" s="62" t="s">
        <v>836</v>
      </c>
      <c r="B1484" s="62" t="s">
        <v>1741</v>
      </c>
      <c r="C1484" s="63"/>
      <c r="D1484" s="64"/>
      <c r="E1484" s="65"/>
      <c r="F1484" s="66"/>
      <c r="G1484" s="63"/>
      <c r="H1484" s="67"/>
      <c r="I1484" s="68"/>
      <c r="J1484" s="68"/>
      <c r="K1484" s="34"/>
      <c r="L1484" s="75">
        <v>1484</v>
      </c>
      <c r="M1484" s="75" t="b">
        <f xml:space="preserve"> IF(AND(Edges[Relationship Date (UTC)] &gt;= Misc!$O$2, Edges[Relationship Date (UTC)] &lt;= Misc!$P$2,Edges[Tweet Date (UTC)] &gt;= Misc!$O$3, Edges[Tweet Date (UTC)] &lt;= Misc!$P$3,TRUE), TRUE, FALSE)</f>
        <v>1</v>
      </c>
      <c r="N1484" s="70"/>
      <c r="O1484" s="87" t="s">
        <v>1908</v>
      </c>
      <c r="P1484" s="90">
        <v>44081.392546296294</v>
      </c>
      <c r="Q1484" s="87" t="s">
        <v>2366</v>
      </c>
      <c r="R1484" s="87"/>
      <c r="S1484" s="87"/>
      <c r="T1484" s="87" t="s">
        <v>2855</v>
      </c>
      <c r="U1484" s="90">
        <v>44081.392546296294</v>
      </c>
      <c r="V1484" s="92" t="s">
        <v>3927</v>
      </c>
      <c r="W1484" s="87"/>
      <c r="X1484" s="87"/>
      <c r="Y1484" s="96" t="s">
        <v>5927</v>
      </c>
      <c r="Z1484" s="87"/>
      <c r="AA1484" s="48">
        <v>0</v>
      </c>
      <c r="AB1484" s="49">
        <v>0</v>
      </c>
      <c r="AC1484" s="48">
        <v>0</v>
      </c>
      <c r="AD1484" s="49">
        <v>0</v>
      </c>
      <c r="AE1484" s="48">
        <v>0</v>
      </c>
      <c r="AF1484" s="49">
        <v>0</v>
      </c>
      <c r="AG1484" s="48">
        <v>23</v>
      </c>
      <c r="AH1484" s="49">
        <v>100</v>
      </c>
      <c r="AI1484" s="48">
        <v>23</v>
      </c>
    </row>
    <row r="1485" spans="1:35" x14ac:dyDescent="0.25">
      <c r="A1485" s="62" t="s">
        <v>836</v>
      </c>
      <c r="B1485" s="62" t="s">
        <v>1343</v>
      </c>
      <c r="C1485" s="63"/>
      <c r="D1485" s="64"/>
      <c r="E1485" s="65"/>
      <c r="F1485" s="66"/>
      <c r="G1485" s="63"/>
      <c r="H1485" s="67"/>
      <c r="I1485" s="68"/>
      <c r="J1485" s="68"/>
      <c r="K1485" s="34"/>
      <c r="L1485" s="75">
        <v>1485</v>
      </c>
      <c r="M1485" s="75" t="b">
        <f xml:space="preserve"> IF(AND(Edges[Relationship Date (UTC)] &gt;= Misc!$O$2, Edges[Relationship Date (UTC)] &lt;= Misc!$P$2,Edges[Tweet Date (UTC)] &gt;= Misc!$O$3, Edges[Tweet Date (UTC)] &lt;= Misc!$P$3,TRUE), TRUE, FALSE)</f>
        <v>1</v>
      </c>
      <c r="N1485" s="70"/>
      <c r="O1485" s="87" t="s">
        <v>1908</v>
      </c>
      <c r="P1485" s="90">
        <v>44081.392465277779</v>
      </c>
      <c r="Q1485" s="87" t="s">
        <v>2367</v>
      </c>
      <c r="R1485" s="87"/>
      <c r="S1485" s="87"/>
      <c r="T1485" s="87" t="s">
        <v>2856</v>
      </c>
      <c r="U1485" s="90">
        <v>44081.392465277779</v>
      </c>
      <c r="V1485" s="92" t="s">
        <v>3928</v>
      </c>
      <c r="W1485" s="87"/>
      <c r="X1485" s="87"/>
      <c r="Y1485" s="96" t="s">
        <v>5928</v>
      </c>
      <c r="Z1485" s="87"/>
      <c r="AA1485" s="48">
        <v>0</v>
      </c>
      <c r="AB1485" s="49">
        <v>0</v>
      </c>
      <c r="AC1485" s="48">
        <v>0</v>
      </c>
      <c r="AD1485" s="49">
        <v>0</v>
      </c>
      <c r="AE1485" s="48">
        <v>0</v>
      </c>
      <c r="AF1485" s="49">
        <v>0</v>
      </c>
      <c r="AG1485" s="48">
        <v>43</v>
      </c>
      <c r="AH1485" s="49">
        <v>100</v>
      </c>
      <c r="AI1485" s="48">
        <v>43</v>
      </c>
    </row>
    <row r="1486" spans="1:35" x14ac:dyDescent="0.25">
      <c r="A1486" s="62" t="s">
        <v>837</v>
      </c>
      <c r="B1486" s="62" t="s">
        <v>1428</v>
      </c>
      <c r="C1486" s="63"/>
      <c r="D1486" s="64"/>
      <c r="E1486" s="65"/>
      <c r="F1486" s="66"/>
      <c r="G1486" s="63"/>
      <c r="H1486" s="67"/>
      <c r="I1486" s="68"/>
      <c r="J1486" s="68"/>
      <c r="K1486" s="34"/>
      <c r="L1486" s="75">
        <v>1486</v>
      </c>
      <c r="M1486" s="75" t="b">
        <f xml:space="preserve"> IF(AND(Edges[Relationship Date (UTC)] &gt;= Misc!$O$2, Edges[Relationship Date (UTC)] &lt;= Misc!$P$2,Edges[Tweet Date (UTC)] &gt;= Misc!$O$3, Edges[Tweet Date (UTC)] &lt;= Misc!$P$3,TRUE), TRUE, FALSE)</f>
        <v>1</v>
      </c>
      <c r="N1486" s="70"/>
      <c r="O1486" s="87" t="s">
        <v>1908</v>
      </c>
      <c r="P1486" s="90">
        <v>44081.392546296294</v>
      </c>
      <c r="Q1486" s="87" t="s">
        <v>2010</v>
      </c>
      <c r="R1486" s="87"/>
      <c r="S1486" s="87"/>
      <c r="T1486" s="87" t="s">
        <v>2771</v>
      </c>
      <c r="U1486" s="90">
        <v>44081.392546296294</v>
      </c>
      <c r="V1486" s="92" t="s">
        <v>3929</v>
      </c>
      <c r="W1486" s="87"/>
      <c r="X1486" s="87"/>
      <c r="Y1486" s="96" t="s">
        <v>5929</v>
      </c>
      <c r="Z1486" s="87"/>
      <c r="AA1486" s="48">
        <v>0</v>
      </c>
      <c r="AB1486" s="49">
        <v>0</v>
      </c>
      <c r="AC1486" s="48">
        <v>0</v>
      </c>
      <c r="AD1486" s="49">
        <v>0</v>
      </c>
      <c r="AE1486" s="48">
        <v>0</v>
      </c>
      <c r="AF1486" s="49">
        <v>0</v>
      </c>
      <c r="AG1486" s="48">
        <v>20</v>
      </c>
      <c r="AH1486" s="49">
        <v>100</v>
      </c>
      <c r="AI1486" s="48">
        <v>20</v>
      </c>
    </row>
    <row r="1487" spans="1:35" x14ac:dyDescent="0.25">
      <c r="A1487" s="62" t="s">
        <v>838</v>
      </c>
      <c r="B1487" s="62" t="s">
        <v>1269</v>
      </c>
      <c r="C1487" s="63"/>
      <c r="D1487" s="64"/>
      <c r="E1487" s="65"/>
      <c r="F1487" s="66"/>
      <c r="G1487" s="63"/>
      <c r="H1487" s="67"/>
      <c r="I1487" s="68"/>
      <c r="J1487" s="68"/>
      <c r="K1487" s="34"/>
      <c r="L1487" s="75">
        <v>1487</v>
      </c>
      <c r="M1487" s="75" t="b">
        <f xml:space="preserve"> IF(AND(Edges[Relationship Date (UTC)] &gt;= Misc!$O$2, Edges[Relationship Date (UTC)] &lt;= Misc!$P$2,Edges[Tweet Date (UTC)] &gt;= Misc!$O$3, Edges[Tweet Date (UTC)] &lt;= Misc!$P$3,TRUE), TRUE, FALSE)</f>
        <v>1</v>
      </c>
      <c r="N1487" s="70"/>
      <c r="O1487" s="87" t="s">
        <v>1908</v>
      </c>
      <c r="P1487" s="90">
        <v>44081.392557870371</v>
      </c>
      <c r="Q1487" s="87" t="s">
        <v>2079</v>
      </c>
      <c r="R1487" s="87"/>
      <c r="S1487" s="87"/>
      <c r="T1487" s="87" t="s">
        <v>2743</v>
      </c>
      <c r="U1487" s="90">
        <v>44081.392557870371</v>
      </c>
      <c r="V1487" s="92" t="s">
        <v>3930</v>
      </c>
      <c r="W1487" s="87"/>
      <c r="X1487" s="87"/>
      <c r="Y1487" s="96" t="s">
        <v>5930</v>
      </c>
      <c r="Z1487" s="87"/>
      <c r="AA1487" s="48">
        <v>0</v>
      </c>
      <c r="AB1487" s="49">
        <v>0</v>
      </c>
      <c r="AC1487" s="48">
        <v>0</v>
      </c>
      <c r="AD1487" s="49">
        <v>0</v>
      </c>
      <c r="AE1487" s="48">
        <v>0</v>
      </c>
      <c r="AF1487" s="49">
        <v>0</v>
      </c>
      <c r="AG1487" s="48">
        <v>33</v>
      </c>
      <c r="AH1487" s="49">
        <v>100</v>
      </c>
      <c r="AI1487" s="48">
        <v>33</v>
      </c>
    </row>
    <row r="1488" spans="1:35" x14ac:dyDescent="0.25">
      <c r="A1488" s="62" t="s">
        <v>839</v>
      </c>
      <c r="B1488" s="62" t="s">
        <v>1165</v>
      </c>
      <c r="C1488" s="63"/>
      <c r="D1488" s="64"/>
      <c r="E1488" s="65"/>
      <c r="F1488" s="66"/>
      <c r="G1488" s="63"/>
      <c r="H1488" s="67"/>
      <c r="I1488" s="68"/>
      <c r="J1488" s="68"/>
      <c r="K1488" s="34"/>
      <c r="L1488" s="75">
        <v>1488</v>
      </c>
      <c r="M1488" s="75" t="b">
        <f xml:space="preserve"> IF(AND(Edges[Relationship Date (UTC)] &gt;= Misc!$O$2, Edges[Relationship Date (UTC)] &lt;= Misc!$P$2,Edges[Tweet Date (UTC)] &gt;= Misc!$O$3, Edges[Tweet Date (UTC)] &lt;= Misc!$P$3,TRUE), TRUE, FALSE)</f>
        <v>1</v>
      </c>
      <c r="N1488" s="70"/>
      <c r="O1488" s="87" t="s">
        <v>1908</v>
      </c>
      <c r="P1488" s="90">
        <v>44081.39261574074</v>
      </c>
      <c r="Q1488" s="87" t="s">
        <v>1918</v>
      </c>
      <c r="R1488" s="87"/>
      <c r="S1488" s="87"/>
      <c r="T1488" s="87"/>
      <c r="U1488" s="90">
        <v>44081.39261574074</v>
      </c>
      <c r="V1488" s="92" t="s">
        <v>3931</v>
      </c>
      <c r="W1488" s="87"/>
      <c r="X1488" s="87"/>
      <c r="Y1488" s="96" t="s">
        <v>5931</v>
      </c>
      <c r="Z1488" s="87"/>
      <c r="AA1488" s="48">
        <v>0</v>
      </c>
      <c r="AB1488" s="49">
        <v>0</v>
      </c>
      <c r="AC1488" s="48">
        <v>0</v>
      </c>
      <c r="AD1488" s="49">
        <v>0</v>
      </c>
      <c r="AE1488" s="48">
        <v>0</v>
      </c>
      <c r="AF1488" s="49">
        <v>0</v>
      </c>
      <c r="AG1488" s="48">
        <v>44</v>
      </c>
      <c r="AH1488" s="49">
        <v>100</v>
      </c>
      <c r="AI1488" s="48">
        <v>44</v>
      </c>
    </row>
    <row r="1489" spans="1:35" x14ac:dyDescent="0.25">
      <c r="A1489" s="62" t="s">
        <v>840</v>
      </c>
      <c r="B1489" s="62" t="s">
        <v>1394</v>
      </c>
      <c r="C1489" s="63"/>
      <c r="D1489" s="64"/>
      <c r="E1489" s="65"/>
      <c r="F1489" s="66"/>
      <c r="G1489" s="63"/>
      <c r="H1489" s="67"/>
      <c r="I1489" s="68"/>
      <c r="J1489" s="68"/>
      <c r="K1489" s="34"/>
      <c r="L1489" s="75">
        <v>1489</v>
      </c>
      <c r="M1489" s="75" t="b">
        <f xml:space="preserve"> IF(AND(Edges[Relationship Date (UTC)] &gt;= Misc!$O$2, Edges[Relationship Date (UTC)] &lt;= Misc!$P$2,Edges[Tweet Date (UTC)] &gt;= Misc!$O$3, Edges[Tweet Date (UTC)] &lt;= Misc!$P$3,TRUE), TRUE, FALSE)</f>
        <v>1</v>
      </c>
      <c r="N1489" s="70"/>
      <c r="O1489" s="87" t="s">
        <v>1908</v>
      </c>
      <c r="P1489" s="90">
        <v>44081.392627314817</v>
      </c>
      <c r="Q1489" s="87" t="s">
        <v>1966</v>
      </c>
      <c r="R1489" s="87"/>
      <c r="S1489" s="87"/>
      <c r="T1489" s="87"/>
      <c r="U1489" s="90">
        <v>44081.392627314817</v>
      </c>
      <c r="V1489" s="92" t="s">
        <v>3932</v>
      </c>
      <c r="W1489" s="87"/>
      <c r="X1489" s="87"/>
      <c r="Y1489" s="96" t="s">
        <v>5932</v>
      </c>
      <c r="Z1489" s="87"/>
      <c r="AA1489" s="48">
        <v>0</v>
      </c>
      <c r="AB1489" s="49">
        <v>0</v>
      </c>
      <c r="AC1489" s="48">
        <v>0</v>
      </c>
      <c r="AD1489" s="49">
        <v>0</v>
      </c>
      <c r="AE1489" s="48">
        <v>0</v>
      </c>
      <c r="AF1489" s="49">
        <v>0</v>
      </c>
      <c r="AG1489" s="48">
        <v>49</v>
      </c>
      <c r="AH1489" s="49">
        <v>100</v>
      </c>
      <c r="AI1489" s="48">
        <v>49</v>
      </c>
    </row>
    <row r="1490" spans="1:35" x14ac:dyDescent="0.25">
      <c r="A1490" s="62" t="s">
        <v>841</v>
      </c>
      <c r="B1490" s="62" t="s">
        <v>1165</v>
      </c>
      <c r="C1490" s="63"/>
      <c r="D1490" s="64"/>
      <c r="E1490" s="65"/>
      <c r="F1490" s="66"/>
      <c r="G1490" s="63"/>
      <c r="H1490" s="67"/>
      <c r="I1490" s="68"/>
      <c r="J1490" s="68"/>
      <c r="K1490" s="34"/>
      <c r="L1490" s="75">
        <v>1490</v>
      </c>
      <c r="M1490" s="75" t="b">
        <f xml:space="preserve"> IF(AND(Edges[Relationship Date (UTC)] &gt;= Misc!$O$2, Edges[Relationship Date (UTC)] &lt;= Misc!$P$2,Edges[Tweet Date (UTC)] &gt;= Misc!$O$3, Edges[Tweet Date (UTC)] &lt;= Misc!$P$3,TRUE), TRUE, FALSE)</f>
        <v>1</v>
      </c>
      <c r="N1490" s="70"/>
      <c r="O1490" s="87" t="s">
        <v>1908</v>
      </c>
      <c r="P1490" s="90">
        <v>44081.376250000001</v>
      </c>
      <c r="Q1490" s="87" t="s">
        <v>1970</v>
      </c>
      <c r="R1490" s="87"/>
      <c r="S1490" s="87"/>
      <c r="T1490" s="87"/>
      <c r="U1490" s="90">
        <v>44081.376250000001</v>
      </c>
      <c r="V1490" s="92" t="s">
        <v>3933</v>
      </c>
      <c r="W1490" s="87"/>
      <c r="X1490" s="87"/>
      <c r="Y1490" s="96" t="s">
        <v>5933</v>
      </c>
      <c r="Z1490" s="87"/>
      <c r="AA1490" s="48">
        <v>0</v>
      </c>
      <c r="AB1490" s="49">
        <v>0</v>
      </c>
      <c r="AC1490" s="48">
        <v>0</v>
      </c>
      <c r="AD1490" s="49">
        <v>0</v>
      </c>
      <c r="AE1490" s="48">
        <v>0</v>
      </c>
      <c r="AF1490" s="49">
        <v>0</v>
      </c>
      <c r="AG1490" s="48">
        <v>46</v>
      </c>
      <c r="AH1490" s="49">
        <v>100</v>
      </c>
      <c r="AI1490" s="48">
        <v>46</v>
      </c>
    </row>
    <row r="1491" spans="1:35" x14ac:dyDescent="0.25">
      <c r="A1491" s="62" t="s">
        <v>841</v>
      </c>
      <c r="B1491" s="62" t="s">
        <v>1165</v>
      </c>
      <c r="C1491" s="63"/>
      <c r="D1491" s="64"/>
      <c r="E1491" s="65"/>
      <c r="F1491" s="66"/>
      <c r="G1491" s="63"/>
      <c r="H1491" s="67"/>
      <c r="I1491" s="68"/>
      <c r="J1491" s="68"/>
      <c r="K1491" s="34"/>
      <c r="L1491" s="75">
        <v>1491</v>
      </c>
      <c r="M1491" s="75" t="b">
        <f xml:space="preserve"> IF(AND(Edges[Relationship Date (UTC)] &gt;= Misc!$O$2, Edges[Relationship Date (UTC)] &lt;= Misc!$P$2,Edges[Tweet Date (UTC)] &gt;= Misc!$O$3, Edges[Tweet Date (UTC)] &lt;= Misc!$P$3,TRUE), TRUE, FALSE)</f>
        <v>1</v>
      </c>
      <c r="N1491" s="70"/>
      <c r="O1491" s="87" t="s">
        <v>1908</v>
      </c>
      <c r="P1491" s="90">
        <v>44081.376354166663</v>
      </c>
      <c r="Q1491" s="87" t="s">
        <v>1972</v>
      </c>
      <c r="R1491" s="87"/>
      <c r="S1491" s="87"/>
      <c r="T1491" s="87"/>
      <c r="U1491" s="90">
        <v>44081.376354166663</v>
      </c>
      <c r="V1491" s="92" t="s">
        <v>3934</v>
      </c>
      <c r="W1491" s="87"/>
      <c r="X1491" s="87"/>
      <c r="Y1491" s="96" t="s">
        <v>5934</v>
      </c>
      <c r="Z1491" s="87"/>
      <c r="AA1491" s="48">
        <v>0</v>
      </c>
      <c r="AB1491" s="49">
        <v>0</v>
      </c>
      <c r="AC1491" s="48">
        <v>0</v>
      </c>
      <c r="AD1491" s="49">
        <v>0</v>
      </c>
      <c r="AE1491" s="48">
        <v>0</v>
      </c>
      <c r="AF1491" s="49">
        <v>0</v>
      </c>
      <c r="AG1491" s="48">
        <v>41</v>
      </c>
      <c r="AH1491" s="49">
        <v>100</v>
      </c>
      <c r="AI1491" s="48">
        <v>41</v>
      </c>
    </row>
    <row r="1492" spans="1:35" x14ac:dyDescent="0.25">
      <c r="A1492" s="62" t="s">
        <v>841</v>
      </c>
      <c r="B1492" s="62" t="s">
        <v>1165</v>
      </c>
      <c r="C1492" s="63"/>
      <c r="D1492" s="64"/>
      <c r="E1492" s="65"/>
      <c r="F1492" s="66"/>
      <c r="G1492" s="63"/>
      <c r="H1492" s="67"/>
      <c r="I1492" s="68"/>
      <c r="J1492" s="68"/>
      <c r="K1492" s="34"/>
      <c r="L1492" s="75">
        <v>1492</v>
      </c>
      <c r="M1492" s="75" t="b">
        <f xml:space="preserve"> IF(AND(Edges[Relationship Date (UTC)] &gt;= Misc!$O$2, Edges[Relationship Date (UTC)] &lt;= Misc!$P$2,Edges[Tweet Date (UTC)] &gt;= Misc!$O$3, Edges[Tweet Date (UTC)] &lt;= Misc!$P$3,TRUE), TRUE, FALSE)</f>
        <v>1</v>
      </c>
      <c r="N1492" s="70"/>
      <c r="O1492" s="87" t="s">
        <v>1908</v>
      </c>
      <c r="P1492" s="90">
        <v>44081.390486111108</v>
      </c>
      <c r="Q1492" s="87" t="s">
        <v>2219</v>
      </c>
      <c r="R1492" s="87"/>
      <c r="S1492" s="87"/>
      <c r="T1492" s="87" t="s">
        <v>2743</v>
      </c>
      <c r="U1492" s="90">
        <v>44081.390486111108</v>
      </c>
      <c r="V1492" s="92" t="s">
        <v>3935</v>
      </c>
      <c r="W1492" s="87"/>
      <c r="X1492" s="87"/>
      <c r="Y1492" s="96" t="s">
        <v>5935</v>
      </c>
      <c r="Z1492" s="87"/>
      <c r="AA1492" s="48">
        <v>0</v>
      </c>
      <c r="AB1492" s="49">
        <v>0</v>
      </c>
      <c r="AC1492" s="48">
        <v>0</v>
      </c>
      <c r="AD1492" s="49">
        <v>0</v>
      </c>
      <c r="AE1492" s="48">
        <v>0</v>
      </c>
      <c r="AF1492" s="49">
        <v>0</v>
      </c>
      <c r="AG1492" s="48">
        <v>16</v>
      </c>
      <c r="AH1492" s="49">
        <v>100</v>
      </c>
      <c r="AI1492" s="48">
        <v>16</v>
      </c>
    </row>
    <row r="1493" spans="1:35" x14ac:dyDescent="0.25">
      <c r="A1493" s="62" t="s">
        <v>841</v>
      </c>
      <c r="B1493" s="62" t="s">
        <v>1165</v>
      </c>
      <c r="C1493" s="63"/>
      <c r="D1493" s="64"/>
      <c r="E1493" s="65"/>
      <c r="F1493" s="66"/>
      <c r="G1493" s="63"/>
      <c r="H1493" s="67"/>
      <c r="I1493" s="68"/>
      <c r="J1493" s="68"/>
      <c r="K1493" s="34"/>
      <c r="L1493" s="75">
        <v>1493</v>
      </c>
      <c r="M1493" s="75" t="b">
        <f xml:space="preserve"> IF(AND(Edges[Relationship Date (UTC)] &gt;= Misc!$O$2, Edges[Relationship Date (UTC)] &lt;= Misc!$P$2,Edges[Tweet Date (UTC)] &gt;= Misc!$O$3, Edges[Tweet Date (UTC)] &lt;= Misc!$P$3,TRUE), TRUE, FALSE)</f>
        <v>1</v>
      </c>
      <c r="N1493" s="70"/>
      <c r="O1493" s="87" t="s">
        <v>1908</v>
      </c>
      <c r="P1493" s="90">
        <v>44081.392638888887</v>
      </c>
      <c r="Q1493" s="87" t="s">
        <v>2312</v>
      </c>
      <c r="R1493" s="87"/>
      <c r="S1493" s="87"/>
      <c r="T1493" s="87"/>
      <c r="U1493" s="90">
        <v>44081.392638888887</v>
      </c>
      <c r="V1493" s="92" t="s">
        <v>3936</v>
      </c>
      <c r="W1493" s="87"/>
      <c r="X1493" s="87"/>
      <c r="Y1493" s="96" t="s">
        <v>5936</v>
      </c>
      <c r="Z1493" s="87"/>
      <c r="AA1493" s="48">
        <v>0</v>
      </c>
      <c r="AB1493" s="49">
        <v>0</v>
      </c>
      <c r="AC1493" s="48">
        <v>0</v>
      </c>
      <c r="AD1493" s="49">
        <v>0</v>
      </c>
      <c r="AE1493" s="48">
        <v>0</v>
      </c>
      <c r="AF1493" s="49">
        <v>0</v>
      </c>
      <c r="AG1493" s="48">
        <v>21</v>
      </c>
      <c r="AH1493" s="49">
        <v>100</v>
      </c>
      <c r="AI1493" s="48">
        <v>21</v>
      </c>
    </row>
    <row r="1494" spans="1:35" x14ac:dyDescent="0.25">
      <c r="A1494" s="62" t="s">
        <v>842</v>
      </c>
      <c r="B1494" s="62" t="s">
        <v>1428</v>
      </c>
      <c r="C1494" s="63"/>
      <c r="D1494" s="64"/>
      <c r="E1494" s="65"/>
      <c r="F1494" s="66"/>
      <c r="G1494" s="63"/>
      <c r="H1494" s="67"/>
      <c r="I1494" s="68"/>
      <c r="J1494" s="68"/>
      <c r="K1494" s="34"/>
      <c r="L1494" s="75">
        <v>1494</v>
      </c>
      <c r="M1494" s="75" t="b">
        <f xml:space="preserve"> IF(AND(Edges[Relationship Date (UTC)] &gt;= Misc!$O$2, Edges[Relationship Date (UTC)] &lt;= Misc!$P$2,Edges[Tweet Date (UTC)] &gt;= Misc!$O$3, Edges[Tweet Date (UTC)] &lt;= Misc!$P$3,TRUE), TRUE, FALSE)</f>
        <v>1</v>
      </c>
      <c r="N1494" s="70"/>
      <c r="O1494" s="87" t="s">
        <v>1908</v>
      </c>
      <c r="P1494" s="90">
        <v>44081.39266203704</v>
      </c>
      <c r="Q1494" s="87" t="s">
        <v>2010</v>
      </c>
      <c r="R1494" s="87"/>
      <c r="S1494" s="87"/>
      <c r="T1494" s="87" t="s">
        <v>2771</v>
      </c>
      <c r="U1494" s="90">
        <v>44081.39266203704</v>
      </c>
      <c r="V1494" s="92" t="s">
        <v>3937</v>
      </c>
      <c r="W1494" s="87"/>
      <c r="X1494" s="87"/>
      <c r="Y1494" s="96" t="s">
        <v>5937</v>
      </c>
      <c r="Z1494" s="87"/>
      <c r="AA1494" s="48">
        <v>0</v>
      </c>
      <c r="AB1494" s="49">
        <v>0</v>
      </c>
      <c r="AC1494" s="48">
        <v>0</v>
      </c>
      <c r="AD1494" s="49">
        <v>0</v>
      </c>
      <c r="AE1494" s="48">
        <v>0</v>
      </c>
      <c r="AF1494" s="49">
        <v>0</v>
      </c>
      <c r="AG1494" s="48">
        <v>20</v>
      </c>
      <c r="AH1494" s="49">
        <v>100</v>
      </c>
      <c r="AI1494" s="48">
        <v>20</v>
      </c>
    </row>
    <row r="1495" spans="1:35" x14ac:dyDescent="0.25">
      <c r="A1495" s="62" t="s">
        <v>843</v>
      </c>
      <c r="B1495" s="62" t="s">
        <v>1269</v>
      </c>
      <c r="C1495" s="63"/>
      <c r="D1495" s="64"/>
      <c r="E1495" s="65"/>
      <c r="F1495" s="66"/>
      <c r="G1495" s="63"/>
      <c r="H1495" s="67"/>
      <c r="I1495" s="68"/>
      <c r="J1495" s="68"/>
      <c r="K1495" s="34"/>
      <c r="L1495" s="75">
        <v>1495</v>
      </c>
      <c r="M1495" s="75" t="b">
        <f xml:space="preserve"> IF(AND(Edges[Relationship Date (UTC)] &gt;= Misc!$O$2, Edges[Relationship Date (UTC)] &lt;= Misc!$P$2,Edges[Tweet Date (UTC)] &gt;= Misc!$O$3, Edges[Tweet Date (UTC)] &lt;= Misc!$P$3,TRUE), TRUE, FALSE)</f>
        <v>1</v>
      </c>
      <c r="N1495" s="70"/>
      <c r="O1495" s="87" t="s">
        <v>1908</v>
      </c>
      <c r="P1495" s="90">
        <v>44081.392696759256</v>
      </c>
      <c r="Q1495" s="87" t="s">
        <v>2363</v>
      </c>
      <c r="R1495" s="87"/>
      <c r="S1495" s="87"/>
      <c r="T1495" s="87" t="s">
        <v>2743</v>
      </c>
      <c r="U1495" s="90">
        <v>44081.392696759256</v>
      </c>
      <c r="V1495" s="92" t="s">
        <v>3938</v>
      </c>
      <c r="W1495" s="87"/>
      <c r="X1495" s="87"/>
      <c r="Y1495" s="96" t="s">
        <v>5938</v>
      </c>
      <c r="Z1495" s="87"/>
      <c r="AA1495" s="48">
        <v>0</v>
      </c>
      <c r="AB1495" s="49">
        <v>0</v>
      </c>
      <c r="AC1495" s="48">
        <v>0</v>
      </c>
      <c r="AD1495" s="49">
        <v>0</v>
      </c>
      <c r="AE1495" s="48">
        <v>0</v>
      </c>
      <c r="AF1495" s="49">
        <v>0</v>
      </c>
      <c r="AG1495" s="48">
        <v>26</v>
      </c>
      <c r="AH1495" s="49">
        <v>100</v>
      </c>
      <c r="AI1495" s="48">
        <v>26</v>
      </c>
    </row>
    <row r="1496" spans="1:35" x14ac:dyDescent="0.25">
      <c r="A1496" s="62" t="s">
        <v>844</v>
      </c>
      <c r="B1496" s="62" t="s">
        <v>844</v>
      </c>
      <c r="C1496" s="63"/>
      <c r="D1496" s="64"/>
      <c r="E1496" s="65"/>
      <c r="F1496" s="66"/>
      <c r="G1496" s="63"/>
      <c r="H1496" s="67"/>
      <c r="I1496" s="68"/>
      <c r="J1496" s="68"/>
      <c r="K1496" s="34"/>
      <c r="L1496" s="75">
        <v>1496</v>
      </c>
      <c r="M1496" s="75" t="b">
        <f xml:space="preserve"> IF(AND(Edges[Relationship Date (UTC)] &gt;= Misc!$O$2, Edges[Relationship Date (UTC)] &lt;= Misc!$P$2,Edges[Tweet Date (UTC)] &gt;= Misc!$O$3, Edges[Tweet Date (UTC)] &lt;= Misc!$P$3,TRUE), TRUE, FALSE)</f>
        <v>1</v>
      </c>
      <c r="N1496" s="70"/>
      <c r="O1496" s="87" t="s">
        <v>178</v>
      </c>
      <c r="P1496" s="90">
        <v>44081.392708333333</v>
      </c>
      <c r="Q1496" s="87" t="s">
        <v>2368</v>
      </c>
      <c r="R1496" s="87"/>
      <c r="S1496" s="87"/>
      <c r="T1496" s="87" t="s">
        <v>2743</v>
      </c>
      <c r="U1496" s="90">
        <v>44081.392708333333</v>
      </c>
      <c r="V1496" s="92" t="s">
        <v>3939</v>
      </c>
      <c r="W1496" s="87"/>
      <c r="X1496" s="87"/>
      <c r="Y1496" s="96" t="s">
        <v>5939</v>
      </c>
      <c r="Z1496" s="87"/>
      <c r="AA1496" s="48">
        <v>0</v>
      </c>
      <c r="AB1496" s="49">
        <v>0</v>
      </c>
      <c r="AC1496" s="48">
        <v>0</v>
      </c>
      <c r="AD1496" s="49">
        <v>0</v>
      </c>
      <c r="AE1496" s="48">
        <v>0</v>
      </c>
      <c r="AF1496" s="49">
        <v>0</v>
      </c>
      <c r="AG1496" s="48">
        <v>1</v>
      </c>
      <c r="AH1496" s="49">
        <v>100</v>
      </c>
      <c r="AI1496" s="48">
        <v>1</v>
      </c>
    </row>
    <row r="1497" spans="1:35" x14ac:dyDescent="0.25">
      <c r="A1497" s="62" t="s">
        <v>845</v>
      </c>
      <c r="B1497" s="62" t="s">
        <v>1165</v>
      </c>
      <c r="C1497" s="63"/>
      <c r="D1497" s="64"/>
      <c r="E1497" s="65"/>
      <c r="F1497" s="66"/>
      <c r="G1497" s="63"/>
      <c r="H1497" s="67"/>
      <c r="I1497" s="68"/>
      <c r="J1497" s="68"/>
      <c r="K1497" s="34"/>
      <c r="L1497" s="75">
        <v>1497</v>
      </c>
      <c r="M1497" s="75" t="b">
        <f xml:space="preserve"> IF(AND(Edges[Relationship Date (UTC)] &gt;= Misc!$O$2, Edges[Relationship Date (UTC)] &lt;= Misc!$P$2,Edges[Tweet Date (UTC)] &gt;= Misc!$O$3, Edges[Tweet Date (UTC)] &lt;= Misc!$P$3,TRUE), TRUE, FALSE)</f>
        <v>1</v>
      </c>
      <c r="N1497" s="70"/>
      <c r="O1497" s="87" t="s">
        <v>1908</v>
      </c>
      <c r="P1497" s="90">
        <v>44081.391238425924</v>
      </c>
      <c r="Q1497" s="87" t="s">
        <v>2312</v>
      </c>
      <c r="R1497" s="87"/>
      <c r="S1497" s="87"/>
      <c r="T1497" s="87"/>
      <c r="U1497" s="90">
        <v>44081.391238425924</v>
      </c>
      <c r="V1497" s="92" t="s">
        <v>3940</v>
      </c>
      <c r="W1497" s="87"/>
      <c r="X1497" s="87"/>
      <c r="Y1497" s="96" t="s">
        <v>5940</v>
      </c>
      <c r="Z1497" s="87"/>
      <c r="AA1497" s="48">
        <v>0</v>
      </c>
      <c r="AB1497" s="49">
        <v>0</v>
      </c>
      <c r="AC1497" s="48">
        <v>0</v>
      </c>
      <c r="AD1497" s="49">
        <v>0</v>
      </c>
      <c r="AE1497" s="48">
        <v>0</v>
      </c>
      <c r="AF1497" s="49">
        <v>0</v>
      </c>
      <c r="AG1497" s="48">
        <v>21</v>
      </c>
      <c r="AH1497" s="49">
        <v>100</v>
      </c>
      <c r="AI1497" s="48">
        <v>21</v>
      </c>
    </row>
    <row r="1498" spans="1:35" x14ac:dyDescent="0.25">
      <c r="A1498" s="62" t="s">
        <v>845</v>
      </c>
      <c r="B1498" s="62" t="s">
        <v>1165</v>
      </c>
      <c r="C1498" s="63"/>
      <c r="D1498" s="64"/>
      <c r="E1498" s="65"/>
      <c r="F1498" s="66"/>
      <c r="G1498" s="63"/>
      <c r="H1498" s="67"/>
      <c r="I1498" s="68"/>
      <c r="J1498" s="68"/>
      <c r="K1498" s="34"/>
      <c r="L1498" s="75">
        <v>1498</v>
      </c>
      <c r="M1498" s="75" t="b">
        <f xml:space="preserve"> IF(AND(Edges[Relationship Date (UTC)] &gt;= Misc!$O$2, Edges[Relationship Date (UTC)] &lt;= Misc!$P$2,Edges[Tweet Date (UTC)] &gt;= Misc!$O$3, Edges[Tweet Date (UTC)] &lt;= Misc!$P$3,TRUE), TRUE, FALSE)</f>
        <v>1</v>
      </c>
      <c r="N1498" s="70"/>
      <c r="O1498" s="87" t="s">
        <v>1908</v>
      </c>
      <c r="P1498" s="90">
        <v>44081.39271990741</v>
      </c>
      <c r="Q1498" s="87" t="s">
        <v>2220</v>
      </c>
      <c r="R1498" s="92" t="s">
        <v>2677</v>
      </c>
      <c r="S1498" s="87" t="s">
        <v>2738</v>
      </c>
      <c r="T1498" s="87" t="s">
        <v>2743</v>
      </c>
      <c r="U1498" s="90">
        <v>44081.39271990741</v>
      </c>
      <c r="V1498" s="92" t="s">
        <v>3941</v>
      </c>
      <c r="W1498" s="87"/>
      <c r="X1498" s="87"/>
      <c r="Y1498" s="96" t="s">
        <v>5941</v>
      </c>
      <c r="Z1498" s="87"/>
      <c r="AA1498" s="48">
        <v>0</v>
      </c>
      <c r="AB1498" s="49">
        <v>0</v>
      </c>
      <c r="AC1498" s="48">
        <v>0</v>
      </c>
      <c r="AD1498" s="49">
        <v>0</v>
      </c>
      <c r="AE1498" s="48">
        <v>0</v>
      </c>
      <c r="AF1498" s="49">
        <v>0</v>
      </c>
      <c r="AG1498" s="48">
        <v>16</v>
      </c>
      <c r="AH1498" s="49">
        <v>100</v>
      </c>
      <c r="AI1498" s="48">
        <v>16</v>
      </c>
    </row>
    <row r="1499" spans="1:35" x14ac:dyDescent="0.25">
      <c r="A1499" s="62" t="s">
        <v>846</v>
      </c>
      <c r="B1499" s="62" t="s">
        <v>1742</v>
      </c>
      <c r="C1499" s="63"/>
      <c r="D1499" s="64"/>
      <c r="E1499" s="65"/>
      <c r="F1499" s="66"/>
      <c r="G1499" s="63"/>
      <c r="H1499" s="67"/>
      <c r="I1499" s="68"/>
      <c r="J1499" s="68"/>
      <c r="K1499" s="34"/>
      <c r="L1499" s="75">
        <v>1499</v>
      </c>
      <c r="M1499" s="75" t="b">
        <f xml:space="preserve"> IF(AND(Edges[Relationship Date (UTC)] &gt;= Misc!$O$2, Edges[Relationship Date (UTC)] &lt;= Misc!$P$2,Edges[Tweet Date (UTC)] &gt;= Misc!$O$3, Edges[Tweet Date (UTC)] &lt;= Misc!$P$3,TRUE), TRUE, FALSE)</f>
        <v>1</v>
      </c>
      <c r="N1499" s="70"/>
      <c r="O1499" s="87" t="s">
        <v>1908</v>
      </c>
      <c r="P1499" s="90">
        <v>44081.392835648148</v>
      </c>
      <c r="Q1499" s="87" t="s">
        <v>2369</v>
      </c>
      <c r="R1499" s="87"/>
      <c r="S1499" s="87"/>
      <c r="T1499" s="87" t="s">
        <v>2743</v>
      </c>
      <c r="U1499" s="90">
        <v>44081.392835648148</v>
      </c>
      <c r="V1499" s="92" t="s">
        <v>3942</v>
      </c>
      <c r="W1499" s="87"/>
      <c r="X1499" s="87"/>
      <c r="Y1499" s="96" t="s">
        <v>5942</v>
      </c>
      <c r="Z1499" s="87"/>
      <c r="AA1499" s="48">
        <v>0</v>
      </c>
      <c r="AB1499" s="49">
        <v>0</v>
      </c>
      <c r="AC1499" s="48">
        <v>0</v>
      </c>
      <c r="AD1499" s="49">
        <v>0</v>
      </c>
      <c r="AE1499" s="48">
        <v>0</v>
      </c>
      <c r="AF1499" s="49">
        <v>0</v>
      </c>
      <c r="AG1499" s="48">
        <v>22</v>
      </c>
      <c r="AH1499" s="49">
        <v>100</v>
      </c>
      <c r="AI1499" s="48">
        <v>22</v>
      </c>
    </row>
    <row r="1500" spans="1:35" x14ac:dyDescent="0.25">
      <c r="A1500" s="62" t="s">
        <v>847</v>
      </c>
      <c r="B1500" s="62" t="s">
        <v>1434</v>
      </c>
      <c r="C1500" s="63"/>
      <c r="D1500" s="64"/>
      <c r="E1500" s="65"/>
      <c r="F1500" s="66"/>
      <c r="G1500" s="63"/>
      <c r="H1500" s="67"/>
      <c r="I1500" s="68"/>
      <c r="J1500" s="68"/>
      <c r="K1500" s="34"/>
      <c r="L1500" s="75">
        <v>1500</v>
      </c>
      <c r="M1500" s="75" t="b">
        <f xml:space="preserve"> IF(AND(Edges[Relationship Date (UTC)] &gt;= Misc!$O$2, Edges[Relationship Date (UTC)] &lt;= Misc!$P$2,Edges[Tweet Date (UTC)] &gt;= Misc!$O$3, Edges[Tweet Date (UTC)] &lt;= Misc!$P$3,TRUE), TRUE, FALSE)</f>
        <v>1</v>
      </c>
      <c r="N1500" s="70"/>
      <c r="O1500" s="87" t="s">
        <v>1908</v>
      </c>
      <c r="P1500" s="90">
        <v>44081.392893518518</v>
      </c>
      <c r="Q1500" s="87" t="s">
        <v>2015</v>
      </c>
      <c r="R1500" s="87"/>
      <c r="S1500" s="87"/>
      <c r="T1500" s="87" t="s">
        <v>2743</v>
      </c>
      <c r="U1500" s="90">
        <v>44081.392893518518</v>
      </c>
      <c r="V1500" s="92" t="s">
        <v>3943</v>
      </c>
      <c r="W1500" s="87"/>
      <c r="X1500" s="87"/>
      <c r="Y1500" s="96" t="s">
        <v>5943</v>
      </c>
      <c r="Z1500" s="87"/>
      <c r="AA1500" s="48">
        <v>0</v>
      </c>
      <c r="AB1500" s="49">
        <v>0</v>
      </c>
      <c r="AC1500" s="48">
        <v>0</v>
      </c>
      <c r="AD1500" s="49">
        <v>0</v>
      </c>
      <c r="AE1500" s="48">
        <v>0</v>
      </c>
      <c r="AF1500" s="49">
        <v>0</v>
      </c>
      <c r="AG1500" s="48">
        <v>17</v>
      </c>
      <c r="AH1500" s="49">
        <v>100</v>
      </c>
      <c r="AI1500" s="48">
        <v>17</v>
      </c>
    </row>
    <row r="1501" spans="1:35" x14ac:dyDescent="0.25">
      <c r="A1501" s="62" t="s">
        <v>848</v>
      </c>
      <c r="B1501" s="62" t="s">
        <v>1743</v>
      </c>
      <c r="C1501" s="63"/>
      <c r="D1501" s="64"/>
      <c r="E1501" s="65"/>
      <c r="F1501" s="66"/>
      <c r="G1501" s="63"/>
      <c r="H1501" s="67"/>
      <c r="I1501" s="68"/>
      <c r="J1501" s="68"/>
      <c r="K1501" s="34"/>
      <c r="L1501" s="75">
        <v>1501</v>
      </c>
      <c r="M1501" s="75" t="b">
        <f xml:space="preserve"> IF(AND(Edges[Relationship Date (UTC)] &gt;= Misc!$O$2, Edges[Relationship Date (UTC)] &lt;= Misc!$P$2,Edges[Tweet Date (UTC)] &gt;= Misc!$O$3, Edges[Tweet Date (UTC)] &lt;= Misc!$P$3,TRUE), TRUE, FALSE)</f>
        <v>1</v>
      </c>
      <c r="N1501" s="70"/>
      <c r="O1501" s="87" t="s">
        <v>1908</v>
      </c>
      <c r="P1501" s="90">
        <v>44081.375694444447</v>
      </c>
      <c r="Q1501" s="87" t="s">
        <v>2370</v>
      </c>
      <c r="R1501" s="87"/>
      <c r="S1501" s="87"/>
      <c r="T1501" s="87"/>
      <c r="U1501" s="90">
        <v>44081.375694444447</v>
      </c>
      <c r="V1501" s="92" t="s">
        <v>3944</v>
      </c>
      <c r="W1501" s="87"/>
      <c r="X1501" s="87"/>
      <c r="Y1501" s="96" t="s">
        <v>5944</v>
      </c>
      <c r="Z1501" s="87"/>
      <c r="AA1501" s="48">
        <v>0</v>
      </c>
      <c r="AB1501" s="49">
        <v>0</v>
      </c>
      <c r="AC1501" s="48">
        <v>0</v>
      </c>
      <c r="AD1501" s="49">
        <v>0</v>
      </c>
      <c r="AE1501" s="48">
        <v>0</v>
      </c>
      <c r="AF1501" s="49">
        <v>0</v>
      </c>
      <c r="AG1501" s="48">
        <v>43</v>
      </c>
      <c r="AH1501" s="49">
        <v>100</v>
      </c>
      <c r="AI1501" s="48">
        <v>43</v>
      </c>
    </row>
    <row r="1502" spans="1:35" x14ac:dyDescent="0.25">
      <c r="A1502" s="62" t="s">
        <v>848</v>
      </c>
      <c r="B1502" s="62" t="s">
        <v>1165</v>
      </c>
      <c r="C1502" s="63"/>
      <c r="D1502" s="64"/>
      <c r="E1502" s="65"/>
      <c r="F1502" s="66"/>
      <c r="G1502" s="63"/>
      <c r="H1502" s="67"/>
      <c r="I1502" s="68"/>
      <c r="J1502" s="68"/>
      <c r="K1502" s="34"/>
      <c r="L1502" s="75">
        <v>1502</v>
      </c>
      <c r="M1502" s="75" t="b">
        <f xml:space="preserve"> IF(AND(Edges[Relationship Date (UTC)] &gt;= Misc!$O$2, Edges[Relationship Date (UTC)] &lt;= Misc!$P$2,Edges[Tweet Date (UTC)] &gt;= Misc!$O$3, Edges[Tweet Date (UTC)] &lt;= Misc!$P$3,TRUE), TRUE, FALSE)</f>
        <v>1</v>
      </c>
      <c r="N1502" s="70"/>
      <c r="O1502" s="87" t="s">
        <v>1908</v>
      </c>
      <c r="P1502" s="90">
        <v>44081.392997685187</v>
      </c>
      <c r="Q1502" s="87" t="s">
        <v>1921</v>
      </c>
      <c r="R1502" s="87"/>
      <c r="S1502" s="87"/>
      <c r="T1502" s="87" t="s">
        <v>2747</v>
      </c>
      <c r="U1502" s="90">
        <v>44081.392997685187</v>
      </c>
      <c r="V1502" s="92" t="s">
        <v>3945</v>
      </c>
      <c r="W1502" s="87"/>
      <c r="X1502" s="87"/>
      <c r="Y1502" s="96" t="s">
        <v>5945</v>
      </c>
      <c r="Z1502" s="87"/>
      <c r="AA1502" s="48">
        <v>0</v>
      </c>
      <c r="AB1502" s="49">
        <v>0</v>
      </c>
      <c r="AC1502" s="48">
        <v>0</v>
      </c>
      <c r="AD1502" s="49">
        <v>0</v>
      </c>
      <c r="AE1502" s="48">
        <v>0</v>
      </c>
      <c r="AF1502" s="49">
        <v>0</v>
      </c>
      <c r="AG1502" s="48">
        <v>26</v>
      </c>
      <c r="AH1502" s="49">
        <v>100</v>
      </c>
      <c r="AI1502" s="48">
        <v>26</v>
      </c>
    </row>
    <row r="1503" spans="1:35" x14ac:dyDescent="0.25">
      <c r="A1503" s="62" t="s">
        <v>849</v>
      </c>
      <c r="B1503" s="62" t="s">
        <v>1165</v>
      </c>
      <c r="C1503" s="63"/>
      <c r="D1503" s="64"/>
      <c r="E1503" s="65"/>
      <c r="F1503" s="66"/>
      <c r="G1503" s="63"/>
      <c r="H1503" s="67"/>
      <c r="I1503" s="68"/>
      <c r="J1503" s="68"/>
      <c r="K1503" s="34"/>
      <c r="L1503" s="75">
        <v>1503</v>
      </c>
      <c r="M1503" s="75" t="b">
        <f xml:space="preserve"> IF(AND(Edges[Relationship Date (UTC)] &gt;= Misc!$O$2, Edges[Relationship Date (UTC)] &lt;= Misc!$P$2,Edges[Tweet Date (UTC)] &gt;= Misc!$O$3, Edges[Tweet Date (UTC)] &lt;= Misc!$P$3,TRUE), TRUE, FALSE)</f>
        <v>1</v>
      </c>
      <c r="N1503" s="70"/>
      <c r="O1503" s="87" t="s">
        <v>1908</v>
      </c>
      <c r="P1503" s="90">
        <v>44081.392210648148</v>
      </c>
      <c r="Q1503" s="87" t="s">
        <v>2312</v>
      </c>
      <c r="R1503" s="87"/>
      <c r="S1503" s="87"/>
      <c r="T1503" s="87"/>
      <c r="U1503" s="90">
        <v>44081.392210648148</v>
      </c>
      <c r="V1503" s="92" t="s">
        <v>3946</v>
      </c>
      <c r="W1503" s="87"/>
      <c r="X1503" s="87"/>
      <c r="Y1503" s="96" t="s">
        <v>5946</v>
      </c>
      <c r="Z1503" s="87"/>
      <c r="AA1503" s="48">
        <v>0</v>
      </c>
      <c r="AB1503" s="49">
        <v>0</v>
      </c>
      <c r="AC1503" s="48">
        <v>0</v>
      </c>
      <c r="AD1503" s="49">
        <v>0</v>
      </c>
      <c r="AE1503" s="48">
        <v>0</v>
      </c>
      <c r="AF1503" s="49">
        <v>0</v>
      </c>
      <c r="AG1503" s="48">
        <v>21</v>
      </c>
      <c r="AH1503" s="49">
        <v>100</v>
      </c>
      <c r="AI1503" s="48">
        <v>21</v>
      </c>
    </row>
    <row r="1504" spans="1:35" x14ac:dyDescent="0.25">
      <c r="A1504" s="62" t="s">
        <v>849</v>
      </c>
      <c r="B1504" s="62" t="s">
        <v>1165</v>
      </c>
      <c r="C1504" s="63"/>
      <c r="D1504" s="64"/>
      <c r="E1504" s="65"/>
      <c r="F1504" s="66"/>
      <c r="G1504" s="63"/>
      <c r="H1504" s="67"/>
      <c r="I1504" s="68"/>
      <c r="J1504" s="68"/>
      <c r="K1504" s="34"/>
      <c r="L1504" s="75">
        <v>1504</v>
      </c>
      <c r="M1504" s="75" t="b">
        <f xml:space="preserve"> IF(AND(Edges[Relationship Date (UTC)] &gt;= Misc!$O$2, Edges[Relationship Date (UTC)] &lt;= Misc!$P$2,Edges[Tweet Date (UTC)] &gt;= Misc!$O$3, Edges[Tweet Date (UTC)] &lt;= Misc!$P$3,TRUE), TRUE, FALSE)</f>
        <v>1</v>
      </c>
      <c r="N1504" s="70"/>
      <c r="O1504" s="87" t="s">
        <v>1908</v>
      </c>
      <c r="P1504" s="90">
        <v>44081.393009259256</v>
      </c>
      <c r="Q1504" s="87" t="s">
        <v>2219</v>
      </c>
      <c r="R1504" s="87"/>
      <c r="S1504" s="87"/>
      <c r="T1504" s="87" t="s">
        <v>2743</v>
      </c>
      <c r="U1504" s="90">
        <v>44081.393009259256</v>
      </c>
      <c r="V1504" s="92" t="s">
        <v>3947</v>
      </c>
      <c r="W1504" s="87"/>
      <c r="X1504" s="87"/>
      <c r="Y1504" s="96" t="s">
        <v>5947</v>
      </c>
      <c r="Z1504" s="87"/>
      <c r="AA1504" s="48">
        <v>0</v>
      </c>
      <c r="AB1504" s="49">
        <v>0</v>
      </c>
      <c r="AC1504" s="48">
        <v>0</v>
      </c>
      <c r="AD1504" s="49">
        <v>0</v>
      </c>
      <c r="AE1504" s="48">
        <v>0</v>
      </c>
      <c r="AF1504" s="49">
        <v>0</v>
      </c>
      <c r="AG1504" s="48">
        <v>16</v>
      </c>
      <c r="AH1504" s="49">
        <v>100</v>
      </c>
      <c r="AI1504" s="48">
        <v>16</v>
      </c>
    </row>
    <row r="1505" spans="1:35" x14ac:dyDescent="0.25">
      <c r="A1505" s="62" t="s">
        <v>850</v>
      </c>
      <c r="B1505" s="62" t="s">
        <v>884</v>
      </c>
      <c r="C1505" s="63"/>
      <c r="D1505" s="64"/>
      <c r="E1505" s="65"/>
      <c r="F1505" s="66"/>
      <c r="G1505" s="63"/>
      <c r="H1505" s="67"/>
      <c r="I1505" s="68"/>
      <c r="J1505" s="68"/>
      <c r="K1505" s="34"/>
      <c r="L1505" s="75">
        <v>1505</v>
      </c>
      <c r="M1505" s="75" t="b">
        <f xml:space="preserve"> IF(AND(Edges[Relationship Date (UTC)] &gt;= Misc!$O$2, Edges[Relationship Date (UTC)] &lt;= Misc!$P$2,Edges[Tweet Date (UTC)] &gt;= Misc!$O$3, Edges[Tweet Date (UTC)] &lt;= Misc!$P$3,TRUE), TRUE, FALSE)</f>
        <v>1</v>
      </c>
      <c r="N1505" s="70"/>
      <c r="O1505" s="87" t="s">
        <v>1908</v>
      </c>
      <c r="P1505" s="90">
        <v>44081.392754629633</v>
      </c>
      <c r="Q1505" s="87" t="s">
        <v>1953</v>
      </c>
      <c r="R1505" s="87"/>
      <c r="S1505" s="87"/>
      <c r="T1505" s="87"/>
      <c r="U1505" s="90">
        <v>44081.392754629633</v>
      </c>
      <c r="V1505" s="92" t="s">
        <v>3948</v>
      </c>
      <c r="W1505" s="87"/>
      <c r="X1505" s="87"/>
      <c r="Y1505" s="96" t="s">
        <v>5948</v>
      </c>
      <c r="Z1505" s="87"/>
      <c r="AA1505" s="48">
        <v>0</v>
      </c>
      <c r="AB1505" s="49">
        <v>0</v>
      </c>
      <c r="AC1505" s="48">
        <v>0</v>
      </c>
      <c r="AD1505" s="49">
        <v>0</v>
      </c>
      <c r="AE1505" s="48">
        <v>0</v>
      </c>
      <c r="AF1505" s="49">
        <v>0</v>
      </c>
      <c r="AG1505" s="48">
        <v>44</v>
      </c>
      <c r="AH1505" s="49">
        <v>100</v>
      </c>
      <c r="AI1505" s="48">
        <v>44</v>
      </c>
    </row>
    <row r="1506" spans="1:35" x14ac:dyDescent="0.25">
      <c r="A1506" s="62" t="s">
        <v>850</v>
      </c>
      <c r="B1506" s="62" t="s">
        <v>1370</v>
      </c>
      <c r="C1506" s="63"/>
      <c r="D1506" s="64"/>
      <c r="E1506" s="65"/>
      <c r="F1506" s="66"/>
      <c r="G1506" s="63"/>
      <c r="H1506" s="67"/>
      <c r="I1506" s="68"/>
      <c r="J1506" s="68"/>
      <c r="K1506" s="34"/>
      <c r="L1506" s="75">
        <v>1506</v>
      </c>
      <c r="M1506" s="75" t="b">
        <f xml:space="preserve"> IF(AND(Edges[Relationship Date (UTC)] &gt;= Misc!$O$2, Edges[Relationship Date (UTC)] &lt;= Misc!$P$2,Edges[Tweet Date (UTC)] &gt;= Misc!$O$3, Edges[Tweet Date (UTC)] &lt;= Misc!$P$3,TRUE), TRUE, FALSE)</f>
        <v>1</v>
      </c>
      <c r="N1506" s="70"/>
      <c r="O1506" s="87" t="s">
        <v>1908</v>
      </c>
      <c r="P1506" s="90">
        <v>44081.393009259256</v>
      </c>
      <c r="Q1506" s="87" t="s">
        <v>2371</v>
      </c>
      <c r="R1506" s="87"/>
      <c r="S1506" s="87"/>
      <c r="T1506" s="87" t="s">
        <v>2857</v>
      </c>
      <c r="U1506" s="90">
        <v>44081.393009259256</v>
      </c>
      <c r="V1506" s="92" t="s">
        <v>3949</v>
      </c>
      <c r="W1506" s="87"/>
      <c r="X1506" s="87"/>
      <c r="Y1506" s="96" t="s">
        <v>5949</v>
      </c>
      <c r="Z1506" s="87"/>
      <c r="AA1506" s="48">
        <v>0</v>
      </c>
      <c r="AB1506" s="49">
        <v>0</v>
      </c>
      <c r="AC1506" s="48">
        <v>0</v>
      </c>
      <c r="AD1506" s="49">
        <v>0</v>
      </c>
      <c r="AE1506" s="48">
        <v>0</v>
      </c>
      <c r="AF1506" s="49">
        <v>0</v>
      </c>
      <c r="AG1506" s="48">
        <v>45</v>
      </c>
      <c r="AH1506" s="49">
        <v>100</v>
      </c>
      <c r="AI1506" s="48">
        <v>45</v>
      </c>
    </row>
    <row r="1507" spans="1:35" x14ac:dyDescent="0.25">
      <c r="A1507" s="62" t="s">
        <v>851</v>
      </c>
      <c r="B1507" s="62" t="s">
        <v>1744</v>
      </c>
      <c r="C1507" s="63"/>
      <c r="D1507" s="64"/>
      <c r="E1507" s="65"/>
      <c r="F1507" s="66"/>
      <c r="G1507" s="63"/>
      <c r="H1507" s="67"/>
      <c r="I1507" s="68"/>
      <c r="J1507" s="68"/>
      <c r="K1507" s="34"/>
      <c r="L1507" s="75">
        <v>1507</v>
      </c>
      <c r="M1507" s="75" t="b">
        <f xml:space="preserve"> IF(AND(Edges[Relationship Date (UTC)] &gt;= Misc!$O$2, Edges[Relationship Date (UTC)] &lt;= Misc!$P$2,Edges[Tweet Date (UTC)] &gt;= Misc!$O$3, Edges[Tweet Date (UTC)] &lt;= Misc!$P$3,TRUE), TRUE, FALSE)</f>
        <v>1</v>
      </c>
      <c r="N1507" s="70"/>
      <c r="O1507" s="87" t="s">
        <v>1908</v>
      </c>
      <c r="P1507" s="90">
        <v>44081.393009259256</v>
      </c>
      <c r="Q1507" s="87" t="s">
        <v>2372</v>
      </c>
      <c r="R1507" s="87"/>
      <c r="S1507" s="87"/>
      <c r="T1507" s="87"/>
      <c r="U1507" s="90">
        <v>44081.393009259256</v>
      </c>
      <c r="V1507" s="92" t="s">
        <v>3950</v>
      </c>
      <c r="W1507" s="87"/>
      <c r="X1507" s="87"/>
      <c r="Y1507" s="96" t="s">
        <v>5950</v>
      </c>
      <c r="Z1507" s="87"/>
      <c r="AA1507" s="48">
        <v>0</v>
      </c>
      <c r="AB1507" s="49">
        <v>0</v>
      </c>
      <c r="AC1507" s="48">
        <v>0</v>
      </c>
      <c r="AD1507" s="49">
        <v>0</v>
      </c>
      <c r="AE1507" s="48">
        <v>0</v>
      </c>
      <c r="AF1507" s="49">
        <v>0</v>
      </c>
      <c r="AG1507" s="48">
        <v>42</v>
      </c>
      <c r="AH1507" s="49">
        <v>100</v>
      </c>
      <c r="AI1507" s="48">
        <v>42</v>
      </c>
    </row>
    <row r="1508" spans="1:35" x14ac:dyDescent="0.25">
      <c r="A1508" s="62" t="s">
        <v>852</v>
      </c>
      <c r="B1508" s="62" t="s">
        <v>1349</v>
      </c>
      <c r="C1508" s="63"/>
      <c r="D1508" s="64"/>
      <c r="E1508" s="65"/>
      <c r="F1508" s="66"/>
      <c r="G1508" s="63"/>
      <c r="H1508" s="67"/>
      <c r="I1508" s="68"/>
      <c r="J1508" s="68"/>
      <c r="K1508" s="34"/>
      <c r="L1508" s="75">
        <v>1508</v>
      </c>
      <c r="M1508" s="75" t="b">
        <f xml:space="preserve"> IF(AND(Edges[Relationship Date (UTC)] &gt;= Misc!$O$2, Edges[Relationship Date (UTC)] &lt;= Misc!$P$2,Edges[Tweet Date (UTC)] &gt;= Misc!$O$3, Edges[Tweet Date (UTC)] &lt;= Misc!$P$3,TRUE), TRUE, FALSE)</f>
        <v>1</v>
      </c>
      <c r="N1508" s="70"/>
      <c r="O1508" s="87" t="s">
        <v>1908</v>
      </c>
      <c r="P1508" s="90">
        <v>44081.393020833333</v>
      </c>
      <c r="Q1508" s="87" t="s">
        <v>1915</v>
      </c>
      <c r="R1508" s="87"/>
      <c r="S1508" s="87"/>
      <c r="T1508" s="87" t="s">
        <v>2743</v>
      </c>
      <c r="U1508" s="90">
        <v>44081.393020833333</v>
      </c>
      <c r="V1508" s="92" t="s">
        <v>3951</v>
      </c>
      <c r="W1508" s="87"/>
      <c r="X1508" s="87"/>
      <c r="Y1508" s="96" t="s">
        <v>5951</v>
      </c>
      <c r="Z1508" s="87"/>
      <c r="AA1508" s="48">
        <v>0</v>
      </c>
      <c r="AB1508" s="49">
        <v>0</v>
      </c>
      <c r="AC1508" s="48">
        <v>0</v>
      </c>
      <c r="AD1508" s="49">
        <v>0</v>
      </c>
      <c r="AE1508" s="48">
        <v>0</v>
      </c>
      <c r="AF1508" s="49">
        <v>0</v>
      </c>
      <c r="AG1508" s="48">
        <v>32</v>
      </c>
      <c r="AH1508" s="49">
        <v>100</v>
      </c>
      <c r="AI1508" s="48">
        <v>32</v>
      </c>
    </row>
    <row r="1509" spans="1:35" x14ac:dyDescent="0.25">
      <c r="A1509" s="62" t="s">
        <v>853</v>
      </c>
      <c r="B1509" s="62" t="s">
        <v>1361</v>
      </c>
      <c r="C1509" s="63"/>
      <c r="D1509" s="64"/>
      <c r="E1509" s="65"/>
      <c r="F1509" s="66"/>
      <c r="G1509" s="63"/>
      <c r="H1509" s="67"/>
      <c r="I1509" s="68"/>
      <c r="J1509" s="68"/>
      <c r="K1509" s="34"/>
      <c r="L1509" s="75">
        <v>1509</v>
      </c>
      <c r="M1509" s="75" t="b">
        <f xml:space="preserve"> IF(AND(Edges[Relationship Date (UTC)] &gt;= Misc!$O$2, Edges[Relationship Date (UTC)] &lt;= Misc!$P$2,Edges[Tweet Date (UTC)] &gt;= Misc!$O$3, Edges[Tweet Date (UTC)] &lt;= Misc!$P$3,TRUE), TRUE, FALSE)</f>
        <v>1</v>
      </c>
      <c r="N1509" s="70"/>
      <c r="O1509" s="87" t="s">
        <v>1908</v>
      </c>
      <c r="P1509" s="90">
        <v>44081.393043981479</v>
      </c>
      <c r="Q1509" s="87" t="s">
        <v>1925</v>
      </c>
      <c r="R1509" s="87"/>
      <c r="S1509" s="87"/>
      <c r="T1509" s="87"/>
      <c r="U1509" s="90">
        <v>44081.393043981479</v>
      </c>
      <c r="V1509" s="92" t="s">
        <v>3952</v>
      </c>
      <c r="W1509" s="87"/>
      <c r="X1509" s="87"/>
      <c r="Y1509" s="96" t="s">
        <v>5952</v>
      </c>
      <c r="Z1509" s="87"/>
      <c r="AA1509" s="48"/>
      <c r="AB1509" s="49"/>
      <c r="AC1509" s="48"/>
      <c r="AD1509" s="49"/>
      <c r="AE1509" s="48"/>
      <c r="AF1509" s="49"/>
      <c r="AG1509" s="48"/>
      <c r="AH1509" s="49"/>
      <c r="AI1509" s="48"/>
    </row>
    <row r="1510" spans="1:35" x14ac:dyDescent="0.25">
      <c r="A1510" s="62" t="s">
        <v>853</v>
      </c>
      <c r="B1510" s="62" t="s">
        <v>1362</v>
      </c>
      <c r="C1510" s="63"/>
      <c r="D1510" s="64"/>
      <c r="E1510" s="65"/>
      <c r="F1510" s="66"/>
      <c r="G1510" s="63"/>
      <c r="H1510" s="67"/>
      <c r="I1510" s="68"/>
      <c r="J1510" s="68"/>
      <c r="K1510" s="34"/>
      <c r="L1510" s="75">
        <v>1510</v>
      </c>
      <c r="M1510" s="75" t="b">
        <f xml:space="preserve"> IF(AND(Edges[Relationship Date (UTC)] &gt;= Misc!$O$2, Edges[Relationship Date (UTC)] &lt;= Misc!$P$2,Edges[Tweet Date (UTC)] &gt;= Misc!$O$3, Edges[Tweet Date (UTC)] &lt;= Misc!$P$3,TRUE), TRUE, FALSE)</f>
        <v>1</v>
      </c>
      <c r="N1510" s="70"/>
      <c r="O1510" s="87" t="s">
        <v>1908</v>
      </c>
      <c r="P1510" s="90">
        <v>44081.393043981479</v>
      </c>
      <c r="Q1510" s="87" t="s">
        <v>1925</v>
      </c>
      <c r="R1510" s="87"/>
      <c r="S1510" s="87"/>
      <c r="T1510" s="87"/>
      <c r="U1510" s="90">
        <v>44081.393043981479</v>
      </c>
      <c r="V1510" s="92" t="s">
        <v>3952</v>
      </c>
      <c r="W1510" s="87"/>
      <c r="X1510" s="87"/>
      <c r="Y1510" s="96" t="s">
        <v>5952</v>
      </c>
      <c r="Z1510" s="87"/>
      <c r="AA1510" s="48">
        <v>0</v>
      </c>
      <c r="AB1510" s="49">
        <v>0</v>
      </c>
      <c r="AC1510" s="48">
        <v>0</v>
      </c>
      <c r="AD1510" s="49">
        <v>0</v>
      </c>
      <c r="AE1510" s="48">
        <v>0</v>
      </c>
      <c r="AF1510" s="49">
        <v>0</v>
      </c>
      <c r="AG1510" s="48">
        <v>42</v>
      </c>
      <c r="AH1510" s="49">
        <v>100</v>
      </c>
      <c r="AI1510" s="48">
        <v>42</v>
      </c>
    </row>
    <row r="1511" spans="1:35" x14ac:dyDescent="0.25">
      <c r="A1511" s="62" t="s">
        <v>854</v>
      </c>
      <c r="B1511" s="62" t="s">
        <v>1415</v>
      </c>
      <c r="C1511" s="63"/>
      <c r="D1511" s="64"/>
      <c r="E1511" s="65"/>
      <c r="F1511" s="66"/>
      <c r="G1511" s="63"/>
      <c r="H1511" s="67"/>
      <c r="I1511" s="68"/>
      <c r="J1511" s="68"/>
      <c r="K1511" s="34"/>
      <c r="L1511" s="75">
        <v>1511</v>
      </c>
      <c r="M1511" s="75" t="b">
        <f xml:space="preserve"> IF(AND(Edges[Relationship Date (UTC)] &gt;= Misc!$O$2, Edges[Relationship Date (UTC)] &lt;= Misc!$P$2,Edges[Tweet Date (UTC)] &gt;= Misc!$O$3, Edges[Tweet Date (UTC)] &lt;= Misc!$P$3,TRUE), TRUE, FALSE)</f>
        <v>1</v>
      </c>
      <c r="N1511" s="70"/>
      <c r="O1511" s="87" t="s">
        <v>1908</v>
      </c>
      <c r="P1511" s="90">
        <v>44081.393043981479</v>
      </c>
      <c r="Q1511" s="87" t="s">
        <v>1993</v>
      </c>
      <c r="R1511" s="87"/>
      <c r="S1511" s="87"/>
      <c r="T1511" s="87" t="s">
        <v>2743</v>
      </c>
      <c r="U1511" s="90">
        <v>44081.393043981479</v>
      </c>
      <c r="V1511" s="92" t="s">
        <v>3953</v>
      </c>
      <c r="W1511" s="87"/>
      <c r="X1511" s="87"/>
      <c r="Y1511" s="96" t="s">
        <v>5953</v>
      </c>
      <c r="Z1511" s="87"/>
      <c r="AA1511" s="48">
        <v>0</v>
      </c>
      <c r="AB1511" s="49">
        <v>0</v>
      </c>
      <c r="AC1511" s="48">
        <v>0</v>
      </c>
      <c r="AD1511" s="49">
        <v>0</v>
      </c>
      <c r="AE1511" s="48">
        <v>0</v>
      </c>
      <c r="AF1511" s="49">
        <v>0</v>
      </c>
      <c r="AG1511" s="48">
        <v>22</v>
      </c>
      <c r="AH1511" s="49">
        <v>100</v>
      </c>
      <c r="AI1511" s="48">
        <v>22</v>
      </c>
    </row>
    <row r="1512" spans="1:35" x14ac:dyDescent="0.25">
      <c r="A1512" s="62" t="s">
        <v>855</v>
      </c>
      <c r="B1512" s="62" t="s">
        <v>1387</v>
      </c>
      <c r="C1512" s="63"/>
      <c r="D1512" s="64"/>
      <c r="E1512" s="65"/>
      <c r="F1512" s="66"/>
      <c r="G1512" s="63"/>
      <c r="H1512" s="67"/>
      <c r="I1512" s="68"/>
      <c r="J1512" s="68"/>
      <c r="K1512" s="34"/>
      <c r="L1512" s="75">
        <v>1512</v>
      </c>
      <c r="M1512" s="75" t="b">
        <f xml:space="preserve"> IF(AND(Edges[Relationship Date (UTC)] &gt;= Misc!$O$2, Edges[Relationship Date (UTC)] &lt;= Misc!$P$2,Edges[Tweet Date (UTC)] &gt;= Misc!$O$3, Edges[Tweet Date (UTC)] &lt;= Misc!$P$3,TRUE), TRUE, FALSE)</f>
        <v>1</v>
      </c>
      <c r="N1512" s="70"/>
      <c r="O1512" s="87" t="s">
        <v>1908</v>
      </c>
      <c r="P1512" s="90">
        <v>44081.393113425926</v>
      </c>
      <c r="Q1512" s="87" t="s">
        <v>2227</v>
      </c>
      <c r="R1512" s="87"/>
      <c r="S1512" s="87"/>
      <c r="T1512" s="87"/>
      <c r="U1512" s="90">
        <v>44081.393113425926</v>
      </c>
      <c r="V1512" s="92" t="s">
        <v>3954</v>
      </c>
      <c r="W1512" s="87"/>
      <c r="X1512" s="87"/>
      <c r="Y1512" s="96" t="s">
        <v>5954</v>
      </c>
      <c r="Z1512" s="87"/>
      <c r="AA1512" s="48">
        <v>0</v>
      </c>
      <c r="AB1512" s="49">
        <v>0</v>
      </c>
      <c r="AC1512" s="48">
        <v>0</v>
      </c>
      <c r="AD1512" s="49">
        <v>0</v>
      </c>
      <c r="AE1512" s="48">
        <v>0</v>
      </c>
      <c r="AF1512" s="49">
        <v>0</v>
      </c>
      <c r="AG1512" s="48">
        <v>46</v>
      </c>
      <c r="AH1512" s="49">
        <v>100</v>
      </c>
      <c r="AI1512" s="48">
        <v>46</v>
      </c>
    </row>
    <row r="1513" spans="1:35" x14ac:dyDescent="0.25">
      <c r="A1513" s="62" t="s">
        <v>856</v>
      </c>
      <c r="B1513" s="62" t="s">
        <v>1576</v>
      </c>
      <c r="C1513" s="63"/>
      <c r="D1513" s="64"/>
      <c r="E1513" s="65"/>
      <c r="F1513" s="66"/>
      <c r="G1513" s="63"/>
      <c r="H1513" s="67"/>
      <c r="I1513" s="68"/>
      <c r="J1513" s="68"/>
      <c r="K1513" s="34"/>
      <c r="L1513" s="75">
        <v>1513</v>
      </c>
      <c r="M1513" s="75" t="b">
        <f xml:space="preserve"> IF(AND(Edges[Relationship Date (UTC)] &gt;= Misc!$O$2, Edges[Relationship Date (UTC)] &lt;= Misc!$P$2,Edges[Tweet Date (UTC)] &gt;= Misc!$O$3, Edges[Tweet Date (UTC)] &lt;= Misc!$P$3,TRUE), TRUE, FALSE)</f>
        <v>1</v>
      </c>
      <c r="N1513" s="70"/>
      <c r="O1513" s="87" t="s">
        <v>1908</v>
      </c>
      <c r="P1513" s="90">
        <v>44081.393159722225</v>
      </c>
      <c r="Q1513" s="87" t="s">
        <v>2373</v>
      </c>
      <c r="R1513" s="87"/>
      <c r="S1513" s="87"/>
      <c r="T1513" s="87" t="s">
        <v>2743</v>
      </c>
      <c r="U1513" s="90">
        <v>44081.393159722225</v>
      </c>
      <c r="V1513" s="92" t="s">
        <v>3955</v>
      </c>
      <c r="W1513" s="87"/>
      <c r="X1513" s="87"/>
      <c r="Y1513" s="96" t="s">
        <v>5955</v>
      </c>
      <c r="Z1513" s="87"/>
      <c r="AA1513" s="48"/>
      <c r="AB1513" s="49"/>
      <c r="AC1513" s="48"/>
      <c r="AD1513" s="49"/>
      <c r="AE1513" s="48"/>
      <c r="AF1513" s="49"/>
      <c r="AG1513" s="48"/>
      <c r="AH1513" s="49"/>
      <c r="AI1513" s="48"/>
    </row>
    <row r="1514" spans="1:35" x14ac:dyDescent="0.25">
      <c r="A1514" s="62" t="s">
        <v>856</v>
      </c>
      <c r="B1514" s="62" t="s">
        <v>1577</v>
      </c>
      <c r="C1514" s="63"/>
      <c r="D1514" s="64"/>
      <c r="E1514" s="65"/>
      <c r="F1514" s="66"/>
      <c r="G1514" s="63"/>
      <c r="H1514" s="67"/>
      <c r="I1514" s="68"/>
      <c r="J1514" s="68"/>
      <c r="K1514" s="34"/>
      <c r="L1514" s="75">
        <v>1514</v>
      </c>
      <c r="M1514" s="75" t="b">
        <f xml:space="preserve"> IF(AND(Edges[Relationship Date (UTC)] &gt;= Misc!$O$2, Edges[Relationship Date (UTC)] &lt;= Misc!$P$2,Edges[Tweet Date (UTC)] &gt;= Misc!$O$3, Edges[Tweet Date (UTC)] &lt;= Misc!$P$3,TRUE), TRUE, FALSE)</f>
        <v>1</v>
      </c>
      <c r="N1514" s="70"/>
      <c r="O1514" s="87" t="s">
        <v>1908</v>
      </c>
      <c r="P1514" s="90">
        <v>44081.393159722225</v>
      </c>
      <c r="Q1514" s="87" t="s">
        <v>2373</v>
      </c>
      <c r="R1514" s="87"/>
      <c r="S1514" s="87"/>
      <c r="T1514" s="87" t="s">
        <v>2743</v>
      </c>
      <c r="U1514" s="90">
        <v>44081.393159722225</v>
      </c>
      <c r="V1514" s="92" t="s">
        <v>3955</v>
      </c>
      <c r="W1514" s="87"/>
      <c r="X1514" s="87"/>
      <c r="Y1514" s="96" t="s">
        <v>5955</v>
      </c>
      <c r="Z1514" s="87"/>
      <c r="AA1514" s="48">
        <v>0</v>
      </c>
      <c r="AB1514" s="49">
        <v>0</v>
      </c>
      <c r="AC1514" s="48">
        <v>0</v>
      </c>
      <c r="AD1514" s="49">
        <v>0</v>
      </c>
      <c r="AE1514" s="48">
        <v>0</v>
      </c>
      <c r="AF1514" s="49">
        <v>0</v>
      </c>
      <c r="AG1514" s="48">
        <v>34</v>
      </c>
      <c r="AH1514" s="49">
        <v>100</v>
      </c>
      <c r="AI1514" s="48">
        <v>34</v>
      </c>
    </row>
    <row r="1515" spans="1:35" x14ac:dyDescent="0.25">
      <c r="A1515" s="62" t="s">
        <v>857</v>
      </c>
      <c r="B1515" s="62" t="s">
        <v>1165</v>
      </c>
      <c r="C1515" s="63"/>
      <c r="D1515" s="64"/>
      <c r="E1515" s="65"/>
      <c r="F1515" s="66"/>
      <c r="G1515" s="63"/>
      <c r="H1515" s="67"/>
      <c r="I1515" s="68"/>
      <c r="J1515" s="68"/>
      <c r="K1515" s="34"/>
      <c r="L1515" s="75">
        <v>1515</v>
      </c>
      <c r="M1515" s="75" t="b">
        <f xml:space="preserve"> IF(AND(Edges[Relationship Date (UTC)] &gt;= Misc!$O$2, Edges[Relationship Date (UTC)] &lt;= Misc!$P$2,Edges[Tweet Date (UTC)] &gt;= Misc!$O$3, Edges[Tweet Date (UTC)] &lt;= Misc!$P$3,TRUE), TRUE, FALSE)</f>
        <v>1</v>
      </c>
      <c r="N1515" s="70"/>
      <c r="O1515" s="87" t="s">
        <v>1908</v>
      </c>
      <c r="P1515" s="90">
        <v>44081.393171296295</v>
      </c>
      <c r="Q1515" s="87" t="s">
        <v>2312</v>
      </c>
      <c r="R1515" s="87"/>
      <c r="S1515" s="87"/>
      <c r="T1515" s="87"/>
      <c r="U1515" s="90">
        <v>44081.393171296295</v>
      </c>
      <c r="V1515" s="92" t="s">
        <v>3956</v>
      </c>
      <c r="W1515" s="87"/>
      <c r="X1515" s="87"/>
      <c r="Y1515" s="96" t="s">
        <v>5956</v>
      </c>
      <c r="Z1515" s="87"/>
      <c r="AA1515" s="48">
        <v>0</v>
      </c>
      <c r="AB1515" s="49">
        <v>0</v>
      </c>
      <c r="AC1515" s="48">
        <v>0</v>
      </c>
      <c r="AD1515" s="49">
        <v>0</v>
      </c>
      <c r="AE1515" s="48">
        <v>0</v>
      </c>
      <c r="AF1515" s="49">
        <v>0</v>
      </c>
      <c r="AG1515" s="48">
        <v>21</v>
      </c>
      <c r="AH1515" s="49">
        <v>100</v>
      </c>
      <c r="AI1515" s="48">
        <v>21</v>
      </c>
    </row>
    <row r="1516" spans="1:35" x14ac:dyDescent="0.25">
      <c r="A1516" s="62" t="s">
        <v>858</v>
      </c>
      <c r="B1516" s="62" t="s">
        <v>1352</v>
      </c>
      <c r="C1516" s="63"/>
      <c r="D1516" s="64"/>
      <c r="E1516" s="65"/>
      <c r="F1516" s="66"/>
      <c r="G1516" s="63"/>
      <c r="H1516" s="67"/>
      <c r="I1516" s="68"/>
      <c r="J1516" s="68"/>
      <c r="K1516" s="34"/>
      <c r="L1516" s="75">
        <v>1516</v>
      </c>
      <c r="M1516" s="75" t="b">
        <f xml:space="preserve"> IF(AND(Edges[Relationship Date (UTC)] &gt;= Misc!$O$2, Edges[Relationship Date (UTC)] &lt;= Misc!$P$2,Edges[Tweet Date (UTC)] &gt;= Misc!$O$3, Edges[Tweet Date (UTC)] &lt;= Misc!$P$3,TRUE), TRUE, FALSE)</f>
        <v>1</v>
      </c>
      <c r="N1516" s="70"/>
      <c r="O1516" s="87" t="s">
        <v>1908</v>
      </c>
      <c r="P1516" s="90">
        <v>44081.393229166664</v>
      </c>
      <c r="Q1516" s="87" t="s">
        <v>1934</v>
      </c>
      <c r="R1516" s="87"/>
      <c r="S1516" s="87"/>
      <c r="T1516" s="87"/>
      <c r="U1516" s="90">
        <v>44081.393229166664</v>
      </c>
      <c r="V1516" s="92" t="s">
        <v>3957</v>
      </c>
      <c r="W1516" s="87"/>
      <c r="X1516" s="87"/>
      <c r="Y1516" s="96" t="s">
        <v>5957</v>
      </c>
      <c r="Z1516" s="87"/>
      <c r="AA1516" s="48">
        <v>0</v>
      </c>
      <c r="AB1516" s="49">
        <v>0</v>
      </c>
      <c r="AC1516" s="48">
        <v>0</v>
      </c>
      <c r="AD1516" s="49">
        <v>0</v>
      </c>
      <c r="AE1516" s="48">
        <v>0</v>
      </c>
      <c r="AF1516" s="49">
        <v>0</v>
      </c>
      <c r="AG1516" s="48">
        <v>48</v>
      </c>
      <c r="AH1516" s="49">
        <v>100</v>
      </c>
      <c r="AI1516" s="48">
        <v>48</v>
      </c>
    </row>
    <row r="1517" spans="1:35" x14ac:dyDescent="0.25">
      <c r="A1517" s="62" t="s">
        <v>859</v>
      </c>
      <c r="B1517" s="62" t="s">
        <v>1165</v>
      </c>
      <c r="C1517" s="63"/>
      <c r="D1517" s="64"/>
      <c r="E1517" s="65"/>
      <c r="F1517" s="66"/>
      <c r="G1517" s="63"/>
      <c r="H1517" s="67"/>
      <c r="I1517" s="68"/>
      <c r="J1517" s="68"/>
      <c r="K1517" s="34"/>
      <c r="L1517" s="75">
        <v>1517</v>
      </c>
      <c r="M1517" s="75" t="b">
        <f xml:space="preserve"> IF(AND(Edges[Relationship Date (UTC)] &gt;= Misc!$O$2, Edges[Relationship Date (UTC)] &lt;= Misc!$P$2,Edges[Tweet Date (UTC)] &gt;= Misc!$O$3, Edges[Tweet Date (UTC)] &lt;= Misc!$P$3,TRUE), TRUE, FALSE)</f>
        <v>1</v>
      </c>
      <c r="N1517" s="70"/>
      <c r="O1517" s="87" t="s">
        <v>1908</v>
      </c>
      <c r="P1517" s="90">
        <v>44081.393240740741</v>
      </c>
      <c r="Q1517" s="87" t="s">
        <v>1911</v>
      </c>
      <c r="R1517" s="87"/>
      <c r="S1517" s="87"/>
      <c r="T1517" s="87" t="s">
        <v>2743</v>
      </c>
      <c r="U1517" s="90">
        <v>44081.393240740741</v>
      </c>
      <c r="V1517" s="92" t="s">
        <v>3958</v>
      </c>
      <c r="W1517" s="87"/>
      <c r="X1517" s="87"/>
      <c r="Y1517" s="96" t="s">
        <v>5958</v>
      </c>
      <c r="Z1517" s="87"/>
      <c r="AA1517" s="48">
        <v>0</v>
      </c>
      <c r="AB1517" s="49">
        <v>0</v>
      </c>
      <c r="AC1517" s="48">
        <v>0</v>
      </c>
      <c r="AD1517" s="49">
        <v>0</v>
      </c>
      <c r="AE1517" s="48">
        <v>0</v>
      </c>
      <c r="AF1517" s="49">
        <v>0</v>
      </c>
      <c r="AG1517" s="48">
        <v>29</v>
      </c>
      <c r="AH1517" s="49">
        <v>100</v>
      </c>
      <c r="AI1517" s="48">
        <v>29</v>
      </c>
    </row>
    <row r="1518" spans="1:35" x14ac:dyDescent="0.25">
      <c r="A1518" s="62" t="s">
        <v>860</v>
      </c>
      <c r="B1518" s="62" t="s">
        <v>1526</v>
      </c>
      <c r="C1518" s="63"/>
      <c r="D1518" s="64"/>
      <c r="E1518" s="65"/>
      <c r="F1518" s="66"/>
      <c r="G1518" s="63"/>
      <c r="H1518" s="67"/>
      <c r="I1518" s="68"/>
      <c r="J1518" s="68"/>
      <c r="K1518" s="34"/>
      <c r="L1518" s="75">
        <v>1518</v>
      </c>
      <c r="M1518" s="75" t="b">
        <f xml:space="preserve"> IF(AND(Edges[Relationship Date (UTC)] &gt;= Misc!$O$2, Edges[Relationship Date (UTC)] &lt;= Misc!$P$2,Edges[Tweet Date (UTC)] &gt;= Misc!$O$3, Edges[Tweet Date (UTC)] &lt;= Misc!$P$3,TRUE), TRUE, FALSE)</f>
        <v>1</v>
      </c>
      <c r="N1518" s="70"/>
      <c r="O1518" s="87" t="s">
        <v>1908</v>
      </c>
      <c r="P1518" s="90">
        <v>44081.372233796297</v>
      </c>
      <c r="Q1518" s="87" t="s">
        <v>2106</v>
      </c>
      <c r="R1518" s="87"/>
      <c r="S1518" s="87"/>
      <c r="T1518" s="87" t="s">
        <v>2798</v>
      </c>
      <c r="U1518" s="90">
        <v>44081.372233796297</v>
      </c>
      <c r="V1518" s="92" t="s">
        <v>3959</v>
      </c>
      <c r="W1518" s="87"/>
      <c r="X1518" s="87"/>
      <c r="Y1518" s="96" t="s">
        <v>5959</v>
      </c>
      <c r="Z1518" s="87"/>
      <c r="AA1518" s="48"/>
      <c r="AB1518" s="49"/>
      <c r="AC1518" s="48"/>
      <c r="AD1518" s="49"/>
      <c r="AE1518" s="48"/>
      <c r="AF1518" s="49"/>
      <c r="AG1518" s="48"/>
      <c r="AH1518" s="49"/>
      <c r="AI1518" s="48"/>
    </row>
    <row r="1519" spans="1:35" x14ac:dyDescent="0.25">
      <c r="A1519" s="62" t="s">
        <v>860</v>
      </c>
      <c r="B1519" s="62" t="s">
        <v>1528</v>
      </c>
      <c r="C1519" s="63"/>
      <c r="D1519" s="64"/>
      <c r="E1519" s="65"/>
      <c r="F1519" s="66"/>
      <c r="G1519" s="63"/>
      <c r="H1519" s="67"/>
      <c r="I1519" s="68"/>
      <c r="J1519" s="68"/>
      <c r="K1519" s="34"/>
      <c r="L1519" s="75">
        <v>1519</v>
      </c>
      <c r="M1519" s="75" t="b">
        <f xml:space="preserve"> IF(AND(Edges[Relationship Date (UTC)] &gt;= Misc!$O$2, Edges[Relationship Date (UTC)] &lt;= Misc!$P$2,Edges[Tweet Date (UTC)] &gt;= Misc!$O$3, Edges[Tweet Date (UTC)] &lt;= Misc!$P$3,TRUE), TRUE, FALSE)</f>
        <v>1</v>
      </c>
      <c r="N1519" s="70"/>
      <c r="O1519" s="87" t="s">
        <v>1908</v>
      </c>
      <c r="P1519" s="90">
        <v>44081.372233796297</v>
      </c>
      <c r="Q1519" s="87" t="s">
        <v>2106</v>
      </c>
      <c r="R1519" s="87"/>
      <c r="S1519" s="87"/>
      <c r="T1519" s="87" t="s">
        <v>2798</v>
      </c>
      <c r="U1519" s="90">
        <v>44081.372233796297</v>
      </c>
      <c r="V1519" s="92" t="s">
        <v>3959</v>
      </c>
      <c r="W1519" s="87"/>
      <c r="X1519" s="87"/>
      <c r="Y1519" s="96" t="s">
        <v>5959</v>
      </c>
      <c r="Z1519" s="87"/>
      <c r="AA1519" s="48"/>
      <c r="AB1519" s="49"/>
      <c r="AC1519" s="48"/>
      <c r="AD1519" s="49"/>
      <c r="AE1519" s="48"/>
      <c r="AF1519" s="49"/>
      <c r="AG1519" s="48"/>
      <c r="AH1519" s="49"/>
      <c r="AI1519" s="48"/>
    </row>
    <row r="1520" spans="1:35" x14ac:dyDescent="0.25">
      <c r="A1520" s="62" t="s">
        <v>860</v>
      </c>
      <c r="B1520" s="62" t="s">
        <v>1527</v>
      </c>
      <c r="C1520" s="63"/>
      <c r="D1520" s="64"/>
      <c r="E1520" s="65"/>
      <c r="F1520" s="66"/>
      <c r="G1520" s="63"/>
      <c r="H1520" s="67"/>
      <c r="I1520" s="68"/>
      <c r="J1520" s="68"/>
      <c r="K1520" s="34"/>
      <c r="L1520" s="75">
        <v>1520</v>
      </c>
      <c r="M1520" s="75" t="b">
        <f xml:space="preserve"> IF(AND(Edges[Relationship Date (UTC)] &gt;= Misc!$O$2, Edges[Relationship Date (UTC)] &lt;= Misc!$P$2,Edges[Tweet Date (UTC)] &gt;= Misc!$O$3, Edges[Tweet Date (UTC)] &lt;= Misc!$P$3,TRUE), TRUE, FALSE)</f>
        <v>1</v>
      </c>
      <c r="N1520" s="70"/>
      <c r="O1520" s="87" t="s">
        <v>1908</v>
      </c>
      <c r="P1520" s="90">
        <v>44081.372233796297</v>
      </c>
      <c r="Q1520" s="87" t="s">
        <v>2106</v>
      </c>
      <c r="R1520" s="87"/>
      <c r="S1520" s="87"/>
      <c r="T1520" s="87" t="s">
        <v>2798</v>
      </c>
      <c r="U1520" s="90">
        <v>44081.372233796297</v>
      </c>
      <c r="V1520" s="92" t="s">
        <v>3959</v>
      </c>
      <c r="W1520" s="87"/>
      <c r="X1520" s="87"/>
      <c r="Y1520" s="96" t="s">
        <v>5959</v>
      </c>
      <c r="Z1520" s="87"/>
      <c r="AA1520" s="48"/>
      <c r="AB1520" s="49"/>
      <c r="AC1520" s="48"/>
      <c r="AD1520" s="49"/>
      <c r="AE1520" s="48"/>
      <c r="AF1520" s="49"/>
      <c r="AG1520" s="48"/>
      <c r="AH1520" s="49"/>
      <c r="AI1520" s="48"/>
    </row>
    <row r="1521" spans="1:35" x14ac:dyDescent="0.25">
      <c r="A1521" s="62" t="s">
        <v>860</v>
      </c>
      <c r="B1521" s="62" t="s">
        <v>1387</v>
      </c>
      <c r="C1521" s="63"/>
      <c r="D1521" s="64"/>
      <c r="E1521" s="65"/>
      <c r="F1521" s="66"/>
      <c r="G1521" s="63"/>
      <c r="H1521" s="67"/>
      <c r="I1521" s="68"/>
      <c r="J1521" s="68"/>
      <c r="K1521" s="34"/>
      <c r="L1521" s="75">
        <v>1521</v>
      </c>
      <c r="M1521" s="75" t="b">
        <f xml:space="preserve"> IF(AND(Edges[Relationship Date (UTC)] &gt;= Misc!$O$2, Edges[Relationship Date (UTC)] &lt;= Misc!$P$2,Edges[Tweet Date (UTC)] &gt;= Misc!$O$3, Edges[Tweet Date (UTC)] &lt;= Misc!$P$3,TRUE), TRUE, FALSE)</f>
        <v>1</v>
      </c>
      <c r="N1521" s="70"/>
      <c r="O1521" s="87" t="s">
        <v>1908</v>
      </c>
      <c r="P1521" s="90">
        <v>44081.372233796297</v>
      </c>
      <c r="Q1521" s="87" t="s">
        <v>2106</v>
      </c>
      <c r="R1521" s="87"/>
      <c r="S1521" s="87"/>
      <c r="T1521" s="87" t="s">
        <v>2798</v>
      </c>
      <c r="U1521" s="90">
        <v>44081.372233796297</v>
      </c>
      <c r="V1521" s="92" t="s">
        <v>3959</v>
      </c>
      <c r="W1521" s="87"/>
      <c r="X1521" s="87"/>
      <c r="Y1521" s="96" t="s">
        <v>5959</v>
      </c>
      <c r="Z1521" s="87"/>
      <c r="AA1521" s="48">
        <v>0</v>
      </c>
      <c r="AB1521" s="49">
        <v>0</v>
      </c>
      <c r="AC1521" s="48">
        <v>0</v>
      </c>
      <c r="AD1521" s="49">
        <v>0</v>
      </c>
      <c r="AE1521" s="48">
        <v>0</v>
      </c>
      <c r="AF1521" s="49">
        <v>0</v>
      </c>
      <c r="AG1521" s="48">
        <v>33</v>
      </c>
      <c r="AH1521" s="49">
        <v>100</v>
      </c>
      <c r="AI1521" s="48">
        <v>33</v>
      </c>
    </row>
    <row r="1522" spans="1:35" x14ac:dyDescent="0.25">
      <c r="A1522" s="62" t="s">
        <v>860</v>
      </c>
      <c r="B1522" s="62" t="s">
        <v>1165</v>
      </c>
      <c r="C1522" s="63"/>
      <c r="D1522" s="64"/>
      <c r="E1522" s="65"/>
      <c r="F1522" s="66"/>
      <c r="G1522" s="63"/>
      <c r="H1522" s="67"/>
      <c r="I1522" s="68"/>
      <c r="J1522" s="68"/>
      <c r="K1522" s="34"/>
      <c r="L1522" s="75">
        <v>1522</v>
      </c>
      <c r="M1522" s="75" t="b">
        <f xml:space="preserve"> IF(AND(Edges[Relationship Date (UTC)] &gt;= Misc!$O$2, Edges[Relationship Date (UTC)] &lt;= Misc!$P$2,Edges[Tweet Date (UTC)] &gt;= Misc!$O$3, Edges[Tweet Date (UTC)] &lt;= Misc!$P$3,TRUE), TRUE, FALSE)</f>
        <v>1</v>
      </c>
      <c r="N1522" s="70"/>
      <c r="O1522" s="87" t="s">
        <v>1908</v>
      </c>
      <c r="P1522" s="90">
        <v>44081.393275462964</v>
      </c>
      <c r="Q1522" s="87" t="s">
        <v>1911</v>
      </c>
      <c r="R1522" s="87"/>
      <c r="S1522" s="87"/>
      <c r="T1522" s="87" t="s">
        <v>2743</v>
      </c>
      <c r="U1522" s="90">
        <v>44081.393275462964</v>
      </c>
      <c r="V1522" s="92" t="s">
        <v>3960</v>
      </c>
      <c r="W1522" s="87"/>
      <c r="X1522" s="87"/>
      <c r="Y1522" s="96" t="s">
        <v>5960</v>
      </c>
      <c r="Z1522" s="87"/>
      <c r="AA1522" s="48">
        <v>0</v>
      </c>
      <c r="AB1522" s="49">
        <v>0</v>
      </c>
      <c r="AC1522" s="48">
        <v>0</v>
      </c>
      <c r="AD1522" s="49">
        <v>0</v>
      </c>
      <c r="AE1522" s="48">
        <v>0</v>
      </c>
      <c r="AF1522" s="49">
        <v>0</v>
      </c>
      <c r="AG1522" s="48">
        <v>29</v>
      </c>
      <c r="AH1522" s="49">
        <v>100</v>
      </c>
      <c r="AI1522" s="48">
        <v>29</v>
      </c>
    </row>
    <row r="1523" spans="1:35" x14ac:dyDescent="0.25">
      <c r="A1523" s="62" t="s">
        <v>861</v>
      </c>
      <c r="B1523" s="62" t="s">
        <v>1165</v>
      </c>
      <c r="C1523" s="63"/>
      <c r="D1523" s="64"/>
      <c r="E1523" s="65"/>
      <c r="F1523" s="66"/>
      <c r="G1523" s="63"/>
      <c r="H1523" s="67"/>
      <c r="I1523" s="68"/>
      <c r="J1523" s="68"/>
      <c r="K1523" s="34"/>
      <c r="L1523" s="75">
        <v>1523</v>
      </c>
      <c r="M1523" s="75" t="b">
        <f xml:space="preserve"> IF(AND(Edges[Relationship Date (UTC)] &gt;= Misc!$O$2, Edges[Relationship Date (UTC)] &lt;= Misc!$P$2,Edges[Tweet Date (UTC)] &gt;= Misc!$O$3, Edges[Tweet Date (UTC)] &lt;= Misc!$P$3,TRUE), TRUE, FALSE)</f>
        <v>1</v>
      </c>
      <c r="N1523" s="70"/>
      <c r="O1523" s="87" t="s">
        <v>1908</v>
      </c>
      <c r="P1523" s="90">
        <v>44081.393287037034</v>
      </c>
      <c r="Q1523" s="87" t="s">
        <v>1988</v>
      </c>
      <c r="R1523" s="87"/>
      <c r="S1523" s="87"/>
      <c r="T1523" s="87"/>
      <c r="U1523" s="90">
        <v>44081.393287037034</v>
      </c>
      <c r="V1523" s="92" t="s">
        <v>3961</v>
      </c>
      <c r="W1523" s="87"/>
      <c r="X1523" s="87"/>
      <c r="Y1523" s="96" t="s">
        <v>5961</v>
      </c>
      <c r="Z1523" s="87"/>
      <c r="AA1523" s="48">
        <v>0</v>
      </c>
      <c r="AB1523" s="49">
        <v>0</v>
      </c>
      <c r="AC1523" s="48">
        <v>0</v>
      </c>
      <c r="AD1523" s="49">
        <v>0</v>
      </c>
      <c r="AE1523" s="48">
        <v>0</v>
      </c>
      <c r="AF1523" s="49">
        <v>0</v>
      </c>
      <c r="AG1523" s="48">
        <v>44</v>
      </c>
      <c r="AH1523" s="49">
        <v>100</v>
      </c>
      <c r="AI1523" s="48">
        <v>44</v>
      </c>
    </row>
    <row r="1524" spans="1:35" x14ac:dyDescent="0.25">
      <c r="A1524" s="62" t="s">
        <v>862</v>
      </c>
      <c r="B1524" s="62" t="s">
        <v>1165</v>
      </c>
      <c r="C1524" s="63"/>
      <c r="D1524" s="64"/>
      <c r="E1524" s="65"/>
      <c r="F1524" s="66"/>
      <c r="G1524" s="63"/>
      <c r="H1524" s="67"/>
      <c r="I1524" s="68"/>
      <c r="J1524" s="68"/>
      <c r="K1524" s="34"/>
      <c r="L1524" s="75">
        <v>1524</v>
      </c>
      <c r="M1524" s="75" t="b">
        <f xml:space="preserve"> IF(AND(Edges[Relationship Date (UTC)] &gt;= Misc!$O$2, Edges[Relationship Date (UTC)] &lt;= Misc!$P$2,Edges[Tweet Date (UTC)] &gt;= Misc!$O$3, Edges[Tweet Date (UTC)] &lt;= Misc!$P$3,TRUE), TRUE, FALSE)</f>
        <v>1</v>
      </c>
      <c r="N1524" s="70"/>
      <c r="O1524" s="87" t="s">
        <v>1908</v>
      </c>
      <c r="P1524" s="90">
        <v>44081.39329861111</v>
      </c>
      <c r="Q1524" s="87" t="s">
        <v>2117</v>
      </c>
      <c r="R1524" s="87"/>
      <c r="S1524" s="87"/>
      <c r="T1524" s="87" t="s">
        <v>2747</v>
      </c>
      <c r="U1524" s="90">
        <v>44081.39329861111</v>
      </c>
      <c r="V1524" s="92" t="s">
        <v>3962</v>
      </c>
      <c r="W1524" s="87"/>
      <c r="X1524" s="87"/>
      <c r="Y1524" s="96" t="s">
        <v>5962</v>
      </c>
      <c r="Z1524" s="87"/>
      <c r="AA1524" s="48">
        <v>0</v>
      </c>
      <c r="AB1524" s="49">
        <v>0</v>
      </c>
      <c r="AC1524" s="48">
        <v>0</v>
      </c>
      <c r="AD1524" s="49">
        <v>0</v>
      </c>
      <c r="AE1524" s="48">
        <v>0</v>
      </c>
      <c r="AF1524" s="49">
        <v>0</v>
      </c>
      <c r="AG1524" s="48">
        <v>23</v>
      </c>
      <c r="AH1524" s="49">
        <v>100</v>
      </c>
      <c r="AI1524" s="48">
        <v>23</v>
      </c>
    </row>
    <row r="1525" spans="1:35" x14ac:dyDescent="0.25">
      <c r="A1525" s="62" t="s">
        <v>863</v>
      </c>
      <c r="B1525" s="62" t="s">
        <v>1745</v>
      </c>
      <c r="C1525" s="63"/>
      <c r="D1525" s="64"/>
      <c r="E1525" s="65"/>
      <c r="F1525" s="66"/>
      <c r="G1525" s="63"/>
      <c r="H1525" s="67"/>
      <c r="I1525" s="68"/>
      <c r="J1525" s="68"/>
      <c r="K1525" s="34"/>
      <c r="L1525" s="75">
        <v>1525</v>
      </c>
      <c r="M1525" s="75" t="b">
        <f xml:space="preserve"> IF(AND(Edges[Relationship Date (UTC)] &gt;= Misc!$O$2, Edges[Relationship Date (UTC)] &lt;= Misc!$P$2,Edges[Tweet Date (UTC)] &gt;= Misc!$O$3, Edges[Tweet Date (UTC)] &lt;= Misc!$P$3,TRUE), TRUE, FALSE)</f>
        <v>1</v>
      </c>
      <c r="N1525" s="70"/>
      <c r="O1525" s="87" t="s">
        <v>1908</v>
      </c>
      <c r="P1525" s="90">
        <v>44081.393240740741</v>
      </c>
      <c r="Q1525" s="87" t="s">
        <v>2374</v>
      </c>
      <c r="R1525" s="87"/>
      <c r="S1525" s="87"/>
      <c r="T1525" s="87"/>
      <c r="U1525" s="90">
        <v>44081.393240740741</v>
      </c>
      <c r="V1525" s="92" t="s">
        <v>3963</v>
      </c>
      <c r="W1525" s="87"/>
      <c r="X1525" s="87"/>
      <c r="Y1525" s="96" t="s">
        <v>5963</v>
      </c>
      <c r="Z1525" s="87"/>
      <c r="AA1525" s="48">
        <v>0</v>
      </c>
      <c r="AB1525" s="49">
        <v>0</v>
      </c>
      <c r="AC1525" s="48">
        <v>0</v>
      </c>
      <c r="AD1525" s="49">
        <v>0</v>
      </c>
      <c r="AE1525" s="48">
        <v>0</v>
      </c>
      <c r="AF1525" s="49">
        <v>0</v>
      </c>
      <c r="AG1525" s="48">
        <v>49</v>
      </c>
      <c r="AH1525" s="49">
        <v>100</v>
      </c>
      <c r="AI1525" s="48">
        <v>49</v>
      </c>
    </row>
    <row r="1526" spans="1:35" x14ac:dyDescent="0.25">
      <c r="A1526" s="62" t="s">
        <v>863</v>
      </c>
      <c r="B1526" s="62" t="s">
        <v>1745</v>
      </c>
      <c r="C1526" s="63"/>
      <c r="D1526" s="64"/>
      <c r="E1526" s="65"/>
      <c r="F1526" s="66"/>
      <c r="G1526" s="63"/>
      <c r="H1526" s="67"/>
      <c r="I1526" s="68"/>
      <c r="J1526" s="68"/>
      <c r="K1526" s="34"/>
      <c r="L1526" s="75">
        <v>1526</v>
      </c>
      <c r="M1526" s="75" t="b">
        <f xml:space="preserve"> IF(AND(Edges[Relationship Date (UTC)] &gt;= Misc!$O$2, Edges[Relationship Date (UTC)] &lt;= Misc!$P$2,Edges[Tweet Date (UTC)] &gt;= Misc!$O$3, Edges[Tweet Date (UTC)] &lt;= Misc!$P$3,TRUE), TRUE, FALSE)</f>
        <v>1</v>
      </c>
      <c r="N1526" s="70"/>
      <c r="O1526" s="87" t="s">
        <v>1908</v>
      </c>
      <c r="P1526" s="90">
        <v>44081.39329861111</v>
      </c>
      <c r="Q1526" s="87" t="s">
        <v>2374</v>
      </c>
      <c r="R1526" s="87"/>
      <c r="S1526" s="87"/>
      <c r="T1526" s="87"/>
      <c r="U1526" s="90">
        <v>44081.39329861111</v>
      </c>
      <c r="V1526" s="92" t="s">
        <v>3964</v>
      </c>
      <c r="W1526" s="87"/>
      <c r="X1526" s="87"/>
      <c r="Y1526" s="96" t="s">
        <v>5964</v>
      </c>
      <c r="Z1526" s="87"/>
      <c r="AA1526" s="48">
        <v>0</v>
      </c>
      <c r="AB1526" s="49">
        <v>0</v>
      </c>
      <c r="AC1526" s="48">
        <v>0</v>
      </c>
      <c r="AD1526" s="49">
        <v>0</v>
      </c>
      <c r="AE1526" s="48">
        <v>0</v>
      </c>
      <c r="AF1526" s="49">
        <v>0</v>
      </c>
      <c r="AG1526" s="48">
        <v>49</v>
      </c>
      <c r="AH1526" s="49">
        <v>100</v>
      </c>
      <c r="AI1526" s="48">
        <v>49</v>
      </c>
    </row>
    <row r="1527" spans="1:35" x14ac:dyDescent="0.25">
      <c r="A1527" s="62" t="s">
        <v>864</v>
      </c>
      <c r="B1527" s="62" t="s">
        <v>1646</v>
      </c>
      <c r="C1527" s="63"/>
      <c r="D1527" s="64"/>
      <c r="E1527" s="65"/>
      <c r="F1527" s="66"/>
      <c r="G1527" s="63"/>
      <c r="H1527" s="67"/>
      <c r="I1527" s="68"/>
      <c r="J1527" s="68"/>
      <c r="K1527" s="34"/>
      <c r="L1527" s="75">
        <v>1527</v>
      </c>
      <c r="M1527" s="75" t="b">
        <f xml:space="preserve"> IF(AND(Edges[Relationship Date (UTC)] &gt;= Misc!$O$2, Edges[Relationship Date (UTC)] &lt;= Misc!$P$2,Edges[Tweet Date (UTC)] &gt;= Misc!$O$3, Edges[Tweet Date (UTC)] &lt;= Misc!$P$3,TRUE), TRUE, FALSE)</f>
        <v>1</v>
      </c>
      <c r="N1527" s="70"/>
      <c r="O1527" s="87" t="s">
        <v>1908</v>
      </c>
      <c r="P1527" s="90">
        <v>44081.393333333333</v>
      </c>
      <c r="Q1527" s="87" t="s">
        <v>2255</v>
      </c>
      <c r="R1527" s="87"/>
      <c r="S1527" s="87"/>
      <c r="T1527" s="87" t="s">
        <v>2828</v>
      </c>
      <c r="U1527" s="90">
        <v>44081.393333333333</v>
      </c>
      <c r="V1527" s="92" t="s">
        <v>3965</v>
      </c>
      <c r="W1527" s="87"/>
      <c r="X1527" s="87"/>
      <c r="Y1527" s="96" t="s">
        <v>5965</v>
      </c>
      <c r="Z1527" s="87"/>
      <c r="AA1527" s="48">
        <v>0</v>
      </c>
      <c r="AB1527" s="49">
        <v>0</v>
      </c>
      <c r="AC1527" s="48">
        <v>0</v>
      </c>
      <c r="AD1527" s="49">
        <v>0</v>
      </c>
      <c r="AE1527" s="48">
        <v>0</v>
      </c>
      <c r="AF1527" s="49">
        <v>0</v>
      </c>
      <c r="AG1527" s="48">
        <v>37</v>
      </c>
      <c r="AH1527" s="49">
        <v>100</v>
      </c>
      <c r="AI1527" s="48">
        <v>37</v>
      </c>
    </row>
    <row r="1528" spans="1:35" x14ac:dyDescent="0.25">
      <c r="A1528" s="62" t="s">
        <v>865</v>
      </c>
      <c r="B1528" s="62" t="s">
        <v>1165</v>
      </c>
      <c r="C1528" s="63"/>
      <c r="D1528" s="64"/>
      <c r="E1528" s="65"/>
      <c r="F1528" s="66"/>
      <c r="G1528" s="63"/>
      <c r="H1528" s="67"/>
      <c r="I1528" s="68"/>
      <c r="J1528" s="68"/>
      <c r="K1528" s="34"/>
      <c r="L1528" s="75">
        <v>1528</v>
      </c>
      <c r="M1528" s="75" t="b">
        <f xml:space="preserve"> IF(AND(Edges[Relationship Date (UTC)] &gt;= Misc!$O$2, Edges[Relationship Date (UTC)] &lt;= Misc!$P$2,Edges[Tweet Date (UTC)] &gt;= Misc!$O$3, Edges[Tweet Date (UTC)] &lt;= Misc!$P$3,TRUE), TRUE, FALSE)</f>
        <v>1</v>
      </c>
      <c r="N1528" s="70"/>
      <c r="O1528" s="87" t="s">
        <v>1908</v>
      </c>
      <c r="P1528" s="90">
        <v>44081.393391203703</v>
      </c>
      <c r="Q1528" s="87" t="s">
        <v>2312</v>
      </c>
      <c r="R1528" s="87"/>
      <c r="S1528" s="87"/>
      <c r="T1528" s="87"/>
      <c r="U1528" s="90">
        <v>44081.393391203703</v>
      </c>
      <c r="V1528" s="92" t="s">
        <v>3966</v>
      </c>
      <c r="W1528" s="87"/>
      <c r="X1528" s="87"/>
      <c r="Y1528" s="96" t="s">
        <v>5966</v>
      </c>
      <c r="Z1528" s="87"/>
      <c r="AA1528" s="48">
        <v>0</v>
      </c>
      <c r="AB1528" s="49">
        <v>0</v>
      </c>
      <c r="AC1528" s="48">
        <v>0</v>
      </c>
      <c r="AD1528" s="49">
        <v>0</v>
      </c>
      <c r="AE1528" s="48">
        <v>0</v>
      </c>
      <c r="AF1528" s="49">
        <v>0</v>
      </c>
      <c r="AG1528" s="48">
        <v>21</v>
      </c>
      <c r="AH1528" s="49">
        <v>100</v>
      </c>
      <c r="AI1528" s="48">
        <v>21</v>
      </c>
    </row>
    <row r="1529" spans="1:35" x14ac:dyDescent="0.25">
      <c r="A1529" s="62" t="s">
        <v>866</v>
      </c>
      <c r="B1529" s="62" t="s">
        <v>1165</v>
      </c>
      <c r="C1529" s="63"/>
      <c r="D1529" s="64"/>
      <c r="E1529" s="65"/>
      <c r="F1529" s="66"/>
      <c r="G1529" s="63"/>
      <c r="H1529" s="67"/>
      <c r="I1529" s="68"/>
      <c r="J1529" s="68"/>
      <c r="K1529" s="34"/>
      <c r="L1529" s="75">
        <v>1529</v>
      </c>
      <c r="M1529" s="75" t="b">
        <f xml:space="preserve"> IF(AND(Edges[Relationship Date (UTC)] &gt;= Misc!$O$2, Edges[Relationship Date (UTC)] &lt;= Misc!$P$2,Edges[Tweet Date (UTC)] &gt;= Misc!$O$3, Edges[Tweet Date (UTC)] &lt;= Misc!$P$3,TRUE), TRUE, FALSE)</f>
        <v>1</v>
      </c>
      <c r="N1529" s="70"/>
      <c r="O1529" s="87" t="s">
        <v>1908</v>
      </c>
      <c r="P1529" s="90">
        <v>44081.393391203703</v>
      </c>
      <c r="Q1529" s="87" t="s">
        <v>1918</v>
      </c>
      <c r="R1529" s="87"/>
      <c r="S1529" s="87"/>
      <c r="T1529" s="87"/>
      <c r="U1529" s="90">
        <v>44081.393391203703</v>
      </c>
      <c r="V1529" s="92" t="s">
        <v>3967</v>
      </c>
      <c r="W1529" s="87"/>
      <c r="X1529" s="87"/>
      <c r="Y1529" s="96" t="s">
        <v>5967</v>
      </c>
      <c r="Z1529" s="87"/>
      <c r="AA1529" s="48">
        <v>0</v>
      </c>
      <c r="AB1529" s="49">
        <v>0</v>
      </c>
      <c r="AC1529" s="48">
        <v>0</v>
      </c>
      <c r="AD1529" s="49">
        <v>0</v>
      </c>
      <c r="AE1529" s="48">
        <v>0</v>
      </c>
      <c r="AF1529" s="49">
        <v>0</v>
      </c>
      <c r="AG1529" s="48">
        <v>44</v>
      </c>
      <c r="AH1529" s="49">
        <v>100</v>
      </c>
      <c r="AI1529" s="48">
        <v>44</v>
      </c>
    </row>
    <row r="1530" spans="1:35" x14ac:dyDescent="0.25">
      <c r="A1530" s="62" t="s">
        <v>867</v>
      </c>
      <c r="B1530" s="62" t="s">
        <v>1165</v>
      </c>
      <c r="C1530" s="63"/>
      <c r="D1530" s="64"/>
      <c r="E1530" s="65"/>
      <c r="F1530" s="66"/>
      <c r="G1530" s="63"/>
      <c r="H1530" s="67"/>
      <c r="I1530" s="68"/>
      <c r="J1530" s="68"/>
      <c r="K1530" s="34"/>
      <c r="L1530" s="75">
        <v>1530</v>
      </c>
      <c r="M1530" s="75" t="b">
        <f xml:space="preserve"> IF(AND(Edges[Relationship Date (UTC)] &gt;= Misc!$O$2, Edges[Relationship Date (UTC)] &lt;= Misc!$P$2,Edges[Tweet Date (UTC)] &gt;= Misc!$O$3, Edges[Tweet Date (UTC)] &lt;= Misc!$P$3,TRUE), TRUE, FALSE)</f>
        <v>1</v>
      </c>
      <c r="N1530" s="70"/>
      <c r="O1530" s="87" t="s">
        <v>1908</v>
      </c>
      <c r="P1530" s="90">
        <v>44081.393391203703</v>
      </c>
      <c r="Q1530" s="87" t="s">
        <v>1918</v>
      </c>
      <c r="R1530" s="87"/>
      <c r="S1530" s="87"/>
      <c r="T1530" s="87"/>
      <c r="U1530" s="90">
        <v>44081.393391203703</v>
      </c>
      <c r="V1530" s="92" t="s">
        <v>3968</v>
      </c>
      <c r="W1530" s="87"/>
      <c r="X1530" s="87"/>
      <c r="Y1530" s="96" t="s">
        <v>5968</v>
      </c>
      <c r="Z1530" s="87"/>
      <c r="AA1530" s="48">
        <v>0</v>
      </c>
      <c r="AB1530" s="49">
        <v>0</v>
      </c>
      <c r="AC1530" s="48">
        <v>0</v>
      </c>
      <c r="AD1530" s="49">
        <v>0</v>
      </c>
      <c r="AE1530" s="48">
        <v>0</v>
      </c>
      <c r="AF1530" s="49">
        <v>0</v>
      </c>
      <c r="AG1530" s="48">
        <v>44</v>
      </c>
      <c r="AH1530" s="49">
        <v>100</v>
      </c>
      <c r="AI1530" s="48">
        <v>44</v>
      </c>
    </row>
    <row r="1531" spans="1:35" x14ac:dyDescent="0.25">
      <c r="A1531" s="62" t="s">
        <v>868</v>
      </c>
      <c r="B1531" s="62" t="s">
        <v>1165</v>
      </c>
      <c r="C1531" s="63"/>
      <c r="D1531" s="64"/>
      <c r="E1531" s="65"/>
      <c r="F1531" s="66"/>
      <c r="G1531" s="63"/>
      <c r="H1531" s="67"/>
      <c r="I1531" s="68"/>
      <c r="J1531" s="68"/>
      <c r="K1531" s="34"/>
      <c r="L1531" s="75">
        <v>1531</v>
      </c>
      <c r="M1531" s="75" t="b">
        <f xml:space="preserve"> IF(AND(Edges[Relationship Date (UTC)] &gt;= Misc!$O$2, Edges[Relationship Date (UTC)] &lt;= Misc!$P$2,Edges[Tweet Date (UTC)] &gt;= Misc!$O$3, Edges[Tweet Date (UTC)] &lt;= Misc!$P$3,TRUE), TRUE, FALSE)</f>
        <v>1</v>
      </c>
      <c r="N1531" s="70"/>
      <c r="O1531" s="87" t="s">
        <v>1908</v>
      </c>
      <c r="P1531" s="90">
        <v>44081.393414351849</v>
      </c>
      <c r="Q1531" s="87" t="s">
        <v>2312</v>
      </c>
      <c r="R1531" s="87"/>
      <c r="S1531" s="87"/>
      <c r="T1531" s="87"/>
      <c r="U1531" s="90">
        <v>44081.393414351849</v>
      </c>
      <c r="V1531" s="92" t="s">
        <v>3969</v>
      </c>
      <c r="W1531" s="87"/>
      <c r="X1531" s="87"/>
      <c r="Y1531" s="96" t="s">
        <v>5969</v>
      </c>
      <c r="Z1531" s="87"/>
      <c r="AA1531" s="48">
        <v>0</v>
      </c>
      <c r="AB1531" s="49">
        <v>0</v>
      </c>
      <c r="AC1531" s="48">
        <v>0</v>
      </c>
      <c r="AD1531" s="49">
        <v>0</v>
      </c>
      <c r="AE1531" s="48">
        <v>0</v>
      </c>
      <c r="AF1531" s="49">
        <v>0</v>
      </c>
      <c r="AG1531" s="48">
        <v>21</v>
      </c>
      <c r="AH1531" s="49">
        <v>100</v>
      </c>
      <c r="AI1531" s="48">
        <v>21</v>
      </c>
    </row>
    <row r="1532" spans="1:35" x14ac:dyDescent="0.25">
      <c r="A1532" s="62" t="s">
        <v>869</v>
      </c>
      <c r="B1532" s="62" t="s">
        <v>1165</v>
      </c>
      <c r="C1532" s="63"/>
      <c r="D1532" s="64"/>
      <c r="E1532" s="65"/>
      <c r="F1532" s="66"/>
      <c r="G1532" s="63"/>
      <c r="H1532" s="67"/>
      <c r="I1532" s="68"/>
      <c r="J1532" s="68"/>
      <c r="K1532" s="34"/>
      <c r="L1532" s="75">
        <v>1532</v>
      </c>
      <c r="M1532" s="75" t="b">
        <f xml:space="preserve"> IF(AND(Edges[Relationship Date (UTC)] &gt;= Misc!$O$2, Edges[Relationship Date (UTC)] &lt;= Misc!$P$2,Edges[Tweet Date (UTC)] &gt;= Misc!$O$3, Edges[Tweet Date (UTC)] &lt;= Misc!$P$3,TRUE), TRUE, FALSE)</f>
        <v>1</v>
      </c>
      <c r="N1532" s="70"/>
      <c r="O1532" s="87" t="s">
        <v>1908</v>
      </c>
      <c r="P1532" s="90">
        <v>44081.393506944441</v>
      </c>
      <c r="Q1532" s="87" t="s">
        <v>1932</v>
      </c>
      <c r="R1532" s="87"/>
      <c r="S1532" s="87"/>
      <c r="T1532" s="87" t="s">
        <v>2743</v>
      </c>
      <c r="U1532" s="90">
        <v>44081.393506944441</v>
      </c>
      <c r="V1532" s="92" t="s">
        <v>3970</v>
      </c>
      <c r="W1532" s="87"/>
      <c r="X1532" s="87"/>
      <c r="Y1532" s="96" t="s">
        <v>5970</v>
      </c>
      <c r="Z1532" s="87"/>
      <c r="AA1532" s="48">
        <v>0</v>
      </c>
      <c r="AB1532" s="49">
        <v>0</v>
      </c>
      <c r="AC1532" s="48">
        <v>0</v>
      </c>
      <c r="AD1532" s="49">
        <v>0</v>
      </c>
      <c r="AE1532" s="48">
        <v>0</v>
      </c>
      <c r="AF1532" s="49">
        <v>0</v>
      </c>
      <c r="AG1532" s="48">
        <v>26</v>
      </c>
      <c r="AH1532" s="49">
        <v>100</v>
      </c>
      <c r="AI1532" s="48">
        <v>26</v>
      </c>
    </row>
    <row r="1533" spans="1:35" x14ac:dyDescent="0.25">
      <c r="A1533" s="62" t="s">
        <v>870</v>
      </c>
      <c r="B1533" s="62" t="s">
        <v>1394</v>
      </c>
      <c r="C1533" s="63"/>
      <c r="D1533" s="64"/>
      <c r="E1533" s="65"/>
      <c r="F1533" s="66"/>
      <c r="G1533" s="63"/>
      <c r="H1533" s="67"/>
      <c r="I1533" s="68"/>
      <c r="J1533" s="68"/>
      <c r="K1533" s="34"/>
      <c r="L1533" s="75">
        <v>1533</v>
      </c>
      <c r="M1533" s="75" t="b">
        <f xml:space="preserve"> IF(AND(Edges[Relationship Date (UTC)] &gt;= Misc!$O$2, Edges[Relationship Date (UTC)] &lt;= Misc!$P$2,Edges[Tweet Date (UTC)] &gt;= Misc!$O$3, Edges[Tweet Date (UTC)] &lt;= Misc!$P$3,TRUE), TRUE, FALSE)</f>
        <v>1</v>
      </c>
      <c r="N1533" s="70"/>
      <c r="O1533" s="87" t="s">
        <v>1908</v>
      </c>
      <c r="P1533" s="90">
        <v>44081.393541666665</v>
      </c>
      <c r="Q1533" s="87" t="s">
        <v>2236</v>
      </c>
      <c r="R1533" s="87"/>
      <c r="S1533" s="87"/>
      <c r="T1533" s="87"/>
      <c r="U1533" s="90">
        <v>44081.393541666665</v>
      </c>
      <c r="V1533" s="92" t="s">
        <v>3971</v>
      </c>
      <c r="W1533" s="87"/>
      <c r="X1533" s="87"/>
      <c r="Y1533" s="96" t="s">
        <v>5971</v>
      </c>
      <c r="Z1533" s="87"/>
      <c r="AA1533" s="48">
        <v>0</v>
      </c>
      <c r="AB1533" s="49">
        <v>0</v>
      </c>
      <c r="AC1533" s="48">
        <v>0</v>
      </c>
      <c r="AD1533" s="49">
        <v>0</v>
      </c>
      <c r="AE1533" s="48">
        <v>0</v>
      </c>
      <c r="AF1533" s="49">
        <v>0</v>
      </c>
      <c r="AG1533" s="48">
        <v>39</v>
      </c>
      <c r="AH1533" s="49">
        <v>100</v>
      </c>
      <c r="AI1533" s="48">
        <v>39</v>
      </c>
    </row>
    <row r="1534" spans="1:35" x14ac:dyDescent="0.25">
      <c r="A1534" s="62" t="s">
        <v>871</v>
      </c>
      <c r="B1534" s="62" t="s">
        <v>1746</v>
      </c>
      <c r="C1534" s="63"/>
      <c r="D1534" s="64"/>
      <c r="E1534" s="65"/>
      <c r="F1534" s="66"/>
      <c r="G1534" s="63"/>
      <c r="H1534" s="67"/>
      <c r="I1534" s="68"/>
      <c r="J1534" s="68"/>
      <c r="K1534" s="34"/>
      <c r="L1534" s="75">
        <v>1534</v>
      </c>
      <c r="M1534" s="75" t="b">
        <f xml:space="preserve"> IF(AND(Edges[Relationship Date (UTC)] &gt;= Misc!$O$2, Edges[Relationship Date (UTC)] &lt;= Misc!$P$2,Edges[Tweet Date (UTC)] &gt;= Misc!$O$3, Edges[Tweet Date (UTC)] &lt;= Misc!$P$3,TRUE), TRUE, FALSE)</f>
        <v>1</v>
      </c>
      <c r="N1534" s="70"/>
      <c r="O1534" s="87" t="s">
        <v>1908</v>
      </c>
      <c r="P1534" s="90">
        <v>44081.392743055556</v>
      </c>
      <c r="Q1534" s="87" t="s">
        <v>2375</v>
      </c>
      <c r="R1534" s="87"/>
      <c r="S1534" s="87"/>
      <c r="T1534" s="87"/>
      <c r="U1534" s="90">
        <v>44081.392743055556</v>
      </c>
      <c r="V1534" s="92" t="s">
        <v>3972</v>
      </c>
      <c r="W1534" s="87"/>
      <c r="X1534" s="87"/>
      <c r="Y1534" s="96" t="s">
        <v>5972</v>
      </c>
      <c r="Z1534" s="87"/>
      <c r="AA1534" s="48">
        <v>0</v>
      </c>
      <c r="AB1534" s="49">
        <v>0</v>
      </c>
      <c r="AC1534" s="48">
        <v>0</v>
      </c>
      <c r="AD1534" s="49">
        <v>0</v>
      </c>
      <c r="AE1534" s="48">
        <v>0</v>
      </c>
      <c r="AF1534" s="49">
        <v>0</v>
      </c>
      <c r="AG1534" s="48">
        <v>35</v>
      </c>
      <c r="AH1534" s="49">
        <v>100</v>
      </c>
      <c r="AI1534" s="48">
        <v>35</v>
      </c>
    </row>
    <row r="1535" spans="1:35" x14ac:dyDescent="0.25">
      <c r="A1535" s="62" t="s">
        <v>871</v>
      </c>
      <c r="B1535" s="62" t="s">
        <v>1692</v>
      </c>
      <c r="C1535" s="63"/>
      <c r="D1535" s="64"/>
      <c r="E1535" s="65"/>
      <c r="F1535" s="66"/>
      <c r="G1535" s="63"/>
      <c r="H1535" s="67"/>
      <c r="I1535" s="68"/>
      <c r="J1535" s="68"/>
      <c r="K1535" s="34"/>
      <c r="L1535" s="75">
        <v>1535</v>
      </c>
      <c r="M1535" s="75" t="b">
        <f xml:space="preserve"> IF(AND(Edges[Relationship Date (UTC)] &gt;= Misc!$O$2, Edges[Relationship Date (UTC)] &lt;= Misc!$P$2,Edges[Tweet Date (UTC)] &gt;= Misc!$O$3, Edges[Tweet Date (UTC)] &lt;= Misc!$P$3,TRUE), TRUE, FALSE)</f>
        <v>1</v>
      </c>
      <c r="N1535" s="70"/>
      <c r="O1535" s="87" t="s">
        <v>1908</v>
      </c>
      <c r="P1535" s="90">
        <v>44081.392777777779</v>
      </c>
      <c r="Q1535" s="87" t="s">
        <v>2304</v>
      </c>
      <c r="R1535" s="87"/>
      <c r="S1535" s="87"/>
      <c r="T1535" s="87"/>
      <c r="U1535" s="90">
        <v>44081.392777777779</v>
      </c>
      <c r="V1535" s="92" t="s">
        <v>3973</v>
      </c>
      <c r="W1535" s="87"/>
      <c r="X1535" s="87"/>
      <c r="Y1535" s="96" t="s">
        <v>5973</v>
      </c>
      <c r="Z1535" s="87"/>
      <c r="AA1535" s="48"/>
      <c r="AB1535" s="49"/>
      <c r="AC1535" s="48"/>
      <c r="AD1535" s="49"/>
      <c r="AE1535" s="48"/>
      <c r="AF1535" s="49"/>
      <c r="AG1535" s="48"/>
      <c r="AH1535" s="49"/>
      <c r="AI1535" s="48"/>
    </row>
    <row r="1536" spans="1:35" x14ac:dyDescent="0.25">
      <c r="A1536" s="62" t="s">
        <v>871</v>
      </c>
      <c r="B1536" s="62" t="s">
        <v>1692</v>
      </c>
      <c r="C1536" s="63"/>
      <c r="D1536" s="64"/>
      <c r="E1536" s="65"/>
      <c r="F1536" s="66"/>
      <c r="G1536" s="63"/>
      <c r="H1536" s="67"/>
      <c r="I1536" s="68"/>
      <c r="J1536" s="68"/>
      <c r="K1536" s="34"/>
      <c r="L1536" s="75">
        <v>1536</v>
      </c>
      <c r="M1536" s="75" t="b">
        <f xml:space="preserve"> IF(AND(Edges[Relationship Date (UTC)] &gt;= Misc!$O$2, Edges[Relationship Date (UTC)] &lt;= Misc!$P$2,Edges[Tweet Date (UTC)] &gt;= Misc!$O$3, Edges[Tweet Date (UTC)] &lt;= Misc!$P$3,TRUE), TRUE, FALSE)</f>
        <v>1</v>
      </c>
      <c r="N1536" s="70"/>
      <c r="O1536" s="87" t="s">
        <v>1908</v>
      </c>
      <c r="P1536" s="90">
        <v>44081.392835648148</v>
      </c>
      <c r="Q1536" s="87" t="s">
        <v>2304</v>
      </c>
      <c r="R1536" s="87"/>
      <c r="S1536" s="87"/>
      <c r="T1536" s="87"/>
      <c r="U1536" s="90">
        <v>44081.392835648148</v>
      </c>
      <c r="V1536" s="92" t="s">
        <v>3974</v>
      </c>
      <c r="W1536" s="87"/>
      <c r="X1536" s="87"/>
      <c r="Y1536" s="96" t="s">
        <v>5974</v>
      </c>
      <c r="Z1536" s="87"/>
      <c r="AA1536" s="48"/>
      <c r="AB1536" s="49"/>
      <c r="AC1536" s="48"/>
      <c r="AD1536" s="49"/>
      <c r="AE1536" s="48"/>
      <c r="AF1536" s="49"/>
      <c r="AG1536" s="48"/>
      <c r="AH1536" s="49"/>
      <c r="AI1536" s="48"/>
    </row>
    <row r="1537" spans="1:35" x14ac:dyDescent="0.25">
      <c r="A1537" s="62" t="s">
        <v>871</v>
      </c>
      <c r="B1537" s="62" t="s">
        <v>1747</v>
      </c>
      <c r="C1537" s="63"/>
      <c r="D1537" s="64"/>
      <c r="E1537" s="65"/>
      <c r="F1537" s="66"/>
      <c r="G1537" s="63"/>
      <c r="H1537" s="67"/>
      <c r="I1537" s="68"/>
      <c r="J1537" s="68"/>
      <c r="K1537" s="34"/>
      <c r="L1537" s="75">
        <v>1537</v>
      </c>
      <c r="M1537" s="75" t="b">
        <f xml:space="preserve"> IF(AND(Edges[Relationship Date (UTC)] &gt;= Misc!$O$2, Edges[Relationship Date (UTC)] &lt;= Misc!$P$2,Edges[Tweet Date (UTC)] &gt;= Misc!$O$3, Edges[Tweet Date (UTC)] &lt;= Misc!$P$3,TRUE), TRUE, FALSE)</f>
        <v>1</v>
      </c>
      <c r="N1537" s="70"/>
      <c r="O1537" s="87" t="s">
        <v>1908</v>
      </c>
      <c r="P1537" s="90">
        <v>44081.393645833334</v>
      </c>
      <c r="Q1537" s="87" t="s">
        <v>2376</v>
      </c>
      <c r="R1537" s="87"/>
      <c r="S1537" s="87"/>
      <c r="T1537" s="87" t="s">
        <v>2752</v>
      </c>
      <c r="U1537" s="90">
        <v>44081.393645833334</v>
      </c>
      <c r="V1537" s="92" t="s">
        <v>3975</v>
      </c>
      <c r="W1537" s="87"/>
      <c r="X1537" s="87"/>
      <c r="Y1537" s="96" t="s">
        <v>5975</v>
      </c>
      <c r="Z1537" s="87"/>
      <c r="AA1537" s="48">
        <v>0</v>
      </c>
      <c r="AB1537" s="49">
        <v>0</v>
      </c>
      <c r="AC1537" s="48">
        <v>0</v>
      </c>
      <c r="AD1537" s="49">
        <v>0</v>
      </c>
      <c r="AE1537" s="48">
        <v>0</v>
      </c>
      <c r="AF1537" s="49">
        <v>0</v>
      </c>
      <c r="AG1537" s="48">
        <v>22</v>
      </c>
      <c r="AH1537" s="49">
        <v>100</v>
      </c>
      <c r="AI1537" s="48">
        <v>22</v>
      </c>
    </row>
    <row r="1538" spans="1:35" x14ac:dyDescent="0.25">
      <c r="A1538" s="62" t="s">
        <v>871</v>
      </c>
      <c r="B1538" s="62" t="s">
        <v>1352</v>
      </c>
      <c r="C1538" s="63"/>
      <c r="D1538" s="64"/>
      <c r="E1538" s="65"/>
      <c r="F1538" s="66"/>
      <c r="G1538" s="63"/>
      <c r="H1538" s="67"/>
      <c r="I1538" s="68"/>
      <c r="J1538" s="68"/>
      <c r="K1538" s="34"/>
      <c r="L1538" s="75">
        <v>1538</v>
      </c>
      <c r="M1538" s="75" t="b">
        <f xml:space="preserve"> IF(AND(Edges[Relationship Date (UTC)] &gt;= Misc!$O$2, Edges[Relationship Date (UTC)] &lt;= Misc!$P$2,Edges[Tweet Date (UTC)] &gt;= Misc!$O$3, Edges[Tweet Date (UTC)] &lt;= Misc!$P$3,TRUE), TRUE, FALSE)</f>
        <v>1</v>
      </c>
      <c r="N1538" s="70"/>
      <c r="O1538" s="87" t="s">
        <v>1908</v>
      </c>
      <c r="P1538" s="90">
        <v>44081.392743055556</v>
      </c>
      <c r="Q1538" s="87" t="s">
        <v>2375</v>
      </c>
      <c r="R1538" s="87"/>
      <c r="S1538" s="87"/>
      <c r="T1538" s="87"/>
      <c r="U1538" s="90">
        <v>44081.392743055556</v>
      </c>
      <c r="V1538" s="92" t="s">
        <v>3972</v>
      </c>
      <c r="W1538" s="87"/>
      <c r="X1538" s="87"/>
      <c r="Y1538" s="96" t="s">
        <v>5972</v>
      </c>
      <c r="Z1538" s="87"/>
      <c r="AA1538" s="48"/>
      <c r="AB1538" s="49"/>
      <c r="AC1538" s="48"/>
      <c r="AD1538" s="49"/>
      <c r="AE1538" s="48"/>
      <c r="AF1538" s="49"/>
      <c r="AG1538" s="48"/>
      <c r="AH1538" s="49"/>
      <c r="AI1538" s="48"/>
    </row>
    <row r="1539" spans="1:35" x14ac:dyDescent="0.25">
      <c r="A1539" s="62" t="s">
        <v>871</v>
      </c>
      <c r="B1539" s="62" t="s">
        <v>1352</v>
      </c>
      <c r="C1539" s="63"/>
      <c r="D1539" s="64"/>
      <c r="E1539" s="65"/>
      <c r="F1539" s="66"/>
      <c r="G1539" s="63"/>
      <c r="H1539" s="67"/>
      <c r="I1539" s="68"/>
      <c r="J1539" s="68"/>
      <c r="K1539" s="34"/>
      <c r="L1539" s="75">
        <v>1539</v>
      </c>
      <c r="M1539" s="75" t="b">
        <f xml:space="preserve"> IF(AND(Edges[Relationship Date (UTC)] &gt;= Misc!$O$2, Edges[Relationship Date (UTC)] &lt;= Misc!$P$2,Edges[Tweet Date (UTC)] &gt;= Misc!$O$3, Edges[Tweet Date (UTC)] &lt;= Misc!$P$3,TRUE), TRUE, FALSE)</f>
        <v>1</v>
      </c>
      <c r="N1539" s="70"/>
      <c r="O1539" s="87" t="s">
        <v>1908</v>
      </c>
      <c r="P1539" s="90">
        <v>44081.392777777779</v>
      </c>
      <c r="Q1539" s="87" t="s">
        <v>2304</v>
      </c>
      <c r="R1539" s="87"/>
      <c r="S1539" s="87"/>
      <c r="T1539" s="87"/>
      <c r="U1539" s="90">
        <v>44081.392777777779</v>
      </c>
      <c r="V1539" s="92" t="s">
        <v>3973</v>
      </c>
      <c r="W1539" s="87"/>
      <c r="X1539" s="87"/>
      <c r="Y1539" s="96" t="s">
        <v>5973</v>
      </c>
      <c r="Z1539" s="87"/>
      <c r="AA1539" s="48">
        <v>0</v>
      </c>
      <c r="AB1539" s="49">
        <v>0</v>
      </c>
      <c r="AC1539" s="48">
        <v>0</v>
      </c>
      <c r="AD1539" s="49">
        <v>0</v>
      </c>
      <c r="AE1539" s="48">
        <v>0</v>
      </c>
      <c r="AF1539" s="49">
        <v>0</v>
      </c>
      <c r="AG1539" s="48">
        <v>39</v>
      </c>
      <c r="AH1539" s="49">
        <v>100</v>
      </c>
      <c r="AI1539" s="48">
        <v>39</v>
      </c>
    </row>
    <row r="1540" spans="1:35" x14ac:dyDescent="0.25">
      <c r="A1540" s="62" t="s">
        <v>871</v>
      </c>
      <c r="B1540" s="62" t="s">
        <v>1352</v>
      </c>
      <c r="C1540" s="63"/>
      <c r="D1540" s="64"/>
      <c r="E1540" s="65"/>
      <c r="F1540" s="66"/>
      <c r="G1540" s="63"/>
      <c r="H1540" s="67"/>
      <c r="I1540" s="68"/>
      <c r="J1540" s="68"/>
      <c r="K1540" s="34"/>
      <c r="L1540" s="75">
        <v>1540</v>
      </c>
      <c r="M1540" s="75" t="b">
        <f xml:space="preserve"> IF(AND(Edges[Relationship Date (UTC)] &gt;= Misc!$O$2, Edges[Relationship Date (UTC)] &lt;= Misc!$P$2,Edges[Tweet Date (UTC)] &gt;= Misc!$O$3, Edges[Tweet Date (UTC)] &lt;= Misc!$P$3,TRUE), TRUE, FALSE)</f>
        <v>1</v>
      </c>
      <c r="N1540" s="70"/>
      <c r="O1540" s="87" t="s">
        <v>1908</v>
      </c>
      <c r="P1540" s="90">
        <v>44081.392835648148</v>
      </c>
      <c r="Q1540" s="87" t="s">
        <v>2304</v>
      </c>
      <c r="R1540" s="87"/>
      <c r="S1540" s="87"/>
      <c r="T1540" s="87"/>
      <c r="U1540" s="90">
        <v>44081.392835648148</v>
      </c>
      <c r="V1540" s="92" t="s">
        <v>3974</v>
      </c>
      <c r="W1540" s="87"/>
      <c r="X1540" s="87"/>
      <c r="Y1540" s="96" t="s">
        <v>5974</v>
      </c>
      <c r="Z1540" s="87"/>
      <c r="AA1540" s="48">
        <v>0</v>
      </c>
      <c r="AB1540" s="49">
        <v>0</v>
      </c>
      <c r="AC1540" s="48">
        <v>0</v>
      </c>
      <c r="AD1540" s="49">
        <v>0</v>
      </c>
      <c r="AE1540" s="48">
        <v>0</v>
      </c>
      <c r="AF1540" s="49">
        <v>0</v>
      </c>
      <c r="AG1540" s="48">
        <v>39</v>
      </c>
      <c r="AH1540" s="49">
        <v>100</v>
      </c>
      <c r="AI1540" s="48">
        <v>39</v>
      </c>
    </row>
    <row r="1541" spans="1:35" x14ac:dyDescent="0.25">
      <c r="A1541" s="62" t="s">
        <v>871</v>
      </c>
      <c r="B1541" s="62" t="s">
        <v>1352</v>
      </c>
      <c r="C1541" s="63"/>
      <c r="D1541" s="64"/>
      <c r="E1541" s="65"/>
      <c r="F1541" s="66"/>
      <c r="G1541" s="63"/>
      <c r="H1541" s="67"/>
      <c r="I1541" s="68"/>
      <c r="J1541" s="68"/>
      <c r="K1541" s="34"/>
      <c r="L1541" s="75">
        <v>1541</v>
      </c>
      <c r="M1541" s="75" t="b">
        <f xml:space="preserve"> IF(AND(Edges[Relationship Date (UTC)] &gt;= Misc!$O$2, Edges[Relationship Date (UTC)] &lt;= Misc!$P$2,Edges[Tweet Date (UTC)] &gt;= Misc!$O$3, Edges[Tweet Date (UTC)] &lt;= Misc!$P$3,TRUE), TRUE, FALSE)</f>
        <v>1</v>
      </c>
      <c r="N1541" s="70"/>
      <c r="O1541" s="87" t="s">
        <v>1908</v>
      </c>
      <c r="P1541" s="90">
        <v>44081.393067129633</v>
      </c>
      <c r="Q1541" s="87" t="s">
        <v>2302</v>
      </c>
      <c r="R1541" s="87"/>
      <c r="S1541" s="87"/>
      <c r="T1541" s="87"/>
      <c r="U1541" s="90">
        <v>44081.393067129633</v>
      </c>
      <c r="V1541" s="92" t="s">
        <v>3976</v>
      </c>
      <c r="W1541" s="87"/>
      <c r="X1541" s="87"/>
      <c r="Y1541" s="96" t="s">
        <v>5976</v>
      </c>
      <c r="Z1541" s="87"/>
      <c r="AA1541" s="48"/>
      <c r="AB1541" s="49"/>
      <c r="AC1541" s="48"/>
      <c r="AD1541" s="49"/>
      <c r="AE1541" s="48"/>
      <c r="AF1541" s="49"/>
      <c r="AG1541" s="48"/>
      <c r="AH1541" s="49"/>
      <c r="AI1541" s="48"/>
    </row>
    <row r="1542" spans="1:35" x14ac:dyDescent="0.25">
      <c r="A1542" s="62" t="s">
        <v>871</v>
      </c>
      <c r="B1542" s="62" t="s">
        <v>1689</v>
      </c>
      <c r="C1542" s="63"/>
      <c r="D1542" s="64"/>
      <c r="E1542" s="65"/>
      <c r="F1542" s="66"/>
      <c r="G1542" s="63"/>
      <c r="H1542" s="67"/>
      <c r="I1542" s="68"/>
      <c r="J1542" s="68"/>
      <c r="K1542" s="34"/>
      <c r="L1542" s="75">
        <v>1542</v>
      </c>
      <c r="M1542" s="75" t="b">
        <f xml:space="preserve"> IF(AND(Edges[Relationship Date (UTC)] &gt;= Misc!$O$2, Edges[Relationship Date (UTC)] &lt;= Misc!$P$2,Edges[Tweet Date (UTC)] &gt;= Misc!$O$3, Edges[Tweet Date (UTC)] &lt;= Misc!$P$3,TRUE), TRUE, FALSE)</f>
        <v>1</v>
      </c>
      <c r="N1542" s="70"/>
      <c r="O1542" s="87" t="s">
        <v>1908</v>
      </c>
      <c r="P1542" s="90">
        <v>44081.393067129633</v>
      </c>
      <c r="Q1542" s="87" t="s">
        <v>2302</v>
      </c>
      <c r="R1542" s="87"/>
      <c r="S1542" s="87"/>
      <c r="T1542" s="87"/>
      <c r="U1542" s="90">
        <v>44081.393067129633</v>
      </c>
      <c r="V1542" s="92" t="s">
        <v>3976</v>
      </c>
      <c r="W1542" s="87"/>
      <c r="X1542" s="87"/>
      <c r="Y1542" s="96" t="s">
        <v>5976</v>
      </c>
      <c r="Z1542" s="87"/>
      <c r="AA1542" s="48">
        <v>2</v>
      </c>
      <c r="AB1542" s="49">
        <v>8.3333333333333339</v>
      </c>
      <c r="AC1542" s="48">
        <v>1</v>
      </c>
      <c r="AD1542" s="49">
        <v>4.166666666666667</v>
      </c>
      <c r="AE1542" s="48">
        <v>0</v>
      </c>
      <c r="AF1542" s="49">
        <v>0</v>
      </c>
      <c r="AG1542" s="48">
        <v>21</v>
      </c>
      <c r="AH1542" s="49">
        <v>87.5</v>
      </c>
      <c r="AI1542" s="48">
        <v>24</v>
      </c>
    </row>
    <row r="1543" spans="1:35" x14ac:dyDescent="0.25">
      <c r="A1543" s="62" t="s">
        <v>871</v>
      </c>
      <c r="B1543" s="62" t="s">
        <v>1383</v>
      </c>
      <c r="C1543" s="63"/>
      <c r="D1543" s="64"/>
      <c r="E1543" s="65"/>
      <c r="F1543" s="66"/>
      <c r="G1543" s="63"/>
      <c r="H1543" s="67"/>
      <c r="I1543" s="68"/>
      <c r="J1543" s="68"/>
      <c r="K1543" s="34"/>
      <c r="L1543" s="75">
        <v>1543</v>
      </c>
      <c r="M1543" s="75" t="b">
        <f xml:space="preserve"> IF(AND(Edges[Relationship Date (UTC)] &gt;= Misc!$O$2, Edges[Relationship Date (UTC)] &lt;= Misc!$P$2,Edges[Tweet Date (UTC)] &gt;= Misc!$O$3, Edges[Tweet Date (UTC)] &lt;= Misc!$P$3,TRUE), TRUE, FALSE)</f>
        <v>1</v>
      </c>
      <c r="N1543" s="70"/>
      <c r="O1543" s="87" t="s">
        <v>1908</v>
      </c>
      <c r="P1543" s="90">
        <v>44081.393645833334</v>
      </c>
      <c r="Q1543" s="87" t="s">
        <v>2376</v>
      </c>
      <c r="R1543" s="87"/>
      <c r="S1543" s="87"/>
      <c r="T1543" s="87" t="s">
        <v>2752</v>
      </c>
      <c r="U1543" s="90">
        <v>44081.393645833334</v>
      </c>
      <c r="V1543" s="92" t="s">
        <v>3975</v>
      </c>
      <c r="W1543" s="87"/>
      <c r="X1543" s="87"/>
      <c r="Y1543" s="96" t="s">
        <v>5975</v>
      </c>
      <c r="Z1543" s="87"/>
      <c r="AA1543" s="48"/>
      <c r="AB1543" s="49"/>
      <c r="AC1543" s="48"/>
      <c r="AD1543" s="49"/>
      <c r="AE1543" s="48"/>
      <c r="AF1543" s="49"/>
      <c r="AG1543" s="48"/>
      <c r="AH1543" s="49"/>
      <c r="AI1543" s="48"/>
    </row>
    <row r="1544" spans="1:35" x14ac:dyDescent="0.25">
      <c r="A1544" s="62" t="s">
        <v>871</v>
      </c>
      <c r="B1544" s="62" t="s">
        <v>1336</v>
      </c>
      <c r="C1544" s="63"/>
      <c r="D1544" s="64"/>
      <c r="E1544" s="65"/>
      <c r="F1544" s="66"/>
      <c r="G1544" s="63"/>
      <c r="H1544" s="67"/>
      <c r="I1544" s="68"/>
      <c r="J1544" s="68"/>
      <c r="K1544" s="34"/>
      <c r="L1544" s="75">
        <v>1544</v>
      </c>
      <c r="M1544" s="75" t="b">
        <f xml:space="preserve"> IF(AND(Edges[Relationship Date (UTC)] &gt;= Misc!$O$2, Edges[Relationship Date (UTC)] &lt;= Misc!$P$2,Edges[Tweet Date (UTC)] &gt;= Misc!$O$3, Edges[Tweet Date (UTC)] &lt;= Misc!$P$3,TRUE), TRUE, FALSE)</f>
        <v>1</v>
      </c>
      <c r="N1544" s="70"/>
      <c r="O1544" s="87" t="s">
        <v>1908</v>
      </c>
      <c r="P1544" s="90">
        <v>44081.393657407411</v>
      </c>
      <c r="Q1544" s="87" t="s">
        <v>2013</v>
      </c>
      <c r="R1544" s="87"/>
      <c r="S1544" s="87"/>
      <c r="T1544" s="87" t="s">
        <v>2772</v>
      </c>
      <c r="U1544" s="90">
        <v>44081.393657407411</v>
      </c>
      <c r="V1544" s="92" t="s">
        <v>3977</v>
      </c>
      <c r="W1544" s="87"/>
      <c r="X1544" s="87"/>
      <c r="Y1544" s="96" t="s">
        <v>5977</v>
      </c>
      <c r="Z1544" s="87"/>
      <c r="AA1544" s="48">
        <v>0</v>
      </c>
      <c r="AB1544" s="49">
        <v>0</v>
      </c>
      <c r="AC1544" s="48">
        <v>0</v>
      </c>
      <c r="AD1544" s="49">
        <v>0</v>
      </c>
      <c r="AE1544" s="48">
        <v>0</v>
      </c>
      <c r="AF1544" s="49">
        <v>0</v>
      </c>
      <c r="AG1544" s="48">
        <v>20</v>
      </c>
      <c r="AH1544" s="49">
        <v>100</v>
      </c>
      <c r="AI1544" s="48">
        <v>20</v>
      </c>
    </row>
    <row r="1545" spans="1:35" x14ac:dyDescent="0.25">
      <c r="A1545" s="62" t="s">
        <v>871</v>
      </c>
      <c r="B1545" s="62" t="s">
        <v>1748</v>
      </c>
      <c r="C1545" s="63"/>
      <c r="D1545" s="64"/>
      <c r="E1545" s="65"/>
      <c r="F1545" s="66"/>
      <c r="G1545" s="63"/>
      <c r="H1545" s="67"/>
      <c r="I1545" s="68"/>
      <c r="J1545" s="68"/>
      <c r="K1545" s="34"/>
      <c r="L1545" s="75">
        <v>1545</v>
      </c>
      <c r="M1545" s="75" t="b">
        <f xml:space="preserve"> IF(AND(Edges[Relationship Date (UTC)] &gt;= Misc!$O$2, Edges[Relationship Date (UTC)] &lt;= Misc!$P$2,Edges[Tweet Date (UTC)] &gt;= Misc!$O$3, Edges[Tweet Date (UTC)] &lt;= Misc!$P$3,TRUE), TRUE, FALSE)</f>
        <v>1</v>
      </c>
      <c r="N1545" s="70"/>
      <c r="O1545" s="87" t="s">
        <v>1908</v>
      </c>
      <c r="P1545" s="90">
        <v>44081.39366898148</v>
      </c>
      <c r="Q1545" s="87" t="s">
        <v>2377</v>
      </c>
      <c r="R1545" s="87"/>
      <c r="S1545" s="87"/>
      <c r="T1545" s="87" t="s">
        <v>2743</v>
      </c>
      <c r="U1545" s="90">
        <v>44081.39366898148</v>
      </c>
      <c r="V1545" s="92" t="s">
        <v>3978</v>
      </c>
      <c r="W1545" s="87"/>
      <c r="X1545" s="87"/>
      <c r="Y1545" s="96" t="s">
        <v>5978</v>
      </c>
      <c r="Z1545" s="87"/>
      <c r="AA1545" s="48">
        <v>0</v>
      </c>
      <c r="AB1545" s="49">
        <v>0</v>
      </c>
      <c r="AC1545" s="48">
        <v>0</v>
      </c>
      <c r="AD1545" s="49">
        <v>0</v>
      </c>
      <c r="AE1545" s="48">
        <v>0</v>
      </c>
      <c r="AF1545" s="49">
        <v>0</v>
      </c>
      <c r="AG1545" s="48">
        <v>18</v>
      </c>
      <c r="AH1545" s="49">
        <v>100</v>
      </c>
      <c r="AI1545" s="48">
        <v>18</v>
      </c>
    </row>
    <row r="1546" spans="1:35" x14ac:dyDescent="0.25">
      <c r="A1546" s="62" t="s">
        <v>871</v>
      </c>
      <c r="B1546" s="62" t="s">
        <v>1749</v>
      </c>
      <c r="C1546" s="63"/>
      <c r="D1546" s="64"/>
      <c r="E1546" s="65"/>
      <c r="F1546" s="66"/>
      <c r="G1546" s="63"/>
      <c r="H1546" s="67"/>
      <c r="I1546" s="68"/>
      <c r="J1546" s="68"/>
      <c r="K1546" s="34"/>
      <c r="L1546" s="75">
        <v>1546</v>
      </c>
      <c r="M1546" s="75" t="b">
        <f xml:space="preserve"> IF(AND(Edges[Relationship Date (UTC)] &gt;= Misc!$O$2, Edges[Relationship Date (UTC)] &lt;= Misc!$P$2,Edges[Tweet Date (UTC)] &gt;= Misc!$O$3, Edges[Tweet Date (UTC)] &lt;= Misc!$P$3,TRUE), TRUE, FALSE)</f>
        <v>1</v>
      </c>
      <c r="N1546" s="70"/>
      <c r="O1546" s="87" t="s">
        <v>1908</v>
      </c>
      <c r="P1546" s="90">
        <v>44081.39371527778</v>
      </c>
      <c r="Q1546" s="87" t="s">
        <v>2378</v>
      </c>
      <c r="R1546" s="87"/>
      <c r="S1546" s="87"/>
      <c r="T1546" s="87"/>
      <c r="U1546" s="90">
        <v>44081.39371527778</v>
      </c>
      <c r="V1546" s="92" t="s">
        <v>3979</v>
      </c>
      <c r="W1546" s="87"/>
      <c r="X1546" s="87"/>
      <c r="Y1546" s="96" t="s">
        <v>5979</v>
      </c>
      <c r="Z1546" s="87"/>
      <c r="AA1546" s="48">
        <v>0</v>
      </c>
      <c r="AB1546" s="49">
        <v>0</v>
      </c>
      <c r="AC1546" s="48">
        <v>2</v>
      </c>
      <c r="AD1546" s="49">
        <v>8.695652173913043</v>
      </c>
      <c r="AE1546" s="48">
        <v>0</v>
      </c>
      <c r="AF1546" s="49">
        <v>0</v>
      </c>
      <c r="AG1546" s="48">
        <v>21</v>
      </c>
      <c r="AH1546" s="49">
        <v>91.304347826086953</v>
      </c>
      <c r="AI1546" s="48">
        <v>23</v>
      </c>
    </row>
    <row r="1547" spans="1:35" x14ac:dyDescent="0.25">
      <c r="A1547" s="62" t="s">
        <v>872</v>
      </c>
      <c r="B1547" s="62" t="s">
        <v>1165</v>
      </c>
      <c r="C1547" s="63"/>
      <c r="D1547" s="64"/>
      <c r="E1547" s="65"/>
      <c r="F1547" s="66"/>
      <c r="G1547" s="63"/>
      <c r="H1547" s="67"/>
      <c r="I1547" s="68"/>
      <c r="J1547" s="68"/>
      <c r="K1547" s="34"/>
      <c r="L1547" s="75">
        <v>1547</v>
      </c>
      <c r="M1547" s="75" t="b">
        <f xml:space="preserve"> IF(AND(Edges[Relationship Date (UTC)] &gt;= Misc!$O$2, Edges[Relationship Date (UTC)] &lt;= Misc!$P$2,Edges[Tweet Date (UTC)] &gt;= Misc!$O$3, Edges[Tweet Date (UTC)] &lt;= Misc!$P$3,TRUE), TRUE, FALSE)</f>
        <v>1</v>
      </c>
      <c r="N1547" s="70"/>
      <c r="O1547" s="87" t="s">
        <v>1908</v>
      </c>
      <c r="P1547" s="90">
        <v>44081.37122685185</v>
      </c>
      <c r="Q1547" s="87" t="s">
        <v>1932</v>
      </c>
      <c r="R1547" s="87"/>
      <c r="S1547" s="87"/>
      <c r="T1547" s="87" t="s">
        <v>2743</v>
      </c>
      <c r="U1547" s="90">
        <v>44081.37122685185</v>
      </c>
      <c r="V1547" s="92" t="s">
        <v>3980</v>
      </c>
      <c r="W1547" s="87"/>
      <c r="X1547" s="87"/>
      <c r="Y1547" s="96" t="s">
        <v>5980</v>
      </c>
      <c r="Z1547" s="87"/>
      <c r="AA1547" s="48">
        <v>0</v>
      </c>
      <c r="AB1547" s="49">
        <v>0</v>
      </c>
      <c r="AC1547" s="48">
        <v>0</v>
      </c>
      <c r="AD1547" s="49">
        <v>0</v>
      </c>
      <c r="AE1547" s="48">
        <v>0</v>
      </c>
      <c r="AF1547" s="49">
        <v>0</v>
      </c>
      <c r="AG1547" s="48">
        <v>26</v>
      </c>
      <c r="AH1547" s="49">
        <v>100</v>
      </c>
      <c r="AI1547" s="48">
        <v>26</v>
      </c>
    </row>
    <row r="1548" spans="1:35" x14ac:dyDescent="0.25">
      <c r="A1548" s="62" t="s">
        <v>872</v>
      </c>
      <c r="B1548" s="62" t="s">
        <v>1254</v>
      </c>
      <c r="C1548" s="63"/>
      <c r="D1548" s="64"/>
      <c r="E1548" s="65"/>
      <c r="F1548" s="66"/>
      <c r="G1548" s="63"/>
      <c r="H1548" s="67"/>
      <c r="I1548" s="68"/>
      <c r="J1548" s="68"/>
      <c r="K1548" s="34"/>
      <c r="L1548" s="75">
        <v>1548</v>
      </c>
      <c r="M1548" s="75" t="b">
        <f xml:space="preserve"> IF(AND(Edges[Relationship Date (UTC)] &gt;= Misc!$O$2, Edges[Relationship Date (UTC)] &lt;= Misc!$P$2,Edges[Tweet Date (UTC)] &gt;= Misc!$O$3, Edges[Tweet Date (UTC)] &lt;= Misc!$P$3,TRUE), TRUE, FALSE)</f>
        <v>1</v>
      </c>
      <c r="N1548" s="70"/>
      <c r="O1548" s="87" t="s">
        <v>1908</v>
      </c>
      <c r="P1548" s="90">
        <v>44081.393483796295</v>
      </c>
      <c r="Q1548" s="87" t="s">
        <v>2040</v>
      </c>
      <c r="R1548" s="87"/>
      <c r="S1548" s="87"/>
      <c r="T1548" s="87"/>
      <c r="U1548" s="90">
        <v>44081.393483796295</v>
      </c>
      <c r="V1548" s="92" t="s">
        <v>3981</v>
      </c>
      <c r="W1548" s="87"/>
      <c r="X1548" s="87"/>
      <c r="Y1548" s="96" t="s">
        <v>5981</v>
      </c>
      <c r="Z1548" s="87"/>
      <c r="AA1548" s="48">
        <v>0</v>
      </c>
      <c r="AB1548" s="49">
        <v>0</v>
      </c>
      <c r="AC1548" s="48">
        <v>0</v>
      </c>
      <c r="AD1548" s="49">
        <v>0</v>
      </c>
      <c r="AE1548" s="48">
        <v>0</v>
      </c>
      <c r="AF1548" s="49">
        <v>0</v>
      </c>
      <c r="AG1548" s="48">
        <v>42</v>
      </c>
      <c r="AH1548" s="49">
        <v>100</v>
      </c>
      <c r="AI1548" s="48">
        <v>42</v>
      </c>
    </row>
    <row r="1549" spans="1:35" x14ac:dyDescent="0.25">
      <c r="A1549" s="62" t="s">
        <v>872</v>
      </c>
      <c r="B1549" s="62" t="s">
        <v>1165</v>
      </c>
      <c r="C1549" s="63"/>
      <c r="D1549" s="64"/>
      <c r="E1549" s="65"/>
      <c r="F1549" s="66"/>
      <c r="G1549" s="63"/>
      <c r="H1549" s="67"/>
      <c r="I1549" s="68"/>
      <c r="J1549" s="68"/>
      <c r="K1549" s="34"/>
      <c r="L1549" s="75">
        <v>1549</v>
      </c>
      <c r="M1549" s="75" t="b">
        <f xml:space="preserve"> IF(AND(Edges[Relationship Date (UTC)] &gt;= Misc!$O$2, Edges[Relationship Date (UTC)] &lt;= Misc!$P$2,Edges[Tweet Date (UTC)] &gt;= Misc!$O$3, Edges[Tweet Date (UTC)] &lt;= Misc!$P$3,TRUE), TRUE, FALSE)</f>
        <v>1</v>
      </c>
      <c r="N1549" s="70"/>
      <c r="O1549" s="87" t="s">
        <v>1908</v>
      </c>
      <c r="P1549" s="90">
        <v>44081.393738425926</v>
      </c>
      <c r="Q1549" s="87" t="s">
        <v>2379</v>
      </c>
      <c r="R1549" s="87"/>
      <c r="S1549" s="87"/>
      <c r="T1549" s="87" t="s">
        <v>2743</v>
      </c>
      <c r="U1549" s="90">
        <v>44081.393738425926</v>
      </c>
      <c r="V1549" s="92" t="s">
        <v>3982</v>
      </c>
      <c r="W1549" s="87"/>
      <c r="X1549" s="87"/>
      <c r="Y1549" s="96" t="s">
        <v>5982</v>
      </c>
      <c r="Z1549" s="87"/>
      <c r="AA1549" s="48"/>
      <c r="AB1549" s="49"/>
      <c r="AC1549" s="48"/>
      <c r="AD1549" s="49"/>
      <c r="AE1549" s="48"/>
      <c r="AF1549" s="49"/>
      <c r="AG1549" s="48"/>
      <c r="AH1549" s="49"/>
      <c r="AI1549" s="48"/>
    </row>
    <row r="1550" spans="1:35" x14ac:dyDescent="0.25">
      <c r="A1550" s="62" t="s">
        <v>872</v>
      </c>
      <c r="B1550" s="62" t="s">
        <v>1750</v>
      </c>
      <c r="C1550" s="63"/>
      <c r="D1550" s="64"/>
      <c r="E1550" s="65"/>
      <c r="F1550" s="66"/>
      <c r="G1550" s="63"/>
      <c r="H1550" s="67"/>
      <c r="I1550" s="68"/>
      <c r="J1550" s="68"/>
      <c r="K1550" s="34"/>
      <c r="L1550" s="75">
        <v>1550</v>
      </c>
      <c r="M1550" s="75" t="b">
        <f xml:space="preserve"> IF(AND(Edges[Relationship Date (UTC)] &gt;= Misc!$O$2, Edges[Relationship Date (UTC)] &lt;= Misc!$P$2,Edges[Tweet Date (UTC)] &gt;= Misc!$O$3, Edges[Tweet Date (UTC)] &lt;= Misc!$P$3,TRUE), TRUE, FALSE)</f>
        <v>1</v>
      </c>
      <c r="N1550" s="70"/>
      <c r="O1550" s="87" t="s">
        <v>1908</v>
      </c>
      <c r="P1550" s="90">
        <v>44081.393738425926</v>
      </c>
      <c r="Q1550" s="87" t="s">
        <v>2379</v>
      </c>
      <c r="R1550" s="87"/>
      <c r="S1550" s="87"/>
      <c r="T1550" s="87" t="s">
        <v>2743</v>
      </c>
      <c r="U1550" s="90">
        <v>44081.393738425926</v>
      </c>
      <c r="V1550" s="92" t="s">
        <v>3982</v>
      </c>
      <c r="W1550" s="87"/>
      <c r="X1550" s="87"/>
      <c r="Y1550" s="96" t="s">
        <v>5982</v>
      </c>
      <c r="Z1550" s="87"/>
      <c r="AA1550" s="48">
        <v>0</v>
      </c>
      <c r="AB1550" s="49">
        <v>0</v>
      </c>
      <c r="AC1550" s="48">
        <v>0</v>
      </c>
      <c r="AD1550" s="49">
        <v>0</v>
      </c>
      <c r="AE1550" s="48">
        <v>0</v>
      </c>
      <c r="AF1550" s="49">
        <v>0</v>
      </c>
      <c r="AG1550" s="48">
        <v>16</v>
      </c>
      <c r="AH1550" s="49">
        <v>100</v>
      </c>
      <c r="AI1550" s="48">
        <v>16</v>
      </c>
    </row>
    <row r="1551" spans="1:35" x14ac:dyDescent="0.25">
      <c r="A1551" s="62" t="s">
        <v>873</v>
      </c>
      <c r="B1551" s="62" t="s">
        <v>1352</v>
      </c>
      <c r="C1551" s="63"/>
      <c r="D1551" s="64"/>
      <c r="E1551" s="65"/>
      <c r="F1551" s="66"/>
      <c r="G1551" s="63"/>
      <c r="H1551" s="67"/>
      <c r="I1551" s="68"/>
      <c r="J1551" s="68"/>
      <c r="K1551" s="34"/>
      <c r="L1551" s="75">
        <v>1551</v>
      </c>
      <c r="M1551" s="75" t="b">
        <f xml:space="preserve"> IF(AND(Edges[Relationship Date (UTC)] &gt;= Misc!$O$2, Edges[Relationship Date (UTC)] &lt;= Misc!$P$2,Edges[Tweet Date (UTC)] &gt;= Misc!$O$3, Edges[Tweet Date (UTC)] &lt;= Misc!$P$3,TRUE), TRUE, FALSE)</f>
        <v>1</v>
      </c>
      <c r="N1551" s="70"/>
      <c r="O1551" s="87" t="s">
        <v>1908</v>
      </c>
      <c r="P1551" s="90">
        <v>44081.393750000003</v>
      </c>
      <c r="Q1551" s="87" t="s">
        <v>1934</v>
      </c>
      <c r="R1551" s="87"/>
      <c r="S1551" s="87"/>
      <c r="T1551" s="87"/>
      <c r="U1551" s="90">
        <v>44081.393750000003</v>
      </c>
      <c r="V1551" s="92" t="s">
        <v>3983</v>
      </c>
      <c r="W1551" s="87"/>
      <c r="X1551" s="87"/>
      <c r="Y1551" s="96" t="s">
        <v>5983</v>
      </c>
      <c r="Z1551" s="87"/>
      <c r="AA1551" s="48">
        <v>0</v>
      </c>
      <c r="AB1551" s="49">
        <v>0</v>
      </c>
      <c r="AC1551" s="48">
        <v>0</v>
      </c>
      <c r="AD1551" s="49">
        <v>0</v>
      </c>
      <c r="AE1551" s="48">
        <v>0</v>
      </c>
      <c r="AF1551" s="49">
        <v>0</v>
      </c>
      <c r="AG1551" s="48">
        <v>48</v>
      </c>
      <c r="AH1551" s="49">
        <v>100</v>
      </c>
      <c r="AI1551" s="48">
        <v>48</v>
      </c>
    </row>
    <row r="1552" spans="1:35" x14ac:dyDescent="0.25">
      <c r="A1552" s="62" t="s">
        <v>874</v>
      </c>
      <c r="B1552" s="62" t="s">
        <v>1165</v>
      </c>
      <c r="C1552" s="63"/>
      <c r="D1552" s="64"/>
      <c r="E1552" s="65"/>
      <c r="F1552" s="66"/>
      <c r="G1552" s="63"/>
      <c r="H1552" s="67"/>
      <c r="I1552" s="68"/>
      <c r="J1552" s="68"/>
      <c r="K1552" s="34"/>
      <c r="L1552" s="75">
        <v>1552</v>
      </c>
      <c r="M1552" s="75" t="b">
        <f xml:space="preserve"> IF(AND(Edges[Relationship Date (UTC)] &gt;= Misc!$O$2, Edges[Relationship Date (UTC)] &lt;= Misc!$P$2,Edges[Tweet Date (UTC)] &gt;= Misc!$O$3, Edges[Tweet Date (UTC)] &lt;= Misc!$P$3,TRUE), TRUE, FALSE)</f>
        <v>1</v>
      </c>
      <c r="N1552" s="70"/>
      <c r="O1552" s="87" t="s">
        <v>1908</v>
      </c>
      <c r="P1552" s="90">
        <v>44081.393761574072</v>
      </c>
      <c r="Q1552" s="87" t="s">
        <v>2004</v>
      </c>
      <c r="R1552" s="87"/>
      <c r="S1552" s="87"/>
      <c r="T1552" s="87"/>
      <c r="U1552" s="90">
        <v>44081.393761574072</v>
      </c>
      <c r="V1552" s="92" t="s">
        <v>3984</v>
      </c>
      <c r="W1552" s="87"/>
      <c r="X1552" s="87"/>
      <c r="Y1552" s="96" t="s">
        <v>5984</v>
      </c>
      <c r="Z1552" s="87"/>
      <c r="AA1552" s="48">
        <v>0</v>
      </c>
      <c r="AB1552" s="49">
        <v>0</v>
      </c>
      <c r="AC1552" s="48">
        <v>0</v>
      </c>
      <c r="AD1552" s="49">
        <v>0</v>
      </c>
      <c r="AE1552" s="48">
        <v>0</v>
      </c>
      <c r="AF1552" s="49">
        <v>0</v>
      </c>
      <c r="AG1552" s="48">
        <v>44</v>
      </c>
      <c r="AH1552" s="49">
        <v>100</v>
      </c>
      <c r="AI1552" s="48">
        <v>44</v>
      </c>
    </row>
    <row r="1553" spans="1:35" x14ac:dyDescent="0.25">
      <c r="A1553" s="62" t="s">
        <v>875</v>
      </c>
      <c r="B1553" s="62" t="s">
        <v>1387</v>
      </c>
      <c r="C1553" s="63"/>
      <c r="D1553" s="64"/>
      <c r="E1553" s="65"/>
      <c r="F1553" s="66"/>
      <c r="G1553" s="63"/>
      <c r="H1553" s="67"/>
      <c r="I1553" s="68"/>
      <c r="J1553" s="68"/>
      <c r="K1553" s="34"/>
      <c r="L1553" s="75">
        <v>1553</v>
      </c>
      <c r="M1553" s="75" t="b">
        <f xml:space="preserve"> IF(AND(Edges[Relationship Date (UTC)] &gt;= Misc!$O$2, Edges[Relationship Date (UTC)] &lt;= Misc!$P$2,Edges[Tweet Date (UTC)] &gt;= Misc!$O$3, Edges[Tweet Date (UTC)] &lt;= Misc!$P$3,TRUE), TRUE, FALSE)</f>
        <v>1</v>
      </c>
      <c r="N1553" s="70"/>
      <c r="O1553" s="87" t="s">
        <v>1908</v>
      </c>
      <c r="P1553" s="90">
        <v>44081.393773148149</v>
      </c>
      <c r="Q1553" s="87" t="s">
        <v>2380</v>
      </c>
      <c r="R1553" s="87"/>
      <c r="S1553" s="87"/>
      <c r="T1553" s="87"/>
      <c r="U1553" s="90">
        <v>44081.393773148149</v>
      </c>
      <c r="V1553" s="92" t="s">
        <v>3985</v>
      </c>
      <c r="W1553" s="87"/>
      <c r="X1553" s="87"/>
      <c r="Y1553" s="96" t="s">
        <v>5985</v>
      </c>
      <c r="Z1553" s="87"/>
      <c r="AA1553" s="48">
        <v>0</v>
      </c>
      <c r="AB1553" s="49">
        <v>0</v>
      </c>
      <c r="AC1553" s="48">
        <v>0</v>
      </c>
      <c r="AD1553" s="49">
        <v>0</v>
      </c>
      <c r="AE1553" s="48">
        <v>0</v>
      </c>
      <c r="AF1553" s="49">
        <v>0</v>
      </c>
      <c r="AG1553" s="48">
        <v>45</v>
      </c>
      <c r="AH1553" s="49">
        <v>100</v>
      </c>
      <c r="AI1553" s="48">
        <v>45</v>
      </c>
    </row>
    <row r="1554" spans="1:35" x14ac:dyDescent="0.25">
      <c r="A1554" s="62" t="s">
        <v>876</v>
      </c>
      <c r="B1554" s="62" t="s">
        <v>1352</v>
      </c>
      <c r="C1554" s="63"/>
      <c r="D1554" s="64"/>
      <c r="E1554" s="65"/>
      <c r="F1554" s="66"/>
      <c r="G1554" s="63"/>
      <c r="H1554" s="67"/>
      <c r="I1554" s="68"/>
      <c r="J1554" s="68"/>
      <c r="K1554" s="34"/>
      <c r="L1554" s="75">
        <v>1554</v>
      </c>
      <c r="M1554" s="75" t="b">
        <f xml:space="preserve"> IF(AND(Edges[Relationship Date (UTC)] &gt;= Misc!$O$2, Edges[Relationship Date (UTC)] &lt;= Misc!$P$2,Edges[Tweet Date (UTC)] &gt;= Misc!$O$3, Edges[Tweet Date (UTC)] &lt;= Misc!$P$3,TRUE), TRUE, FALSE)</f>
        <v>1</v>
      </c>
      <c r="N1554" s="70"/>
      <c r="O1554" s="87" t="s">
        <v>1908</v>
      </c>
      <c r="P1554" s="90">
        <v>44081.393483796295</v>
      </c>
      <c r="Q1554" s="87" t="s">
        <v>2381</v>
      </c>
      <c r="R1554" s="87"/>
      <c r="S1554" s="87"/>
      <c r="T1554" s="87"/>
      <c r="U1554" s="90">
        <v>44081.393483796295</v>
      </c>
      <c r="V1554" s="92" t="s">
        <v>3986</v>
      </c>
      <c r="W1554" s="87"/>
      <c r="X1554" s="87"/>
      <c r="Y1554" s="96" t="s">
        <v>5986</v>
      </c>
      <c r="Z1554" s="87"/>
      <c r="AA1554" s="48"/>
      <c r="AB1554" s="49"/>
      <c r="AC1554" s="48"/>
      <c r="AD1554" s="49"/>
      <c r="AE1554" s="48"/>
      <c r="AF1554" s="49"/>
      <c r="AG1554" s="48"/>
      <c r="AH1554" s="49"/>
      <c r="AI1554" s="48"/>
    </row>
    <row r="1555" spans="1:35" x14ac:dyDescent="0.25">
      <c r="A1555" s="62" t="s">
        <v>876</v>
      </c>
      <c r="B1555" s="62" t="s">
        <v>1370</v>
      </c>
      <c r="C1555" s="63"/>
      <c r="D1555" s="64"/>
      <c r="E1555" s="65"/>
      <c r="F1555" s="66"/>
      <c r="G1555" s="63"/>
      <c r="H1555" s="67"/>
      <c r="I1555" s="68"/>
      <c r="J1555" s="68"/>
      <c r="K1555" s="34"/>
      <c r="L1555" s="75">
        <v>1555</v>
      </c>
      <c r="M1555" s="75" t="b">
        <f xml:space="preserve"> IF(AND(Edges[Relationship Date (UTC)] &gt;= Misc!$O$2, Edges[Relationship Date (UTC)] &lt;= Misc!$P$2,Edges[Tweet Date (UTC)] &gt;= Misc!$O$3, Edges[Tweet Date (UTC)] &lt;= Misc!$P$3,TRUE), TRUE, FALSE)</f>
        <v>1</v>
      </c>
      <c r="N1555" s="70"/>
      <c r="O1555" s="87" t="s">
        <v>1908</v>
      </c>
      <c r="P1555" s="90">
        <v>44081.393483796295</v>
      </c>
      <c r="Q1555" s="87" t="s">
        <v>2381</v>
      </c>
      <c r="R1555" s="87"/>
      <c r="S1555" s="87"/>
      <c r="T1555" s="87"/>
      <c r="U1555" s="90">
        <v>44081.393483796295</v>
      </c>
      <c r="V1555" s="92" t="s">
        <v>3986</v>
      </c>
      <c r="W1555" s="87"/>
      <c r="X1555" s="87"/>
      <c r="Y1555" s="96" t="s">
        <v>5986</v>
      </c>
      <c r="Z1555" s="87"/>
      <c r="AA1555" s="48">
        <v>1</v>
      </c>
      <c r="AB1555" s="49">
        <v>4.5454545454545459</v>
      </c>
      <c r="AC1555" s="48">
        <v>2</v>
      </c>
      <c r="AD1555" s="49">
        <v>9.0909090909090917</v>
      </c>
      <c r="AE1555" s="48">
        <v>0</v>
      </c>
      <c r="AF1555" s="49">
        <v>0</v>
      </c>
      <c r="AG1555" s="48">
        <v>19</v>
      </c>
      <c r="AH1555" s="49">
        <v>86.36363636363636</v>
      </c>
      <c r="AI1555" s="48">
        <v>22</v>
      </c>
    </row>
    <row r="1556" spans="1:35" x14ac:dyDescent="0.25">
      <c r="A1556" s="62" t="s">
        <v>876</v>
      </c>
      <c r="B1556" s="62" t="s">
        <v>1352</v>
      </c>
      <c r="C1556" s="63"/>
      <c r="D1556" s="64"/>
      <c r="E1556" s="65"/>
      <c r="F1556" s="66"/>
      <c r="G1556" s="63"/>
      <c r="H1556" s="67"/>
      <c r="I1556" s="68"/>
      <c r="J1556" s="68"/>
      <c r="K1556" s="34"/>
      <c r="L1556" s="75">
        <v>1556</v>
      </c>
      <c r="M1556" s="75" t="b">
        <f xml:space="preserve"> IF(AND(Edges[Relationship Date (UTC)] &gt;= Misc!$O$2, Edges[Relationship Date (UTC)] &lt;= Misc!$P$2,Edges[Tweet Date (UTC)] &gt;= Misc!$O$3, Edges[Tweet Date (UTC)] &lt;= Misc!$P$3,TRUE), TRUE, FALSE)</f>
        <v>1</v>
      </c>
      <c r="N1556" s="70"/>
      <c r="O1556" s="87" t="s">
        <v>1908</v>
      </c>
      <c r="P1556" s="90">
        <v>44081.393773148149</v>
      </c>
      <c r="Q1556" s="87" t="s">
        <v>1934</v>
      </c>
      <c r="R1556" s="87"/>
      <c r="S1556" s="87"/>
      <c r="T1556" s="87"/>
      <c r="U1556" s="90">
        <v>44081.393773148149</v>
      </c>
      <c r="V1556" s="92" t="s">
        <v>3987</v>
      </c>
      <c r="W1556" s="87"/>
      <c r="X1556" s="87"/>
      <c r="Y1556" s="96" t="s">
        <v>5987</v>
      </c>
      <c r="Z1556" s="87"/>
      <c r="AA1556" s="48">
        <v>0</v>
      </c>
      <c r="AB1556" s="49">
        <v>0</v>
      </c>
      <c r="AC1556" s="48">
        <v>0</v>
      </c>
      <c r="AD1556" s="49">
        <v>0</v>
      </c>
      <c r="AE1556" s="48">
        <v>0</v>
      </c>
      <c r="AF1556" s="49">
        <v>0</v>
      </c>
      <c r="AG1556" s="48">
        <v>48</v>
      </c>
      <c r="AH1556" s="49">
        <v>100</v>
      </c>
      <c r="AI1556" s="48">
        <v>48</v>
      </c>
    </row>
    <row r="1557" spans="1:35" x14ac:dyDescent="0.25">
      <c r="A1557" s="62" t="s">
        <v>877</v>
      </c>
      <c r="B1557" s="62" t="s">
        <v>1359</v>
      </c>
      <c r="C1557" s="63"/>
      <c r="D1557" s="64"/>
      <c r="E1557" s="65"/>
      <c r="F1557" s="66"/>
      <c r="G1557" s="63"/>
      <c r="H1557" s="67"/>
      <c r="I1557" s="68"/>
      <c r="J1557" s="68"/>
      <c r="K1557" s="34"/>
      <c r="L1557" s="75">
        <v>1557</v>
      </c>
      <c r="M1557" s="75" t="b">
        <f xml:space="preserve"> IF(AND(Edges[Relationship Date (UTC)] &gt;= Misc!$O$2, Edges[Relationship Date (UTC)] &lt;= Misc!$P$2,Edges[Tweet Date (UTC)] &gt;= Misc!$O$3, Edges[Tweet Date (UTC)] &lt;= Misc!$P$3,TRUE), TRUE, FALSE)</f>
        <v>1</v>
      </c>
      <c r="N1557" s="70"/>
      <c r="O1557" s="87" t="s">
        <v>1908</v>
      </c>
      <c r="P1557" s="90">
        <v>44081.393946759257</v>
      </c>
      <c r="Q1557" s="87" t="s">
        <v>1923</v>
      </c>
      <c r="R1557" s="87"/>
      <c r="S1557" s="87"/>
      <c r="T1557" s="87" t="s">
        <v>2748</v>
      </c>
      <c r="U1557" s="90">
        <v>44081.393946759257</v>
      </c>
      <c r="V1557" s="92" t="s">
        <v>3988</v>
      </c>
      <c r="W1557" s="87"/>
      <c r="X1557" s="87"/>
      <c r="Y1557" s="96" t="s">
        <v>5988</v>
      </c>
      <c r="Z1557" s="87"/>
      <c r="AA1557" s="48">
        <v>0</v>
      </c>
      <c r="AB1557" s="49">
        <v>0</v>
      </c>
      <c r="AC1557" s="48">
        <v>0</v>
      </c>
      <c r="AD1557" s="49">
        <v>0</v>
      </c>
      <c r="AE1557" s="48">
        <v>0</v>
      </c>
      <c r="AF1557" s="49">
        <v>0</v>
      </c>
      <c r="AG1557" s="48">
        <v>14</v>
      </c>
      <c r="AH1557" s="49">
        <v>100</v>
      </c>
      <c r="AI1557" s="48">
        <v>14</v>
      </c>
    </row>
    <row r="1558" spans="1:35" x14ac:dyDescent="0.25">
      <c r="A1558" s="62" t="s">
        <v>878</v>
      </c>
      <c r="B1558" s="62" t="s">
        <v>1591</v>
      </c>
      <c r="C1558" s="63"/>
      <c r="D1558" s="64"/>
      <c r="E1558" s="65"/>
      <c r="F1558" s="66"/>
      <c r="G1558" s="63"/>
      <c r="H1558" s="67"/>
      <c r="I1558" s="68"/>
      <c r="J1558" s="68"/>
      <c r="K1558" s="34"/>
      <c r="L1558" s="75">
        <v>1558</v>
      </c>
      <c r="M1558" s="75" t="b">
        <f xml:space="preserve"> IF(AND(Edges[Relationship Date (UTC)] &gt;= Misc!$O$2, Edges[Relationship Date (UTC)] &lt;= Misc!$P$2,Edges[Tweet Date (UTC)] &gt;= Misc!$O$3, Edges[Tweet Date (UTC)] &lt;= Misc!$P$3,TRUE), TRUE, FALSE)</f>
        <v>1</v>
      </c>
      <c r="N1558" s="70"/>
      <c r="O1558" s="87" t="s">
        <v>1908</v>
      </c>
      <c r="P1558" s="90">
        <v>44081.393958333334</v>
      </c>
      <c r="Q1558" s="87" t="s">
        <v>2177</v>
      </c>
      <c r="R1558" s="87"/>
      <c r="S1558" s="87"/>
      <c r="T1558" s="87" t="s">
        <v>2743</v>
      </c>
      <c r="U1558" s="90">
        <v>44081.393958333334</v>
      </c>
      <c r="V1558" s="92" t="s">
        <v>3989</v>
      </c>
      <c r="W1558" s="87"/>
      <c r="X1558" s="87"/>
      <c r="Y1558" s="96" t="s">
        <v>5989</v>
      </c>
      <c r="Z1558" s="87"/>
      <c r="AA1558" s="48">
        <v>0</v>
      </c>
      <c r="AB1558" s="49">
        <v>0</v>
      </c>
      <c r="AC1558" s="48">
        <v>0</v>
      </c>
      <c r="AD1558" s="49">
        <v>0</v>
      </c>
      <c r="AE1558" s="48">
        <v>0</v>
      </c>
      <c r="AF1558" s="49">
        <v>0</v>
      </c>
      <c r="AG1558" s="48">
        <v>38</v>
      </c>
      <c r="AH1558" s="49">
        <v>100</v>
      </c>
      <c r="AI1558" s="48">
        <v>38</v>
      </c>
    </row>
    <row r="1559" spans="1:35" x14ac:dyDescent="0.25">
      <c r="A1559" s="62" t="s">
        <v>879</v>
      </c>
      <c r="B1559" s="62" t="s">
        <v>1697</v>
      </c>
      <c r="C1559" s="63"/>
      <c r="D1559" s="64"/>
      <c r="E1559" s="65"/>
      <c r="F1559" s="66"/>
      <c r="G1559" s="63"/>
      <c r="H1559" s="67"/>
      <c r="I1559" s="68"/>
      <c r="J1559" s="68"/>
      <c r="K1559" s="34"/>
      <c r="L1559" s="75">
        <v>1559</v>
      </c>
      <c r="M1559" s="75" t="b">
        <f xml:space="preserve"> IF(AND(Edges[Relationship Date (UTC)] &gt;= Misc!$O$2, Edges[Relationship Date (UTC)] &lt;= Misc!$P$2,Edges[Tweet Date (UTC)] &gt;= Misc!$O$3, Edges[Tweet Date (UTC)] &lt;= Misc!$P$3,TRUE), TRUE, FALSE)</f>
        <v>1</v>
      </c>
      <c r="N1559" s="70"/>
      <c r="O1559" s="87" t="s">
        <v>1908</v>
      </c>
      <c r="P1559" s="90">
        <v>44081.392534722225</v>
      </c>
      <c r="Q1559" s="87" t="s">
        <v>2319</v>
      </c>
      <c r="R1559" s="87"/>
      <c r="S1559" s="87"/>
      <c r="T1559" s="87" t="s">
        <v>2842</v>
      </c>
      <c r="U1559" s="90">
        <v>44081.392534722225</v>
      </c>
      <c r="V1559" s="92" t="s">
        <v>3990</v>
      </c>
      <c r="W1559" s="87"/>
      <c r="X1559" s="87"/>
      <c r="Y1559" s="96" t="s">
        <v>5990</v>
      </c>
      <c r="Z1559" s="87"/>
      <c r="AA1559" s="48">
        <v>0</v>
      </c>
      <c r="AB1559" s="49">
        <v>0</v>
      </c>
      <c r="AC1559" s="48">
        <v>0</v>
      </c>
      <c r="AD1559" s="49">
        <v>0</v>
      </c>
      <c r="AE1559" s="48">
        <v>0</v>
      </c>
      <c r="AF1559" s="49">
        <v>0</v>
      </c>
      <c r="AG1559" s="48">
        <v>5</v>
      </c>
      <c r="AH1559" s="49">
        <v>100</v>
      </c>
      <c r="AI1559" s="48">
        <v>5</v>
      </c>
    </row>
    <row r="1560" spans="1:35" x14ac:dyDescent="0.25">
      <c r="A1560" s="62" t="s">
        <v>879</v>
      </c>
      <c r="B1560" s="62" t="s">
        <v>1359</v>
      </c>
      <c r="C1560" s="63"/>
      <c r="D1560" s="64"/>
      <c r="E1560" s="65"/>
      <c r="F1560" s="66"/>
      <c r="G1560" s="63"/>
      <c r="H1560" s="67"/>
      <c r="I1560" s="68"/>
      <c r="J1560" s="68"/>
      <c r="K1560" s="34"/>
      <c r="L1560" s="75">
        <v>1560</v>
      </c>
      <c r="M1560" s="75" t="b">
        <f xml:space="preserve"> IF(AND(Edges[Relationship Date (UTC)] &gt;= Misc!$O$2, Edges[Relationship Date (UTC)] &lt;= Misc!$P$2,Edges[Tweet Date (UTC)] &gt;= Misc!$O$3, Edges[Tweet Date (UTC)] &lt;= Misc!$P$3,TRUE), TRUE, FALSE)</f>
        <v>1</v>
      </c>
      <c r="N1560" s="70"/>
      <c r="O1560" s="87" t="s">
        <v>1908</v>
      </c>
      <c r="P1560" s="90">
        <v>44081.393969907411</v>
      </c>
      <c r="Q1560" s="87" t="s">
        <v>1923</v>
      </c>
      <c r="R1560" s="87"/>
      <c r="S1560" s="87"/>
      <c r="T1560" s="87" t="s">
        <v>2748</v>
      </c>
      <c r="U1560" s="90">
        <v>44081.393969907411</v>
      </c>
      <c r="V1560" s="92" t="s">
        <v>3991</v>
      </c>
      <c r="W1560" s="87"/>
      <c r="X1560" s="87"/>
      <c r="Y1560" s="96" t="s">
        <v>5991</v>
      </c>
      <c r="Z1560" s="87"/>
      <c r="AA1560" s="48">
        <v>0</v>
      </c>
      <c r="AB1560" s="49">
        <v>0</v>
      </c>
      <c r="AC1560" s="48">
        <v>0</v>
      </c>
      <c r="AD1560" s="49">
        <v>0</v>
      </c>
      <c r="AE1560" s="48">
        <v>0</v>
      </c>
      <c r="AF1560" s="49">
        <v>0</v>
      </c>
      <c r="AG1560" s="48">
        <v>14</v>
      </c>
      <c r="AH1560" s="49">
        <v>100</v>
      </c>
      <c r="AI1560" s="48">
        <v>14</v>
      </c>
    </row>
    <row r="1561" spans="1:35" x14ac:dyDescent="0.25">
      <c r="A1561" s="62" t="s">
        <v>880</v>
      </c>
      <c r="B1561" s="62" t="s">
        <v>1165</v>
      </c>
      <c r="C1561" s="63"/>
      <c r="D1561" s="64"/>
      <c r="E1561" s="65"/>
      <c r="F1561" s="66"/>
      <c r="G1561" s="63"/>
      <c r="H1561" s="67"/>
      <c r="I1561" s="68"/>
      <c r="J1561" s="68"/>
      <c r="K1561" s="34"/>
      <c r="L1561" s="75">
        <v>1561</v>
      </c>
      <c r="M1561" s="75" t="b">
        <f xml:space="preserve"> IF(AND(Edges[Relationship Date (UTC)] &gt;= Misc!$O$2, Edges[Relationship Date (UTC)] &lt;= Misc!$P$2,Edges[Tweet Date (UTC)] &gt;= Misc!$O$3, Edges[Tweet Date (UTC)] &lt;= Misc!$P$3,TRUE), TRUE, FALSE)</f>
        <v>1</v>
      </c>
      <c r="N1561" s="70"/>
      <c r="O1561" s="87" t="s">
        <v>1908</v>
      </c>
      <c r="P1561" s="90">
        <v>44081.39398148148</v>
      </c>
      <c r="Q1561" s="87" t="s">
        <v>1932</v>
      </c>
      <c r="R1561" s="87"/>
      <c r="S1561" s="87"/>
      <c r="T1561" s="87" t="s">
        <v>2743</v>
      </c>
      <c r="U1561" s="90">
        <v>44081.39398148148</v>
      </c>
      <c r="V1561" s="92" t="s">
        <v>3992</v>
      </c>
      <c r="W1561" s="87"/>
      <c r="X1561" s="87"/>
      <c r="Y1561" s="96" t="s">
        <v>5992</v>
      </c>
      <c r="Z1561" s="87"/>
      <c r="AA1561" s="48">
        <v>0</v>
      </c>
      <c r="AB1561" s="49">
        <v>0</v>
      </c>
      <c r="AC1561" s="48">
        <v>0</v>
      </c>
      <c r="AD1561" s="49">
        <v>0</v>
      </c>
      <c r="AE1561" s="48">
        <v>0</v>
      </c>
      <c r="AF1561" s="49">
        <v>0</v>
      </c>
      <c r="AG1561" s="48">
        <v>26</v>
      </c>
      <c r="AH1561" s="49">
        <v>100</v>
      </c>
      <c r="AI1561" s="48">
        <v>26</v>
      </c>
    </row>
    <row r="1562" spans="1:35" x14ac:dyDescent="0.25">
      <c r="A1562" s="62" t="s">
        <v>881</v>
      </c>
      <c r="B1562" s="62" t="s">
        <v>1165</v>
      </c>
      <c r="C1562" s="63"/>
      <c r="D1562" s="64"/>
      <c r="E1562" s="65"/>
      <c r="F1562" s="66"/>
      <c r="G1562" s="63"/>
      <c r="H1562" s="67"/>
      <c r="I1562" s="68"/>
      <c r="J1562" s="68"/>
      <c r="K1562" s="34"/>
      <c r="L1562" s="75">
        <v>1562</v>
      </c>
      <c r="M1562" s="75" t="b">
        <f xml:space="preserve"> IF(AND(Edges[Relationship Date (UTC)] &gt;= Misc!$O$2, Edges[Relationship Date (UTC)] &lt;= Misc!$P$2,Edges[Tweet Date (UTC)] &gt;= Misc!$O$3, Edges[Tweet Date (UTC)] &lt;= Misc!$P$3,TRUE), TRUE, FALSE)</f>
        <v>1</v>
      </c>
      <c r="N1562" s="70"/>
      <c r="O1562" s="87" t="s">
        <v>1908</v>
      </c>
      <c r="P1562" s="90">
        <v>44081.393993055557</v>
      </c>
      <c r="Q1562" s="87" t="s">
        <v>1911</v>
      </c>
      <c r="R1562" s="87"/>
      <c r="S1562" s="87"/>
      <c r="T1562" s="87" t="s">
        <v>2743</v>
      </c>
      <c r="U1562" s="90">
        <v>44081.393993055557</v>
      </c>
      <c r="V1562" s="92" t="s">
        <v>3993</v>
      </c>
      <c r="W1562" s="87"/>
      <c r="X1562" s="87"/>
      <c r="Y1562" s="96" t="s">
        <v>5993</v>
      </c>
      <c r="Z1562" s="87"/>
      <c r="AA1562" s="48">
        <v>0</v>
      </c>
      <c r="AB1562" s="49">
        <v>0</v>
      </c>
      <c r="AC1562" s="48">
        <v>0</v>
      </c>
      <c r="AD1562" s="49">
        <v>0</v>
      </c>
      <c r="AE1562" s="48">
        <v>0</v>
      </c>
      <c r="AF1562" s="49">
        <v>0</v>
      </c>
      <c r="AG1562" s="48">
        <v>29</v>
      </c>
      <c r="AH1562" s="49">
        <v>100</v>
      </c>
      <c r="AI1562" s="48">
        <v>29</v>
      </c>
    </row>
    <row r="1563" spans="1:35" x14ac:dyDescent="0.25">
      <c r="A1563" s="62" t="s">
        <v>882</v>
      </c>
      <c r="B1563" s="62" t="s">
        <v>1165</v>
      </c>
      <c r="C1563" s="63"/>
      <c r="D1563" s="64"/>
      <c r="E1563" s="65"/>
      <c r="F1563" s="66"/>
      <c r="G1563" s="63"/>
      <c r="H1563" s="67"/>
      <c r="I1563" s="68"/>
      <c r="J1563" s="68"/>
      <c r="K1563" s="34"/>
      <c r="L1563" s="75">
        <v>1563</v>
      </c>
      <c r="M1563" s="75" t="b">
        <f xml:space="preserve"> IF(AND(Edges[Relationship Date (UTC)] &gt;= Misc!$O$2, Edges[Relationship Date (UTC)] &lt;= Misc!$P$2,Edges[Tweet Date (UTC)] &gt;= Misc!$O$3, Edges[Tweet Date (UTC)] &lt;= Misc!$P$3,TRUE), TRUE, FALSE)</f>
        <v>1</v>
      </c>
      <c r="N1563" s="70"/>
      <c r="O1563" s="87" t="s">
        <v>1908</v>
      </c>
      <c r="P1563" s="90">
        <v>44081.378611111111</v>
      </c>
      <c r="Q1563" s="87" t="s">
        <v>1988</v>
      </c>
      <c r="R1563" s="87"/>
      <c r="S1563" s="87"/>
      <c r="T1563" s="87"/>
      <c r="U1563" s="90">
        <v>44081.378611111111</v>
      </c>
      <c r="V1563" s="92" t="s">
        <v>3994</v>
      </c>
      <c r="W1563" s="87"/>
      <c r="X1563" s="87"/>
      <c r="Y1563" s="96" t="s">
        <v>5994</v>
      </c>
      <c r="Z1563" s="87"/>
      <c r="AA1563" s="48">
        <v>0</v>
      </c>
      <c r="AB1563" s="49">
        <v>0</v>
      </c>
      <c r="AC1563" s="48">
        <v>0</v>
      </c>
      <c r="AD1563" s="49">
        <v>0</v>
      </c>
      <c r="AE1563" s="48">
        <v>0</v>
      </c>
      <c r="AF1563" s="49">
        <v>0</v>
      </c>
      <c r="AG1563" s="48">
        <v>44</v>
      </c>
      <c r="AH1563" s="49">
        <v>100</v>
      </c>
      <c r="AI1563" s="48">
        <v>44</v>
      </c>
    </row>
    <row r="1564" spans="1:35" x14ac:dyDescent="0.25">
      <c r="A1564" s="62" t="s">
        <v>882</v>
      </c>
      <c r="B1564" s="62" t="s">
        <v>1165</v>
      </c>
      <c r="C1564" s="63"/>
      <c r="D1564" s="64"/>
      <c r="E1564" s="65"/>
      <c r="F1564" s="66"/>
      <c r="G1564" s="63"/>
      <c r="H1564" s="67"/>
      <c r="I1564" s="68"/>
      <c r="J1564" s="68"/>
      <c r="K1564" s="34"/>
      <c r="L1564" s="75">
        <v>1564</v>
      </c>
      <c r="M1564" s="75" t="b">
        <f xml:space="preserve"> IF(AND(Edges[Relationship Date (UTC)] &gt;= Misc!$O$2, Edges[Relationship Date (UTC)] &lt;= Misc!$P$2,Edges[Tweet Date (UTC)] &gt;= Misc!$O$3, Edges[Tweet Date (UTC)] &lt;= Misc!$P$3,TRUE), TRUE, FALSE)</f>
        <v>1</v>
      </c>
      <c r="N1564" s="70"/>
      <c r="O1564" s="87" t="s">
        <v>1908</v>
      </c>
      <c r="P1564" s="90">
        <v>44081.394085648149</v>
      </c>
      <c r="Q1564" s="87" t="s">
        <v>1921</v>
      </c>
      <c r="R1564" s="87"/>
      <c r="S1564" s="87"/>
      <c r="T1564" s="87" t="s">
        <v>2747</v>
      </c>
      <c r="U1564" s="90">
        <v>44081.394085648149</v>
      </c>
      <c r="V1564" s="92" t="s">
        <v>3995</v>
      </c>
      <c r="W1564" s="87"/>
      <c r="X1564" s="87"/>
      <c r="Y1564" s="96" t="s">
        <v>5995</v>
      </c>
      <c r="Z1564" s="87"/>
      <c r="AA1564" s="48">
        <v>0</v>
      </c>
      <c r="AB1564" s="49">
        <v>0</v>
      </c>
      <c r="AC1564" s="48">
        <v>0</v>
      </c>
      <c r="AD1564" s="49">
        <v>0</v>
      </c>
      <c r="AE1564" s="48">
        <v>0</v>
      </c>
      <c r="AF1564" s="49">
        <v>0</v>
      </c>
      <c r="AG1564" s="48">
        <v>26</v>
      </c>
      <c r="AH1564" s="49">
        <v>100</v>
      </c>
      <c r="AI1564" s="48">
        <v>26</v>
      </c>
    </row>
    <row r="1565" spans="1:35" x14ac:dyDescent="0.25">
      <c r="A1565" s="62" t="s">
        <v>883</v>
      </c>
      <c r="B1565" s="62" t="s">
        <v>1269</v>
      </c>
      <c r="C1565" s="63"/>
      <c r="D1565" s="64"/>
      <c r="E1565" s="65"/>
      <c r="F1565" s="66"/>
      <c r="G1565" s="63"/>
      <c r="H1565" s="67"/>
      <c r="I1565" s="68"/>
      <c r="J1565" s="68"/>
      <c r="K1565" s="34"/>
      <c r="L1565" s="75">
        <v>1565</v>
      </c>
      <c r="M1565" s="75" t="b">
        <f xml:space="preserve"> IF(AND(Edges[Relationship Date (UTC)] &gt;= Misc!$O$2, Edges[Relationship Date (UTC)] &lt;= Misc!$P$2,Edges[Tweet Date (UTC)] &gt;= Misc!$O$3, Edges[Tweet Date (UTC)] &lt;= Misc!$P$3,TRUE), TRUE, FALSE)</f>
        <v>1</v>
      </c>
      <c r="N1565" s="70"/>
      <c r="O1565" s="87" t="s">
        <v>1908</v>
      </c>
      <c r="P1565" s="90">
        <v>44081.393472222226</v>
      </c>
      <c r="Q1565" s="87" t="s">
        <v>2363</v>
      </c>
      <c r="R1565" s="87"/>
      <c r="S1565" s="87"/>
      <c r="T1565" s="87" t="s">
        <v>2743</v>
      </c>
      <c r="U1565" s="90">
        <v>44081.393472222226</v>
      </c>
      <c r="V1565" s="92" t="s">
        <v>3996</v>
      </c>
      <c r="W1565" s="87"/>
      <c r="X1565" s="87"/>
      <c r="Y1565" s="96" t="s">
        <v>5996</v>
      </c>
      <c r="Z1565" s="87"/>
      <c r="AA1565" s="48">
        <v>0</v>
      </c>
      <c r="AB1565" s="49">
        <v>0</v>
      </c>
      <c r="AC1565" s="48">
        <v>0</v>
      </c>
      <c r="AD1565" s="49">
        <v>0</v>
      </c>
      <c r="AE1565" s="48">
        <v>0</v>
      </c>
      <c r="AF1565" s="49">
        <v>0</v>
      </c>
      <c r="AG1565" s="48">
        <v>26</v>
      </c>
      <c r="AH1565" s="49">
        <v>100</v>
      </c>
      <c r="AI1565" s="48">
        <v>26</v>
      </c>
    </row>
    <row r="1566" spans="1:35" x14ac:dyDescent="0.25">
      <c r="A1566" s="62" t="s">
        <v>883</v>
      </c>
      <c r="B1566" s="62" t="s">
        <v>1165</v>
      </c>
      <c r="C1566" s="63"/>
      <c r="D1566" s="64"/>
      <c r="E1566" s="65"/>
      <c r="F1566" s="66"/>
      <c r="G1566" s="63"/>
      <c r="H1566" s="67"/>
      <c r="I1566" s="68"/>
      <c r="J1566" s="68"/>
      <c r="K1566" s="34"/>
      <c r="L1566" s="75">
        <v>1566</v>
      </c>
      <c r="M1566" s="75" t="b">
        <f xml:space="preserve"> IF(AND(Edges[Relationship Date (UTC)] &gt;= Misc!$O$2, Edges[Relationship Date (UTC)] &lt;= Misc!$P$2,Edges[Tweet Date (UTC)] &gt;= Misc!$O$3, Edges[Tweet Date (UTC)] &lt;= Misc!$P$3,TRUE), TRUE, FALSE)</f>
        <v>1</v>
      </c>
      <c r="N1566" s="70"/>
      <c r="O1566" s="87" t="s">
        <v>1908</v>
      </c>
      <c r="P1566" s="90">
        <v>44081.394108796296</v>
      </c>
      <c r="Q1566" s="87" t="s">
        <v>1932</v>
      </c>
      <c r="R1566" s="87"/>
      <c r="S1566" s="87"/>
      <c r="T1566" s="87" t="s">
        <v>2743</v>
      </c>
      <c r="U1566" s="90">
        <v>44081.394108796296</v>
      </c>
      <c r="V1566" s="92" t="s">
        <v>3997</v>
      </c>
      <c r="W1566" s="87"/>
      <c r="X1566" s="87"/>
      <c r="Y1566" s="96" t="s">
        <v>5997</v>
      </c>
      <c r="Z1566" s="87"/>
      <c r="AA1566" s="48">
        <v>0</v>
      </c>
      <c r="AB1566" s="49">
        <v>0</v>
      </c>
      <c r="AC1566" s="48">
        <v>0</v>
      </c>
      <c r="AD1566" s="49">
        <v>0</v>
      </c>
      <c r="AE1566" s="48">
        <v>0</v>
      </c>
      <c r="AF1566" s="49">
        <v>0</v>
      </c>
      <c r="AG1566" s="48">
        <v>26</v>
      </c>
      <c r="AH1566" s="49">
        <v>100</v>
      </c>
      <c r="AI1566" s="48">
        <v>26</v>
      </c>
    </row>
    <row r="1567" spans="1:35" x14ac:dyDescent="0.25">
      <c r="A1567" s="62" t="s">
        <v>884</v>
      </c>
      <c r="B1567" s="62" t="s">
        <v>1751</v>
      </c>
      <c r="C1567" s="63"/>
      <c r="D1567" s="64"/>
      <c r="E1567" s="65"/>
      <c r="F1567" s="66"/>
      <c r="G1567" s="63"/>
      <c r="H1567" s="67"/>
      <c r="I1567" s="68"/>
      <c r="J1567" s="68"/>
      <c r="K1567" s="34"/>
      <c r="L1567" s="75">
        <v>1567</v>
      </c>
      <c r="M1567" s="75" t="b">
        <f xml:space="preserve"> IF(AND(Edges[Relationship Date (UTC)] &gt;= Misc!$O$2, Edges[Relationship Date (UTC)] &lt;= Misc!$P$2,Edges[Tweet Date (UTC)] &gt;= Misc!$O$3, Edges[Tweet Date (UTC)] &lt;= Misc!$P$3,TRUE), TRUE, FALSE)</f>
        <v>1</v>
      </c>
      <c r="N1567" s="70"/>
      <c r="O1567" s="87" t="s">
        <v>1908</v>
      </c>
      <c r="P1567" s="90">
        <v>44081.394212962965</v>
      </c>
      <c r="Q1567" s="87" t="s">
        <v>2382</v>
      </c>
      <c r="R1567" s="87"/>
      <c r="S1567" s="87"/>
      <c r="T1567" s="87"/>
      <c r="U1567" s="90">
        <v>44081.394212962965</v>
      </c>
      <c r="V1567" s="92" t="s">
        <v>3998</v>
      </c>
      <c r="W1567" s="87"/>
      <c r="X1567" s="87"/>
      <c r="Y1567" s="96" t="s">
        <v>5998</v>
      </c>
      <c r="Z1567" s="87"/>
      <c r="AA1567" s="48">
        <v>0</v>
      </c>
      <c r="AB1567" s="49">
        <v>0</v>
      </c>
      <c r="AC1567" s="48">
        <v>0</v>
      </c>
      <c r="AD1567" s="49">
        <v>0</v>
      </c>
      <c r="AE1567" s="48">
        <v>0</v>
      </c>
      <c r="AF1567" s="49">
        <v>0</v>
      </c>
      <c r="AG1567" s="48">
        <v>44</v>
      </c>
      <c r="AH1567" s="49">
        <v>100</v>
      </c>
      <c r="AI1567" s="48">
        <v>44</v>
      </c>
    </row>
    <row r="1568" spans="1:35" x14ac:dyDescent="0.25">
      <c r="A1568" s="62" t="s">
        <v>885</v>
      </c>
      <c r="B1568" s="62" t="s">
        <v>1165</v>
      </c>
      <c r="C1568" s="63"/>
      <c r="D1568" s="64"/>
      <c r="E1568" s="65"/>
      <c r="F1568" s="66"/>
      <c r="G1568" s="63"/>
      <c r="H1568" s="67"/>
      <c r="I1568" s="68"/>
      <c r="J1568" s="68"/>
      <c r="K1568" s="34"/>
      <c r="L1568" s="75">
        <v>1568</v>
      </c>
      <c r="M1568" s="75" t="b">
        <f xml:space="preserve"> IF(AND(Edges[Relationship Date (UTC)] &gt;= Misc!$O$2, Edges[Relationship Date (UTC)] &lt;= Misc!$P$2,Edges[Tweet Date (UTC)] &gt;= Misc!$O$3, Edges[Tweet Date (UTC)] &lt;= Misc!$P$3,TRUE), TRUE, FALSE)</f>
        <v>1</v>
      </c>
      <c r="N1568" s="70"/>
      <c r="O1568" s="87" t="s">
        <v>1908</v>
      </c>
      <c r="P1568" s="90">
        <v>44081.394247685188</v>
      </c>
      <c r="Q1568" s="87" t="s">
        <v>1918</v>
      </c>
      <c r="R1568" s="87"/>
      <c r="S1568" s="87"/>
      <c r="T1568" s="87"/>
      <c r="U1568" s="90">
        <v>44081.394247685188</v>
      </c>
      <c r="V1568" s="92" t="s">
        <v>3999</v>
      </c>
      <c r="W1568" s="87"/>
      <c r="X1568" s="87"/>
      <c r="Y1568" s="96" t="s">
        <v>5999</v>
      </c>
      <c r="Z1568" s="87"/>
      <c r="AA1568" s="48">
        <v>0</v>
      </c>
      <c r="AB1568" s="49">
        <v>0</v>
      </c>
      <c r="AC1568" s="48">
        <v>0</v>
      </c>
      <c r="AD1568" s="49">
        <v>0</v>
      </c>
      <c r="AE1568" s="48">
        <v>0</v>
      </c>
      <c r="AF1568" s="49">
        <v>0</v>
      </c>
      <c r="AG1568" s="48">
        <v>44</v>
      </c>
      <c r="AH1568" s="49">
        <v>100</v>
      </c>
      <c r="AI1568" s="48">
        <v>44</v>
      </c>
    </row>
    <row r="1569" spans="1:35" x14ac:dyDescent="0.25">
      <c r="A1569" s="62" t="s">
        <v>886</v>
      </c>
      <c r="B1569" s="62" t="s">
        <v>1387</v>
      </c>
      <c r="C1569" s="63"/>
      <c r="D1569" s="64"/>
      <c r="E1569" s="65"/>
      <c r="F1569" s="66"/>
      <c r="G1569" s="63"/>
      <c r="H1569" s="67"/>
      <c r="I1569" s="68"/>
      <c r="J1569" s="68"/>
      <c r="K1569" s="34"/>
      <c r="L1569" s="75">
        <v>1569</v>
      </c>
      <c r="M1569" s="75" t="b">
        <f xml:space="preserve"> IF(AND(Edges[Relationship Date (UTC)] &gt;= Misc!$O$2, Edges[Relationship Date (UTC)] &lt;= Misc!$P$2,Edges[Tweet Date (UTC)] &gt;= Misc!$O$3, Edges[Tweet Date (UTC)] &lt;= Misc!$P$3,TRUE), TRUE, FALSE)</f>
        <v>1</v>
      </c>
      <c r="N1569" s="70"/>
      <c r="O1569" s="87" t="s">
        <v>1908</v>
      </c>
      <c r="P1569" s="90">
        <v>44081.394270833334</v>
      </c>
      <c r="Q1569" s="87" t="s">
        <v>2095</v>
      </c>
      <c r="R1569" s="87"/>
      <c r="S1569" s="87"/>
      <c r="T1569" s="87"/>
      <c r="U1569" s="90">
        <v>44081.394270833334</v>
      </c>
      <c r="V1569" s="92" t="s">
        <v>4000</v>
      </c>
      <c r="W1569" s="87"/>
      <c r="X1569" s="87"/>
      <c r="Y1569" s="96" t="s">
        <v>6000</v>
      </c>
      <c r="Z1569" s="87"/>
      <c r="AA1569" s="48">
        <v>0</v>
      </c>
      <c r="AB1569" s="49">
        <v>0</v>
      </c>
      <c r="AC1569" s="48">
        <v>0</v>
      </c>
      <c r="AD1569" s="49">
        <v>0</v>
      </c>
      <c r="AE1569" s="48">
        <v>0</v>
      </c>
      <c r="AF1569" s="49">
        <v>0</v>
      </c>
      <c r="AG1569" s="48">
        <v>46</v>
      </c>
      <c r="AH1569" s="49">
        <v>100</v>
      </c>
      <c r="AI1569" s="48">
        <v>46</v>
      </c>
    </row>
    <row r="1570" spans="1:35" x14ac:dyDescent="0.25">
      <c r="A1570" s="62" t="s">
        <v>887</v>
      </c>
      <c r="B1570" s="62" t="s">
        <v>1361</v>
      </c>
      <c r="C1570" s="63"/>
      <c r="D1570" s="64"/>
      <c r="E1570" s="65"/>
      <c r="F1570" s="66"/>
      <c r="G1570" s="63"/>
      <c r="H1570" s="67"/>
      <c r="I1570" s="68"/>
      <c r="J1570" s="68"/>
      <c r="K1570" s="34"/>
      <c r="L1570" s="75">
        <v>1570</v>
      </c>
      <c r="M1570" s="75" t="b">
        <f xml:space="preserve"> IF(AND(Edges[Relationship Date (UTC)] &gt;= Misc!$O$2, Edges[Relationship Date (UTC)] &lt;= Misc!$P$2,Edges[Tweet Date (UTC)] &gt;= Misc!$O$3, Edges[Tweet Date (UTC)] &lt;= Misc!$P$3,TRUE), TRUE, FALSE)</f>
        <v>1</v>
      </c>
      <c r="N1570" s="70"/>
      <c r="O1570" s="87" t="s">
        <v>1908</v>
      </c>
      <c r="P1570" s="90">
        <v>44081.373055555552</v>
      </c>
      <c r="Q1570" s="87" t="s">
        <v>1925</v>
      </c>
      <c r="R1570" s="87"/>
      <c r="S1570" s="87"/>
      <c r="T1570" s="87"/>
      <c r="U1570" s="90">
        <v>44081.373055555552</v>
      </c>
      <c r="V1570" s="92" t="s">
        <v>4001</v>
      </c>
      <c r="W1570" s="87"/>
      <c r="X1570" s="87"/>
      <c r="Y1570" s="96" t="s">
        <v>6001</v>
      </c>
      <c r="Z1570" s="87"/>
      <c r="AA1570" s="48"/>
      <c r="AB1570" s="49"/>
      <c r="AC1570" s="48"/>
      <c r="AD1570" s="49"/>
      <c r="AE1570" s="48"/>
      <c r="AF1570" s="49"/>
      <c r="AG1570" s="48"/>
      <c r="AH1570" s="49"/>
      <c r="AI1570" s="48"/>
    </row>
    <row r="1571" spans="1:35" x14ac:dyDescent="0.25">
      <c r="A1571" s="62" t="s">
        <v>887</v>
      </c>
      <c r="B1571" s="62" t="s">
        <v>1362</v>
      </c>
      <c r="C1571" s="63"/>
      <c r="D1571" s="64"/>
      <c r="E1571" s="65"/>
      <c r="F1571" s="66"/>
      <c r="G1571" s="63"/>
      <c r="H1571" s="67"/>
      <c r="I1571" s="68"/>
      <c r="J1571" s="68"/>
      <c r="K1571" s="34"/>
      <c r="L1571" s="75">
        <v>1571</v>
      </c>
      <c r="M1571" s="75" t="b">
        <f xml:space="preserve"> IF(AND(Edges[Relationship Date (UTC)] &gt;= Misc!$O$2, Edges[Relationship Date (UTC)] &lt;= Misc!$P$2,Edges[Tweet Date (UTC)] &gt;= Misc!$O$3, Edges[Tweet Date (UTC)] &lt;= Misc!$P$3,TRUE), TRUE, FALSE)</f>
        <v>1</v>
      </c>
      <c r="N1571" s="70"/>
      <c r="O1571" s="87" t="s">
        <v>1908</v>
      </c>
      <c r="P1571" s="90">
        <v>44081.373055555552</v>
      </c>
      <c r="Q1571" s="87" t="s">
        <v>1925</v>
      </c>
      <c r="R1571" s="87"/>
      <c r="S1571" s="87"/>
      <c r="T1571" s="87"/>
      <c r="U1571" s="90">
        <v>44081.373055555552</v>
      </c>
      <c r="V1571" s="92" t="s">
        <v>4001</v>
      </c>
      <c r="W1571" s="87"/>
      <c r="X1571" s="87"/>
      <c r="Y1571" s="96" t="s">
        <v>6001</v>
      </c>
      <c r="Z1571" s="87"/>
      <c r="AA1571" s="48">
        <v>0</v>
      </c>
      <c r="AB1571" s="49">
        <v>0</v>
      </c>
      <c r="AC1571" s="48">
        <v>0</v>
      </c>
      <c r="AD1571" s="49">
        <v>0</v>
      </c>
      <c r="AE1571" s="48">
        <v>0</v>
      </c>
      <c r="AF1571" s="49">
        <v>0</v>
      </c>
      <c r="AG1571" s="48">
        <v>42</v>
      </c>
      <c r="AH1571" s="49">
        <v>100</v>
      </c>
      <c r="AI1571" s="48">
        <v>42</v>
      </c>
    </row>
    <row r="1572" spans="1:35" x14ac:dyDescent="0.25">
      <c r="A1572" s="62" t="s">
        <v>887</v>
      </c>
      <c r="B1572" s="62" t="s">
        <v>1349</v>
      </c>
      <c r="C1572" s="63"/>
      <c r="D1572" s="64"/>
      <c r="E1572" s="65"/>
      <c r="F1572" s="66"/>
      <c r="G1572" s="63"/>
      <c r="H1572" s="67"/>
      <c r="I1572" s="68"/>
      <c r="J1572" s="68"/>
      <c r="K1572" s="34"/>
      <c r="L1572" s="75">
        <v>1572</v>
      </c>
      <c r="M1572" s="75" t="b">
        <f xml:space="preserve"> IF(AND(Edges[Relationship Date (UTC)] &gt;= Misc!$O$2, Edges[Relationship Date (UTC)] &lt;= Misc!$P$2,Edges[Tweet Date (UTC)] &gt;= Misc!$O$3, Edges[Tweet Date (UTC)] &lt;= Misc!$P$3,TRUE), TRUE, FALSE)</f>
        <v>1</v>
      </c>
      <c r="N1572" s="70"/>
      <c r="O1572" s="87" t="s">
        <v>1908</v>
      </c>
      <c r="P1572" s="90">
        <v>44081.394270833334</v>
      </c>
      <c r="Q1572" s="87" t="s">
        <v>1915</v>
      </c>
      <c r="R1572" s="87"/>
      <c r="S1572" s="87"/>
      <c r="T1572" s="87" t="s">
        <v>2743</v>
      </c>
      <c r="U1572" s="90">
        <v>44081.394270833334</v>
      </c>
      <c r="V1572" s="92" t="s">
        <v>4002</v>
      </c>
      <c r="W1572" s="87"/>
      <c r="X1572" s="87"/>
      <c r="Y1572" s="96" t="s">
        <v>6002</v>
      </c>
      <c r="Z1572" s="87"/>
      <c r="AA1572" s="48">
        <v>0</v>
      </c>
      <c r="AB1572" s="49">
        <v>0</v>
      </c>
      <c r="AC1572" s="48">
        <v>0</v>
      </c>
      <c r="AD1572" s="49">
        <v>0</v>
      </c>
      <c r="AE1572" s="48">
        <v>0</v>
      </c>
      <c r="AF1572" s="49">
        <v>0</v>
      </c>
      <c r="AG1572" s="48">
        <v>32</v>
      </c>
      <c r="AH1572" s="49">
        <v>100</v>
      </c>
      <c r="AI1572" s="48">
        <v>32</v>
      </c>
    </row>
    <row r="1573" spans="1:35" x14ac:dyDescent="0.25">
      <c r="A1573" s="62" t="s">
        <v>888</v>
      </c>
      <c r="B1573" s="62" t="s">
        <v>1386</v>
      </c>
      <c r="C1573" s="63"/>
      <c r="D1573" s="64"/>
      <c r="E1573" s="65"/>
      <c r="F1573" s="66"/>
      <c r="G1573" s="63"/>
      <c r="H1573" s="67"/>
      <c r="I1573" s="68"/>
      <c r="J1573" s="68"/>
      <c r="K1573" s="34"/>
      <c r="L1573" s="75">
        <v>1573</v>
      </c>
      <c r="M1573" s="75" t="b">
        <f xml:space="preserve"> IF(AND(Edges[Relationship Date (UTC)] &gt;= Misc!$O$2, Edges[Relationship Date (UTC)] &lt;= Misc!$P$2,Edges[Tweet Date (UTC)] &gt;= Misc!$O$3, Edges[Tweet Date (UTC)] &lt;= Misc!$P$3,TRUE), TRUE, FALSE)</f>
        <v>1</v>
      </c>
      <c r="N1573" s="70"/>
      <c r="O1573" s="87" t="s">
        <v>1908</v>
      </c>
      <c r="P1573" s="90">
        <v>44081.394305555557</v>
      </c>
      <c r="Q1573" s="87" t="s">
        <v>2383</v>
      </c>
      <c r="R1573" s="87"/>
      <c r="S1573" s="87"/>
      <c r="T1573" s="87"/>
      <c r="U1573" s="90">
        <v>44081.394305555557</v>
      </c>
      <c r="V1573" s="92" t="s">
        <v>4003</v>
      </c>
      <c r="W1573" s="87"/>
      <c r="X1573" s="87"/>
      <c r="Y1573" s="96" t="s">
        <v>6003</v>
      </c>
      <c r="Z1573" s="87"/>
      <c r="AA1573" s="48"/>
      <c r="AB1573" s="49"/>
      <c r="AC1573" s="48"/>
      <c r="AD1573" s="49"/>
      <c r="AE1573" s="48"/>
      <c r="AF1573" s="49"/>
      <c r="AG1573" s="48"/>
      <c r="AH1573" s="49"/>
      <c r="AI1573" s="48"/>
    </row>
    <row r="1574" spans="1:35" x14ac:dyDescent="0.25">
      <c r="A1574" s="62" t="s">
        <v>888</v>
      </c>
      <c r="B1574" s="62" t="s">
        <v>1752</v>
      </c>
      <c r="C1574" s="63"/>
      <c r="D1574" s="64"/>
      <c r="E1574" s="65"/>
      <c r="F1574" s="66"/>
      <c r="G1574" s="63"/>
      <c r="H1574" s="67"/>
      <c r="I1574" s="68"/>
      <c r="J1574" s="68"/>
      <c r="K1574" s="34"/>
      <c r="L1574" s="75">
        <v>1574</v>
      </c>
      <c r="M1574" s="75" t="b">
        <f xml:space="preserve"> IF(AND(Edges[Relationship Date (UTC)] &gt;= Misc!$O$2, Edges[Relationship Date (UTC)] &lt;= Misc!$P$2,Edges[Tweet Date (UTC)] &gt;= Misc!$O$3, Edges[Tweet Date (UTC)] &lt;= Misc!$P$3,TRUE), TRUE, FALSE)</f>
        <v>1</v>
      </c>
      <c r="N1574" s="70"/>
      <c r="O1574" s="87" t="s">
        <v>1908</v>
      </c>
      <c r="P1574" s="90">
        <v>44081.394305555557</v>
      </c>
      <c r="Q1574" s="87" t="s">
        <v>2383</v>
      </c>
      <c r="R1574" s="87"/>
      <c r="S1574" s="87"/>
      <c r="T1574" s="87"/>
      <c r="U1574" s="90">
        <v>44081.394305555557</v>
      </c>
      <c r="V1574" s="92" t="s">
        <v>4003</v>
      </c>
      <c r="W1574" s="87"/>
      <c r="X1574" s="87"/>
      <c r="Y1574" s="96" t="s">
        <v>6003</v>
      </c>
      <c r="Z1574" s="87"/>
      <c r="AA1574" s="48">
        <v>0</v>
      </c>
      <c r="AB1574" s="49">
        <v>0</v>
      </c>
      <c r="AC1574" s="48">
        <v>0</v>
      </c>
      <c r="AD1574" s="49">
        <v>0</v>
      </c>
      <c r="AE1574" s="48">
        <v>0</v>
      </c>
      <c r="AF1574" s="49">
        <v>0</v>
      </c>
      <c r="AG1574" s="48">
        <v>36</v>
      </c>
      <c r="AH1574" s="49">
        <v>100</v>
      </c>
      <c r="AI1574" s="48">
        <v>36</v>
      </c>
    </row>
    <row r="1575" spans="1:35" x14ac:dyDescent="0.25">
      <c r="A1575" s="62" t="s">
        <v>889</v>
      </c>
      <c r="B1575" s="62" t="s">
        <v>1743</v>
      </c>
      <c r="C1575" s="63"/>
      <c r="D1575" s="64"/>
      <c r="E1575" s="65"/>
      <c r="F1575" s="66"/>
      <c r="G1575" s="63"/>
      <c r="H1575" s="67"/>
      <c r="I1575" s="68"/>
      <c r="J1575" s="68"/>
      <c r="K1575" s="34"/>
      <c r="L1575" s="75">
        <v>1575</v>
      </c>
      <c r="M1575" s="75" t="b">
        <f xml:space="preserve"> IF(AND(Edges[Relationship Date (UTC)] &gt;= Misc!$O$2, Edges[Relationship Date (UTC)] &lt;= Misc!$P$2,Edges[Tweet Date (UTC)] &gt;= Misc!$O$3, Edges[Tweet Date (UTC)] &lt;= Misc!$P$3,TRUE), TRUE, FALSE)</f>
        <v>1</v>
      </c>
      <c r="N1575" s="70"/>
      <c r="O1575" s="87" t="s">
        <v>1908</v>
      </c>
      <c r="P1575" s="90">
        <v>44081.39434027778</v>
      </c>
      <c r="Q1575" s="87" t="s">
        <v>2370</v>
      </c>
      <c r="R1575" s="87"/>
      <c r="S1575" s="87"/>
      <c r="T1575" s="87"/>
      <c r="U1575" s="90">
        <v>44081.39434027778</v>
      </c>
      <c r="V1575" s="92" t="s">
        <v>4004</v>
      </c>
      <c r="W1575" s="87"/>
      <c r="X1575" s="87"/>
      <c r="Y1575" s="96" t="s">
        <v>6004</v>
      </c>
      <c r="Z1575" s="87"/>
      <c r="AA1575" s="48">
        <v>0</v>
      </c>
      <c r="AB1575" s="49">
        <v>0</v>
      </c>
      <c r="AC1575" s="48">
        <v>0</v>
      </c>
      <c r="AD1575" s="49">
        <v>0</v>
      </c>
      <c r="AE1575" s="48">
        <v>0</v>
      </c>
      <c r="AF1575" s="49">
        <v>0</v>
      </c>
      <c r="AG1575" s="48">
        <v>43</v>
      </c>
      <c r="AH1575" s="49">
        <v>100</v>
      </c>
      <c r="AI1575" s="48">
        <v>43</v>
      </c>
    </row>
    <row r="1576" spans="1:35" x14ac:dyDescent="0.25">
      <c r="A1576" s="62" t="s">
        <v>890</v>
      </c>
      <c r="B1576" s="62" t="s">
        <v>1561</v>
      </c>
      <c r="C1576" s="63"/>
      <c r="D1576" s="64"/>
      <c r="E1576" s="65"/>
      <c r="F1576" s="66"/>
      <c r="G1576" s="63"/>
      <c r="H1576" s="67"/>
      <c r="I1576" s="68"/>
      <c r="J1576" s="68"/>
      <c r="K1576" s="34"/>
      <c r="L1576" s="75">
        <v>1576</v>
      </c>
      <c r="M1576" s="75" t="b">
        <f xml:space="preserve"> IF(AND(Edges[Relationship Date (UTC)] &gt;= Misc!$O$2, Edges[Relationship Date (UTC)] &lt;= Misc!$P$2,Edges[Tweet Date (UTC)] &gt;= Misc!$O$3, Edges[Tweet Date (UTC)] &lt;= Misc!$P$3,TRUE), TRUE, FALSE)</f>
        <v>1</v>
      </c>
      <c r="N1576" s="70"/>
      <c r="O1576" s="87" t="s">
        <v>1908</v>
      </c>
      <c r="P1576" s="90">
        <v>44081.39435185185</v>
      </c>
      <c r="Q1576" s="87" t="s">
        <v>2145</v>
      </c>
      <c r="R1576" s="87"/>
      <c r="S1576" s="87"/>
      <c r="T1576" s="87"/>
      <c r="U1576" s="90">
        <v>44081.39435185185</v>
      </c>
      <c r="V1576" s="92" t="s">
        <v>4005</v>
      </c>
      <c r="W1576" s="87"/>
      <c r="X1576" s="87"/>
      <c r="Y1576" s="96" t="s">
        <v>6005</v>
      </c>
      <c r="Z1576" s="87"/>
      <c r="AA1576" s="48">
        <v>0</v>
      </c>
      <c r="AB1576" s="49">
        <v>0</v>
      </c>
      <c r="AC1576" s="48">
        <v>0</v>
      </c>
      <c r="AD1576" s="49">
        <v>0</v>
      </c>
      <c r="AE1576" s="48">
        <v>0</v>
      </c>
      <c r="AF1576" s="49">
        <v>0</v>
      </c>
      <c r="AG1576" s="48">
        <v>44</v>
      </c>
      <c r="AH1576" s="49">
        <v>100</v>
      </c>
      <c r="AI1576" s="48">
        <v>44</v>
      </c>
    </row>
    <row r="1577" spans="1:35" x14ac:dyDescent="0.25">
      <c r="A1577" s="62" t="s">
        <v>891</v>
      </c>
      <c r="B1577" s="62" t="s">
        <v>1165</v>
      </c>
      <c r="C1577" s="63"/>
      <c r="D1577" s="64"/>
      <c r="E1577" s="65"/>
      <c r="F1577" s="66"/>
      <c r="G1577" s="63"/>
      <c r="H1577" s="67"/>
      <c r="I1577" s="68"/>
      <c r="J1577" s="68"/>
      <c r="K1577" s="34"/>
      <c r="L1577" s="75">
        <v>1577</v>
      </c>
      <c r="M1577" s="75" t="b">
        <f xml:space="preserve"> IF(AND(Edges[Relationship Date (UTC)] &gt;= Misc!$O$2, Edges[Relationship Date (UTC)] &lt;= Misc!$P$2,Edges[Tweet Date (UTC)] &gt;= Misc!$O$3, Edges[Tweet Date (UTC)] &lt;= Misc!$P$3,TRUE), TRUE, FALSE)</f>
        <v>1</v>
      </c>
      <c r="N1577" s="70"/>
      <c r="O1577" s="87" t="s">
        <v>1908</v>
      </c>
      <c r="P1577" s="90">
        <v>44081.39439814815</v>
      </c>
      <c r="Q1577" s="87" t="s">
        <v>2312</v>
      </c>
      <c r="R1577" s="87"/>
      <c r="S1577" s="87"/>
      <c r="T1577" s="87"/>
      <c r="U1577" s="90">
        <v>44081.39439814815</v>
      </c>
      <c r="V1577" s="92" t="s">
        <v>4006</v>
      </c>
      <c r="W1577" s="87"/>
      <c r="X1577" s="87"/>
      <c r="Y1577" s="96" t="s">
        <v>6006</v>
      </c>
      <c r="Z1577" s="87"/>
      <c r="AA1577" s="48">
        <v>0</v>
      </c>
      <c r="AB1577" s="49">
        <v>0</v>
      </c>
      <c r="AC1577" s="48">
        <v>0</v>
      </c>
      <c r="AD1577" s="49">
        <v>0</v>
      </c>
      <c r="AE1577" s="48">
        <v>0</v>
      </c>
      <c r="AF1577" s="49">
        <v>0</v>
      </c>
      <c r="AG1577" s="48">
        <v>21</v>
      </c>
      <c r="AH1577" s="49">
        <v>100</v>
      </c>
      <c r="AI1577" s="48">
        <v>21</v>
      </c>
    </row>
    <row r="1578" spans="1:35" x14ac:dyDescent="0.25">
      <c r="A1578" s="62" t="s">
        <v>892</v>
      </c>
      <c r="B1578" s="62" t="s">
        <v>1433</v>
      </c>
      <c r="C1578" s="63"/>
      <c r="D1578" s="64"/>
      <c r="E1578" s="65"/>
      <c r="F1578" s="66"/>
      <c r="G1578" s="63"/>
      <c r="H1578" s="67"/>
      <c r="I1578" s="68"/>
      <c r="J1578" s="68"/>
      <c r="K1578" s="34"/>
      <c r="L1578" s="75">
        <v>1578</v>
      </c>
      <c r="M1578" s="75" t="b">
        <f xml:space="preserve"> IF(AND(Edges[Relationship Date (UTC)] &gt;= Misc!$O$2, Edges[Relationship Date (UTC)] &lt;= Misc!$P$2,Edges[Tweet Date (UTC)] &gt;= Misc!$O$3, Edges[Tweet Date (UTC)] &lt;= Misc!$P$3,TRUE), TRUE, FALSE)</f>
        <v>1</v>
      </c>
      <c r="N1578" s="70"/>
      <c r="O1578" s="87" t="s">
        <v>1908</v>
      </c>
      <c r="P1578" s="90">
        <v>44081.394409722219</v>
      </c>
      <c r="Q1578" s="87" t="s">
        <v>2384</v>
      </c>
      <c r="R1578" s="87"/>
      <c r="S1578" s="87"/>
      <c r="T1578" s="87" t="s">
        <v>2858</v>
      </c>
      <c r="U1578" s="90">
        <v>44081.394409722219</v>
      </c>
      <c r="V1578" s="92" t="s">
        <v>4007</v>
      </c>
      <c r="W1578" s="87"/>
      <c r="X1578" s="87"/>
      <c r="Y1578" s="96" t="s">
        <v>6007</v>
      </c>
      <c r="Z1578" s="87"/>
      <c r="AA1578" s="48"/>
      <c r="AB1578" s="49"/>
      <c r="AC1578" s="48"/>
      <c r="AD1578" s="49"/>
      <c r="AE1578" s="48"/>
      <c r="AF1578" s="49"/>
      <c r="AG1578" s="48"/>
      <c r="AH1578" s="49"/>
      <c r="AI1578" s="48"/>
    </row>
    <row r="1579" spans="1:35" x14ac:dyDescent="0.25">
      <c r="A1579" s="62" t="s">
        <v>892</v>
      </c>
      <c r="B1579" s="62" t="s">
        <v>1527</v>
      </c>
      <c r="C1579" s="63"/>
      <c r="D1579" s="64"/>
      <c r="E1579" s="65"/>
      <c r="F1579" s="66"/>
      <c r="G1579" s="63"/>
      <c r="H1579" s="67"/>
      <c r="I1579" s="68"/>
      <c r="J1579" s="68"/>
      <c r="K1579" s="34"/>
      <c r="L1579" s="75">
        <v>1579</v>
      </c>
      <c r="M1579" s="75" t="b">
        <f xml:space="preserve"> IF(AND(Edges[Relationship Date (UTC)] &gt;= Misc!$O$2, Edges[Relationship Date (UTC)] &lt;= Misc!$P$2,Edges[Tweet Date (UTC)] &gt;= Misc!$O$3, Edges[Tweet Date (UTC)] &lt;= Misc!$P$3,TRUE), TRUE, FALSE)</f>
        <v>1</v>
      </c>
      <c r="N1579" s="70"/>
      <c r="O1579" s="87" t="s">
        <v>1908</v>
      </c>
      <c r="P1579" s="90">
        <v>44081.394409722219</v>
      </c>
      <c r="Q1579" s="87" t="s">
        <v>2384</v>
      </c>
      <c r="R1579" s="87"/>
      <c r="S1579" s="87"/>
      <c r="T1579" s="87" t="s">
        <v>2858</v>
      </c>
      <c r="U1579" s="90">
        <v>44081.394409722219</v>
      </c>
      <c r="V1579" s="92" t="s">
        <v>4007</v>
      </c>
      <c r="W1579" s="87"/>
      <c r="X1579" s="87"/>
      <c r="Y1579" s="96" t="s">
        <v>6007</v>
      </c>
      <c r="Z1579" s="87"/>
      <c r="AA1579" s="48">
        <v>0</v>
      </c>
      <c r="AB1579" s="49">
        <v>0</v>
      </c>
      <c r="AC1579" s="48">
        <v>0</v>
      </c>
      <c r="AD1579" s="49">
        <v>0</v>
      </c>
      <c r="AE1579" s="48">
        <v>0</v>
      </c>
      <c r="AF1579" s="49">
        <v>0</v>
      </c>
      <c r="AG1579" s="48">
        <v>7</v>
      </c>
      <c r="AH1579" s="49">
        <v>100</v>
      </c>
      <c r="AI1579" s="48">
        <v>7</v>
      </c>
    </row>
    <row r="1580" spans="1:35" x14ac:dyDescent="0.25">
      <c r="A1580" s="62" t="s">
        <v>892</v>
      </c>
      <c r="B1580" s="62" t="s">
        <v>892</v>
      </c>
      <c r="C1580" s="63"/>
      <c r="D1580" s="64"/>
      <c r="E1580" s="65"/>
      <c r="F1580" s="66"/>
      <c r="G1580" s="63"/>
      <c r="H1580" s="67"/>
      <c r="I1580" s="68"/>
      <c r="J1580" s="68"/>
      <c r="K1580" s="34"/>
      <c r="L1580" s="75">
        <v>1580</v>
      </c>
      <c r="M1580" s="75" t="b">
        <f xml:space="preserve"> IF(AND(Edges[Relationship Date (UTC)] &gt;= Misc!$O$2, Edges[Relationship Date (UTC)] &lt;= Misc!$P$2,Edges[Tweet Date (UTC)] &gt;= Misc!$O$3, Edges[Tweet Date (UTC)] &lt;= Misc!$P$3,TRUE), TRUE, FALSE)</f>
        <v>1</v>
      </c>
      <c r="N1580" s="70"/>
      <c r="O1580" s="87" t="s">
        <v>178</v>
      </c>
      <c r="P1580" s="90">
        <v>44081.39434027778</v>
      </c>
      <c r="Q1580" s="87" t="s">
        <v>2385</v>
      </c>
      <c r="R1580" s="87"/>
      <c r="S1580" s="87"/>
      <c r="T1580" s="87" t="s">
        <v>2743</v>
      </c>
      <c r="U1580" s="90">
        <v>44081.39434027778</v>
      </c>
      <c r="V1580" s="92" t="s">
        <v>4008</v>
      </c>
      <c r="W1580" s="87"/>
      <c r="X1580" s="87"/>
      <c r="Y1580" s="96" t="s">
        <v>6008</v>
      </c>
      <c r="Z1580" s="87"/>
      <c r="AA1580" s="48">
        <v>0</v>
      </c>
      <c r="AB1580" s="49">
        <v>0</v>
      </c>
      <c r="AC1580" s="48">
        <v>0</v>
      </c>
      <c r="AD1580" s="49">
        <v>0</v>
      </c>
      <c r="AE1580" s="48">
        <v>0</v>
      </c>
      <c r="AF1580" s="49">
        <v>0</v>
      </c>
      <c r="AG1580" s="48">
        <v>18</v>
      </c>
      <c r="AH1580" s="49">
        <v>100</v>
      </c>
      <c r="AI1580" s="48">
        <v>18</v>
      </c>
    </row>
    <row r="1581" spans="1:35" x14ac:dyDescent="0.25">
      <c r="A1581" s="62" t="s">
        <v>893</v>
      </c>
      <c r="B1581" s="62" t="s">
        <v>1395</v>
      </c>
      <c r="C1581" s="63"/>
      <c r="D1581" s="64"/>
      <c r="E1581" s="65"/>
      <c r="F1581" s="66"/>
      <c r="G1581" s="63"/>
      <c r="H1581" s="67"/>
      <c r="I1581" s="68"/>
      <c r="J1581" s="68"/>
      <c r="K1581" s="34"/>
      <c r="L1581" s="75">
        <v>1581</v>
      </c>
      <c r="M1581" s="75" t="b">
        <f xml:space="preserve"> IF(AND(Edges[Relationship Date (UTC)] &gt;= Misc!$O$2, Edges[Relationship Date (UTC)] &lt;= Misc!$P$2,Edges[Tweet Date (UTC)] &gt;= Misc!$O$3, Edges[Tweet Date (UTC)] &lt;= Misc!$P$3,TRUE), TRUE, FALSE)</f>
        <v>1</v>
      </c>
      <c r="N1581" s="70"/>
      <c r="O1581" s="87" t="s">
        <v>1908</v>
      </c>
      <c r="P1581" s="90">
        <v>44081.394432870373</v>
      </c>
      <c r="Q1581" s="87" t="s">
        <v>1968</v>
      </c>
      <c r="R1581" s="87"/>
      <c r="S1581" s="87"/>
      <c r="T1581" s="87"/>
      <c r="U1581" s="90">
        <v>44081.394432870373</v>
      </c>
      <c r="V1581" s="92" t="s">
        <v>4009</v>
      </c>
      <c r="W1581" s="87"/>
      <c r="X1581" s="87"/>
      <c r="Y1581" s="96" t="s">
        <v>6009</v>
      </c>
      <c r="Z1581" s="87"/>
      <c r="AA1581" s="48">
        <v>0</v>
      </c>
      <c r="AB1581" s="49">
        <v>0</v>
      </c>
      <c r="AC1581" s="48">
        <v>0</v>
      </c>
      <c r="AD1581" s="49">
        <v>0</v>
      </c>
      <c r="AE1581" s="48">
        <v>0</v>
      </c>
      <c r="AF1581" s="49">
        <v>0</v>
      </c>
      <c r="AG1581" s="48">
        <v>46</v>
      </c>
      <c r="AH1581" s="49">
        <v>100</v>
      </c>
      <c r="AI1581" s="48">
        <v>46</v>
      </c>
    </row>
    <row r="1582" spans="1:35" x14ac:dyDescent="0.25">
      <c r="A1582" s="62" t="s">
        <v>894</v>
      </c>
      <c r="B1582" s="62" t="s">
        <v>1165</v>
      </c>
      <c r="C1582" s="63"/>
      <c r="D1582" s="64"/>
      <c r="E1582" s="65"/>
      <c r="F1582" s="66"/>
      <c r="G1582" s="63"/>
      <c r="H1582" s="67"/>
      <c r="I1582" s="68"/>
      <c r="J1582" s="68"/>
      <c r="K1582" s="34"/>
      <c r="L1582" s="75">
        <v>1582</v>
      </c>
      <c r="M1582" s="75" t="b">
        <f xml:space="preserve"> IF(AND(Edges[Relationship Date (UTC)] &gt;= Misc!$O$2, Edges[Relationship Date (UTC)] &lt;= Misc!$P$2,Edges[Tweet Date (UTC)] &gt;= Misc!$O$3, Edges[Tweet Date (UTC)] &lt;= Misc!$P$3,TRUE), TRUE, FALSE)</f>
        <v>1</v>
      </c>
      <c r="N1582" s="70"/>
      <c r="O1582" s="87" t="s">
        <v>1908</v>
      </c>
      <c r="P1582" s="90">
        <v>44081.394456018519</v>
      </c>
      <c r="Q1582" s="87" t="s">
        <v>2312</v>
      </c>
      <c r="R1582" s="87"/>
      <c r="S1582" s="87"/>
      <c r="T1582" s="87"/>
      <c r="U1582" s="90">
        <v>44081.394456018519</v>
      </c>
      <c r="V1582" s="92" t="s">
        <v>4010</v>
      </c>
      <c r="W1582" s="87"/>
      <c r="X1582" s="87"/>
      <c r="Y1582" s="96" t="s">
        <v>6010</v>
      </c>
      <c r="Z1582" s="87"/>
      <c r="AA1582" s="48">
        <v>0</v>
      </c>
      <c r="AB1582" s="49">
        <v>0</v>
      </c>
      <c r="AC1582" s="48">
        <v>0</v>
      </c>
      <c r="AD1582" s="49">
        <v>0</v>
      </c>
      <c r="AE1582" s="48">
        <v>0</v>
      </c>
      <c r="AF1582" s="49">
        <v>0</v>
      </c>
      <c r="AG1582" s="48">
        <v>21</v>
      </c>
      <c r="AH1582" s="49">
        <v>100</v>
      </c>
      <c r="AI1582" s="48">
        <v>21</v>
      </c>
    </row>
    <row r="1583" spans="1:35" x14ac:dyDescent="0.25">
      <c r="A1583" s="62" t="s">
        <v>895</v>
      </c>
      <c r="B1583" s="62" t="s">
        <v>1753</v>
      </c>
      <c r="C1583" s="63"/>
      <c r="D1583" s="64"/>
      <c r="E1583" s="65"/>
      <c r="F1583" s="66"/>
      <c r="G1583" s="63"/>
      <c r="H1583" s="67"/>
      <c r="I1583" s="68"/>
      <c r="J1583" s="68"/>
      <c r="K1583" s="34"/>
      <c r="L1583" s="75">
        <v>1583</v>
      </c>
      <c r="M1583" s="75" t="b">
        <f xml:space="preserve"> IF(AND(Edges[Relationship Date (UTC)] &gt;= Misc!$O$2, Edges[Relationship Date (UTC)] &lt;= Misc!$P$2,Edges[Tweet Date (UTC)] &gt;= Misc!$O$3, Edges[Tweet Date (UTC)] &lt;= Misc!$P$3,TRUE), TRUE, FALSE)</f>
        <v>1</v>
      </c>
      <c r="N1583" s="70"/>
      <c r="O1583" s="87" t="s">
        <v>1908</v>
      </c>
      <c r="P1583" s="90">
        <v>44081.392488425925</v>
      </c>
      <c r="Q1583" s="87" t="s">
        <v>2386</v>
      </c>
      <c r="R1583" s="87"/>
      <c r="S1583" s="87"/>
      <c r="T1583" s="87" t="s">
        <v>2743</v>
      </c>
      <c r="U1583" s="90">
        <v>44081.392488425925</v>
      </c>
      <c r="V1583" s="92" t="s">
        <v>4011</v>
      </c>
      <c r="W1583" s="87"/>
      <c r="X1583" s="87"/>
      <c r="Y1583" s="96" t="s">
        <v>6011</v>
      </c>
      <c r="Z1583" s="87"/>
      <c r="AA1583" s="48">
        <v>0</v>
      </c>
      <c r="AB1583" s="49">
        <v>0</v>
      </c>
      <c r="AC1583" s="48">
        <v>0</v>
      </c>
      <c r="AD1583" s="49">
        <v>0</v>
      </c>
      <c r="AE1583" s="48">
        <v>0</v>
      </c>
      <c r="AF1583" s="49">
        <v>0</v>
      </c>
      <c r="AG1583" s="48">
        <v>3</v>
      </c>
      <c r="AH1583" s="49">
        <v>100</v>
      </c>
      <c r="AI1583" s="48">
        <v>3</v>
      </c>
    </row>
    <row r="1584" spans="1:35" x14ac:dyDescent="0.25">
      <c r="A1584" s="62" t="s">
        <v>895</v>
      </c>
      <c r="B1584" s="62" t="s">
        <v>1754</v>
      </c>
      <c r="C1584" s="63"/>
      <c r="D1584" s="64"/>
      <c r="E1584" s="65"/>
      <c r="F1584" s="66"/>
      <c r="G1584" s="63"/>
      <c r="H1584" s="67"/>
      <c r="I1584" s="68"/>
      <c r="J1584" s="68"/>
      <c r="K1584" s="34"/>
      <c r="L1584" s="75">
        <v>1584</v>
      </c>
      <c r="M1584" s="75" t="b">
        <f xml:space="preserve"> IF(AND(Edges[Relationship Date (UTC)] &gt;= Misc!$O$2, Edges[Relationship Date (UTC)] &lt;= Misc!$P$2,Edges[Tweet Date (UTC)] &gt;= Misc!$O$3, Edges[Tweet Date (UTC)] &lt;= Misc!$P$3,TRUE), TRUE, FALSE)</f>
        <v>1</v>
      </c>
      <c r="N1584" s="70"/>
      <c r="O1584" s="87" t="s">
        <v>1908</v>
      </c>
      <c r="P1584" s="90">
        <v>44081.393738425926</v>
      </c>
      <c r="Q1584" s="87" t="s">
        <v>2387</v>
      </c>
      <c r="R1584" s="87"/>
      <c r="S1584" s="87"/>
      <c r="T1584" s="87" t="s">
        <v>2743</v>
      </c>
      <c r="U1584" s="90">
        <v>44081.393738425926</v>
      </c>
      <c r="V1584" s="92" t="s">
        <v>4012</v>
      </c>
      <c r="W1584" s="87"/>
      <c r="X1584" s="87"/>
      <c r="Y1584" s="96" t="s">
        <v>6012</v>
      </c>
      <c r="Z1584" s="87"/>
      <c r="AA1584" s="48">
        <v>0</v>
      </c>
      <c r="AB1584" s="49">
        <v>0</v>
      </c>
      <c r="AC1584" s="48">
        <v>0</v>
      </c>
      <c r="AD1584" s="49">
        <v>0</v>
      </c>
      <c r="AE1584" s="48">
        <v>0</v>
      </c>
      <c r="AF1584" s="49">
        <v>0</v>
      </c>
      <c r="AG1584" s="48">
        <v>31</v>
      </c>
      <c r="AH1584" s="49">
        <v>100</v>
      </c>
      <c r="AI1584" s="48">
        <v>31</v>
      </c>
    </row>
    <row r="1585" spans="1:35" x14ac:dyDescent="0.25">
      <c r="A1585" s="62" t="s">
        <v>895</v>
      </c>
      <c r="B1585" s="62" t="s">
        <v>1755</v>
      </c>
      <c r="C1585" s="63"/>
      <c r="D1585" s="64"/>
      <c r="E1585" s="65"/>
      <c r="F1585" s="66"/>
      <c r="G1585" s="63"/>
      <c r="H1585" s="67"/>
      <c r="I1585" s="68"/>
      <c r="J1585" s="68"/>
      <c r="K1585" s="34"/>
      <c r="L1585" s="75">
        <v>1585</v>
      </c>
      <c r="M1585" s="75" t="b">
        <f xml:space="preserve"> IF(AND(Edges[Relationship Date (UTC)] &gt;= Misc!$O$2, Edges[Relationship Date (UTC)] &lt;= Misc!$P$2,Edges[Tweet Date (UTC)] &gt;= Misc!$O$3, Edges[Tweet Date (UTC)] &lt;= Misc!$P$3,TRUE), TRUE, FALSE)</f>
        <v>1</v>
      </c>
      <c r="N1585" s="70"/>
      <c r="O1585" s="87" t="s">
        <v>1908</v>
      </c>
      <c r="P1585" s="90">
        <v>44081.394108796296</v>
      </c>
      <c r="Q1585" s="87" t="s">
        <v>2388</v>
      </c>
      <c r="R1585" s="87"/>
      <c r="S1585" s="87"/>
      <c r="T1585" s="87" t="s">
        <v>2859</v>
      </c>
      <c r="U1585" s="90">
        <v>44081.394108796296</v>
      </c>
      <c r="V1585" s="92" t="s">
        <v>4013</v>
      </c>
      <c r="W1585" s="87"/>
      <c r="X1585" s="87"/>
      <c r="Y1585" s="96" t="s">
        <v>6013</v>
      </c>
      <c r="Z1585" s="87"/>
      <c r="AA1585" s="48">
        <v>0</v>
      </c>
      <c r="AB1585" s="49">
        <v>0</v>
      </c>
      <c r="AC1585" s="48">
        <v>0</v>
      </c>
      <c r="AD1585" s="49">
        <v>0</v>
      </c>
      <c r="AE1585" s="48">
        <v>0</v>
      </c>
      <c r="AF1585" s="49">
        <v>0</v>
      </c>
      <c r="AG1585" s="48">
        <v>41</v>
      </c>
      <c r="AH1585" s="49">
        <v>100</v>
      </c>
      <c r="AI1585" s="48">
        <v>41</v>
      </c>
    </row>
    <row r="1586" spans="1:35" x14ac:dyDescent="0.25">
      <c r="A1586" s="62" t="s">
        <v>895</v>
      </c>
      <c r="B1586" s="62" t="s">
        <v>1756</v>
      </c>
      <c r="C1586" s="63"/>
      <c r="D1586" s="64"/>
      <c r="E1586" s="65"/>
      <c r="F1586" s="66"/>
      <c r="G1586" s="63"/>
      <c r="H1586" s="67"/>
      <c r="I1586" s="68"/>
      <c r="J1586" s="68"/>
      <c r="K1586" s="34"/>
      <c r="L1586" s="75">
        <v>1586</v>
      </c>
      <c r="M1586" s="75" t="b">
        <f xml:space="preserve"> IF(AND(Edges[Relationship Date (UTC)] &gt;= Misc!$O$2, Edges[Relationship Date (UTC)] &lt;= Misc!$P$2,Edges[Tweet Date (UTC)] &gt;= Misc!$O$3, Edges[Tweet Date (UTC)] &lt;= Misc!$P$3,TRUE), TRUE, FALSE)</f>
        <v>1</v>
      </c>
      <c r="N1586" s="70"/>
      <c r="O1586" s="87" t="s">
        <v>1908</v>
      </c>
      <c r="P1586" s="90">
        <v>44081.394467592596</v>
      </c>
      <c r="Q1586" s="87" t="s">
        <v>2389</v>
      </c>
      <c r="R1586" s="87"/>
      <c r="S1586" s="87"/>
      <c r="T1586" s="87" t="s">
        <v>2743</v>
      </c>
      <c r="U1586" s="90">
        <v>44081.394467592596</v>
      </c>
      <c r="V1586" s="92" t="s">
        <v>4014</v>
      </c>
      <c r="W1586" s="87"/>
      <c r="X1586" s="87"/>
      <c r="Y1586" s="96" t="s">
        <v>6014</v>
      </c>
      <c r="Z1586" s="87"/>
      <c r="AA1586" s="48">
        <v>0</v>
      </c>
      <c r="AB1586" s="49">
        <v>0</v>
      </c>
      <c r="AC1586" s="48">
        <v>0</v>
      </c>
      <c r="AD1586" s="49">
        <v>0</v>
      </c>
      <c r="AE1586" s="48">
        <v>0</v>
      </c>
      <c r="AF1586" s="49">
        <v>0</v>
      </c>
      <c r="AG1586" s="48">
        <v>39</v>
      </c>
      <c r="AH1586" s="49">
        <v>100</v>
      </c>
      <c r="AI1586" s="48">
        <v>39</v>
      </c>
    </row>
    <row r="1587" spans="1:35" x14ac:dyDescent="0.25">
      <c r="A1587" s="62" t="s">
        <v>895</v>
      </c>
      <c r="B1587" s="62" t="s">
        <v>1387</v>
      </c>
      <c r="C1587" s="63"/>
      <c r="D1587" s="64"/>
      <c r="E1587" s="65"/>
      <c r="F1587" s="66"/>
      <c r="G1587" s="63"/>
      <c r="H1587" s="67"/>
      <c r="I1587" s="68"/>
      <c r="J1587" s="68"/>
      <c r="K1587" s="34"/>
      <c r="L1587" s="75">
        <v>1587</v>
      </c>
      <c r="M1587" s="75" t="b">
        <f xml:space="preserve"> IF(AND(Edges[Relationship Date (UTC)] &gt;= Misc!$O$2, Edges[Relationship Date (UTC)] &lt;= Misc!$P$2,Edges[Tweet Date (UTC)] &gt;= Misc!$O$3, Edges[Tweet Date (UTC)] &lt;= Misc!$P$3,TRUE), TRUE, FALSE)</f>
        <v>1</v>
      </c>
      <c r="N1587" s="70"/>
      <c r="O1587" s="87" t="s">
        <v>1908</v>
      </c>
      <c r="P1587" s="90">
        <v>44081.393611111111</v>
      </c>
      <c r="Q1587" s="87" t="s">
        <v>2226</v>
      </c>
      <c r="R1587" s="87"/>
      <c r="S1587" s="87"/>
      <c r="T1587" s="87"/>
      <c r="U1587" s="90">
        <v>44081.393611111111</v>
      </c>
      <c r="V1587" s="92" t="s">
        <v>4015</v>
      </c>
      <c r="W1587" s="87"/>
      <c r="X1587" s="87"/>
      <c r="Y1587" s="96" t="s">
        <v>6015</v>
      </c>
      <c r="Z1587" s="87"/>
      <c r="AA1587" s="48">
        <v>0</v>
      </c>
      <c r="AB1587" s="49">
        <v>0</v>
      </c>
      <c r="AC1587" s="48">
        <v>0</v>
      </c>
      <c r="AD1587" s="49">
        <v>0</v>
      </c>
      <c r="AE1587" s="48">
        <v>0</v>
      </c>
      <c r="AF1587" s="49">
        <v>0</v>
      </c>
      <c r="AG1587" s="48">
        <v>46</v>
      </c>
      <c r="AH1587" s="49">
        <v>100</v>
      </c>
      <c r="AI1587" s="48">
        <v>46</v>
      </c>
    </row>
    <row r="1588" spans="1:35" x14ac:dyDescent="0.25">
      <c r="A1588" s="62" t="s">
        <v>895</v>
      </c>
      <c r="B1588" s="62" t="s">
        <v>1387</v>
      </c>
      <c r="C1588" s="63"/>
      <c r="D1588" s="64"/>
      <c r="E1588" s="65"/>
      <c r="F1588" s="66"/>
      <c r="G1588" s="63"/>
      <c r="H1588" s="67"/>
      <c r="I1588" s="68"/>
      <c r="J1588" s="68"/>
      <c r="K1588" s="34"/>
      <c r="L1588" s="75">
        <v>1588</v>
      </c>
      <c r="M1588" s="75" t="b">
        <f xml:space="preserve"> IF(AND(Edges[Relationship Date (UTC)] &gt;= Misc!$O$2, Edges[Relationship Date (UTC)] &lt;= Misc!$P$2,Edges[Tweet Date (UTC)] &gt;= Misc!$O$3, Edges[Tweet Date (UTC)] &lt;= Misc!$P$3,TRUE), TRUE, FALSE)</f>
        <v>1</v>
      </c>
      <c r="N1588" s="70"/>
      <c r="O1588" s="87" t="s">
        <v>1908</v>
      </c>
      <c r="P1588" s="90">
        <v>44081.393738425926</v>
      </c>
      <c r="Q1588" s="87" t="s">
        <v>2387</v>
      </c>
      <c r="R1588" s="87"/>
      <c r="S1588" s="87"/>
      <c r="T1588" s="87" t="s">
        <v>2743</v>
      </c>
      <c r="U1588" s="90">
        <v>44081.393738425926</v>
      </c>
      <c r="V1588" s="92" t="s">
        <v>4012</v>
      </c>
      <c r="W1588" s="87"/>
      <c r="X1588" s="87"/>
      <c r="Y1588" s="96" t="s">
        <v>6012</v>
      </c>
      <c r="Z1588" s="87"/>
      <c r="AA1588" s="48"/>
      <c r="AB1588" s="49"/>
      <c r="AC1588" s="48"/>
      <c r="AD1588" s="49"/>
      <c r="AE1588" s="48"/>
      <c r="AF1588" s="49"/>
      <c r="AG1588" s="48"/>
      <c r="AH1588" s="49"/>
      <c r="AI1588" s="48"/>
    </row>
    <row r="1589" spans="1:35" x14ac:dyDescent="0.25">
      <c r="A1589" s="62" t="s">
        <v>895</v>
      </c>
      <c r="B1589" s="62" t="s">
        <v>1387</v>
      </c>
      <c r="C1589" s="63"/>
      <c r="D1589" s="64"/>
      <c r="E1589" s="65"/>
      <c r="F1589" s="66"/>
      <c r="G1589" s="63"/>
      <c r="H1589" s="67"/>
      <c r="I1589" s="68"/>
      <c r="J1589" s="68"/>
      <c r="K1589" s="34"/>
      <c r="L1589" s="75">
        <v>1589</v>
      </c>
      <c r="M1589" s="75" t="b">
        <f xml:space="preserve"> IF(AND(Edges[Relationship Date (UTC)] &gt;= Misc!$O$2, Edges[Relationship Date (UTC)] &lt;= Misc!$P$2,Edges[Tweet Date (UTC)] &gt;= Misc!$O$3, Edges[Tweet Date (UTC)] &lt;= Misc!$P$3,TRUE), TRUE, FALSE)</f>
        <v>1</v>
      </c>
      <c r="N1589" s="70"/>
      <c r="O1589" s="87" t="s">
        <v>1908</v>
      </c>
      <c r="P1589" s="90">
        <v>44081.393796296295</v>
      </c>
      <c r="Q1589" s="87" t="s">
        <v>2146</v>
      </c>
      <c r="R1589" s="87"/>
      <c r="S1589" s="87"/>
      <c r="T1589" s="87" t="s">
        <v>2743</v>
      </c>
      <c r="U1589" s="90">
        <v>44081.393796296295</v>
      </c>
      <c r="V1589" s="92" t="s">
        <v>4016</v>
      </c>
      <c r="W1589" s="87"/>
      <c r="X1589" s="87"/>
      <c r="Y1589" s="96" t="s">
        <v>6016</v>
      </c>
      <c r="Z1589" s="87"/>
      <c r="AA1589" s="48">
        <v>0</v>
      </c>
      <c r="AB1589" s="49">
        <v>0</v>
      </c>
      <c r="AC1589" s="48">
        <v>0</v>
      </c>
      <c r="AD1589" s="49">
        <v>0</v>
      </c>
      <c r="AE1589" s="48">
        <v>0</v>
      </c>
      <c r="AF1589" s="49">
        <v>0</v>
      </c>
      <c r="AG1589" s="48">
        <v>19</v>
      </c>
      <c r="AH1589" s="49">
        <v>100</v>
      </c>
      <c r="AI1589" s="48">
        <v>19</v>
      </c>
    </row>
    <row r="1590" spans="1:35" x14ac:dyDescent="0.25">
      <c r="A1590" s="62" t="s">
        <v>895</v>
      </c>
      <c r="B1590" s="62" t="s">
        <v>1387</v>
      </c>
      <c r="C1590" s="63"/>
      <c r="D1590" s="64"/>
      <c r="E1590" s="65"/>
      <c r="F1590" s="66"/>
      <c r="G1590" s="63"/>
      <c r="H1590" s="67"/>
      <c r="I1590" s="68"/>
      <c r="J1590" s="68"/>
      <c r="K1590" s="34"/>
      <c r="L1590" s="75">
        <v>1590</v>
      </c>
      <c r="M1590" s="75" t="b">
        <f xml:space="preserve"> IF(AND(Edges[Relationship Date (UTC)] &gt;= Misc!$O$2, Edges[Relationship Date (UTC)] &lt;= Misc!$P$2,Edges[Tweet Date (UTC)] &gt;= Misc!$O$3, Edges[Tweet Date (UTC)] &lt;= Misc!$P$3,TRUE), TRUE, FALSE)</f>
        <v>1</v>
      </c>
      <c r="N1590" s="70"/>
      <c r="O1590" s="87" t="s">
        <v>1908</v>
      </c>
      <c r="P1590" s="90">
        <v>44081.394108796296</v>
      </c>
      <c r="Q1590" s="87" t="s">
        <v>2388</v>
      </c>
      <c r="R1590" s="87"/>
      <c r="S1590" s="87"/>
      <c r="T1590" s="87" t="s">
        <v>2859</v>
      </c>
      <c r="U1590" s="90">
        <v>44081.394108796296</v>
      </c>
      <c r="V1590" s="92" t="s">
        <v>4013</v>
      </c>
      <c r="W1590" s="87"/>
      <c r="X1590" s="87"/>
      <c r="Y1590" s="96" t="s">
        <v>6013</v>
      </c>
      <c r="Z1590" s="87"/>
      <c r="AA1590" s="48"/>
      <c r="AB1590" s="49"/>
      <c r="AC1590" s="48"/>
      <c r="AD1590" s="49"/>
      <c r="AE1590" s="48"/>
      <c r="AF1590" s="49"/>
      <c r="AG1590" s="48"/>
      <c r="AH1590" s="49"/>
      <c r="AI1590" s="48"/>
    </row>
    <row r="1591" spans="1:35" x14ac:dyDescent="0.25">
      <c r="A1591" s="62" t="s">
        <v>895</v>
      </c>
      <c r="B1591" s="62" t="s">
        <v>1387</v>
      </c>
      <c r="C1591" s="63"/>
      <c r="D1591" s="64"/>
      <c r="E1591" s="65"/>
      <c r="F1591" s="66"/>
      <c r="G1591" s="63"/>
      <c r="H1591" s="67"/>
      <c r="I1591" s="68"/>
      <c r="J1591" s="68"/>
      <c r="K1591" s="34"/>
      <c r="L1591" s="75">
        <v>1591</v>
      </c>
      <c r="M1591" s="75" t="b">
        <f xml:space="preserve"> IF(AND(Edges[Relationship Date (UTC)] &gt;= Misc!$O$2, Edges[Relationship Date (UTC)] &lt;= Misc!$P$2,Edges[Tweet Date (UTC)] &gt;= Misc!$O$3, Edges[Tweet Date (UTC)] &lt;= Misc!$P$3,TRUE), TRUE, FALSE)</f>
        <v>1</v>
      </c>
      <c r="N1591" s="70"/>
      <c r="O1591" s="87" t="s">
        <v>1908</v>
      </c>
      <c r="P1591" s="90">
        <v>44081.394467592596</v>
      </c>
      <c r="Q1591" s="87" t="s">
        <v>2389</v>
      </c>
      <c r="R1591" s="87"/>
      <c r="S1591" s="87"/>
      <c r="T1591" s="87" t="s">
        <v>2743</v>
      </c>
      <c r="U1591" s="90">
        <v>44081.394467592596</v>
      </c>
      <c r="V1591" s="92" t="s">
        <v>4014</v>
      </c>
      <c r="W1591" s="87"/>
      <c r="X1591" s="87"/>
      <c r="Y1591" s="96" t="s">
        <v>6014</v>
      </c>
      <c r="Z1591" s="87"/>
      <c r="AA1591" s="48"/>
      <c r="AB1591" s="49"/>
      <c r="AC1591" s="48"/>
      <c r="AD1591" s="49"/>
      <c r="AE1591" s="48"/>
      <c r="AF1591" s="49"/>
      <c r="AG1591" s="48"/>
      <c r="AH1591" s="49"/>
      <c r="AI1591" s="48"/>
    </row>
    <row r="1592" spans="1:35" x14ac:dyDescent="0.25">
      <c r="A1592" s="62" t="s">
        <v>895</v>
      </c>
      <c r="B1592" s="62" t="s">
        <v>1387</v>
      </c>
      <c r="C1592" s="63"/>
      <c r="D1592" s="64"/>
      <c r="E1592" s="65"/>
      <c r="F1592" s="66"/>
      <c r="G1592" s="63"/>
      <c r="H1592" s="67"/>
      <c r="I1592" s="68"/>
      <c r="J1592" s="68"/>
      <c r="K1592" s="34"/>
      <c r="L1592" s="75">
        <v>1592</v>
      </c>
      <c r="M1592" s="75" t="b">
        <f xml:space="preserve"> IF(AND(Edges[Relationship Date (UTC)] &gt;= Misc!$O$2, Edges[Relationship Date (UTC)] &lt;= Misc!$P$2,Edges[Tweet Date (UTC)] &gt;= Misc!$O$3, Edges[Tweet Date (UTC)] &lt;= Misc!$P$3,TRUE), TRUE, FALSE)</f>
        <v>1</v>
      </c>
      <c r="N1592" s="70"/>
      <c r="O1592" s="87" t="s">
        <v>1908</v>
      </c>
      <c r="P1592" s="90">
        <v>44081.394502314812</v>
      </c>
      <c r="Q1592" s="87" t="s">
        <v>2265</v>
      </c>
      <c r="R1592" s="87"/>
      <c r="S1592" s="87"/>
      <c r="T1592" s="87"/>
      <c r="U1592" s="90">
        <v>44081.394502314812</v>
      </c>
      <c r="V1592" s="92" t="s">
        <v>4017</v>
      </c>
      <c r="W1592" s="87"/>
      <c r="X1592" s="87"/>
      <c r="Y1592" s="96" t="s">
        <v>6017</v>
      </c>
      <c r="Z1592" s="87"/>
      <c r="AA1592" s="48">
        <v>0</v>
      </c>
      <c r="AB1592" s="49">
        <v>0</v>
      </c>
      <c r="AC1592" s="48">
        <v>0</v>
      </c>
      <c r="AD1592" s="49">
        <v>0</v>
      </c>
      <c r="AE1592" s="48">
        <v>0</v>
      </c>
      <c r="AF1592" s="49">
        <v>0</v>
      </c>
      <c r="AG1592" s="48">
        <v>41</v>
      </c>
      <c r="AH1592" s="49">
        <v>100</v>
      </c>
      <c r="AI1592" s="48">
        <v>41</v>
      </c>
    </row>
    <row r="1593" spans="1:35" x14ac:dyDescent="0.25">
      <c r="A1593" s="62" t="s">
        <v>896</v>
      </c>
      <c r="B1593" s="62" t="s">
        <v>1349</v>
      </c>
      <c r="C1593" s="63"/>
      <c r="D1593" s="64"/>
      <c r="E1593" s="65"/>
      <c r="F1593" s="66"/>
      <c r="G1593" s="63"/>
      <c r="H1593" s="67"/>
      <c r="I1593" s="68"/>
      <c r="J1593" s="68"/>
      <c r="K1593" s="34"/>
      <c r="L1593" s="75">
        <v>1593</v>
      </c>
      <c r="M1593" s="75" t="b">
        <f xml:space="preserve"> IF(AND(Edges[Relationship Date (UTC)] &gt;= Misc!$O$2, Edges[Relationship Date (UTC)] &lt;= Misc!$P$2,Edges[Tweet Date (UTC)] &gt;= Misc!$O$3, Edges[Tweet Date (UTC)] &lt;= Misc!$P$3,TRUE), TRUE, FALSE)</f>
        <v>1</v>
      </c>
      <c r="N1593" s="70"/>
      <c r="O1593" s="87" t="s">
        <v>1908</v>
      </c>
      <c r="P1593" s="90">
        <v>44081.392523148148</v>
      </c>
      <c r="Q1593" s="87" t="s">
        <v>1915</v>
      </c>
      <c r="R1593" s="87"/>
      <c r="S1593" s="87"/>
      <c r="T1593" s="87" t="s">
        <v>2743</v>
      </c>
      <c r="U1593" s="90">
        <v>44081.392523148148</v>
      </c>
      <c r="V1593" s="92" t="s">
        <v>4018</v>
      </c>
      <c r="W1593" s="87"/>
      <c r="X1593" s="87"/>
      <c r="Y1593" s="96" t="s">
        <v>6018</v>
      </c>
      <c r="Z1593" s="87"/>
      <c r="AA1593" s="48">
        <v>0</v>
      </c>
      <c r="AB1593" s="49">
        <v>0</v>
      </c>
      <c r="AC1593" s="48">
        <v>0</v>
      </c>
      <c r="AD1593" s="49">
        <v>0</v>
      </c>
      <c r="AE1593" s="48">
        <v>0</v>
      </c>
      <c r="AF1593" s="49">
        <v>0</v>
      </c>
      <c r="AG1593" s="48">
        <v>32</v>
      </c>
      <c r="AH1593" s="49">
        <v>100</v>
      </c>
      <c r="AI1593" s="48">
        <v>32</v>
      </c>
    </row>
    <row r="1594" spans="1:35" x14ac:dyDescent="0.25">
      <c r="A1594" s="62" t="s">
        <v>896</v>
      </c>
      <c r="B1594" s="62" t="s">
        <v>1269</v>
      </c>
      <c r="C1594" s="63"/>
      <c r="D1594" s="64"/>
      <c r="E1594" s="65"/>
      <c r="F1594" s="66"/>
      <c r="G1594" s="63"/>
      <c r="H1594" s="67"/>
      <c r="I1594" s="68"/>
      <c r="J1594" s="68"/>
      <c r="K1594" s="34"/>
      <c r="L1594" s="75">
        <v>1594</v>
      </c>
      <c r="M1594" s="75" t="b">
        <f xml:space="preserve"> IF(AND(Edges[Relationship Date (UTC)] &gt;= Misc!$O$2, Edges[Relationship Date (UTC)] &lt;= Misc!$P$2,Edges[Tweet Date (UTC)] &gt;= Misc!$O$3, Edges[Tweet Date (UTC)] &lt;= Misc!$P$3,TRUE), TRUE, FALSE)</f>
        <v>1</v>
      </c>
      <c r="N1594" s="70"/>
      <c r="O1594" s="87" t="s">
        <v>1908</v>
      </c>
      <c r="P1594" s="90">
        <v>44081.392685185187</v>
      </c>
      <c r="Q1594" s="87" t="s">
        <v>2141</v>
      </c>
      <c r="R1594" s="87"/>
      <c r="S1594" s="87"/>
      <c r="T1594" s="87" t="s">
        <v>2807</v>
      </c>
      <c r="U1594" s="90">
        <v>44081.392685185187</v>
      </c>
      <c r="V1594" s="92" t="s">
        <v>4019</v>
      </c>
      <c r="W1594" s="87"/>
      <c r="X1594" s="87"/>
      <c r="Y1594" s="96" t="s">
        <v>6019</v>
      </c>
      <c r="Z1594" s="87"/>
      <c r="AA1594" s="48">
        <v>0</v>
      </c>
      <c r="AB1594" s="49">
        <v>0</v>
      </c>
      <c r="AC1594" s="48">
        <v>0</v>
      </c>
      <c r="AD1594" s="49">
        <v>0</v>
      </c>
      <c r="AE1594" s="48">
        <v>0</v>
      </c>
      <c r="AF1594" s="49">
        <v>0</v>
      </c>
      <c r="AG1594" s="48">
        <v>17</v>
      </c>
      <c r="AH1594" s="49">
        <v>100</v>
      </c>
      <c r="AI1594" s="48">
        <v>17</v>
      </c>
    </row>
    <row r="1595" spans="1:35" x14ac:dyDescent="0.25">
      <c r="A1595" s="62" t="s">
        <v>896</v>
      </c>
      <c r="B1595" s="62" t="s">
        <v>1165</v>
      </c>
      <c r="C1595" s="63"/>
      <c r="D1595" s="64"/>
      <c r="E1595" s="65"/>
      <c r="F1595" s="66"/>
      <c r="G1595" s="63"/>
      <c r="H1595" s="67"/>
      <c r="I1595" s="68"/>
      <c r="J1595" s="68"/>
      <c r="K1595" s="34"/>
      <c r="L1595" s="75">
        <v>1595</v>
      </c>
      <c r="M1595" s="75" t="b">
        <f xml:space="preserve"> IF(AND(Edges[Relationship Date (UTC)] &gt;= Misc!$O$2, Edges[Relationship Date (UTC)] &lt;= Misc!$P$2,Edges[Tweet Date (UTC)] &gt;= Misc!$O$3, Edges[Tweet Date (UTC)] &lt;= Misc!$P$3,TRUE), TRUE, FALSE)</f>
        <v>1</v>
      </c>
      <c r="N1595" s="70"/>
      <c r="O1595" s="87" t="s">
        <v>1908</v>
      </c>
      <c r="P1595" s="90">
        <v>44081.394537037035</v>
      </c>
      <c r="Q1595" s="87" t="s">
        <v>1918</v>
      </c>
      <c r="R1595" s="87"/>
      <c r="S1595" s="87"/>
      <c r="T1595" s="87"/>
      <c r="U1595" s="90">
        <v>44081.394537037035</v>
      </c>
      <c r="V1595" s="92" t="s">
        <v>4020</v>
      </c>
      <c r="W1595" s="87"/>
      <c r="X1595" s="87"/>
      <c r="Y1595" s="96" t="s">
        <v>6020</v>
      </c>
      <c r="Z1595" s="87"/>
      <c r="AA1595" s="48">
        <v>0</v>
      </c>
      <c r="AB1595" s="49">
        <v>0</v>
      </c>
      <c r="AC1595" s="48">
        <v>0</v>
      </c>
      <c r="AD1595" s="49">
        <v>0</v>
      </c>
      <c r="AE1595" s="48">
        <v>0</v>
      </c>
      <c r="AF1595" s="49">
        <v>0</v>
      </c>
      <c r="AG1595" s="48">
        <v>44</v>
      </c>
      <c r="AH1595" s="49">
        <v>100</v>
      </c>
      <c r="AI1595" s="48">
        <v>44</v>
      </c>
    </row>
    <row r="1596" spans="1:35" x14ac:dyDescent="0.25">
      <c r="A1596" s="62" t="s">
        <v>897</v>
      </c>
      <c r="B1596" s="62" t="s">
        <v>1757</v>
      </c>
      <c r="C1596" s="63"/>
      <c r="D1596" s="64"/>
      <c r="E1596" s="65"/>
      <c r="F1596" s="66"/>
      <c r="G1596" s="63"/>
      <c r="H1596" s="67"/>
      <c r="I1596" s="68"/>
      <c r="J1596" s="68"/>
      <c r="K1596" s="34"/>
      <c r="L1596" s="75">
        <v>1596</v>
      </c>
      <c r="M1596" s="75" t="b">
        <f xml:space="preserve"> IF(AND(Edges[Relationship Date (UTC)] &gt;= Misc!$O$2, Edges[Relationship Date (UTC)] &lt;= Misc!$P$2,Edges[Tweet Date (UTC)] &gt;= Misc!$O$3, Edges[Tweet Date (UTC)] &lt;= Misc!$P$3,TRUE), TRUE, FALSE)</f>
        <v>1</v>
      </c>
      <c r="N1596" s="70"/>
      <c r="O1596" s="87" t="s">
        <v>1908</v>
      </c>
      <c r="P1596" s="90">
        <v>44081.388240740744</v>
      </c>
      <c r="Q1596" s="87" t="s">
        <v>2390</v>
      </c>
      <c r="R1596" s="92" t="s">
        <v>2688</v>
      </c>
      <c r="S1596" s="87" t="s">
        <v>2738</v>
      </c>
      <c r="T1596" s="87" t="s">
        <v>2857</v>
      </c>
      <c r="U1596" s="90">
        <v>44081.388240740744</v>
      </c>
      <c r="V1596" s="92" t="s">
        <v>4021</v>
      </c>
      <c r="W1596" s="87"/>
      <c r="X1596" s="87"/>
      <c r="Y1596" s="96" t="s">
        <v>6021</v>
      </c>
      <c r="Z1596" s="87"/>
      <c r="AA1596" s="48"/>
      <c r="AB1596" s="49"/>
      <c r="AC1596" s="48"/>
      <c r="AD1596" s="49"/>
      <c r="AE1596" s="48"/>
      <c r="AF1596" s="49"/>
      <c r="AG1596" s="48"/>
      <c r="AH1596" s="49"/>
      <c r="AI1596" s="48"/>
    </row>
    <row r="1597" spans="1:35" x14ac:dyDescent="0.25">
      <c r="A1597" s="62" t="s">
        <v>897</v>
      </c>
      <c r="B1597" s="62" t="s">
        <v>1758</v>
      </c>
      <c r="C1597" s="63"/>
      <c r="D1597" s="64"/>
      <c r="E1597" s="65"/>
      <c r="F1597" s="66"/>
      <c r="G1597" s="63"/>
      <c r="H1597" s="67"/>
      <c r="I1597" s="68"/>
      <c r="J1597" s="68"/>
      <c r="K1597" s="34"/>
      <c r="L1597" s="75">
        <v>1597</v>
      </c>
      <c r="M1597" s="75" t="b">
        <f xml:space="preserve"> IF(AND(Edges[Relationship Date (UTC)] &gt;= Misc!$O$2, Edges[Relationship Date (UTC)] &lt;= Misc!$P$2,Edges[Tweet Date (UTC)] &gt;= Misc!$O$3, Edges[Tweet Date (UTC)] &lt;= Misc!$P$3,TRUE), TRUE, FALSE)</f>
        <v>1</v>
      </c>
      <c r="N1597" s="70"/>
      <c r="O1597" s="87" t="s">
        <v>1908</v>
      </c>
      <c r="P1597" s="90">
        <v>44081.388240740744</v>
      </c>
      <c r="Q1597" s="87" t="s">
        <v>2390</v>
      </c>
      <c r="R1597" s="92" t="s">
        <v>2688</v>
      </c>
      <c r="S1597" s="87" t="s">
        <v>2738</v>
      </c>
      <c r="T1597" s="87" t="s">
        <v>2857</v>
      </c>
      <c r="U1597" s="90">
        <v>44081.388240740744</v>
      </c>
      <c r="V1597" s="92" t="s">
        <v>4021</v>
      </c>
      <c r="W1597" s="87"/>
      <c r="X1597" s="87"/>
      <c r="Y1597" s="96" t="s">
        <v>6021</v>
      </c>
      <c r="Z1597" s="87"/>
      <c r="AA1597" s="48">
        <v>0</v>
      </c>
      <c r="AB1597" s="49">
        <v>0</v>
      </c>
      <c r="AC1597" s="48">
        <v>0</v>
      </c>
      <c r="AD1597" s="49">
        <v>0</v>
      </c>
      <c r="AE1597" s="48">
        <v>0</v>
      </c>
      <c r="AF1597" s="49">
        <v>0</v>
      </c>
      <c r="AG1597" s="48">
        <v>24</v>
      </c>
      <c r="AH1597" s="49">
        <v>100</v>
      </c>
      <c r="AI1597" s="48">
        <v>24</v>
      </c>
    </row>
    <row r="1598" spans="1:35" x14ac:dyDescent="0.25">
      <c r="A1598" s="62" t="s">
        <v>898</v>
      </c>
      <c r="B1598" s="62" t="s">
        <v>1165</v>
      </c>
      <c r="C1598" s="63"/>
      <c r="D1598" s="64"/>
      <c r="E1598" s="65"/>
      <c r="F1598" s="66"/>
      <c r="G1598" s="63"/>
      <c r="H1598" s="67"/>
      <c r="I1598" s="68"/>
      <c r="J1598" s="68"/>
      <c r="K1598" s="34"/>
      <c r="L1598" s="75">
        <v>1598</v>
      </c>
      <c r="M1598" s="75" t="b">
        <f xml:space="preserve"> IF(AND(Edges[Relationship Date (UTC)] &gt;= Misc!$O$2, Edges[Relationship Date (UTC)] &lt;= Misc!$P$2,Edges[Tweet Date (UTC)] &gt;= Misc!$O$3, Edges[Tweet Date (UTC)] &lt;= Misc!$P$3,TRUE), TRUE, FALSE)</f>
        <v>1</v>
      </c>
      <c r="N1598" s="70"/>
      <c r="O1598" s="87" t="s">
        <v>1908</v>
      </c>
      <c r="P1598" s="90">
        <v>44081.38989583333</v>
      </c>
      <c r="Q1598" s="87" t="s">
        <v>2312</v>
      </c>
      <c r="R1598" s="87"/>
      <c r="S1598" s="87"/>
      <c r="T1598" s="87"/>
      <c r="U1598" s="90">
        <v>44081.38989583333</v>
      </c>
      <c r="V1598" s="92" t="s">
        <v>4022</v>
      </c>
      <c r="W1598" s="87"/>
      <c r="X1598" s="87"/>
      <c r="Y1598" s="96" t="s">
        <v>6022</v>
      </c>
      <c r="Z1598" s="87"/>
      <c r="AA1598" s="48">
        <v>0</v>
      </c>
      <c r="AB1598" s="49">
        <v>0</v>
      </c>
      <c r="AC1598" s="48">
        <v>0</v>
      </c>
      <c r="AD1598" s="49">
        <v>0</v>
      </c>
      <c r="AE1598" s="48">
        <v>0</v>
      </c>
      <c r="AF1598" s="49">
        <v>0</v>
      </c>
      <c r="AG1598" s="48">
        <v>21</v>
      </c>
      <c r="AH1598" s="49">
        <v>100</v>
      </c>
      <c r="AI1598" s="48">
        <v>21</v>
      </c>
    </row>
    <row r="1599" spans="1:35" x14ac:dyDescent="0.25">
      <c r="A1599" s="62" t="s">
        <v>898</v>
      </c>
      <c r="B1599" s="62" t="s">
        <v>1165</v>
      </c>
      <c r="C1599" s="63"/>
      <c r="D1599" s="64"/>
      <c r="E1599" s="65"/>
      <c r="F1599" s="66"/>
      <c r="G1599" s="63"/>
      <c r="H1599" s="67"/>
      <c r="I1599" s="68"/>
      <c r="J1599" s="68"/>
      <c r="K1599" s="34"/>
      <c r="L1599" s="75">
        <v>1599</v>
      </c>
      <c r="M1599" s="75" t="b">
        <f xml:space="preserve"> IF(AND(Edges[Relationship Date (UTC)] &gt;= Misc!$O$2, Edges[Relationship Date (UTC)] &lt;= Misc!$P$2,Edges[Tweet Date (UTC)] &gt;= Misc!$O$3, Edges[Tweet Date (UTC)] &lt;= Misc!$P$3,TRUE), TRUE, FALSE)</f>
        <v>1</v>
      </c>
      <c r="N1599" s="70"/>
      <c r="O1599" s="87" t="s">
        <v>1908</v>
      </c>
      <c r="P1599" s="90">
        <v>44081.390057870369</v>
      </c>
      <c r="Q1599" s="87" t="s">
        <v>1911</v>
      </c>
      <c r="R1599" s="87"/>
      <c r="S1599" s="87"/>
      <c r="T1599" s="87" t="s">
        <v>2743</v>
      </c>
      <c r="U1599" s="90">
        <v>44081.390057870369</v>
      </c>
      <c r="V1599" s="92" t="s">
        <v>4023</v>
      </c>
      <c r="W1599" s="87"/>
      <c r="X1599" s="87"/>
      <c r="Y1599" s="96" t="s">
        <v>6023</v>
      </c>
      <c r="Z1599" s="87"/>
      <c r="AA1599" s="48">
        <v>0</v>
      </c>
      <c r="AB1599" s="49">
        <v>0</v>
      </c>
      <c r="AC1599" s="48">
        <v>0</v>
      </c>
      <c r="AD1599" s="49">
        <v>0</v>
      </c>
      <c r="AE1599" s="48">
        <v>0</v>
      </c>
      <c r="AF1599" s="49">
        <v>0</v>
      </c>
      <c r="AG1599" s="48">
        <v>29</v>
      </c>
      <c r="AH1599" s="49">
        <v>100</v>
      </c>
      <c r="AI1599" s="48">
        <v>29</v>
      </c>
    </row>
    <row r="1600" spans="1:35" x14ac:dyDescent="0.25">
      <c r="A1600" s="62" t="s">
        <v>898</v>
      </c>
      <c r="B1600" s="62" t="s">
        <v>1165</v>
      </c>
      <c r="C1600" s="63"/>
      <c r="D1600" s="64"/>
      <c r="E1600" s="65"/>
      <c r="F1600" s="66"/>
      <c r="G1600" s="63"/>
      <c r="H1600" s="67"/>
      <c r="I1600" s="68"/>
      <c r="J1600" s="68"/>
      <c r="K1600" s="34"/>
      <c r="L1600" s="75">
        <v>1600</v>
      </c>
      <c r="M1600" s="75" t="b">
        <f xml:space="preserve"> IF(AND(Edges[Relationship Date (UTC)] &gt;= Misc!$O$2, Edges[Relationship Date (UTC)] &lt;= Misc!$P$2,Edges[Tweet Date (UTC)] &gt;= Misc!$O$3, Edges[Tweet Date (UTC)] &lt;= Misc!$P$3,TRUE), TRUE, FALSE)</f>
        <v>1</v>
      </c>
      <c r="N1600" s="70"/>
      <c r="O1600" s="87" t="s">
        <v>1908</v>
      </c>
      <c r="P1600" s="90">
        <v>44081.394282407404</v>
      </c>
      <c r="Q1600" s="87" t="s">
        <v>2014</v>
      </c>
      <c r="R1600" s="87"/>
      <c r="S1600" s="87"/>
      <c r="T1600" s="87" t="s">
        <v>2743</v>
      </c>
      <c r="U1600" s="90">
        <v>44081.394282407404</v>
      </c>
      <c r="V1600" s="92" t="s">
        <v>4024</v>
      </c>
      <c r="W1600" s="87"/>
      <c r="X1600" s="87"/>
      <c r="Y1600" s="96" t="s">
        <v>6024</v>
      </c>
      <c r="Z1600" s="87"/>
      <c r="AA1600" s="48">
        <v>0</v>
      </c>
      <c r="AB1600" s="49">
        <v>0</v>
      </c>
      <c r="AC1600" s="48">
        <v>0</v>
      </c>
      <c r="AD1600" s="49">
        <v>0</v>
      </c>
      <c r="AE1600" s="48">
        <v>0</v>
      </c>
      <c r="AF1600" s="49">
        <v>0</v>
      </c>
      <c r="AG1600" s="48">
        <v>33</v>
      </c>
      <c r="AH1600" s="49">
        <v>100</v>
      </c>
      <c r="AI1600" s="48">
        <v>33</v>
      </c>
    </row>
    <row r="1601" spans="1:35" x14ac:dyDescent="0.25">
      <c r="A1601" s="62" t="s">
        <v>898</v>
      </c>
      <c r="B1601" s="62" t="s">
        <v>1165</v>
      </c>
      <c r="C1601" s="63"/>
      <c r="D1601" s="64"/>
      <c r="E1601" s="65"/>
      <c r="F1601" s="66"/>
      <c r="G1601" s="63"/>
      <c r="H1601" s="67"/>
      <c r="I1601" s="68"/>
      <c r="J1601" s="68"/>
      <c r="K1601" s="34"/>
      <c r="L1601" s="75">
        <v>1601</v>
      </c>
      <c r="M1601" s="75" t="b">
        <f xml:space="preserve"> IF(AND(Edges[Relationship Date (UTC)] &gt;= Misc!$O$2, Edges[Relationship Date (UTC)] &lt;= Misc!$P$2,Edges[Tweet Date (UTC)] &gt;= Misc!$O$3, Edges[Tweet Date (UTC)] &lt;= Misc!$P$3,TRUE), TRUE, FALSE)</f>
        <v>1</v>
      </c>
      <c r="N1601" s="70"/>
      <c r="O1601" s="87" t="s">
        <v>1908</v>
      </c>
      <c r="P1601" s="90">
        <v>44081.394560185188</v>
      </c>
      <c r="Q1601" s="87" t="s">
        <v>2220</v>
      </c>
      <c r="R1601" s="92" t="s">
        <v>2677</v>
      </c>
      <c r="S1601" s="87" t="s">
        <v>2738</v>
      </c>
      <c r="T1601" s="87" t="s">
        <v>2743</v>
      </c>
      <c r="U1601" s="90">
        <v>44081.394560185188</v>
      </c>
      <c r="V1601" s="92" t="s">
        <v>4025</v>
      </c>
      <c r="W1601" s="87"/>
      <c r="X1601" s="87"/>
      <c r="Y1601" s="96" t="s">
        <v>6025</v>
      </c>
      <c r="Z1601" s="87"/>
      <c r="AA1601" s="48">
        <v>0</v>
      </c>
      <c r="AB1601" s="49">
        <v>0</v>
      </c>
      <c r="AC1601" s="48">
        <v>0</v>
      </c>
      <c r="AD1601" s="49">
        <v>0</v>
      </c>
      <c r="AE1601" s="48">
        <v>0</v>
      </c>
      <c r="AF1601" s="49">
        <v>0</v>
      </c>
      <c r="AG1601" s="48">
        <v>16</v>
      </c>
      <c r="AH1601" s="49">
        <v>100</v>
      </c>
      <c r="AI1601" s="48">
        <v>16</v>
      </c>
    </row>
    <row r="1602" spans="1:35" x14ac:dyDescent="0.25">
      <c r="A1602" s="62" t="s">
        <v>899</v>
      </c>
      <c r="B1602" s="62" t="s">
        <v>1759</v>
      </c>
      <c r="C1602" s="63"/>
      <c r="D1602" s="64"/>
      <c r="E1602" s="65"/>
      <c r="F1602" s="66"/>
      <c r="G1602" s="63"/>
      <c r="H1602" s="67"/>
      <c r="I1602" s="68"/>
      <c r="J1602" s="68"/>
      <c r="K1602" s="34"/>
      <c r="L1602" s="75">
        <v>1602</v>
      </c>
      <c r="M1602" s="75" t="b">
        <f xml:space="preserve"> IF(AND(Edges[Relationship Date (UTC)] &gt;= Misc!$O$2, Edges[Relationship Date (UTC)] &lt;= Misc!$P$2,Edges[Tweet Date (UTC)] &gt;= Misc!$O$3, Edges[Tweet Date (UTC)] &lt;= Misc!$P$3,TRUE), TRUE, FALSE)</f>
        <v>1</v>
      </c>
      <c r="N1602" s="70"/>
      <c r="O1602" s="87" t="s">
        <v>1908</v>
      </c>
      <c r="P1602" s="90">
        <v>44081.390983796293</v>
      </c>
      <c r="Q1602" s="87" t="s">
        <v>2391</v>
      </c>
      <c r="R1602" s="87"/>
      <c r="S1602" s="87"/>
      <c r="T1602" s="87" t="s">
        <v>2743</v>
      </c>
      <c r="U1602" s="90">
        <v>44081.390983796293</v>
      </c>
      <c r="V1602" s="92" t="s">
        <v>4026</v>
      </c>
      <c r="W1602" s="87"/>
      <c r="X1602" s="87"/>
      <c r="Y1602" s="96" t="s">
        <v>6026</v>
      </c>
      <c r="Z1602" s="87"/>
      <c r="AA1602" s="48">
        <v>0</v>
      </c>
      <c r="AB1602" s="49">
        <v>0</v>
      </c>
      <c r="AC1602" s="48">
        <v>1</v>
      </c>
      <c r="AD1602" s="49">
        <v>12.5</v>
      </c>
      <c r="AE1602" s="48">
        <v>0</v>
      </c>
      <c r="AF1602" s="49">
        <v>0</v>
      </c>
      <c r="AG1602" s="48">
        <v>7</v>
      </c>
      <c r="AH1602" s="49">
        <v>87.5</v>
      </c>
      <c r="AI1602" s="48">
        <v>8</v>
      </c>
    </row>
    <row r="1603" spans="1:35" x14ac:dyDescent="0.25">
      <c r="A1603" s="62" t="s">
        <v>899</v>
      </c>
      <c r="B1603" s="62" t="s">
        <v>1604</v>
      </c>
      <c r="C1603" s="63"/>
      <c r="D1603" s="64"/>
      <c r="E1603" s="65"/>
      <c r="F1603" s="66"/>
      <c r="G1603" s="63"/>
      <c r="H1603" s="67"/>
      <c r="I1603" s="68"/>
      <c r="J1603" s="68"/>
      <c r="K1603" s="34"/>
      <c r="L1603" s="75">
        <v>1603</v>
      </c>
      <c r="M1603" s="75" t="b">
        <f xml:space="preserve"> IF(AND(Edges[Relationship Date (UTC)] &gt;= Misc!$O$2, Edges[Relationship Date (UTC)] &lt;= Misc!$P$2,Edges[Tweet Date (UTC)] &gt;= Misc!$O$3, Edges[Tweet Date (UTC)] &lt;= Misc!$P$3,TRUE), TRUE, FALSE)</f>
        <v>1</v>
      </c>
      <c r="N1603" s="70"/>
      <c r="O1603" s="87" t="s">
        <v>1908</v>
      </c>
      <c r="P1603" s="90">
        <v>44081.393020833333</v>
      </c>
      <c r="Q1603" s="87" t="s">
        <v>2189</v>
      </c>
      <c r="R1603" s="87"/>
      <c r="S1603" s="87"/>
      <c r="T1603" s="87" t="s">
        <v>2743</v>
      </c>
      <c r="U1603" s="90">
        <v>44081.393020833333</v>
      </c>
      <c r="V1603" s="92" t="s">
        <v>4027</v>
      </c>
      <c r="W1603" s="87"/>
      <c r="X1603" s="87"/>
      <c r="Y1603" s="96" t="s">
        <v>6027</v>
      </c>
      <c r="Z1603" s="87"/>
      <c r="AA1603" s="48">
        <v>0</v>
      </c>
      <c r="AB1603" s="49">
        <v>0</v>
      </c>
      <c r="AC1603" s="48">
        <v>0</v>
      </c>
      <c r="AD1603" s="49">
        <v>0</v>
      </c>
      <c r="AE1603" s="48">
        <v>0</v>
      </c>
      <c r="AF1603" s="49">
        <v>0</v>
      </c>
      <c r="AG1603" s="48">
        <v>40</v>
      </c>
      <c r="AH1603" s="49">
        <v>100</v>
      </c>
      <c r="AI1603" s="48">
        <v>40</v>
      </c>
    </row>
    <row r="1604" spans="1:35" x14ac:dyDescent="0.25">
      <c r="A1604" s="62" t="s">
        <v>899</v>
      </c>
      <c r="B1604" s="62" t="s">
        <v>1752</v>
      </c>
      <c r="C1604" s="63"/>
      <c r="D1604" s="64"/>
      <c r="E1604" s="65"/>
      <c r="F1604" s="66"/>
      <c r="G1604" s="63"/>
      <c r="H1604" s="67"/>
      <c r="I1604" s="68"/>
      <c r="J1604" s="68"/>
      <c r="K1604" s="34"/>
      <c r="L1604" s="75">
        <v>1604</v>
      </c>
      <c r="M1604" s="75" t="b">
        <f xml:space="preserve"> IF(AND(Edges[Relationship Date (UTC)] &gt;= Misc!$O$2, Edges[Relationship Date (UTC)] &lt;= Misc!$P$2,Edges[Tweet Date (UTC)] &gt;= Misc!$O$3, Edges[Tweet Date (UTC)] &lt;= Misc!$P$3,TRUE), TRUE, FALSE)</f>
        <v>1</v>
      </c>
      <c r="N1604" s="70"/>
      <c r="O1604" s="87" t="s">
        <v>1908</v>
      </c>
      <c r="P1604" s="90">
        <v>44081.394629629627</v>
      </c>
      <c r="Q1604" s="87" t="s">
        <v>2383</v>
      </c>
      <c r="R1604" s="87"/>
      <c r="S1604" s="87"/>
      <c r="T1604" s="87"/>
      <c r="U1604" s="90">
        <v>44081.394629629627</v>
      </c>
      <c r="V1604" s="92" t="s">
        <v>4028</v>
      </c>
      <c r="W1604" s="87"/>
      <c r="X1604" s="87"/>
      <c r="Y1604" s="96" t="s">
        <v>6028</v>
      </c>
      <c r="Z1604" s="87"/>
      <c r="AA1604" s="48"/>
      <c r="AB1604" s="49"/>
      <c r="AC1604" s="48"/>
      <c r="AD1604" s="49"/>
      <c r="AE1604" s="48"/>
      <c r="AF1604" s="49"/>
      <c r="AG1604" s="48"/>
      <c r="AH1604" s="49"/>
      <c r="AI1604" s="48"/>
    </row>
    <row r="1605" spans="1:35" x14ac:dyDescent="0.25">
      <c r="A1605" s="62" t="s">
        <v>899</v>
      </c>
      <c r="B1605" s="62" t="s">
        <v>1386</v>
      </c>
      <c r="C1605" s="63"/>
      <c r="D1605" s="64"/>
      <c r="E1605" s="65"/>
      <c r="F1605" s="66"/>
      <c r="G1605" s="63"/>
      <c r="H1605" s="67"/>
      <c r="I1605" s="68"/>
      <c r="J1605" s="68"/>
      <c r="K1605" s="34"/>
      <c r="L1605" s="75">
        <v>1605</v>
      </c>
      <c r="M1605" s="75" t="b">
        <f xml:space="preserve"> IF(AND(Edges[Relationship Date (UTC)] &gt;= Misc!$O$2, Edges[Relationship Date (UTC)] &lt;= Misc!$P$2,Edges[Tweet Date (UTC)] &gt;= Misc!$O$3, Edges[Tweet Date (UTC)] &lt;= Misc!$P$3,TRUE), TRUE, FALSE)</f>
        <v>1</v>
      </c>
      <c r="N1605" s="70"/>
      <c r="O1605" s="87" t="s">
        <v>1908</v>
      </c>
      <c r="P1605" s="90">
        <v>44081.394629629627</v>
      </c>
      <c r="Q1605" s="87" t="s">
        <v>2383</v>
      </c>
      <c r="R1605" s="87"/>
      <c r="S1605" s="87"/>
      <c r="T1605" s="87"/>
      <c r="U1605" s="90">
        <v>44081.394629629627</v>
      </c>
      <c r="V1605" s="92" t="s">
        <v>4028</v>
      </c>
      <c r="W1605" s="87"/>
      <c r="X1605" s="87"/>
      <c r="Y1605" s="96" t="s">
        <v>6028</v>
      </c>
      <c r="Z1605" s="87"/>
      <c r="AA1605" s="48">
        <v>0</v>
      </c>
      <c r="AB1605" s="49">
        <v>0</v>
      </c>
      <c r="AC1605" s="48">
        <v>0</v>
      </c>
      <c r="AD1605" s="49">
        <v>0</v>
      </c>
      <c r="AE1605" s="48">
        <v>0</v>
      </c>
      <c r="AF1605" s="49">
        <v>0</v>
      </c>
      <c r="AG1605" s="48">
        <v>36</v>
      </c>
      <c r="AH1605" s="49">
        <v>100</v>
      </c>
      <c r="AI1605" s="48">
        <v>36</v>
      </c>
    </row>
    <row r="1606" spans="1:35" x14ac:dyDescent="0.25">
      <c r="A1606" s="62" t="s">
        <v>900</v>
      </c>
      <c r="B1606" s="62" t="s">
        <v>1165</v>
      </c>
      <c r="C1606" s="63"/>
      <c r="D1606" s="64"/>
      <c r="E1606" s="65"/>
      <c r="F1606" s="66"/>
      <c r="G1606" s="63"/>
      <c r="H1606" s="67"/>
      <c r="I1606" s="68"/>
      <c r="J1606" s="68"/>
      <c r="K1606" s="34"/>
      <c r="L1606" s="75">
        <v>1606</v>
      </c>
      <c r="M1606" s="75" t="b">
        <f xml:space="preserve"> IF(AND(Edges[Relationship Date (UTC)] &gt;= Misc!$O$2, Edges[Relationship Date (UTC)] &lt;= Misc!$P$2,Edges[Tweet Date (UTC)] &gt;= Misc!$O$3, Edges[Tweet Date (UTC)] &lt;= Misc!$P$3,TRUE), TRUE, FALSE)</f>
        <v>1</v>
      </c>
      <c r="N1606" s="70"/>
      <c r="O1606" s="87" t="s">
        <v>1908</v>
      </c>
      <c r="P1606" s="90">
        <v>44081.394629629627</v>
      </c>
      <c r="Q1606" s="87" t="s">
        <v>1932</v>
      </c>
      <c r="R1606" s="87"/>
      <c r="S1606" s="87"/>
      <c r="T1606" s="87" t="s">
        <v>2743</v>
      </c>
      <c r="U1606" s="90">
        <v>44081.394629629627</v>
      </c>
      <c r="V1606" s="92" t="s">
        <v>4029</v>
      </c>
      <c r="W1606" s="87"/>
      <c r="X1606" s="87"/>
      <c r="Y1606" s="96" t="s">
        <v>6029</v>
      </c>
      <c r="Z1606" s="87"/>
      <c r="AA1606" s="48">
        <v>0</v>
      </c>
      <c r="AB1606" s="49">
        <v>0</v>
      </c>
      <c r="AC1606" s="48">
        <v>0</v>
      </c>
      <c r="AD1606" s="49">
        <v>0</v>
      </c>
      <c r="AE1606" s="48">
        <v>0</v>
      </c>
      <c r="AF1606" s="49">
        <v>0</v>
      </c>
      <c r="AG1606" s="48">
        <v>26</v>
      </c>
      <c r="AH1606" s="49">
        <v>100</v>
      </c>
      <c r="AI1606" s="48">
        <v>26</v>
      </c>
    </row>
    <row r="1607" spans="1:35" x14ac:dyDescent="0.25">
      <c r="A1607" s="62" t="s">
        <v>901</v>
      </c>
      <c r="B1607" s="62" t="s">
        <v>1165</v>
      </c>
      <c r="C1607" s="63"/>
      <c r="D1607" s="64"/>
      <c r="E1607" s="65"/>
      <c r="F1607" s="66"/>
      <c r="G1607" s="63"/>
      <c r="H1607" s="67"/>
      <c r="I1607" s="68"/>
      <c r="J1607" s="68"/>
      <c r="K1607" s="34"/>
      <c r="L1607" s="75">
        <v>1607</v>
      </c>
      <c r="M1607" s="75" t="b">
        <f xml:space="preserve"> IF(AND(Edges[Relationship Date (UTC)] &gt;= Misc!$O$2, Edges[Relationship Date (UTC)] &lt;= Misc!$P$2,Edges[Tweet Date (UTC)] &gt;= Misc!$O$3, Edges[Tweet Date (UTC)] &lt;= Misc!$P$3,TRUE), TRUE, FALSE)</f>
        <v>1</v>
      </c>
      <c r="N1607" s="70"/>
      <c r="O1607" s="87" t="s">
        <v>1908</v>
      </c>
      <c r="P1607" s="90">
        <v>44081.394641203704</v>
      </c>
      <c r="Q1607" s="87" t="s">
        <v>1918</v>
      </c>
      <c r="R1607" s="87"/>
      <c r="S1607" s="87"/>
      <c r="T1607" s="87"/>
      <c r="U1607" s="90">
        <v>44081.394641203704</v>
      </c>
      <c r="V1607" s="92" t="s">
        <v>4030</v>
      </c>
      <c r="W1607" s="87"/>
      <c r="X1607" s="87"/>
      <c r="Y1607" s="96" t="s">
        <v>6030</v>
      </c>
      <c r="Z1607" s="87"/>
      <c r="AA1607" s="48">
        <v>0</v>
      </c>
      <c r="AB1607" s="49">
        <v>0</v>
      </c>
      <c r="AC1607" s="48">
        <v>0</v>
      </c>
      <c r="AD1607" s="49">
        <v>0</v>
      </c>
      <c r="AE1607" s="48">
        <v>0</v>
      </c>
      <c r="AF1607" s="49">
        <v>0</v>
      </c>
      <c r="AG1607" s="48">
        <v>44</v>
      </c>
      <c r="AH1607" s="49">
        <v>100</v>
      </c>
      <c r="AI1607" s="48">
        <v>44</v>
      </c>
    </row>
    <row r="1608" spans="1:35" x14ac:dyDescent="0.25">
      <c r="A1608" s="62" t="s">
        <v>902</v>
      </c>
      <c r="B1608" s="62" t="s">
        <v>1165</v>
      </c>
      <c r="C1608" s="63"/>
      <c r="D1608" s="64"/>
      <c r="E1608" s="65"/>
      <c r="F1608" s="66"/>
      <c r="G1608" s="63"/>
      <c r="H1608" s="67"/>
      <c r="I1608" s="68"/>
      <c r="J1608" s="68"/>
      <c r="K1608" s="34"/>
      <c r="L1608" s="75">
        <v>1608</v>
      </c>
      <c r="M1608" s="75" t="b">
        <f xml:space="preserve"> IF(AND(Edges[Relationship Date (UTC)] &gt;= Misc!$O$2, Edges[Relationship Date (UTC)] &lt;= Misc!$P$2,Edges[Tweet Date (UTC)] &gt;= Misc!$O$3, Edges[Tweet Date (UTC)] &lt;= Misc!$P$3,TRUE), TRUE, FALSE)</f>
        <v>1</v>
      </c>
      <c r="N1608" s="70"/>
      <c r="O1608" s="87" t="s">
        <v>1908</v>
      </c>
      <c r="P1608" s="90">
        <v>44081.394652777781</v>
      </c>
      <c r="Q1608" s="87" t="s">
        <v>1973</v>
      </c>
      <c r="R1608" s="87"/>
      <c r="S1608" s="87"/>
      <c r="T1608" s="87"/>
      <c r="U1608" s="90">
        <v>44081.394652777781</v>
      </c>
      <c r="V1608" s="92" t="s">
        <v>4031</v>
      </c>
      <c r="W1608" s="87"/>
      <c r="X1608" s="87"/>
      <c r="Y1608" s="96" t="s">
        <v>6031</v>
      </c>
      <c r="Z1608" s="87"/>
      <c r="AA1608" s="48">
        <v>0</v>
      </c>
      <c r="AB1608" s="49">
        <v>0</v>
      </c>
      <c r="AC1608" s="48">
        <v>0</v>
      </c>
      <c r="AD1608" s="49">
        <v>0</v>
      </c>
      <c r="AE1608" s="48">
        <v>0</v>
      </c>
      <c r="AF1608" s="49">
        <v>0</v>
      </c>
      <c r="AG1608" s="48">
        <v>46</v>
      </c>
      <c r="AH1608" s="49">
        <v>100</v>
      </c>
      <c r="AI1608" s="48">
        <v>46</v>
      </c>
    </row>
    <row r="1609" spans="1:35" x14ac:dyDescent="0.25">
      <c r="A1609" s="62" t="s">
        <v>903</v>
      </c>
      <c r="B1609" s="62" t="s">
        <v>1165</v>
      </c>
      <c r="C1609" s="63"/>
      <c r="D1609" s="64"/>
      <c r="E1609" s="65"/>
      <c r="F1609" s="66"/>
      <c r="G1609" s="63"/>
      <c r="H1609" s="67"/>
      <c r="I1609" s="68"/>
      <c r="J1609" s="68"/>
      <c r="K1609" s="34"/>
      <c r="L1609" s="75">
        <v>1609</v>
      </c>
      <c r="M1609" s="75" t="b">
        <f xml:space="preserve"> IF(AND(Edges[Relationship Date (UTC)] &gt;= Misc!$O$2, Edges[Relationship Date (UTC)] &lt;= Misc!$P$2,Edges[Tweet Date (UTC)] &gt;= Misc!$O$3, Edges[Tweet Date (UTC)] &lt;= Misc!$P$3,TRUE), TRUE, FALSE)</f>
        <v>1</v>
      </c>
      <c r="N1609" s="70"/>
      <c r="O1609" s="87" t="s">
        <v>1908</v>
      </c>
      <c r="P1609" s="90">
        <v>44081.394652777781</v>
      </c>
      <c r="Q1609" s="87" t="s">
        <v>1932</v>
      </c>
      <c r="R1609" s="87"/>
      <c r="S1609" s="87"/>
      <c r="T1609" s="87" t="s">
        <v>2743</v>
      </c>
      <c r="U1609" s="90">
        <v>44081.394652777781</v>
      </c>
      <c r="V1609" s="92" t="s">
        <v>4032</v>
      </c>
      <c r="W1609" s="87"/>
      <c r="X1609" s="87"/>
      <c r="Y1609" s="96" t="s">
        <v>6032</v>
      </c>
      <c r="Z1609" s="87"/>
      <c r="AA1609" s="48">
        <v>0</v>
      </c>
      <c r="AB1609" s="49">
        <v>0</v>
      </c>
      <c r="AC1609" s="48">
        <v>0</v>
      </c>
      <c r="AD1609" s="49">
        <v>0</v>
      </c>
      <c r="AE1609" s="48">
        <v>0</v>
      </c>
      <c r="AF1609" s="49">
        <v>0</v>
      </c>
      <c r="AG1609" s="48">
        <v>26</v>
      </c>
      <c r="AH1609" s="49">
        <v>100</v>
      </c>
      <c r="AI1609" s="48">
        <v>26</v>
      </c>
    </row>
    <row r="1610" spans="1:35" x14ac:dyDescent="0.25">
      <c r="A1610" s="62" t="s">
        <v>904</v>
      </c>
      <c r="B1610" s="62" t="s">
        <v>1523</v>
      </c>
      <c r="C1610" s="63"/>
      <c r="D1610" s="64"/>
      <c r="E1610" s="65"/>
      <c r="F1610" s="66"/>
      <c r="G1610" s="63"/>
      <c r="H1610" s="67"/>
      <c r="I1610" s="68"/>
      <c r="J1610" s="68"/>
      <c r="K1610" s="34"/>
      <c r="L1610" s="75">
        <v>1610</v>
      </c>
      <c r="M1610" s="75" t="b">
        <f xml:space="preserve"> IF(AND(Edges[Relationship Date (UTC)] &gt;= Misc!$O$2, Edges[Relationship Date (UTC)] &lt;= Misc!$P$2,Edges[Tweet Date (UTC)] &gt;= Misc!$O$3, Edges[Tweet Date (UTC)] &lt;= Misc!$P$3,TRUE), TRUE, FALSE)</f>
        <v>1</v>
      </c>
      <c r="N1610" s="70"/>
      <c r="O1610" s="87" t="s">
        <v>1908</v>
      </c>
      <c r="P1610" s="90">
        <v>44081.39472222222</v>
      </c>
      <c r="Q1610" s="87" t="s">
        <v>2103</v>
      </c>
      <c r="R1610" s="87"/>
      <c r="S1610" s="87"/>
      <c r="T1610" s="87" t="s">
        <v>2743</v>
      </c>
      <c r="U1610" s="90">
        <v>44081.39472222222</v>
      </c>
      <c r="V1610" s="92" t="s">
        <v>4033</v>
      </c>
      <c r="W1610" s="87"/>
      <c r="X1610" s="87"/>
      <c r="Y1610" s="96" t="s">
        <v>6033</v>
      </c>
      <c r="Z1610" s="87"/>
      <c r="AA1610" s="48">
        <v>0</v>
      </c>
      <c r="AB1610" s="49">
        <v>0</v>
      </c>
      <c r="AC1610" s="48">
        <v>0</v>
      </c>
      <c r="AD1610" s="49">
        <v>0</v>
      </c>
      <c r="AE1610" s="48">
        <v>0</v>
      </c>
      <c r="AF1610" s="49">
        <v>0</v>
      </c>
      <c r="AG1610" s="48">
        <v>3</v>
      </c>
      <c r="AH1610" s="49">
        <v>100</v>
      </c>
      <c r="AI1610" s="48">
        <v>3</v>
      </c>
    </row>
    <row r="1611" spans="1:35" x14ac:dyDescent="0.25">
      <c r="A1611" s="62" t="s">
        <v>905</v>
      </c>
      <c r="B1611" s="62" t="s">
        <v>1680</v>
      </c>
      <c r="C1611" s="63"/>
      <c r="D1611" s="64"/>
      <c r="E1611" s="65"/>
      <c r="F1611" s="66"/>
      <c r="G1611" s="63"/>
      <c r="H1611" s="67"/>
      <c r="I1611" s="68"/>
      <c r="J1611" s="68"/>
      <c r="K1611" s="34"/>
      <c r="L1611" s="75">
        <v>1611</v>
      </c>
      <c r="M1611" s="75" t="b">
        <f xml:space="preserve"> IF(AND(Edges[Relationship Date (UTC)] &gt;= Misc!$O$2, Edges[Relationship Date (UTC)] &lt;= Misc!$P$2,Edges[Tweet Date (UTC)] &gt;= Misc!$O$3, Edges[Tweet Date (UTC)] &lt;= Misc!$P$3,TRUE), TRUE, FALSE)</f>
        <v>1</v>
      </c>
      <c r="N1611" s="70"/>
      <c r="O1611" s="87" t="s">
        <v>1908</v>
      </c>
      <c r="P1611" s="90">
        <v>44081.394745370373</v>
      </c>
      <c r="Q1611" s="87" t="s">
        <v>2296</v>
      </c>
      <c r="R1611" s="87"/>
      <c r="S1611" s="87"/>
      <c r="T1611" s="87" t="s">
        <v>2743</v>
      </c>
      <c r="U1611" s="90">
        <v>44081.394745370373</v>
      </c>
      <c r="V1611" s="92" t="s">
        <v>4034</v>
      </c>
      <c r="W1611" s="87"/>
      <c r="X1611" s="87"/>
      <c r="Y1611" s="96" t="s">
        <v>6034</v>
      </c>
      <c r="Z1611" s="87"/>
      <c r="AA1611" s="48">
        <v>0</v>
      </c>
      <c r="AB1611" s="49">
        <v>0</v>
      </c>
      <c r="AC1611" s="48">
        <v>0</v>
      </c>
      <c r="AD1611" s="49">
        <v>0</v>
      </c>
      <c r="AE1611" s="48">
        <v>0</v>
      </c>
      <c r="AF1611" s="49">
        <v>0</v>
      </c>
      <c r="AG1611" s="48">
        <v>27</v>
      </c>
      <c r="AH1611" s="49">
        <v>100</v>
      </c>
      <c r="AI1611" s="48">
        <v>27</v>
      </c>
    </row>
    <row r="1612" spans="1:35" x14ac:dyDescent="0.25">
      <c r="A1612" s="62" t="s">
        <v>906</v>
      </c>
      <c r="B1612" s="62" t="s">
        <v>1760</v>
      </c>
      <c r="C1612" s="63"/>
      <c r="D1612" s="64"/>
      <c r="E1612" s="65"/>
      <c r="F1612" s="66"/>
      <c r="G1612" s="63"/>
      <c r="H1612" s="67"/>
      <c r="I1612" s="68"/>
      <c r="J1612" s="68"/>
      <c r="K1612" s="34"/>
      <c r="L1612" s="75">
        <v>1612</v>
      </c>
      <c r="M1612" s="75" t="b">
        <f xml:space="preserve"> IF(AND(Edges[Relationship Date (UTC)] &gt;= Misc!$O$2, Edges[Relationship Date (UTC)] &lt;= Misc!$P$2,Edges[Tweet Date (UTC)] &gt;= Misc!$O$3, Edges[Tweet Date (UTC)] &lt;= Misc!$P$3,TRUE), TRUE, FALSE)</f>
        <v>1</v>
      </c>
      <c r="N1612" s="70"/>
      <c r="O1612" s="87" t="s">
        <v>1908</v>
      </c>
      <c r="P1612" s="90">
        <v>44081.387824074074</v>
      </c>
      <c r="Q1612" s="87" t="s">
        <v>2392</v>
      </c>
      <c r="R1612" s="87"/>
      <c r="S1612" s="87"/>
      <c r="T1612" s="87" t="s">
        <v>2743</v>
      </c>
      <c r="U1612" s="90">
        <v>44081.387824074074</v>
      </c>
      <c r="V1612" s="92" t="s">
        <v>4035</v>
      </c>
      <c r="W1612" s="87"/>
      <c r="X1612" s="87"/>
      <c r="Y1612" s="96" t="s">
        <v>6035</v>
      </c>
      <c r="Z1612" s="87"/>
      <c r="AA1612" s="48">
        <v>0</v>
      </c>
      <c r="AB1612" s="49">
        <v>0</v>
      </c>
      <c r="AC1612" s="48">
        <v>0</v>
      </c>
      <c r="AD1612" s="49">
        <v>0</v>
      </c>
      <c r="AE1612" s="48">
        <v>0</v>
      </c>
      <c r="AF1612" s="49">
        <v>0</v>
      </c>
      <c r="AG1612" s="48">
        <v>12</v>
      </c>
      <c r="AH1612" s="49">
        <v>100</v>
      </c>
      <c r="AI1612" s="48">
        <v>12</v>
      </c>
    </row>
    <row r="1613" spans="1:35" x14ac:dyDescent="0.25">
      <c r="A1613" s="62" t="s">
        <v>906</v>
      </c>
      <c r="B1613" s="62" t="s">
        <v>1524</v>
      </c>
      <c r="C1613" s="63"/>
      <c r="D1613" s="64"/>
      <c r="E1613" s="65"/>
      <c r="F1613" s="66"/>
      <c r="G1613" s="63"/>
      <c r="H1613" s="67"/>
      <c r="I1613" s="68"/>
      <c r="J1613" s="68"/>
      <c r="K1613" s="34"/>
      <c r="L1613" s="75">
        <v>1613</v>
      </c>
      <c r="M1613" s="75" t="b">
        <f xml:space="preserve"> IF(AND(Edges[Relationship Date (UTC)] &gt;= Misc!$O$2, Edges[Relationship Date (UTC)] &lt;= Misc!$P$2,Edges[Tweet Date (UTC)] &gt;= Misc!$O$3, Edges[Tweet Date (UTC)] &lt;= Misc!$P$3,TRUE), TRUE, FALSE)</f>
        <v>1</v>
      </c>
      <c r="N1613" s="70"/>
      <c r="O1613" s="87" t="s">
        <v>1908</v>
      </c>
      <c r="P1613" s="90">
        <v>44081.394409722219</v>
      </c>
      <c r="Q1613" s="87" t="s">
        <v>2104</v>
      </c>
      <c r="R1613" s="87"/>
      <c r="S1613" s="87"/>
      <c r="T1613" s="87" t="s">
        <v>2797</v>
      </c>
      <c r="U1613" s="90">
        <v>44081.394409722219</v>
      </c>
      <c r="V1613" s="92" t="s">
        <v>4036</v>
      </c>
      <c r="W1613" s="87"/>
      <c r="X1613" s="87"/>
      <c r="Y1613" s="96" t="s">
        <v>6036</v>
      </c>
      <c r="Z1613" s="87"/>
      <c r="AA1613" s="48">
        <v>0</v>
      </c>
      <c r="AB1613" s="49">
        <v>0</v>
      </c>
      <c r="AC1613" s="48">
        <v>0</v>
      </c>
      <c r="AD1613" s="49">
        <v>0</v>
      </c>
      <c r="AE1613" s="48">
        <v>0</v>
      </c>
      <c r="AF1613" s="49">
        <v>0</v>
      </c>
      <c r="AG1613" s="48">
        <v>38</v>
      </c>
      <c r="AH1613" s="49">
        <v>100</v>
      </c>
      <c r="AI1613" s="48">
        <v>38</v>
      </c>
    </row>
    <row r="1614" spans="1:35" x14ac:dyDescent="0.25">
      <c r="A1614" s="62" t="s">
        <v>906</v>
      </c>
      <c r="B1614" s="62" t="s">
        <v>1165</v>
      </c>
      <c r="C1614" s="63"/>
      <c r="D1614" s="64"/>
      <c r="E1614" s="65"/>
      <c r="F1614" s="66"/>
      <c r="G1614" s="63"/>
      <c r="H1614" s="67"/>
      <c r="I1614" s="68"/>
      <c r="J1614" s="68"/>
      <c r="K1614" s="34"/>
      <c r="L1614" s="75">
        <v>1614</v>
      </c>
      <c r="M1614" s="75" t="b">
        <f xml:space="preserve"> IF(AND(Edges[Relationship Date (UTC)] &gt;= Misc!$O$2, Edges[Relationship Date (UTC)] &lt;= Misc!$P$2,Edges[Tweet Date (UTC)] &gt;= Misc!$O$3, Edges[Tweet Date (UTC)] &lt;= Misc!$P$3,TRUE), TRUE, FALSE)</f>
        <v>1</v>
      </c>
      <c r="N1614" s="70"/>
      <c r="O1614" s="87" t="s">
        <v>1908</v>
      </c>
      <c r="P1614" s="90">
        <v>44081.387824074074</v>
      </c>
      <c r="Q1614" s="87" t="s">
        <v>2392</v>
      </c>
      <c r="R1614" s="87"/>
      <c r="S1614" s="87"/>
      <c r="T1614" s="87" t="s">
        <v>2743</v>
      </c>
      <c r="U1614" s="90">
        <v>44081.387824074074</v>
      </c>
      <c r="V1614" s="92" t="s">
        <v>4035</v>
      </c>
      <c r="W1614" s="87"/>
      <c r="X1614" s="87"/>
      <c r="Y1614" s="96" t="s">
        <v>6035</v>
      </c>
      <c r="Z1614" s="87"/>
      <c r="AA1614" s="48"/>
      <c r="AB1614" s="49"/>
      <c r="AC1614" s="48"/>
      <c r="AD1614" s="49"/>
      <c r="AE1614" s="48"/>
      <c r="AF1614" s="49"/>
      <c r="AG1614" s="48"/>
      <c r="AH1614" s="49"/>
      <c r="AI1614" s="48"/>
    </row>
    <row r="1615" spans="1:35" x14ac:dyDescent="0.25">
      <c r="A1615" s="62" t="s">
        <v>906</v>
      </c>
      <c r="B1615" s="62" t="s">
        <v>1387</v>
      </c>
      <c r="C1615" s="63"/>
      <c r="D1615" s="64"/>
      <c r="E1615" s="65"/>
      <c r="F1615" s="66"/>
      <c r="G1615" s="63"/>
      <c r="H1615" s="67"/>
      <c r="I1615" s="68"/>
      <c r="J1615" s="68"/>
      <c r="K1615" s="34"/>
      <c r="L1615" s="75">
        <v>1615</v>
      </c>
      <c r="M1615" s="75" t="b">
        <f xml:space="preserve"> IF(AND(Edges[Relationship Date (UTC)] &gt;= Misc!$O$2, Edges[Relationship Date (UTC)] &lt;= Misc!$P$2,Edges[Tweet Date (UTC)] &gt;= Misc!$O$3, Edges[Tweet Date (UTC)] &lt;= Misc!$P$3,TRUE), TRUE, FALSE)</f>
        <v>1</v>
      </c>
      <c r="N1615" s="70"/>
      <c r="O1615" s="87" t="s">
        <v>1908</v>
      </c>
      <c r="P1615" s="90">
        <v>44081.387824074074</v>
      </c>
      <c r="Q1615" s="87" t="s">
        <v>2392</v>
      </c>
      <c r="R1615" s="87"/>
      <c r="S1615" s="87"/>
      <c r="T1615" s="87" t="s">
        <v>2743</v>
      </c>
      <c r="U1615" s="90">
        <v>44081.387824074074</v>
      </c>
      <c r="V1615" s="92" t="s">
        <v>4035</v>
      </c>
      <c r="W1615" s="87"/>
      <c r="X1615" s="87"/>
      <c r="Y1615" s="96" t="s">
        <v>6035</v>
      </c>
      <c r="Z1615" s="87"/>
      <c r="AA1615" s="48"/>
      <c r="AB1615" s="49"/>
      <c r="AC1615" s="48"/>
      <c r="AD1615" s="49"/>
      <c r="AE1615" s="48"/>
      <c r="AF1615" s="49"/>
      <c r="AG1615" s="48"/>
      <c r="AH1615" s="49"/>
      <c r="AI1615" s="48"/>
    </row>
    <row r="1616" spans="1:35" x14ac:dyDescent="0.25">
      <c r="A1616" s="62" t="s">
        <v>906</v>
      </c>
      <c r="B1616" s="62" t="s">
        <v>1165</v>
      </c>
      <c r="C1616" s="63"/>
      <c r="D1616" s="64"/>
      <c r="E1616" s="65"/>
      <c r="F1616" s="66"/>
      <c r="G1616" s="63"/>
      <c r="H1616" s="67"/>
      <c r="I1616" s="68"/>
      <c r="J1616" s="68"/>
      <c r="K1616" s="34"/>
      <c r="L1616" s="75">
        <v>1616</v>
      </c>
      <c r="M1616" s="75" t="b">
        <f xml:space="preserve"> IF(AND(Edges[Relationship Date (UTC)] &gt;= Misc!$O$2, Edges[Relationship Date (UTC)] &lt;= Misc!$P$2,Edges[Tweet Date (UTC)] &gt;= Misc!$O$3, Edges[Tweet Date (UTC)] &lt;= Misc!$P$3,TRUE), TRUE, FALSE)</f>
        <v>1</v>
      </c>
      <c r="N1616" s="70"/>
      <c r="O1616" s="87" t="s">
        <v>1908</v>
      </c>
      <c r="P1616" s="90">
        <v>44081.388275462959</v>
      </c>
      <c r="Q1616" s="87" t="s">
        <v>1932</v>
      </c>
      <c r="R1616" s="87"/>
      <c r="S1616" s="87"/>
      <c r="T1616" s="87" t="s">
        <v>2743</v>
      </c>
      <c r="U1616" s="90">
        <v>44081.388275462959</v>
      </c>
      <c r="V1616" s="92" t="s">
        <v>4037</v>
      </c>
      <c r="W1616" s="87"/>
      <c r="X1616" s="87"/>
      <c r="Y1616" s="96" t="s">
        <v>6037</v>
      </c>
      <c r="Z1616" s="87"/>
      <c r="AA1616" s="48">
        <v>0</v>
      </c>
      <c r="AB1616" s="49">
        <v>0</v>
      </c>
      <c r="AC1616" s="48">
        <v>0</v>
      </c>
      <c r="AD1616" s="49">
        <v>0</v>
      </c>
      <c r="AE1616" s="48">
        <v>0</v>
      </c>
      <c r="AF1616" s="49">
        <v>0</v>
      </c>
      <c r="AG1616" s="48">
        <v>26</v>
      </c>
      <c r="AH1616" s="49">
        <v>100</v>
      </c>
      <c r="AI1616" s="48">
        <v>26</v>
      </c>
    </row>
    <row r="1617" spans="1:35" x14ac:dyDescent="0.25">
      <c r="A1617" s="62" t="s">
        <v>906</v>
      </c>
      <c r="B1617" s="62" t="s">
        <v>1165</v>
      </c>
      <c r="C1617" s="63"/>
      <c r="D1617" s="64"/>
      <c r="E1617" s="65"/>
      <c r="F1617" s="66"/>
      <c r="G1617" s="63"/>
      <c r="H1617" s="67"/>
      <c r="I1617" s="68"/>
      <c r="J1617" s="68"/>
      <c r="K1617" s="34"/>
      <c r="L1617" s="75">
        <v>1617</v>
      </c>
      <c r="M1617" s="75" t="b">
        <f xml:space="preserve"> IF(AND(Edges[Relationship Date (UTC)] &gt;= Misc!$O$2, Edges[Relationship Date (UTC)] &lt;= Misc!$P$2,Edges[Tweet Date (UTC)] &gt;= Misc!$O$3, Edges[Tweet Date (UTC)] &lt;= Misc!$P$3,TRUE), TRUE, FALSE)</f>
        <v>1</v>
      </c>
      <c r="N1617" s="70"/>
      <c r="O1617" s="87" t="s">
        <v>1908</v>
      </c>
      <c r="P1617" s="90">
        <v>44081.389062499999</v>
      </c>
      <c r="Q1617" s="87" t="s">
        <v>1918</v>
      </c>
      <c r="R1617" s="87"/>
      <c r="S1617" s="87"/>
      <c r="T1617" s="87"/>
      <c r="U1617" s="90">
        <v>44081.389062499999</v>
      </c>
      <c r="V1617" s="92" t="s">
        <v>4038</v>
      </c>
      <c r="W1617" s="87"/>
      <c r="X1617" s="87"/>
      <c r="Y1617" s="96" t="s">
        <v>6038</v>
      </c>
      <c r="Z1617" s="87"/>
      <c r="AA1617" s="48">
        <v>0</v>
      </c>
      <c r="AB1617" s="49">
        <v>0</v>
      </c>
      <c r="AC1617" s="48">
        <v>0</v>
      </c>
      <c r="AD1617" s="49">
        <v>0</v>
      </c>
      <c r="AE1617" s="48">
        <v>0</v>
      </c>
      <c r="AF1617" s="49">
        <v>0</v>
      </c>
      <c r="AG1617" s="48">
        <v>44</v>
      </c>
      <c r="AH1617" s="49">
        <v>100</v>
      </c>
      <c r="AI1617" s="48">
        <v>44</v>
      </c>
    </row>
    <row r="1618" spans="1:35" x14ac:dyDescent="0.25">
      <c r="A1618" s="62" t="s">
        <v>906</v>
      </c>
      <c r="B1618" s="62" t="s">
        <v>1365</v>
      </c>
      <c r="C1618" s="63"/>
      <c r="D1618" s="64"/>
      <c r="E1618" s="65"/>
      <c r="F1618" s="66"/>
      <c r="G1618" s="63"/>
      <c r="H1618" s="67"/>
      <c r="I1618" s="68"/>
      <c r="J1618" s="68"/>
      <c r="K1618" s="34"/>
      <c r="L1618" s="75">
        <v>1618</v>
      </c>
      <c r="M1618" s="75" t="b">
        <f xml:space="preserve"> IF(AND(Edges[Relationship Date (UTC)] &gt;= Misc!$O$2, Edges[Relationship Date (UTC)] &lt;= Misc!$P$2,Edges[Tweet Date (UTC)] &gt;= Misc!$O$3, Edges[Tweet Date (UTC)] &lt;= Misc!$P$3,TRUE), TRUE, FALSE)</f>
        <v>1</v>
      </c>
      <c r="N1618" s="70"/>
      <c r="O1618" s="87" t="s">
        <v>1908</v>
      </c>
      <c r="P1618" s="90">
        <v>44081.390983796293</v>
      </c>
      <c r="Q1618" s="87" t="s">
        <v>1931</v>
      </c>
      <c r="R1618" s="87"/>
      <c r="S1618" s="87"/>
      <c r="T1618" s="87"/>
      <c r="U1618" s="90">
        <v>44081.390983796293</v>
      </c>
      <c r="V1618" s="92" t="s">
        <v>4039</v>
      </c>
      <c r="W1618" s="87"/>
      <c r="X1618" s="87"/>
      <c r="Y1618" s="96" t="s">
        <v>6039</v>
      </c>
      <c r="Z1618" s="87"/>
      <c r="AA1618" s="48">
        <v>0</v>
      </c>
      <c r="AB1618" s="49">
        <v>0</v>
      </c>
      <c r="AC1618" s="48">
        <v>0</v>
      </c>
      <c r="AD1618" s="49">
        <v>0</v>
      </c>
      <c r="AE1618" s="48">
        <v>0</v>
      </c>
      <c r="AF1618" s="49">
        <v>0</v>
      </c>
      <c r="AG1618" s="48">
        <v>42</v>
      </c>
      <c r="AH1618" s="49">
        <v>100</v>
      </c>
      <c r="AI1618" s="48">
        <v>42</v>
      </c>
    </row>
    <row r="1619" spans="1:35" x14ac:dyDescent="0.25">
      <c r="A1619" s="62" t="s">
        <v>906</v>
      </c>
      <c r="B1619" s="62" t="s">
        <v>1291</v>
      </c>
      <c r="C1619" s="63"/>
      <c r="D1619" s="64"/>
      <c r="E1619" s="65"/>
      <c r="F1619" s="66"/>
      <c r="G1619" s="63"/>
      <c r="H1619" s="67"/>
      <c r="I1619" s="68"/>
      <c r="J1619" s="68"/>
      <c r="K1619" s="34"/>
      <c r="L1619" s="75">
        <v>1619</v>
      </c>
      <c r="M1619" s="75" t="b">
        <f xml:space="preserve"> IF(AND(Edges[Relationship Date (UTC)] &gt;= Misc!$O$2, Edges[Relationship Date (UTC)] &lt;= Misc!$P$2,Edges[Tweet Date (UTC)] &gt;= Misc!$O$3, Edges[Tweet Date (UTC)] &lt;= Misc!$P$3,TRUE), TRUE, FALSE)</f>
        <v>1</v>
      </c>
      <c r="N1619" s="70"/>
      <c r="O1619" s="87" t="s">
        <v>1908</v>
      </c>
      <c r="P1619" s="90">
        <v>44081.392060185186</v>
      </c>
      <c r="Q1619" s="87" t="s">
        <v>1939</v>
      </c>
      <c r="R1619" s="87"/>
      <c r="S1619" s="87"/>
      <c r="T1619" s="87"/>
      <c r="U1619" s="90">
        <v>44081.392060185186</v>
      </c>
      <c r="V1619" s="92" t="s">
        <v>4040</v>
      </c>
      <c r="W1619" s="87"/>
      <c r="X1619" s="87"/>
      <c r="Y1619" s="96" t="s">
        <v>6040</v>
      </c>
      <c r="Z1619" s="87"/>
      <c r="AA1619" s="48">
        <v>0</v>
      </c>
      <c r="AB1619" s="49">
        <v>0</v>
      </c>
      <c r="AC1619" s="48">
        <v>0</v>
      </c>
      <c r="AD1619" s="49">
        <v>0</v>
      </c>
      <c r="AE1619" s="48">
        <v>0</v>
      </c>
      <c r="AF1619" s="49">
        <v>0</v>
      </c>
      <c r="AG1619" s="48">
        <v>47</v>
      </c>
      <c r="AH1619" s="49">
        <v>100</v>
      </c>
      <c r="AI1619" s="48">
        <v>47</v>
      </c>
    </row>
    <row r="1620" spans="1:35" x14ac:dyDescent="0.25">
      <c r="A1620" s="62" t="s">
        <v>906</v>
      </c>
      <c r="B1620" s="62" t="s">
        <v>1165</v>
      </c>
      <c r="C1620" s="63"/>
      <c r="D1620" s="64"/>
      <c r="E1620" s="65"/>
      <c r="F1620" s="66"/>
      <c r="G1620" s="63"/>
      <c r="H1620" s="67"/>
      <c r="I1620" s="68"/>
      <c r="J1620" s="68"/>
      <c r="K1620" s="34"/>
      <c r="L1620" s="75">
        <v>1620</v>
      </c>
      <c r="M1620" s="75" t="b">
        <f xml:space="preserve"> IF(AND(Edges[Relationship Date (UTC)] &gt;= Misc!$O$2, Edges[Relationship Date (UTC)] &lt;= Misc!$P$2,Edges[Tweet Date (UTC)] &gt;= Misc!$O$3, Edges[Tweet Date (UTC)] &lt;= Misc!$P$3,TRUE), TRUE, FALSE)</f>
        <v>1</v>
      </c>
      <c r="N1620" s="70"/>
      <c r="O1620" s="87" t="s">
        <v>1908</v>
      </c>
      <c r="P1620" s="90">
        <v>44081.392372685186</v>
      </c>
      <c r="Q1620" s="87" t="s">
        <v>2312</v>
      </c>
      <c r="R1620" s="87"/>
      <c r="S1620" s="87"/>
      <c r="T1620" s="87"/>
      <c r="U1620" s="90">
        <v>44081.392372685186</v>
      </c>
      <c r="V1620" s="92" t="s">
        <v>4041</v>
      </c>
      <c r="W1620" s="87"/>
      <c r="X1620" s="87"/>
      <c r="Y1620" s="96" t="s">
        <v>6041</v>
      </c>
      <c r="Z1620" s="87"/>
      <c r="AA1620" s="48">
        <v>0</v>
      </c>
      <c r="AB1620" s="49">
        <v>0</v>
      </c>
      <c r="AC1620" s="48">
        <v>0</v>
      </c>
      <c r="AD1620" s="49">
        <v>0</v>
      </c>
      <c r="AE1620" s="48">
        <v>0</v>
      </c>
      <c r="AF1620" s="49">
        <v>0</v>
      </c>
      <c r="AG1620" s="48">
        <v>21</v>
      </c>
      <c r="AH1620" s="49">
        <v>100</v>
      </c>
      <c r="AI1620" s="48">
        <v>21</v>
      </c>
    </row>
    <row r="1621" spans="1:35" x14ac:dyDescent="0.25">
      <c r="A1621" s="62" t="s">
        <v>906</v>
      </c>
      <c r="B1621" s="62" t="s">
        <v>1165</v>
      </c>
      <c r="C1621" s="63"/>
      <c r="D1621" s="64"/>
      <c r="E1621" s="65"/>
      <c r="F1621" s="66"/>
      <c r="G1621" s="63"/>
      <c r="H1621" s="67"/>
      <c r="I1621" s="68"/>
      <c r="J1621" s="68"/>
      <c r="K1621" s="34"/>
      <c r="L1621" s="75">
        <v>1621</v>
      </c>
      <c r="M1621" s="75" t="b">
        <f xml:space="preserve"> IF(AND(Edges[Relationship Date (UTC)] &gt;= Misc!$O$2, Edges[Relationship Date (UTC)] &lt;= Misc!$P$2,Edges[Tweet Date (UTC)] &gt;= Misc!$O$3, Edges[Tweet Date (UTC)] &lt;= Misc!$P$3,TRUE), TRUE, FALSE)</f>
        <v>1</v>
      </c>
      <c r="N1621" s="70"/>
      <c r="O1621" s="87" t="s">
        <v>1908</v>
      </c>
      <c r="P1621" s="90">
        <v>44081.392847222225</v>
      </c>
      <c r="Q1621" s="87" t="s">
        <v>1972</v>
      </c>
      <c r="R1621" s="87"/>
      <c r="S1621" s="87"/>
      <c r="T1621" s="87"/>
      <c r="U1621" s="90">
        <v>44081.392847222225</v>
      </c>
      <c r="V1621" s="92" t="s">
        <v>4042</v>
      </c>
      <c r="W1621" s="87"/>
      <c r="X1621" s="87"/>
      <c r="Y1621" s="96" t="s">
        <v>6042</v>
      </c>
      <c r="Z1621" s="87"/>
      <c r="AA1621" s="48">
        <v>0</v>
      </c>
      <c r="AB1621" s="49">
        <v>0</v>
      </c>
      <c r="AC1621" s="48">
        <v>0</v>
      </c>
      <c r="AD1621" s="49">
        <v>0</v>
      </c>
      <c r="AE1621" s="48">
        <v>0</v>
      </c>
      <c r="AF1621" s="49">
        <v>0</v>
      </c>
      <c r="AG1621" s="48">
        <v>41</v>
      </c>
      <c r="AH1621" s="49">
        <v>100</v>
      </c>
      <c r="AI1621" s="48">
        <v>41</v>
      </c>
    </row>
    <row r="1622" spans="1:35" x14ac:dyDescent="0.25">
      <c r="A1622" s="62" t="s">
        <v>906</v>
      </c>
      <c r="B1622" s="62" t="s">
        <v>1361</v>
      </c>
      <c r="C1622" s="63"/>
      <c r="D1622" s="64"/>
      <c r="E1622" s="65"/>
      <c r="F1622" s="66"/>
      <c r="G1622" s="63"/>
      <c r="H1622" s="67"/>
      <c r="I1622" s="68"/>
      <c r="J1622" s="68"/>
      <c r="K1622" s="34"/>
      <c r="L1622" s="75">
        <v>1622</v>
      </c>
      <c r="M1622" s="75" t="b">
        <f xml:space="preserve"> IF(AND(Edges[Relationship Date (UTC)] &gt;= Misc!$O$2, Edges[Relationship Date (UTC)] &lt;= Misc!$P$2,Edges[Tweet Date (UTC)] &gt;= Misc!$O$3, Edges[Tweet Date (UTC)] &lt;= Misc!$P$3,TRUE), TRUE, FALSE)</f>
        <v>1</v>
      </c>
      <c r="N1622" s="70"/>
      <c r="O1622" s="87" t="s">
        <v>1908</v>
      </c>
      <c r="P1622" s="90">
        <v>44081.394456018519</v>
      </c>
      <c r="Q1622" s="87" t="s">
        <v>2105</v>
      </c>
      <c r="R1622" s="87"/>
      <c r="S1622" s="87"/>
      <c r="T1622" s="87" t="s">
        <v>2747</v>
      </c>
      <c r="U1622" s="90">
        <v>44081.394456018519</v>
      </c>
      <c r="V1622" s="92" t="s">
        <v>4043</v>
      </c>
      <c r="W1622" s="87"/>
      <c r="X1622" s="87"/>
      <c r="Y1622" s="96" t="s">
        <v>6043</v>
      </c>
      <c r="Z1622" s="87"/>
      <c r="AA1622" s="48"/>
      <c r="AB1622" s="49"/>
      <c r="AC1622" s="48"/>
      <c r="AD1622" s="49"/>
      <c r="AE1622" s="48"/>
      <c r="AF1622" s="49"/>
      <c r="AG1622" s="48"/>
      <c r="AH1622" s="49"/>
      <c r="AI1622" s="48"/>
    </row>
    <row r="1623" spans="1:35" x14ac:dyDescent="0.25">
      <c r="A1623" s="62" t="s">
        <v>906</v>
      </c>
      <c r="B1623" s="62" t="s">
        <v>1165</v>
      </c>
      <c r="C1623" s="63"/>
      <c r="D1623" s="64"/>
      <c r="E1623" s="65"/>
      <c r="F1623" s="66"/>
      <c r="G1623" s="63"/>
      <c r="H1623" s="67"/>
      <c r="I1623" s="68"/>
      <c r="J1623" s="68"/>
      <c r="K1623" s="34"/>
      <c r="L1623" s="75">
        <v>1623</v>
      </c>
      <c r="M1623" s="75" t="b">
        <f xml:space="preserve"> IF(AND(Edges[Relationship Date (UTC)] &gt;= Misc!$O$2, Edges[Relationship Date (UTC)] &lt;= Misc!$P$2,Edges[Tweet Date (UTC)] &gt;= Misc!$O$3, Edges[Tweet Date (UTC)] &lt;= Misc!$P$3,TRUE), TRUE, FALSE)</f>
        <v>1</v>
      </c>
      <c r="N1623" s="70"/>
      <c r="O1623" s="87" t="s">
        <v>1908</v>
      </c>
      <c r="P1623" s="90">
        <v>44081.394456018519</v>
      </c>
      <c r="Q1623" s="87" t="s">
        <v>2105</v>
      </c>
      <c r="R1623" s="87"/>
      <c r="S1623" s="87"/>
      <c r="T1623" s="87" t="s">
        <v>2747</v>
      </c>
      <c r="U1623" s="90">
        <v>44081.394456018519</v>
      </c>
      <c r="V1623" s="92" t="s">
        <v>4043</v>
      </c>
      <c r="W1623" s="87"/>
      <c r="X1623" s="87"/>
      <c r="Y1623" s="96" t="s">
        <v>6043</v>
      </c>
      <c r="Z1623" s="87"/>
      <c r="AA1623" s="48"/>
      <c r="AB1623" s="49"/>
      <c r="AC1623" s="48"/>
      <c r="AD1623" s="49"/>
      <c r="AE1623" s="48"/>
      <c r="AF1623" s="49"/>
      <c r="AG1623" s="48"/>
      <c r="AH1623" s="49"/>
      <c r="AI1623" s="48"/>
    </row>
    <row r="1624" spans="1:35" x14ac:dyDescent="0.25">
      <c r="A1624" s="62" t="s">
        <v>906</v>
      </c>
      <c r="B1624" s="62" t="s">
        <v>1525</v>
      </c>
      <c r="C1624" s="63"/>
      <c r="D1624" s="64"/>
      <c r="E1624" s="65"/>
      <c r="F1624" s="66"/>
      <c r="G1624" s="63"/>
      <c r="H1624" s="67"/>
      <c r="I1624" s="68"/>
      <c r="J1624" s="68"/>
      <c r="K1624" s="34"/>
      <c r="L1624" s="75">
        <v>1624</v>
      </c>
      <c r="M1624" s="75" t="b">
        <f xml:space="preserve"> IF(AND(Edges[Relationship Date (UTC)] &gt;= Misc!$O$2, Edges[Relationship Date (UTC)] &lt;= Misc!$P$2,Edges[Tweet Date (UTC)] &gt;= Misc!$O$3, Edges[Tweet Date (UTC)] &lt;= Misc!$P$3,TRUE), TRUE, FALSE)</f>
        <v>1</v>
      </c>
      <c r="N1624" s="70"/>
      <c r="O1624" s="87" t="s">
        <v>1908</v>
      </c>
      <c r="P1624" s="90">
        <v>44081.394456018519</v>
      </c>
      <c r="Q1624" s="87" t="s">
        <v>2105</v>
      </c>
      <c r="R1624" s="87"/>
      <c r="S1624" s="87"/>
      <c r="T1624" s="87" t="s">
        <v>2747</v>
      </c>
      <c r="U1624" s="90">
        <v>44081.394456018519</v>
      </c>
      <c r="V1624" s="92" t="s">
        <v>4043</v>
      </c>
      <c r="W1624" s="87"/>
      <c r="X1624" s="87"/>
      <c r="Y1624" s="96" t="s">
        <v>6043</v>
      </c>
      <c r="Z1624" s="87"/>
      <c r="AA1624" s="48">
        <v>0</v>
      </c>
      <c r="AB1624" s="49">
        <v>0</v>
      </c>
      <c r="AC1624" s="48">
        <v>0</v>
      </c>
      <c r="AD1624" s="49">
        <v>0</v>
      </c>
      <c r="AE1624" s="48">
        <v>0</v>
      </c>
      <c r="AF1624" s="49">
        <v>0</v>
      </c>
      <c r="AG1624" s="48">
        <v>28</v>
      </c>
      <c r="AH1624" s="49">
        <v>100</v>
      </c>
      <c r="AI1624" s="48">
        <v>28</v>
      </c>
    </row>
    <row r="1625" spans="1:35" x14ac:dyDescent="0.25">
      <c r="A1625" s="62" t="s">
        <v>906</v>
      </c>
      <c r="B1625" s="62" t="s">
        <v>1254</v>
      </c>
      <c r="C1625" s="63"/>
      <c r="D1625" s="64"/>
      <c r="E1625" s="65"/>
      <c r="F1625" s="66"/>
      <c r="G1625" s="63"/>
      <c r="H1625" s="67"/>
      <c r="I1625" s="68"/>
      <c r="J1625" s="68"/>
      <c r="K1625" s="34"/>
      <c r="L1625" s="75">
        <v>1625</v>
      </c>
      <c r="M1625" s="75" t="b">
        <f xml:space="preserve"> IF(AND(Edges[Relationship Date (UTC)] &gt;= Misc!$O$2, Edges[Relationship Date (UTC)] &lt;= Misc!$P$2,Edges[Tweet Date (UTC)] &gt;= Misc!$O$3, Edges[Tweet Date (UTC)] &lt;= Misc!$P$3,TRUE), TRUE, FALSE)</f>
        <v>1</v>
      </c>
      <c r="N1625" s="70"/>
      <c r="O1625" s="87" t="s">
        <v>1908</v>
      </c>
      <c r="P1625" s="90">
        <v>44081.394594907404</v>
      </c>
      <c r="Q1625" s="87" t="s">
        <v>2040</v>
      </c>
      <c r="R1625" s="87"/>
      <c r="S1625" s="87"/>
      <c r="T1625" s="87"/>
      <c r="U1625" s="90">
        <v>44081.394594907404</v>
      </c>
      <c r="V1625" s="92" t="s">
        <v>4044</v>
      </c>
      <c r="W1625" s="87"/>
      <c r="X1625" s="87"/>
      <c r="Y1625" s="96" t="s">
        <v>6044</v>
      </c>
      <c r="Z1625" s="87"/>
      <c r="AA1625" s="48">
        <v>0</v>
      </c>
      <c r="AB1625" s="49">
        <v>0</v>
      </c>
      <c r="AC1625" s="48">
        <v>0</v>
      </c>
      <c r="AD1625" s="49">
        <v>0</v>
      </c>
      <c r="AE1625" s="48">
        <v>0</v>
      </c>
      <c r="AF1625" s="49">
        <v>0</v>
      </c>
      <c r="AG1625" s="48">
        <v>42</v>
      </c>
      <c r="AH1625" s="49">
        <v>100</v>
      </c>
      <c r="AI1625" s="48">
        <v>42</v>
      </c>
    </row>
    <row r="1626" spans="1:35" x14ac:dyDescent="0.25">
      <c r="A1626" s="62" t="s">
        <v>906</v>
      </c>
      <c r="B1626" s="62" t="s">
        <v>1509</v>
      </c>
      <c r="C1626" s="63"/>
      <c r="D1626" s="64"/>
      <c r="E1626" s="65"/>
      <c r="F1626" s="66"/>
      <c r="G1626" s="63"/>
      <c r="H1626" s="67"/>
      <c r="I1626" s="68"/>
      <c r="J1626" s="68"/>
      <c r="K1626" s="34"/>
      <c r="L1626" s="75">
        <v>1626</v>
      </c>
      <c r="M1626" s="75" t="b">
        <f xml:space="preserve"> IF(AND(Edges[Relationship Date (UTC)] &gt;= Misc!$O$2, Edges[Relationship Date (UTC)] &lt;= Misc!$P$2,Edges[Tweet Date (UTC)] &gt;= Misc!$O$3, Edges[Tweet Date (UTC)] &lt;= Misc!$P$3,TRUE), TRUE, FALSE)</f>
        <v>1</v>
      </c>
      <c r="N1626" s="70"/>
      <c r="O1626" s="87" t="s">
        <v>1908</v>
      </c>
      <c r="P1626" s="90">
        <v>44081.39471064815</v>
      </c>
      <c r="Q1626" s="87" t="s">
        <v>2090</v>
      </c>
      <c r="R1626" s="87"/>
      <c r="S1626" s="87"/>
      <c r="T1626" s="87" t="s">
        <v>2794</v>
      </c>
      <c r="U1626" s="90">
        <v>44081.39471064815</v>
      </c>
      <c r="V1626" s="92" t="s">
        <v>4045</v>
      </c>
      <c r="W1626" s="87"/>
      <c r="X1626" s="87"/>
      <c r="Y1626" s="96" t="s">
        <v>6045</v>
      </c>
      <c r="Z1626" s="87"/>
      <c r="AA1626" s="48">
        <v>0</v>
      </c>
      <c r="AB1626" s="49">
        <v>0</v>
      </c>
      <c r="AC1626" s="48">
        <v>0</v>
      </c>
      <c r="AD1626" s="49">
        <v>0</v>
      </c>
      <c r="AE1626" s="48">
        <v>0</v>
      </c>
      <c r="AF1626" s="49">
        <v>0</v>
      </c>
      <c r="AG1626" s="48">
        <v>33</v>
      </c>
      <c r="AH1626" s="49">
        <v>100</v>
      </c>
      <c r="AI1626" s="48">
        <v>33</v>
      </c>
    </row>
    <row r="1627" spans="1:35" x14ac:dyDescent="0.25">
      <c r="A1627" s="62" t="s">
        <v>906</v>
      </c>
      <c r="B1627" s="62" t="s">
        <v>1165</v>
      </c>
      <c r="C1627" s="63"/>
      <c r="D1627" s="64"/>
      <c r="E1627" s="65"/>
      <c r="F1627" s="66"/>
      <c r="G1627" s="63"/>
      <c r="H1627" s="67"/>
      <c r="I1627" s="68"/>
      <c r="J1627" s="68"/>
      <c r="K1627" s="34"/>
      <c r="L1627" s="75">
        <v>1627</v>
      </c>
      <c r="M1627" s="75" t="b">
        <f xml:space="preserve"> IF(AND(Edges[Relationship Date (UTC)] &gt;= Misc!$O$2, Edges[Relationship Date (UTC)] &lt;= Misc!$P$2,Edges[Tweet Date (UTC)] &gt;= Misc!$O$3, Edges[Tweet Date (UTC)] &lt;= Misc!$P$3,TRUE), TRUE, FALSE)</f>
        <v>1</v>
      </c>
      <c r="N1627" s="70"/>
      <c r="O1627" s="87" t="s">
        <v>1908</v>
      </c>
      <c r="P1627" s="90">
        <v>44081.394745370373</v>
      </c>
      <c r="Q1627" s="87" t="s">
        <v>1916</v>
      </c>
      <c r="R1627" s="87"/>
      <c r="S1627" s="87"/>
      <c r="T1627" s="87" t="s">
        <v>2743</v>
      </c>
      <c r="U1627" s="90">
        <v>44081.394745370373</v>
      </c>
      <c r="V1627" s="92" t="s">
        <v>4046</v>
      </c>
      <c r="W1627" s="87"/>
      <c r="X1627" s="87"/>
      <c r="Y1627" s="96" t="s">
        <v>6046</v>
      </c>
      <c r="Z1627" s="87"/>
      <c r="AA1627" s="48"/>
      <c r="AB1627" s="49"/>
      <c r="AC1627" s="48"/>
      <c r="AD1627" s="49"/>
      <c r="AE1627" s="48"/>
      <c r="AF1627" s="49"/>
      <c r="AG1627" s="48"/>
      <c r="AH1627" s="49"/>
      <c r="AI1627" s="48"/>
    </row>
    <row r="1628" spans="1:35" x14ac:dyDescent="0.25">
      <c r="A1628" s="62" t="s">
        <v>906</v>
      </c>
      <c r="B1628" s="62" t="s">
        <v>1149</v>
      </c>
      <c r="C1628" s="63"/>
      <c r="D1628" s="64"/>
      <c r="E1628" s="65"/>
      <c r="F1628" s="66"/>
      <c r="G1628" s="63"/>
      <c r="H1628" s="67"/>
      <c r="I1628" s="68"/>
      <c r="J1628" s="68"/>
      <c r="K1628" s="34"/>
      <c r="L1628" s="75">
        <v>1628</v>
      </c>
      <c r="M1628" s="75" t="b">
        <f xml:space="preserve"> IF(AND(Edges[Relationship Date (UTC)] &gt;= Misc!$O$2, Edges[Relationship Date (UTC)] &lt;= Misc!$P$2,Edges[Tweet Date (UTC)] &gt;= Misc!$O$3, Edges[Tweet Date (UTC)] &lt;= Misc!$P$3,TRUE), TRUE, FALSE)</f>
        <v>1</v>
      </c>
      <c r="N1628" s="70"/>
      <c r="O1628" s="87" t="s">
        <v>1908</v>
      </c>
      <c r="P1628" s="90">
        <v>44081.394745370373</v>
      </c>
      <c r="Q1628" s="87" t="s">
        <v>1916</v>
      </c>
      <c r="R1628" s="87"/>
      <c r="S1628" s="87"/>
      <c r="T1628" s="87" t="s">
        <v>2743</v>
      </c>
      <c r="U1628" s="90">
        <v>44081.394745370373</v>
      </c>
      <c r="V1628" s="92" t="s">
        <v>4046</v>
      </c>
      <c r="W1628" s="87"/>
      <c r="X1628" s="87"/>
      <c r="Y1628" s="96" t="s">
        <v>6046</v>
      </c>
      <c r="Z1628" s="87"/>
      <c r="AA1628" s="48">
        <v>0</v>
      </c>
      <c r="AB1628" s="49">
        <v>0</v>
      </c>
      <c r="AC1628" s="48">
        <v>0</v>
      </c>
      <c r="AD1628" s="49">
        <v>0</v>
      </c>
      <c r="AE1628" s="48">
        <v>0</v>
      </c>
      <c r="AF1628" s="49">
        <v>0</v>
      </c>
      <c r="AG1628" s="48">
        <v>12</v>
      </c>
      <c r="AH1628" s="49">
        <v>100</v>
      </c>
      <c r="AI1628" s="48">
        <v>12</v>
      </c>
    </row>
    <row r="1629" spans="1:35" x14ac:dyDescent="0.25">
      <c r="A1629" s="62" t="s">
        <v>907</v>
      </c>
      <c r="B1629" s="62" t="s">
        <v>1359</v>
      </c>
      <c r="C1629" s="63"/>
      <c r="D1629" s="64"/>
      <c r="E1629" s="65"/>
      <c r="F1629" s="66"/>
      <c r="G1629" s="63"/>
      <c r="H1629" s="67"/>
      <c r="I1629" s="68"/>
      <c r="J1629" s="68"/>
      <c r="K1629" s="34"/>
      <c r="L1629" s="75">
        <v>1629</v>
      </c>
      <c r="M1629" s="75" t="b">
        <f xml:space="preserve"> IF(AND(Edges[Relationship Date (UTC)] &gt;= Misc!$O$2, Edges[Relationship Date (UTC)] &lt;= Misc!$P$2,Edges[Tweet Date (UTC)] &gt;= Misc!$O$3, Edges[Tweet Date (UTC)] &lt;= Misc!$P$3,TRUE), TRUE, FALSE)</f>
        <v>1</v>
      </c>
      <c r="N1629" s="70"/>
      <c r="O1629" s="87" t="s">
        <v>1908</v>
      </c>
      <c r="P1629" s="90">
        <v>44081.394768518519</v>
      </c>
      <c r="Q1629" s="87" t="s">
        <v>1923</v>
      </c>
      <c r="R1629" s="87"/>
      <c r="S1629" s="87"/>
      <c r="T1629" s="87" t="s">
        <v>2748</v>
      </c>
      <c r="U1629" s="90">
        <v>44081.394768518519</v>
      </c>
      <c r="V1629" s="92" t="s">
        <v>4047</v>
      </c>
      <c r="W1629" s="87"/>
      <c r="X1629" s="87"/>
      <c r="Y1629" s="96" t="s">
        <v>6047</v>
      </c>
      <c r="Z1629" s="87"/>
      <c r="AA1629" s="48">
        <v>0</v>
      </c>
      <c r="AB1629" s="49">
        <v>0</v>
      </c>
      <c r="AC1629" s="48">
        <v>0</v>
      </c>
      <c r="AD1629" s="49">
        <v>0</v>
      </c>
      <c r="AE1629" s="48">
        <v>0</v>
      </c>
      <c r="AF1629" s="49">
        <v>0</v>
      </c>
      <c r="AG1629" s="48">
        <v>14</v>
      </c>
      <c r="AH1629" s="49">
        <v>100</v>
      </c>
      <c r="AI1629" s="48">
        <v>14</v>
      </c>
    </row>
    <row r="1630" spans="1:35" x14ac:dyDescent="0.25">
      <c r="A1630" s="62" t="s">
        <v>908</v>
      </c>
      <c r="B1630" s="62" t="s">
        <v>1165</v>
      </c>
      <c r="C1630" s="63"/>
      <c r="D1630" s="64"/>
      <c r="E1630" s="65"/>
      <c r="F1630" s="66"/>
      <c r="G1630" s="63"/>
      <c r="H1630" s="67"/>
      <c r="I1630" s="68"/>
      <c r="J1630" s="68"/>
      <c r="K1630" s="34"/>
      <c r="L1630" s="75">
        <v>1630</v>
      </c>
      <c r="M1630" s="75" t="b">
        <f xml:space="preserve"> IF(AND(Edges[Relationship Date (UTC)] &gt;= Misc!$O$2, Edges[Relationship Date (UTC)] &lt;= Misc!$P$2,Edges[Tweet Date (UTC)] &gt;= Misc!$O$3, Edges[Tweet Date (UTC)] &lt;= Misc!$P$3,TRUE), TRUE, FALSE)</f>
        <v>1</v>
      </c>
      <c r="N1630" s="70"/>
      <c r="O1630" s="87" t="s">
        <v>1908</v>
      </c>
      <c r="P1630" s="90">
        <v>44081.378136574072</v>
      </c>
      <c r="Q1630" s="87" t="s">
        <v>1992</v>
      </c>
      <c r="R1630" s="87"/>
      <c r="S1630" s="87"/>
      <c r="T1630" s="87" t="s">
        <v>2764</v>
      </c>
      <c r="U1630" s="90">
        <v>44081.378136574072</v>
      </c>
      <c r="V1630" s="92" t="s">
        <v>4048</v>
      </c>
      <c r="W1630" s="87"/>
      <c r="X1630" s="87"/>
      <c r="Y1630" s="96" t="s">
        <v>6048</v>
      </c>
      <c r="Z1630" s="87"/>
      <c r="AA1630" s="48">
        <v>0</v>
      </c>
      <c r="AB1630" s="49">
        <v>0</v>
      </c>
      <c r="AC1630" s="48">
        <v>0</v>
      </c>
      <c r="AD1630" s="49">
        <v>0</v>
      </c>
      <c r="AE1630" s="48">
        <v>0</v>
      </c>
      <c r="AF1630" s="49">
        <v>0</v>
      </c>
      <c r="AG1630" s="48">
        <v>25</v>
      </c>
      <c r="AH1630" s="49">
        <v>100</v>
      </c>
      <c r="AI1630" s="48">
        <v>25</v>
      </c>
    </row>
    <row r="1631" spans="1:35" x14ac:dyDescent="0.25">
      <c r="A1631" s="62" t="s">
        <v>908</v>
      </c>
      <c r="B1631" s="62" t="s">
        <v>1165</v>
      </c>
      <c r="C1631" s="63"/>
      <c r="D1631" s="64"/>
      <c r="E1631" s="65"/>
      <c r="F1631" s="66"/>
      <c r="G1631" s="63"/>
      <c r="H1631" s="67"/>
      <c r="I1631" s="68"/>
      <c r="J1631" s="68"/>
      <c r="K1631" s="34"/>
      <c r="L1631" s="75">
        <v>1631</v>
      </c>
      <c r="M1631" s="75" t="b">
        <f xml:space="preserve"> IF(AND(Edges[Relationship Date (UTC)] &gt;= Misc!$O$2, Edges[Relationship Date (UTC)] &lt;= Misc!$P$2,Edges[Tweet Date (UTC)] &gt;= Misc!$O$3, Edges[Tweet Date (UTC)] &lt;= Misc!$P$3,TRUE), TRUE, FALSE)</f>
        <v>1</v>
      </c>
      <c r="N1631" s="70"/>
      <c r="O1631" s="87" t="s">
        <v>1908</v>
      </c>
      <c r="P1631" s="90">
        <v>44081.378275462965</v>
      </c>
      <c r="Q1631" s="87" t="s">
        <v>2257</v>
      </c>
      <c r="R1631" s="87"/>
      <c r="S1631" s="87"/>
      <c r="T1631" s="87" t="s">
        <v>2743</v>
      </c>
      <c r="U1631" s="90">
        <v>44081.378275462965</v>
      </c>
      <c r="V1631" s="92" t="s">
        <v>4049</v>
      </c>
      <c r="W1631" s="87"/>
      <c r="X1631" s="87"/>
      <c r="Y1631" s="96" t="s">
        <v>6049</v>
      </c>
      <c r="Z1631" s="87"/>
      <c r="AA1631" s="48">
        <v>0</v>
      </c>
      <c r="AB1631" s="49">
        <v>0</v>
      </c>
      <c r="AC1631" s="48">
        <v>0</v>
      </c>
      <c r="AD1631" s="49">
        <v>0</v>
      </c>
      <c r="AE1631" s="48">
        <v>0</v>
      </c>
      <c r="AF1631" s="49">
        <v>0</v>
      </c>
      <c r="AG1631" s="48">
        <v>26</v>
      </c>
      <c r="AH1631" s="49">
        <v>100</v>
      </c>
      <c r="AI1631" s="48">
        <v>26</v>
      </c>
    </row>
    <row r="1632" spans="1:35" x14ac:dyDescent="0.25">
      <c r="A1632" s="62" t="s">
        <v>908</v>
      </c>
      <c r="B1632" s="62" t="s">
        <v>1165</v>
      </c>
      <c r="C1632" s="63"/>
      <c r="D1632" s="64"/>
      <c r="E1632" s="65"/>
      <c r="F1632" s="66"/>
      <c r="G1632" s="63"/>
      <c r="H1632" s="67"/>
      <c r="I1632" s="68"/>
      <c r="J1632" s="68"/>
      <c r="K1632" s="34"/>
      <c r="L1632" s="75">
        <v>1632</v>
      </c>
      <c r="M1632" s="75" t="b">
        <f xml:space="preserve"> IF(AND(Edges[Relationship Date (UTC)] &gt;= Misc!$O$2, Edges[Relationship Date (UTC)] &lt;= Misc!$P$2,Edges[Tweet Date (UTC)] &gt;= Misc!$O$3, Edges[Tweet Date (UTC)] &lt;= Misc!$P$3,TRUE), TRUE, FALSE)</f>
        <v>1</v>
      </c>
      <c r="N1632" s="70"/>
      <c r="O1632" s="87" t="s">
        <v>1908</v>
      </c>
      <c r="P1632" s="90">
        <v>44081.383287037039</v>
      </c>
      <c r="Q1632" s="87" t="s">
        <v>2219</v>
      </c>
      <c r="R1632" s="87"/>
      <c r="S1632" s="87"/>
      <c r="T1632" s="87" t="s">
        <v>2743</v>
      </c>
      <c r="U1632" s="90">
        <v>44081.383287037039</v>
      </c>
      <c r="V1632" s="92" t="s">
        <v>4050</v>
      </c>
      <c r="W1632" s="87"/>
      <c r="X1632" s="87"/>
      <c r="Y1632" s="96" t="s">
        <v>6050</v>
      </c>
      <c r="Z1632" s="87"/>
      <c r="AA1632" s="48">
        <v>0</v>
      </c>
      <c r="AB1632" s="49">
        <v>0</v>
      </c>
      <c r="AC1632" s="48">
        <v>0</v>
      </c>
      <c r="AD1632" s="49">
        <v>0</v>
      </c>
      <c r="AE1632" s="48">
        <v>0</v>
      </c>
      <c r="AF1632" s="49">
        <v>0</v>
      </c>
      <c r="AG1632" s="48">
        <v>16</v>
      </c>
      <c r="AH1632" s="49">
        <v>100</v>
      </c>
      <c r="AI1632" s="48">
        <v>16</v>
      </c>
    </row>
    <row r="1633" spans="1:35" x14ac:dyDescent="0.25">
      <c r="A1633" s="62" t="s">
        <v>908</v>
      </c>
      <c r="B1633" s="62" t="s">
        <v>1165</v>
      </c>
      <c r="C1633" s="63"/>
      <c r="D1633" s="64"/>
      <c r="E1633" s="65"/>
      <c r="F1633" s="66"/>
      <c r="G1633" s="63"/>
      <c r="H1633" s="67"/>
      <c r="I1633" s="68"/>
      <c r="J1633" s="68"/>
      <c r="K1633" s="34"/>
      <c r="L1633" s="75">
        <v>1633</v>
      </c>
      <c r="M1633" s="75" t="b">
        <f xml:space="preserve"> IF(AND(Edges[Relationship Date (UTC)] &gt;= Misc!$O$2, Edges[Relationship Date (UTC)] &lt;= Misc!$P$2,Edges[Tweet Date (UTC)] &gt;= Misc!$O$3, Edges[Tweet Date (UTC)] &lt;= Misc!$P$3,TRUE), TRUE, FALSE)</f>
        <v>1</v>
      </c>
      <c r="N1633" s="70"/>
      <c r="O1633" s="87" t="s">
        <v>1908</v>
      </c>
      <c r="P1633" s="90">
        <v>44081.394768518519</v>
      </c>
      <c r="Q1633" s="87" t="s">
        <v>2312</v>
      </c>
      <c r="R1633" s="87"/>
      <c r="S1633" s="87"/>
      <c r="T1633" s="87"/>
      <c r="U1633" s="90">
        <v>44081.394768518519</v>
      </c>
      <c r="V1633" s="92" t="s">
        <v>4051</v>
      </c>
      <c r="W1633" s="87"/>
      <c r="X1633" s="87"/>
      <c r="Y1633" s="96" t="s">
        <v>6051</v>
      </c>
      <c r="Z1633" s="87"/>
      <c r="AA1633" s="48">
        <v>0</v>
      </c>
      <c r="AB1633" s="49">
        <v>0</v>
      </c>
      <c r="AC1633" s="48">
        <v>0</v>
      </c>
      <c r="AD1633" s="49">
        <v>0</v>
      </c>
      <c r="AE1633" s="48">
        <v>0</v>
      </c>
      <c r="AF1633" s="49">
        <v>0</v>
      </c>
      <c r="AG1633" s="48">
        <v>21</v>
      </c>
      <c r="AH1633" s="49">
        <v>100</v>
      </c>
      <c r="AI1633" s="48">
        <v>21</v>
      </c>
    </row>
    <row r="1634" spans="1:35" x14ac:dyDescent="0.25">
      <c r="A1634" s="62" t="s">
        <v>909</v>
      </c>
      <c r="B1634" s="62" t="s">
        <v>1269</v>
      </c>
      <c r="C1634" s="63"/>
      <c r="D1634" s="64"/>
      <c r="E1634" s="65"/>
      <c r="F1634" s="66"/>
      <c r="G1634" s="63"/>
      <c r="H1634" s="67"/>
      <c r="I1634" s="68"/>
      <c r="J1634" s="68"/>
      <c r="K1634" s="34"/>
      <c r="L1634" s="75">
        <v>1634</v>
      </c>
      <c r="M1634" s="75" t="b">
        <f xml:space="preserve"> IF(AND(Edges[Relationship Date (UTC)] &gt;= Misc!$O$2, Edges[Relationship Date (UTC)] &lt;= Misc!$P$2,Edges[Tweet Date (UTC)] &gt;= Misc!$O$3, Edges[Tweet Date (UTC)] &lt;= Misc!$P$3,TRUE), TRUE, FALSE)</f>
        <v>1</v>
      </c>
      <c r="N1634" s="70"/>
      <c r="O1634" s="87" t="s">
        <v>1908</v>
      </c>
      <c r="P1634" s="90">
        <v>44081.391701388886</v>
      </c>
      <c r="Q1634" s="87" t="s">
        <v>2363</v>
      </c>
      <c r="R1634" s="87"/>
      <c r="S1634" s="87"/>
      <c r="T1634" s="87" t="s">
        <v>2743</v>
      </c>
      <c r="U1634" s="90">
        <v>44081.391701388886</v>
      </c>
      <c r="V1634" s="92" t="s">
        <v>4052</v>
      </c>
      <c r="W1634" s="87"/>
      <c r="X1634" s="87"/>
      <c r="Y1634" s="96" t="s">
        <v>6052</v>
      </c>
      <c r="Z1634" s="87"/>
      <c r="AA1634" s="48">
        <v>0</v>
      </c>
      <c r="AB1634" s="49">
        <v>0</v>
      </c>
      <c r="AC1634" s="48">
        <v>0</v>
      </c>
      <c r="AD1634" s="49">
        <v>0</v>
      </c>
      <c r="AE1634" s="48">
        <v>0</v>
      </c>
      <c r="AF1634" s="49">
        <v>0</v>
      </c>
      <c r="AG1634" s="48">
        <v>26</v>
      </c>
      <c r="AH1634" s="49">
        <v>100</v>
      </c>
      <c r="AI1634" s="48">
        <v>26</v>
      </c>
    </row>
    <row r="1635" spans="1:35" x14ac:dyDescent="0.25">
      <c r="A1635" s="62" t="s">
        <v>909</v>
      </c>
      <c r="B1635" s="62" t="s">
        <v>909</v>
      </c>
      <c r="C1635" s="63"/>
      <c r="D1635" s="64"/>
      <c r="E1635" s="65"/>
      <c r="F1635" s="66"/>
      <c r="G1635" s="63"/>
      <c r="H1635" s="67"/>
      <c r="I1635" s="68"/>
      <c r="J1635" s="68"/>
      <c r="K1635" s="34"/>
      <c r="L1635" s="75">
        <v>1635</v>
      </c>
      <c r="M1635" s="75" t="b">
        <f xml:space="preserve"> IF(AND(Edges[Relationship Date (UTC)] &gt;= Misc!$O$2, Edges[Relationship Date (UTC)] &lt;= Misc!$P$2,Edges[Tweet Date (UTC)] &gt;= Misc!$O$3, Edges[Tweet Date (UTC)] &lt;= Misc!$P$3,TRUE), TRUE, FALSE)</f>
        <v>1</v>
      </c>
      <c r="N1635" s="70"/>
      <c r="O1635" s="87" t="s">
        <v>178</v>
      </c>
      <c r="P1635" s="90">
        <v>44081.394780092596</v>
      </c>
      <c r="Q1635" s="87" t="s">
        <v>2393</v>
      </c>
      <c r="R1635" s="87"/>
      <c r="S1635" s="87"/>
      <c r="T1635" s="87" t="s">
        <v>2743</v>
      </c>
      <c r="U1635" s="90">
        <v>44081.394780092596</v>
      </c>
      <c r="V1635" s="92" t="s">
        <v>4053</v>
      </c>
      <c r="W1635" s="87"/>
      <c r="X1635" s="87"/>
      <c r="Y1635" s="96" t="s">
        <v>6053</v>
      </c>
      <c r="Z1635" s="87"/>
      <c r="AA1635" s="48">
        <v>0</v>
      </c>
      <c r="AB1635" s="49">
        <v>0</v>
      </c>
      <c r="AC1635" s="48">
        <v>0</v>
      </c>
      <c r="AD1635" s="49">
        <v>0</v>
      </c>
      <c r="AE1635" s="48">
        <v>0</v>
      </c>
      <c r="AF1635" s="49">
        <v>0</v>
      </c>
      <c r="AG1635" s="48">
        <v>24</v>
      </c>
      <c r="AH1635" s="49">
        <v>100</v>
      </c>
      <c r="AI1635" s="48">
        <v>24</v>
      </c>
    </row>
    <row r="1636" spans="1:35" x14ac:dyDescent="0.25">
      <c r="A1636" s="62" t="s">
        <v>910</v>
      </c>
      <c r="B1636" s="62" t="s">
        <v>1348</v>
      </c>
      <c r="C1636" s="63"/>
      <c r="D1636" s="64"/>
      <c r="E1636" s="65"/>
      <c r="F1636" s="66"/>
      <c r="G1636" s="63"/>
      <c r="H1636" s="67"/>
      <c r="I1636" s="68"/>
      <c r="J1636" s="68"/>
      <c r="K1636" s="34"/>
      <c r="L1636" s="75">
        <v>1636</v>
      </c>
      <c r="M1636" s="75" t="b">
        <f xml:space="preserve"> IF(AND(Edges[Relationship Date (UTC)] &gt;= Misc!$O$2, Edges[Relationship Date (UTC)] &lt;= Misc!$P$2,Edges[Tweet Date (UTC)] &gt;= Misc!$O$3, Edges[Tweet Date (UTC)] &lt;= Misc!$P$3,TRUE), TRUE, FALSE)</f>
        <v>1</v>
      </c>
      <c r="N1636" s="70"/>
      <c r="O1636" s="87" t="s">
        <v>1908</v>
      </c>
      <c r="P1636" s="90">
        <v>44081.394907407404</v>
      </c>
      <c r="Q1636" s="87" t="s">
        <v>1914</v>
      </c>
      <c r="R1636" s="87"/>
      <c r="S1636" s="87"/>
      <c r="T1636" s="87" t="s">
        <v>2743</v>
      </c>
      <c r="U1636" s="90">
        <v>44081.394907407404</v>
      </c>
      <c r="V1636" s="92" t="s">
        <v>4054</v>
      </c>
      <c r="W1636" s="87"/>
      <c r="X1636" s="87"/>
      <c r="Y1636" s="96" t="s">
        <v>6054</v>
      </c>
      <c r="Z1636" s="87"/>
      <c r="AA1636" s="48">
        <v>0</v>
      </c>
      <c r="AB1636" s="49">
        <v>0</v>
      </c>
      <c r="AC1636" s="48">
        <v>0</v>
      </c>
      <c r="AD1636" s="49">
        <v>0</v>
      </c>
      <c r="AE1636" s="48">
        <v>0</v>
      </c>
      <c r="AF1636" s="49">
        <v>0</v>
      </c>
      <c r="AG1636" s="48">
        <v>35</v>
      </c>
      <c r="AH1636" s="49">
        <v>100</v>
      </c>
      <c r="AI1636" s="48">
        <v>35</v>
      </c>
    </row>
    <row r="1637" spans="1:35" x14ac:dyDescent="0.25">
      <c r="A1637" s="62" t="s">
        <v>911</v>
      </c>
      <c r="B1637" s="62" t="s">
        <v>1165</v>
      </c>
      <c r="C1637" s="63"/>
      <c r="D1637" s="64"/>
      <c r="E1637" s="65"/>
      <c r="F1637" s="66"/>
      <c r="G1637" s="63"/>
      <c r="H1637" s="67"/>
      <c r="I1637" s="68"/>
      <c r="J1637" s="68"/>
      <c r="K1637" s="34"/>
      <c r="L1637" s="75">
        <v>1637</v>
      </c>
      <c r="M1637" s="75" t="b">
        <f xml:space="preserve"> IF(AND(Edges[Relationship Date (UTC)] &gt;= Misc!$O$2, Edges[Relationship Date (UTC)] &lt;= Misc!$P$2,Edges[Tweet Date (UTC)] &gt;= Misc!$O$3, Edges[Tweet Date (UTC)] &lt;= Misc!$P$3,TRUE), TRUE, FALSE)</f>
        <v>1</v>
      </c>
      <c r="N1637" s="70"/>
      <c r="O1637" s="87" t="s">
        <v>1908</v>
      </c>
      <c r="P1637" s="90">
        <v>44081.395011574074</v>
      </c>
      <c r="Q1637" s="87" t="s">
        <v>1921</v>
      </c>
      <c r="R1637" s="87"/>
      <c r="S1637" s="87"/>
      <c r="T1637" s="87" t="s">
        <v>2747</v>
      </c>
      <c r="U1637" s="90">
        <v>44081.395011574074</v>
      </c>
      <c r="V1637" s="92" t="s">
        <v>4055</v>
      </c>
      <c r="W1637" s="87"/>
      <c r="X1637" s="87"/>
      <c r="Y1637" s="96" t="s">
        <v>6055</v>
      </c>
      <c r="Z1637" s="87"/>
      <c r="AA1637" s="48">
        <v>0</v>
      </c>
      <c r="AB1637" s="49">
        <v>0</v>
      </c>
      <c r="AC1637" s="48">
        <v>0</v>
      </c>
      <c r="AD1637" s="49">
        <v>0</v>
      </c>
      <c r="AE1637" s="48">
        <v>0</v>
      </c>
      <c r="AF1637" s="49">
        <v>0</v>
      </c>
      <c r="AG1637" s="48">
        <v>26</v>
      </c>
      <c r="AH1637" s="49">
        <v>100</v>
      </c>
      <c r="AI1637" s="48">
        <v>26</v>
      </c>
    </row>
    <row r="1638" spans="1:35" x14ac:dyDescent="0.25">
      <c r="A1638" s="62" t="s">
        <v>912</v>
      </c>
      <c r="B1638" s="62" t="s">
        <v>1165</v>
      </c>
      <c r="C1638" s="63"/>
      <c r="D1638" s="64"/>
      <c r="E1638" s="65"/>
      <c r="F1638" s="66"/>
      <c r="G1638" s="63"/>
      <c r="H1638" s="67"/>
      <c r="I1638" s="68"/>
      <c r="J1638" s="68"/>
      <c r="K1638" s="34"/>
      <c r="L1638" s="75">
        <v>1638</v>
      </c>
      <c r="M1638" s="75" t="b">
        <f xml:space="preserve"> IF(AND(Edges[Relationship Date (UTC)] &gt;= Misc!$O$2, Edges[Relationship Date (UTC)] &lt;= Misc!$P$2,Edges[Tweet Date (UTC)] &gt;= Misc!$O$3, Edges[Tweet Date (UTC)] &lt;= Misc!$P$3,TRUE), TRUE, FALSE)</f>
        <v>1</v>
      </c>
      <c r="N1638" s="70"/>
      <c r="O1638" s="87" t="s">
        <v>1908</v>
      </c>
      <c r="P1638" s="90">
        <v>44081.39502314815</v>
      </c>
      <c r="Q1638" s="87" t="s">
        <v>2312</v>
      </c>
      <c r="R1638" s="87"/>
      <c r="S1638" s="87"/>
      <c r="T1638" s="87"/>
      <c r="U1638" s="90">
        <v>44081.39502314815</v>
      </c>
      <c r="V1638" s="92" t="s">
        <v>4056</v>
      </c>
      <c r="W1638" s="87"/>
      <c r="X1638" s="87"/>
      <c r="Y1638" s="96" t="s">
        <v>6056</v>
      </c>
      <c r="Z1638" s="87"/>
      <c r="AA1638" s="48">
        <v>0</v>
      </c>
      <c r="AB1638" s="49">
        <v>0</v>
      </c>
      <c r="AC1638" s="48">
        <v>0</v>
      </c>
      <c r="AD1638" s="49">
        <v>0</v>
      </c>
      <c r="AE1638" s="48">
        <v>0</v>
      </c>
      <c r="AF1638" s="49">
        <v>0</v>
      </c>
      <c r="AG1638" s="48">
        <v>21</v>
      </c>
      <c r="AH1638" s="49">
        <v>100</v>
      </c>
      <c r="AI1638" s="48">
        <v>21</v>
      </c>
    </row>
    <row r="1639" spans="1:35" x14ac:dyDescent="0.25">
      <c r="A1639" s="62" t="s">
        <v>913</v>
      </c>
      <c r="B1639" s="62" t="s">
        <v>1761</v>
      </c>
      <c r="C1639" s="63"/>
      <c r="D1639" s="64"/>
      <c r="E1639" s="65"/>
      <c r="F1639" s="66"/>
      <c r="G1639" s="63"/>
      <c r="H1639" s="67"/>
      <c r="I1639" s="68"/>
      <c r="J1639" s="68"/>
      <c r="K1639" s="34"/>
      <c r="L1639" s="75">
        <v>1639</v>
      </c>
      <c r="M1639" s="75" t="b">
        <f xml:space="preserve"> IF(AND(Edges[Relationship Date (UTC)] &gt;= Misc!$O$2, Edges[Relationship Date (UTC)] &lt;= Misc!$P$2,Edges[Tweet Date (UTC)] &gt;= Misc!$O$3, Edges[Tweet Date (UTC)] &lt;= Misc!$P$3,TRUE), TRUE, FALSE)</f>
        <v>1</v>
      </c>
      <c r="N1639" s="70"/>
      <c r="O1639" s="87" t="s">
        <v>1908</v>
      </c>
      <c r="P1639" s="90">
        <v>44081.395069444443</v>
      </c>
      <c r="Q1639" s="87" t="s">
        <v>2394</v>
      </c>
      <c r="R1639" s="87"/>
      <c r="S1639" s="87"/>
      <c r="T1639" s="87" t="s">
        <v>2743</v>
      </c>
      <c r="U1639" s="90">
        <v>44081.395069444443</v>
      </c>
      <c r="V1639" s="92" t="s">
        <v>4057</v>
      </c>
      <c r="W1639" s="87"/>
      <c r="X1639" s="87"/>
      <c r="Y1639" s="96" t="s">
        <v>6057</v>
      </c>
      <c r="Z1639" s="87"/>
      <c r="AA1639" s="48">
        <v>0</v>
      </c>
      <c r="AB1639" s="49">
        <v>0</v>
      </c>
      <c r="AC1639" s="48">
        <v>0</v>
      </c>
      <c r="AD1639" s="49">
        <v>0</v>
      </c>
      <c r="AE1639" s="48">
        <v>0</v>
      </c>
      <c r="AF1639" s="49">
        <v>0</v>
      </c>
      <c r="AG1639" s="48">
        <v>17</v>
      </c>
      <c r="AH1639" s="49">
        <v>100</v>
      </c>
      <c r="AI1639" s="48">
        <v>17</v>
      </c>
    </row>
    <row r="1640" spans="1:35" x14ac:dyDescent="0.25">
      <c r="A1640" s="62" t="s">
        <v>914</v>
      </c>
      <c r="B1640" s="62" t="s">
        <v>1165</v>
      </c>
      <c r="C1640" s="63"/>
      <c r="D1640" s="64"/>
      <c r="E1640" s="65"/>
      <c r="F1640" s="66"/>
      <c r="G1640" s="63"/>
      <c r="H1640" s="67"/>
      <c r="I1640" s="68"/>
      <c r="J1640" s="68"/>
      <c r="K1640" s="34"/>
      <c r="L1640" s="75">
        <v>1640</v>
      </c>
      <c r="M1640" s="75" t="b">
        <f xml:space="preserve"> IF(AND(Edges[Relationship Date (UTC)] &gt;= Misc!$O$2, Edges[Relationship Date (UTC)] &lt;= Misc!$P$2,Edges[Tweet Date (UTC)] &gt;= Misc!$O$3, Edges[Tweet Date (UTC)] &lt;= Misc!$P$3,TRUE), TRUE, FALSE)</f>
        <v>1</v>
      </c>
      <c r="N1640" s="70"/>
      <c r="O1640" s="87" t="s">
        <v>1908</v>
      </c>
      <c r="P1640" s="90">
        <v>44081.393414351849</v>
      </c>
      <c r="Q1640" s="87" t="s">
        <v>2219</v>
      </c>
      <c r="R1640" s="87"/>
      <c r="S1640" s="87"/>
      <c r="T1640" s="87" t="s">
        <v>2743</v>
      </c>
      <c r="U1640" s="90">
        <v>44081.393414351849</v>
      </c>
      <c r="V1640" s="92" t="s">
        <v>4058</v>
      </c>
      <c r="W1640" s="87"/>
      <c r="X1640" s="87"/>
      <c r="Y1640" s="96" t="s">
        <v>6058</v>
      </c>
      <c r="Z1640" s="87"/>
      <c r="AA1640" s="48">
        <v>0</v>
      </c>
      <c r="AB1640" s="49">
        <v>0</v>
      </c>
      <c r="AC1640" s="48">
        <v>0</v>
      </c>
      <c r="AD1640" s="49">
        <v>0</v>
      </c>
      <c r="AE1640" s="48">
        <v>0</v>
      </c>
      <c r="AF1640" s="49">
        <v>0</v>
      </c>
      <c r="AG1640" s="48">
        <v>16</v>
      </c>
      <c r="AH1640" s="49">
        <v>100</v>
      </c>
      <c r="AI1640" s="48">
        <v>16</v>
      </c>
    </row>
    <row r="1641" spans="1:35" x14ac:dyDescent="0.25">
      <c r="A1641" s="62" t="s">
        <v>914</v>
      </c>
      <c r="B1641" s="62" t="s">
        <v>1254</v>
      </c>
      <c r="C1641" s="63"/>
      <c r="D1641" s="64"/>
      <c r="E1641" s="65"/>
      <c r="F1641" s="66"/>
      <c r="G1641" s="63"/>
      <c r="H1641" s="67"/>
      <c r="I1641" s="68"/>
      <c r="J1641" s="68"/>
      <c r="K1641" s="34"/>
      <c r="L1641" s="75">
        <v>1641</v>
      </c>
      <c r="M1641" s="75" t="b">
        <f xml:space="preserve"> IF(AND(Edges[Relationship Date (UTC)] &gt;= Misc!$O$2, Edges[Relationship Date (UTC)] &lt;= Misc!$P$2,Edges[Tweet Date (UTC)] &gt;= Misc!$O$3, Edges[Tweet Date (UTC)] &lt;= Misc!$P$3,TRUE), TRUE, FALSE)</f>
        <v>1</v>
      </c>
      <c r="N1641" s="70"/>
      <c r="O1641" s="87" t="s">
        <v>1908</v>
      </c>
      <c r="P1641" s="90">
        <v>44081.395104166666</v>
      </c>
      <c r="Q1641" s="87" t="s">
        <v>2040</v>
      </c>
      <c r="R1641" s="87"/>
      <c r="S1641" s="87"/>
      <c r="T1641" s="87"/>
      <c r="U1641" s="90">
        <v>44081.395104166666</v>
      </c>
      <c r="V1641" s="92" t="s">
        <v>4059</v>
      </c>
      <c r="W1641" s="87"/>
      <c r="X1641" s="87"/>
      <c r="Y1641" s="96" t="s">
        <v>6059</v>
      </c>
      <c r="Z1641" s="87"/>
      <c r="AA1641" s="48">
        <v>0</v>
      </c>
      <c r="AB1641" s="49">
        <v>0</v>
      </c>
      <c r="AC1641" s="48">
        <v>0</v>
      </c>
      <c r="AD1641" s="49">
        <v>0</v>
      </c>
      <c r="AE1641" s="48">
        <v>0</v>
      </c>
      <c r="AF1641" s="49">
        <v>0</v>
      </c>
      <c r="AG1641" s="48">
        <v>42</v>
      </c>
      <c r="AH1641" s="49">
        <v>100</v>
      </c>
      <c r="AI1641" s="48">
        <v>42</v>
      </c>
    </row>
    <row r="1642" spans="1:35" x14ac:dyDescent="0.25">
      <c r="A1642" s="62" t="s">
        <v>915</v>
      </c>
      <c r="B1642" s="62" t="s">
        <v>1762</v>
      </c>
      <c r="C1642" s="63"/>
      <c r="D1642" s="64"/>
      <c r="E1642" s="65"/>
      <c r="F1642" s="66"/>
      <c r="G1642" s="63"/>
      <c r="H1642" s="67"/>
      <c r="I1642" s="68"/>
      <c r="J1642" s="68"/>
      <c r="K1642" s="34"/>
      <c r="L1642" s="75">
        <v>1642</v>
      </c>
      <c r="M1642" s="75" t="b">
        <f xml:space="preserve"> IF(AND(Edges[Relationship Date (UTC)] &gt;= Misc!$O$2, Edges[Relationship Date (UTC)] &lt;= Misc!$P$2,Edges[Tweet Date (UTC)] &gt;= Misc!$O$3, Edges[Tweet Date (UTC)] &lt;= Misc!$P$3,TRUE), TRUE, FALSE)</f>
        <v>1</v>
      </c>
      <c r="N1642" s="70"/>
      <c r="O1642" s="87" t="s">
        <v>1908</v>
      </c>
      <c r="P1642" s="90">
        <v>44081.395162037035</v>
      </c>
      <c r="Q1642" s="87" t="s">
        <v>2395</v>
      </c>
      <c r="R1642" s="87"/>
      <c r="S1642" s="87"/>
      <c r="T1642" s="87"/>
      <c r="U1642" s="90">
        <v>44081.395162037035</v>
      </c>
      <c r="V1642" s="92" t="s">
        <v>4060</v>
      </c>
      <c r="W1642" s="87"/>
      <c r="X1642" s="87"/>
      <c r="Y1642" s="96" t="s">
        <v>6060</v>
      </c>
      <c r="Z1642" s="87"/>
      <c r="AA1642" s="48"/>
      <c r="AB1642" s="49"/>
      <c r="AC1642" s="48"/>
      <c r="AD1642" s="49"/>
      <c r="AE1642" s="48"/>
      <c r="AF1642" s="49"/>
      <c r="AG1642" s="48"/>
      <c r="AH1642" s="49"/>
      <c r="AI1642" s="48"/>
    </row>
    <row r="1643" spans="1:35" x14ac:dyDescent="0.25">
      <c r="A1643" s="62" t="s">
        <v>915</v>
      </c>
      <c r="B1643" s="62" t="s">
        <v>1763</v>
      </c>
      <c r="C1643" s="63"/>
      <c r="D1643" s="64"/>
      <c r="E1643" s="65"/>
      <c r="F1643" s="66"/>
      <c r="G1643" s="63"/>
      <c r="H1643" s="67"/>
      <c r="I1643" s="68"/>
      <c r="J1643" s="68"/>
      <c r="K1643" s="34"/>
      <c r="L1643" s="75">
        <v>1643</v>
      </c>
      <c r="M1643" s="75" t="b">
        <f xml:space="preserve"> IF(AND(Edges[Relationship Date (UTC)] &gt;= Misc!$O$2, Edges[Relationship Date (UTC)] &lt;= Misc!$P$2,Edges[Tweet Date (UTC)] &gt;= Misc!$O$3, Edges[Tweet Date (UTC)] &lt;= Misc!$P$3,TRUE), TRUE, FALSE)</f>
        <v>1</v>
      </c>
      <c r="N1643" s="70"/>
      <c r="O1643" s="87" t="s">
        <v>1908</v>
      </c>
      <c r="P1643" s="90">
        <v>44081.395162037035</v>
      </c>
      <c r="Q1643" s="87" t="s">
        <v>2395</v>
      </c>
      <c r="R1643" s="87"/>
      <c r="S1643" s="87"/>
      <c r="T1643" s="87"/>
      <c r="U1643" s="90">
        <v>44081.395162037035</v>
      </c>
      <c r="V1643" s="92" t="s">
        <v>4060</v>
      </c>
      <c r="W1643" s="87"/>
      <c r="X1643" s="87"/>
      <c r="Y1643" s="96" t="s">
        <v>6060</v>
      </c>
      <c r="Z1643" s="87"/>
      <c r="AA1643" s="48"/>
      <c r="AB1643" s="49"/>
      <c r="AC1643" s="48"/>
      <c r="AD1643" s="49"/>
      <c r="AE1643" s="48"/>
      <c r="AF1643" s="49"/>
      <c r="AG1643" s="48"/>
      <c r="AH1643" s="49"/>
      <c r="AI1643" s="48"/>
    </row>
    <row r="1644" spans="1:35" x14ac:dyDescent="0.25">
      <c r="A1644" s="62" t="s">
        <v>915</v>
      </c>
      <c r="B1644" s="62" t="s">
        <v>1764</v>
      </c>
      <c r="C1644" s="63"/>
      <c r="D1644" s="64"/>
      <c r="E1644" s="65"/>
      <c r="F1644" s="66"/>
      <c r="G1644" s="63"/>
      <c r="H1644" s="67"/>
      <c r="I1644" s="68"/>
      <c r="J1644" s="68"/>
      <c r="K1644" s="34"/>
      <c r="L1644" s="75">
        <v>1644</v>
      </c>
      <c r="M1644" s="75" t="b">
        <f xml:space="preserve"> IF(AND(Edges[Relationship Date (UTC)] &gt;= Misc!$O$2, Edges[Relationship Date (UTC)] &lt;= Misc!$P$2,Edges[Tweet Date (UTC)] &gt;= Misc!$O$3, Edges[Tweet Date (UTC)] &lt;= Misc!$P$3,TRUE), TRUE, FALSE)</f>
        <v>1</v>
      </c>
      <c r="N1644" s="70"/>
      <c r="O1644" s="87" t="s">
        <v>1908</v>
      </c>
      <c r="P1644" s="90">
        <v>44081.395162037035</v>
      </c>
      <c r="Q1644" s="87" t="s">
        <v>2395</v>
      </c>
      <c r="R1644" s="87"/>
      <c r="S1644" s="87"/>
      <c r="T1644" s="87"/>
      <c r="U1644" s="90">
        <v>44081.395162037035</v>
      </c>
      <c r="V1644" s="92" t="s">
        <v>4060</v>
      </c>
      <c r="W1644" s="87"/>
      <c r="X1644" s="87"/>
      <c r="Y1644" s="96" t="s">
        <v>6060</v>
      </c>
      <c r="Z1644" s="87"/>
      <c r="AA1644" s="48"/>
      <c r="AB1644" s="49"/>
      <c r="AC1644" s="48"/>
      <c r="AD1644" s="49"/>
      <c r="AE1644" s="48"/>
      <c r="AF1644" s="49"/>
      <c r="AG1644" s="48"/>
      <c r="AH1644" s="49"/>
      <c r="AI1644" s="48"/>
    </row>
    <row r="1645" spans="1:35" x14ac:dyDescent="0.25">
      <c r="A1645" s="62" t="s">
        <v>915</v>
      </c>
      <c r="B1645" s="62" t="s">
        <v>1765</v>
      </c>
      <c r="C1645" s="63"/>
      <c r="D1645" s="64"/>
      <c r="E1645" s="65"/>
      <c r="F1645" s="66"/>
      <c r="G1645" s="63"/>
      <c r="H1645" s="67"/>
      <c r="I1645" s="68"/>
      <c r="J1645" s="68"/>
      <c r="K1645" s="34"/>
      <c r="L1645" s="75">
        <v>1645</v>
      </c>
      <c r="M1645" s="75" t="b">
        <f xml:space="preserve"> IF(AND(Edges[Relationship Date (UTC)] &gt;= Misc!$O$2, Edges[Relationship Date (UTC)] &lt;= Misc!$P$2,Edges[Tweet Date (UTC)] &gt;= Misc!$O$3, Edges[Tweet Date (UTC)] &lt;= Misc!$P$3,TRUE), TRUE, FALSE)</f>
        <v>1</v>
      </c>
      <c r="N1645" s="70"/>
      <c r="O1645" s="87" t="s">
        <v>1908</v>
      </c>
      <c r="P1645" s="90">
        <v>44081.395162037035</v>
      </c>
      <c r="Q1645" s="87" t="s">
        <v>2395</v>
      </c>
      <c r="R1645" s="87"/>
      <c r="S1645" s="87"/>
      <c r="T1645" s="87"/>
      <c r="U1645" s="90">
        <v>44081.395162037035</v>
      </c>
      <c r="V1645" s="92" t="s">
        <v>4060</v>
      </c>
      <c r="W1645" s="87"/>
      <c r="X1645" s="87"/>
      <c r="Y1645" s="96" t="s">
        <v>6060</v>
      </c>
      <c r="Z1645" s="87"/>
      <c r="AA1645" s="48"/>
      <c r="AB1645" s="49"/>
      <c r="AC1645" s="48"/>
      <c r="AD1645" s="49"/>
      <c r="AE1645" s="48"/>
      <c r="AF1645" s="49"/>
      <c r="AG1645" s="48"/>
      <c r="AH1645" s="49"/>
      <c r="AI1645" s="48"/>
    </row>
    <row r="1646" spans="1:35" x14ac:dyDescent="0.25">
      <c r="A1646" s="62" t="s">
        <v>915</v>
      </c>
      <c r="B1646" s="62" t="s">
        <v>1766</v>
      </c>
      <c r="C1646" s="63"/>
      <c r="D1646" s="64"/>
      <c r="E1646" s="65"/>
      <c r="F1646" s="66"/>
      <c r="G1646" s="63"/>
      <c r="H1646" s="67"/>
      <c r="I1646" s="68"/>
      <c r="J1646" s="68"/>
      <c r="K1646" s="34"/>
      <c r="L1646" s="75">
        <v>1646</v>
      </c>
      <c r="M1646" s="75" t="b">
        <f xml:space="preserve"> IF(AND(Edges[Relationship Date (UTC)] &gt;= Misc!$O$2, Edges[Relationship Date (UTC)] &lt;= Misc!$P$2,Edges[Tweet Date (UTC)] &gt;= Misc!$O$3, Edges[Tweet Date (UTC)] &lt;= Misc!$P$3,TRUE), TRUE, FALSE)</f>
        <v>1</v>
      </c>
      <c r="N1646" s="70"/>
      <c r="O1646" s="87" t="s">
        <v>1908</v>
      </c>
      <c r="P1646" s="90">
        <v>44081.395162037035</v>
      </c>
      <c r="Q1646" s="87" t="s">
        <v>2395</v>
      </c>
      <c r="R1646" s="87"/>
      <c r="S1646" s="87"/>
      <c r="T1646" s="87"/>
      <c r="U1646" s="90">
        <v>44081.395162037035</v>
      </c>
      <c r="V1646" s="92" t="s">
        <v>4060</v>
      </c>
      <c r="W1646" s="87"/>
      <c r="X1646" s="87"/>
      <c r="Y1646" s="96" t="s">
        <v>6060</v>
      </c>
      <c r="Z1646" s="87"/>
      <c r="AA1646" s="48">
        <v>1</v>
      </c>
      <c r="AB1646" s="49">
        <v>5.5555555555555554</v>
      </c>
      <c r="AC1646" s="48">
        <v>0</v>
      </c>
      <c r="AD1646" s="49">
        <v>0</v>
      </c>
      <c r="AE1646" s="48">
        <v>0</v>
      </c>
      <c r="AF1646" s="49">
        <v>0</v>
      </c>
      <c r="AG1646" s="48">
        <v>17</v>
      </c>
      <c r="AH1646" s="49">
        <v>94.444444444444443</v>
      </c>
      <c r="AI1646" s="48">
        <v>18</v>
      </c>
    </row>
    <row r="1647" spans="1:35" x14ac:dyDescent="0.25">
      <c r="A1647" s="62" t="s">
        <v>916</v>
      </c>
      <c r="B1647" s="62" t="s">
        <v>1489</v>
      </c>
      <c r="C1647" s="63"/>
      <c r="D1647" s="64"/>
      <c r="E1647" s="65"/>
      <c r="F1647" s="66"/>
      <c r="G1647" s="63"/>
      <c r="H1647" s="67"/>
      <c r="I1647" s="68"/>
      <c r="J1647" s="68"/>
      <c r="K1647" s="34"/>
      <c r="L1647" s="75">
        <v>1647</v>
      </c>
      <c r="M1647" s="75" t="b">
        <f xml:space="preserve"> IF(AND(Edges[Relationship Date (UTC)] &gt;= Misc!$O$2, Edges[Relationship Date (UTC)] &lt;= Misc!$P$2,Edges[Tweet Date (UTC)] &gt;= Misc!$O$3, Edges[Tweet Date (UTC)] &lt;= Misc!$P$3,TRUE), TRUE, FALSE)</f>
        <v>1</v>
      </c>
      <c r="N1647" s="70"/>
      <c r="O1647" s="87" t="s">
        <v>1908</v>
      </c>
      <c r="P1647" s="90">
        <v>44081.395231481481</v>
      </c>
      <c r="Q1647" s="87" t="s">
        <v>2065</v>
      </c>
      <c r="R1647" s="87"/>
      <c r="S1647" s="87"/>
      <c r="T1647" s="87" t="s">
        <v>2743</v>
      </c>
      <c r="U1647" s="90">
        <v>44081.395231481481</v>
      </c>
      <c r="V1647" s="92" t="s">
        <v>4061</v>
      </c>
      <c r="W1647" s="87"/>
      <c r="X1647" s="87"/>
      <c r="Y1647" s="96" t="s">
        <v>6061</v>
      </c>
      <c r="Z1647" s="87"/>
      <c r="AA1647" s="48">
        <v>0</v>
      </c>
      <c r="AB1647" s="49">
        <v>0</v>
      </c>
      <c r="AC1647" s="48">
        <v>0</v>
      </c>
      <c r="AD1647" s="49">
        <v>0</v>
      </c>
      <c r="AE1647" s="48">
        <v>0</v>
      </c>
      <c r="AF1647" s="49">
        <v>0</v>
      </c>
      <c r="AG1647" s="48">
        <v>15</v>
      </c>
      <c r="AH1647" s="49">
        <v>100</v>
      </c>
      <c r="AI1647" s="48">
        <v>15</v>
      </c>
    </row>
    <row r="1648" spans="1:35" x14ac:dyDescent="0.25">
      <c r="A1648" s="62" t="s">
        <v>917</v>
      </c>
      <c r="B1648" s="62" t="s">
        <v>1165</v>
      </c>
      <c r="C1648" s="63"/>
      <c r="D1648" s="64"/>
      <c r="E1648" s="65"/>
      <c r="F1648" s="66"/>
      <c r="G1648" s="63"/>
      <c r="H1648" s="67"/>
      <c r="I1648" s="68"/>
      <c r="J1648" s="68"/>
      <c r="K1648" s="34"/>
      <c r="L1648" s="75">
        <v>1648</v>
      </c>
      <c r="M1648" s="75" t="b">
        <f xml:space="preserve"> IF(AND(Edges[Relationship Date (UTC)] &gt;= Misc!$O$2, Edges[Relationship Date (UTC)] &lt;= Misc!$P$2,Edges[Tweet Date (UTC)] &gt;= Misc!$O$3, Edges[Tweet Date (UTC)] &lt;= Misc!$P$3,TRUE), TRUE, FALSE)</f>
        <v>1</v>
      </c>
      <c r="N1648" s="70"/>
      <c r="O1648" s="87" t="s">
        <v>1908</v>
      </c>
      <c r="P1648" s="90">
        <v>44081.392581018517</v>
      </c>
      <c r="Q1648" s="87" t="s">
        <v>1921</v>
      </c>
      <c r="R1648" s="87"/>
      <c r="S1648" s="87"/>
      <c r="T1648" s="87" t="s">
        <v>2747</v>
      </c>
      <c r="U1648" s="90">
        <v>44081.392581018517</v>
      </c>
      <c r="V1648" s="92" t="s">
        <v>4062</v>
      </c>
      <c r="W1648" s="87"/>
      <c r="X1648" s="87"/>
      <c r="Y1648" s="96" t="s">
        <v>6062</v>
      </c>
      <c r="Z1648" s="87"/>
      <c r="AA1648" s="48">
        <v>0</v>
      </c>
      <c r="AB1648" s="49">
        <v>0</v>
      </c>
      <c r="AC1648" s="48">
        <v>0</v>
      </c>
      <c r="AD1648" s="49">
        <v>0</v>
      </c>
      <c r="AE1648" s="48">
        <v>0</v>
      </c>
      <c r="AF1648" s="49">
        <v>0</v>
      </c>
      <c r="AG1648" s="48">
        <v>26</v>
      </c>
      <c r="AH1648" s="49">
        <v>100</v>
      </c>
      <c r="AI1648" s="48">
        <v>26</v>
      </c>
    </row>
    <row r="1649" spans="1:35" x14ac:dyDescent="0.25">
      <c r="A1649" s="62" t="s">
        <v>917</v>
      </c>
      <c r="B1649" s="62" t="s">
        <v>1387</v>
      </c>
      <c r="C1649" s="63"/>
      <c r="D1649" s="64"/>
      <c r="E1649" s="65"/>
      <c r="F1649" s="66"/>
      <c r="G1649" s="63"/>
      <c r="H1649" s="67"/>
      <c r="I1649" s="68"/>
      <c r="J1649" s="68"/>
      <c r="K1649" s="34"/>
      <c r="L1649" s="75">
        <v>1649</v>
      </c>
      <c r="M1649" s="75" t="b">
        <f xml:space="preserve"> IF(AND(Edges[Relationship Date (UTC)] &gt;= Misc!$O$2, Edges[Relationship Date (UTC)] &lt;= Misc!$P$2,Edges[Tweet Date (UTC)] &gt;= Misc!$O$3, Edges[Tweet Date (UTC)] &lt;= Misc!$P$3,TRUE), TRUE, FALSE)</f>
        <v>1</v>
      </c>
      <c r="N1649" s="70"/>
      <c r="O1649" s="87" t="s">
        <v>1908</v>
      </c>
      <c r="P1649" s="90">
        <v>44081.392743055556</v>
      </c>
      <c r="Q1649" s="87" t="s">
        <v>1983</v>
      </c>
      <c r="R1649" s="87"/>
      <c r="S1649" s="87"/>
      <c r="T1649" s="87" t="s">
        <v>2743</v>
      </c>
      <c r="U1649" s="90">
        <v>44081.392743055556</v>
      </c>
      <c r="V1649" s="92" t="s">
        <v>4063</v>
      </c>
      <c r="W1649" s="87"/>
      <c r="X1649" s="87"/>
      <c r="Y1649" s="96" t="s">
        <v>6063</v>
      </c>
      <c r="Z1649" s="87"/>
      <c r="AA1649" s="48">
        <v>0</v>
      </c>
      <c r="AB1649" s="49">
        <v>0</v>
      </c>
      <c r="AC1649" s="48">
        <v>0</v>
      </c>
      <c r="AD1649" s="49">
        <v>0</v>
      </c>
      <c r="AE1649" s="48">
        <v>0</v>
      </c>
      <c r="AF1649" s="49">
        <v>0</v>
      </c>
      <c r="AG1649" s="48">
        <v>22</v>
      </c>
      <c r="AH1649" s="49">
        <v>100</v>
      </c>
      <c r="AI1649" s="48">
        <v>22</v>
      </c>
    </row>
    <row r="1650" spans="1:35" x14ac:dyDescent="0.25">
      <c r="A1650" s="62" t="s">
        <v>917</v>
      </c>
      <c r="B1650" s="62" t="s">
        <v>1415</v>
      </c>
      <c r="C1650" s="63"/>
      <c r="D1650" s="64"/>
      <c r="E1650" s="65"/>
      <c r="F1650" s="66"/>
      <c r="G1650" s="63"/>
      <c r="H1650" s="67"/>
      <c r="I1650" s="68"/>
      <c r="J1650" s="68"/>
      <c r="K1650" s="34"/>
      <c r="L1650" s="75">
        <v>1650</v>
      </c>
      <c r="M1650" s="75" t="b">
        <f xml:space="preserve"> IF(AND(Edges[Relationship Date (UTC)] &gt;= Misc!$O$2, Edges[Relationship Date (UTC)] &lt;= Misc!$P$2,Edges[Tweet Date (UTC)] &gt;= Misc!$O$3, Edges[Tweet Date (UTC)] &lt;= Misc!$P$3,TRUE), TRUE, FALSE)</f>
        <v>1</v>
      </c>
      <c r="N1650" s="70"/>
      <c r="O1650" s="87" t="s">
        <v>1908</v>
      </c>
      <c r="P1650" s="90">
        <v>44081.395254629628</v>
      </c>
      <c r="Q1650" s="87" t="s">
        <v>1993</v>
      </c>
      <c r="R1650" s="87"/>
      <c r="S1650" s="87"/>
      <c r="T1650" s="87" t="s">
        <v>2743</v>
      </c>
      <c r="U1650" s="90">
        <v>44081.395254629628</v>
      </c>
      <c r="V1650" s="92" t="s">
        <v>4064</v>
      </c>
      <c r="W1650" s="87"/>
      <c r="X1650" s="87"/>
      <c r="Y1650" s="96" t="s">
        <v>6064</v>
      </c>
      <c r="Z1650" s="87"/>
      <c r="AA1650" s="48">
        <v>0</v>
      </c>
      <c r="AB1650" s="49">
        <v>0</v>
      </c>
      <c r="AC1650" s="48">
        <v>0</v>
      </c>
      <c r="AD1650" s="49">
        <v>0</v>
      </c>
      <c r="AE1650" s="48">
        <v>0</v>
      </c>
      <c r="AF1650" s="49">
        <v>0</v>
      </c>
      <c r="AG1650" s="48">
        <v>22</v>
      </c>
      <c r="AH1650" s="49">
        <v>100</v>
      </c>
      <c r="AI1650" s="48">
        <v>22</v>
      </c>
    </row>
    <row r="1651" spans="1:35" x14ac:dyDescent="0.25">
      <c r="A1651" s="62" t="s">
        <v>918</v>
      </c>
      <c r="B1651" s="62" t="s">
        <v>1165</v>
      </c>
      <c r="C1651" s="63"/>
      <c r="D1651" s="64"/>
      <c r="E1651" s="65"/>
      <c r="F1651" s="66"/>
      <c r="G1651" s="63"/>
      <c r="H1651" s="67"/>
      <c r="I1651" s="68"/>
      <c r="J1651" s="68"/>
      <c r="K1651" s="34"/>
      <c r="L1651" s="75">
        <v>1651</v>
      </c>
      <c r="M1651" s="75" t="b">
        <f xml:space="preserve"> IF(AND(Edges[Relationship Date (UTC)] &gt;= Misc!$O$2, Edges[Relationship Date (UTC)] &lt;= Misc!$P$2,Edges[Tweet Date (UTC)] &gt;= Misc!$O$3, Edges[Tweet Date (UTC)] &lt;= Misc!$P$3,TRUE), TRUE, FALSE)</f>
        <v>1</v>
      </c>
      <c r="N1651" s="70"/>
      <c r="O1651" s="87" t="s">
        <v>1908</v>
      </c>
      <c r="P1651" s="90">
        <v>44081.392395833333</v>
      </c>
      <c r="Q1651" s="87" t="s">
        <v>1911</v>
      </c>
      <c r="R1651" s="87"/>
      <c r="S1651" s="87"/>
      <c r="T1651" s="87" t="s">
        <v>2743</v>
      </c>
      <c r="U1651" s="90">
        <v>44081.392395833333</v>
      </c>
      <c r="V1651" s="92" t="s">
        <v>4065</v>
      </c>
      <c r="W1651" s="87"/>
      <c r="X1651" s="87"/>
      <c r="Y1651" s="96" t="s">
        <v>6065</v>
      </c>
      <c r="Z1651" s="87"/>
      <c r="AA1651" s="48">
        <v>0</v>
      </c>
      <c r="AB1651" s="49">
        <v>0</v>
      </c>
      <c r="AC1651" s="48">
        <v>0</v>
      </c>
      <c r="AD1651" s="49">
        <v>0</v>
      </c>
      <c r="AE1651" s="48">
        <v>0</v>
      </c>
      <c r="AF1651" s="49">
        <v>0</v>
      </c>
      <c r="AG1651" s="48">
        <v>29</v>
      </c>
      <c r="AH1651" s="49">
        <v>100</v>
      </c>
      <c r="AI1651" s="48">
        <v>29</v>
      </c>
    </row>
    <row r="1652" spans="1:35" x14ac:dyDescent="0.25">
      <c r="A1652" s="62" t="s">
        <v>918</v>
      </c>
      <c r="B1652" s="62" t="s">
        <v>1165</v>
      </c>
      <c r="C1652" s="63"/>
      <c r="D1652" s="64"/>
      <c r="E1652" s="65"/>
      <c r="F1652" s="66"/>
      <c r="G1652" s="63"/>
      <c r="H1652" s="67"/>
      <c r="I1652" s="68"/>
      <c r="J1652" s="68"/>
      <c r="K1652" s="34"/>
      <c r="L1652" s="75">
        <v>1652</v>
      </c>
      <c r="M1652" s="75" t="b">
        <f xml:space="preserve"> IF(AND(Edges[Relationship Date (UTC)] &gt;= Misc!$O$2, Edges[Relationship Date (UTC)] &lt;= Misc!$P$2,Edges[Tweet Date (UTC)] &gt;= Misc!$O$3, Edges[Tweet Date (UTC)] &lt;= Misc!$P$3,TRUE), TRUE, FALSE)</f>
        <v>1</v>
      </c>
      <c r="N1652" s="70"/>
      <c r="O1652" s="87" t="s">
        <v>1908</v>
      </c>
      <c r="P1652" s="90">
        <v>44081.395300925928</v>
      </c>
      <c r="Q1652" s="87" t="s">
        <v>1932</v>
      </c>
      <c r="R1652" s="87"/>
      <c r="S1652" s="87"/>
      <c r="T1652" s="87" t="s">
        <v>2743</v>
      </c>
      <c r="U1652" s="90">
        <v>44081.395300925928</v>
      </c>
      <c r="V1652" s="92" t="s">
        <v>4066</v>
      </c>
      <c r="W1652" s="87"/>
      <c r="X1652" s="87"/>
      <c r="Y1652" s="96" t="s">
        <v>6066</v>
      </c>
      <c r="Z1652" s="87"/>
      <c r="AA1652" s="48">
        <v>0</v>
      </c>
      <c r="AB1652" s="49">
        <v>0</v>
      </c>
      <c r="AC1652" s="48">
        <v>0</v>
      </c>
      <c r="AD1652" s="49">
        <v>0</v>
      </c>
      <c r="AE1652" s="48">
        <v>0</v>
      </c>
      <c r="AF1652" s="49">
        <v>0</v>
      </c>
      <c r="AG1652" s="48">
        <v>26</v>
      </c>
      <c r="AH1652" s="49">
        <v>100</v>
      </c>
      <c r="AI1652" s="48">
        <v>26</v>
      </c>
    </row>
    <row r="1653" spans="1:35" x14ac:dyDescent="0.25">
      <c r="A1653" s="62" t="s">
        <v>919</v>
      </c>
      <c r="B1653" s="62" t="s">
        <v>1693</v>
      </c>
      <c r="C1653" s="63"/>
      <c r="D1653" s="64"/>
      <c r="E1653" s="65"/>
      <c r="F1653" s="66"/>
      <c r="G1653" s="63"/>
      <c r="H1653" s="67"/>
      <c r="I1653" s="68"/>
      <c r="J1653" s="68"/>
      <c r="K1653" s="34"/>
      <c r="L1653" s="75">
        <v>1653</v>
      </c>
      <c r="M1653" s="75" t="b">
        <f xml:space="preserve"> IF(AND(Edges[Relationship Date (UTC)] &gt;= Misc!$O$2, Edges[Relationship Date (UTC)] &lt;= Misc!$P$2,Edges[Tweet Date (UTC)] &gt;= Misc!$O$3, Edges[Tweet Date (UTC)] &lt;= Misc!$P$3,TRUE), TRUE, FALSE)</f>
        <v>1</v>
      </c>
      <c r="N1653" s="70"/>
      <c r="O1653" s="87" t="s">
        <v>1908</v>
      </c>
      <c r="P1653" s="90">
        <v>44081.395300925928</v>
      </c>
      <c r="Q1653" s="87" t="s">
        <v>2396</v>
      </c>
      <c r="R1653" s="87"/>
      <c r="S1653" s="87"/>
      <c r="T1653" s="87" t="s">
        <v>2840</v>
      </c>
      <c r="U1653" s="90">
        <v>44081.395300925928</v>
      </c>
      <c r="V1653" s="92" t="s">
        <v>4067</v>
      </c>
      <c r="W1653" s="87"/>
      <c r="X1653" s="87"/>
      <c r="Y1653" s="96" t="s">
        <v>6067</v>
      </c>
      <c r="Z1653" s="87"/>
      <c r="AA1653" s="48"/>
      <c r="AB1653" s="49"/>
      <c r="AC1653" s="48"/>
      <c r="AD1653" s="49"/>
      <c r="AE1653" s="48"/>
      <c r="AF1653" s="49"/>
      <c r="AG1653" s="48"/>
      <c r="AH1653" s="49"/>
      <c r="AI1653" s="48"/>
    </row>
    <row r="1654" spans="1:35" x14ac:dyDescent="0.25">
      <c r="A1654" s="62" t="s">
        <v>919</v>
      </c>
      <c r="B1654" s="62" t="s">
        <v>1767</v>
      </c>
      <c r="C1654" s="63"/>
      <c r="D1654" s="64"/>
      <c r="E1654" s="65"/>
      <c r="F1654" s="66"/>
      <c r="G1654" s="63"/>
      <c r="H1654" s="67"/>
      <c r="I1654" s="68"/>
      <c r="J1654" s="68"/>
      <c r="K1654" s="34"/>
      <c r="L1654" s="75">
        <v>1654</v>
      </c>
      <c r="M1654" s="75" t="b">
        <f xml:space="preserve"> IF(AND(Edges[Relationship Date (UTC)] &gt;= Misc!$O$2, Edges[Relationship Date (UTC)] &lt;= Misc!$P$2,Edges[Tweet Date (UTC)] &gt;= Misc!$O$3, Edges[Tweet Date (UTC)] &lt;= Misc!$P$3,TRUE), TRUE, FALSE)</f>
        <v>1</v>
      </c>
      <c r="N1654" s="70"/>
      <c r="O1654" s="87" t="s">
        <v>1908</v>
      </c>
      <c r="P1654" s="90">
        <v>44081.395300925928</v>
      </c>
      <c r="Q1654" s="87" t="s">
        <v>2396</v>
      </c>
      <c r="R1654" s="87"/>
      <c r="S1654" s="87"/>
      <c r="T1654" s="87" t="s">
        <v>2840</v>
      </c>
      <c r="U1654" s="90">
        <v>44081.395300925928</v>
      </c>
      <c r="V1654" s="92" t="s">
        <v>4067</v>
      </c>
      <c r="W1654" s="87"/>
      <c r="X1654" s="87"/>
      <c r="Y1654" s="96" t="s">
        <v>6067</v>
      </c>
      <c r="Z1654" s="87"/>
      <c r="AA1654" s="48">
        <v>0</v>
      </c>
      <c r="AB1654" s="49">
        <v>0</v>
      </c>
      <c r="AC1654" s="48">
        <v>0</v>
      </c>
      <c r="AD1654" s="49">
        <v>0</v>
      </c>
      <c r="AE1654" s="48">
        <v>0</v>
      </c>
      <c r="AF1654" s="49">
        <v>0</v>
      </c>
      <c r="AG1654" s="48">
        <v>18</v>
      </c>
      <c r="AH1654" s="49">
        <v>100</v>
      </c>
      <c r="AI1654" s="48">
        <v>18</v>
      </c>
    </row>
    <row r="1655" spans="1:35" x14ac:dyDescent="0.25">
      <c r="A1655" s="62" t="s">
        <v>920</v>
      </c>
      <c r="B1655" s="62" t="s">
        <v>1165</v>
      </c>
      <c r="C1655" s="63"/>
      <c r="D1655" s="64"/>
      <c r="E1655" s="65"/>
      <c r="F1655" s="66"/>
      <c r="G1655" s="63"/>
      <c r="H1655" s="67"/>
      <c r="I1655" s="68"/>
      <c r="J1655" s="68"/>
      <c r="K1655" s="34"/>
      <c r="L1655" s="75">
        <v>1655</v>
      </c>
      <c r="M1655" s="75" t="b">
        <f xml:space="preserve"> IF(AND(Edges[Relationship Date (UTC)] &gt;= Misc!$O$2, Edges[Relationship Date (UTC)] &lt;= Misc!$P$2,Edges[Tweet Date (UTC)] &gt;= Misc!$O$3, Edges[Tweet Date (UTC)] &lt;= Misc!$P$3,TRUE), TRUE, FALSE)</f>
        <v>1</v>
      </c>
      <c r="N1655" s="70"/>
      <c r="O1655" s="87" t="s">
        <v>1908</v>
      </c>
      <c r="P1655" s="90">
        <v>44081.395312499997</v>
      </c>
      <c r="Q1655" s="87" t="s">
        <v>2312</v>
      </c>
      <c r="R1655" s="87"/>
      <c r="S1655" s="87"/>
      <c r="T1655" s="87"/>
      <c r="U1655" s="90">
        <v>44081.395312499997</v>
      </c>
      <c r="V1655" s="92" t="s">
        <v>4068</v>
      </c>
      <c r="W1655" s="87"/>
      <c r="X1655" s="87"/>
      <c r="Y1655" s="96" t="s">
        <v>6068</v>
      </c>
      <c r="Z1655" s="87"/>
      <c r="AA1655" s="48">
        <v>0</v>
      </c>
      <c r="AB1655" s="49">
        <v>0</v>
      </c>
      <c r="AC1655" s="48">
        <v>0</v>
      </c>
      <c r="AD1655" s="49">
        <v>0</v>
      </c>
      <c r="AE1655" s="48">
        <v>0</v>
      </c>
      <c r="AF1655" s="49">
        <v>0</v>
      </c>
      <c r="AG1655" s="48">
        <v>21</v>
      </c>
      <c r="AH1655" s="49">
        <v>100</v>
      </c>
      <c r="AI1655" s="48">
        <v>21</v>
      </c>
    </row>
    <row r="1656" spans="1:35" x14ac:dyDescent="0.25">
      <c r="A1656" s="62" t="s">
        <v>921</v>
      </c>
      <c r="B1656" s="62" t="s">
        <v>1371</v>
      </c>
      <c r="C1656" s="63"/>
      <c r="D1656" s="64"/>
      <c r="E1656" s="65"/>
      <c r="F1656" s="66"/>
      <c r="G1656" s="63"/>
      <c r="H1656" s="67"/>
      <c r="I1656" s="68"/>
      <c r="J1656" s="68"/>
      <c r="K1656" s="34"/>
      <c r="L1656" s="75">
        <v>1656</v>
      </c>
      <c r="M1656" s="75" t="b">
        <f xml:space="preserve"> IF(AND(Edges[Relationship Date (UTC)] &gt;= Misc!$O$2, Edges[Relationship Date (UTC)] &lt;= Misc!$P$2,Edges[Tweet Date (UTC)] &gt;= Misc!$O$3, Edges[Tweet Date (UTC)] &lt;= Misc!$P$3,TRUE), TRUE, FALSE)</f>
        <v>1</v>
      </c>
      <c r="N1656" s="70"/>
      <c r="O1656" s="87" t="s">
        <v>1908</v>
      </c>
      <c r="P1656" s="90">
        <v>44081.377106481479</v>
      </c>
      <c r="Q1656" s="87" t="s">
        <v>2397</v>
      </c>
      <c r="R1656" s="87"/>
      <c r="S1656" s="87"/>
      <c r="T1656" s="87"/>
      <c r="U1656" s="90">
        <v>44081.377106481479</v>
      </c>
      <c r="V1656" s="92" t="s">
        <v>4069</v>
      </c>
      <c r="W1656" s="87"/>
      <c r="X1656" s="87"/>
      <c r="Y1656" s="96" t="s">
        <v>6069</v>
      </c>
      <c r="Z1656" s="87"/>
      <c r="AA1656" s="48">
        <v>0</v>
      </c>
      <c r="AB1656" s="49">
        <v>0</v>
      </c>
      <c r="AC1656" s="48">
        <v>0</v>
      </c>
      <c r="AD1656" s="49">
        <v>0</v>
      </c>
      <c r="AE1656" s="48">
        <v>0</v>
      </c>
      <c r="AF1656" s="49">
        <v>0</v>
      </c>
      <c r="AG1656" s="48">
        <v>44</v>
      </c>
      <c r="AH1656" s="49">
        <v>100</v>
      </c>
      <c r="AI1656" s="48">
        <v>44</v>
      </c>
    </row>
    <row r="1657" spans="1:35" x14ac:dyDescent="0.25">
      <c r="A1657" s="62" t="s">
        <v>921</v>
      </c>
      <c r="B1657" s="62" t="s">
        <v>1165</v>
      </c>
      <c r="C1657" s="63"/>
      <c r="D1657" s="64"/>
      <c r="E1657" s="65"/>
      <c r="F1657" s="66"/>
      <c r="G1657" s="63"/>
      <c r="H1657" s="67"/>
      <c r="I1657" s="68"/>
      <c r="J1657" s="68"/>
      <c r="K1657" s="34"/>
      <c r="L1657" s="75">
        <v>1657</v>
      </c>
      <c r="M1657" s="75" t="b">
        <f xml:space="preserve"> IF(AND(Edges[Relationship Date (UTC)] &gt;= Misc!$O$2, Edges[Relationship Date (UTC)] &lt;= Misc!$P$2,Edges[Tweet Date (UTC)] &gt;= Misc!$O$3, Edges[Tweet Date (UTC)] &lt;= Misc!$P$3,TRUE), TRUE, FALSE)</f>
        <v>1</v>
      </c>
      <c r="N1657" s="70"/>
      <c r="O1657" s="87" t="s">
        <v>1908</v>
      </c>
      <c r="P1657" s="90">
        <v>44081.395312499997</v>
      </c>
      <c r="Q1657" s="87" t="s">
        <v>1972</v>
      </c>
      <c r="R1657" s="87"/>
      <c r="S1657" s="87"/>
      <c r="T1657" s="87"/>
      <c r="U1657" s="90">
        <v>44081.395312499997</v>
      </c>
      <c r="V1657" s="92" t="s">
        <v>4070</v>
      </c>
      <c r="W1657" s="87"/>
      <c r="X1657" s="87"/>
      <c r="Y1657" s="96" t="s">
        <v>6070</v>
      </c>
      <c r="Z1657" s="87"/>
      <c r="AA1657" s="48">
        <v>0</v>
      </c>
      <c r="AB1657" s="49">
        <v>0</v>
      </c>
      <c r="AC1657" s="48">
        <v>0</v>
      </c>
      <c r="AD1657" s="49">
        <v>0</v>
      </c>
      <c r="AE1657" s="48">
        <v>0</v>
      </c>
      <c r="AF1657" s="49">
        <v>0</v>
      </c>
      <c r="AG1657" s="48">
        <v>41</v>
      </c>
      <c r="AH1657" s="49">
        <v>100</v>
      </c>
      <c r="AI1657" s="48">
        <v>41</v>
      </c>
    </row>
    <row r="1658" spans="1:35" x14ac:dyDescent="0.25">
      <c r="A1658" s="62" t="s">
        <v>922</v>
      </c>
      <c r="B1658" s="62" t="s">
        <v>1768</v>
      </c>
      <c r="C1658" s="63"/>
      <c r="D1658" s="64"/>
      <c r="E1658" s="65"/>
      <c r="F1658" s="66"/>
      <c r="G1658" s="63"/>
      <c r="H1658" s="67"/>
      <c r="I1658" s="68"/>
      <c r="J1658" s="68"/>
      <c r="K1658" s="34"/>
      <c r="L1658" s="75">
        <v>1658</v>
      </c>
      <c r="M1658" s="75" t="b">
        <f xml:space="preserve"> IF(AND(Edges[Relationship Date (UTC)] &gt;= Misc!$O$2, Edges[Relationship Date (UTC)] &lt;= Misc!$P$2,Edges[Tweet Date (UTC)] &gt;= Misc!$O$3, Edges[Tweet Date (UTC)] &lt;= Misc!$P$3,TRUE), TRUE, FALSE)</f>
        <v>1</v>
      </c>
      <c r="N1658" s="70"/>
      <c r="O1658" s="87" t="s">
        <v>1908</v>
      </c>
      <c r="P1658" s="90">
        <v>44081.395150462966</v>
      </c>
      <c r="Q1658" s="87" t="s">
        <v>2398</v>
      </c>
      <c r="R1658" s="87"/>
      <c r="S1658" s="87"/>
      <c r="T1658" s="87" t="s">
        <v>2860</v>
      </c>
      <c r="U1658" s="90">
        <v>44081.395150462966</v>
      </c>
      <c r="V1658" s="92" t="s">
        <v>4071</v>
      </c>
      <c r="W1658" s="87"/>
      <c r="X1658" s="87"/>
      <c r="Y1658" s="96" t="s">
        <v>6071</v>
      </c>
      <c r="Z1658" s="87"/>
      <c r="AA1658" s="48">
        <v>0</v>
      </c>
      <c r="AB1658" s="49">
        <v>0</v>
      </c>
      <c r="AC1658" s="48">
        <v>0</v>
      </c>
      <c r="AD1658" s="49">
        <v>0</v>
      </c>
      <c r="AE1658" s="48">
        <v>0</v>
      </c>
      <c r="AF1658" s="49">
        <v>0</v>
      </c>
      <c r="AG1658" s="48">
        <v>8</v>
      </c>
      <c r="AH1658" s="49">
        <v>100</v>
      </c>
      <c r="AI1658" s="48">
        <v>8</v>
      </c>
    </row>
    <row r="1659" spans="1:35" x14ac:dyDescent="0.25">
      <c r="A1659" s="62" t="s">
        <v>922</v>
      </c>
      <c r="B1659" s="62" t="s">
        <v>1768</v>
      </c>
      <c r="C1659" s="63"/>
      <c r="D1659" s="64"/>
      <c r="E1659" s="65"/>
      <c r="F1659" s="66"/>
      <c r="G1659" s="63"/>
      <c r="H1659" s="67"/>
      <c r="I1659" s="68"/>
      <c r="J1659" s="68"/>
      <c r="K1659" s="34"/>
      <c r="L1659" s="75">
        <v>1659</v>
      </c>
      <c r="M1659" s="75" t="b">
        <f xml:space="preserve"> IF(AND(Edges[Relationship Date (UTC)] &gt;= Misc!$O$2, Edges[Relationship Date (UTC)] &lt;= Misc!$P$2,Edges[Tweet Date (UTC)] &gt;= Misc!$O$3, Edges[Tweet Date (UTC)] &lt;= Misc!$P$3,TRUE), TRUE, FALSE)</f>
        <v>1</v>
      </c>
      <c r="N1659" s="70"/>
      <c r="O1659" s="87" t="s">
        <v>1908</v>
      </c>
      <c r="P1659" s="90">
        <v>44081.395335648151</v>
      </c>
      <c r="Q1659" s="87" t="s">
        <v>2399</v>
      </c>
      <c r="R1659" s="87"/>
      <c r="S1659" s="87"/>
      <c r="T1659" s="87" t="s">
        <v>2861</v>
      </c>
      <c r="U1659" s="90">
        <v>44081.395335648151</v>
      </c>
      <c r="V1659" s="92" t="s">
        <v>4072</v>
      </c>
      <c r="W1659" s="87"/>
      <c r="X1659" s="87"/>
      <c r="Y1659" s="96" t="s">
        <v>6072</v>
      </c>
      <c r="Z1659" s="87"/>
      <c r="AA1659" s="48">
        <v>0</v>
      </c>
      <c r="AB1659" s="49">
        <v>0</v>
      </c>
      <c r="AC1659" s="48">
        <v>0</v>
      </c>
      <c r="AD1659" s="49">
        <v>0</v>
      </c>
      <c r="AE1659" s="48">
        <v>0</v>
      </c>
      <c r="AF1659" s="49">
        <v>0</v>
      </c>
      <c r="AG1659" s="48">
        <v>8</v>
      </c>
      <c r="AH1659" s="49">
        <v>100</v>
      </c>
      <c r="AI1659" s="48">
        <v>8</v>
      </c>
    </row>
    <row r="1660" spans="1:35" x14ac:dyDescent="0.25">
      <c r="A1660" s="62" t="s">
        <v>922</v>
      </c>
      <c r="B1660" s="62" t="s">
        <v>1387</v>
      </c>
      <c r="C1660" s="63"/>
      <c r="D1660" s="64"/>
      <c r="E1660" s="65"/>
      <c r="F1660" s="66"/>
      <c r="G1660" s="63"/>
      <c r="H1660" s="67"/>
      <c r="I1660" s="68"/>
      <c r="J1660" s="68"/>
      <c r="K1660" s="34"/>
      <c r="L1660" s="75">
        <v>1660</v>
      </c>
      <c r="M1660" s="75" t="b">
        <f xml:space="preserve"> IF(AND(Edges[Relationship Date (UTC)] &gt;= Misc!$O$2, Edges[Relationship Date (UTC)] &lt;= Misc!$P$2,Edges[Tweet Date (UTC)] &gt;= Misc!$O$3, Edges[Tweet Date (UTC)] &lt;= Misc!$P$3,TRUE), TRUE, FALSE)</f>
        <v>1</v>
      </c>
      <c r="N1660" s="70"/>
      <c r="O1660" s="87" t="s">
        <v>1908</v>
      </c>
      <c r="P1660" s="90">
        <v>44081.395335648151</v>
      </c>
      <c r="Q1660" s="87" t="s">
        <v>2399</v>
      </c>
      <c r="R1660" s="87"/>
      <c r="S1660" s="87"/>
      <c r="T1660" s="87" t="s">
        <v>2861</v>
      </c>
      <c r="U1660" s="90">
        <v>44081.395335648151</v>
      </c>
      <c r="V1660" s="92" t="s">
        <v>4072</v>
      </c>
      <c r="W1660" s="87"/>
      <c r="X1660" s="87"/>
      <c r="Y1660" s="96" t="s">
        <v>6072</v>
      </c>
      <c r="Z1660" s="87"/>
      <c r="AA1660" s="48"/>
      <c r="AB1660" s="49"/>
      <c r="AC1660" s="48"/>
      <c r="AD1660" s="49"/>
      <c r="AE1660" s="48"/>
      <c r="AF1660" s="49"/>
      <c r="AG1660" s="48"/>
      <c r="AH1660" s="49"/>
      <c r="AI1660" s="48"/>
    </row>
    <row r="1661" spans="1:35" x14ac:dyDescent="0.25">
      <c r="A1661" s="62" t="s">
        <v>923</v>
      </c>
      <c r="B1661" s="62" t="s">
        <v>1348</v>
      </c>
      <c r="C1661" s="63"/>
      <c r="D1661" s="64"/>
      <c r="E1661" s="65"/>
      <c r="F1661" s="66"/>
      <c r="G1661" s="63"/>
      <c r="H1661" s="67"/>
      <c r="I1661" s="68"/>
      <c r="J1661" s="68"/>
      <c r="K1661" s="34"/>
      <c r="L1661" s="75">
        <v>1661</v>
      </c>
      <c r="M1661" s="75" t="b">
        <f xml:space="preserve"> IF(AND(Edges[Relationship Date (UTC)] &gt;= Misc!$O$2, Edges[Relationship Date (UTC)] &lt;= Misc!$P$2,Edges[Tweet Date (UTC)] &gt;= Misc!$O$3, Edges[Tweet Date (UTC)] &lt;= Misc!$P$3,TRUE), TRUE, FALSE)</f>
        <v>1</v>
      </c>
      <c r="N1661" s="70"/>
      <c r="O1661" s="87" t="s">
        <v>1908</v>
      </c>
      <c r="P1661" s="90">
        <v>44081.384444444448</v>
      </c>
      <c r="Q1661" s="87" t="s">
        <v>1914</v>
      </c>
      <c r="R1661" s="87"/>
      <c r="S1661" s="87"/>
      <c r="T1661" s="87" t="s">
        <v>2743</v>
      </c>
      <c r="U1661" s="90">
        <v>44081.384444444448</v>
      </c>
      <c r="V1661" s="92" t="s">
        <v>4073</v>
      </c>
      <c r="W1661" s="87"/>
      <c r="X1661" s="87"/>
      <c r="Y1661" s="96" t="s">
        <v>6073</v>
      </c>
      <c r="Z1661" s="87"/>
      <c r="AA1661" s="48">
        <v>0</v>
      </c>
      <c r="AB1661" s="49">
        <v>0</v>
      </c>
      <c r="AC1661" s="48">
        <v>0</v>
      </c>
      <c r="AD1661" s="49">
        <v>0</v>
      </c>
      <c r="AE1661" s="48">
        <v>0</v>
      </c>
      <c r="AF1661" s="49">
        <v>0</v>
      </c>
      <c r="AG1661" s="48">
        <v>35</v>
      </c>
      <c r="AH1661" s="49">
        <v>100</v>
      </c>
      <c r="AI1661" s="48">
        <v>35</v>
      </c>
    </row>
    <row r="1662" spans="1:35" x14ac:dyDescent="0.25">
      <c r="A1662" s="62" t="s">
        <v>923</v>
      </c>
      <c r="B1662" s="62" t="s">
        <v>1165</v>
      </c>
      <c r="C1662" s="63"/>
      <c r="D1662" s="64"/>
      <c r="E1662" s="65"/>
      <c r="F1662" s="66"/>
      <c r="G1662" s="63"/>
      <c r="H1662" s="67"/>
      <c r="I1662" s="68"/>
      <c r="J1662" s="68"/>
      <c r="K1662" s="34"/>
      <c r="L1662" s="75">
        <v>1662</v>
      </c>
      <c r="M1662" s="75" t="b">
        <f xml:space="preserve"> IF(AND(Edges[Relationship Date (UTC)] &gt;= Misc!$O$2, Edges[Relationship Date (UTC)] &lt;= Misc!$P$2,Edges[Tweet Date (UTC)] &gt;= Misc!$O$3, Edges[Tweet Date (UTC)] &lt;= Misc!$P$3,TRUE), TRUE, FALSE)</f>
        <v>1</v>
      </c>
      <c r="N1662" s="70"/>
      <c r="O1662" s="87" t="s">
        <v>1908</v>
      </c>
      <c r="P1662" s="90">
        <v>44081.391030092593</v>
      </c>
      <c r="Q1662" s="87" t="s">
        <v>2312</v>
      </c>
      <c r="R1662" s="87"/>
      <c r="S1662" s="87"/>
      <c r="T1662" s="87"/>
      <c r="U1662" s="90">
        <v>44081.391030092593</v>
      </c>
      <c r="V1662" s="92" t="s">
        <v>4074</v>
      </c>
      <c r="W1662" s="87"/>
      <c r="X1662" s="87"/>
      <c r="Y1662" s="96" t="s">
        <v>6074</v>
      </c>
      <c r="Z1662" s="87"/>
      <c r="AA1662" s="48">
        <v>0</v>
      </c>
      <c r="AB1662" s="49">
        <v>0</v>
      </c>
      <c r="AC1662" s="48">
        <v>0</v>
      </c>
      <c r="AD1662" s="49">
        <v>0</v>
      </c>
      <c r="AE1662" s="48">
        <v>0</v>
      </c>
      <c r="AF1662" s="49">
        <v>0</v>
      </c>
      <c r="AG1662" s="48">
        <v>21</v>
      </c>
      <c r="AH1662" s="49">
        <v>100</v>
      </c>
      <c r="AI1662" s="48">
        <v>21</v>
      </c>
    </row>
    <row r="1663" spans="1:35" x14ac:dyDescent="0.25">
      <c r="A1663" s="62" t="s">
        <v>923</v>
      </c>
      <c r="B1663" s="62" t="s">
        <v>1165</v>
      </c>
      <c r="C1663" s="63"/>
      <c r="D1663" s="64"/>
      <c r="E1663" s="65"/>
      <c r="F1663" s="66"/>
      <c r="G1663" s="63"/>
      <c r="H1663" s="67"/>
      <c r="I1663" s="68"/>
      <c r="J1663" s="68"/>
      <c r="K1663" s="34"/>
      <c r="L1663" s="75">
        <v>1663</v>
      </c>
      <c r="M1663" s="75" t="b">
        <f xml:space="preserve"> IF(AND(Edges[Relationship Date (UTC)] &gt;= Misc!$O$2, Edges[Relationship Date (UTC)] &lt;= Misc!$P$2,Edges[Tweet Date (UTC)] &gt;= Misc!$O$3, Edges[Tweet Date (UTC)] &lt;= Misc!$P$3,TRUE), TRUE, FALSE)</f>
        <v>1</v>
      </c>
      <c r="N1663" s="70"/>
      <c r="O1663" s="87" t="s">
        <v>1909</v>
      </c>
      <c r="P1663" s="90">
        <v>44081.391192129631</v>
      </c>
      <c r="Q1663" s="87" t="s">
        <v>2400</v>
      </c>
      <c r="R1663" s="87"/>
      <c r="S1663" s="87"/>
      <c r="T1663" s="87" t="s">
        <v>2862</v>
      </c>
      <c r="U1663" s="90">
        <v>44081.391192129631</v>
      </c>
      <c r="V1663" s="92" t="s">
        <v>4075</v>
      </c>
      <c r="W1663" s="87"/>
      <c r="X1663" s="87"/>
      <c r="Y1663" s="96" t="s">
        <v>6075</v>
      </c>
      <c r="Z1663" s="96" t="s">
        <v>6910</v>
      </c>
      <c r="AA1663" s="132">
        <v>0</v>
      </c>
      <c r="AB1663" s="133">
        <v>0</v>
      </c>
      <c r="AC1663" s="132">
        <v>0</v>
      </c>
      <c r="AD1663" s="133">
        <v>0</v>
      </c>
      <c r="AE1663" s="132">
        <v>0</v>
      </c>
      <c r="AF1663" s="133">
        <v>0</v>
      </c>
      <c r="AG1663" s="132">
        <v>4</v>
      </c>
      <c r="AH1663" s="133">
        <v>100</v>
      </c>
      <c r="AI1663" s="132">
        <v>4</v>
      </c>
    </row>
    <row r="1664" spans="1:35" x14ac:dyDescent="0.25">
      <c r="A1664" s="62" t="s">
        <v>924</v>
      </c>
      <c r="B1664" s="62" t="s">
        <v>923</v>
      </c>
      <c r="C1664" s="63"/>
      <c r="D1664" s="64"/>
      <c r="E1664" s="65"/>
      <c r="F1664" s="66"/>
      <c r="G1664" s="63"/>
      <c r="H1664" s="67"/>
      <c r="I1664" s="68"/>
      <c r="J1664" s="68"/>
      <c r="K1664" s="34"/>
      <c r="L1664" s="75">
        <v>1664</v>
      </c>
      <c r="M1664" s="75" t="b">
        <f xml:space="preserve"> IF(AND(Edges[Relationship Date (UTC)] &gt;= Misc!$O$2, Edges[Relationship Date (UTC)] &lt;= Misc!$P$2,Edges[Tweet Date (UTC)] &gt;= Misc!$O$3, Edges[Tweet Date (UTC)] &lt;= Misc!$P$3,TRUE), TRUE, FALSE)</f>
        <v>1</v>
      </c>
      <c r="N1664" s="70"/>
      <c r="O1664" s="87" t="s">
        <v>1908</v>
      </c>
      <c r="P1664" s="90">
        <v>44081.39539351852</v>
      </c>
      <c r="Q1664" s="87" t="s">
        <v>2401</v>
      </c>
      <c r="R1664" s="87"/>
      <c r="S1664" s="87"/>
      <c r="T1664" s="87" t="s">
        <v>2862</v>
      </c>
      <c r="U1664" s="90">
        <v>44081.39539351852</v>
      </c>
      <c r="V1664" s="92" t="s">
        <v>4076</v>
      </c>
      <c r="W1664" s="87"/>
      <c r="X1664" s="87"/>
      <c r="Y1664" s="96" t="s">
        <v>6076</v>
      </c>
      <c r="Z1664" s="87"/>
      <c r="AA1664" s="48"/>
      <c r="AB1664" s="49"/>
      <c r="AC1664" s="48"/>
      <c r="AD1664" s="49"/>
      <c r="AE1664" s="48"/>
      <c r="AF1664" s="49"/>
      <c r="AG1664" s="48"/>
      <c r="AH1664" s="49"/>
      <c r="AI1664" s="48"/>
    </row>
    <row r="1665" spans="1:35" x14ac:dyDescent="0.25">
      <c r="A1665" s="62" t="s">
        <v>924</v>
      </c>
      <c r="B1665" s="62" t="s">
        <v>1165</v>
      </c>
      <c r="C1665" s="63"/>
      <c r="D1665" s="64"/>
      <c r="E1665" s="65"/>
      <c r="F1665" s="66"/>
      <c r="G1665" s="63"/>
      <c r="H1665" s="67"/>
      <c r="I1665" s="68"/>
      <c r="J1665" s="68"/>
      <c r="K1665" s="34"/>
      <c r="L1665" s="75">
        <v>1665</v>
      </c>
      <c r="M1665" s="75" t="b">
        <f xml:space="preserve"> IF(AND(Edges[Relationship Date (UTC)] &gt;= Misc!$O$2, Edges[Relationship Date (UTC)] &lt;= Misc!$P$2,Edges[Tweet Date (UTC)] &gt;= Misc!$O$3, Edges[Tweet Date (UTC)] &lt;= Misc!$P$3,TRUE), TRUE, FALSE)</f>
        <v>1</v>
      </c>
      <c r="N1665" s="70"/>
      <c r="O1665" s="87" t="s">
        <v>1908</v>
      </c>
      <c r="P1665" s="90">
        <v>44081.39539351852</v>
      </c>
      <c r="Q1665" s="87" t="s">
        <v>2401</v>
      </c>
      <c r="R1665" s="87"/>
      <c r="S1665" s="87"/>
      <c r="T1665" s="87" t="s">
        <v>2862</v>
      </c>
      <c r="U1665" s="90">
        <v>44081.39539351852</v>
      </c>
      <c r="V1665" s="92" t="s">
        <v>4076</v>
      </c>
      <c r="W1665" s="87"/>
      <c r="X1665" s="87"/>
      <c r="Y1665" s="96" t="s">
        <v>6076</v>
      </c>
      <c r="Z1665" s="87"/>
      <c r="AA1665" s="48">
        <v>0</v>
      </c>
      <c r="AB1665" s="49">
        <v>0</v>
      </c>
      <c r="AC1665" s="48">
        <v>0</v>
      </c>
      <c r="AD1665" s="49">
        <v>0</v>
      </c>
      <c r="AE1665" s="48">
        <v>0</v>
      </c>
      <c r="AF1665" s="49">
        <v>0</v>
      </c>
      <c r="AG1665" s="48">
        <v>6</v>
      </c>
      <c r="AH1665" s="49">
        <v>100</v>
      </c>
      <c r="AI1665" s="48">
        <v>6</v>
      </c>
    </row>
    <row r="1666" spans="1:35" x14ac:dyDescent="0.25">
      <c r="A1666" s="62" t="s">
        <v>925</v>
      </c>
      <c r="B1666" s="62" t="s">
        <v>1387</v>
      </c>
      <c r="C1666" s="63"/>
      <c r="D1666" s="64"/>
      <c r="E1666" s="65"/>
      <c r="F1666" s="66"/>
      <c r="G1666" s="63"/>
      <c r="H1666" s="67"/>
      <c r="I1666" s="68"/>
      <c r="J1666" s="68"/>
      <c r="K1666" s="34"/>
      <c r="L1666" s="75">
        <v>1666</v>
      </c>
      <c r="M1666" s="75" t="b">
        <f xml:space="preserve"> IF(AND(Edges[Relationship Date (UTC)] &gt;= Misc!$O$2, Edges[Relationship Date (UTC)] &lt;= Misc!$P$2,Edges[Tweet Date (UTC)] &gt;= Misc!$O$3, Edges[Tweet Date (UTC)] &lt;= Misc!$P$3,TRUE), TRUE, FALSE)</f>
        <v>1</v>
      </c>
      <c r="N1666" s="70"/>
      <c r="O1666" s="87" t="s">
        <v>1908</v>
      </c>
      <c r="P1666" s="90">
        <v>44081.395405092589</v>
      </c>
      <c r="Q1666" s="87" t="s">
        <v>1983</v>
      </c>
      <c r="R1666" s="87"/>
      <c r="S1666" s="87"/>
      <c r="T1666" s="87" t="s">
        <v>2743</v>
      </c>
      <c r="U1666" s="90">
        <v>44081.395405092589</v>
      </c>
      <c r="V1666" s="92" t="s">
        <v>4077</v>
      </c>
      <c r="W1666" s="87"/>
      <c r="X1666" s="87"/>
      <c r="Y1666" s="96" t="s">
        <v>6077</v>
      </c>
      <c r="Z1666" s="87"/>
      <c r="AA1666" s="48">
        <v>0</v>
      </c>
      <c r="AB1666" s="49">
        <v>0</v>
      </c>
      <c r="AC1666" s="48">
        <v>0</v>
      </c>
      <c r="AD1666" s="49">
        <v>0</v>
      </c>
      <c r="AE1666" s="48">
        <v>0</v>
      </c>
      <c r="AF1666" s="49">
        <v>0</v>
      </c>
      <c r="AG1666" s="48">
        <v>22</v>
      </c>
      <c r="AH1666" s="49">
        <v>100</v>
      </c>
      <c r="AI1666" s="48">
        <v>22</v>
      </c>
    </row>
    <row r="1667" spans="1:35" x14ac:dyDescent="0.25">
      <c r="A1667" s="62" t="s">
        <v>926</v>
      </c>
      <c r="B1667" s="62" t="s">
        <v>1387</v>
      </c>
      <c r="C1667" s="63"/>
      <c r="D1667" s="64"/>
      <c r="E1667" s="65"/>
      <c r="F1667" s="66"/>
      <c r="G1667" s="63"/>
      <c r="H1667" s="67"/>
      <c r="I1667" s="68"/>
      <c r="J1667" s="68"/>
      <c r="K1667" s="34"/>
      <c r="L1667" s="75">
        <v>1667</v>
      </c>
      <c r="M1667" s="75" t="b">
        <f xml:space="preserve"> IF(AND(Edges[Relationship Date (UTC)] &gt;= Misc!$O$2, Edges[Relationship Date (UTC)] &lt;= Misc!$P$2,Edges[Tweet Date (UTC)] &gt;= Misc!$O$3, Edges[Tweet Date (UTC)] &lt;= Misc!$P$3,TRUE), TRUE, FALSE)</f>
        <v>1</v>
      </c>
      <c r="N1667" s="70"/>
      <c r="O1667" s="87" t="s">
        <v>1908</v>
      </c>
      <c r="P1667" s="90">
        <v>44081.395428240743</v>
      </c>
      <c r="Q1667" s="87" t="s">
        <v>2095</v>
      </c>
      <c r="R1667" s="87"/>
      <c r="S1667" s="87"/>
      <c r="T1667" s="87"/>
      <c r="U1667" s="90">
        <v>44081.395428240743</v>
      </c>
      <c r="V1667" s="92" t="s">
        <v>4078</v>
      </c>
      <c r="W1667" s="87"/>
      <c r="X1667" s="87"/>
      <c r="Y1667" s="96" t="s">
        <v>6078</v>
      </c>
      <c r="Z1667" s="87"/>
      <c r="AA1667" s="48">
        <v>0</v>
      </c>
      <c r="AB1667" s="49">
        <v>0</v>
      </c>
      <c r="AC1667" s="48">
        <v>0</v>
      </c>
      <c r="AD1667" s="49">
        <v>0</v>
      </c>
      <c r="AE1667" s="48">
        <v>0</v>
      </c>
      <c r="AF1667" s="49">
        <v>0</v>
      </c>
      <c r="AG1667" s="48">
        <v>46</v>
      </c>
      <c r="AH1667" s="49">
        <v>100</v>
      </c>
      <c r="AI1667" s="48">
        <v>46</v>
      </c>
    </row>
    <row r="1668" spans="1:35" x14ac:dyDescent="0.25">
      <c r="A1668" s="62" t="s">
        <v>927</v>
      </c>
      <c r="B1668" s="62" t="s">
        <v>1387</v>
      </c>
      <c r="C1668" s="63"/>
      <c r="D1668" s="64"/>
      <c r="E1668" s="65"/>
      <c r="F1668" s="66"/>
      <c r="G1668" s="63"/>
      <c r="H1668" s="67"/>
      <c r="I1668" s="68"/>
      <c r="J1668" s="68"/>
      <c r="K1668" s="34"/>
      <c r="L1668" s="75">
        <v>1668</v>
      </c>
      <c r="M1668" s="75" t="b">
        <f xml:space="preserve"> IF(AND(Edges[Relationship Date (UTC)] &gt;= Misc!$O$2, Edges[Relationship Date (UTC)] &lt;= Misc!$P$2,Edges[Tweet Date (UTC)] &gt;= Misc!$O$3, Edges[Tweet Date (UTC)] &lt;= Misc!$P$3,TRUE), TRUE, FALSE)</f>
        <v>1</v>
      </c>
      <c r="N1668" s="70"/>
      <c r="O1668" s="87" t="s">
        <v>1908</v>
      </c>
      <c r="P1668" s="90">
        <v>44081.395439814813</v>
      </c>
      <c r="Q1668" s="87" t="s">
        <v>2227</v>
      </c>
      <c r="R1668" s="87"/>
      <c r="S1668" s="87"/>
      <c r="T1668" s="87"/>
      <c r="U1668" s="90">
        <v>44081.395439814813</v>
      </c>
      <c r="V1668" s="92" t="s">
        <v>4079</v>
      </c>
      <c r="W1668" s="87"/>
      <c r="X1668" s="87"/>
      <c r="Y1668" s="96" t="s">
        <v>6079</v>
      </c>
      <c r="Z1668" s="87"/>
      <c r="AA1668" s="48">
        <v>0</v>
      </c>
      <c r="AB1668" s="49">
        <v>0</v>
      </c>
      <c r="AC1668" s="48">
        <v>0</v>
      </c>
      <c r="AD1668" s="49">
        <v>0</v>
      </c>
      <c r="AE1668" s="48">
        <v>0</v>
      </c>
      <c r="AF1668" s="49">
        <v>0</v>
      </c>
      <c r="AG1668" s="48">
        <v>46</v>
      </c>
      <c r="AH1668" s="49">
        <v>100</v>
      </c>
      <c r="AI1668" s="48">
        <v>46</v>
      </c>
    </row>
    <row r="1669" spans="1:35" x14ac:dyDescent="0.25">
      <c r="A1669" s="62" t="s">
        <v>928</v>
      </c>
      <c r="B1669" s="62" t="s">
        <v>1540</v>
      </c>
      <c r="C1669" s="63"/>
      <c r="D1669" s="64"/>
      <c r="E1669" s="65"/>
      <c r="F1669" s="66"/>
      <c r="G1669" s="63"/>
      <c r="H1669" s="67"/>
      <c r="I1669" s="68"/>
      <c r="J1669" s="68"/>
      <c r="K1669" s="34"/>
      <c r="L1669" s="75">
        <v>1669</v>
      </c>
      <c r="M1669" s="75" t="b">
        <f xml:space="preserve"> IF(AND(Edges[Relationship Date (UTC)] &gt;= Misc!$O$2, Edges[Relationship Date (UTC)] &lt;= Misc!$P$2,Edges[Tweet Date (UTC)] &gt;= Misc!$O$3, Edges[Tweet Date (UTC)] &lt;= Misc!$P$3,TRUE), TRUE, FALSE)</f>
        <v>1</v>
      </c>
      <c r="N1669" s="70"/>
      <c r="O1669" s="87" t="s">
        <v>1908</v>
      </c>
      <c r="P1669" s="90">
        <v>44081.395462962966</v>
      </c>
      <c r="Q1669" s="87" t="s">
        <v>2113</v>
      </c>
      <c r="R1669" s="87"/>
      <c r="S1669" s="87"/>
      <c r="T1669" s="87" t="s">
        <v>2743</v>
      </c>
      <c r="U1669" s="90">
        <v>44081.395462962966</v>
      </c>
      <c r="V1669" s="92" t="s">
        <v>4080</v>
      </c>
      <c r="W1669" s="87"/>
      <c r="X1669" s="87"/>
      <c r="Y1669" s="96" t="s">
        <v>6080</v>
      </c>
      <c r="Z1669" s="87"/>
      <c r="AA1669" s="48">
        <v>0</v>
      </c>
      <c r="AB1669" s="49">
        <v>0</v>
      </c>
      <c r="AC1669" s="48">
        <v>0</v>
      </c>
      <c r="AD1669" s="49">
        <v>0</v>
      </c>
      <c r="AE1669" s="48">
        <v>0</v>
      </c>
      <c r="AF1669" s="49">
        <v>0</v>
      </c>
      <c r="AG1669" s="48">
        <v>8</v>
      </c>
      <c r="AH1669" s="49">
        <v>100</v>
      </c>
      <c r="AI1669" s="48">
        <v>8</v>
      </c>
    </row>
    <row r="1670" spans="1:35" x14ac:dyDescent="0.25">
      <c r="A1670" s="62" t="s">
        <v>929</v>
      </c>
      <c r="B1670" s="62" t="s">
        <v>929</v>
      </c>
      <c r="C1670" s="63"/>
      <c r="D1670" s="64"/>
      <c r="E1670" s="65"/>
      <c r="F1670" s="66"/>
      <c r="G1670" s="63"/>
      <c r="H1670" s="67"/>
      <c r="I1670" s="68"/>
      <c r="J1670" s="68"/>
      <c r="K1670" s="34"/>
      <c r="L1670" s="75">
        <v>1670</v>
      </c>
      <c r="M1670" s="75" t="b">
        <f xml:space="preserve"> IF(AND(Edges[Relationship Date (UTC)] &gt;= Misc!$O$2, Edges[Relationship Date (UTC)] &lt;= Misc!$P$2,Edges[Tweet Date (UTC)] &gt;= Misc!$O$3, Edges[Tweet Date (UTC)] &lt;= Misc!$P$3,TRUE), TRUE, FALSE)</f>
        <v>1</v>
      </c>
      <c r="N1670" s="70"/>
      <c r="O1670" s="87" t="s">
        <v>178</v>
      </c>
      <c r="P1670" s="90">
        <v>44081.390636574077</v>
      </c>
      <c r="Q1670" s="87" t="s">
        <v>2234</v>
      </c>
      <c r="R1670" s="87"/>
      <c r="S1670" s="87"/>
      <c r="T1670" s="87" t="s">
        <v>2743</v>
      </c>
      <c r="U1670" s="90">
        <v>44081.390636574077</v>
      </c>
      <c r="V1670" s="92" t="s">
        <v>4081</v>
      </c>
      <c r="W1670" s="87"/>
      <c r="X1670" s="87"/>
      <c r="Y1670" s="96" t="s">
        <v>6081</v>
      </c>
      <c r="Z1670" s="87"/>
      <c r="AA1670" s="48">
        <v>0</v>
      </c>
      <c r="AB1670" s="49">
        <v>0</v>
      </c>
      <c r="AC1670" s="48">
        <v>0</v>
      </c>
      <c r="AD1670" s="49">
        <v>0</v>
      </c>
      <c r="AE1670" s="48">
        <v>0</v>
      </c>
      <c r="AF1670" s="49">
        <v>0</v>
      </c>
      <c r="AG1670" s="48">
        <v>1</v>
      </c>
      <c r="AH1670" s="49">
        <v>100</v>
      </c>
      <c r="AI1670" s="48">
        <v>1</v>
      </c>
    </row>
    <row r="1671" spans="1:35" x14ac:dyDescent="0.25">
      <c r="A1671" s="62" t="s">
        <v>929</v>
      </c>
      <c r="B1671" s="62" t="s">
        <v>929</v>
      </c>
      <c r="C1671" s="63"/>
      <c r="D1671" s="64"/>
      <c r="E1671" s="65"/>
      <c r="F1671" s="66"/>
      <c r="G1671" s="63"/>
      <c r="H1671" s="67"/>
      <c r="I1671" s="68"/>
      <c r="J1671" s="68"/>
      <c r="K1671" s="34"/>
      <c r="L1671" s="75">
        <v>1671</v>
      </c>
      <c r="M1671" s="75" t="b">
        <f xml:space="preserve"> IF(AND(Edges[Relationship Date (UTC)] &gt;= Misc!$O$2, Edges[Relationship Date (UTC)] &lt;= Misc!$P$2,Edges[Tweet Date (UTC)] &gt;= Misc!$O$3, Edges[Tweet Date (UTC)] &lt;= Misc!$P$3,TRUE), TRUE, FALSE)</f>
        <v>1</v>
      </c>
      <c r="N1671" s="70"/>
      <c r="O1671" s="87" t="s">
        <v>178</v>
      </c>
      <c r="P1671" s="90">
        <v>44081.395300925928</v>
      </c>
      <c r="Q1671" s="87" t="s">
        <v>2402</v>
      </c>
      <c r="R1671" s="87"/>
      <c r="S1671" s="87"/>
      <c r="T1671" s="87"/>
      <c r="U1671" s="90">
        <v>44081.395300925928</v>
      </c>
      <c r="V1671" s="92" t="s">
        <v>4082</v>
      </c>
      <c r="W1671" s="87"/>
      <c r="X1671" s="87"/>
      <c r="Y1671" s="96" t="s">
        <v>6082</v>
      </c>
      <c r="Z1671" s="87"/>
      <c r="AA1671" s="48">
        <v>0</v>
      </c>
      <c r="AB1671" s="49">
        <v>0</v>
      </c>
      <c r="AC1671" s="48">
        <v>0</v>
      </c>
      <c r="AD1671" s="49">
        <v>0</v>
      </c>
      <c r="AE1671" s="48">
        <v>0</v>
      </c>
      <c r="AF1671" s="49">
        <v>0</v>
      </c>
      <c r="AG1671" s="48">
        <v>4</v>
      </c>
      <c r="AH1671" s="49">
        <v>100</v>
      </c>
      <c r="AI1671" s="48">
        <v>4</v>
      </c>
    </row>
    <row r="1672" spans="1:35" x14ac:dyDescent="0.25">
      <c r="A1672" s="62" t="s">
        <v>929</v>
      </c>
      <c r="B1672" s="62" t="s">
        <v>1165</v>
      </c>
      <c r="C1672" s="63"/>
      <c r="D1672" s="64"/>
      <c r="E1672" s="65"/>
      <c r="F1672" s="66"/>
      <c r="G1672" s="63"/>
      <c r="H1672" s="67"/>
      <c r="I1672" s="68"/>
      <c r="J1672" s="68"/>
      <c r="K1672" s="34"/>
      <c r="L1672" s="75">
        <v>1672</v>
      </c>
      <c r="M1672" s="75" t="b">
        <f xml:space="preserve"> IF(AND(Edges[Relationship Date (UTC)] &gt;= Misc!$O$2, Edges[Relationship Date (UTC)] &lt;= Misc!$P$2,Edges[Tweet Date (UTC)] &gt;= Misc!$O$3, Edges[Tweet Date (UTC)] &lt;= Misc!$P$3,TRUE), TRUE, FALSE)</f>
        <v>1</v>
      </c>
      <c r="N1672" s="70"/>
      <c r="O1672" s="87" t="s">
        <v>1908</v>
      </c>
      <c r="P1672" s="90">
        <v>44081.395300925928</v>
      </c>
      <c r="Q1672" s="87" t="s">
        <v>2312</v>
      </c>
      <c r="R1672" s="87"/>
      <c r="S1672" s="87"/>
      <c r="T1672" s="87"/>
      <c r="U1672" s="90">
        <v>44081.395300925928</v>
      </c>
      <c r="V1672" s="92" t="s">
        <v>4083</v>
      </c>
      <c r="W1672" s="87"/>
      <c r="X1672" s="87"/>
      <c r="Y1672" s="96" t="s">
        <v>6083</v>
      </c>
      <c r="Z1672" s="87"/>
      <c r="AA1672" s="48">
        <v>0</v>
      </c>
      <c r="AB1672" s="49">
        <v>0</v>
      </c>
      <c r="AC1672" s="48">
        <v>0</v>
      </c>
      <c r="AD1672" s="49">
        <v>0</v>
      </c>
      <c r="AE1672" s="48">
        <v>0</v>
      </c>
      <c r="AF1672" s="49">
        <v>0</v>
      </c>
      <c r="AG1672" s="48">
        <v>21</v>
      </c>
      <c r="AH1672" s="49">
        <v>100</v>
      </c>
      <c r="AI1672" s="48">
        <v>21</v>
      </c>
    </row>
    <row r="1673" spans="1:35" x14ac:dyDescent="0.25">
      <c r="A1673" s="62" t="s">
        <v>929</v>
      </c>
      <c r="B1673" s="62" t="s">
        <v>929</v>
      </c>
      <c r="C1673" s="63"/>
      <c r="D1673" s="64"/>
      <c r="E1673" s="65"/>
      <c r="F1673" s="66"/>
      <c r="G1673" s="63"/>
      <c r="H1673" s="67"/>
      <c r="I1673" s="68"/>
      <c r="J1673" s="68"/>
      <c r="K1673" s="34"/>
      <c r="L1673" s="75">
        <v>1673</v>
      </c>
      <c r="M1673" s="75" t="b">
        <f xml:space="preserve"> IF(AND(Edges[Relationship Date (UTC)] &gt;= Misc!$O$2, Edges[Relationship Date (UTC)] &lt;= Misc!$P$2,Edges[Tweet Date (UTC)] &gt;= Misc!$O$3, Edges[Tweet Date (UTC)] &lt;= Misc!$P$3,TRUE), TRUE, FALSE)</f>
        <v>1</v>
      </c>
      <c r="N1673" s="70"/>
      <c r="O1673" s="87" t="s">
        <v>178</v>
      </c>
      <c r="P1673" s="90">
        <v>44081.395520833335</v>
      </c>
      <c r="Q1673" s="87" t="s">
        <v>2403</v>
      </c>
      <c r="R1673" s="87"/>
      <c r="S1673" s="87"/>
      <c r="T1673" s="87"/>
      <c r="U1673" s="90">
        <v>44081.395520833335</v>
      </c>
      <c r="V1673" s="92" t="s">
        <v>4084</v>
      </c>
      <c r="W1673" s="87"/>
      <c r="X1673" s="87"/>
      <c r="Y1673" s="96" t="s">
        <v>6084</v>
      </c>
      <c r="Z1673" s="87"/>
      <c r="AA1673" s="48">
        <v>0</v>
      </c>
      <c r="AB1673" s="49">
        <v>0</v>
      </c>
      <c r="AC1673" s="48">
        <v>0</v>
      </c>
      <c r="AD1673" s="49">
        <v>0</v>
      </c>
      <c r="AE1673" s="48">
        <v>0</v>
      </c>
      <c r="AF1673" s="49">
        <v>0</v>
      </c>
      <c r="AG1673" s="48">
        <v>5</v>
      </c>
      <c r="AH1673" s="49">
        <v>100</v>
      </c>
      <c r="AI1673" s="48">
        <v>5</v>
      </c>
    </row>
    <row r="1674" spans="1:35" x14ac:dyDescent="0.25">
      <c r="A1674" s="62" t="s">
        <v>930</v>
      </c>
      <c r="B1674" s="62" t="s">
        <v>930</v>
      </c>
      <c r="C1674" s="63"/>
      <c r="D1674" s="64"/>
      <c r="E1674" s="65"/>
      <c r="F1674" s="66"/>
      <c r="G1674" s="63"/>
      <c r="H1674" s="67"/>
      <c r="I1674" s="68"/>
      <c r="J1674" s="68"/>
      <c r="K1674" s="34"/>
      <c r="L1674" s="75">
        <v>1674</v>
      </c>
      <c r="M1674" s="75" t="b">
        <f xml:space="preserve"> IF(AND(Edges[Relationship Date (UTC)] &gt;= Misc!$O$2, Edges[Relationship Date (UTC)] &lt;= Misc!$P$2,Edges[Tweet Date (UTC)] &gt;= Misc!$O$3, Edges[Tweet Date (UTC)] &lt;= Misc!$P$3,TRUE), TRUE, FALSE)</f>
        <v>1</v>
      </c>
      <c r="N1674" s="70"/>
      <c r="O1674" s="87" t="s">
        <v>178</v>
      </c>
      <c r="P1674" s="90">
        <v>44081.383449074077</v>
      </c>
      <c r="Q1674" s="87" t="s">
        <v>2404</v>
      </c>
      <c r="R1674" s="92" t="s">
        <v>2689</v>
      </c>
      <c r="S1674" s="87" t="s">
        <v>2738</v>
      </c>
      <c r="T1674" s="87"/>
      <c r="U1674" s="90">
        <v>44081.383449074077</v>
      </c>
      <c r="V1674" s="92" t="s">
        <v>4085</v>
      </c>
      <c r="W1674" s="87"/>
      <c r="X1674" s="87"/>
      <c r="Y1674" s="96" t="s">
        <v>6085</v>
      </c>
      <c r="Z1674" s="87"/>
      <c r="AA1674" s="48">
        <v>0</v>
      </c>
      <c r="AB1674" s="49">
        <v>0</v>
      </c>
      <c r="AC1674" s="48">
        <v>0</v>
      </c>
      <c r="AD1674" s="49">
        <v>0</v>
      </c>
      <c r="AE1674" s="48">
        <v>0</v>
      </c>
      <c r="AF1674" s="49">
        <v>0</v>
      </c>
      <c r="AG1674" s="48">
        <v>46</v>
      </c>
      <c r="AH1674" s="49">
        <v>100</v>
      </c>
      <c r="AI1674" s="48">
        <v>46</v>
      </c>
    </row>
    <row r="1675" spans="1:35" x14ac:dyDescent="0.25">
      <c r="A1675" s="62" t="s">
        <v>931</v>
      </c>
      <c r="B1675" s="62" t="s">
        <v>930</v>
      </c>
      <c r="C1675" s="63"/>
      <c r="D1675" s="64"/>
      <c r="E1675" s="65"/>
      <c r="F1675" s="66"/>
      <c r="G1675" s="63"/>
      <c r="H1675" s="67"/>
      <c r="I1675" s="68"/>
      <c r="J1675" s="68"/>
      <c r="K1675" s="34"/>
      <c r="L1675" s="75">
        <v>1675</v>
      </c>
      <c r="M1675" s="75" t="b">
        <f xml:space="preserve"> IF(AND(Edges[Relationship Date (UTC)] &gt;= Misc!$O$2, Edges[Relationship Date (UTC)] &lt;= Misc!$P$2,Edges[Tweet Date (UTC)] &gt;= Misc!$O$3, Edges[Tweet Date (UTC)] &lt;= Misc!$P$3,TRUE), TRUE, FALSE)</f>
        <v>1</v>
      </c>
      <c r="N1675" s="70"/>
      <c r="O1675" s="87" t="s">
        <v>1908</v>
      </c>
      <c r="P1675" s="90">
        <v>44081.395567129628</v>
      </c>
      <c r="Q1675" s="87" t="s">
        <v>2405</v>
      </c>
      <c r="R1675" s="87"/>
      <c r="S1675" s="87"/>
      <c r="T1675" s="87"/>
      <c r="U1675" s="90">
        <v>44081.395567129628</v>
      </c>
      <c r="V1675" s="92" t="s">
        <v>4086</v>
      </c>
      <c r="W1675" s="87"/>
      <c r="X1675" s="87"/>
      <c r="Y1675" s="96" t="s">
        <v>6086</v>
      </c>
      <c r="Z1675" s="87"/>
      <c r="AA1675" s="48">
        <v>0</v>
      </c>
      <c r="AB1675" s="49">
        <v>0</v>
      </c>
      <c r="AC1675" s="48">
        <v>0</v>
      </c>
      <c r="AD1675" s="49">
        <v>0</v>
      </c>
      <c r="AE1675" s="48">
        <v>0</v>
      </c>
      <c r="AF1675" s="49">
        <v>0</v>
      </c>
      <c r="AG1675" s="48">
        <v>50</v>
      </c>
      <c r="AH1675" s="49">
        <v>100</v>
      </c>
      <c r="AI1675" s="48">
        <v>50</v>
      </c>
    </row>
    <row r="1676" spans="1:35" x14ac:dyDescent="0.25">
      <c r="A1676" s="62" t="s">
        <v>932</v>
      </c>
      <c r="B1676" s="62" t="s">
        <v>1453</v>
      </c>
      <c r="C1676" s="63"/>
      <c r="D1676" s="64"/>
      <c r="E1676" s="65"/>
      <c r="F1676" s="66"/>
      <c r="G1676" s="63"/>
      <c r="H1676" s="67"/>
      <c r="I1676" s="68"/>
      <c r="J1676" s="68"/>
      <c r="K1676" s="34"/>
      <c r="L1676" s="75">
        <v>1676</v>
      </c>
      <c r="M1676" s="75" t="b">
        <f xml:space="preserve"> IF(AND(Edges[Relationship Date (UTC)] &gt;= Misc!$O$2, Edges[Relationship Date (UTC)] &lt;= Misc!$P$2,Edges[Tweet Date (UTC)] &gt;= Misc!$O$3, Edges[Tweet Date (UTC)] &lt;= Misc!$P$3,TRUE), TRUE, FALSE)</f>
        <v>1</v>
      </c>
      <c r="N1676" s="70"/>
      <c r="O1676" s="87" t="s">
        <v>1908</v>
      </c>
      <c r="P1676" s="90">
        <v>44081.395590277774</v>
      </c>
      <c r="Q1676" s="87" t="s">
        <v>2043</v>
      </c>
      <c r="R1676" s="87"/>
      <c r="S1676" s="87"/>
      <c r="T1676" s="87" t="s">
        <v>2780</v>
      </c>
      <c r="U1676" s="90">
        <v>44081.395590277774</v>
      </c>
      <c r="V1676" s="92" t="s">
        <v>4087</v>
      </c>
      <c r="W1676" s="87"/>
      <c r="X1676" s="87"/>
      <c r="Y1676" s="96" t="s">
        <v>6087</v>
      </c>
      <c r="Z1676" s="87"/>
      <c r="AA1676" s="48">
        <v>2</v>
      </c>
      <c r="AB1676" s="49">
        <v>5.882352941176471</v>
      </c>
      <c r="AC1676" s="48">
        <v>0</v>
      </c>
      <c r="AD1676" s="49">
        <v>0</v>
      </c>
      <c r="AE1676" s="48">
        <v>0</v>
      </c>
      <c r="AF1676" s="49">
        <v>0</v>
      </c>
      <c r="AG1676" s="48">
        <v>32</v>
      </c>
      <c r="AH1676" s="49">
        <v>94.117647058823536</v>
      </c>
      <c r="AI1676" s="48">
        <v>34</v>
      </c>
    </row>
    <row r="1677" spans="1:35" x14ac:dyDescent="0.25">
      <c r="A1677" s="62" t="s">
        <v>933</v>
      </c>
      <c r="B1677" s="62" t="s">
        <v>1352</v>
      </c>
      <c r="C1677" s="63"/>
      <c r="D1677" s="64"/>
      <c r="E1677" s="65"/>
      <c r="F1677" s="66"/>
      <c r="G1677" s="63"/>
      <c r="H1677" s="67"/>
      <c r="I1677" s="68"/>
      <c r="J1677" s="68"/>
      <c r="K1677" s="34"/>
      <c r="L1677" s="75">
        <v>1677</v>
      </c>
      <c r="M1677" s="75" t="b">
        <f xml:space="preserve"> IF(AND(Edges[Relationship Date (UTC)] &gt;= Misc!$O$2, Edges[Relationship Date (UTC)] &lt;= Misc!$P$2,Edges[Tweet Date (UTC)] &gt;= Misc!$O$3, Edges[Tweet Date (UTC)] &lt;= Misc!$P$3,TRUE), TRUE, FALSE)</f>
        <v>1</v>
      </c>
      <c r="N1677" s="70"/>
      <c r="O1677" s="87" t="s">
        <v>1908</v>
      </c>
      <c r="P1677" s="90">
        <v>44081.39471064815</v>
      </c>
      <c r="Q1677" s="87" t="s">
        <v>2163</v>
      </c>
      <c r="R1677" s="87"/>
      <c r="S1677" s="87"/>
      <c r="T1677" s="87"/>
      <c r="U1677" s="90">
        <v>44081.39471064815</v>
      </c>
      <c r="V1677" s="92" t="s">
        <v>4088</v>
      </c>
      <c r="W1677" s="87"/>
      <c r="X1677" s="87"/>
      <c r="Y1677" s="96" t="s">
        <v>6088</v>
      </c>
      <c r="Z1677" s="87"/>
      <c r="AA1677" s="48">
        <v>0</v>
      </c>
      <c r="AB1677" s="49">
        <v>0</v>
      </c>
      <c r="AC1677" s="48">
        <v>0</v>
      </c>
      <c r="AD1677" s="49">
        <v>0</v>
      </c>
      <c r="AE1677" s="48">
        <v>0</v>
      </c>
      <c r="AF1677" s="49">
        <v>0</v>
      </c>
      <c r="AG1677" s="48">
        <v>48</v>
      </c>
      <c r="AH1677" s="49">
        <v>100</v>
      </c>
      <c r="AI1677" s="48">
        <v>48</v>
      </c>
    </row>
    <row r="1678" spans="1:35" x14ac:dyDescent="0.25">
      <c r="A1678" s="62" t="s">
        <v>933</v>
      </c>
      <c r="B1678" s="62" t="s">
        <v>1387</v>
      </c>
      <c r="C1678" s="63"/>
      <c r="D1678" s="64"/>
      <c r="E1678" s="65"/>
      <c r="F1678" s="66"/>
      <c r="G1678" s="63"/>
      <c r="H1678" s="67"/>
      <c r="I1678" s="68"/>
      <c r="J1678" s="68"/>
      <c r="K1678" s="34"/>
      <c r="L1678" s="75">
        <v>1678</v>
      </c>
      <c r="M1678" s="75" t="b">
        <f xml:space="preserve"> IF(AND(Edges[Relationship Date (UTC)] &gt;= Misc!$O$2, Edges[Relationship Date (UTC)] &lt;= Misc!$P$2,Edges[Tweet Date (UTC)] &gt;= Misc!$O$3, Edges[Tweet Date (UTC)] &lt;= Misc!$P$3,TRUE), TRUE, FALSE)</f>
        <v>1</v>
      </c>
      <c r="N1678" s="70"/>
      <c r="O1678" s="87" t="s">
        <v>1908</v>
      </c>
      <c r="P1678" s="90">
        <v>44081.395590277774</v>
      </c>
      <c r="Q1678" s="87" t="s">
        <v>2138</v>
      </c>
      <c r="R1678" s="87"/>
      <c r="S1678" s="87"/>
      <c r="T1678" s="87"/>
      <c r="U1678" s="90">
        <v>44081.395590277774</v>
      </c>
      <c r="V1678" s="92" t="s">
        <v>4089</v>
      </c>
      <c r="W1678" s="87"/>
      <c r="X1678" s="87"/>
      <c r="Y1678" s="96" t="s">
        <v>6089</v>
      </c>
      <c r="Z1678" s="87"/>
      <c r="AA1678" s="48">
        <v>0</v>
      </c>
      <c r="AB1678" s="49">
        <v>0</v>
      </c>
      <c r="AC1678" s="48">
        <v>0</v>
      </c>
      <c r="AD1678" s="49">
        <v>0</v>
      </c>
      <c r="AE1678" s="48">
        <v>0</v>
      </c>
      <c r="AF1678" s="49">
        <v>0</v>
      </c>
      <c r="AG1678" s="48">
        <v>45</v>
      </c>
      <c r="AH1678" s="49">
        <v>100</v>
      </c>
      <c r="AI1678" s="48">
        <v>45</v>
      </c>
    </row>
    <row r="1679" spans="1:35" x14ac:dyDescent="0.25">
      <c r="A1679" s="62" t="s">
        <v>934</v>
      </c>
      <c r="B1679" s="62" t="s">
        <v>1361</v>
      </c>
      <c r="C1679" s="63"/>
      <c r="D1679" s="64"/>
      <c r="E1679" s="65"/>
      <c r="F1679" s="66"/>
      <c r="G1679" s="63"/>
      <c r="H1679" s="67"/>
      <c r="I1679" s="68"/>
      <c r="J1679" s="68"/>
      <c r="K1679" s="34"/>
      <c r="L1679" s="75">
        <v>1679</v>
      </c>
      <c r="M1679" s="75" t="b">
        <f xml:space="preserve"> IF(AND(Edges[Relationship Date (UTC)] &gt;= Misc!$O$2, Edges[Relationship Date (UTC)] &lt;= Misc!$P$2,Edges[Tweet Date (UTC)] &gt;= Misc!$O$3, Edges[Tweet Date (UTC)] &lt;= Misc!$P$3,TRUE), TRUE, FALSE)</f>
        <v>1</v>
      </c>
      <c r="N1679" s="70"/>
      <c r="O1679" s="87" t="s">
        <v>1908</v>
      </c>
      <c r="P1679" s="90">
        <v>44081.373622685183</v>
      </c>
      <c r="Q1679" s="87" t="s">
        <v>1925</v>
      </c>
      <c r="R1679" s="87"/>
      <c r="S1679" s="87"/>
      <c r="T1679" s="87"/>
      <c r="U1679" s="90">
        <v>44081.373622685183</v>
      </c>
      <c r="V1679" s="92" t="s">
        <v>4090</v>
      </c>
      <c r="W1679" s="87"/>
      <c r="X1679" s="87"/>
      <c r="Y1679" s="96" t="s">
        <v>6090</v>
      </c>
      <c r="Z1679" s="87"/>
      <c r="AA1679" s="48"/>
      <c r="AB1679" s="49"/>
      <c r="AC1679" s="48"/>
      <c r="AD1679" s="49"/>
      <c r="AE1679" s="48"/>
      <c r="AF1679" s="49"/>
      <c r="AG1679" s="48"/>
      <c r="AH1679" s="49"/>
      <c r="AI1679" s="48"/>
    </row>
    <row r="1680" spans="1:35" x14ac:dyDescent="0.25">
      <c r="A1680" s="62" t="s">
        <v>934</v>
      </c>
      <c r="B1680" s="62" t="s">
        <v>1362</v>
      </c>
      <c r="C1680" s="63"/>
      <c r="D1680" s="64"/>
      <c r="E1680" s="65"/>
      <c r="F1680" s="66"/>
      <c r="G1680" s="63"/>
      <c r="H1680" s="67"/>
      <c r="I1680" s="68"/>
      <c r="J1680" s="68"/>
      <c r="K1680" s="34"/>
      <c r="L1680" s="75">
        <v>1680</v>
      </c>
      <c r="M1680" s="75" t="b">
        <f xml:space="preserve"> IF(AND(Edges[Relationship Date (UTC)] &gt;= Misc!$O$2, Edges[Relationship Date (UTC)] &lt;= Misc!$P$2,Edges[Tweet Date (UTC)] &gt;= Misc!$O$3, Edges[Tweet Date (UTC)] &lt;= Misc!$P$3,TRUE), TRUE, FALSE)</f>
        <v>1</v>
      </c>
      <c r="N1680" s="70"/>
      <c r="O1680" s="87" t="s">
        <v>1908</v>
      </c>
      <c r="P1680" s="90">
        <v>44081.373622685183</v>
      </c>
      <c r="Q1680" s="87" t="s">
        <v>1925</v>
      </c>
      <c r="R1680" s="87"/>
      <c r="S1680" s="87"/>
      <c r="T1680" s="87"/>
      <c r="U1680" s="90">
        <v>44081.373622685183</v>
      </c>
      <c r="V1680" s="92" t="s">
        <v>4090</v>
      </c>
      <c r="W1680" s="87"/>
      <c r="X1680" s="87"/>
      <c r="Y1680" s="96" t="s">
        <v>6090</v>
      </c>
      <c r="Z1680" s="87"/>
      <c r="AA1680" s="48">
        <v>0</v>
      </c>
      <c r="AB1680" s="49">
        <v>0</v>
      </c>
      <c r="AC1680" s="48">
        <v>0</v>
      </c>
      <c r="AD1680" s="49">
        <v>0</v>
      </c>
      <c r="AE1680" s="48">
        <v>0</v>
      </c>
      <c r="AF1680" s="49">
        <v>0</v>
      </c>
      <c r="AG1680" s="48">
        <v>42</v>
      </c>
      <c r="AH1680" s="49">
        <v>100</v>
      </c>
      <c r="AI1680" s="48">
        <v>42</v>
      </c>
    </row>
    <row r="1681" spans="1:35" x14ac:dyDescent="0.25">
      <c r="A1681" s="62" t="s">
        <v>935</v>
      </c>
      <c r="B1681" s="62" t="s">
        <v>934</v>
      </c>
      <c r="C1681" s="63"/>
      <c r="D1681" s="64"/>
      <c r="E1681" s="65"/>
      <c r="F1681" s="66"/>
      <c r="G1681" s="63"/>
      <c r="H1681" s="67"/>
      <c r="I1681" s="68"/>
      <c r="J1681" s="68"/>
      <c r="K1681" s="34"/>
      <c r="L1681" s="75">
        <v>1681</v>
      </c>
      <c r="M1681" s="75" t="b">
        <f xml:space="preserve"> IF(AND(Edges[Relationship Date (UTC)] &gt;= Misc!$O$2, Edges[Relationship Date (UTC)] &lt;= Misc!$P$2,Edges[Tweet Date (UTC)] &gt;= Misc!$O$3, Edges[Tweet Date (UTC)] &lt;= Misc!$P$3,TRUE), TRUE, FALSE)</f>
        <v>1</v>
      </c>
      <c r="N1681" s="70"/>
      <c r="O1681" s="87" t="s">
        <v>1908</v>
      </c>
      <c r="P1681" s="90">
        <v>44081.391261574077</v>
      </c>
      <c r="Q1681" s="87" t="s">
        <v>2406</v>
      </c>
      <c r="R1681" s="87"/>
      <c r="S1681" s="87"/>
      <c r="T1681" s="87"/>
      <c r="U1681" s="90">
        <v>44081.391261574077</v>
      </c>
      <c r="V1681" s="92" t="s">
        <v>4091</v>
      </c>
      <c r="W1681" s="87"/>
      <c r="X1681" s="87"/>
      <c r="Y1681" s="96" t="s">
        <v>6091</v>
      </c>
      <c r="Z1681" s="87"/>
      <c r="AA1681" s="48">
        <v>0</v>
      </c>
      <c r="AB1681" s="49">
        <v>0</v>
      </c>
      <c r="AC1681" s="48">
        <v>0</v>
      </c>
      <c r="AD1681" s="49">
        <v>0</v>
      </c>
      <c r="AE1681" s="48">
        <v>0</v>
      </c>
      <c r="AF1681" s="49">
        <v>0</v>
      </c>
      <c r="AG1681" s="48">
        <v>43</v>
      </c>
      <c r="AH1681" s="49">
        <v>100</v>
      </c>
      <c r="AI1681" s="48">
        <v>43</v>
      </c>
    </row>
    <row r="1682" spans="1:35" x14ac:dyDescent="0.25">
      <c r="A1682" s="62" t="s">
        <v>935</v>
      </c>
      <c r="B1682" s="62" t="s">
        <v>1352</v>
      </c>
      <c r="C1682" s="63"/>
      <c r="D1682" s="64"/>
      <c r="E1682" s="65"/>
      <c r="F1682" s="66"/>
      <c r="G1682" s="63"/>
      <c r="H1682" s="67"/>
      <c r="I1682" s="68"/>
      <c r="J1682" s="68"/>
      <c r="K1682" s="34"/>
      <c r="L1682" s="75">
        <v>1682</v>
      </c>
      <c r="M1682" s="75" t="b">
        <f xml:space="preserve"> IF(AND(Edges[Relationship Date (UTC)] &gt;= Misc!$O$2, Edges[Relationship Date (UTC)] &lt;= Misc!$P$2,Edges[Tweet Date (UTC)] &gt;= Misc!$O$3, Edges[Tweet Date (UTC)] &lt;= Misc!$P$3,TRUE), TRUE, FALSE)</f>
        <v>1</v>
      </c>
      <c r="N1682" s="70"/>
      <c r="O1682" s="87" t="s">
        <v>1908</v>
      </c>
      <c r="P1682" s="90">
        <v>44081.39565972222</v>
      </c>
      <c r="Q1682" s="87" t="s">
        <v>1934</v>
      </c>
      <c r="R1682" s="87"/>
      <c r="S1682" s="87"/>
      <c r="T1682" s="87"/>
      <c r="U1682" s="90">
        <v>44081.39565972222</v>
      </c>
      <c r="V1682" s="92" t="s">
        <v>4092</v>
      </c>
      <c r="W1682" s="87"/>
      <c r="X1682" s="87"/>
      <c r="Y1682" s="96" t="s">
        <v>6092</v>
      </c>
      <c r="Z1682" s="87"/>
      <c r="AA1682" s="48">
        <v>0</v>
      </c>
      <c r="AB1682" s="49">
        <v>0</v>
      </c>
      <c r="AC1682" s="48">
        <v>0</v>
      </c>
      <c r="AD1682" s="49">
        <v>0</v>
      </c>
      <c r="AE1682" s="48">
        <v>0</v>
      </c>
      <c r="AF1682" s="49">
        <v>0</v>
      </c>
      <c r="AG1682" s="48">
        <v>48</v>
      </c>
      <c r="AH1682" s="49">
        <v>100</v>
      </c>
      <c r="AI1682" s="48">
        <v>48</v>
      </c>
    </row>
    <row r="1683" spans="1:35" x14ac:dyDescent="0.25">
      <c r="A1683" s="62" t="s">
        <v>936</v>
      </c>
      <c r="B1683" s="62" t="s">
        <v>1523</v>
      </c>
      <c r="C1683" s="63"/>
      <c r="D1683" s="64"/>
      <c r="E1683" s="65"/>
      <c r="F1683" s="66"/>
      <c r="G1683" s="63"/>
      <c r="H1683" s="67"/>
      <c r="I1683" s="68"/>
      <c r="J1683" s="68"/>
      <c r="K1683" s="34"/>
      <c r="L1683" s="75">
        <v>1683</v>
      </c>
      <c r="M1683" s="75" t="b">
        <f xml:space="preserve"> IF(AND(Edges[Relationship Date (UTC)] &gt;= Misc!$O$2, Edges[Relationship Date (UTC)] &lt;= Misc!$P$2,Edges[Tweet Date (UTC)] &gt;= Misc!$O$3, Edges[Tweet Date (UTC)] &lt;= Misc!$P$3,TRUE), TRUE, FALSE)</f>
        <v>1</v>
      </c>
      <c r="N1683" s="70"/>
      <c r="O1683" s="87" t="s">
        <v>1908</v>
      </c>
      <c r="P1683" s="90">
        <v>44081.395682870374</v>
      </c>
      <c r="Q1683" s="87" t="s">
        <v>2103</v>
      </c>
      <c r="R1683" s="87"/>
      <c r="S1683" s="87"/>
      <c r="T1683" s="87" t="s">
        <v>2743</v>
      </c>
      <c r="U1683" s="90">
        <v>44081.395682870374</v>
      </c>
      <c r="V1683" s="92" t="s">
        <v>4093</v>
      </c>
      <c r="W1683" s="87"/>
      <c r="X1683" s="87"/>
      <c r="Y1683" s="96" t="s">
        <v>6093</v>
      </c>
      <c r="Z1683" s="87"/>
      <c r="AA1683" s="48">
        <v>0</v>
      </c>
      <c r="AB1683" s="49">
        <v>0</v>
      </c>
      <c r="AC1683" s="48">
        <v>0</v>
      </c>
      <c r="AD1683" s="49">
        <v>0</v>
      </c>
      <c r="AE1683" s="48">
        <v>0</v>
      </c>
      <c r="AF1683" s="49">
        <v>0</v>
      </c>
      <c r="AG1683" s="48">
        <v>3</v>
      </c>
      <c r="AH1683" s="49">
        <v>100</v>
      </c>
      <c r="AI1683" s="48">
        <v>3</v>
      </c>
    </row>
    <row r="1684" spans="1:35" x14ac:dyDescent="0.25">
      <c r="A1684" s="62" t="s">
        <v>937</v>
      </c>
      <c r="B1684" s="62" t="s">
        <v>1165</v>
      </c>
      <c r="C1684" s="63"/>
      <c r="D1684" s="64"/>
      <c r="E1684" s="65"/>
      <c r="F1684" s="66"/>
      <c r="G1684" s="63"/>
      <c r="H1684" s="67"/>
      <c r="I1684" s="68"/>
      <c r="J1684" s="68"/>
      <c r="K1684" s="34"/>
      <c r="L1684" s="75">
        <v>1684</v>
      </c>
      <c r="M1684" s="75" t="b">
        <f xml:space="preserve"> IF(AND(Edges[Relationship Date (UTC)] &gt;= Misc!$O$2, Edges[Relationship Date (UTC)] &lt;= Misc!$P$2,Edges[Tweet Date (UTC)] &gt;= Misc!$O$3, Edges[Tweet Date (UTC)] &lt;= Misc!$P$3,TRUE), TRUE, FALSE)</f>
        <v>1</v>
      </c>
      <c r="N1684" s="70"/>
      <c r="O1684" s="87" t="s">
        <v>1908</v>
      </c>
      <c r="P1684" s="90">
        <v>44081.39570601852</v>
      </c>
      <c r="Q1684" s="87" t="s">
        <v>1932</v>
      </c>
      <c r="R1684" s="87"/>
      <c r="S1684" s="87"/>
      <c r="T1684" s="87" t="s">
        <v>2743</v>
      </c>
      <c r="U1684" s="90">
        <v>44081.39570601852</v>
      </c>
      <c r="V1684" s="92" t="s">
        <v>4094</v>
      </c>
      <c r="W1684" s="87"/>
      <c r="X1684" s="87"/>
      <c r="Y1684" s="96" t="s">
        <v>6094</v>
      </c>
      <c r="Z1684" s="87"/>
      <c r="AA1684" s="48">
        <v>0</v>
      </c>
      <c r="AB1684" s="49">
        <v>0</v>
      </c>
      <c r="AC1684" s="48">
        <v>0</v>
      </c>
      <c r="AD1684" s="49">
        <v>0</v>
      </c>
      <c r="AE1684" s="48">
        <v>0</v>
      </c>
      <c r="AF1684" s="49">
        <v>0</v>
      </c>
      <c r="AG1684" s="48">
        <v>26</v>
      </c>
      <c r="AH1684" s="49">
        <v>100</v>
      </c>
      <c r="AI1684" s="48">
        <v>26</v>
      </c>
    </row>
    <row r="1685" spans="1:35" x14ac:dyDescent="0.25">
      <c r="A1685" s="62" t="s">
        <v>938</v>
      </c>
      <c r="B1685" s="62" t="s">
        <v>1394</v>
      </c>
      <c r="C1685" s="63"/>
      <c r="D1685" s="64"/>
      <c r="E1685" s="65"/>
      <c r="F1685" s="66"/>
      <c r="G1685" s="63"/>
      <c r="H1685" s="67"/>
      <c r="I1685" s="68"/>
      <c r="J1685" s="68"/>
      <c r="K1685" s="34"/>
      <c r="L1685" s="75">
        <v>1685</v>
      </c>
      <c r="M1685" s="75" t="b">
        <f xml:space="preserve"> IF(AND(Edges[Relationship Date (UTC)] &gt;= Misc!$O$2, Edges[Relationship Date (UTC)] &lt;= Misc!$P$2,Edges[Tweet Date (UTC)] &gt;= Misc!$O$3, Edges[Tweet Date (UTC)] &lt;= Misc!$P$3,TRUE), TRUE, FALSE)</f>
        <v>1</v>
      </c>
      <c r="N1685" s="70"/>
      <c r="O1685" s="87" t="s">
        <v>1908</v>
      </c>
      <c r="P1685" s="90">
        <v>44081.395729166667</v>
      </c>
      <c r="Q1685" s="87" t="s">
        <v>1966</v>
      </c>
      <c r="R1685" s="87"/>
      <c r="S1685" s="87"/>
      <c r="T1685" s="87"/>
      <c r="U1685" s="90">
        <v>44081.395729166667</v>
      </c>
      <c r="V1685" s="92" t="s">
        <v>4095</v>
      </c>
      <c r="W1685" s="87"/>
      <c r="X1685" s="87"/>
      <c r="Y1685" s="96" t="s">
        <v>6095</v>
      </c>
      <c r="Z1685" s="87"/>
      <c r="AA1685" s="48">
        <v>0</v>
      </c>
      <c r="AB1685" s="49">
        <v>0</v>
      </c>
      <c r="AC1685" s="48">
        <v>0</v>
      </c>
      <c r="AD1685" s="49">
        <v>0</v>
      </c>
      <c r="AE1685" s="48">
        <v>0</v>
      </c>
      <c r="AF1685" s="49">
        <v>0</v>
      </c>
      <c r="AG1685" s="48">
        <v>49</v>
      </c>
      <c r="AH1685" s="49">
        <v>100</v>
      </c>
      <c r="AI1685" s="48">
        <v>49</v>
      </c>
    </row>
    <row r="1686" spans="1:35" x14ac:dyDescent="0.25">
      <c r="A1686" s="62" t="s">
        <v>939</v>
      </c>
      <c r="B1686" s="62" t="s">
        <v>1165</v>
      </c>
      <c r="C1686" s="63"/>
      <c r="D1686" s="64"/>
      <c r="E1686" s="65"/>
      <c r="F1686" s="66"/>
      <c r="G1686" s="63"/>
      <c r="H1686" s="67"/>
      <c r="I1686" s="68"/>
      <c r="J1686" s="68"/>
      <c r="K1686" s="34"/>
      <c r="L1686" s="75">
        <v>1686</v>
      </c>
      <c r="M1686" s="75" t="b">
        <f xml:space="preserve"> IF(AND(Edges[Relationship Date (UTC)] &gt;= Misc!$O$2, Edges[Relationship Date (UTC)] &lt;= Misc!$P$2,Edges[Tweet Date (UTC)] &gt;= Misc!$O$3, Edges[Tweet Date (UTC)] &lt;= Misc!$P$3,TRUE), TRUE, FALSE)</f>
        <v>1</v>
      </c>
      <c r="N1686" s="70"/>
      <c r="O1686" s="87" t="s">
        <v>1908</v>
      </c>
      <c r="P1686" s="90">
        <v>44081.392083333332</v>
      </c>
      <c r="Q1686" s="87" t="s">
        <v>1932</v>
      </c>
      <c r="R1686" s="87"/>
      <c r="S1686" s="87"/>
      <c r="T1686" s="87" t="s">
        <v>2743</v>
      </c>
      <c r="U1686" s="90">
        <v>44081.392083333332</v>
      </c>
      <c r="V1686" s="92" t="s">
        <v>4096</v>
      </c>
      <c r="W1686" s="87"/>
      <c r="X1686" s="87"/>
      <c r="Y1686" s="96" t="s">
        <v>6096</v>
      </c>
      <c r="Z1686" s="87"/>
      <c r="AA1686" s="48">
        <v>0</v>
      </c>
      <c r="AB1686" s="49">
        <v>0</v>
      </c>
      <c r="AC1686" s="48">
        <v>0</v>
      </c>
      <c r="AD1686" s="49">
        <v>0</v>
      </c>
      <c r="AE1686" s="48">
        <v>0</v>
      </c>
      <c r="AF1686" s="49">
        <v>0</v>
      </c>
      <c r="AG1686" s="48">
        <v>26</v>
      </c>
      <c r="AH1686" s="49">
        <v>100</v>
      </c>
      <c r="AI1686" s="48">
        <v>26</v>
      </c>
    </row>
    <row r="1687" spans="1:35" x14ac:dyDescent="0.25">
      <c r="A1687" s="62" t="s">
        <v>939</v>
      </c>
      <c r="B1687" s="62" t="s">
        <v>1165</v>
      </c>
      <c r="C1687" s="63"/>
      <c r="D1687" s="64"/>
      <c r="E1687" s="65"/>
      <c r="F1687" s="66"/>
      <c r="G1687" s="63"/>
      <c r="H1687" s="67"/>
      <c r="I1687" s="68"/>
      <c r="J1687" s="68"/>
      <c r="K1687" s="34"/>
      <c r="L1687" s="75">
        <v>1687</v>
      </c>
      <c r="M1687" s="75" t="b">
        <f xml:space="preserve"> IF(AND(Edges[Relationship Date (UTC)] &gt;= Misc!$O$2, Edges[Relationship Date (UTC)] &lt;= Misc!$P$2,Edges[Tweet Date (UTC)] &gt;= Misc!$O$3, Edges[Tweet Date (UTC)] &lt;= Misc!$P$3,TRUE), TRUE, FALSE)</f>
        <v>1</v>
      </c>
      <c r="N1687" s="70"/>
      <c r="O1687" s="87" t="s">
        <v>1908</v>
      </c>
      <c r="P1687" s="90">
        <v>44081.395740740743</v>
      </c>
      <c r="Q1687" s="87" t="s">
        <v>1911</v>
      </c>
      <c r="R1687" s="87"/>
      <c r="S1687" s="87"/>
      <c r="T1687" s="87" t="s">
        <v>2743</v>
      </c>
      <c r="U1687" s="90">
        <v>44081.395740740743</v>
      </c>
      <c r="V1687" s="92" t="s">
        <v>4097</v>
      </c>
      <c r="W1687" s="87"/>
      <c r="X1687" s="87"/>
      <c r="Y1687" s="96" t="s">
        <v>6097</v>
      </c>
      <c r="Z1687" s="87"/>
      <c r="AA1687" s="48">
        <v>0</v>
      </c>
      <c r="AB1687" s="49">
        <v>0</v>
      </c>
      <c r="AC1687" s="48">
        <v>0</v>
      </c>
      <c r="AD1687" s="49">
        <v>0</v>
      </c>
      <c r="AE1687" s="48">
        <v>0</v>
      </c>
      <c r="AF1687" s="49">
        <v>0</v>
      </c>
      <c r="AG1687" s="48">
        <v>29</v>
      </c>
      <c r="AH1687" s="49">
        <v>100</v>
      </c>
      <c r="AI1687" s="48">
        <v>29</v>
      </c>
    </row>
    <row r="1688" spans="1:35" x14ac:dyDescent="0.25">
      <c r="A1688" s="62" t="s">
        <v>940</v>
      </c>
      <c r="B1688" s="62" t="s">
        <v>1463</v>
      </c>
      <c r="C1688" s="63"/>
      <c r="D1688" s="64"/>
      <c r="E1688" s="65"/>
      <c r="F1688" s="66"/>
      <c r="G1688" s="63"/>
      <c r="H1688" s="67"/>
      <c r="I1688" s="68"/>
      <c r="J1688" s="68"/>
      <c r="K1688" s="34"/>
      <c r="L1688" s="75">
        <v>1688</v>
      </c>
      <c r="M1688" s="75" t="b">
        <f xml:space="preserve"> IF(AND(Edges[Relationship Date (UTC)] &gt;= Misc!$O$2, Edges[Relationship Date (UTC)] &lt;= Misc!$P$2,Edges[Tweet Date (UTC)] &gt;= Misc!$O$3, Edges[Tweet Date (UTC)] &lt;= Misc!$P$3,TRUE), TRUE, FALSE)</f>
        <v>1</v>
      </c>
      <c r="N1688" s="70"/>
      <c r="O1688" s="87" t="s">
        <v>1908</v>
      </c>
      <c r="P1688" s="90">
        <v>44081.39576388889</v>
      </c>
      <c r="Q1688" s="87" t="s">
        <v>2046</v>
      </c>
      <c r="R1688" s="87"/>
      <c r="S1688" s="87"/>
      <c r="T1688" s="87" t="s">
        <v>2750</v>
      </c>
      <c r="U1688" s="90">
        <v>44081.39576388889</v>
      </c>
      <c r="V1688" s="92" t="s">
        <v>4098</v>
      </c>
      <c r="W1688" s="87"/>
      <c r="X1688" s="87"/>
      <c r="Y1688" s="96" t="s">
        <v>6098</v>
      </c>
      <c r="Z1688" s="87"/>
      <c r="AA1688" s="48"/>
      <c r="AB1688" s="49"/>
      <c r="AC1688" s="48"/>
      <c r="AD1688" s="49"/>
      <c r="AE1688" s="48"/>
      <c r="AF1688" s="49"/>
      <c r="AG1688" s="48"/>
      <c r="AH1688" s="49"/>
      <c r="AI1688" s="48"/>
    </row>
    <row r="1689" spans="1:35" x14ac:dyDescent="0.25">
      <c r="A1689" s="62" t="s">
        <v>940</v>
      </c>
      <c r="B1689" s="62" t="s">
        <v>1463</v>
      </c>
      <c r="C1689" s="63"/>
      <c r="D1689" s="64"/>
      <c r="E1689" s="65"/>
      <c r="F1689" s="66"/>
      <c r="G1689" s="63"/>
      <c r="H1689" s="67"/>
      <c r="I1689" s="68"/>
      <c r="J1689" s="68"/>
      <c r="K1689" s="34"/>
      <c r="L1689" s="75">
        <v>1689</v>
      </c>
      <c r="M1689" s="75" t="b">
        <f xml:space="preserve"> IF(AND(Edges[Relationship Date (UTC)] &gt;= Misc!$O$2, Edges[Relationship Date (UTC)] &lt;= Misc!$P$2,Edges[Tweet Date (UTC)] &gt;= Misc!$O$3, Edges[Tweet Date (UTC)] &lt;= Misc!$P$3,TRUE), TRUE, FALSE)</f>
        <v>1</v>
      </c>
      <c r="N1689" s="70"/>
      <c r="O1689" s="87" t="s">
        <v>1908</v>
      </c>
      <c r="P1689" s="90">
        <v>44081.395798611113</v>
      </c>
      <c r="Q1689" s="87" t="s">
        <v>2046</v>
      </c>
      <c r="R1689" s="87"/>
      <c r="S1689" s="87"/>
      <c r="T1689" s="87" t="s">
        <v>2750</v>
      </c>
      <c r="U1689" s="90">
        <v>44081.395798611113</v>
      </c>
      <c r="V1689" s="92" t="s">
        <v>4099</v>
      </c>
      <c r="W1689" s="87"/>
      <c r="X1689" s="87"/>
      <c r="Y1689" s="96" t="s">
        <v>6099</v>
      </c>
      <c r="Z1689" s="87"/>
      <c r="AA1689" s="48"/>
      <c r="AB1689" s="49"/>
      <c r="AC1689" s="48"/>
      <c r="AD1689" s="49"/>
      <c r="AE1689" s="48"/>
      <c r="AF1689" s="49"/>
      <c r="AG1689" s="48"/>
      <c r="AH1689" s="49"/>
      <c r="AI1689" s="48"/>
    </row>
    <row r="1690" spans="1:35" x14ac:dyDescent="0.25">
      <c r="A1690" s="62" t="s">
        <v>940</v>
      </c>
      <c r="B1690" s="62" t="s">
        <v>1387</v>
      </c>
      <c r="C1690" s="63"/>
      <c r="D1690" s="64"/>
      <c r="E1690" s="65"/>
      <c r="F1690" s="66"/>
      <c r="G1690" s="63"/>
      <c r="H1690" s="67"/>
      <c r="I1690" s="68"/>
      <c r="J1690" s="68"/>
      <c r="K1690" s="34"/>
      <c r="L1690" s="75">
        <v>1690</v>
      </c>
      <c r="M1690" s="75" t="b">
        <f xml:space="preserve"> IF(AND(Edges[Relationship Date (UTC)] &gt;= Misc!$O$2, Edges[Relationship Date (UTC)] &lt;= Misc!$P$2,Edges[Tweet Date (UTC)] &gt;= Misc!$O$3, Edges[Tweet Date (UTC)] &lt;= Misc!$P$3,TRUE), TRUE, FALSE)</f>
        <v>1</v>
      </c>
      <c r="N1690" s="70"/>
      <c r="O1690" s="87" t="s">
        <v>1908</v>
      </c>
      <c r="P1690" s="90">
        <v>44081.394942129627</v>
      </c>
      <c r="Q1690" s="87" t="s">
        <v>2331</v>
      </c>
      <c r="R1690" s="87"/>
      <c r="S1690" s="87"/>
      <c r="T1690" s="87" t="s">
        <v>2776</v>
      </c>
      <c r="U1690" s="90">
        <v>44081.394942129627</v>
      </c>
      <c r="V1690" s="92" t="s">
        <v>4100</v>
      </c>
      <c r="W1690" s="87"/>
      <c r="X1690" s="87"/>
      <c r="Y1690" s="96" t="s">
        <v>6100</v>
      </c>
      <c r="Z1690" s="87"/>
      <c r="AA1690" s="48"/>
      <c r="AB1690" s="49"/>
      <c r="AC1690" s="48"/>
      <c r="AD1690" s="49"/>
      <c r="AE1690" s="48"/>
      <c r="AF1690" s="49"/>
      <c r="AG1690" s="48"/>
      <c r="AH1690" s="49"/>
      <c r="AI1690" s="48"/>
    </row>
    <row r="1691" spans="1:35" x14ac:dyDescent="0.25">
      <c r="A1691" s="62" t="s">
        <v>940</v>
      </c>
      <c r="B1691" s="62" t="s">
        <v>1439</v>
      </c>
      <c r="C1691" s="63"/>
      <c r="D1691" s="64"/>
      <c r="E1691" s="65"/>
      <c r="F1691" s="66"/>
      <c r="G1691" s="63"/>
      <c r="H1691" s="67"/>
      <c r="I1691" s="68"/>
      <c r="J1691" s="68"/>
      <c r="K1691" s="34"/>
      <c r="L1691" s="75">
        <v>1691</v>
      </c>
      <c r="M1691" s="75" t="b">
        <f xml:space="preserve"> IF(AND(Edges[Relationship Date (UTC)] &gt;= Misc!$O$2, Edges[Relationship Date (UTC)] &lt;= Misc!$P$2,Edges[Tweet Date (UTC)] &gt;= Misc!$O$3, Edges[Tweet Date (UTC)] &lt;= Misc!$P$3,TRUE), TRUE, FALSE)</f>
        <v>1</v>
      </c>
      <c r="N1691" s="70"/>
      <c r="O1691" s="87" t="s">
        <v>1908</v>
      </c>
      <c r="P1691" s="90">
        <v>44081.394942129627</v>
      </c>
      <c r="Q1691" s="87" t="s">
        <v>2331</v>
      </c>
      <c r="R1691" s="87"/>
      <c r="S1691" s="87"/>
      <c r="T1691" s="87" t="s">
        <v>2776</v>
      </c>
      <c r="U1691" s="90">
        <v>44081.394942129627</v>
      </c>
      <c r="V1691" s="92" t="s">
        <v>4100</v>
      </c>
      <c r="W1691" s="87"/>
      <c r="X1691" s="87"/>
      <c r="Y1691" s="96" t="s">
        <v>6100</v>
      </c>
      <c r="Z1691" s="87"/>
      <c r="AA1691" s="48"/>
      <c r="AB1691" s="49"/>
      <c r="AC1691" s="48"/>
      <c r="AD1691" s="49"/>
      <c r="AE1691" s="48"/>
      <c r="AF1691" s="49"/>
      <c r="AG1691" s="48"/>
      <c r="AH1691" s="49"/>
      <c r="AI1691" s="48"/>
    </row>
    <row r="1692" spans="1:35" x14ac:dyDescent="0.25">
      <c r="A1692" s="62" t="s">
        <v>940</v>
      </c>
      <c r="B1692" s="62" t="s">
        <v>1353</v>
      </c>
      <c r="C1692" s="63"/>
      <c r="D1692" s="64"/>
      <c r="E1692" s="65"/>
      <c r="F1692" s="66"/>
      <c r="G1692" s="63"/>
      <c r="H1692" s="67"/>
      <c r="I1692" s="68"/>
      <c r="J1692" s="68"/>
      <c r="K1692" s="34"/>
      <c r="L1692" s="75">
        <v>1692</v>
      </c>
      <c r="M1692" s="75" t="b">
        <f xml:space="preserve"> IF(AND(Edges[Relationship Date (UTC)] &gt;= Misc!$O$2, Edges[Relationship Date (UTC)] &lt;= Misc!$P$2,Edges[Tweet Date (UTC)] &gt;= Misc!$O$3, Edges[Tweet Date (UTC)] &lt;= Misc!$P$3,TRUE), TRUE, FALSE)</f>
        <v>1</v>
      </c>
      <c r="N1692" s="70"/>
      <c r="O1692" s="87" t="s">
        <v>1908</v>
      </c>
      <c r="P1692" s="90">
        <v>44081.394942129627</v>
      </c>
      <c r="Q1692" s="87" t="s">
        <v>2331</v>
      </c>
      <c r="R1692" s="87"/>
      <c r="S1692" s="87"/>
      <c r="T1692" s="87" t="s">
        <v>2776</v>
      </c>
      <c r="U1692" s="90">
        <v>44081.394942129627</v>
      </c>
      <c r="V1692" s="92" t="s">
        <v>4100</v>
      </c>
      <c r="W1692" s="87"/>
      <c r="X1692" s="87"/>
      <c r="Y1692" s="96" t="s">
        <v>6100</v>
      </c>
      <c r="Z1692" s="87"/>
      <c r="AA1692" s="48"/>
      <c r="AB1692" s="49"/>
      <c r="AC1692" s="48"/>
      <c r="AD1692" s="49"/>
      <c r="AE1692" s="48"/>
      <c r="AF1692" s="49"/>
      <c r="AG1692" s="48"/>
      <c r="AH1692" s="49"/>
      <c r="AI1692" s="48"/>
    </row>
    <row r="1693" spans="1:35" x14ac:dyDescent="0.25">
      <c r="A1693" s="62" t="s">
        <v>940</v>
      </c>
      <c r="B1693" s="62" t="s">
        <v>1354</v>
      </c>
      <c r="C1693" s="63"/>
      <c r="D1693" s="64"/>
      <c r="E1693" s="65"/>
      <c r="F1693" s="66"/>
      <c r="G1693" s="63"/>
      <c r="H1693" s="67"/>
      <c r="I1693" s="68"/>
      <c r="J1693" s="68"/>
      <c r="K1693" s="34"/>
      <c r="L1693" s="75">
        <v>1693</v>
      </c>
      <c r="M1693" s="75" t="b">
        <f xml:space="preserve"> IF(AND(Edges[Relationship Date (UTC)] &gt;= Misc!$O$2, Edges[Relationship Date (UTC)] &lt;= Misc!$P$2,Edges[Tweet Date (UTC)] &gt;= Misc!$O$3, Edges[Tweet Date (UTC)] &lt;= Misc!$P$3,TRUE), TRUE, FALSE)</f>
        <v>1</v>
      </c>
      <c r="N1693" s="70"/>
      <c r="O1693" s="87" t="s">
        <v>1908</v>
      </c>
      <c r="P1693" s="90">
        <v>44081.394942129627</v>
      </c>
      <c r="Q1693" s="87" t="s">
        <v>2331</v>
      </c>
      <c r="R1693" s="87"/>
      <c r="S1693" s="87"/>
      <c r="T1693" s="87" t="s">
        <v>2776</v>
      </c>
      <c r="U1693" s="90">
        <v>44081.394942129627</v>
      </c>
      <c r="V1693" s="92" t="s">
        <v>4100</v>
      </c>
      <c r="W1693" s="87"/>
      <c r="X1693" s="87"/>
      <c r="Y1693" s="96" t="s">
        <v>6100</v>
      </c>
      <c r="Z1693" s="87"/>
      <c r="AA1693" s="48"/>
      <c r="AB1693" s="49"/>
      <c r="AC1693" s="48"/>
      <c r="AD1693" s="49"/>
      <c r="AE1693" s="48"/>
      <c r="AF1693" s="49"/>
      <c r="AG1693" s="48"/>
      <c r="AH1693" s="49"/>
      <c r="AI1693" s="48"/>
    </row>
    <row r="1694" spans="1:35" x14ac:dyDescent="0.25">
      <c r="A1694" s="62" t="s">
        <v>940</v>
      </c>
      <c r="B1694" s="62" t="s">
        <v>1710</v>
      </c>
      <c r="C1694" s="63"/>
      <c r="D1694" s="64"/>
      <c r="E1694" s="65"/>
      <c r="F1694" s="66"/>
      <c r="G1694" s="63"/>
      <c r="H1694" s="67"/>
      <c r="I1694" s="68"/>
      <c r="J1694" s="68"/>
      <c r="K1694" s="34"/>
      <c r="L1694" s="75">
        <v>1694</v>
      </c>
      <c r="M1694" s="75" t="b">
        <f xml:space="preserve"> IF(AND(Edges[Relationship Date (UTC)] &gt;= Misc!$O$2, Edges[Relationship Date (UTC)] &lt;= Misc!$P$2,Edges[Tweet Date (UTC)] &gt;= Misc!$O$3, Edges[Tweet Date (UTC)] &lt;= Misc!$P$3,TRUE), TRUE, FALSE)</f>
        <v>1</v>
      </c>
      <c r="N1694" s="70"/>
      <c r="O1694" s="87" t="s">
        <v>1908</v>
      </c>
      <c r="P1694" s="90">
        <v>44081.394942129627</v>
      </c>
      <c r="Q1694" s="87" t="s">
        <v>2331</v>
      </c>
      <c r="R1694" s="87"/>
      <c r="S1694" s="87"/>
      <c r="T1694" s="87" t="s">
        <v>2776</v>
      </c>
      <c r="U1694" s="90">
        <v>44081.394942129627</v>
      </c>
      <c r="V1694" s="92" t="s">
        <v>4100</v>
      </c>
      <c r="W1694" s="87"/>
      <c r="X1694" s="87"/>
      <c r="Y1694" s="96" t="s">
        <v>6100</v>
      </c>
      <c r="Z1694" s="87"/>
      <c r="AA1694" s="48">
        <v>0</v>
      </c>
      <c r="AB1694" s="49">
        <v>0</v>
      </c>
      <c r="AC1694" s="48">
        <v>0</v>
      </c>
      <c r="AD1694" s="49">
        <v>0</v>
      </c>
      <c r="AE1694" s="48">
        <v>0</v>
      </c>
      <c r="AF1694" s="49">
        <v>0</v>
      </c>
      <c r="AG1694" s="48">
        <v>10</v>
      </c>
      <c r="AH1694" s="49">
        <v>100</v>
      </c>
      <c r="AI1694" s="48">
        <v>10</v>
      </c>
    </row>
    <row r="1695" spans="1:35" x14ac:dyDescent="0.25">
      <c r="A1695" s="62" t="s">
        <v>940</v>
      </c>
      <c r="B1695" s="62" t="s">
        <v>1458</v>
      </c>
      <c r="C1695" s="63"/>
      <c r="D1695" s="64"/>
      <c r="E1695" s="65"/>
      <c r="F1695" s="66"/>
      <c r="G1695" s="63"/>
      <c r="H1695" s="67"/>
      <c r="I1695" s="68"/>
      <c r="J1695" s="68"/>
      <c r="K1695" s="34"/>
      <c r="L1695" s="75">
        <v>1695</v>
      </c>
      <c r="M1695" s="75" t="b">
        <f xml:space="preserve"> IF(AND(Edges[Relationship Date (UTC)] &gt;= Misc!$O$2, Edges[Relationship Date (UTC)] &lt;= Misc!$P$2,Edges[Tweet Date (UTC)] &gt;= Misc!$O$3, Edges[Tweet Date (UTC)] &lt;= Misc!$P$3,TRUE), TRUE, FALSE)</f>
        <v>1</v>
      </c>
      <c r="N1695" s="70"/>
      <c r="O1695" s="87" t="s">
        <v>1908</v>
      </c>
      <c r="P1695" s="90">
        <v>44081.39576388889</v>
      </c>
      <c r="Q1695" s="87" t="s">
        <v>2046</v>
      </c>
      <c r="R1695" s="87"/>
      <c r="S1695" s="87"/>
      <c r="T1695" s="87" t="s">
        <v>2750</v>
      </c>
      <c r="U1695" s="90">
        <v>44081.39576388889</v>
      </c>
      <c r="V1695" s="92" t="s">
        <v>4098</v>
      </c>
      <c r="W1695" s="87"/>
      <c r="X1695" s="87"/>
      <c r="Y1695" s="96" t="s">
        <v>6098</v>
      </c>
      <c r="Z1695" s="87"/>
      <c r="AA1695" s="48"/>
      <c r="AB1695" s="49"/>
      <c r="AC1695" s="48"/>
      <c r="AD1695" s="49"/>
      <c r="AE1695" s="48"/>
      <c r="AF1695" s="49"/>
      <c r="AG1695" s="48"/>
      <c r="AH1695" s="49"/>
      <c r="AI1695" s="48"/>
    </row>
    <row r="1696" spans="1:35" x14ac:dyDescent="0.25">
      <c r="A1696" s="62" t="s">
        <v>940</v>
      </c>
      <c r="B1696" s="62" t="s">
        <v>1459</v>
      </c>
      <c r="C1696" s="63"/>
      <c r="D1696" s="64"/>
      <c r="E1696" s="65"/>
      <c r="F1696" s="66"/>
      <c r="G1696" s="63"/>
      <c r="H1696" s="67"/>
      <c r="I1696" s="68"/>
      <c r="J1696" s="68"/>
      <c r="K1696" s="34"/>
      <c r="L1696" s="75">
        <v>1696</v>
      </c>
      <c r="M1696" s="75" t="b">
        <f xml:space="preserve"> IF(AND(Edges[Relationship Date (UTC)] &gt;= Misc!$O$2, Edges[Relationship Date (UTC)] &lt;= Misc!$P$2,Edges[Tweet Date (UTC)] &gt;= Misc!$O$3, Edges[Tweet Date (UTC)] &lt;= Misc!$P$3,TRUE), TRUE, FALSE)</f>
        <v>1</v>
      </c>
      <c r="N1696" s="70"/>
      <c r="O1696" s="87" t="s">
        <v>1908</v>
      </c>
      <c r="P1696" s="90">
        <v>44081.39576388889</v>
      </c>
      <c r="Q1696" s="87" t="s">
        <v>2046</v>
      </c>
      <c r="R1696" s="87"/>
      <c r="S1696" s="87"/>
      <c r="T1696" s="87" t="s">
        <v>2750</v>
      </c>
      <c r="U1696" s="90">
        <v>44081.39576388889</v>
      </c>
      <c r="V1696" s="92" t="s">
        <v>4098</v>
      </c>
      <c r="W1696" s="87"/>
      <c r="X1696" s="87"/>
      <c r="Y1696" s="96" t="s">
        <v>6098</v>
      </c>
      <c r="Z1696" s="87"/>
      <c r="AA1696" s="48"/>
      <c r="AB1696" s="49"/>
      <c r="AC1696" s="48"/>
      <c r="AD1696" s="49"/>
      <c r="AE1696" s="48"/>
      <c r="AF1696" s="49"/>
      <c r="AG1696" s="48"/>
      <c r="AH1696" s="49"/>
      <c r="AI1696" s="48"/>
    </row>
    <row r="1697" spans="1:35" x14ac:dyDescent="0.25">
      <c r="A1697" s="62" t="s">
        <v>940</v>
      </c>
      <c r="B1697" s="62" t="s">
        <v>1460</v>
      </c>
      <c r="C1697" s="63"/>
      <c r="D1697" s="64"/>
      <c r="E1697" s="65"/>
      <c r="F1697" s="66"/>
      <c r="G1697" s="63"/>
      <c r="H1697" s="67"/>
      <c r="I1697" s="68"/>
      <c r="J1697" s="68"/>
      <c r="K1697" s="34"/>
      <c r="L1697" s="75">
        <v>1697</v>
      </c>
      <c r="M1697" s="75" t="b">
        <f xml:space="preserve"> IF(AND(Edges[Relationship Date (UTC)] &gt;= Misc!$O$2, Edges[Relationship Date (UTC)] &lt;= Misc!$P$2,Edges[Tweet Date (UTC)] &gt;= Misc!$O$3, Edges[Tweet Date (UTC)] &lt;= Misc!$P$3,TRUE), TRUE, FALSE)</f>
        <v>1</v>
      </c>
      <c r="N1697" s="70"/>
      <c r="O1697" s="87" t="s">
        <v>1908</v>
      </c>
      <c r="P1697" s="90">
        <v>44081.39576388889</v>
      </c>
      <c r="Q1697" s="87" t="s">
        <v>2046</v>
      </c>
      <c r="R1697" s="87"/>
      <c r="S1697" s="87"/>
      <c r="T1697" s="87" t="s">
        <v>2750</v>
      </c>
      <c r="U1697" s="90">
        <v>44081.39576388889</v>
      </c>
      <c r="V1697" s="92" t="s">
        <v>4098</v>
      </c>
      <c r="W1697" s="87"/>
      <c r="X1697" s="87"/>
      <c r="Y1697" s="96" t="s">
        <v>6098</v>
      </c>
      <c r="Z1697" s="87"/>
      <c r="AA1697" s="48"/>
      <c r="AB1697" s="49"/>
      <c r="AC1697" s="48"/>
      <c r="AD1697" s="49"/>
      <c r="AE1697" s="48"/>
      <c r="AF1697" s="49"/>
      <c r="AG1697" s="48"/>
      <c r="AH1697" s="49"/>
      <c r="AI1697" s="48"/>
    </row>
    <row r="1698" spans="1:35" x14ac:dyDescent="0.25">
      <c r="A1698" s="62" t="s">
        <v>940</v>
      </c>
      <c r="B1698" s="62" t="s">
        <v>1461</v>
      </c>
      <c r="C1698" s="63"/>
      <c r="D1698" s="64"/>
      <c r="E1698" s="65"/>
      <c r="F1698" s="66"/>
      <c r="G1698" s="63"/>
      <c r="H1698" s="67"/>
      <c r="I1698" s="68"/>
      <c r="J1698" s="68"/>
      <c r="K1698" s="34"/>
      <c r="L1698" s="75">
        <v>1698</v>
      </c>
      <c r="M1698" s="75" t="b">
        <f xml:space="preserve"> IF(AND(Edges[Relationship Date (UTC)] &gt;= Misc!$O$2, Edges[Relationship Date (UTC)] &lt;= Misc!$P$2,Edges[Tweet Date (UTC)] &gt;= Misc!$O$3, Edges[Tweet Date (UTC)] &lt;= Misc!$P$3,TRUE), TRUE, FALSE)</f>
        <v>1</v>
      </c>
      <c r="N1698" s="70"/>
      <c r="O1698" s="87" t="s">
        <v>1908</v>
      </c>
      <c r="P1698" s="90">
        <v>44081.39576388889</v>
      </c>
      <c r="Q1698" s="87" t="s">
        <v>2046</v>
      </c>
      <c r="R1698" s="87"/>
      <c r="S1698" s="87"/>
      <c r="T1698" s="87" t="s">
        <v>2750</v>
      </c>
      <c r="U1698" s="90">
        <v>44081.39576388889</v>
      </c>
      <c r="V1698" s="92" t="s">
        <v>4098</v>
      </c>
      <c r="W1698" s="87"/>
      <c r="X1698" s="87"/>
      <c r="Y1698" s="96" t="s">
        <v>6098</v>
      </c>
      <c r="Z1698" s="87"/>
      <c r="AA1698" s="48"/>
      <c r="AB1698" s="49"/>
      <c r="AC1698" s="48"/>
      <c r="AD1698" s="49"/>
      <c r="AE1698" s="48"/>
      <c r="AF1698" s="49"/>
      <c r="AG1698" s="48"/>
      <c r="AH1698" s="49"/>
      <c r="AI1698" s="48"/>
    </row>
    <row r="1699" spans="1:35" x14ac:dyDescent="0.25">
      <c r="A1699" s="62" t="s">
        <v>940</v>
      </c>
      <c r="B1699" s="62" t="s">
        <v>1462</v>
      </c>
      <c r="C1699" s="63"/>
      <c r="D1699" s="64"/>
      <c r="E1699" s="65"/>
      <c r="F1699" s="66"/>
      <c r="G1699" s="63"/>
      <c r="H1699" s="67"/>
      <c r="I1699" s="68"/>
      <c r="J1699" s="68"/>
      <c r="K1699" s="34"/>
      <c r="L1699" s="75">
        <v>1699</v>
      </c>
      <c r="M1699" s="75" t="b">
        <f xml:space="preserve"> IF(AND(Edges[Relationship Date (UTC)] &gt;= Misc!$O$2, Edges[Relationship Date (UTC)] &lt;= Misc!$P$2,Edges[Tweet Date (UTC)] &gt;= Misc!$O$3, Edges[Tweet Date (UTC)] &lt;= Misc!$P$3,TRUE), TRUE, FALSE)</f>
        <v>1</v>
      </c>
      <c r="N1699" s="70"/>
      <c r="O1699" s="87" t="s">
        <v>1908</v>
      </c>
      <c r="P1699" s="90">
        <v>44081.39576388889</v>
      </c>
      <c r="Q1699" s="87" t="s">
        <v>2046</v>
      </c>
      <c r="R1699" s="87"/>
      <c r="S1699" s="87"/>
      <c r="T1699" s="87" t="s">
        <v>2750</v>
      </c>
      <c r="U1699" s="90">
        <v>44081.39576388889</v>
      </c>
      <c r="V1699" s="92" t="s">
        <v>4098</v>
      </c>
      <c r="W1699" s="87"/>
      <c r="X1699" s="87"/>
      <c r="Y1699" s="96" t="s">
        <v>6098</v>
      </c>
      <c r="Z1699" s="87"/>
      <c r="AA1699" s="48"/>
      <c r="AB1699" s="49"/>
      <c r="AC1699" s="48"/>
      <c r="AD1699" s="49"/>
      <c r="AE1699" s="48"/>
      <c r="AF1699" s="49"/>
      <c r="AG1699" s="48"/>
      <c r="AH1699" s="49"/>
      <c r="AI1699" s="48"/>
    </row>
    <row r="1700" spans="1:35" x14ac:dyDescent="0.25">
      <c r="A1700" s="62" t="s">
        <v>940</v>
      </c>
      <c r="B1700" s="62" t="s">
        <v>1354</v>
      </c>
      <c r="C1700" s="63"/>
      <c r="D1700" s="64"/>
      <c r="E1700" s="65"/>
      <c r="F1700" s="66"/>
      <c r="G1700" s="63"/>
      <c r="H1700" s="67"/>
      <c r="I1700" s="68"/>
      <c r="J1700" s="68"/>
      <c r="K1700" s="34"/>
      <c r="L1700" s="75">
        <v>1700</v>
      </c>
      <c r="M1700" s="75" t="b">
        <f xml:space="preserve"> IF(AND(Edges[Relationship Date (UTC)] &gt;= Misc!$O$2, Edges[Relationship Date (UTC)] &lt;= Misc!$P$2,Edges[Tweet Date (UTC)] &gt;= Misc!$O$3, Edges[Tweet Date (UTC)] &lt;= Misc!$P$3,TRUE), TRUE, FALSE)</f>
        <v>1</v>
      </c>
      <c r="N1700" s="70"/>
      <c r="O1700" s="87" t="s">
        <v>1908</v>
      </c>
      <c r="P1700" s="90">
        <v>44081.39576388889</v>
      </c>
      <c r="Q1700" s="87" t="s">
        <v>2046</v>
      </c>
      <c r="R1700" s="87"/>
      <c r="S1700" s="87"/>
      <c r="T1700" s="87" t="s">
        <v>2750</v>
      </c>
      <c r="U1700" s="90">
        <v>44081.39576388889</v>
      </c>
      <c r="V1700" s="92" t="s">
        <v>4098</v>
      </c>
      <c r="W1700" s="87"/>
      <c r="X1700" s="87"/>
      <c r="Y1700" s="96" t="s">
        <v>6098</v>
      </c>
      <c r="Z1700" s="87"/>
      <c r="AA1700" s="48"/>
      <c r="AB1700" s="49"/>
      <c r="AC1700" s="48"/>
      <c r="AD1700" s="49"/>
      <c r="AE1700" s="48"/>
      <c r="AF1700" s="49"/>
      <c r="AG1700" s="48"/>
      <c r="AH1700" s="49"/>
      <c r="AI1700" s="48"/>
    </row>
    <row r="1701" spans="1:35" x14ac:dyDescent="0.25">
      <c r="A1701" s="62" t="s">
        <v>940</v>
      </c>
      <c r="B1701" s="62" t="s">
        <v>1355</v>
      </c>
      <c r="C1701" s="63"/>
      <c r="D1701" s="64"/>
      <c r="E1701" s="65"/>
      <c r="F1701" s="66"/>
      <c r="G1701" s="63"/>
      <c r="H1701" s="67"/>
      <c r="I1701" s="68"/>
      <c r="J1701" s="68"/>
      <c r="K1701" s="34"/>
      <c r="L1701" s="75">
        <v>1701</v>
      </c>
      <c r="M1701" s="75" t="b">
        <f xml:space="preserve"> IF(AND(Edges[Relationship Date (UTC)] &gt;= Misc!$O$2, Edges[Relationship Date (UTC)] &lt;= Misc!$P$2,Edges[Tweet Date (UTC)] &gt;= Misc!$O$3, Edges[Tweet Date (UTC)] &lt;= Misc!$P$3,TRUE), TRUE, FALSE)</f>
        <v>1</v>
      </c>
      <c r="N1701" s="70"/>
      <c r="O1701" s="87" t="s">
        <v>1908</v>
      </c>
      <c r="P1701" s="90">
        <v>44081.39576388889</v>
      </c>
      <c r="Q1701" s="87" t="s">
        <v>2046</v>
      </c>
      <c r="R1701" s="87"/>
      <c r="S1701" s="87"/>
      <c r="T1701" s="87" t="s">
        <v>2750</v>
      </c>
      <c r="U1701" s="90">
        <v>44081.39576388889</v>
      </c>
      <c r="V1701" s="92" t="s">
        <v>4098</v>
      </c>
      <c r="W1701" s="87"/>
      <c r="X1701" s="87"/>
      <c r="Y1701" s="96" t="s">
        <v>6098</v>
      </c>
      <c r="Z1701" s="87"/>
      <c r="AA1701" s="48">
        <v>0</v>
      </c>
      <c r="AB1701" s="49">
        <v>0</v>
      </c>
      <c r="AC1701" s="48">
        <v>0</v>
      </c>
      <c r="AD1701" s="49">
        <v>0</v>
      </c>
      <c r="AE1701" s="48">
        <v>0</v>
      </c>
      <c r="AF1701" s="49">
        <v>0</v>
      </c>
      <c r="AG1701" s="48">
        <v>12</v>
      </c>
      <c r="AH1701" s="49">
        <v>100</v>
      </c>
      <c r="AI1701" s="48">
        <v>12</v>
      </c>
    </row>
    <row r="1702" spans="1:35" x14ac:dyDescent="0.25">
      <c r="A1702" s="62" t="s">
        <v>940</v>
      </c>
      <c r="B1702" s="62" t="s">
        <v>1458</v>
      </c>
      <c r="C1702" s="63"/>
      <c r="D1702" s="64"/>
      <c r="E1702" s="65"/>
      <c r="F1702" s="66"/>
      <c r="G1702" s="63"/>
      <c r="H1702" s="67"/>
      <c r="I1702" s="68"/>
      <c r="J1702" s="68"/>
      <c r="K1702" s="34"/>
      <c r="L1702" s="75">
        <v>1702</v>
      </c>
      <c r="M1702" s="75" t="b">
        <f xml:space="preserve"> IF(AND(Edges[Relationship Date (UTC)] &gt;= Misc!$O$2, Edges[Relationship Date (UTC)] &lt;= Misc!$P$2,Edges[Tweet Date (UTC)] &gt;= Misc!$O$3, Edges[Tweet Date (UTC)] &lt;= Misc!$P$3,TRUE), TRUE, FALSE)</f>
        <v>1</v>
      </c>
      <c r="N1702" s="70"/>
      <c r="O1702" s="87" t="s">
        <v>1908</v>
      </c>
      <c r="P1702" s="90">
        <v>44081.395798611113</v>
      </c>
      <c r="Q1702" s="87" t="s">
        <v>2046</v>
      </c>
      <c r="R1702" s="87"/>
      <c r="S1702" s="87"/>
      <c r="T1702" s="87" t="s">
        <v>2750</v>
      </c>
      <c r="U1702" s="90">
        <v>44081.395798611113</v>
      </c>
      <c r="V1702" s="92" t="s">
        <v>4099</v>
      </c>
      <c r="W1702" s="87"/>
      <c r="X1702" s="87"/>
      <c r="Y1702" s="96" t="s">
        <v>6099</v>
      </c>
      <c r="Z1702" s="87"/>
      <c r="AA1702" s="48"/>
      <c r="AB1702" s="49"/>
      <c r="AC1702" s="48"/>
      <c r="AD1702" s="49"/>
      <c r="AE1702" s="48"/>
      <c r="AF1702" s="49"/>
      <c r="AG1702" s="48"/>
      <c r="AH1702" s="49"/>
      <c r="AI1702" s="48"/>
    </row>
    <row r="1703" spans="1:35" x14ac:dyDescent="0.25">
      <c r="A1703" s="62" t="s">
        <v>940</v>
      </c>
      <c r="B1703" s="62" t="s">
        <v>1459</v>
      </c>
      <c r="C1703" s="63"/>
      <c r="D1703" s="64"/>
      <c r="E1703" s="65"/>
      <c r="F1703" s="66"/>
      <c r="G1703" s="63"/>
      <c r="H1703" s="67"/>
      <c r="I1703" s="68"/>
      <c r="J1703" s="68"/>
      <c r="K1703" s="34"/>
      <c r="L1703" s="75">
        <v>1703</v>
      </c>
      <c r="M1703" s="75" t="b">
        <f xml:space="preserve"> IF(AND(Edges[Relationship Date (UTC)] &gt;= Misc!$O$2, Edges[Relationship Date (UTC)] &lt;= Misc!$P$2,Edges[Tweet Date (UTC)] &gt;= Misc!$O$3, Edges[Tweet Date (UTC)] &lt;= Misc!$P$3,TRUE), TRUE, FALSE)</f>
        <v>1</v>
      </c>
      <c r="N1703" s="70"/>
      <c r="O1703" s="87" t="s">
        <v>1908</v>
      </c>
      <c r="P1703" s="90">
        <v>44081.395798611113</v>
      </c>
      <c r="Q1703" s="87" t="s">
        <v>2046</v>
      </c>
      <c r="R1703" s="87"/>
      <c r="S1703" s="87"/>
      <c r="T1703" s="87" t="s">
        <v>2750</v>
      </c>
      <c r="U1703" s="90">
        <v>44081.395798611113</v>
      </c>
      <c r="V1703" s="92" t="s">
        <v>4099</v>
      </c>
      <c r="W1703" s="87"/>
      <c r="X1703" s="87"/>
      <c r="Y1703" s="96" t="s">
        <v>6099</v>
      </c>
      <c r="Z1703" s="87"/>
      <c r="AA1703" s="48"/>
      <c r="AB1703" s="49"/>
      <c r="AC1703" s="48"/>
      <c r="AD1703" s="49"/>
      <c r="AE1703" s="48"/>
      <c r="AF1703" s="49"/>
      <c r="AG1703" s="48"/>
      <c r="AH1703" s="49"/>
      <c r="AI1703" s="48"/>
    </row>
    <row r="1704" spans="1:35" x14ac:dyDescent="0.25">
      <c r="A1704" s="62" t="s">
        <v>940</v>
      </c>
      <c r="B1704" s="62" t="s">
        <v>1460</v>
      </c>
      <c r="C1704" s="63"/>
      <c r="D1704" s="64"/>
      <c r="E1704" s="65"/>
      <c r="F1704" s="66"/>
      <c r="G1704" s="63"/>
      <c r="H1704" s="67"/>
      <c r="I1704" s="68"/>
      <c r="J1704" s="68"/>
      <c r="K1704" s="34"/>
      <c r="L1704" s="75">
        <v>1704</v>
      </c>
      <c r="M1704" s="75" t="b">
        <f xml:space="preserve"> IF(AND(Edges[Relationship Date (UTC)] &gt;= Misc!$O$2, Edges[Relationship Date (UTC)] &lt;= Misc!$P$2,Edges[Tweet Date (UTC)] &gt;= Misc!$O$3, Edges[Tweet Date (UTC)] &lt;= Misc!$P$3,TRUE), TRUE, FALSE)</f>
        <v>1</v>
      </c>
      <c r="N1704" s="70"/>
      <c r="O1704" s="87" t="s">
        <v>1908</v>
      </c>
      <c r="P1704" s="90">
        <v>44081.395798611113</v>
      </c>
      <c r="Q1704" s="87" t="s">
        <v>2046</v>
      </c>
      <c r="R1704" s="87"/>
      <c r="S1704" s="87"/>
      <c r="T1704" s="87" t="s">
        <v>2750</v>
      </c>
      <c r="U1704" s="90">
        <v>44081.395798611113</v>
      </c>
      <c r="V1704" s="92" t="s">
        <v>4099</v>
      </c>
      <c r="W1704" s="87"/>
      <c r="X1704" s="87"/>
      <c r="Y1704" s="96" t="s">
        <v>6099</v>
      </c>
      <c r="Z1704" s="87"/>
      <c r="AA1704" s="48"/>
      <c r="AB1704" s="49"/>
      <c r="AC1704" s="48"/>
      <c r="AD1704" s="49"/>
      <c r="AE1704" s="48"/>
      <c r="AF1704" s="49"/>
      <c r="AG1704" s="48"/>
      <c r="AH1704" s="49"/>
      <c r="AI1704" s="48"/>
    </row>
    <row r="1705" spans="1:35" x14ac:dyDescent="0.25">
      <c r="A1705" s="62" t="s">
        <v>940</v>
      </c>
      <c r="B1705" s="62" t="s">
        <v>1461</v>
      </c>
      <c r="C1705" s="63"/>
      <c r="D1705" s="64"/>
      <c r="E1705" s="65"/>
      <c r="F1705" s="66"/>
      <c r="G1705" s="63"/>
      <c r="H1705" s="67"/>
      <c r="I1705" s="68"/>
      <c r="J1705" s="68"/>
      <c r="K1705" s="34"/>
      <c r="L1705" s="75">
        <v>1705</v>
      </c>
      <c r="M1705" s="75" t="b">
        <f xml:space="preserve"> IF(AND(Edges[Relationship Date (UTC)] &gt;= Misc!$O$2, Edges[Relationship Date (UTC)] &lt;= Misc!$P$2,Edges[Tweet Date (UTC)] &gt;= Misc!$O$3, Edges[Tweet Date (UTC)] &lt;= Misc!$P$3,TRUE), TRUE, FALSE)</f>
        <v>1</v>
      </c>
      <c r="N1705" s="70"/>
      <c r="O1705" s="87" t="s">
        <v>1908</v>
      </c>
      <c r="P1705" s="90">
        <v>44081.395798611113</v>
      </c>
      <c r="Q1705" s="87" t="s">
        <v>2046</v>
      </c>
      <c r="R1705" s="87"/>
      <c r="S1705" s="87"/>
      <c r="T1705" s="87" t="s">
        <v>2750</v>
      </c>
      <c r="U1705" s="90">
        <v>44081.395798611113</v>
      </c>
      <c r="V1705" s="92" t="s">
        <v>4099</v>
      </c>
      <c r="W1705" s="87"/>
      <c r="X1705" s="87"/>
      <c r="Y1705" s="96" t="s">
        <v>6099</v>
      </c>
      <c r="Z1705" s="87"/>
      <c r="AA1705" s="48"/>
      <c r="AB1705" s="49"/>
      <c r="AC1705" s="48"/>
      <c r="AD1705" s="49"/>
      <c r="AE1705" s="48"/>
      <c r="AF1705" s="49"/>
      <c r="AG1705" s="48"/>
      <c r="AH1705" s="49"/>
      <c r="AI1705" s="48"/>
    </row>
    <row r="1706" spans="1:35" x14ac:dyDescent="0.25">
      <c r="A1706" s="62" t="s">
        <v>940</v>
      </c>
      <c r="B1706" s="62" t="s">
        <v>1462</v>
      </c>
      <c r="C1706" s="63"/>
      <c r="D1706" s="64"/>
      <c r="E1706" s="65"/>
      <c r="F1706" s="66"/>
      <c r="G1706" s="63"/>
      <c r="H1706" s="67"/>
      <c r="I1706" s="68"/>
      <c r="J1706" s="68"/>
      <c r="K1706" s="34"/>
      <c r="L1706" s="75">
        <v>1706</v>
      </c>
      <c r="M1706" s="75" t="b">
        <f xml:space="preserve"> IF(AND(Edges[Relationship Date (UTC)] &gt;= Misc!$O$2, Edges[Relationship Date (UTC)] &lt;= Misc!$P$2,Edges[Tweet Date (UTC)] &gt;= Misc!$O$3, Edges[Tweet Date (UTC)] &lt;= Misc!$P$3,TRUE), TRUE, FALSE)</f>
        <v>1</v>
      </c>
      <c r="N1706" s="70"/>
      <c r="O1706" s="87" t="s">
        <v>1908</v>
      </c>
      <c r="P1706" s="90">
        <v>44081.395798611113</v>
      </c>
      <c r="Q1706" s="87" t="s">
        <v>2046</v>
      </c>
      <c r="R1706" s="87"/>
      <c r="S1706" s="87"/>
      <c r="T1706" s="87" t="s">
        <v>2750</v>
      </c>
      <c r="U1706" s="90">
        <v>44081.395798611113</v>
      </c>
      <c r="V1706" s="92" t="s">
        <v>4099</v>
      </c>
      <c r="W1706" s="87"/>
      <c r="X1706" s="87"/>
      <c r="Y1706" s="96" t="s">
        <v>6099</v>
      </c>
      <c r="Z1706" s="87"/>
      <c r="AA1706" s="48"/>
      <c r="AB1706" s="49"/>
      <c r="AC1706" s="48"/>
      <c r="AD1706" s="49"/>
      <c r="AE1706" s="48"/>
      <c r="AF1706" s="49"/>
      <c r="AG1706" s="48"/>
      <c r="AH1706" s="49"/>
      <c r="AI1706" s="48"/>
    </row>
    <row r="1707" spans="1:35" x14ac:dyDescent="0.25">
      <c r="A1707" s="62" t="s">
        <v>940</v>
      </c>
      <c r="B1707" s="62" t="s">
        <v>1354</v>
      </c>
      <c r="C1707" s="63"/>
      <c r="D1707" s="64"/>
      <c r="E1707" s="65"/>
      <c r="F1707" s="66"/>
      <c r="G1707" s="63"/>
      <c r="H1707" s="67"/>
      <c r="I1707" s="68"/>
      <c r="J1707" s="68"/>
      <c r="K1707" s="34"/>
      <c r="L1707" s="75">
        <v>1707</v>
      </c>
      <c r="M1707" s="75" t="b">
        <f xml:space="preserve"> IF(AND(Edges[Relationship Date (UTC)] &gt;= Misc!$O$2, Edges[Relationship Date (UTC)] &lt;= Misc!$P$2,Edges[Tweet Date (UTC)] &gt;= Misc!$O$3, Edges[Tweet Date (UTC)] &lt;= Misc!$P$3,TRUE), TRUE, FALSE)</f>
        <v>1</v>
      </c>
      <c r="N1707" s="70"/>
      <c r="O1707" s="87" t="s">
        <v>1908</v>
      </c>
      <c r="P1707" s="90">
        <v>44081.395798611113</v>
      </c>
      <c r="Q1707" s="87" t="s">
        <v>2046</v>
      </c>
      <c r="R1707" s="87"/>
      <c r="S1707" s="87"/>
      <c r="T1707" s="87" t="s">
        <v>2750</v>
      </c>
      <c r="U1707" s="90">
        <v>44081.395798611113</v>
      </c>
      <c r="V1707" s="92" t="s">
        <v>4099</v>
      </c>
      <c r="W1707" s="87"/>
      <c r="X1707" s="87"/>
      <c r="Y1707" s="96" t="s">
        <v>6099</v>
      </c>
      <c r="Z1707" s="87"/>
      <c r="AA1707" s="48"/>
      <c r="AB1707" s="49"/>
      <c r="AC1707" s="48"/>
      <c r="AD1707" s="49"/>
      <c r="AE1707" s="48"/>
      <c r="AF1707" s="49"/>
      <c r="AG1707" s="48"/>
      <c r="AH1707" s="49"/>
      <c r="AI1707" s="48"/>
    </row>
    <row r="1708" spans="1:35" x14ac:dyDescent="0.25">
      <c r="A1708" s="62" t="s">
        <v>940</v>
      </c>
      <c r="B1708" s="62" t="s">
        <v>1355</v>
      </c>
      <c r="C1708" s="63"/>
      <c r="D1708" s="64"/>
      <c r="E1708" s="65"/>
      <c r="F1708" s="66"/>
      <c r="G1708" s="63"/>
      <c r="H1708" s="67"/>
      <c r="I1708" s="68"/>
      <c r="J1708" s="68"/>
      <c r="K1708" s="34"/>
      <c r="L1708" s="75">
        <v>1708</v>
      </c>
      <c r="M1708" s="75" t="b">
        <f xml:space="preserve"> IF(AND(Edges[Relationship Date (UTC)] &gt;= Misc!$O$2, Edges[Relationship Date (UTC)] &lt;= Misc!$P$2,Edges[Tweet Date (UTC)] &gt;= Misc!$O$3, Edges[Tweet Date (UTC)] &lt;= Misc!$P$3,TRUE), TRUE, FALSE)</f>
        <v>1</v>
      </c>
      <c r="N1708" s="70"/>
      <c r="O1708" s="87" t="s">
        <v>1908</v>
      </c>
      <c r="P1708" s="90">
        <v>44081.395798611113</v>
      </c>
      <c r="Q1708" s="87" t="s">
        <v>2046</v>
      </c>
      <c r="R1708" s="87"/>
      <c r="S1708" s="87"/>
      <c r="T1708" s="87" t="s">
        <v>2750</v>
      </c>
      <c r="U1708" s="90">
        <v>44081.395798611113</v>
      </c>
      <c r="V1708" s="92" t="s">
        <v>4099</v>
      </c>
      <c r="W1708" s="87"/>
      <c r="X1708" s="87"/>
      <c r="Y1708" s="96" t="s">
        <v>6099</v>
      </c>
      <c r="Z1708" s="87"/>
      <c r="AA1708" s="48">
        <v>0</v>
      </c>
      <c r="AB1708" s="49">
        <v>0</v>
      </c>
      <c r="AC1708" s="48">
        <v>0</v>
      </c>
      <c r="AD1708" s="49">
        <v>0</v>
      </c>
      <c r="AE1708" s="48">
        <v>0</v>
      </c>
      <c r="AF1708" s="49">
        <v>0</v>
      </c>
      <c r="AG1708" s="48">
        <v>12</v>
      </c>
      <c r="AH1708" s="49">
        <v>100</v>
      </c>
      <c r="AI1708" s="48">
        <v>12</v>
      </c>
    </row>
    <row r="1709" spans="1:35" x14ac:dyDescent="0.25">
      <c r="A1709" s="62" t="s">
        <v>941</v>
      </c>
      <c r="B1709" s="62" t="s">
        <v>1396</v>
      </c>
      <c r="C1709" s="63"/>
      <c r="D1709" s="64"/>
      <c r="E1709" s="65"/>
      <c r="F1709" s="66"/>
      <c r="G1709" s="63"/>
      <c r="H1709" s="67"/>
      <c r="I1709" s="68"/>
      <c r="J1709" s="68"/>
      <c r="K1709" s="34"/>
      <c r="L1709" s="75">
        <v>1709</v>
      </c>
      <c r="M1709" s="75" t="b">
        <f xml:space="preserve"> IF(AND(Edges[Relationship Date (UTC)] &gt;= Misc!$O$2, Edges[Relationship Date (UTC)] &lt;= Misc!$P$2,Edges[Tweet Date (UTC)] &gt;= Misc!$O$3, Edges[Tweet Date (UTC)] &lt;= Misc!$P$3,TRUE), TRUE, FALSE)</f>
        <v>1</v>
      </c>
      <c r="N1709" s="70"/>
      <c r="O1709" s="87" t="s">
        <v>1908</v>
      </c>
      <c r="P1709" s="90">
        <v>44081.395810185182</v>
      </c>
      <c r="Q1709" s="87" t="s">
        <v>1974</v>
      </c>
      <c r="R1709" s="87"/>
      <c r="S1709" s="87"/>
      <c r="T1709" s="87" t="s">
        <v>2743</v>
      </c>
      <c r="U1709" s="90">
        <v>44081.395810185182</v>
      </c>
      <c r="V1709" s="92" t="s">
        <v>4101</v>
      </c>
      <c r="W1709" s="87"/>
      <c r="X1709" s="87"/>
      <c r="Y1709" s="96" t="s">
        <v>6101</v>
      </c>
      <c r="Z1709" s="87"/>
      <c r="AA1709" s="48">
        <v>0</v>
      </c>
      <c r="AB1709" s="49">
        <v>0</v>
      </c>
      <c r="AC1709" s="48">
        <v>0</v>
      </c>
      <c r="AD1709" s="49">
        <v>0</v>
      </c>
      <c r="AE1709" s="48">
        <v>0</v>
      </c>
      <c r="AF1709" s="49">
        <v>0</v>
      </c>
      <c r="AG1709" s="48">
        <v>36</v>
      </c>
      <c r="AH1709" s="49">
        <v>100</v>
      </c>
      <c r="AI1709" s="48">
        <v>36</v>
      </c>
    </row>
    <row r="1710" spans="1:35" x14ac:dyDescent="0.25">
      <c r="A1710" s="62" t="s">
        <v>942</v>
      </c>
      <c r="B1710" s="62" t="s">
        <v>1361</v>
      </c>
      <c r="C1710" s="63"/>
      <c r="D1710" s="64"/>
      <c r="E1710" s="65"/>
      <c r="F1710" s="66"/>
      <c r="G1710" s="63"/>
      <c r="H1710" s="67"/>
      <c r="I1710" s="68"/>
      <c r="J1710" s="68"/>
      <c r="K1710" s="34"/>
      <c r="L1710" s="75">
        <v>1710</v>
      </c>
      <c r="M1710" s="75" t="b">
        <f xml:space="preserve"> IF(AND(Edges[Relationship Date (UTC)] &gt;= Misc!$O$2, Edges[Relationship Date (UTC)] &lt;= Misc!$P$2,Edges[Tweet Date (UTC)] &gt;= Misc!$O$3, Edges[Tweet Date (UTC)] &lt;= Misc!$P$3,TRUE), TRUE, FALSE)</f>
        <v>1</v>
      </c>
      <c r="N1710" s="70"/>
      <c r="O1710" s="87" t="s">
        <v>1908</v>
      </c>
      <c r="P1710" s="90">
        <v>44081.395821759259</v>
      </c>
      <c r="Q1710" s="87" t="s">
        <v>1925</v>
      </c>
      <c r="R1710" s="87"/>
      <c r="S1710" s="87"/>
      <c r="T1710" s="87"/>
      <c r="U1710" s="90">
        <v>44081.395821759259</v>
      </c>
      <c r="V1710" s="92" t="s">
        <v>4102</v>
      </c>
      <c r="W1710" s="87"/>
      <c r="X1710" s="87"/>
      <c r="Y1710" s="96" t="s">
        <v>6102</v>
      </c>
      <c r="Z1710" s="87"/>
      <c r="AA1710" s="48"/>
      <c r="AB1710" s="49"/>
      <c r="AC1710" s="48"/>
      <c r="AD1710" s="49"/>
      <c r="AE1710" s="48"/>
      <c r="AF1710" s="49"/>
      <c r="AG1710" s="48"/>
      <c r="AH1710" s="49"/>
      <c r="AI1710" s="48"/>
    </row>
    <row r="1711" spans="1:35" x14ac:dyDescent="0.25">
      <c r="A1711" s="62" t="s">
        <v>942</v>
      </c>
      <c r="B1711" s="62" t="s">
        <v>1362</v>
      </c>
      <c r="C1711" s="63"/>
      <c r="D1711" s="64"/>
      <c r="E1711" s="65"/>
      <c r="F1711" s="66"/>
      <c r="G1711" s="63"/>
      <c r="H1711" s="67"/>
      <c r="I1711" s="68"/>
      <c r="J1711" s="68"/>
      <c r="K1711" s="34"/>
      <c r="L1711" s="75">
        <v>1711</v>
      </c>
      <c r="M1711" s="75" t="b">
        <f xml:space="preserve"> IF(AND(Edges[Relationship Date (UTC)] &gt;= Misc!$O$2, Edges[Relationship Date (UTC)] &lt;= Misc!$P$2,Edges[Tweet Date (UTC)] &gt;= Misc!$O$3, Edges[Tweet Date (UTC)] &lt;= Misc!$P$3,TRUE), TRUE, FALSE)</f>
        <v>1</v>
      </c>
      <c r="N1711" s="70"/>
      <c r="O1711" s="87" t="s">
        <v>1908</v>
      </c>
      <c r="P1711" s="90">
        <v>44081.395821759259</v>
      </c>
      <c r="Q1711" s="87" t="s">
        <v>1925</v>
      </c>
      <c r="R1711" s="87"/>
      <c r="S1711" s="87"/>
      <c r="T1711" s="87"/>
      <c r="U1711" s="90">
        <v>44081.395821759259</v>
      </c>
      <c r="V1711" s="92" t="s">
        <v>4102</v>
      </c>
      <c r="W1711" s="87"/>
      <c r="X1711" s="87"/>
      <c r="Y1711" s="96" t="s">
        <v>6102</v>
      </c>
      <c r="Z1711" s="87"/>
      <c r="AA1711" s="48">
        <v>0</v>
      </c>
      <c r="AB1711" s="49">
        <v>0</v>
      </c>
      <c r="AC1711" s="48">
        <v>0</v>
      </c>
      <c r="AD1711" s="49">
        <v>0</v>
      </c>
      <c r="AE1711" s="48">
        <v>0</v>
      </c>
      <c r="AF1711" s="49">
        <v>0</v>
      </c>
      <c r="AG1711" s="48">
        <v>42</v>
      </c>
      <c r="AH1711" s="49">
        <v>100</v>
      </c>
      <c r="AI1711" s="48">
        <v>42</v>
      </c>
    </row>
    <row r="1712" spans="1:35" x14ac:dyDescent="0.25">
      <c r="A1712" s="62" t="s">
        <v>943</v>
      </c>
      <c r="B1712" s="62" t="s">
        <v>1769</v>
      </c>
      <c r="C1712" s="63"/>
      <c r="D1712" s="64"/>
      <c r="E1712" s="65"/>
      <c r="F1712" s="66"/>
      <c r="G1712" s="63"/>
      <c r="H1712" s="67"/>
      <c r="I1712" s="68"/>
      <c r="J1712" s="68"/>
      <c r="K1712" s="34"/>
      <c r="L1712" s="75">
        <v>1712</v>
      </c>
      <c r="M1712" s="75" t="b">
        <f xml:space="preserve"> IF(AND(Edges[Relationship Date (UTC)] &gt;= Misc!$O$2, Edges[Relationship Date (UTC)] &lt;= Misc!$P$2,Edges[Tweet Date (UTC)] &gt;= Misc!$O$3, Edges[Tweet Date (UTC)] &lt;= Misc!$P$3,TRUE), TRUE, FALSE)</f>
        <v>1</v>
      </c>
      <c r="N1712" s="70"/>
      <c r="O1712" s="87" t="s">
        <v>1908</v>
      </c>
      <c r="P1712" s="90">
        <v>44081.395844907405</v>
      </c>
      <c r="Q1712" s="87" t="s">
        <v>2407</v>
      </c>
      <c r="R1712" s="87"/>
      <c r="S1712" s="87"/>
      <c r="T1712" s="87" t="s">
        <v>2863</v>
      </c>
      <c r="U1712" s="90">
        <v>44081.395844907405</v>
      </c>
      <c r="V1712" s="92" t="s">
        <v>4103</v>
      </c>
      <c r="W1712" s="87"/>
      <c r="X1712" s="87"/>
      <c r="Y1712" s="96" t="s">
        <v>6103</v>
      </c>
      <c r="Z1712" s="87"/>
      <c r="AA1712" s="48"/>
      <c r="AB1712" s="49"/>
      <c r="AC1712" s="48"/>
      <c r="AD1712" s="49"/>
      <c r="AE1712" s="48"/>
      <c r="AF1712" s="49"/>
      <c r="AG1712" s="48"/>
      <c r="AH1712" s="49"/>
      <c r="AI1712" s="48"/>
    </row>
    <row r="1713" spans="1:35" x14ac:dyDescent="0.25">
      <c r="A1713" s="62" t="s">
        <v>943</v>
      </c>
      <c r="B1713" s="62" t="s">
        <v>1770</v>
      </c>
      <c r="C1713" s="63"/>
      <c r="D1713" s="64"/>
      <c r="E1713" s="65"/>
      <c r="F1713" s="66"/>
      <c r="G1713" s="63"/>
      <c r="H1713" s="67"/>
      <c r="I1713" s="68"/>
      <c r="J1713" s="68"/>
      <c r="K1713" s="34"/>
      <c r="L1713" s="75">
        <v>1713</v>
      </c>
      <c r="M1713" s="75" t="b">
        <f xml:space="preserve"> IF(AND(Edges[Relationship Date (UTC)] &gt;= Misc!$O$2, Edges[Relationship Date (UTC)] &lt;= Misc!$P$2,Edges[Tweet Date (UTC)] &gt;= Misc!$O$3, Edges[Tweet Date (UTC)] &lt;= Misc!$P$3,TRUE), TRUE, FALSE)</f>
        <v>1</v>
      </c>
      <c r="N1713" s="70"/>
      <c r="O1713" s="87" t="s">
        <v>1908</v>
      </c>
      <c r="P1713" s="90">
        <v>44081.395844907405</v>
      </c>
      <c r="Q1713" s="87" t="s">
        <v>2407</v>
      </c>
      <c r="R1713" s="87"/>
      <c r="S1713" s="87"/>
      <c r="T1713" s="87" t="s">
        <v>2863</v>
      </c>
      <c r="U1713" s="90">
        <v>44081.395844907405</v>
      </c>
      <c r="V1713" s="92" t="s">
        <v>4103</v>
      </c>
      <c r="W1713" s="87"/>
      <c r="X1713" s="87"/>
      <c r="Y1713" s="96" t="s">
        <v>6103</v>
      </c>
      <c r="Z1713" s="87"/>
      <c r="AA1713" s="48">
        <v>0</v>
      </c>
      <c r="AB1713" s="49">
        <v>0</v>
      </c>
      <c r="AC1713" s="48">
        <v>0</v>
      </c>
      <c r="AD1713" s="49">
        <v>0</v>
      </c>
      <c r="AE1713" s="48">
        <v>0</v>
      </c>
      <c r="AF1713" s="49">
        <v>0</v>
      </c>
      <c r="AG1713" s="48">
        <v>10</v>
      </c>
      <c r="AH1713" s="49">
        <v>100</v>
      </c>
      <c r="AI1713" s="48">
        <v>10</v>
      </c>
    </row>
    <row r="1714" spans="1:35" x14ac:dyDescent="0.25">
      <c r="A1714" s="62" t="s">
        <v>943</v>
      </c>
      <c r="B1714" s="62" t="s">
        <v>1346</v>
      </c>
      <c r="C1714" s="63"/>
      <c r="D1714" s="64"/>
      <c r="E1714" s="65"/>
      <c r="F1714" s="66"/>
      <c r="G1714" s="63"/>
      <c r="H1714" s="67"/>
      <c r="I1714" s="68"/>
      <c r="J1714" s="68"/>
      <c r="K1714" s="34"/>
      <c r="L1714" s="75">
        <v>1714</v>
      </c>
      <c r="M1714" s="75" t="b">
        <f xml:space="preserve"> IF(AND(Edges[Relationship Date (UTC)] &gt;= Misc!$O$2, Edges[Relationship Date (UTC)] &lt;= Misc!$P$2,Edges[Tweet Date (UTC)] &gt;= Misc!$O$3, Edges[Tweet Date (UTC)] &lt;= Misc!$P$3,TRUE), TRUE, FALSE)</f>
        <v>1</v>
      </c>
      <c r="N1714" s="70"/>
      <c r="O1714" s="87" t="s">
        <v>1908</v>
      </c>
      <c r="P1714" s="90">
        <v>44081.395532407405</v>
      </c>
      <c r="Q1714" s="87" t="s">
        <v>1912</v>
      </c>
      <c r="R1714" s="87"/>
      <c r="S1714" s="87"/>
      <c r="T1714" s="87" t="s">
        <v>2743</v>
      </c>
      <c r="U1714" s="90">
        <v>44081.395532407405</v>
      </c>
      <c r="V1714" s="92" t="s">
        <v>4104</v>
      </c>
      <c r="W1714" s="87"/>
      <c r="X1714" s="87"/>
      <c r="Y1714" s="96" t="s">
        <v>6104</v>
      </c>
      <c r="Z1714" s="87"/>
      <c r="AA1714" s="48">
        <v>0</v>
      </c>
      <c r="AB1714" s="49">
        <v>0</v>
      </c>
      <c r="AC1714" s="48">
        <v>0</v>
      </c>
      <c r="AD1714" s="49">
        <v>0</v>
      </c>
      <c r="AE1714" s="48">
        <v>0</v>
      </c>
      <c r="AF1714" s="49">
        <v>0</v>
      </c>
      <c r="AG1714" s="48">
        <v>39</v>
      </c>
      <c r="AH1714" s="49">
        <v>100</v>
      </c>
      <c r="AI1714" s="48">
        <v>39</v>
      </c>
    </row>
    <row r="1715" spans="1:35" x14ac:dyDescent="0.25">
      <c r="A1715" s="62" t="s">
        <v>943</v>
      </c>
      <c r="B1715" s="62" t="s">
        <v>1385</v>
      </c>
      <c r="C1715" s="63"/>
      <c r="D1715" s="64"/>
      <c r="E1715" s="65"/>
      <c r="F1715" s="66"/>
      <c r="G1715" s="63"/>
      <c r="H1715" s="67"/>
      <c r="I1715" s="68"/>
      <c r="J1715" s="68"/>
      <c r="K1715" s="34"/>
      <c r="L1715" s="75">
        <v>1715</v>
      </c>
      <c r="M1715" s="75" t="b">
        <f xml:space="preserve"> IF(AND(Edges[Relationship Date (UTC)] &gt;= Misc!$O$2, Edges[Relationship Date (UTC)] &lt;= Misc!$P$2,Edges[Tweet Date (UTC)] &gt;= Misc!$O$3, Edges[Tweet Date (UTC)] &lt;= Misc!$P$3,TRUE), TRUE, FALSE)</f>
        <v>1</v>
      </c>
      <c r="N1715" s="70"/>
      <c r="O1715" s="87" t="s">
        <v>1908</v>
      </c>
      <c r="P1715" s="90">
        <v>44081.395844907405</v>
      </c>
      <c r="Q1715" s="87" t="s">
        <v>2407</v>
      </c>
      <c r="R1715" s="87"/>
      <c r="S1715" s="87"/>
      <c r="T1715" s="87" t="s">
        <v>2863</v>
      </c>
      <c r="U1715" s="90">
        <v>44081.395844907405</v>
      </c>
      <c r="V1715" s="92" t="s">
        <v>4103</v>
      </c>
      <c r="W1715" s="87"/>
      <c r="X1715" s="87"/>
      <c r="Y1715" s="96" t="s">
        <v>6103</v>
      </c>
      <c r="Z1715" s="87"/>
      <c r="AA1715" s="48"/>
      <c r="AB1715" s="49"/>
      <c r="AC1715" s="48"/>
      <c r="AD1715" s="49"/>
      <c r="AE1715" s="48"/>
      <c r="AF1715" s="49"/>
      <c r="AG1715" s="48"/>
      <c r="AH1715" s="49"/>
      <c r="AI1715" s="48"/>
    </row>
    <row r="1716" spans="1:35" x14ac:dyDescent="0.25">
      <c r="A1716" s="62" t="s">
        <v>944</v>
      </c>
      <c r="B1716" s="62" t="s">
        <v>1165</v>
      </c>
      <c r="C1716" s="63"/>
      <c r="D1716" s="64"/>
      <c r="E1716" s="65"/>
      <c r="F1716" s="66"/>
      <c r="G1716" s="63"/>
      <c r="H1716" s="67"/>
      <c r="I1716" s="68"/>
      <c r="J1716" s="68"/>
      <c r="K1716" s="34"/>
      <c r="L1716" s="75">
        <v>1716</v>
      </c>
      <c r="M1716" s="75" t="b">
        <f xml:space="preserve"> IF(AND(Edges[Relationship Date (UTC)] &gt;= Misc!$O$2, Edges[Relationship Date (UTC)] &lt;= Misc!$P$2,Edges[Tweet Date (UTC)] &gt;= Misc!$O$3, Edges[Tweet Date (UTC)] &lt;= Misc!$P$3,TRUE), TRUE, FALSE)</f>
        <v>1</v>
      </c>
      <c r="N1716" s="70"/>
      <c r="O1716" s="87" t="s">
        <v>1908</v>
      </c>
      <c r="P1716" s="90">
        <v>44081.395914351851</v>
      </c>
      <c r="Q1716" s="87" t="s">
        <v>1921</v>
      </c>
      <c r="R1716" s="87"/>
      <c r="S1716" s="87"/>
      <c r="T1716" s="87" t="s">
        <v>2747</v>
      </c>
      <c r="U1716" s="90">
        <v>44081.395914351851</v>
      </c>
      <c r="V1716" s="92" t="s">
        <v>4105</v>
      </c>
      <c r="W1716" s="87"/>
      <c r="X1716" s="87"/>
      <c r="Y1716" s="96" t="s">
        <v>6105</v>
      </c>
      <c r="Z1716" s="87"/>
      <c r="AA1716" s="48">
        <v>0</v>
      </c>
      <c r="AB1716" s="49">
        <v>0</v>
      </c>
      <c r="AC1716" s="48">
        <v>0</v>
      </c>
      <c r="AD1716" s="49">
        <v>0</v>
      </c>
      <c r="AE1716" s="48">
        <v>0</v>
      </c>
      <c r="AF1716" s="49">
        <v>0</v>
      </c>
      <c r="AG1716" s="48">
        <v>26</v>
      </c>
      <c r="AH1716" s="49">
        <v>100</v>
      </c>
      <c r="AI1716" s="48">
        <v>26</v>
      </c>
    </row>
    <row r="1717" spans="1:35" x14ac:dyDescent="0.25">
      <c r="A1717" s="62" t="s">
        <v>945</v>
      </c>
      <c r="B1717" s="62" t="s">
        <v>1414</v>
      </c>
      <c r="C1717" s="63"/>
      <c r="D1717" s="64"/>
      <c r="E1717" s="65"/>
      <c r="F1717" s="66"/>
      <c r="G1717" s="63"/>
      <c r="H1717" s="67"/>
      <c r="I1717" s="68"/>
      <c r="J1717" s="68"/>
      <c r="K1717" s="34"/>
      <c r="L1717" s="75">
        <v>1717</v>
      </c>
      <c r="M1717" s="75" t="b">
        <f xml:space="preserve"> IF(AND(Edges[Relationship Date (UTC)] &gt;= Misc!$O$2, Edges[Relationship Date (UTC)] &lt;= Misc!$P$2,Edges[Tweet Date (UTC)] &gt;= Misc!$O$3, Edges[Tweet Date (UTC)] &lt;= Misc!$P$3,TRUE), TRUE, FALSE)</f>
        <v>1</v>
      </c>
      <c r="N1717" s="70"/>
      <c r="O1717" s="87" t="s">
        <v>1908</v>
      </c>
      <c r="P1717" s="90">
        <v>44081.395937499998</v>
      </c>
      <c r="Q1717" s="87" t="s">
        <v>1991</v>
      </c>
      <c r="R1717" s="87"/>
      <c r="S1717" s="87"/>
      <c r="T1717" s="87" t="s">
        <v>2743</v>
      </c>
      <c r="U1717" s="90">
        <v>44081.395937499998</v>
      </c>
      <c r="V1717" s="92" t="s">
        <v>4106</v>
      </c>
      <c r="W1717" s="87"/>
      <c r="X1717" s="87"/>
      <c r="Y1717" s="96" t="s">
        <v>6106</v>
      </c>
      <c r="Z1717" s="87"/>
      <c r="AA1717" s="48">
        <v>0</v>
      </c>
      <c r="AB1717" s="49">
        <v>0</v>
      </c>
      <c r="AC1717" s="48">
        <v>0</v>
      </c>
      <c r="AD1717" s="49">
        <v>0</v>
      </c>
      <c r="AE1717" s="48">
        <v>0</v>
      </c>
      <c r="AF1717" s="49">
        <v>0</v>
      </c>
      <c r="AG1717" s="48">
        <v>40</v>
      </c>
      <c r="AH1717" s="49">
        <v>100</v>
      </c>
      <c r="AI1717" s="48">
        <v>40</v>
      </c>
    </row>
    <row r="1718" spans="1:35" x14ac:dyDescent="0.25">
      <c r="A1718" s="62" t="s">
        <v>946</v>
      </c>
      <c r="B1718" s="62" t="s">
        <v>1771</v>
      </c>
      <c r="C1718" s="63"/>
      <c r="D1718" s="64"/>
      <c r="E1718" s="65"/>
      <c r="F1718" s="66"/>
      <c r="G1718" s="63"/>
      <c r="H1718" s="67"/>
      <c r="I1718" s="68"/>
      <c r="J1718" s="68"/>
      <c r="K1718" s="34"/>
      <c r="L1718" s="75">
        <v>1718</v>
      </c>
      <c r="M1718" s="75" t="b">
        <f xml:space="preserve"> IF(AND(Edges[Relationship Date (UTC)] &gt;= Misc!$O$2, Edges[Relationship Date (UTC)] &lt;= Misc!$P$2,Edges[Tweet Date (UTC)] &gt;= Misc!$O$3, Edges[Tweet Date (UTC)] &lt;= Misc!$P$3,TRUE), TRUE, FALSE)</f>
        <v>1</v>
      </c>
      <c r="N1718" s="70"/>
      <c r="O1718" s="87" t="s">
        <v>1908</v>
      </c>
      <c r="P1718" s="90">
        <v>44081.395937499998</v>
      </c>
      <c r="Q1718" s="87" t="s">
        <v>2408</v>
      </c>
      <c r="R1718" s="87"/>
      <c r="S1718" s="87"/>
      <c r="T1718" s="87" t="s">
        <v>2864</v>
      </c>
      <c r="U1718" s="90">
        <v>44081.395937499998</v>
      </c>
      <c r="V1718" s="92" t="s">
        <v>4107</v>
      </c>
      <c r="W1718" s="87"/>
      <c r="X1718" s="87"/>
      <c r="Y1718" s="96" t="s">
        <v>6107</v>
      </c>
      <c r="Z1718" s="87"/>
      <c r="AA1718" s="48"/>
      <c r="AB1718" s="49"/>
      <c r="AC1718" s="48"/>
      <c r="AD1718" s="49"/>
      <c r="AE1718" s="48"/>
      <c r="AF1718" s="49"/>
      <c r="AG1718" s="48"/>
      <c r="AH1718" s="49"/>
      <c r="AI1718" s="48"/>
    </row>
    <row r="1719" spans="1:35" x14ac:dyDescent="0.25">
      <c r="A1719" s="62" t="s">
        <v>946</v>
      </c>
      <c r="B1719" s="62" t="s">
        <v>1772</v>
      </c>
      <c r="C1719" s="63"/>
      <c r="D1719" s="64"/>
      <c r="E1719" s="65"/>
      <c r="F1719" s="66"/>
      <c r="G1719" s="63"/>
      <c r="H1719" s="67"/>
      <c r="I1719" s="68"/>
      <c r="J1719" s="68"/>
      <c r="K1719" s="34"/>
      <c r="L1719" s="75">
        <v>1719</v>
      </c>
      <c r="M1719" s="75" t="b">
        <f xml:space="preserve"> IF(AND(Edges[Relationship Date (UTC)] &gt;= Misc!$O$2, Edges[Relationship Date (UTC)] &lt;= Misc!$P$2,Edges[Tweet Date (UTC)] &gt;= Misc!$O$3, Edges[Tweet Date (UTC)] &lt;= Misc!$P$3,TRUE), TRUE, FALSE)</f>
        <v>1</v>
      </c>
      <c r="N1719" s="70"/>
      <c r="O1719" s="87" t="s">
        <v>1908</v>
      </c>
      <c r="P1719" s="90">
        <v>44081.395937499998</v>
      </c>
      <c r="Q1719" s="87" t="s">
        <v>2408</v>
      </c>
      <c r="R1719" s="87"/>
      <c r="S1719" s="87"/>
      <c r="T1719" s="87" t="s">
        <v>2864</v>
      </c>
      <c r="U1719" s="90">
        <v>44081.395937499998</v>
      </c>
      <c r="V1719" s="92" t="s">
        <v>4107</v>
      </c>
      <c r="W1719" s="87"/>
      <c r="X1719" s="87"/>
      <c r="Y1719" s="96" t="s">
        <v>6107</v>
      </c>
      <c r="Z1719" s="87"/>
      <c r="AA1719" s="48"/>
      <c r="AB1719" s="49"/>
      <c r="AC1719" s="48"/>
      <c r="AD1719" s="49"/>
      <c r="AE1719" s="48"/>
      <c r="AF1719" s="49"/>
      <c r="AG1719" s="48"/>
      <c r="AH1719" s="49"/>
      <c r="AI1719" s="48"/>
    </row>
    <row r="1720" spans="1:35" x14ac:dyDescent="0.25">
      <c r="A1720" s="62" t="s">
        <v>946</v>
      </c>
      <c r="B1720" s="62" t="s">
        <v>1404</v>
      </c>
      <c r="C1720" s="63"/>
      <c r="D1720" s="64"/>
      <c r="E1720" s="65"/>
      <c r="F1720" s="66"/>
      <c r="G1720" s="63"/>
      <c r="H1720" s="67"/>
      <c r="I1720" s="68"/>
      <c r="J1720" s="68"/>
      <c r="K1720" s="34"/>
      <c r="L1720" s="75">
        <v>1720</v>
      </c>
      <c r="M1720" s="75" t="b">
        <f xml:space="preserve"> IF(AND(Edges[Relationship Date (UTC)] &gt;= Misc!$O$2, Edges[Relationship Date (UTC)] &lt;= Misc!$P$2,Edges[Tweet Date (UTC)] &gt;= Misc!$O$3, Edges[Tweet Date (UTC)] &lt;= Misc!$P$3,TRUE), TRUE, FALSE)</f>
        <v>1</v>
      </c>
      <c r="N1720" s="70"/>
      <c r="O1720" s="87" t="s">
        <v>1908</v>
      </c>
      <c r="P1720" s="90">
        <v>44081.395937499998</v>
      </c>
      <c r="Q1720" s="87" t="s">
        <v>2408</v>
      </c>
      <c r="R1720" s="87"/>
      <c r="S1720" s="87"/>
      <c r="T1720" s="87" t="s">
        <v>2864</v>
      </c>
      <c r="U1720" s="90">
        <v>44081.395937499998</v>
      </c>
      <c r="V1720" s="92" t="s">
        <v>4107</v>
      </c>
      <c r="W1720" s="87"/>
      <c r="X1720" s="87"/>
      <c r="Y1720" s="96" t="s">
        <v>6107</v>
      </c>
      <c r="Z1720" s="87"/>
      <c r="AA1720" s="48"/>
      <c r="AB1720" s="49"/>
      <c r="AC1720" s="48"/>
      <c r="AD1720" s="49"/>
      <c r="AE1720" s="48"/>
      <c r="AF1720" s="49"/>
      <c r="AG1720" s="48"/>
      <c r="AH1720" s="49"/>
      <c r="AI1720" s="48"/>
    </row>
    <row r="1721" spans="1:35" x14ac:dyDescent="0.25">
      <c r="A1721" s="62" t="s">
        <v>946</v>
      </c>
      <c r="B1721" s="62" t="s">
        <v>1773</v>
      </c>
      <c r="C1721" s="63"/>
      <c r="D1721" s="64"/>
      <c r="E1721" s="65"/>
      <c r="F1721" s="66"/>
      <c r="G1721" s="63"/>
      <c r="H1721" s="67"/>
      <c r="I1721" s="68"/>
      <c r="J1721" s="68"/>
      <c r="K1721" s="34"/>
      <c r="L1721" s="75">
        <v>1721</v>
      </c>
      <c r="M1721" s="75" t="b">
        <f xml:space="preserve"> IF(AND(Edges[Relationship Date (UTC)] &gt;= Misc!$O$2, Edges[Relationship Date (UTC)] &lt;= Misc!$P$2,Edges[Tweet Date (UTC)] &gt;= Misc!$O$3, Edges[Tweet Date (UTC)] &lt;= Misc!$P$3,TRUE), TRUE, FALSE)</f>
        <v>1</v>
      </c>
      <c r="N1721" s="70"/>
      <c r="O1721" s="87" t="s">
        <v>1908</v>
      </c>
      <c r="P1721" s="90">
        <v>44081.395937499998</v>
      </c>
      <c r="Q1721" s="87" t="s">
        <v>2408</v>
      </c>
      <c r="R1721" s="87"/>
      <c r="S1721" s="87"/>
      <c r="T1721" s="87" t="s">
        <v>2864</v>
      </c>
      <c r="U1721" s="90">
        <v>44081.395937499998</v>
      </c>
      <c r="V1721" s="92" t="s">
        <v>4107</v>
      </c>
      <c r="W1721" s="87"/>
      <c r="X1721" s="87"/>
      <c r="Y1721" s="96" t="s">
        <v>6107</v>
      </c>
      <c r="Z1721" s="87"/>
      <c r="AA1721" s="48">
        <v>0</v>
      </c>
      <c r="AB1721" s="49">
        <v>0</v>
      </c>
      <c r="AC1721" s="48">
        <v>0</v>
      </c>
      <c r="AD1721" s="49">
        <v>0</v>
      </c>
      <c r="AE1721" s="48">
        <v>0</v>
      </c>
      <c r="AF1721" s="49">
        <v>0</v>
      </c>
      <c r="AG1721" s="48">
        <v>29</v>
      </c>
      <c r="AH1721" s="49">
        <v>100</v>
      </c>
      <c r="AI1721" s="48">
        <v>29</v>
      </c>
    </row>
    <row r="1722" spans="1:35" x14ac:dyDescent="0.25">
      <c r="A1722" s="62" t="s">
        <v>947</v>
      </c>
      <c r="B1722" s="62" t="s">
        <v>947</v>
      </c>
      <c r="C1722" s="63"/>
      <c r="D1722" s="64"/>
      <c r="E1722" s="65"/>
      <c r="F1722" s="66"/>
      <c r="G1722" s="63"/>
      <c r="H1722" s="67"/>
      <c r="I1722" s="68"/>
      <c r="J1722" s="68"/>
      <c r="K1722" s="34"/>
      <c r="L1722" s="75">
        <v>1722</v>
      </c>
      <c r="M1722" s="75" t="b">
        <f xml:space="preserve"> IF(AND(Edges[Relationship Date (UTC)] &gt;= Misc!$O$2, Edges[Relationship Date (UTC)] &lt;= Misc!$P$2,Edges[Tweet Date (UTC)] &gt;= Misc!$O$3, Edges[Tweet Date (UTC)] &lt;= Misc!$P$3,TRUE), TRUE, FALSE)</f>
        <v>1</v>
      </c>
      <c r="N1722" s="70"/>
      <c r="O1722" s="87" t="s">
        <v>178</v>
      </c>
      <c r="P1722" s="90">
        <v>44081.395995370367</v>
      </c>
      <c r="Q1722" s="87" t="s">
        <v>2409</v>
      </c>
      <c r="R1722" s="92" t="s">
        <v>2690</v>
      </c>
      <c r="S1722" s="87" t="s">
        <v>2738</v>
      </c>
      <c r="T1722" s="87" t="s">
        <v>2743</v>
      </c>
      <c r="U1722" s="90">
        <v>44081.395995370367</v>
      </c>
      <c r="V1722" s="92" t="s">
        <v>4108</v>
      </c>
      <c r="W1722" s="87"/>
      <c r="X1722" s="87"/>
      <c r="Y1722" s="96" t="s">
        <v>6108</v>
      </c>
      <c r="Z1722" s="87"/>
      <c r="AA1722" s="48">
        <v>0</v>
      </c>
      <c r="AB1722" s="49">
        <v>0</v>
      </c>
      <c r="AC1722" s="48">
        <v>0</v>
      </c>
      <c r="AD1722" s="49">
        <v>0</v>
      </c>
      <c r="AE1722" s="48">
        <v>0</v>
      </c>
      <c r="AF1722" s="49">
        <v>0</v>
      </c>
      <c r="AG1722" s="48">
        <v>35</v>
      </c>
      <c r="AH1722" s="49">
        <v>100</v>
      </c>
      <c r="AI1722" s="48">
        <v>35</v>
      </c>
    </row>
    <row r="1723" spans="1:35" x14ac:dyDescent="0.25">
      <c r="A1723" s="62" t="s">
        <v>948</v>
      </c>
      <c r="B1723" s="62" t="s">
        <v>1367</v>
      </c>
      <c r="C1723" s="63"/>
      <c r="D1723" s="64"/>
      <c r="E1723" s="65"/>
      <c r="F1723" s="66"/>
      <c r="G1723" s="63"/>
      <c r="H1723" s="67"/>
      <c r="I1723" s="68"/>
      <c r="J1723" s="68"/>
      <c r="K1723" s="34"/>
      <c r="L1723" s="75">
        <v>1723</v>
      </c>
      <c r="M1723" s="75" t="b">
        <f xml:space="preserve"> IF(AND(Edges[Relationship Date (UTC)] &gt;= Misc!$O$2, Edges[Relationship Date (UTC)] &lt;= Misc!$P$2,Edges[Tweet Date (UTC)] &gt;= Misc!$O$3, Edges[Tweet Date (UTC)] &lt;= Misc!$P$3,TRUE), TRUE, FALSE)</f>
        <v>1</v>
      </c>
      <c r="N1723" s="70"/>
      <c r="O1723" s="87" t="s">
        <v>1908</v>
      </c>
      <c r="P1723" s="90">
        <v>44081.396111111113</v>
      </c>
      <c r="Q1723" s="87" t="s">
        <v>1936</v>
      </c>
      <c r="R1723" s="87"/>
      <c r="S1723" s="87"/>
      <c r="T1723" s="87" t="s">
        <v>2747</v>
      </c>
      <c r="U1723" s="90">
        <v>44081.396111111113</v>
      </c>
      <c r="V1723" s="92" t="s">
        <v>4109</v>
      </c>
      <c r="W1723" s="87"/>
      <c r="X1723" s="87"/>
      <c r="Y1723" s="96" t="s">
        <v>6109</v>
      </c>
      <c r="Z1723" s="87"/>
      <c r="AA1723" s="48">
        <v>0</v>
      </c>
      <c r="AB1723" s="49">
        <v>0</v>
      </c>
      <c r="AC1723" s="48">
        <v>0</v>
      </c>
      <c r="AD1723" s="49">
        <v>0</v>
      </c>
      <c r="AE1723" s="48">
        <v>0</v>
      </c>
      <c r="AF1723" s="49">
        <v>0</v>
      </c>
      <c r="AG1723" s="48">
        <v>26</v>
      </c>
      <c r="AH1723" s="49">
        <v>100</v>
      </c>
      <c r="AI1723" s="48">
        <v>26</v>
      </c>
    </row>
    <row r="1724" spans="1:35" x14ac:dyDescent="0.25">
      <c r="A1724" s="62" t="s">
        <v>949</v>
      </c>
      <c r="B1724" s="62" t="s">
        <v>1361</v>
      </c>
      <c r="C1724" s="63"/>
      <c r="D1724" s="64"/>
      <c r="E1724" s="65"/>
      <c r="F1724" s="66"/>
      <c r="G1724" s="63"/>
      <c r="H1724" s="67"/>
      <c r="I1724" s="68"/>
      <c r="J1724" s="68"/>
      <c r="K1724" s="34"/>
      <c r="L1724" s="75">
        <v>1724</v>
      </c>
      <c r="M1724" s="75" t="b">
        <f xml:space="preserve"> IF(AND(Edges[Relationship Date (UTC)] &gt;= Misc!$O$2, Edges[Relationship Date (UTC)] &lt;= Misc!$P$2,Edges[Tweet Date (UTC)] &gt;= Misc!$O$3, Edges[Tweet Date (UTC)] &lt;= Misc!$P$3,TRUE), TRUE, FALSE)</f>
        <v>1</v>
      </c>
      <c r="N1724" s="70"/>
      <c r="O1724" s="87" t="s">
        <v>1908</v>
      </c>
      <c r="P1724" s="90">
        <v>44081.396122685182</v>
      </c>
      <c r="Q1724" s="87" t="s">
        <v>1925</v>
      </c>
      <c r="R1724" s="87"/>
      <c r="S1724" s="87"/>
      <c r="T1724" s="87"/>
      <c r="U1724" s="90">
        <v>44081.396122685182</v>
      </c>
      <c r="V1724" s="92" t="s">
        <v>4110</v>
      </c>
      <c r="W1724" s="87"/>
      <c r="X1724" s="87"/>
      <c r="Y1724" s="96" t="s">
        <v>6110</v>
      </c>
      <c r="Z1724" s="87"/>
      <c r="AA1724" s="48"/>
      <c r="AB1724" s="49"/>
      <c r="AC1724" s="48"/>
      <c r="AD1724" s="49"/>
      <c r="AE1724" s="48"/>
      <c r="AF1724" s="49"/>
      <c r="AG1724" s="48"/>
      <c r="AH1724" s="49"/>
      <c r="AI1724" s="48"/>
    </row>
    <row r="1725" spans="1:35" x14ac:dyDescent="0.25">
      <c r="A1725" s="62" t="s">
        <v>949</v>
      </c>
      <c r="B1725" s="62" t="s">
        <v>1362</v>
      </c>
      <c r="C1725" s="63"/>
      <c r="D1725" s="64"/>
      <c r="E1725" s="65"/>
      <c r="F1725" s="66"/>
      <c r="G1725" s="63"/>
      <c r="H1725" s="67"/>
      <c r="I1725" s="68"/>
      <c r="J1725" s="68"/>
      <c r="K1725" s="34"/>
      <c r="L1725" s="75">
        <v>1725</v>
      </c>
      <c r="M1725" s="75" t="b">
        <f xml:space="preserve"> IF(AND(Edges[Relationship Date (UTC)] &gt;= Misc!$O$2, Edges[Relationship Date (UTC)] &lt;= Misc!$P$2,Edges[Tweet Date (UTC)] &gt;= Misc!$O$3, Edges[Tweet Date (UTC)] &lt;= Misc!$P$3,TRUE), TRUE, FALSE)</f>
        <v>1</v>
      </c>
      <c r="N1725" s="70"/>
      <c r="O1725" s="87" t="s">
        <v>1908</v>
      </c>
      <c r="P1725" s="90">
        <v>44081.396122685182</v>
      </c>
      <c r="Q1725" s="87" t="s">
        <v>1925</v>
      </c>
      <c r="R1725" s="87"/>
      <c r="S1725" s="87"/>
      <c r="T1725" s="87"/>
      <c r="U1725" s="90">
        <v>44081.396122685182</v>
      </c>
      <c r="V1725" s="92" t="s">
        <v>4110</v>
      </c>
      <c r="W1725" s="87"/>
      <c r="X1725" s="87"/>
      <c r="Y1725" s="96" t="s">
        <v>6110</v>
      </c>
      <c r="Z1725" s="87"/>
      <c r="AA1725" s="48">
        <v>0</v>
      </c>
      <c r="AB1725" s="49">
        <v>0</v>
      </c>
      <c r="AC1725" s="48">
        <v>0</v>
      </c>
      <c r="AD1725" s="49">
        <v>0</v>
      </c>
      <c r="AE1725" s="48">
        <v>0</v>
      </c>
      <c r="AF1725" s="49">
        <v>0</v>
      </c>
      <c r="AG1725" s="48">
        <v>42</v>
      </c>
      <c r="AH1725" s="49">
        <v>100</v>
      </c>
      <c r="AI1725" s="48">
        <v>42</v>
      </c>
    </row>
    <row r="1726" spans="1:35" x14ac:dyDescent="0.25">
      <c r="A1726" s="62" t="s">
        <v>897</v>
      </c>
      <c r="B1726" s="62" t="s">
        <v>1386</v>
      </c>
      <c r="C1726" s="63"/>
      <c r="D1726" s="64"/>
      <c r="E1726" s="65"/>
      <c r="F1726" s="66"/>
      <c r="G1726" s="63"/>
      <c r="H1726" s="67"/>
      <c r="I1726" s="68"/>
      <c r="J1726" s="68"/>
      <c r="K1726" s="34"/>
      <c r="L1726" s="75">
        <v>1726</v>
      </c>
      <c r="M1726" s="75" t="b">
        <f xml:space="preserve"> IF(AND(Edges[Relationship Date (UTC)] &gt;= Misc!$O$2, Edges[Relationship Date (UTC)] &lt;= Misc!$P$2,Edges[Tweet Date (UTC)] &gt;= Misc!$O$3, Edges[Tweet Date (UTC)] &lt;= Misc!$P$3,TRUE), TRUE, FALSE)</f>
        <v>1</v>
      </c>
      <c r="N1726" s="70"/>
      <c r="O1726" s="87" t="s">
        <v>1908</v>
      </c>
      <c r="P1726" s="90">
        <v>44081.388240740744</v>
      </c>
      <c r="Q1726" s="87" t="s">
        <v>2390</v>
      </c>
      <c r="R1726" s="92" t="s">
        <v>2688</v>
      </c>
      <c r="S1726" s="87" t="s">
        <v>2738</v>
      </c>
      <c r="T1726" s="87" t="s">
        <v>2857</v>
      </c>
      <c r="U1726" s="90">
        <v>44081.388240740744</v>
      </c>
      <c r="V1726" s="92" t="s">
        <v>4021</v>
      </c>
      <c r="W1726" s="87"/>
      <c r="X1726" s="87"/>
      <c r="Y1726" s="96" t="s">
        <v>6021</v>
      </c>
      <c r="Z1726" s="87"/>
      <c r="AA1726" s="48"/>
      <c r="AB1726" s="49"/>
      <c r="AC1726" s="48"/>
      <c r="AD1726" s="49"/>
      <c r="AE1726" s="48"/>
      <c r="AF1726" s="49"/>
      <c r="AG1726" s="48"/>
      <c r="AH1726" s="49"/>
      <c r="AI1726" s="48"/>
    </row>
    <row r="1727" spans="1:35" x14ac:dyDescent="0.25">
      <c r="A1727" s="62" t="s">
        <v>897</v>
      </c>
      <c r="B1727" s="62" t="s">
        <v>897</v>
      </c>
      <c r="C1727" s="63"/>
      <c r="D1727" s="64"/>
      <c r="E1727" s="65"/>
      <c r="F1727" s="66"/>
      <c r="G1727" s="63"/>
      <c r="H1727" s="67"/>
      <c r="I1727" s="68"/>
      <c r="J1727" s="68"/>
      <c r="K1727" s="34"/>
      <c r="L1727" s="75">
        <v>1727</v>
      </c>
      <c r="M1727" s="75" t="b">
        <f xml:space="preserve"> IF(AND(Edges[Relationship Date (UTC)] &gt;= Misc!$O$2, Edges[Relationship Date (UTC)] &lt;= Misc!$P$2,Edges[Tweet Date (UTC)] &gt;= Misc!$O$3, Edges[Tweet Date (UTC)] &lt;= Misc!$P$3,TRUE), TRUE, FALSE)</f>
        <v>1</v>
      </c>
      <c r="N1727" s="70"/>
      <c r="O1727" s="87" t="s">
        <v>178</v>
      </c>
      <c r="P1727" s="90">
        <v>44081.389907407407</v>
      </c>
      <c r="Q1727" s="87" t="s">
        <v>2410</v>
      </c>
      <c r="R1727" s="92" t="s">
        <v>2691</v>
      </c>
      <c r="S1727" s="87" t="s">
        <v>2738</v>
      </c>
      <c r="T1727" s="87"/>
      <c r="U1727" s="90">
        <v>44081.389907407407</v>
      </c>
      <c r="V1727" s="92" t="s">
        <v>4111</v>
      </c>
      <c r="W1727" s="87"/>
      <c r="X1727" s="87"/>
      <c r="Y1727" s="96" t="s">
        <v>6111</v>
      </c>
      <c r="Z1727" s="87"/>
      <c r="AA1727" s="48">
        <v>0</v>
      </c>
      <c r="AB1727" s="49">
        <v>0</v>
      </c>
      <c r="AC1727" s="48">
        <v>0</v>
      </c>
      <c r="AD1727" s="49">
        <v>0</v>
      </c>
      <c r="AE1727" s="48">
        <v>0</v>
      </c>
      <c r="AF1727" s="49">
        <v>0</v>
      </c>
      <c r="AG1727" s="48">
        <v>41</v>
      </c>
      <c r="AH1727" s="49">
        <v>100</v>
      </c>
      <c r="AI1727" s="48">
        <v>41</v>
      </c>
    </row>
    <row r="1728" spans="1:35" x14ac:dyDescent="0.25">
      <c r="A1728" s="62" t="s">
        <v>897</v>
      </c>
      <c r="B1728" s="62" t="s">
        <v>897</v>
      </c>
      <c r="C1728" s="63"/>
      <c r="D1728" s="64"/>
      <c r="E1728" s="65"/>
      <c r="F1728" s="66"/>
      <c r="G1728" s="63"/>
      <c r="H1728" s="67"/>
      <c r="I1728" s="68"/>
      <c r="J1728" s="68"/>
      <c r="K1728" s="34"/>
      <c r="L1728" s="75">
        <v>1728</v>
      </c>
      <c r="M1728" s="75" t="b">
        <f xml:space="preserve"> IF(AND(Edges[Relationship Date (UTC)] &gt;= Misc!$O$2, Edges[Relationship Date (UTC)] &lt;= Misc!$P$2,Edges[Tweet Date (UTC)] &gt;= Misc!$O$3, Edges[Tweet Date (UTC)] &lt;= Misc!$P$3,TRUE), TRUE, FALSE)</f>
        <v>1</v>
      </c>
      <c r="N1728" s="70"/>
      <c r="O1728" s="87" t="s">
        <v>178</v>
      </c>
      <c r="P1728" s="90">
        <v>44081.391747685186</v>
      </c>
      <c r="Q1728" s="87" t="s">
        <v>2411</v>
      </c>
      <c r="R1728" s="92" t="s">
        <v>2692</v>
      </c>
      <c r="S1728" s="87" t="s">
        <v>2738</v>
      </c>
      <c r="T1728" s="87"/>
      <c r="U1728" s="90">
        <v>44081.391747685186</v>
      </c>
      <c r="V1728" s="92" t="s">
        <v>4112</v>
      </c>
      <c r="W1728" s="87"/>
      <c r="X1728" s="87"/>
      <c r="Y1728" s="96" t="s">
        <v>6112</v>
      </c>
      <c r="Z1728" s="87"/>
      <c r="AA1728" s="48">
        <v>0</v>
      </c>
      <c r="AB1728" s="49">
        <v>0</v>
      </c>
      <c r="AC1728" s="48">
        <v>0</v>
      </c>
      <c r="AD1728" s="49">
        <v>0</v>
      </c>
      <c r="AE1728" s="48">
        <v>0</v>
      </c>
      <c r="AF1728" s="49">
        <v>0</v>
      </c>
      <c r="AG1728" s="48">
        <v>43</v>
      </c>
      <c r="AH1728" s="49">
        <v>100</v>
      </c>
      <c r="AI1728" s="48">
        <v>43</v>
      </c>
    </row>
    <row r="1729" spans="1:35" x14ac:dyDescent="0.25">
      <c r="A1729" s="62" t="s">
        <v>897</v>
      </c>
      <c r="B1729" s="62" t="s">
        <v>897</v>
      </c>
      <c r="C1729" s="63"/>
      <c r="D1729" s="64"/>
      <c r="E1729" s="65"/>
      <c r="F1729" s="66"/>
      <c r="G1729" s="63"/>
      <c r="H1729" s="67"/>
      <c r="I1729" s="68"/>
      <c r="J1729" s="68"/>
      <c r="K1729" s="34"/>
      <c r="L1729" s="75">
        <v>1729</v>
      </c>
      <c r="M1729" s="75" t="b">
        <f xml:space="preserve"> IF(AND(Edges[Relationship Date (UTC)] &gt;= Misc!$O$2, Edges[Relationship Date (UTC)] &lt;= Misc!$P$2,Edges[Tweet Date (UTC)] &gt;= Misc!$O$3, Edges[Tweet Date (UTC)] &lt;= Misc!$P$3,TRUE), TRUE, FALSE)</f>
        <v>1</v>
      </c>
      <c r="N1729" s="70"/>
      <c r="O1729" s="87" t="s">
        <v>178</v>
      </c>
      <c r="P1729" s="90">
        <v>44081.391817129632</v>
      </c>
      <c r="Q1729" s="87" t="s">
        <v>2412</v>
      </c>
      <c r="R1729" s="92" t="s">
        <v>2693</v>
      </c>
      <c r="S1729" s="87" t="s">
        <v>2738</v>
      </c>
      <c r="T1729" s="87"/>
      <c r="U1729" s="90">
        <v>44081.391817129632</v>
      </c>
      <c r="V1729" s="92" t="s">
        <v>4113</v>
      </c>
      <c r="W1729" s="87"/>
      <c r="X1729" s="87"/>
      <c r="Y1729" s="96" t="s">
        <v>6113</v>
      </c>
      <c r="Z1729" s="87"/>
      <c r="AA1729" s="48">
        <v>0</v>
      </c>
      <c r="AB1729" s="49">
        <v>0</v>
      </c>
      <c r="AC1729" s="48">
        <v>0</v>
      </c>
      <c r="AD1729" s="49">
        <v>0</v>
      </c>
      <c r="AE1729" s="48">
        <v>0</v>
      </c>
      <c r="AF1729" s="49">
        <v>0</v>
      </c>
      <c r="AG1729" s="48">
        <v>42</v>
      </c>
      <c r="AH1729" s="49">
        <v>100</v>
      </c>
      <c r="AI1729" s="48">
        <v>42</v>
      </c>
    </row>
    <row r="1730" spans="1:35" x14ac:dyDescent="0.25">
      <c r="A1730" s="62" t="s">
        <v>897</v>
      </c>
      <c r="B1730" s="62" t="s">
        <v>897</v>
      </c>
      <c r="C1730" s="63"/>
      <c r="D1730" s="64"/>
      <c r="E1730" s="65"/>
      <c r="F1730" s="66"/>
      <c r="G1730" s="63"/>
      <c r="H1730" s="67"/>
      <c r="I1730" s="68"/>
      <c r="J1730" s="68"/>
      <c r="K1730" s="34"/>
      <c r="L1730" s="75">
        <v>1730</v>
      </c>
      <c r="M1730" s="75" t="b">
        <f xml:space="preserve"> IF(AND(Edges[Relationship Date (UTC)] &gt;= Misc!$O$2, Edges[Relationship Date (UTC)] &lt;= Misc!$P$2,Edges[Tweet Date (UTC)] &gt;= Misc!$O$3, Edges[Tweet Date (UTC)] &lt;= Misc!$P$3,TRUE), TRUE, FALSE)</f>
        <v>1</v>
      </c>
      <c r="N1730" s="70"/>
      <c r="O1730" s="87" t="s">
        <v>178</v>
      </c>
      <c r="P1730" s="90">
        <v>44081.393506944441</v>
      </c>
      <c r="Q1730" s="87" t="s">
        <v>2413</v>
      </c>
      <c r="R1730" s="92" t="s">
        <v>2694</v>
      </c>
      <c r="S1730" s="87" t="s">
        <v>2738</v>
      </c>
      <c r="T1730" s="87" t="s">
        <v>2746</v>
      </c>
      <c r="U1730" s="90">
        <v>44081.393506944441</v>
      </c>
      <c r="V1730" s="92" t="s">
        <v>4114</v>
      </c>
      <c r="W1730" s="87"/>
      <c r="X1730" s="87"/>
      <c r="Y1730" s="96" t="s">
        <v>6114</v>
      </c>
      <c r="Z1730" s="87"/>
      <c r="AA1730" s="48">
        <v>0</v>
      </c>
      <c r="AB1730" s="49">
        <v>0</v>
      </c>
      <c r="AC1730" s="48">
        <v>0</v>
      </c>
      <c r="AD1730" s="49">
        <v>0</v>
      </c>
      <c r="AE1730" s="48">
        <v>0</v>
      </c>
      <c r="AF1730" s="49">
        <v>0</v>
      </c>
      <c r="AG1730" s="48">
        <v>33</v>
      </c>
      <c r="AH1730" s="49">
        <v>100</v>
      </c>
      <c r="AI1730" s="48">
        <v>33</v>
      </c>
    </row>
    <row r="1731" spans="1:35" x14ac:dyDescent="0.25">
      <c r="A1731" s="62" t="s">
        <v>897</v>
      </c>
      <c r="B1731" s="62" t="s">
        <v>897</v>
      </c>
      <c r="C1731" s="63"/>
      <c r="D1731" s="64"/>
      <c r="E1731" s="65"/>
      <c r="F1731" s="66"/>
      <c r="G1731" s="63"/>
      <c r="H1731" s="67"/>
      <c r="I1731" s="68"/>
      <c r="J1731" s="68"/>
      <c r="K1731" s="34"/>
      <c r="L1731" s="75">
        <v>1731</v>
      </c>
      <c r="M1731" s="75" t="b">
        <f xml:space="preserve"> IF(AND(Edges[Relationship Date (UTC)] &gt;= Misc!$O$2, Edges[Relationship Date (UTC)] &lt;= Misc!$P$2,Edges[Tweet Date (UTC)] &gt;= Misc!$O$3, Edges[Tweet Date (UTC)] &lt;= Misc!$P$3,TRUE), TRUE, FALSE)</f>
        <v>1</v>
      </c>
      <c r="N1731" s="70"/>
      <c r="O1731" s="87" t="s">
        <v>178</v>
      </c>
      <c r="P1731" s="90">
        <v>44081.394548611112</v>
      </c>
      <c r="Q1731" s="87" t="s">
        <v>2414</v>
      </c>
      <c r="R1731" s="92" t="s">
        <v>2695</v>
      </c>
      <c r="S1731" s="87" t="s">
        <v>2738</v>
      </c>
      <c r="T1731" s="87" t="s">
        <v>2746</v>
      </c>
      <c r="U1731" s="90">
        <v>44081.394548611112</v>
      </c>
      <c r="V1731" s="92" t="s">
        <v>4115</v>
      </c>
      <c r="W1731" s="87"/>
      <c r="X1731" s="87"/>
      <c r="Y1731" s="96" t="s">
        <v>6115</v>
      </c>
      <c r="Z1731" s="87"/>
      <c r="AA1731" s="48">
        <v>0</v>
      </c>
      <c r="AB1731" s="49">
        <v>0</v>
      </c>
      <c r="AC1731" s="48">
        <v>0</v>
      </c>
      <c r="AD1731" s="49">
        <v>0</v>
      </c>
      <c r="AE1731" s="48">
        <v>0</v>
      </c>
      <c r="AF1731" s="49">
        <v>0</v>
      </c>
      <c r="AG1731" s="48">
        <v>37</v>
      </c>
      <c r="AH1731" s="49">
        <v>100</v>
      </c>
      <c r="AI1731" s="48">
        <v>37</v>
      </c>
    </row>
    <row r="1732" spans="1:35" x14ac:dyDescent="0.25">
      <c r="A1732" s="62" t="s">
        <v>950</v>
      </c>
      <c r="B1732" s="62" t="s">
        <v>897</v>
      </c>
      <c r="C1732" s="63"/>
      <c r="D1732" s="64"/>
      <c r="E1732" s="65"/>
      <c r="F1732" s="66"/>
      <c r="G1732" s="63"/>
      <c r="H1732" s="67"/>
      <c r="I1732" s="68"/>
      <c r="J1732" s="68"/>
      <c r="K1732" s="34"/>
      <c r="L1732" s="75">
        <v>1732</v>
      </c>
      <c r="M1732" s="75" t="b">
        <f xml:space="preserve"> IF(AND(Edges[Relationship Date (UTC)] &gt;= Misc!$O$2, Edges[Relationship Date (UTC)] &lt;= Misc!$P$2,Edges[Tweet Date (UTC)] &gt;= Misc!$O$3, Edges[Tweet Date (UTC)] &lt;= Misc!$P$3,TRUE), TRUE, FALSE)</f>
        <v>1</v>
      </c>
      <c r="N1732" s="70"/>
      <c r="O1732" s="87" t="s">
        <v>1908</v>
      </c>
      <c r="P1732" s="90">
        <v>44081.396157407406</v>
      </c>
      <c r="Q1732" s="87" t="s">
        <v>2415</v>
      </c>
      <c r="R1732" s="87"/>
      <c r="S1732" s="87"/>
      <c r="T1732" s="87"/>
      <c r="U1732" s="90">
        <v>44081.396157407406</v>
      </c>
      <c r="V1732" s="92" t="s">
        <v>4116</v>
      </c>
      <c r="W1732" s="87"/>
      <c r="X1732" s="87"/>
      <c r="Y1732" s="96" t="s">
        <v>6116</v>
      </c>
      <c r="Z1732" s="87"/>
      <c r="AA1732" s="48">
        <v>0</v>
      </c>
      <c r="AB1732" s="49">
        <v>0</v>
      </c>
      <c r="AC1732" s="48">
        <v>0</v>
      </c>
      <c r="AD1732" s="49">
        <v>0</v>
      </c>
      <c r="AE1732" s="48">
        <v>0</v>
      </c>
      <c r="AF1732" s="49">
        <v>0</v>
      </c>
      <c r="AG1732" s="48">
        <v>43</v>
      </c>
      <c r="AH1732" s="49">
        <v>100</v>
      </c>
      <c r="AI1732" s="48">
        <v>43</v>
      </c>
    </row>
    <row r="1733" spans="1:35" x14ac:dyDescent="0.25">
      <c r="A1733" s="62" t="s">
        <v>951</v>
      </c>
      <c r="B1733" s="62" t="s">
        <v>1602</v>
      </c>
      <c r="C1733" s="63"/>
      <c r="D1733" s="64"/>
      <c r="E1733" s="65"/>
      <c r="F1733" s="66"/>
      <c r="G1733" s="63"/>
      <c r="H1733" s="67"/>
      <c r="I1733" s="68"/>
      <c r="J1733" s="68"/>
      <c r="K1733" s="34"/>
      <c r="L1733" s="75">
        <v>1733</v>
      </c>
      <c r="M1733" s="75" t="b">
        <f xml:space="preserve"> IF(AND(Edges[Relationship Date (UTC)] &gt;= Misc!$O$2, Edges[Relationship Date (UTC)] &lt;= Misc!$P$2,Edges[Tweet Date (UTC)] &gt;= Misc!$O$3, Edges[Tweet Date (UTC)] &lt;= Misc!$P$3,TRUE), TRUE, FALSE)</f>
        <v>1</v>
      </c>
      <c r="N1733" s="70"/>
      <c r="O1733" s="87" t="s">
        <v>1908</v>
      </c>
      <c r="P1733" s="90">
        <v>44081.396157407406</v>
      </c>
      <c r="Q1733" s="87" t="s">
        <v>2185</v>
      </c>
      <c r="R1733" s="87"/>
      <c r="S1733" s="87"/>
      <c r="T1733" s="87"/>
      <c r="U1733" s="90">
        <v>44081.396157407406</v>
      </c>
      <c r="V1733" s="92" t="s">
        <v>4117</v>
      </c>
      <c r="W1733" s="87"/>
      <c r="X1733" s="87"/>
      <c r="Y1733" s="96" t="s">
        <v>6117</v>
      </c>
      <c r="Z1733" s="87"/>
      <c r="AA1733" s="48">
        <v>0</v>
      </c>
      <c r="AB1733" s="49">
        <v>0</v>
      </c>
      <c r="AC1733" s="48">
        <v>0</v>
      </c>
      <c r="AD1733" s="49">
        <v>0</v>
      </c>
      <c r="AE1733" s="48">
        <v>0</v>
      </c>
      <c r="AF1733" s="49">
        <v>0</v>
      </c>
      <c r="AG1733" s="48">
        <v>48</v>
      </c>
      <c r="AH1733" s="49">
        <v>100</v>
      </c>
      <c r="AI1733" s="48">
        <v>48</v>
      </c>
    </row>
    <row r="1734" spans="1:35" x14ac:dyDescent="0.25">
      <c r="A1734" s="62" t="s">
        <v>952</v>
      </c>
      <c r="B1734" s="62" t="s">
        <v>1165</v>
      </c>
      <c r="C1734" s="63"/>
      <c r="D1734" s="64"/>
      <c r="E1734" s="65"/>
      <c r="F1734" s="66"/>
      <c r="G1734" s="63"/>
      <c r="H1734" s="67"/>
      <c r="I1734" s="68"/>
      <c r="J1734" s="68"/>
      <c r="K1734" s="34"/>
      <c r="L1734" s="75">
        <v>1734</v>
      </c>
      <c r="M1734" s="75" t="b">
        <f xml:space="preserve"> IF(AND(Edges[Relationship Date (UTC)] &gt;= Misc!$O$2, Edges[Relationship Date (UTC)] &lt;= Misc!$P$2,Edges[Tweet Date (UTC)] &gt;= Misc!$O$3, Edges[Tweet Date (UTC)] &lt;= Misc!$P$3,TRUE), TRUE, FALSE)</f>
        <v>1</v>
      </c>
      <c r="N1734" s="70"/>
      <c r="O1734" s="87" t="s">
        <v>1908</v>
      </c>
      <c r="P1734" s="90">
        <v>44081.395810185182</v>
      </c>
      <c r="Q1734" s="87" t="s">
        <v>1918</v>
      </c>
      <c r="R1734" s="87"/>
      <c r="S1734" s="87"/>
      <c r="T1734" s="87"/>
      <c r="U1734" s="90">
        <v>44081.395810185182</v>
      </c>
      <c r="V1734" s="92" t="s">
        <v>4118</v>
      </c>
      <c r="W1734" s="87"/>
      <c r="X1734" s="87"/>
      <c r="Y1734" s="96" t="s">
        <v>6118</v>
      </c>
      <c r="Z1734" s="87"/>
      <c r="AA1734" s="48">
        <v>0</v>
      </c>
      <c r="AB1734" s="49">
        <v>0</v>
      </c>
      <c r="AC1734" s="48">
        <v>0</v>
      </c>
      <c r="AD1734" s="49">
        <v>0</v>
      </c>
      <c r="AE1734" s="48">
        <v>0</v>
      </c>
      <c r="AF1734" s="49">
        <v>0</v>
      </c>
      <c r="AG1734" s="48">
        <v>44</v>
      </c>
      <c r="AH1734" s="49">
        <v>100</v>
      </c>
      <c r="AI1734" s="48">
        <v>44</v>
      </c>
    </row>
    <row r="1735" spans="1:35" x14ac:dyDescent="0.25">
      <c r="A1735" s="62" t="s">
        <v>952</v>
      </c>
      <c r="B1735" s="62" t="s">
        <v>1165</v>
      </c>
      <c r="C1735" s="63"/>
      <c r="D1735" s="64"/>
      <c r="E1735" s="65"/>
      <c r="F1735" s="66"/>
      <c r="G1735" s="63"/>
      <c r="H1735" s="67"/>
      <c r="I1735" s="68"/>
      <c r="J1735" s="68"/>
      <c r="K1735" s="34"/>
      <c r="L1735" s="75">
        <v>1735</v>
      </c>
      <c r="M1735" s="75" t="b">
        <f xml:space="preserve"> IF(AND(Edges[Relationship Date (UTC)] &gt;= Misc!$O$2, Edges[Relationship Date (UTC)] &lt;= Misc!$P$2,Edges[Tweet Date (UTC)] &gt;= Misc!$O$3, Edges[Tweet Date (UTC)] &lt;= Misc!$P$3,TRUE), TRUE, FALSE)</f>
        <v>1</v>
      </c>
      <c r="N1735" s="70"/>
      <c r="O1735" s="87" t="s">
        <v>1908</v>
      </c>
      <c r="P1735" s="90">
        <v>44081.396180555559</v>
      </c>
      <c r="Q1735" s="87" t="s">
        <v>1921</v>
      </c>
      <c r="R1735" s="87"/>
      <c r="S1735" s="87"/>
      <c r="T1735" s="87" t="s">
        <v>2747</v>
      </c>
      <c r="U1735" s="90">
        <v>44081.396180555559</v>
      </c>
      <c r="V1735" s="92" t="s">
        <v>4119</v>
      </c>
      <c r="W1735" s="87"/>
      <c r="X1735" s="87"/>
      <c r="Y1735" s="96" t="s">
        <v>6119</v>
      </c>
      <c r="Z1735" s="87"/>
      <c r="AA1735" s="48">
        <v>0</v>
      </c>
      <c r="AB1735" s="49">
        <v>0</v>
      </c>
      <c r="AC1735" s="48">
        <v>0</v>
      </c>
      <c r="AD1735" s="49">
        <v>0</v>
      </c>
      <c r="AE1735" s="48">
        <v>0</v>
      </c>
      <c r="AF1735" s="49">
        <v>0</v>
      </c>
      <c r="AG1735" s="48">
        <v>26</v>
      </c>
      <c r="AH1735" s="49">
        <v>100</v>
      </c>
      <c r="AI1735" s="48">
        <v>26</v>
      </c>
    </row>
    <row r="1736" spans="1:35" x14ac:dyDescent="0.25">
      <c r="A1736" s="62" t="s">
        <v>953</v>
      </c>
      <c r="B1736" s="62" t="s">
        <v>1365</v>
      </c>
      <c r="C1736" s="63"/>
      <c r="D1736" s="64"/>
      <c r="E1736" s="65"/>
      <c r="F1736" s="66"/>
      <c r="G1736" s="63"/>
      <c r="H1736" s="67"/>
      <c r="I1736" s="68"/>
      <c r="J1736" s="68"/>
      <c r="K1736" s="34"/>
      <c r="L1736" s="75">
        <v>1736</v>
      </c>
      <c r="M1736" s="75" t="b">
        <f xml:space="preserve"> IF(AND(Edges[Relationship Date (UTC)] &gt;= Misc!$O$2, Edges[Relationship Date (UTC)] &lt;= Misc!$P$2,Edges[Tweet Date (UTC)] &gt;= Misc!$O$3, Edges[Tweet Date (UTC)] &lt;= Misc!$P$3,TRUE), TRUE, FALSE)</f>
        <v>1</v>
      </c>
      <c r="N1736" s="70"/>
      <c r="O1736" s="87" t="s">
        <v>1908</v>
      </c>
      <c r="P1736" s="90">
        <v>44081.376851851855</v>
      </c>
      <c r="Q1736" s="87" t="s">
        <v>1931</v>
      </c>
      <c r="R1736" s="87"/>
      <c r="S1736" s="87"/>
      <c r="T1736" s="87"/>
      <c r="U1736" s="90">
        <v>44081.376851851855</v>
      </c>
      <c r="V1736" s="92" t="s">
        <v>4120</v>
      </c>
      <c r="W1736" s="87"/>
      <c r="X1736" s="87"/>
      <c r="Y1736" s="96" t="s">
        <v>6120</v>
      </c>
      <c r="Z1736" s="87"/>
      <c r="AA1736" s="48">
        <v>0</v>
      </c>
      <c r="AB1736" s="49">
        <v>0</v>
      </c>
      <c r="AC1736" s="48">
        <v>0</v>
      </c>
      <c r="AD1736" s="49">
        <v>0</v>
      </c>
      <c r="AE1736" s="48">
        <v>0</v>
      </c>
      <c r="AF1736" s="49">
        <v>0</v>
      </c>
      <c r="AG1736" s="48">
        <v>42</v>
      </c>
      <c r="AH1736" s="49">
        <v>100</v>
      </c>
      <c r="AI1736" s="48">
        <v>42</v>
      </c>
    </row>
    <row r="1737" spans="1:35" x14ac:dyDescent="0.25">
      <c r="A1737" s="62" t="s">
        <v>953</v>
      </c>
      <c r="B1737" s="62" t="s">
        <v>1165</v>
      </c>
      <c r="C1737" s="63"/>
      <c r="D1737" s="64"/>
      <c r="E1737" s="65"/>
      <c r="F1737" s="66"/>
      <c r="G1737" s="63"/>
      <c r="H1737" s="67"/>
      <c r="I1737" s="68"/>
      <c r="J1737" s="68"/>
      <c r="K1737" s="34"/>
      <c r="L1737" s="75">
        <v>1737</v>
      </c>
      <c r="M1737" s="75" t="b">
        <f xml:space="preserve"> IF(AND(Edges[Relationship Date (UTC)] &gt;= Misc!$O$2, Edges[Relationship Date (UTC)] &lt;= Misc!$P$2,Edges[Tweet Date (UTC)] &gt;= Misc!$O$3, Edges[Tweet Date (UTC)] &lt;= Misc!$P$3,TRUE), TRUE, FALSE)</f>
        <v>1</v>
      </c>
      <c r="N1737" s="70"/>
      <c r="O1737" s="87" t="s">
        <v>1908</v>
      </c>
      <c r="P1737" s="90">
        <v>44081.396203703705</v>
      </c>
      <c r="Q1737" s="87" t="s">
        <v>1918</v>
      </c>
      <c r="R1737" s="87"/>
      <c r="S1737" s="87"/>
      <c r="T1737" s="87"/>
      <c r="U1737" s="90">
        <v>44081.396203703705</v>
      </c>
      <c r="V1737" s="92" t="s">
        <v>4121</v>
      </c>
      <c r="W1737" s="87"/>
      <c r="X1737" s="87"/>
      <c r="Y1737" s="96" t="s">
        <v>6121</v>
      </c>
      <c r="Z1737" s="87"/>
      <c r="AA1737" s="48">
        <v>0</v>
      </c>
      <c r="AB1737" s="49">
        <v>0</v>
      </c>
      <c r="AC1737" s="48">
        <v>0</v>
      </c>
      <c r="AD1737" s="49">
        <v>0</v>
      </c>
      <c r="AE1737" s="48">
        <v>0</v>
      </c>
      <c r="AF1737" s="49">
        <v>0</v>
      </c>
      <c r="AG1737" s="48">
        <v>44</v>
      </c>
      <c r="AH1737" s="49">
        <v>100</v>
      </c>
      <c r="AI1737" s="48">
        <v>44</v>
      </c>
    </row>
    <row r="1738" spans="1:35" x14ac:dyDescent="0.25">
      <c r="A1738" s="62" t="s">
        <v>954</v>
      </c>
      <c r="B1738" s="62" t="s">
        <v>1774</v>
      </c>
      <c r="C1738" s="63"/>
      <c r="D1738" s="64"/>
      <c r="E1738" s="65"/>
      <c r="F1738" s="66"/>
      <c r="G1738" s="63"/>
      <c r="H1738" s="67"/>
      <c r="I1738" s="68"/>
      <c r="J1738" s="68"/>
      <c r="K1738" s="34"/>
      <c r="L1738" s="75">
        <v>1738</v>
      </c>
      <c r="M1738" s="75" t="b">
        <f xml:space="preserve"> IF(AND(Edges[Relationship Date (UTC)] &gt;= Misc!$O$2, Edges[Relationship Date (UTC)] &lt;= Misc!$P$2,Edges[Tweet Date (UTC)] &gt;= Misc!$O$3, Edges[Tweet Date (UTC)] &lt;= Misc!$P$3,TRUE), TRUE, FALSE)</f>
        <v>1</v>
      </c>
      <c r="N1738" s="70"/>
      <c r="O1738" s="87" t="s">
        <v>1908</v>
      </c>
      <c r="P1738" s="90">
        <v>44081.396238425928</v>
      </c>
      <c r="Q1738" s="87" t="s">
        <v>2416</v>
      </c>
      <c r="R1738" s="87"/>
      <c r="S1738" s="87"/>
      <c r="T1738" s="87" t="s">
        <v>2748</v>
      </c>
      <c r="U1738" s="90">
        <v>44081.396238425928</v>
      </c>
      <c r="V1738" s="92" t="s">
        <v>4122</v>
      </c>
      <c r="W1738" s="87"/>
      <c r="X1738" s="87"/>
      <c r="Y1738" s="96" t="s">
        <v>6122</v>
      </c>
      <c r="Z1738" s="87"/>
      <c r="AA1738" s="48">
        <v>0</v>
      </c>
      <c r="AB1738" s="49">
        <v>0</v>
      </c>
      <c r="AC1738" s="48">
        <v>0</v>
      </c>
      <c r="AD1738" s="49">
        <v>0</v>
      </c>
      <c r="AE1738" s="48">
        <v>0</v>
      </c>
      <c r="AF1738" s="49">
        <v>0</v>
      </c>
      <c r="AG1738" s="48">
        <v>14</v>
      </c>
      <c r="AH1738" s="49">
        <v>100</v>
      </c>
      <c r="AI1738" s="48">
        <v>14</v>
      </c>
    </row>
    <row r="1739" spans="1:35" x14ac:dyDescent="0.25">
      <c r="A1739" s="62" t="s">
        <v>955</v>
      </c>
      <c r="B1739" s="62" t="s">
        <v>1165</v>
      </c>
      <c r="C1739" s="63"/>
      <c r="D1739" s="64"/>
      <c r="E1739" s="65"/>
      <c r="F1739" s="66"/>
      <c r="G1739" s="63"/>
      <c r="H1739" s="67"/>
      <c r="I1739" s="68"/>
      <c r="J1739" s="68"/>
      <c r="K1739" s="34"/>
      <c r="L1739" s="75">
        <v>1739</v>
      </c>
      <c r="M1739" s="75" t="b">
        <f xml:space="preserve"> IF(AND(Edges[Relationship Date (UTC)] &gt;= Misc!$O$2, Edges[Relationship Date (UTC)] &lt;= Misc!$P$2,Edges[Tweet Date (UTC)] &gt;= Misc!$O$3, Edges[Tweet Date (UTC)] &lt;= Misc!$P$3,TRUE), TRUE, FALSE)</f>
        <v>1</v>
      </c>
      <c r="N1739" s="70"/>
      <c r="O1739" s="87" t="s">
        <v>1908</v>
      </c>
      <c r="P1739" s="90">
        <v>44081.396273148152</v>
      </c>
      <c r="Q1739" s="87" t="s">
        <v>1918</v>
      </c>
      <c r="R1739" s="87"/>
      <c r="S1739" s="87"/>
      <c r="T1739" s="87"/>
      <c r="U1739" s="90">
        <v>44081.396273148152</v>
      </c>
      <c r="V1739" s="92" t="s">
        <v>4123</v>
      </c>
      <c r="W1739" s="87"/>
      <c r="X1739" s="87"/>
      <c r="Y1739" s="96" t="s">
        <v>6123</v>
      </c>
      <c r="Z1739" s="87"/>
      <c r="AA1739" s="48">
        <v>0</v>
      </c>
      <c r="AB1739" s="49">
        <v>0</v>
      </c>
      <c r="AC1739" s="48">
        <v>0</v>
      </c>
      <c r="AD1739" s="49">
        <v>0</v>
      </c>
      <c r="AE1739" s="48">
        <v>0</v>
      </c>
      <c r="AF1739" s="49">
        <v>0</v>
      </c>
      <c r="AG1739" s="48">
        <v>44</v>
      </c>
      <c r="AH1739" s="49">
        <v>100</v>
      </c>
      <c r="AI1739" s="48">
        <v>44</v>
      </c>
    </row>
    <row r="1740" spans="1:35" x14ac:dyDescent="0.25">
      <c r="A1740" s="62" t="s">
        <v>956</v>
      </c>
      <c r="B1740" s="62" t="s">
        <v>1579</v>
      </c>
      <c r="C1740" s="63"/>
      <c r="D1740" s="64"/>
      <c r="E1740" s="65"/>
      <c r="F1740" s="66"/>
      <c r="G1740" s="63"/>
      <c r="H1740" s="67"/>
      <c r="I1740" s="68"/>
      <c r="J1740" s="68"/>
      <c r="K1740" s="34"/>
      <c r="L1740" s="75">
        <v>1740</v>
      </c>
      <c r="M1740" s="75" t="b">
        <f xml:space="preserve"> IF(AND(Edges[Relationship Date (UTC)] &gt;= Misc!$O$2, Edges[Relationship Date (UTC)] &lt;= Misc!$P$2,Edges[Tweet Date (UTC)] &gt;= Misc!$O$3, Edges[Tweet Date (UTC)] &lt;= Misc!$P$3,TRUE), TRUE, FALSE)</f>
        <v>1</v>
      </c>
      <c r="N1740" s="70"/>
      <c r="O1740" s="87" t="s">
        <v>1908</v>
      </c>
      <c r="P1740" s="90">
        <v>44081.396354166667</v>
      </c>
      <c r="Q1740" s="87" t="s">
        <v>2167</v>
      </c>
      <c r="R1740" s="87"/>
      <c r="S1740" s="87"/>
      <c r="T1740" s="87"/>
      <c r="U1740" s="90">
        <v>44081.396354166667</v>
      </c>
      <c r="V1740" s="92" t="s">
        <v>4124</v>
      </c>
      <c r="W1740" s="87"/>
      <c r="X1740" s="87"/>
      <c r="Y1740" s="96" t="s">
        <v>6124</v>
      </c>
      <c r="Z1740" s="87"/>
      <c r="AA1740" s="48">
        <v>0</v>
      </c>
      <c r="AB1740" s="49">
        <v>0</v>
      </c>
      <c r="AC1740" s="48">
        <v>0</v>
      </c>
      <c r="AD1740" s="49">
        <v>0</v>
      </c>
      <c r="AE1740" s="48">
        <v>0</v>
      </c>
      <c r="AF1740" s="49">
        <v>0</v>
      </c>
      <c r="AG1740" s="48">
        <v>15</v>
      </c>
      <c r="AH1740" s="49">
        <v>100</v>
      </c>
      <c r="AI1740" s="48">
        <v>15</v>
      </c>
    </row>
    <row r="1741" spans="1:35" x14ac:dyDescent="0.25">
      <c r="A1741" s="62" t="s">
        <v>957</v>
      </c>
      <c r="B1741" s="62" t="s">
        <v>1365</v>
      </c>
      <c r="C1741" s="63"/>
      <c r="D1741" s="64"/>
      <c r="E1741" s="65"/>
      <c r="F1741" s="66"/>
      <c r="G1741" s="63"/>
      <c r="H1741" s="67"/>
      <c r="I1741" s="68"/>
      <c r="J1741" s="68"/>
      <c r="K1741" s="34"/>
      <c r="L1741" s="75">
        <v>1741</v>
      </c>
      <c r="M1741" s="75" t="b">
        <f xml:space="preserve"> IF(AND(Edges[Relationship Date (UTC)] &gt;= Misc!$O$2, Edges[Relationship Date (UTC)] &lt;= Misc!$P$2,Edges[Tweet Date (UTC)] &gt;= Misc!$O$3, Edges[Tweet Date (UTC)] &lt;= Misc!$P$3,TRUE), TRUE, FALSE)</f>
        <v>1</v>
      </c>
      <c r="N1741" s="70"/>
      <c r="O1741" s="87" t="s">
        <v>1908</v>
      </c>
      <c r="P1741" s="90">
        <v>44081.396365740744</v>
      </c>
      <c r="Q1741" s="87" t="s">
        <v>1931</v>
      </c>
      <c r="R1741" s="87"/>
      <c r="S1741" s="87"/>
      <c r="T1741" s="87"/>
      <c r="U1741" s="90">
        <v>44081.396365740744</v>
      </c>
      <c r="V1741" s="92" t="s">
        <v>4125</v>
      </c>
      <c r="W1741" s="87"/>
      <c r="X1741" s="87"/>
      <c r="Y1741" s="96" t="s">
        <v>6125</v>
      </c>
      <c r="Z1741" s="87"/>
      <c r="AA1741" s="48">
        <v>0</v>
      </c>
      <c r="AB1741" s="49">
        <v>0</v>
      </c>
      <c r="AC1741" s="48">
        <v>0</v>
      </c>
      <c r="AD1741" s="49">
        <v>0</v>
      </c>
      <c r="AE1741" s="48">
        <v>0</v>
      </c>
      <c r="AF1741" s="49">
        <v>0</v>
      </c>
      <c r="AG1741" s="48">
        <v>42</v>
      </c>
      <c r="AH1741" s="49">
        <v>100</v>
      </c>
      <c r="AI1741" s="48">
        <v>42</v>
      </c>
    </row>
    <row r="1742" spans="1:35" x14ac:dyDescent="0.25">
      <c r="A1742" s="62" t="s">
        <v>958</v>
      </c>
      <c r="B1742" s="62" t="s">
        <v>1165</v>
      </c>
      <c r="C1742" s="63"/>
      <c r="D1742" s="64"/>
      <c r="E1742" s="65"/>
      <c r="F1742" s="66"/>
      <c r="G1742" s="63"/>
      <c r="H1742" s="67"/>
      <c r="I1742" s="68"/>
      <c r="J1742" s="68"/>
      <c r="K1742" s="34"/>
      <c r="L1742" s="75">
        <v>1742</v>
      </c>
      <c r="M1742" s="75" t="b">
        <f xml:space="preserve"> IF(AND(Edges[Relationship Date (UTC)] &gt;= Misc!$O$2, Edges[Relationship Date (UTC)] &lt;= Misc!$P$2,Edges[Tweet Date (UTC)] &gt;= Misc!$O$3, Edges[Tweet Date (UTC)] &lt;= Misc!$P$3,TRUE), TRUE, FALSE)</f>
        <v>1</v>
      </c>
      <c r="N1742" s="70"/>
      <c r="O1742" s="87" t="s">
        <v>1908</v>
      </c>
      <c r="P1742" s="90">
        <v>44081.396435185183</v>
      </c>
      <c r="Q1742" s="87" t="s">
        <v>2312</v>
      </c>
      <c r="R1742" s="87"/>
      <c r="S1742" s="87"/>
      <c r="T1742" s="87"/>
      <c r="U1742" s="90">
        <v>44081.396435185183</v>
      </c>
      <c r="V1742" s="92" t="s">
        <v>4126</v>
      </c>
      <c r="W1742" s="87"/>
      <c r="X1742" s="87"/>
      <c r="Y1742" s="96" t="s">
        <v>6126</v>
      </c>
      <c r="Z1742" s="87"/>
      <c r="AA1742" s="48">
        <v>0</v>
      </c>
      <c r="AB1742" s="49">
        <v>0</v>
      </c>
      <c r="AC1742" s="48">
        <v>0</v>
      </c>
      <c r="AD1742" s="49">
        <v>0</v>
      </c>
      <c r="AE1742" s="48">
        <v>0</v>
      </c>
      <c r="AF1742" s="49">
        <v>0</v>
      </c>
      <c r="AG1742" s="48">
        <v>21</v>
      </c>
      <c r="AH1742" s="49">
        <v>100</v>
      </c>
      <c r="AI1742" s="48">
        <v>21</v>
      </c>
    </row>
    <row r="1743" spans="1:35" x14ac:dyDescent="0.25">
      <c r="A1743" s="62" t="s">
        <v>959</v>
      </c>
      <c r="B1743" s="62" t="s">
        <v>1165</v>
      </c>
      <c r="C1743" s="63"/>
      <c r="D1743" s="64"/>
      <c r="E1743" s="65"/>
      <c r="F1743" s="66"/>
      <c r="G1743" s="63"/>
      <c r="H1743" s="67"/>
      <c r="I1743" s="68"/>
      <c r="J1743" s="68"/>
      <c r="K1743" s="34"/>
      <c r="L1743" s="75">
        <v>1743</v>
      </c>
      <c r="M1743" s="75" t="b">
        <f xml:space="preserve"> IF(AND(Edges[Relationship Date (UTC)] &gt;= Misc!$O$2, Edges[Relationship Date (UTC)] &lt;= Misc!$P$2,Edges[Tweet Date (UTC)] &gt;= Misc!$O$3, Edges[Tweet Date (UTC)] &lt;= Misc!$P$3,TRUE), TRUE, FALSE)</f>
        <v>1</v>
      </c>
      <c r="N1743" s="70"/>
      <c r="O1743" s="87" t="s">
        <v>1908</v>
      </c>
      <c r="P1743" s="90">
        <v>44081.39644675926</v>
      </c>
      <c r="Q1743" s="87" t="s">
        <v>1918</v>
      </c>
      <c r="R1743" s="87"/>
      <c r="S1743" s="87"/>
      <c r="T1743" s="87"/>
      <c r="U1743" s="90">
        <v>44081.39644675926</v>
      </c>
      <c r="V1743" s="92" t="s">
        <v>4127</v>
      </c>
      <c r="W1743" s="87"/>
      <c r="X1743" s="87"/>
      <c r="Y1743" s="96" t="s">
        <v>6127</v>
      </c>
      <c r="Z1743" s="87"/>
      <c r="AA1743" s="48">
        <v>0</v>
      </c>
      <c r="AB1743" s="49">
        <v>0</v>
      </c>
      <c r="AC1743" s="48">
        <v>0</v>
      </c>
      <c r="AD1743" s="49">
        <v>0</v>
      </c>
      <c r="AE1743" s="48">
        <v>0</v>
      </c>
      <c r="AF1743" s="49">
        <v>0</v>
      </c>
      <c r="AG1743" s="48">
        <v>44</v>
      </c>
      <c r="AH1743" s="49">
        <v>100</v>
      </c>
      <c r="AI1743" s="48">
        <v>44</v>
      </c>
    </row>
    <row r="1744" spans="1:35" x14ac:dyDescent="0.25">
      <c r="A1744" s="62" t="s">
        <v>960</v>
      </c>
      <c r="B1744" s="62" t="s">
        <v>1775</v>
      </c>
      <c r="C1744" s="63"/>
      <c r="D1744" s="64"/>
      <c r="E1744" s="65"/>
      <c r="F1744" s="66"/>
      <c r="G1744" s="63"/>
      <c r="H1744" s="67"/>
      <c r="I1744" s="68"/>
      <c r="J1744" s="68"/>
      <c r="K1744" s="34"/>
      <c r="L1744" s="75">
        <v>1744</v>
      </c>
      <c r="M1744" s="75" t="b">
        <f xml:space="preserve"> IF(AND(Edges[Relationship Date (UTC)] &gt;= Misc!$O$2, Edges[Relationship Date (UTC)] &lt;= Misc!$P$2,Edges[Tweet Date (UTC)] &gt;= Misc!$O$3, Edges[Tweet Date (UTC)] &lt;= Misc!$P$3,TRUE), TRUE, FALSE)</f>
        <v>1</v>
      </c>
      <c r="N1744" s="70"/>
      <c r="O1744" s="87" t="s">
        <v>1909</v>
      </c>
      <c r="P1744" s="90">
        <v>44081.39644675926</v>
      </c>
      <c r="Q1744" s="87" t="s">
        <v>2417</v>
      </c>
      <c r="R1744" s="92" t="s">
        <v>2696</v>
      </c>
      <c r="S1744" s="87" t="s">
        <v>2738</v>
      </c>
      <c r="T1744" s="87"/>
      <c r="U1744" s="90">
        <v>44081.39644675926</v>
      </c>
      <c r="V1744" s="92" t="s">
        <v>4128</v>
      </c>
      <c r="W1744" s="87"/>
      <c r="X1744" s="87"/>
      <c r="Y1744" s="96" t="s">
        <v>6128</v>
      </c>
      <c r="Z1744" s="96" t="s">
        <v>6921</v>
      </c>
      <c r="AA1744" s="132">
        <v>0</v>
      </c>
      <c r="AB1744" s="133">
        <v>0</v>
      </c>
      <c r="AC1744" s="132">
        <v>0</v>
      </c>
      <c r="AD1744" s="133">
        <v>0</v>
      </c>
      <c r="AE1744" s="132">
        <v>0</v>
      </c>
      <c r="AF1744" s="133">
        <v>0</v>
      </c>
      <c r="AG1744" s="132">
        <v>32</v>
      </c>
      <c r="AH1744" s="133">
        <v>100</v>
      </c>
      <c r="AI1744" s="132">
        <v>32</v>
      </c>
    </row>
    <row r="1745" spans="1:35" x14ac:dyDescent="0.25">
      <c r="A1745" s="62" t="s">
        <v>960</v>
      </c>
      <c r="B1745" s="62" t="s">
        <v>1537</v>
      </c>
      <c r="C1745" s="63"/>
      <c r="D1745" s="64"/>
      <c r="E1745" s="65"/>
      <c r="F1745" s="66"/>
      <c r="G1745" s="63"/>
      <c r="H1745" s="67"/>
      <c r="I1745" s="68"/>
      <c r="J1745" s="68"/>
      <c r="K1745" s="34"/>
      <c r="L1745" s="75">
        <v>1745</v>
      </c>
      <c r="M1745" s="75" t="b">
        <f xml:space="preserve"> IF(AND(Edges[Relationship Date (UTC)] &gt;= Misc!$O$2, Edges[Relationship Date (UTC)] &lt;= Misc!$P$2,Edges[Tweet Date (UTC)] &gt;= Misc!$O$3, Edges[Tweet Date (UTC)] &lt;= Misc!$P$3,TRUE), TRUE, FALSE)</f>
        <v>1</v>
      </c>
      <c r="N1745" s="70"/>
      <c r="O1745" s="87" t="s">
        <v>1908</v>
      </c>
      <c r="P1745" s="90">
        <v>44081.39644675926</v>
      </c>
      <c r="Q1745" s="87" t="s">
        <v>2417</v>
      </c>
      <c r="R1745" s="92" t="s">
        <v>2696</v>
      </c>
      <c r="S1745" s="87" t="s">
        <v>2738</v>
      </c>
      <c r="T1745" s="87"/>
      <c r="U1745" s="90">
        <v>44081.39644675926</v>
      </c>
      <c r="V1745" s="92" t="s">
        <v>4128</v>
      </c>
      <c r="W1745" s="87"/>
      <c r="X1745" s="87"/>
      <c r="Y1745" s="96" t="s">
        <v>6128</v>
      </c>
      <c r="Z1745" s="96" t="s">
        <v>6921</v>
      </c>
      <c r="AA1745" s="132"/>
      <c r="AB1745" s="133"/>
      <c r="AC1745" s="132"/>
      <c r="AD1745" s="133"/>
      <c r="AE1745" s="132"/>
      <c r="AF1745" s="133"/>
      <c r="AG1745" s="132"/>
      <c r="AH1745" s="133"/>
      <c r="AI1745" s="132"/>
    </row>
    <row r="1746" spans="1:35" x14ac:dyDescent="0.25">
      <c r="A1746" s="62" t="s">
        <v>961</v>
      </c>
      <c r="B1746" s="62" t="s">
        <v>1165</v>
      </c>
      <c r="C1746" s="63"/>
      <c r="D1746" s="64"/>
      <c r="E1746" s="65"/>
      <c r="F1746" s="66"/>
      <c r="G1746" s="63"/>
      <c r="H1746" s="67"/>
      <c r="I1746" s="68"/>
      <c r="J1746" s="68"/>
      <c r="K1746" s="34"/>
      <c r="L1746" s="75">
        <v>1746</v>
      </c>
      <c r="M1746" s="75" t="b">
        <f xml:space="preserve"> IF(AND(Edges[Relationship Date (UTC)] &gt;= Misc!$O$2, Edges[Relationship Date (UTC)] &lt;= Misc!$P$2,Edges[Tweet Date (UTC)] &gt;= Misc!$O$3, Edges[Tweet Date (UTC)] &lt;= Misc!$P$3,TRUE), TRUE, FALSE)</f>
        <v>1</v>
      </c>
      <c r="N1746" s="70"/>
      <c r="O1746" s="87" t="s">
        <v>1908</v>
      </c>
      <c r="P1746" s="90">
        <v>44081.396469907406</v>
      </c>
      <c r="Q1746" s="87" t="s">
        <v>1918</v>
      </c>
      <c r="R1746" s="87"/>
      <c r="S1746" s="87"/>
      <c r="T1746" s="87"/>
      <c r="U1746" s="90">
        <v>44081.396469907406</v>
      </c>
      <c r="V1746" s="92" t="s">
        <v>4129</v>
      </c>
      <c r="W1746" s="87"/>
      <c r="X1746" s="87"/>
      <c r="Y1746" s="96" t="s">
        <v>6129</v>
      </c>
      <c r="Z1746" s="87"/>
      <c r="AA1746" s="48">
        <v>0</v>
      </c>
      <c r="AB1746" s="49">
        <v>0</v>
      </c>
      <c r="AC1746" s="48">
        <v>0</v>
      </c>
      <c r="AD1746" s="49">
        <v>0</v>
      </c>
      <c r="AE1746" s="48">
        <v>0</v>
      </c>
      <c r="AF1746" s="49">
        <v>0</v>
      </c>
      <c r="AG1746" s="48">
        <v>44</v>
      </c>
      <c r="AH1746" s="49">
        <v>100</v>
      </c>
      <c r="AI1746" s="48">
        <v>44</v>
      </c>
    </row>
    <row r="1747" spans="1:35" x14ac:dyDescent="0.25">
      <c r="A1747" s="62" t="s">
        <v>962</v>
      </c>
      <c r="B1747" s="62" t="s">
        <v>1776</v>
      </c>
      <c r="C1747" s="63"/>
      <c r="D1747" s="64"/>
      <c r="E1747" s="65"/>
      <c r="F1747" s="66"/>
      <c r="G1747" s="63"/>
      <c r="H1747" s="67"/>
      <c r="I1747" s="68"/>
      <c r="J1747" s="68"/>
      <c r="K1747" s="34"/>
      <c r="L1747" s="75">
        <v>1747</v>
      </c>
      <c r="M1747" s="75" t="b">
        <f xml:space="preserve"> IF(AND(Edges[Relationship Date (UTC)] &gt;= Misc!$O$2, Edges[Relationship Date (UTC)] &lt;= Misc!$P$2,Edges[Tweet Date (UTC)] &gt;= Misc!$O$3, Edges[Tweet Date (UTC)] &lt;= Misc!$P$3,TRUE), TRUE, FALSE)</f>
        <v>1</v>
      </c>
      <c r="N1747" s="70"/>
      <c r="O1747" s="87" t="s">
        <v>1908</v>
      </c>
      <c r="P1747" s="90">
        <v>44081.396481481483</v>
      </c>
      <c r="Q1747" s="87" t="s">
        <v>2418</v>
      </c>
      <c r="R1747" s="87"/>
      <c r="S1747" s="87"/>
      <c r="T1747" s="87" t="s">
        <v>2743</v>
      </c>
      <c r="U1747" s="90">
        <v>44081.396481481483</v>
      </c>
      <c r="V1747" s="92" t="s">
        <v>4130</v>
      </c>
      <c r="W1747" s="87"/>
      <c r="X1747" s="87"/>
      <c r="Y1747" s="96" t="s">
        <v>6130</v>
      </c>
      <c r="Z1747" s="87"/>
      <c r="AA1747" s="48">
        <v>0</v>
      </c>
      <c r="AB1747" s="49">
        <v>0</v>
      </c>
      <c r="AC1747" s="48">
        <v>0</v>
      </c>
      <c r="AD1747" s="49">
        <v>0</v>
      </c>
      <c r="AE1747" s="48">
        <v>0</v>
      </c>
      <c r="AF1747" s="49">
        <v>0</v>
      </c>
      <c r="AG1747" s="48">
        <v>22</v>
      </c>
      <c r="AH1747" s="49">
        <v>100</v>
      </c>
      <c r="AI1747" s="48">
        <v>22</v>
      </c>
    </row>
    <row r="1748" spans="1:35" x14ac:dyDescent="0.25">
      <c r="A1748" s="62" t="s">
        <v>962</v>
      </c>
      <c r="B1748" s="62" t="s">
        <v>1002</v>
      </c>
      <c r="C1748" s="63"/>
      <c r="D1748" s="64"/>
      <c r="E1748" s="65"/>
      <c r="F1748" s="66"/>
      <c r="G1748" s="63"/>
      <c r="H1748" s="67"/>
      <c r="I1748" s="68"/>
      <c r="J1748" s="68"/>
      <c r="K1748" s="34"/>
      <c r="L1748" s="75">
        <v>1748</v>
      </c>
      <c r="M1748" s="75" t="b">
        <f xml:space="preserve"> IF(AND(Edges[Relationship Date (UTC)] &gt;= Misc!$O$2, Edges[Relationship Date (UTC)] &lt;= Misc!$P$2,Edges[Tweet Date (UTC)] &gt;= Misc!$O$3, Edges[Tweet Date (UTC)] &lt;= Misc!$P$3,TRUE), TRUE, FALSE)</f>
        <v>1</v>
      </c>
      <c r="N1748" s="70"/>
      <c r="O1748" s="87" t="s">
        <v>1908</v>
      </c>
      <c r="P1748" s="90">
        <v>44081.392881944441</v>
      </c>
      <c r="Q1748" s="87" t="s">
        <v>2419</v>
      </c>
      <c r="R1748" s="87"/>
      <c r="S1748" s="87"/>
      <c r="T1748" s="87" t="s">
        <v>2743</v>
      </c>
      <c r="U1748" s="90">
        <v>44081.392881944441</v>
      </c>
      <c r="V1748" s="92" t="s">
        <v>4131</v>
      </c>
      <c r="W1748" s="87"/>
      <c r="X1748" s="87"/>
      <c r="Y1748" s="96" t="s">
        <v>6131</v>
      </c>
      <c r="Z1748" s="87"/>
      <c r="AA1748" s="48">
        <v>0</v>
      </c>
      <c r="AB1748" s="49">
        <v>0</v>
      </c>
      <c r="AC1748" s="48">
        <v>0</v>
      </c>
      <c r="AD1748" s="49">
        <v>0</v>
      </c>
      <c r="AE1748" s="48">
        <v>0</v>
      </c>
      <c r="AF1748" s="49">
        <v>0</v>
      </c>
      <c r="AG1748" s="48">
        <v>17</v>
      </c>
      <c r="AH1748" s="49">
        <v>100</v>
      </c>
      <c r="AI1748" s="48">
        <v>17</v>
      </c>
    </row>
    <row r="1749" spans="1:35" x14ac:dyDescent="0.25">
      <c r="A1749" s="62" t="s">
        <v>962</v>
      </c>
      <c r="B1749" s="62" t="s">
        <v>1387</v>
      </c>
      <c r="C1749" s="63"/>
      <c r="D1749" s="64"/>
      <c r="E1749" s="65"/>
      <c r="F1749" s="66"/>
      <c r="G1749" s="63"/>
      <c r="H1749" s="67"/>
      <c r="I1749" s="68"/>
      <c r="J1749" s="68"/>
      <c r="K1749" s="34"/>
      <c r="L1749" s="75">
        <v>1749</v>
      </c>
      <c r="M1749" s="75" t="b">
        <f xml:space="preserve"> IF(AND(Edges[Relationship Date (UTC)] &gt;= Misc!$O$2, Edges[Relationship Date (UTC)] &lt;= Misc!$P$2,Edges[Tweet Date (UTC)] &gt;= Misc!$O$3, Edges[Tweet Date (UTC)] &lt;= Misc!$P$3,TRUE), TRUE, FALSE)</f>
        <v>1</v>
      </c>
      <c r="N1749" s="70"/>
      <c r="O1749" s="87" t="s">
        <v>1908</v>
      </c>
      <c r="P1749" s="90">
        <v>44081.392928240741</v>
      </c>
      <c r="Q1749" s="87" t="s">
        <v>2305</v>
      </c>
      <c r="R1749" s="87"/>
      <c r="S1749" s="87"/>
      <c r="T1749" s="87" t="s">
        <v>2743</v>
      </c>
      <c r="U1749" s="90">
        <v>44081.392928240741</v>
      </c>
      <c r="V1749" s="92" t="s">
        <v>4132</v>
      </c>
      <c r="W1749" s="87"/>
      <c r="X1749" s="87"/>
      <c r="Y1749" s="96" t="s">
        <v>6132</v>
      </c>
      <c r="Z1749" s="87"/>
      <c r="AA1749" s="48">
        <v>0</v>
      </c>
      <c r="AB1749" s="49">
        <v>0</v>
      </c>
      <c r="AC1749" s="48">
        <v>0</v>
      </c>
      <c r="AD1749" s="49">
        <v>0</v>
      </c>
      <c r="AE1749" s="48">
        <v>0</v>
      </c>
      <c r="AF1749" s="49">
        <v>0</v>
      </c>
      <c r="AG1749" s="48">
        <v>19</v>
      </c>
      <c r="AH1749" s="49">
        <v>100</v>
      </c>
      <c r="AI1749" s="48">
        <v>19</v>
      </c>
    </row>
    <row r="1750" spans="1:35" x14ac:dyDescent="0.25">
      <c r="A1750" s="62" t="s">
        <v>962</v>
      </c>
      <c r="B1750" s="62" t="s">
        <v>1346</v>
      </c>
      <c r="C1750" s="63"/>
      <c r="D1750" s="64"/>
      <c r="E1750" s="65"/>
      <c r="F1750" s="66"/>
      <c r="G1750" s="63"/>
      <c r="H1750" s="67"/>
      <c r="I1750" s="68"/>
      <c r="J1750" s="68"/>
      <c r="K1750" s="34"/>
      <c r="L1750" s="75">
        <v>1750</v>
      </c>
      <c r="M1750" s="75" t="b">
        <f xml:space="preserve"> IF(AND(Edges[Relationship Date (UTC)] &gt;= Misc!$O$2, Edges[Relationship Date (UTC)] &lt;= Misc!$P$2,Edges[Tweet Date (UTC)] &gt;= Misc!$O$3, Edges[Tweet Date (UTC)] &lt;= Misc!$P$3,TRUE), TRUE, FALSE)</f>
        <v>1</v>
      </c>
      <c r="N1750" s="70"/>
      <c r="O1750" s="87" t="s">
        <v>1908</v>
      </c>
      <c r="P1750" s="90">
        <v>44081.396192129629</v>
      </c>
      <c r="Q1750" s="87" t="s">
        <v>1912</v>
      </c>
      <c r="R1750" s="87"/>
      <c r="S1750" s="87"/>
      <c r="T1750" s="87" t="s">
        <v>2743</v>
      </c>
      <c r="U1750" s="90">
        <v>44081.396192129629</v>
      </c>
      <c r="V1750" s="92" t="s">
        <v>4133</v>
      </c>
      <c r="W1750" s="87"/>
      <c r="X1750" s="87"/>
      <c r="Y1750" s="96" t="s">
        <v>6133</v>
      </c>
      <c r="Z1750" s="87"/>
      <c r="AA1750" s="48">
        <v>0</v>
      </c>
      <c r="AB1750" s="49">
        <v>0</v>
      </c>
      <c r="AC1750" s="48">
        <v>0</v>
      </c>
      <c r="AD1750" s="49">
        <v>0</v>
      </c>
      <c r="AE1750" s="48">
        <v>0</v>
      </c>
      <c r="AF1750" s="49">
        <v>0</v>
      </c>
      <c r="AG1750" s="48">
        <v>39</v>
      </c>
      <c r="AH1750" s="49">
        <v>100</v>
      </c>
      <c r="AI1750" s="48">
        <v>39</v>
      </c>
    </row>
    <row r="1751" spans="1:35" x14ac:dyDescent="0.25">
      <c r="A1751" s="62" t="s">
        <v>963</v>
      </c>
      <c r="B1751" s="62" t="s">
        <v>1777</v>
      </c>
      <c r="C1751" s="63"/>
      <c r="D1751" s="64"/>
      <c r="E1751" s="65"/>
      <c r="F1751" s="66"/>
      <c r="G1751" s="63"/>
      <c r="H1751" s="67"/>
      <c r="I1751" s="68"/>
      <c r="J1751" s="68"/>
      <c r="K1751" s="34"/>
      <c r="L1751" s="75">
        <v>1751</v>
      </c>
      <c r="M1751" s="75" t="b">
        <f xml:space="preserve"> IF(AND(Edges[Relationship Date (UTC)] &gt;= Misc!$O$2, Edges[Relationship Date (UTC)] &lt;= Misc!$P$2,Edges[Tweet Date (UTC)] &gt;= Misc!$O$3, Edges[Tweet Date (UTC)] &lt;= Misc!$P$3,TRUE), TRUE, FALSE)</f>
        <v>1</v>
      </c>
      <c r="N1751" s="70"/>
      <c r="O1751" s="87" t="s">
        <v>1908</v>
      </c>
      <c r="P1751" s="90">
        <v>44081.396550925929</v>
      </c>
      <c r="Q1751" s="87" t="s">
        <v>2420</v>
      </c>
      <c r="R1751" s="87"/>
      <c r="S1751" s="87"/>
      <c r="T1751" s="87"/>
      <c r="U1751" s="90">
        <v>44081.396550925929</v>
      </c>
      <c r="V1751" s="92" t="s">
        <v>4134</v>
      </c>
      <c r="W1751" s="87"/>
      <c r="X1751" s="87"/>
      <c r="Y1751" s="96" t="s">
        <v>6134</v>
      </c>
      <c r="Z1751" s="87"/>
      <c r="AA1751" s="48">
        <v>0</v>
      </c>
      <c r="AB1751" s="49">
        <v>0</v>
      </c>
      <c r="AC1751" s="48">
        <v>0</v>
      </c>
      <c r="AD1751" s="49">
        <v>0</v>
      </c>
      <c r="AE1751" s="48">
        <v>0</v>
      </c>
      <c r="AF1751" s="49">
        <v>0</v>
      </c>
      <c r="AG1751" s="48">
        <v>43</v>
      </c>
      <c r="AH1751" s="49">
        <v>100</v>
      </c>
      <c r="AI1751" s="48">
        <v>43</v>
      </c>
    </row>
    <row r="1752" spans="1:35" x14ac:dyDescent="0.25">
      <c r="A1752" s="62" t="s">
        <v>964</v>
      </c>
      <c r="B1752" s="62" t="s">
        <v>1165</v>
      </c>
      <c r="C1752" s="63"/>
      <c r="D1752" s="64"/>
      <c r="E1752" s="65"/>
      <c r="F1752" s="66"/>
      <c r="G1752" s="63"/>
      <c r="H1752" s="67"/>
      <c r="I1752" s="68"/>
      <c r="J1752" s="68"/>
      <c r="K1752" s="34"/>
      <c r="L1752" s="75">
        <v>1752</v>
      </c>
      <c r="M1752" s="75" t="b">
        <f xml:space="preserve"> IF(AND(Edges[Relationship Date (UTC)] &gt;= Misc!$O$2, Edges[Relationship Date (UTC)] &lt;= Misc!$P$2,Edges[Tweet Date (UTC)] &gt;= Misc!$O$3, Edges[Tweet Date (UTC)] &lt;= Misc!$P$3,TRUE), TRUE, FALSE)</f>
        <v>1</v>
      </c>
      <c r="N1752" s="70"/>
      <c r="O1752" s="87" t="s">
        <v>1908</v>
      </c>
      <c r="P1752" s="90">
        <v>44081.391689814816</v>
      </c>
      <c r="Q1752" s="87" t="s">
        <v>2345</v>
      </c>
      <c r="R1752" s="87"/>
      <c r="S1752" s="87"/>
      <c r="T1752" s="87"/>
      <c r="U1752" s="90">
        <v>44081.391689814816</v>
      </c>
      <c r="V1752" s="92" t="s">
        <v>4135</v>
      </c>
      <c r="W1752" s="87"/>
      <c r="X1752" s="87"/>
      <c r="Y1752" s="96" t="s">
        <v>6135</v>
      </c>
      <c r="Z1752" s="87"/>
      <c r="AA1752" s="48">
        <v>0</v>
      </c>
      <c r="AB1752" s="49">
        <v>0</v>
      </c>
      <c r="AC1752" s="48">
        <v>0</v>
      </c>
      <c r="AD1752" s="49">
        <v>0</v>
      </c>
      <c r="AE1752" s="48">
        <v>0</v>
      </c>
      <c r="AF1752" s="49">
        <v>0</v>
      </c>
      <c r="AG1752" s="48">
        <v>48</v>
      </c>
      <c r="AH1752" s="49">
        <v>100</v>
      </c>
      <c r="AI1752" s="48">
        <v>48</v>
      </c>
    </row>
    <row r="1753" spans="1:35" x14ac:dyDescent="0.25">
      <c r="A1753" s="62" t="s">
        <v>964</v>
      </c>
      <c r="B1753" s="62" t="s">
        <v>1165</v>
      </c>
      <c r="C1753" s="63"/>
      <c r="D1753" s="64"/>
      <c r="E1753" s="65"/>
      <c r="F1753" s="66"/>
      <c r="G1753" s="63"/>
      <c r="H1753" s="67"/>
      <c r="I1753" s="68"/>
      <c r="J1753" s="68"/>
      <c r="K1753" s="34"/>
      <c r="L1753" s="75">
        <v>1753</v>
      </c>
      <c r="M1753" s="75" t="b">
        <f xml:space="preserve"> IF(AND(Edges[Relationship Date (UTC)] &gt;= Misc!$O$2, Edges[Relationship Date (UTC)] &lt;= Misc!$P$2,Edges[Tweet Date (UTC)] &gt;= Misc!$O$3, Edges[Tweet Date (UTC)] &lt;= Misc!$P$3,TRUE), TRUE, FALSE)</f>
        <v>1</v>
      </c>
      <c r="N1753" s="70"/>
      <c r="O1753" s="87" t="s">
        <v>1908</v>
      </c>
      <c r="P1753" s="90">
        <v>44081.396585648145</v>
      </c>
      <c r="Q1753" s="87" t="s">
        <v>2002</v>
      </c>
      <c r="R1753" s="87"/>
      <c r="S1753" s="87"/>
      <c r="T1753" s="87"/>
      <c r="U1753" s="90">
        <v>44081.396585648145</v>
      </c>
      <c r="V1753" s="92" t="s">
        <v>4136</v>
      </c>
      <c r="W1753" s="87"/>
      <c r="X1753" s="87"/>
      <c r="Y1753" s="96" t="s">
        <v>6136</v>
      </c>
      <c r="Z1753" s="87"/>
      <c r="AA1753" s="48">
        <v>0</v>
      </c>
      <c r="AB1753" s="49">
        <v>0</v>
      </c>
      <c r="AC1753" s="48">
        <v>0</v>
      </c>
      <c r="AD1753" s="49">
        <v>0</v>
      </c>
      <c r="AE1753" s="48">
        <v>0</v>
      </c>
      <c r="AF1753" s="49">
        <v>0</v>
      </c>
      <c r="AG1753" s="48">
        <v>46</v>
      </c>
      <c r="AH1753" s="49">
        <v>100</v>
      </c>
      <c r="AI1753" s="48">
        <v>46</v>
      </c>
    </row>
    <row r="1754" spans="1:35" x14ac:dyDescent="0.25">
      <c r="A1754" s="62" t="s">
        <v>965</v>
      </c>
      <c r="B1754" s="62" t="s">
        <v>1165</v>
      </c>
      <c r="C1754" s="63"/>
      <c r="D1754" s="64"/>
      <c r="E1754" s="65"/>
      <c r="F1754" s="66"/>
      <c r="G1754" s="63"/>
      <c r="H1754" s="67"/>
      <c r="I1754" s="68"/>
      <c r="J1754" s="68"/>
      <c r="K1754" s="34"/>
      <c r="L1754" s="75">
        <v>1754</v>
      </c>
      <c r="M1754" s="75" t="b">
        <f xml:space="preserve"> IF(AND(Edges[Relationship Date (UTC)] &gt;= Misc!$O$2, Edges[Relationship Date (UTC)] &lt;= Misc!$P$2,Edges[Tweet Date (UTC)] &gt;= Misc!$O$3, Edges[Tweet Date (UTC)] &lt;= Misc!$P$3,TRUE), TRUE, FALSE)</f>
        <v>1</v>
      </c>
      <c r="N1754" s="70"/>
      <c r="O1754" s="87" t="s">
        <v>1908</v>
      </c>
      <c r="P1754" s="90">
        <v>44081.396585648145</v>
      </c>
      <c r="Q1754" s="87" t="s">
        <v>2312</v>
      </c>
      <c r="R1754" s="87"/>
      <c r="S1754" s="87"/>
      <c r="T1754" s="87"/>
      <c r="U1754" s="90">
        <v>44081.396585648145</v>
      </c>
      <c r="V1754" s="92" t="s">
        <v>4137</v>
      </c>
      <c r="W1754" s="87"/>
      <c r="X1754" s="87"/>
      <c r="Y1754" s="96" t="s">
        <v>6137</v>
      </c>
      <c r="Z1754" s="87"/>
      <c r="AA1754" s="48">
        <v>0</v>
      </c>
      <c r="AB1754" s="49">
        <v>0</v>
      </c>
      <c r="AC1754" s="48">
        <v>0</v>
      </c>
      <c r="AD1754" s="49">
        <v>0</v>
      </c>
      <c r="AE1754" s="48">
        <v>0</v>
      </c>
      <c r="AF1754" s="49">
        <v>0</v>
      </c>
      <c r="AG1754" s="48">
        <v>21</v>
      </c>
      <c r="AH1754" s="49">
        <v>100</v>
      </c>
      <c r="AI1754" s="48">
        <v>21</v>
      </c>
    </row>
    <row r="1755" spans="1:35" x14ac:dyDescent="0.25">
      <c r="A1755" s="62" t="s">
        <v>965</v>
      </c>
      <c r="B1755" s="62" t="s">
        <v>1165</v>
      </c>
      <c r="C1755" s="63"/>
      <c r="D1755" s="64"/>
      <c r="E1755" s="65"/>
      <c r="F1755" s="66"/>
      <c r="G1755" s="63"/>
      <c r="H1755" s="67"/>
      <c r="I1755" s="68"/>
      <c r="J1755" s="68"/>
      <c r="K1755" s="34"/>
      <c r="L1755" s="75">
        <v>1755</v>
      </c>
      <c r="M1755" s="75" t="b">
        <f xml:space="preserve"> IF(AND(Edges[Relationship Date (UTC)] &gt;= Misc!$O$2, Edges[Relationship Date (UTC)] &lt;= Misc!$P$2,Edges[Tweet Date (UTC)] &gt;= Misc!$O$3, Edges[Tweet Date (UTC)] &lt;= Misc!$P$3,TRUE), TRUE, FALSE)</f>
        <v>1</v>
      </c>
      <c r="N1755" s="70"/>
      <c r="O1755" s="87" t="s">
        <v>1908</v>
      </c>
      <c r="P1755" s="90">
        <v>44081.396631944444</v>
      </c>
      <c r="Q1755" s="87" t="s">
        <v>2250</v>
      </c>
      <c r="R1755" s="87"/>
      <c r="S1755" s="87"/>
      <c r="T1755" s="87" t="s">
        <v>2827</v>
      </c>
      <c r="U1755" s="90">
        <v>44081.396631944444</v>
      </c>
      <c r="V1755" s="92" t="s">
        <v>4138</v>
      </c>
      <c r="W1755" s="87"/>
      <c r="X1755" s="87"/>
      <c r="Y1755" s="96" t="s">
        <v>6138</v>
      </c>
      <c r="Z1755" s="87"/>
      <c r="AA1755" s="48"/>
      <c r="AB1755" s="49"/>
      <c r="AC1755" s="48"/>
      <c r="AD1755" s="49"/>
      <c r="AE1755" s="48"/>
      <c r="AF1755" s="49"/>
      <c r="AG1755" s="48"/>
      <c r="AH1755" s="49"/>
      <c r="AI1755" s="48"/>
    </row>
    <row r="1756" spans="1:35" x14ac:dyDescent="0.25">
      <c r="A1756" s="62" t="s">
        <v>965</v>
      </c>
      <c r="B1756" s="62" t="s">
        <v>1164</v>
      </c>
      <c r="C1756" s="63"/>
      <c r="D1756" s="64"/>
      <c r="E1756" s="65"/>
      <c r="F1756" s="66"/>
      <c r="G1756" s="63"/>
      <c r="H1756" s="67"/>
      <c r="I1756" s="68"/>
      <c r="J1756" s="68"/>
      <c r="K1756" s="34"/>
      <c r="L1756" s="75">
        <v>1756</v>
      </c>
      <c r="M1756" s="75" t="b">
        <f xml:space="preserve"> IF(AND(Edges[Relationship Date (UTC)] &gt;= Misc!$O$2, Edges[Relationship Date (UTC)] &lt;= Misc!$P$2,Edges[Tweet Date (UTC)] &gt;= Misc!$O$3, Edges[Tweet Date (UTC)] &lt;= Misc!$P$3,TRUE), TRUE, FALSE)</f>
        <v>1</v>
      </c>
      <c r="N1756" s="70"/>
      <c r="O1756" s="87" t="s">
        <v>1908</v>
      </c>
      <c r="P1756" s="90">
        <v>44081.396631944444</v>
      </c>
      <c r="Q1756" s="87" t="s">
        <v>2250</v>
      </c>
      <c r="R1756" s="87"/>
      <c r="S1756" s="87"/>
      <c r="T1756" s="87" t="s">
        <v>2827</v>
      </c>
      <c r="U1756" s="90">
        <v>44081.396631944444</v>
      </c>
      <c r="V1756" s="92" t="s">
        <v>4138</v>
      </c>
      <c r="W1756" s="87"/>
      <c r="X1756" s="87"/>
      <c r="Y1756" s="96" t="s">
        <v>6138</v>
      </c>
      <c r="Z1756" s="87"/>
      <c r="AA1756" s="48">
        <v>0</v>
      </c>
      <c r="AB1756" s="49">
        <v>0</v>
      </c>
      <c r="AC1756" s="48">
        <v>0</v>
      </c>
      <c r="AD1756" s="49">
        <v>0</v>
      </c>
      <c r="AE1756" s="48">
        <v>0</v>
      </c>
      <c r="AF1756" s="49">
        <v>0</v>
      </c>
      <c r="AG1756" s="48">
        <v>9</v>
      </c>
      <c r="AH1756" s="49">
        <v>100</v>
      </c>
      <c r="AI1756" s="48">
        <v>9</v>
      </c>
    </row>
    <row r="1757" spans="1:35" x14ac:dyDescent="0.25">
      <c r="A1757" s="62" t="s">
        <v>966</v>
      </c>
      <c r="B1757" s="62" t="s">
        <v>1434</v>
      </c>
      <c r="C1757" s="63"/>
      <c r="D1757" s="64"/>
      <c r="E1757" s="65"/>
      <c r="F1757" s="66"/>
      <c r="G1757" s="63"/>
      <c r="H1757" s="67"/>
      <c r="I1757" s="68"/>
      <c r="J1757" s="68"/>
      <c r="K1757" s="34"/>
      <c r="L1757" s="75">
        <v>1757</v>
      </c>
      <c r="M1757" s="75" t="b">
        <f xml:space="preserve"> IF(AND(Edges[Relationship Date (UTC)] &gt;= Misc!$O$2, Edges[Relationship Date (UTC)] &lt;= Misc!$P$2,Edges[Tweet Date (UTC)] &gt;= Misc!$O$3, Edges[Tweet Date (UTC)] &lt;= Misc!$P$3,TRUE), TRUE, FALSE)</f>
        <v>1</v>
      </c>
      <c r="N1757" s="70"/>
      <c r="O1757" s="87" t="s">
        <v>1908</v>
      </c>
      <c r="P1757" s="90">
        <v>44081.396643518521</v>
      </c>
      <c r="Q1757" s="87" t="s">
        <v>2015</v>
      </c>
      <c r="R1757" s="87"/>
      <c r="S1757" s="87"/>
      <c r="T1757" s="87" t="s">
        <v>2743</v>
      </c>
      <c r="U1757" s="90">
        <v>44081.396643518521</v>
      </c>
      <c r="V1757" s="92" t="s">
        <v>4139</v>
      </c>
      <c r="W1757" s="87"/>
      <c r="X1757" s="87"/>
      <c r="Y1757" s="96" t="s">
        <v>6139</v>
      </c>
      <c r="Z1757" s="87"/>
      <c r="AA1757" s="48">
        <v>0</v>
      </c>
      <c r="AB1757" s="49">
        <v>0</v>
      </c>
      <c r="AC1757" s="48">
        <v>0</v>
      </c>
      <c r="AD1757" s="49">
        <v>0</v>
      </c>
      <c r="AE1757" s="48">
        <v>0</v>
      </c>
      <c r="AF1757" s="49">
        <v>0</v>
      </c>
      <c r="AG1757" s="48">
        <v>17</v>
      </c>
      <c r="AH1757" s="49">
        <v>100</v>
      </c>
      <c r="AI1757" s="48">
        <v>17</v>
      </c>
    </row>
    <row r="1758" spans="1:35" x14ac:dyDescent="0.25">
      <c r="A1758" s="62" t="s">
        <v>967</v>
      </c>
      <c r="B1758" s="62" t="s">
        <v>1778</v>
      </c>
      <c r="C1758" s="63"/>
      <c r="D1758" s="64"/>
      <c r="E1758" s="65"/>
      <c r="F1758" s="66"/>
      <c r="G1758" s="63"/>
      <c r="H1758" s="67"/>
      <c r="I1758" s="68"/>
      <c r="J1758" s="68"/>
      <c r="K1758" s="34"/>
      <c r="L1758" s="75">
        <v>1758</v>
      </c>
      <c r="M1758" s="75" t="b">
        <f xml:space="preserve"> IF(AND(Edges[Relationship Date (UTC)] &gt;= Misc!$O$2, Edges[Relationship Date (UTC)] &lt;= Misc!$P$2,Edges[Tweet Date (UTC)] &gt;= Misc!$O$3, Edges[Tweet Date (UTC)] &lt;= Misc!$P$3,TRUE), TRUE, FALSE)</f>
        <v>1</v>
      </c>
      <c r="N1758" s="70"/>
      <c r="O1758" s="87" t="s">
        <v>1908</v>
      </c>
      <c r="P1758" s="90">
        <v>44081.396689814814</v>
      </c>
      <c r="Q1758" s="87" t="s">
        <v>2421</v>
      </c>
      <c r="R1758" s="87"/>
      <c r="S1758" s="87"/>
      <c r="T1758" s="87"/>
      <c r="U1758" s="90">
        <v>44081.396689814814</v>
      </c>
      <c r="V1758" s="92" t="s">
        <v>4140</v>
      </c>
      <c r="W1758" s="87"/>
      <c r="X1758" s="87"/>
      <c r="Y1758" s="96" t="s">
        <v>6140</v>
      </c>
      <c r="Z1758" s="87"/>
      <c r="AA1758" s="48">
        <v>0</v>
      </c>
      <c r="AB1758" s="49">
        <v>0</v>
      </c>
      <c r="AC1758" s="48">
        <v>0</v>
      </c>
      <c r="AD1758" s="49">
        <v>0</v>
      </c>
      <c r="AE1758" s="48">
        <v>0</v>
      </c>
      <c r="AF1758" s="49">
        <v>0</v>
      </c>
      <c r="AG1758" s="48">
        <v>43</v>
      </c>
      <c r="AH1758" s="49">
        <v>100</v>
      </c>
      <c r="AI1758" s="48">
        <v>43</v>
      </c>
    </row>
    <row r="1759" spans="1:35" x14ac:dyDescent="0.25">
      <c r="A1759" s="62" t="s">
        <v>968</v>
      </c>
      <c r="B1759" s="62" t="s">
        <v>1359</v>
      </c>
      <c r="C1759" s="63"/>
      <c r="D1759" s="64"/>
      <c r="E1759" s="65"/>
      <c r="F1759" s="66"/>
      <c r="G1759" s="63"/>
      <c r="H1759" s="67"/>
      <c r="I1759" s="68"/>
      <c r="J1759" s="68"/>
      <c r="K1759" s="34"/>
      <c r="L1759" s="75">
        <v>1759</v>
      </c>
      <c r="M1759" s="75" t="b">
        <f xml:space="preserve"> IF(AND(Edges[Relationship Date (UTC)] &gt;= Misc!$O$2, Edges[Relationship Date (UTC)] &lt;= Misc!$P$2,Edges[Tweet Date (UTC)] &gt;= Misc!$O$3, Edges[Tweet Date (UTC)] &lt;= Misc!$P$3,TRUE), TRUE, FALSE)</f>
        <v>1</v>
      </c>
      <c r="N1759" s="70"/>
      <c r="O1759" s="87" t="s">
        <v>1908</v>
      </c>
      <c r="P1759" s="90">
        <v>44081.396724537037</v>
      </c>
      <c r="Q1759" s="87" t="s">
        <v>1923</v>
      </c>
      <c r="R1759" s="87"/>
      <c r="S1759" s="87"/>
      <c r="T1759" s="87" t="s">
        <v>2748</v>
      </c>
      <c r="U1759" s="90">
        <v>44081.396724537037</v>
      </c>
      <c r="V1759" s="92" t="s">
        <v>4141</v>
      </c>
      <c r="W1759" s="87"/>
      <c r="X1759" s="87"/>
      <c r="Y1759" s="96" t="s">
        <v>6141</v>
      </c>
      <c r="Z1759" s="87"/>
      <c r="AA1759" s="48">
        <v>0</v>
      </c>
      <c r="AB1759" s="49">
        <v>0</v>
      </c>
      <c r="AC1759" s="48">
        <v>0</v>
      </c>
      <c r="AD1759" s="49">
        <v>0</v>
      </c>
      <c r="AE1759" s="48">
        <v>0</v>
      </c>
      <c r="AF1759" s="49">
        <v>0</v>
      </c>
      <c r="AG1759" s="48">
        <v>14</v>
      </c>
      <c r="AH1759" s="49">
        <v>100</v>
      </c>
      <c r="AI1759" s="48">
        <v>14</v>
      </c>
    </row>
    <row r="1760" spans="1:35" x14ac:dyDescent="0.25">
      <c r="A1760" s="62" t="s">
        <v>969</v>
      </c>
      <c r="B1760" s="62" t="s">
        <v>1525</v>
      </c>
      <c r="C1760" s="63"/>
      <c r="D1760" s="64"/>
      <c r="E1760" s="65"/>
      <c r="F1760" s="66"/>
      <c r="G1760" s="63"/>
      <c r="H1760" s="67"/>
      <c r="I1760" s="68"/>
      <c r="J1760" s="68"/>
      <c r="K1760" s="34"/>
      <c r="L1760" s="75">
        <v>1760</v>
      </c>
      <c r="M1760" s="75" t="b">
        <f xml:space="preserve"> IF(AND(Edges[Relationship Date (UTC)] &gt;= Misc!$O$2, Edges[Relationship Date (UTC)] &lt;= Misc!$P$2,Edges[Tweet Date (UTC)] &gt;= Misc!$O$3, Edges[Tweet Date (UTC)] &lt;= Misc!$P$3,TRUE), TRUE, FALSE)</f>
        <v>1</v>
      </c>
      <c r="N1760" s="70"/>
      <c r="O1760" s="87" t="s">
        <v>1908</v>
      </c>
      <c r="P1760" s="90">
        <v>44081.396736111114</v>
      </c>
      <c r="Q1760" s="87" t="s">
        <v>2105</v>
      </c>
      <c r="R1760" s="87"/>
      <c r="S1760" s="87"/>
      <c r="T1760" s="87" t="s">
        <v>2747</v>
      </c>
      <c r="U1760" s="90">
        <v>44081.396736111114</v>
      </c>
      <c r="V1760" s="92" t="s">
        <v>4142</v>
      </c>
      <c r="W1760" s="87"/>
      <c r="X1760" s="87"/>
      <c r="Y1760" s="96" t="s">
        <v>6142</v>
      </c>
      <c r="Z1760" s="87"/>
      <c r="AA1760" s="48"/>
      <c r="AB1760" s="49"/>
      <c r="AC1760" s="48"/>
      <c r="AD1760" s="49"/>
      <c r="AE1760" s="48"/>
      <c r="AF1760" s="49"/>
      <c r="AG1760" s="48"/>
      <c r="AH1760" s="49"/>
      <c r="AI1760" s="48"/>
    </row>
    <row r="1761" spans="1:35" x14ac:dyDescent="0.25">
      <c r="A1761" s="62" t="s">
        <v>969</v>
      </c>
      <c r="B1761" s="62" t="s">
        <v>1361</v>
      </c>
      <c r="C1761" s="63"/>
      <c r="D1761" s="64"/>
      <c r="E1761" s="65"/>
      <c r="F1761" s="66"/>
      <c r="G1761" s="63"/>
      <c r="H1761" s="67"/>
      <c r="I1761" s="68"/>
      <c r="J1761" s="68"/>
      <c r="K1761" s="34"/>
      <c r="L1761" s="75">
        <v>1761</v>
      </c>
      <c r="M1761" s="75" t="b">
        <f xml:space="preserve"> IF(AND(Edges[Relationship Date (UTC)] &gt;= Misc!$O$2, Edges[Relationship Date (UTC)] &lt;= Misc!$P$2,Edges[Tweet Date (UTC)] &gt;= Misc!$O$3, Edges[Tweet Date (UTC)] &lt;= Misc!$P$3,TRUE), TRUE, FALSE)</f>
        <v>1</v>
      </c>
      <c r="N1761" s="70"/>
      <c r="O1761" s="87" t="s">
        <v>1908</v>
      </c>
      <c r="P1761" s="90">
        <v>44081.396736111114</v>
      </c>
      <c r="Q1761" s="87" t="s">
        <v>2105</v>
      </c>
      <c r="R1761" s="87"/>
      <c r="S1761" s="87"/>
      <c r="T1761" s="87" t="s">
        <v>2747</v>
      </c>
      <c r="U1761" s="90">
        <v>44081.396736111114</v>
      </c>
      <c r="V1761" s="92" t="s">
        <v>4142</v>
      </c>
      <c r="W1761" s="87"/>
      <c r="X1761" s="87"/>
      <c r="Y1761" s="96" t="s">
        <v>6142</v>
      </c>
      <c r="Z1761" s="87"/>
      <c r="AA1761" s="48"/>
      <c r="AB1761" s="49"/>
      <c r="AC1761" s="48"/>
      <c r="AD1761" s="49"/>
      <c r="AE1761" s="48"/>
      <c r="AF1761" s="49"/>
      <c r="AG1761" s="48"/>
      <c r="AH1761" s="49"/>
      <c r="AI1761" s="48"/>
    </row>
    <row r="1762" spans="1:35" x14ac:dyDescent="0.25">
      <c r="A1762" s="62" t="s">
        <v>969</v>
      </c>
      <c r="B1762" s="62" t="s">
        <v>1165</v>
      </c>
      <c r="C1762" s="63"/>
      <c r="D1762" s="64"/>
      <c r="E1762" s="65"/>
      <c r="F1762" s="66"/>
      <c r="G1762" s="63"/>
      <c r="H1762" s="67"/>
      <c r="I1762" s="68"/>
      <c r="J1762" s="68"/>
      <c r="K1762" s="34"/>
      <c r="L1762" s="75">
        <v>1762</v>
      </c>
      <c r="M1762" s="75" t="b">
        <f xml:space="preserve"> IF(AND(Edges[Relationship Date (UTC)] &gt;= Misc!$O$2, Edges[Relationship Date (UTC)] &lt;= Misc!$P$2,Edges[Tweet Date (UTC)] &gt;= Misc!$O$3, Edges[Tweet Date (UTC)] &lt;= Misc!$P$3,TRUE), TRUE, FALSE)</f>
        <v>1</v>
      </c>
      <c r="N1762" s="70"/>
      <c r="O1762" s="87" t="s">
        <v>1908</v>
      </c>
      <c r="P1762" s="90">
        <v>44081.396736111114</v>
      </c>
      <c r="Q1762" s="87" t="s">
        <v>2105</v>
      </c>
      <c r="R1762" s="87"/>
      <c r="S1762" s="87"/>
      <c r="T1762" s="87" t="s">
        <v>2747</v>
      </c>
      <c r="U1762" s="90">
        <v>44081.396736111114</v>
      </c>
      <c r="V1762" s="92" t="s">
        <v>4142</v>
      </c>
      <c r="W1762" s="87"/>
      <c r="X1762" s="87"/>
      <c r="Y1762" s="96" t="s">
        <v>6142</v>
      </c>
      <c r="Z1762" s="87"/>
      <c r="AA1762" s="48">
        <v>0</v>
      </c>
      <c r="AB1762" s="49">
        <v>0</v>
      </c>
      <c r="AC1762" s="48">
        <v>0</v>
      </c>
      <c r="AD1762" s="49">
        <v>0</v>
      </c>
      <c r="AE1762" s="48">
        <v>0</v>
      </c>
      <c r="AF1762" s="49">
        <v>0</v>
      </c>
      <c r="AG1762" s="48">
        <v>28</v>
      </c>
      <c r="AH1762" s="49">
        <v>100</v>
      </c>
      <c r="AI1762" s="48">
        <v>28</v>
      </c>
    </row>
    <row r="1763" spans="1:35" x14ac:dyDescent="0.25">
      <c r="A1763" s="62" t="s">
        <v>970</v>
      </c>
      <c r="B1763" s="62" t="s">
        <v>1489</v>
      </c>
      <c r="C1763" s="63"/>
      <c r="D1763" s="64"/>
      <c r="E1763" s="65"/>
      <c r="F1763" s="66"/>
      <c r="G1763" s="63"/>
      <c r="H1763" s="67"/>
      <c r="I1763" s="68"/>
      <c r="J1763" s="68"/>
      <c r="K1763" s="34"/>
      <c r="L1763" s="75">
        <v>1763</v>
      </c>
      <c r="M1763" s="75" t="b">
        <f xml:space="preserve"> IF(AND(Edges[Relationship Date (UTC)] &gt;= Misc!$O$2, Edges[Relationship Date (UTC)] &lt;= Misc!$P$2,Edges[Tweet Date (UTC)] &gt;= Misc!$O$3, Edges[Tweet Date (UTC)] &lt;= Misc!$P$3,TRUE), TRUE, FALSE)</f>
        <v>1</v>
      </c>
      <c r="N1763" s="70"/>
      <c r="O1763" s="87" t="s">
        <v>1908</v>
      </c>
      <c r="P1763" s="90">
        <v>44081.396736111114</v>
      </c>
      <c r="Q1763" s="87" t="s">
        <v>2065</v>
      </c>
      <c r="R1763" s="87"/>
      <c r="S1763" s="87"/>
      <c r="T1763" s="87" t="s">
        <v>2743</v>
      </c>
      <c r="U1763" s="90">
        <v>44081.396736111114</v>
      </c>
      <c r="V1763" s="92" t="s">
        <v>4143</v>
      </c>
      <c r="W1763" s="87"/>
      <c r="X1763" s="87"/>
      <c r="Y1763" s="96" t="s">
        <v>6143</v>
      </c>
      <c r="Z1763" s="87"/>
      <c r="AA1763" s="48">
        <v>0</v>
      </c>
      <c r="AB1763" s="49">
        <v>0</v>
      </c>
      <c r="AC1763" s="48">
        <v>0</v>
      </c>
      <c r="AD1763" s="49">
        <v>0</v>
      </c>
      <c r="AE1763" s="48">
        <v>0</v>
      </c>
      <c r="AF1763" s="49">
        <v>0</v>
      </c>
      <c r="AG1763" s="48">
        <v>15</v>
      </c>
      <c r="AH1763" s="49">
        <v>100</v>
      </c>
      <c r="AI1763" s="48">
        <v>15</v>
      </c>
    </row>
    <row r="1764" spans="1:35" x14ac:dyDescent="0.25">
      <c r="A1764" s="62" t="s">
        <v>971</v>
      </c>
      <c r="B1764" s="62" t="s">
        <v>1521</v>
      </c>
      <c r="C1764" s="63"/>
      <c r="D1764" s="64"/>
      <c r="E1764" s="65"/>
      <c r="F1764" s="66"/>
      <c r="G1764" s="63"/>
      <c r="H1764" s="67"/>
      <c r="I1764" s="68"/>
      <c r="J1764" s="68"/>
      <c r="K1764" s="34"/>
      <c r="L1764" s="75">
        <v>1764</v>
      </c>
      <c r="M1764" s="75" t="b">
        <f xml:space="preserve"> IF(AND(Edges[Relationship Date (UTC)] &gt;= Misc!$O$2, Edges[Relationship Date (UTC)] &lt;= Misc!$P$2,Edges[Tweet Date (UTC)] &gt;= Misc!$O$3, Edges[Tweet Date (UTC)] &lt;= Misc!$P$3,TRUE), TRUE, FALSE)</f>
        <v>1</v>
      </c>
      <c r="N1764" s="70"/>
      <c r="O1764" s="87" t="s">
        <v>1908</v>
      </c>
      <c r="P1764" s="90">
        <v>44081.392453703702</v>
      </c>
      <c r="Q1764" s="87" t="s">
        <v>2101</v>
      </c>
      <c r="R1764" s="87"/>
      <c r="S1764" s="87"/>
      <c r="T1764" s="87"/>
      <c r="U1764" s="90">
        <v>44081.392453703702</v>
      </c>
      <c r="V1764" s="92" t="s">
        <v>4144</v>
      </c>
      <c r="W1764" s="87"/>
      <c r="X1764" s="87"/>
      <c r="Y1764" s="96" t="s">
        <v>6144</v>
      </c>
      <c r="Z1764" s="87"/>
      <c r="AA1764" s="48">
        <v>0</v>
      </c>
      <c r="AB1764" s="49">
        <v>0</v>
      </c>
      <c r="AC1764" s="48">
        <v>0</v>
      </c>
      <c r="AD1764" s="49">
        <v>0</v>
      </c>
      <c r="AE1764" s="48">
        <v>0</v>
      </c>
      <c r="AF1764" s="49">
        <v>0</v>
      </c>
      <c r="AG1764" s="48">
        <v>49</v>
      </c>
      <c r="AH1764" s="49">
        <v>100</v>
      </c>
      <c r="AI1764" s="48">
        <v>49</v>
      </c>
    </row>
    <row r="1765" spans="1:35" x14ac:dyDescent="0.25">
      <c r="A1765" s="62" t="s">
        <v>971</v>
      </c>
      <c r="B1765" s="62" t="s">
        <v>1393</v>
      </c>
      <c r="C1765" s="63"/>
      <c r="D1765" s="64"/>
      <c r="E1765" s="65"/>
      <c r="F1765" s="66"/>
      <c r="G1765" s="63"/>
      <c r="H1765" s="67"/>
      <c r="I1765" s="68"/>
      <c r="J1765" s="68"/>
      <c r="K1765" s="34"/>
      <c r="L1765" s="75">
        <v>1765</v>
      </c>
      <c r="M1765" s="75" t="b">
        <f xml:space="preserve"> IF(AND(Edges[Relationship Date (UTC)] &gt;= Misc!$O$2, Edges[Relationship Date (UTC)] &lt;= Misc!$P$2,Edges[Tweet Date (UTC)] &gt;= Misc!$O$3, Edges[Tweet Date (UTC)] &lt;= Misc!$P$3,TRUE), TRUE, FALSE)</f>
        <v>1</v>
      </c>
      <c r="N1765" s="70"/>
      <c r="O1765" s="87" t="s">
        <v>1908</v>
      </c>
      <c r="P1765" s="90">
        <v>44081.396747685183</v>
      </c>
      <c r="Q1765" s="87" t="s">
        <v>1965</v>
      </c>
      <c r="R1765" s="87"/>
      <c r="S1765" s="87"/>
      <c r="T1765" s="87" t="s">
        <v>2743</v>
      </c>
      <c r="U1765" s="90">
        <v>44081.396747685183</v>
      </c>
      <c r="V1765" s="92" t="s">
        <v>4145</v>
      </c>
      <c r="W1765" s="87"/>
      <c r="X1765" s="87"/>
      <c r="Y1765" s="96" t="s">
        <v>6145</v>
      </c>
      <c r="Z1765" s="87"/>
      <c r="AA1765" s="48">
        <v>0</v>
      </c>
      <c r="AB1765" s="49">
        <v>0</v>
      </c>
      <c r="AC1765" s="48">
        <v>0</v>
      </c>
      <c r="AD1765" s="49">
        <v>0</v>
      </c>
      <c r="AE1765" s="48">
        <v>0</v>
      </c>
      <c r="AF1765" s="49">
        <v>0</v>
      </c>
      <c r="AG1765" s="48">
        <v>33</v>
      </c>
      <c r="AH1765" s="49">
        <v>100</v>
      </c>
      <c r="AI1765" s="48">
        <v>33</v>
      </c>
    </row>
    <row r="1766" spans="1:35" x14ac:dyDescent="0.25">
      <c r="A1766" s="62" t="s">
        <v>972</v>
      </c>
      <c r="B1766" s="62" t="s">
        <v>1628</v>
      </c>
      <c r="C1766" s="63"/>
      <c r="D1766" s="64"/>
      <c r="E1766" s="65"/>
      <c r="F1766" s="66"/>
      <c r="G1766" s="63"/>
      <c r="H1766" s="67"/>
      <c r="I1766" s="68"/>
      <c r="J1766" s="68"/>
      <c r="K1766" s="34"/>
      <c r="L1766" s="75">
        <v>1766</v>
      </c>
      <c r="M1766" s="75" t="b">
        <f xml:space="preserve"> IF(AND(Edges[Relationship Date (UTC)] &gt;= Misc!$O$2, Edges[Relationship Date (UTC)] &lt;= Misc!$P$2,Edges[Tweet Date (UTC)] &gt;= Misc!$O$3, Edges[Tweet Date (UTC)] &lt;= Misc!$P$3,TRUE), TRUE, FALSE)</f>
        <v>1</v>
      </c>
      <c r="N1766" s="70"/>
      <c r="O1766" s="87" t="s">
        <v>1908</v>
      </c>
      <c r="P1766" s="90">
        <v>44081.394942129627</v>
      </c>
      <c r="Q1766" s="87" t="s">
        <v>2422</v>
      </c>
      <c r="R1766" s="87"/>
      <c r="S1766" s="87"/>
      <c r="T1766" s="87"/>
      <c r="U1766" s="90">
        <v>44081.394942129627</v>
      </c>
      <c r="V1766" s="92" t="s">
        <v>4146</v>
      </c>
      <c r="W1766" s="87"/>
      <c r="X1766" s="87"/>
      <c r="Y1766" s="96" t="s">
        <v>6146</v>
      </c>
      <c r="Z1766" s="87"/>
      <c r="AA1766" s="48">
        <v>0</v>
      </c>
      <c r="AB1766" s="49">
        <v>0</v>
      </c>
      <c r="AC1766" s="48">
        <v>0</v>
      </c>
      <c r="AD1766" s="49">
        <v>0</v>
      </c>
      <c r="AE1766" s="48">
        <v>0</v>
      </c>
      <c r="AF1766" s="49">
        <v>0</v>
      </c>
      <c r="AG1766" s="48">
        <v>45</v>
      </c>
      <c r="AH1766" s="49">
        <v>100</v>
      </c>
      <c r="AI1766" s="48">
        <v>45</v>
      </c>
    </row>
    <row r="1767" spans="1:35" x14ac:dyDescent="0.25">
      <c r="A1767" s="62" t="s">
        <v>972</v>
      </c>
      <c r="B1767" s="62" t="s">
        <v>1352</v>
      </c>
      <c r="C1767" s="63"/>
      <c r="D1767" s="64"/>
      <c r="E1767" s="65"/>
      <c r="F1767" s="66"/>
      <c r="G1767" s="63"/>
      <c r="H1767" s="67"/>
      <c r="I1767" s="68"/>
      <c r="J1767" s="68"/>
      <c r="K1767" s="34"/>
      <c r="L1767" s="75">
        <v>1767</v>
      </c>
      <c r="M1767" s="75" t="b">
        <f xml:space="preserve"> IF(AND(Edges[Relationship Date (UTC)] &gt;= Misc!$O$2, Edges[Relationship Date (UTC)] &lt;= Misc!$P$2,Edges[Tweet Date (UTC)] &gt;= Misc!$O$3, Edges[Tweet Date (UTC)] &lt;= Misc!$P$3,TRUE), TRUE, FALSE)</f>
        <v>1</v>
      </c>
      <c r="N1767" s="70"/>
      <c r="O1767" s="87" t="s">
        <v>1908</v>
      </c>
      <c r="P1767" s="90">
        <v>44081.394363425927</v>
      </c>
      <c r="Q1767" s="87" t="s">
        <v>2094</v>
      </c>
      <c r="R1767" s="87"/>
      <c r="S1767" s="87"/>
      <c r="T1767" s="87"/>
      <c r="U1767" s="90">
        <v>44081.394363425927</v>
      </c>
      <c r="V1767" s="92" t="s">
        <v>4147</v>
      </c>
      <c r="W1767" s="87"/>
      <c r="X1767" s="87"/>
      <c r="Y1767" s="96" t="s">
        <v>6147</v>
      </c>
      <c r="Z1767" s="87"/>
      <c r="AA1767" s="48">
        <v>0</v>
      </c>
      <c r="AB1767" s="49">
        <v>0</v>
      </c>
      <c r="AC1767" s="48">
        <v>0</v>
      </c>
      <c r="AD1767" s="49">
        <v>0</v>
      </c>
      <c r="AE1767" s="48">
        <v>0</v>
      </c>
      <c r="AF1767" s="49">
        <v>0</v>
      </c>
      <c r="AG1767" s="48">
        <v>47</v>
      </c>
      <c r="AH1767" s="49">
        <v>100</v>
      </c>
      <c r="AI1767" s="48">
        <v>47</v>
      </c>
    </row>
    <row r="1768" spans="1:35" x14ac:dyDescent="0.25">
      <c r="A1768" s="62" t="s">
        <v>972</v>
      </c>
      <c r="B1768" s="62" t="s">
        <v>1352</v>
      </c>
      <c r="C1768" s="63"/>
      <c r="D1768" s="64"/>
      <c r="E1768" s="65"/>
      <c r="F1768" s="66"/>
      <c r="G1768" s="63"/>
      <c r="H1768" s="67"/>
      <c r="I1768" s="68"/>
      <c r="J1768" s="68"/>
      <c r="K1768" s="34"/>
      <c r="L1768" s="75">
        <v>1768</v>
      </c>
      <c r="M1768" s="75" t="b">
        <f xml:space="preserve"> IF(AND(Edges[Relationship Date (UTC)] &gt;= Misc!$O$2, Edges[Relationship Date (UTC)] &lt;= Misc!$P$2,Edges[Tweet Date (UTC)] &gt;= Misc!$O$3, Edges[Tweet Date (UTC)] &lt;= Misc!$P$3,TRUE), TRUE, FALSE)</f>
        <v>1</v>
      </c>
      <c r="N1768" s="70"/>
      <c r="O1768" s="87" t="s">
        <v>1908</v>
      </c>
      <c r="P1768" s="90">
        <v>44081.39675925926</v>
      </c>
      <c r="Q1768" s="87" t="s">
        <v>1952</v>
      </c>
      <c r="R1768" s="87"/>
      <c r="S1768" s="87"/>
      <c r="T1768" s="87"/>
      <c r="U1768" s="90">
        <v>44081.39675925926</v>
      </c>
      <c r="V1768" s="92" t="s">
        <v>4148</v>
      </c>
      <c r="W1768" s="87"/>
      <c r="X1768" s="87"/>
      <c r="Y1768" s="96" t="s">
        <v>6148</v>
      </c>
      <c r="Z1768" s="87"/>
      <c r="AA1768" s="48">
        <v>0</v>
      </c>
      <c r="AB1768" s="49">
        <v>0</v>
      </c>
      <c r="AC1768" s="48">
        <v>0</v>
      </c>
      <c r="AD1768" s="49">
        <v>0</v>
      </c>
      <c r="AE1768" s="48">
        <v>0</v>
      </c>
      <c r="AF1768" s="49">
        <v>0</v>
      </c>
      <c r="AG1768" s="48">
        <v>48</v>
      </c>
      <c r="AH1768" s="49">
        <v>100</v>
      </c>
      <c r="AI1768" s="48">
        <v>48</v>
      </c>
    </row>
    <row r="1769" spans="1:35" x14ac:dyDescent="0.25">
      <c r="A1769" s="62" t="s">
        <v>973</v>
      </c>
      <c r="B1769" s="62" t="s">
        <v>1387</v>
      </c>
      <c r="C1769" s="63"/>
      <c r="D1769" s="64"/>
      <c r="E1769" s="65"/>
      <c r="F1769" s="66"/>
      <c r="G1769" s="63"/>
      <c r="H1769" s="67"/>
      <c r="I1769" s="68"/>
      <c r="J1769" s="68"/>
      <c r="K1769" s="34"/>
      <c r="L1769" s="75">
        <v>1769</v>
      </c>
      <c r="M1769" s="75" t="b">
        <f xml:space="preserve"> IF(AND(Edges[Relationship Date (UTC)] &gt;= Misc!$O$2, Edges[Relationship Date (UTC)] &lt;= Misc!$P$2,Edges[Tweet Date (UTC)] &gt;= Misc!$O$3, Edges[Tweet Date (UTC)] &lt;= Misc!$P$3,TRUE), TRUE, FALSE)</f>
        <v>1</v>
      </c>
      <c r="N1769" s="70"/>
      <c r="O1769" s="87" t="s">
        <v>1908</v>
      </c>
      <c r="P1769" s="90">
        <v>44081.396585648145</v>
      </c>
      <c r="Q1769" s="87" t="s">
        <v>2146</v>
      </c>
      <c r="R1769" s="87"/>
      <c r="S1769" s="87"/>
      <c r="T1769" s="87" t="s">
        <v>2743</v>
      </c>
      <c r="U1769" s="90">
        <v>44081.396585648145</v>
      </c>
      <c r="V1769" s="92" t="s">
        <v>4149</v>
      </c>
      <c r="W1769" s="87"/>
      <c r="X1769" s="87"/>
      <c r="Y1769" s="96" t="s">
        <v>6149</v>
      </c>
      <c r="Z1769" s="87"/>
      <c r="AA1769" s="48">
        <v>0</v>
      </c>
      <c r="AB1769" s="49">
        <v>0</v>
      </c>
      <c r="AC1769" s="48">
        <v>0</v>
      </c>
      <c r="AD1769" s="49">
        <v>0</v>
      </c>
      <c r="AE1769" s="48">
        <v>0</v>
      </c>
      <c r="AF1769" s="49">
        <v>0</v>
      </c>
      <c r="AG1769" s="48">
        <v>19</v>
      </c>
      <c r="AH1769" s="49">
        <v>100</v>
      </c>
      <c r="AI1769" s="48">
        <v>19</v>
      </c>
    </row>
    <row r="1770" spans="1:35" x14ac:dyDescent="0.25">
      <c r="A1770" s="62" t="s">
        <v>973</v>
      </c>
      <c r="B1770" s="62" t="s">
        <v>1387</v>
      </c>
      <c r="C1770" s="63"/>
      <c r="D1770" s="64"/>
      <c r="E1770" s="65"/>
      <c r="F1770" s="66"/>
      <c r="G1770" s="63"/>
      <c r="H1770" s="67"/>
      <c r="I1770" s="68"/>
      <c r="J1770" s="68"/>
      <c r="K1770" s="34"/>
      <c r="L1770" s="75">
        <v>1770</v>
      </c>
      <c r="M1770" s="75" t="b">
        <f xml:space="preserve"> IF(AND(Edges[Relationship Date (UTC)] &gt;= Misc!$O$2, Edges[Relationship Date (UTC)] &lt;= Misc!$P$2,Edges[Tweet Date (UTC)] &gt;= Misc!$O$3, Edges[Tweet Date (UTC)] &lt;= Misc!$P$3,TRUE), TRUE, FALSE)</f>
        <v>1</v>
      </c>
      <c r="N1770" s="70"/>
      <c r="O1770" s="87" t="s">
        <v>1908</v>
      </c>
      <c r="P1770" s="90">
        <v>44081.396770833337</v>
      </c>
      <c r="Q1770" s="87" t="s">
        <v>2423</v>
      </c>
      <c r="R1770" s="87"/>
      <c r="S1770" s="87"/>
      <c r="T1770" s="87" t="s">
        <v>2743</v>
      </c>
      <c r="U1770" s="90">
        <v>44081.396770833337</v>
      </c>
      <c r="V1770" s="92" t="s">
        <v>4150</v>
      </c>
      <c r="W1770" s="87"/>
      <c r="X1770" s="87"/>
      <c r="Y1770" s="96" t="s">
        <v>6150</v>
      </c>
      <c r="Z1770" s="87"/>
      <c r="AA1770" s="48">
        <v>0</v>
      </c>
      <c r="AB1770" s="49">
        <v>0</v>
      </c>
      <c r="AC1770" s="48">
        <v>0</v>
      </c>
      <c r="AD1770" s="49">
        <v>0</v>
      </c>
      <c r="AE1770" s="48">
        <v>0</v>
      </c>
      <c r="AF1770" s="49">
        <v>0</v>
      </c>
      <c r="AG1770" s="48">
        <v>15</v>
      </c>
      <c r="AH1770" s="49">
        <v>100</v>
      </c>
      <c r="AI1770" s="48">
        <v>15</v>
      </c>
    </row>
    <row r="1771" spans="1:35" x14ac:dyDescent="0.25">
      <c r="A1771" s="62" t="s">
        <v>974</v>
      </c>
      <c r="B1771" s="62" t="s">
        <v>1165</v>
      </c>
      <c r="C1771" s="63"/>
      <c r="D1771" s="64"/>
      <c r="E1771" s="65"/>
      <c r="F1771" s="66"/>
      <c r="G1771" s="63"/>
      <c r="H1771" s="67"/>
      <c r="I1771" s="68"/>
      <c r="J1771" s="68"/>
      <c r="K1771" s="34"/>
      <c r="L1771" s="75">
        <v>1771</v>
      </c>
      <c r="M1771" s="75" t="b">
        <f xml:space="preserve"> IF(AND(Edges[Relationship Date (UTC)] &gt;= Misc!$O$2, Edges[Relationship Date (UTC)] &lt;= Misc!$P$2,Edges[Tweet Date (UTC)] &gt;= Misc!$O$3, Edges[Tweet Date (UTC)] &lt;= Misc!$P$3,TRUE), TRUE, FALSE)</f>
        <v>1</v>
      </c>
      <c r="N1771" s="70"/>
      <c r="O1771" s="87" t="s">
        <v>1908</v>
      </c>
      <c r="P1771" s="90">
        <v>44081.396828703706</v>
      </c>
      <c r="Q1771" s="87" t="s">
        <v>1921</v>
      </c>
      <c r="R1771" s="87"/>
      <c r="S1771" s="87"/>
      <c r="T1771" s="87" t="s">
        <v>2747</v>
      </c>
      <c r="U1771" s="90">
        <v>44081.396828703706</v>
      </c>
      <c r="V1771" s="92" t="s">
        <v>4151</v>
      </c>
      <c r="W1771" s="87"/>
      <c r="X1771" s="87"/>
      <c r="Y1771" s="96" t="s">
        <v>6151</v>
      </c>
      <c r="Z1771" s="87"/>
      <c r="AA1771" s="48">
        <v>0</v>
      </c>
      <c r="AB1771" s="49">
        <v>0</v>
      </c>
      <c r="AC1771" s="48">
        <v>0</v>
      </c>
      <c r="AD1771" s="49">
        <v>0</v>
      </c>
      <c r="AE1771" s="48">
        <v>0</v>
      </c>
      <c r="AF1771" s="49">
        <v>0</v>
      </c>
      <c r="AG1771" s="48">
        <v>26</v>
      </c>
      <c r="AH1771" s="49">
        <v>100</v>
      </c>
      <c r="AI1771" s="48">
        <v>26</v>
      </c>
    </row>
    <row r="1772" spans="1:35" x14ac:dyDescent="0.25">
      <c r="A1772" s="62" t="s">
        <v>975</v>
      </c>
      <c r="B1772" s="62" t="s">
        <v>1584</v>
      </c>
      <c r="C1772" s="63"/>
      <c r="D1772" s="64"/>
      <c r="E1772" s="65"/>
      <c r="F1772" s="66"/>
      <c r="G1772" s="63"/>
      <c r="H1772" s="67"/>
      <c r="I1772" s="68"/>
      <c r="J1772" s="68"/>
      <c r="K1772" s="34"/>
      <c r="L1772" s="75">
        <v>1772</v>
      </c>
      <c r="M1772" s="75" t="b">
        <f xml:space="preserve"> IF(AND(Edges[Relationship Date (UTC)] &gt;= Misc!$O$2, Edges[Relationship Date (UTC)] &lt;= Misc!$P$2,Edges[Tweet Date (UTC)] &gt;= Misc!$O$3, Edges[Tweet Date (UTC)] &lt;= Misc!$P$3,TRUE), TRUE, FALSE)</f>
        <v>1</v>
      </c>
      <c r="N1772" s="70"/>
      <c r="O1772" s="87" t="s">
        <v>1908</v>
      </c>
      <c r="P1772" s="90">
        <v>44081.396828703706</v>
      </c>
      <c r="Q1772" s="87" t="s">
        <v>2172</v>
      </c>
      <c r="R1772" s="87"/>
      <c r="S1772" s="87"/>
      <c r="T1772" s="87" t="s">
        <v>2743</v>
      </c>
      <c r="U1772" s="90">
        <v>44081.396828703706</v>
      </c>
      <c r="V1772" s="92" t="s">
        <v>4152</v>
      </c>
      <c r="W1772" s="87"/>
      <c r="X1772" s="87"/>
      <c r="Y1772" s="96" t="s">
        <v>6152</v>
      </c>
      <c r="Z1772" s="87"/>
      <c r="AA1772" s="48">
        <v>0</v>
      </c>
      <c r="AB1772" s="49">
        <v>0</v>
      </c>
      <c r="AC1772" s="48">
        <v>0</v>
      </c>
      <c r="AD1772" s="49">
        <v>0</v>
      </c>
      <c r="AE1772" s="48">
        <v>0</v>
      </c>
      <c r="AF1772" s="49">
        <v>0</v>
      </c>
      <c r="AG1772" s="48">
        <v>37</v>
      </c>
      <c r="AH1772" s="49">
        <v>100</v>
      </c>
      <c r="AI1772" s="48">
        <v>37</v>
      </c>
    </row>
    <row r="1773" spans="1:35" x14ac:dyDescent="0.25">
      <c r="A1773" s="62" t="s">
        <v>976</v>
      </c>
      <c r="B1773" s="62" t="s">
        <v>1346</v>
      </c>
      <c r="C1773" s="63"/>
      <c r="D1773" s="64"/>
      <c r="E1773" s="65"/>
      <c r="F1773" s="66"/>
      <c r="G1773" s="63"/>
      <c r="H1773" s="67"/>
      <c r="I1773" s="68"/>
      <c r="J1773" s="68"/>
      <c r="K1773" s="34"/>
      <c r="L1773" s="75">
        <v>1773</v>
      </c>
      <c r="M1773" s="75" t="b">
        <f xml:space="preserve"> IF(AND(Edges[Relationship Date (UTC)] &gt;= Misc!$O$2, Edges[Relationship Date (UTC)] &lt;= Misc!$P$2,Edges[Tweet Date (UTC)] &gt;= Misc!$O$3, Edges[Tweet Date (UTC)] &lt;= Misc!$P$3,TRUE), TRUE, FALSE)</f>
        <v>1</v>
      </c>
      <c r="N1773" s="70"/>
      <c r="O1773" s="87" t="s">
        <v>1908</v>
      </c>
      <c r="P1773" s="90">
        <v>44081.396851851852</v>
      </c>
      <c r="Q1773" s="87" t="s">
        <v>1912</v>
      </c>
      <c r="R1773" s="87"/>
      <c r="S1773" s="87"/>
      <c r="T1773" s="87" t="s">
        <v>2743</v>
      </c>
      <c r="U1773" s="90">
        <v>44081.396851851852</v>
      </c>
      <c r="V1773" s="92" t="s">
        <v>4153</v>
      </c>
      <c r="W1773" s="87"/>
      <c r="X1773" s="87"/>
      <c r="Y1773" s="96" t="s">
        <v>6153</v>
      </c>
      <c r="Z1773" s="87"/>
      <c r="AA1773" s="48">
        <v>0</v>
      </c>
      <c r="AB1773" s="49">
        <v>0</v>
      </c>
      <c r="AC1773" s="48">
        <v>0</v>
      </c>
      <c r="AD1773" s="49">
        <v>0</v>
      </c>
      <c r="AE1773" s="48">
        <v>0</v>
      </c>
      <c r="AF1773" s="49">
        <v>0</v>
      </c>
      <c r="AG1773" s="48">
        <v>39</v>
      </c>
      <c r="AH1773" s="49">
        <v>100</v>
      </c>
      <c r="AI1773" s="48">
        <v>39</v>
      </c>
    </row>
    <row r="1774" spans="1:35" x14ac:dyDescent="0.25">
      <c r="A1774" s="62" t="s">
        <v>977</v>
      </c>
      <c r="B1774" s="62" t="s">
        <v>1387</v>
      </c>
      <c r="C1774" s="63"/>
      <c r="D1774" s="64"/>
      <c r="E1774" s="65"/>
      <c r="F1774" s="66"/>
      <c r="G1774" s="63"/>
      <c r="H1774" s="67"/>
      <c r="I1774" s="68"/>
      <c r="J1774" s="68"/>
      <c r="K1774" s="34"/>
      <c r="L1774" s="75">
        <v>1774</v>
      </c>
      <c r="M1774" s="75" t="b">
        <f xml:space="preserve"> IF(AND(Edges[Relationship Date (UTC)] &gt;= Misc!$O$2, Edges[Relationship Date (UTC)] &lt;= Misc!$P$2,Edges[Tweet Date (UTC)] &gt;= Misc!$O$3, Edges[Tweet Date (UTC)] &lt;= Misc!$P$3,TRUE), TRUE, FALSE)</f>
        <v>1</v>
      </c>
      <c r="N1774" s="70"/>
      <c r="O1774" s="87" t="s">
        <v>1908</v>
      </c>
      <c r="P1774" s="90">
        <v>44081.395752314813</v>
      </c>
      <c r="Q1774" s="87" t="s">
        <v>2227</v>
      </c>
      <c r="R1774" s="87"/>
      <c r="S1774" s="87"/>
      <c r="T1774" s="87"/>
      <c r="U1774" s="90">
        <v>44081.395752314813</v>
      </c>
      <c r="V1774" s="92" t="s">
        <v>4154</v>
      </c>
      <c r="W1774" s="87"/>
      <c r="X1774" s="87"/>
      <c r="Y1774" s="96" t="s">
        <v>6154</v>
      </c>
      <c r="Z1774" s="87"/>
      <c r="AA1774" s="48">
        <v>0</v>
      </c>
      <c r="AB1774" s="49">
        <v>0</v>
      </c>
      <c r="AC1774" s="48">
        <v>0</v>
      </c>
      <c r="AD1774" s="49">
        <v>0</v>
      </c>
      <c r="AE1774" s="48">
        <v>0</v>
      </c>
      <c r="AF1774" s="49">
        <v>0</v>
      </c>
      <c r="AG1774" s="48">
        <v>46</v>
      </c>
      <c r="AH1774" s="49">
        <v>100</v>
      </c>
      <c r="AI1774" s="48">
        <v>46</v>
      </c>
    </row>
    <row r="1775" spans="1:35" x14ac:dyDescent="0.25">
      <c r="A1775" s="62" t="s">
        <v>977</v>
      </c>
      <c r="B1775" s="62" t="s">
        <v>1387</v>
      </c>
      <c r="C1775" s="63"/>
      <c r="D1775" s="64"/>
      <c r="E1775" s="65"/>
      <c r="F1775" s="66"/>
      <c r="G1775" s="63"/>
      <c r="H1775" s="67"/>
      <c r="I1775" s="68"/>
      <c r="J1775" s="68"/>
      <c r="K1775" s="34"/>
      <c r="L1775" s="75">
        <v>1775</v>
      </c>
      <c r="M1775" s="75" t="b">
        <f xml:space="preserve"> IF(AND(Edges[Relationship Date (UTC)] &gt;= Misc!$O$2, Edges[Relationship Date (UTC)] &lt;= Misc!$P$2,Edges[Tweet Date (UTC)] &gt;= Misc!$O$3, Edges[Tweet Date (UTC)] &lt;= Misc!$P$3,TRUE), TRUE, FALSE)</f>
        <v>1</v>
      </c>
      <c r="N1775" s="70"/>
      <c r="O1775" s="87" t="s">
        <v>1908</v>
      </c>
      <c r="P1775" s="90">
        <v>44081.396006944444</v>
      </c>
      <c r="Q1775" s="87" t="s">
        <v>2265</v>
      </c>
      <c r="R1775" s="87"/>
      <c r="S1775" s="87"/>
      <c r="T1775" s="87"/>
      <c r="U1775" s="90">
        <v>44081.396006944444</v>
      </c>
      <c r="V1775" s="92" t="s">
        <v>4155</v>
      </c>
      <c r="W1775" s="87"/>
      <c r="X1775" s="87"/>
      <c r="Y1775" s="96" t="s">
        <v>6155</v>
      </c>
      <c r="Z1775" s="87"/>
      <c r="AA1775" s="48">
        <v>0</v>
      </c>
      <c r="AB1775" s="49">
        <v>0</v>
      </c>
      <c r="AC1775" s="48">
        <v>0</v>
      </c>
      <c r="AD1775" s="49">
        <v>0</v>
      </c>
      <c r="AE1775" s="48">
        <v>0</v>
      </c>
      <c r="AF1775" s="49">
        <v>0</v>
      </c>
      <c r="AG1775" s="48">
        <v>41</v>
      </c>
      <c r="AH1775" s="49">
        <v>100</v>
      </c>
      <c r="AI1775" s="48">
        <v>41</v>
      </c>
    </row>
    <row r="1776" spans="1:35" x14ac:dyDescent="0.25">
      <c r="A1776" s="62" t="s">
        <v>977</v>
      </c>
      <c r="B1776" s="62" t="s">
        <v>1387</v>
      </c>
      <c r="C1776" s="63"/>
      <c r="D1776" s="64"/>
      <c r="E1776" s="65"/>
      <c r="F1776" s="66"/>
      <c r="G1776" s="63"/>
      <c r="H1776" s="67"/>
      <c r="I1776" s="68"/>
      <c r="J1776" s="68"/>
      <c r="K1776" s="34"/>
      <c r="L1776" s="75">
        <v>1776</v>
      </c>
      <c r="M1776" s="75" t="b">
        <f xml:space="preserve"> IF(AND(Edges[Relationship Date (UTC)] &gt;= Misc!$O$2, Edges[Relationship Date (UTC)] &lt;= Misc!$P$2,Edges[Tweet Date (UTC)] &gt;= Misc!$O$3, Edges[Tweet Date (UTC)] &lt;= Misc!$P$3,TRUE), TRUE, FALSE)</f>
        <v>1</v>
      </c>
      <c r="N1776" s="70"/>
      <c r="O1776" s="87" t="s">
        <v>1908</v>
      </c>
      <c r="P1776" s="90">
        <v>44081.396516203706</v>
      </c>
      <c r="Q1776" s="87" t="s">
        <v>2226</v>
      </c>
      <c r="R1776" s="87"/>
      <c r="S1776" s="87"/>
      <c r="T1776" s="87"/>
      <c r="U1776" s="90">
        <v>44081.396516203706</v>
      </c>
      <c r="V1776" s="92" t="s">
        <v>4156</v>
      </c>
      <c r="W1776" s="87"/>
      <c r="X1776" s="87"/>
      <c r="Y1776" s="96" t="s">
        <v>6156</v>
      </c>
      <c r="Z1776" s="87"/>
      <c r="AA1776" s="48">
        <v>0</v>
      </c>
      <c r="AB1776" s="49">
        <v>0</v>
      </c>
      <c r="AC1776" s="48">
        <v>0</v>
      </c>
      <c r="AD1776" s="49">
        <v>0</v>
      </c>
      <c r="AE1776" s="48">
        <v>0</v>
      </c>
      <c r="AF1776" s="49">
        <v>0</v>
      </c>
      <c r="AG1776" s="48">
        <v>46</v>
      </c>
      <c r="AH1776" s="49">
        <v>100</v>
      </c>
      <c r="AI1776" s="48">
        <v>46</v>
      </c>
    </row>
    <row r="1777" spans="1:35" x14ac:dyDescent="0.25">
      <c r="A1777" s="62" t="s">
        <v>977</v>
      </c>
      <c r="B1777" s="62" t="s">
        <v>1387</v>
      </c>
      <c r="C1777" s="63"/>
      <c r="D1777" s="64"/>
      <c r="E1777" s="65"/>
      <c r="F1777" s="66"/>
      <c r="G1777" s="63"/>
      <c r="H1777" s="67"/>
      <c r="I1777" s="68"/>
      <c r="J1777" s="68"/>
      <c r="K1777" s="34"/>
      <c r="L1777" s="75">
        <v>1777</v>
      </c>
      <c r="M1777" s="75" t="b">
        <f xml:space="preserve"> IF(AND(Edges[Relationship Date (UTC)] &gt;= Misc!$O$2, Edges[Relationship Date (UTC)] &lt;= Misc!$P$2,Edges[Tweet Date (UTC)] &gt;= Misc!$O$3, Edges[Tweet Date (UTC)] &lt;= Misc!$P$3,TRUE), TRUE, FALSE)</f>
        <v>1</v>
      </c>
      <c r="N1777" s="70"/>
      <c r="O1777" s="87" t="s">
        <v>1908</v>
      </c>
      <c r="P1777" s="90">
        <v>44081.396886574075</v>
      </c>
      <c r="Q1777" s="87" t="s">
        <v>1983</v>
      </c>
      <c r="R1777" s="87"/>
      <c r="S1777" s="87"/>
      <c r="T1777" s="87" t="s">
        <v>2743</v>
      </c>
      <c r="U1777" s="90">
        <v>44081.396886574075</v>
      </c>
      <c r="V1777" s="92" t="s">
        <v>4157</v>
      </c>
      <c r="W1777" s="87"/>
      <c r="X1777" s="87"/>
      <c r="Y1777" s="96" t="s">
        <v>6157</v>
      </c>
      <c r="Z1777" s="87"/>
      <c r="AA1777" s="48">
        <v>0</v>
      </c>
      <c r="AB1777" s="49">
        <v>0</v>
      </c>
      <c r="AC1777" s="48">
        <v>0</v>
      </c>
      <c r="AD1777" s="49">
        <v>0</v>
      </c>
      <c r="AE1777" s="48">
        <v>0</v>
      </c>
      <c r="AF1777" s="49">
        <v>0</v>
      </c>
      <c r="AG1777" s="48">
        <v>22</v>
      </c>
      <c r="AH1777" s="49">
        <v>100</v>
      </c>
      <c r="AI1777" s="48">
        <v>22</v>
      </c>
    </row>
    <row r="1778" spans="1:35" x14ac:dyDescent="0.25">
      <c r="A1778" s="62" t="s">
        <v>978</v>
      </c>
      <c r="B1778" s="62" t="s">
        <v>1165</v>
      </c>
      <c r="C1778" s="63"/>
      <c r="D1778" s="64"/>
      <c r="E1778" s="65"/>
      <c r="F1778" s="66"/>
      <c r="G1778" s="63"/>
      <c r="H1778" s="67"/>
      <c r="I1778" s="68"/>
      <c r="J1778" s="68"/>
      <c r="K1778" s="34"/>
      <c r="L1778" s="75">
        <v>1778</v>
      </c>
      <c r="M1778" s="75" t="b">
        <f xml:space="preserve"> IF(AND(Edges[Relationship Date (UTC)] &gt;= Misc!$O$2, Edges[Relationship Date (UTC)] &lt;= Misc!$P$2,Edges[Tweet Date (UTC)] &gt;= Misc!$O$3, Edges[Tweet Date (UTC)] &lt;= Misc!$P$3,TRUE), TRUE, FALSE)</f>
        <v>1</v>
      </c>
      <c r="N1778" s="70"/>
      <c r="O1778" s="87" t="s">
        <v>1908</v>
      </c>
      <c r="P1778" s="90">
        <v>44081.384872685187</v>
      </c>
      <c r="Q1778" s="87" t="s">
        <v>1932</v>
      </c>
      <c r="R1778" s="87"/>
      <c r="S1778" s="87"/>
      <c r="T1778" s="87" t="s">
        <v>2743</v>
      </c>
      <c r="U1778" s="90">
        <v>44081.384872685187</v>
      </c>
      <c r="V1778" s="92" t="s">
        <v>4158</v>
      </c>
      <c r="W1778" s="87"/>
      <c r="X1778" s="87"/>
      <c r="Y1778" s="96" t="s">
        <v>6158</v>
      </c>
      <c r="Z1778" s="87"/>
      <c r="AA1778" s="48">
        <v>0</v>
      </c>
      <c r="AB1778" s="49">
        <v>0</v>
      </c>
      <c r="AC1778" s="48">
        <v>0</v>
      </c>
      <c r="AD1778" s="49">
        <v>0</v>
      </c>
      <c r="AE1778" s="48">
        <v>0</v>
      </c>
      <c r="AF1778" s="49">
        <v>0</v>
      </c>
      <c r="AG1778" s="48">
        <v>26</v>
      </c>
      <c r="AH1778" s="49">
        <v>100</v>
      </c>
      <c r="AI1778" s="48">
        <v>26</v>
      </c>
    </row>
    <row r="1779" spans="1:35" x14ac:dyDescent="0.25">
      <c r="A1779" s="62" t="s">
        <v>978</v>
      </c>
      <c r="B1779" s="62" t="s">
        <v>1165</v>
      </c>
      <c r="C1779" s="63"/>
      <c r="D1779" s="64"/>
      <c r="E1779" s="65"/>
      <c r="F1779" s="66"/>
      <c r="G1779" s="63"/>
      <c r="H1779" s="67"/>
      <c r="I1779" s="68"/>
      <c r="J1779" s="68"/>
      <c r="K1779" s="34"/>
      <c r="L1779" s="75">
        <v>1779</v>
      </c>
      <c r="M1779" s="75" t="b">
        <f xml:space="preserve"> IF(AND(Edges[Relationship Date (UTC)] &gt;= Misc!$O$2, Edges[Relationship Date (UTC)] &lt;= Misc!$P$2,Edges[Tweet Date (UTC)] &gt;= Misc!$O$3, Edges[Tweet Date (UTC)] &lt;= Misc!$P$3,TRUE), TRUE, FALSE)</f>
        <v>1</v>
      </c>
      <c r="N1779" s="70"/>
      <c r="O1779" s="87" t="s">
        <v>1908</v>
      </c>
      <c r="P1779" s="90">
        <v>44081.385833333334</v>
      </c>
      <c r="Q1779" s="87" t="s">
        <v>2219</v>
      </c>
      <c r="R1779" s="87"/>
      <c r="S1779" s="87"/>
      <c r="T1779" s="87" t="s">
        <v>2743</v>
      </c>
      <c r="U1779" s="90">
        <v>44081.385833333334</v>
      </c>
      <c r="V1779" s="92" t="s">
        <v>4159</v>
      </c>
      <c r="W1779" s="87"/>
      <c r="X1779" s="87"/>
      <c r="Y1779" s="96" t="s">
        <v>6159</v>
      </c>
      <c r="Z1779" s="87"/>
      <c r="AA1779" s="48">
        <v>0</v>
      </c>
      <c r="AB1779" s="49">
        <v>0</v>
      </c>
      <c r="AC1779" s="48">
        <v>0</v>
      </c>
      <c r="AD1779" s="49">
        <v>0</v>
      </c>
      <c r="AE1779" s="48">
        <v>0</v>
      </c>
      <c r="AF1779" s="49">
        <v>0</v>
      </c>
      <c r="AG1779" s="48">
        <v>16</v>
      </c>
      <c r="AH1779" s="49">
        <v>100</v>
      </c>
      <c r="AI1779" s="48">
        <v>16</v>
      </c>
    </row>
    <row r="1780" spans="1:35" x14ac:dyDescent="0.25">
      <c r="A1780" s="62" t="s">
        <v>978</v>
      </c>
      <c r="B1780" s="62" t="s">
        <v>1349</v>
      </c>
      <c r="C1780" s="63"/>
      <c r="D1780" s="64"/>
      <c r="E1780" s="65"/>
      <c r="F1780" s="66"/>
      <c r="G1780" s="63"/>
      <c r="H1780" s="67"/>
      <c r="I1780" s="68"/>
      <c r="J1780" s="68"/>
      <c r="K1780" s="34"/>
      <c r="L1780" s="75">
        <v>1780</v>
      </c>
      <c r="M1780" s="75" t="b">
        <f xml:space="preserve"> IF(AND(Edges[Relationship Date (UTC)] &gt;= Misc!$O$2, Edges[Relationship Date (UTC)] &lt;= Misc!$P$2,Edges[Tweet Date (UTC)] &gt;= Misc!$O$3, Edges[Tweet Date (UTC)] &lt;= Misc!$P$3,TRUE), TRUE, FALSE)</f>
        <v>1</v>
      </c>
      <c r="N1780" s="70"/>
      <c r="O1780" s="87" t="s">
        <v>1908</v>
      </c>
      <c r="P1780" s="90">
        <v>44081.385937500003</v>
      </c>
      <c r="Q1780" s="87" t="s">
        <v>1971</v>
      </c>
      <c r="R1780" s="87"/>
      <c r="S1780" s="87"/>
      <c r="T1780" s="87" t="s">
        <v>2743</v>
      </c>
      <c r="U1780" s="90">
        <v>44081.385937500003</v>
      </c>
      <c r="V1780" s="92" t="s">
        <v>4160</v>
      </c>
      <c r="W1780" s="87"/>
      <c r="X1780" s="87"/>
      <c r="Y1780" s="96" t="s">
        <v>6160</v>
      </c>
      <c r="Z1780" s="87"/>
      <c r="AA1780" s="48">
        <v>0</v>
      </c>
      <c r="AB1780" s="49">
        <v>0</v>
      </c>
      <c r="AC1780" s="48">
        <v>0</v>
      </c>
      <c r="AD1780" s="49">
        <v>0</v>
      </c>
      <c r="AE1780" s="48">
        <v>0</v>
      </c>
      <c r="AF1780" s="49">
        <v>0</v>
      </c>
      <c r="AG1780" s="48">
        <v>19</v>
      </c>
      <c r="AH1780" s="49">
        <v>100</v>
      </c>
      <c r="AI1780" s="48">
        <v>19</v>
      </c>
    </row>
    <row r="1781" spans="1:35" x14ac:dyDescent="0.25">
      <c r="A1781" s="62" t="s">
        <v>978</v>
      </c>
      <c r="B1781" s="62" t="s">
        <v>978</v>
      </c>
      <c r="C1781" s="63"/>
      <c r="D1781" s="64"/>
      <c r="E1781" s="65"/>
      <c r="F1781" s="66"/>
      <c r="G1781" s="63"/>
      <c r="H1781" s="67"/>
      <c r="I1781" s="68"/>
      <c r="J1781" s="68"/>
      <c r="K1781" s="34"/>
      <c r="L1781" s="75">
        <v>1781</v>
      </c>
      <c r="M1781" s="75" t="b">
        <f xml:space="preserve"> IF(AND(Edges[Relationship Date (UTC)] &gt;= Misc!$O$2, Edges[Relationship Date (UTC)] &lt;= Misc!$P$2,Edges[Tweet Date (UTC)] &gt;= Misc!$O$3, Edges[Tweet Date (UTC)] &lt;= Misc!$P$3,TRUE), TRUE, FALSE)</f>
        <v>1</v>
      </c>
      <c r="N1781" s="70"/>
      <c r="O1781" s="87" t="s">
        <v>178</v>
      </c>
      <c r="P1781" s="90">
        <v>44081.387303240743</v>
      </c>
      <c r="Q1781" s="87" t="s">
        <v>2424</v>
      </c>
      <c r="R1781" s="92" t="s">
        <v>2697</v>
      </c>
      <c r="S1781" s="87" t="s">
        <v>2740</v>
      </c>
      <c r="T1781" s="87" t="s">
        <v>2743</v>
      </c>
      <c r="U1781" s="90">
        <v>44081.387303240743</v>
      </c>
      <c r="V1781" s="92" t="s">
        <v>4161</v>
      </c>
      <c r="W1781" s="87"/>
      <c r="X1781" s="87"/>
      <c r="Y1781" s="96" t="s">
        <v>6161</v>
      </c>
      <c r="Z1781" s="87"/>
      <c r="AA1781" s="48">
        <v>0</v>
      </c>
      <c r="AB1781" s="49">
        <v>0</v>
      </c>
      <c r="AC1781" s="48">
        <v>0</v>
      </c>
      <c r="AD1781" s="49">
        <v>0</v>
      </c>
      <c r="AE1781" s="48">
        <v>0</v>
      </c>
      <c r="AF1781" s="49">
        <v>0</v>
      </c>
      <c r="AG1781" s="48">
        <v>34</v>
      </c>
      <c r="AH1781" s="49">
        <v>100</v>
      </c>
      <c r="AI1781" s="48">
        <v>34</v>
      </c>
    </row>
    <row r="1782" spans="1:35" x14ac:dyDescent="0.25">
      <c r="A1782" s="62" t="s">
        <v>979</v>
      </c>
      <c r="B1782" s="62" t="s">
        <v>978</v>
      </c>
      <c r="C1782" s="63"/>
      <c r="D1782" s="64"/>
      <c r="E1782" s="65"/>
      <c r="F1782" s="66"/>
      <c r="G1782" s="63"/>
      <c r="H1782" s="67"/>
      <c r="I1782" s="68"/>
      <c r="J1782" s="68"/>
      <c r="K1782" s="34"/>
      <c r="L1782" s="75">
        <v>1782</v>
      </c>
      <c r="M1782" s="75" t="b">
        <f xml:space="preserve"> IF(AND(Edges[Relationship Date (UTC)] &gt;= Misc!$O$2, Edges[Relationship Date (UTC)] &lt;= Misc!$P$2,Edges[Tweet Date (UTC)] &gt;= Misc!$O$3, Edges[Tweet Date (UTC)] &lt;= Misc!$P$3,TRUE), TRUE, FALSE)</f>
        <v>1</v>
      </c>
      <c r="N1782" s="70"/>
      <c r="O1782" s="87" t="s">
        <v>1908</v>
      </c>
      <c r="P1782" s="90">
        <v>44081.396886574075</v>
      </c>
      <c r="Q1782" s="87" t="s">
        <v>2425</v>
      </c>
      <c r="R1782" s="87"/>
      <c r="S1782" s="87"/>
      <c r="T1782" s="87" t="s">
        <v>2743</v>
      </c>
      <c r="U1782" s="90">
        <v>44081.396886574075</v>
      </c>
      <c r="V1782" s="92" t="s">
        <v>4162</v>
      </c>
      <c r="W1782" s="87"/>
      <c r="X1782" s="87"/>
      <c r="Y1782" s="96" t="s">
        <v>6162</v>
      </c>
      <c r="Z1782" s="87"/>
      <c r="AA1782" s="48">
        <v>0</v>
      </c>
      <c r="AB1782" s="49">
        <v>0</v>
      </c>
      <c r="AC1782" s="48">
        <v>0</v>
      </c>
      <c r="AD1782" s="49">
        <v>0</v>
      </c>
      <c r="AE1782" s="48">
        <v>0</v>
      </c>
      <c r="AF1782" s="49">
        <v>0</v>
      </c>
      <c r="AG1782" s="48">
        <v>36</v>
      </c>
      <c r="AH1782" s="49">
        <v>100</v>
      </c>
      <c r="AI1782" s="48">
        <v>36</v>
      </c>
    </row>
    <row r="1783" spans="1:35" x14ac:dyDescent="0.25">
      <c r="A1783" s="62" t="s">
        <v>979</v>
      </c>
      <c r="B1783" s="62" t="s">
        <v>1165</v>
      </c>
      <c r="C1783" s="63"/>
      <c r="D1783" s="64"/>
      <c r="E1783" s="65"/>
      <c r="F1783" s="66"/>
      <c r="G1783" s="63"/>
      <c r="H1783" s="67"/>
      <c r="I1783" s="68"/>
      <c r="J1783" s="68"/>
      <c r="K1783" s="34"/>
      <c r="L1783" s="75">
        <v>1783</v>
      </c>
      <c r="M1783" s="75" t="b">
        <f xml:space="preserve"> IF(AND(Edges[Relationship Date (UTC)] &gt;= Misc!$O$2, Edges[Relationship Date (UTC)] &lt;= Misc!$P$2,Edges[Tweet Date (UTC)] &gt;= Misc!$O$3, Edges[Tweet Date (UTC)] &lt;= Misc!$P$3,TRUE), TRUE, FALSE)</f>
        <v>1</v>
      </c>
      <c r="N1783" s="70"/>
      <c r="O1783" s="87" t="s">
        <v>1908</v>
      </c>
      <c r="P1783" s="90">
        <v>44081.371516203704</v>
      </c>
      <c r="Q1783" s="87" t="s">
        <v>1918</v>
      </c>
      <c r="R1783" s="87"/>
      <c r="S1783" s="87"/>
      <c r="T1783" s="87"/>
      <c r="U1783" s="90">
        <v>44081.371516203704</v>
      </c>
      <c r="V1783" s="92" t="s">
        <v>4163</v>
      </c>
      <c r="W1783" s="87"/>
      <c r="X1783" s="87"/>
      <c r="Y1783" s="96" t="s">
        <v>6163</v>
      </c>
      <c r="Z1783" s="87"/>
      <c r="AA1783" s="48">
        <v>0</v>
      </c>
      <c r="AB1783" s="49">
        <v>0</v>
      </c>
      <c r="AC1783" s="48">
        <v>0</v>
      </c>
      <c r="AD1783" s="49">
        <v>0</v>
      </c>
      <c r="AE1783" s="48">
        <v>0</v>
      </c>
      <c r="AF1783" s="49">
        <v>0</v>
      </c>
      <c r="AG1783" s="48">
        <v>44</v>
      </c>
      <c r="AH1783" s="49">
        <v>100</v>
      </c>
      <c r="AI1783" s="48">
        <v>44</v>
      </c>
    </row>
    <row r="1784" spans="1:35" x14ac:dyDescent="0.25">
      <c r="A1784" s="62" t="s">
        <v>979</v>
      </c>
      <c r="B1784" s="62" t="s">
        <v>1165</v>
      </c>
      <c r="C1784" s="63"/>
      <c r="D1784" s="64"/>
      <c r="E1784" s="65"/>
      <c r="F1784" s="66"/>
      <c r="G1784" s="63"/>
      <c r="H1784" s="67"/>
      <c r="I1784" s="68"/>
      <c r="J1784" s="68"/>
      <c r="K1784" s="34"/>
      <c r="L1784" s="75">
        <v>1784</v>
      </c>
      <c r="M1784" s="75" t="b">
        <f xml:space="preserve"> IF(AND(Edges[Relationship Date (UTC)] &gt;= Misc!$O$2, Edges[Relationship Date (UTC)] &lt;= Misc!$P$2,Edges[Tweet Date (UTC)] &gt;= Misc!$O$3, Edges[Tweet Date (UTC)] &lt;= Misc!$P$3,TRUE), TRUE, FALSE)</f>
        <v>1</v>
      </c>
      <c r="N1784" s="70"/>
      <c r="O1784" s="87" t="s">
        <v>1908</v>
      </c>
      <c r="P1784" s="90">
        <v>44081.394965277781</v>
      </c>
      <c r="Q1784" s="87" t="s">
        <v>2312</v>
      </c>
      <c r="R1784" s="87"/>
      <c r="S1784" s="87"/>
      <c r="T1784" s="87"/>
      <c r="U1784" s="90">
        <v>44081.394965277781</v>
      </c>
      <c r="V1784" s="92" t="s">
        <v>4164</v>
      </c>
      <c r="W1784" s="87"/>
      <c r="X1784" s="87"/>
      <c r="Y1784" s="96" t="s">
        <v>6164</v>
      </c>
      <c r="Z1784" s="87"/>
      <c r="AA1784" s="48">
        <v>0</v>
      </c>
      <c r="AB1784" s="49">
        <v>0</v>
      </c>
      <c r="AC1784" s="48">
        <v>0</v>
      </c>
      <c r="AD1784" s="49">
        <v>0</v>
      </c>
      <c r="AE1784" s="48">
        <v>0</v>
      </c>
      <c r="AF1784" s="49">
        <v>0</v>
      </c>
      <c r="AG1784" s="48">
        <v>21</v>
      </c>
      <c r="AH1784" s="49">
        <v>100</v>
      </c>
      <c r="AI1784" s="48">
        <v>21</v>
      </c>
    </row>
    <row r="1785" spans="1:35" x14ac:dyDescent="0.25">
      <c r="A1785" s="62" t="s">
        <v>979</v>
      </c>
      <c r="B1785" s="62" t="s">
        <v>1165</v>
      </c>
      <c r="C1785" s="63"/>
      <c r="D1785" s="64"/>
      <c r="E1785" s="65"/>
      <c r="F1785" s="66"/>
      <c r="G1785" s="63"/>
      <c r="H1785" s="67"/>
      <c r="I1785" s="68"/>
      <c r="J1785" s="68"/>
      <c r="K1785" s="34"/>
      <c r="L1785" s="75">
        <v>1785</v>
      </c>
      <c r="M1785" s="75" t="b">
        <f xml:space="preserve"> IF(AND(Edges[Relationship Date (UTC)] &gt;= Misc!$O$2, Edges[Relationship Date (UTC)] &lt;= Misc!$P$2,Edges[Tweet Date (UTC)] &gt;= Misc!$O$3, Edges[Tweet Date (UTC)] &lt;= Misc!$P$3,TRUE), TRUE, FALSE)</f>
        <v>1</v>
      </c>
      <c r="N1785" s="70"/>
      <c r="O1785" s="87" t="s">
        <v>1908</v>
      </c>
      <c r="P1785" s="90">
        <v>44081.395092592589</v>
      </c>
      <c r="Q1785" s="87" t="s">
        <v>1911</v>
      </c>
      <c r="R1785" s="87"/>
      <c r="S1785" s="87"/>
      <c r="T1785" s="87" t="s">
        <v>2743</v>
      </c>
      <c r="U1785" s="90">
        <v>44081.395092592589</v>
      </c>
      <c r="V1785" s="92" t="s">
        <v>4165</v>
      </c>
      <c r="W1785" s="87"/>
      <c r="X1785" s="87"/>
      <c r="Y1785" s="96" t="s">
        <v>6165</v>
      </c>
      <c r="Z1785" s="87"/>
      <c r="AA1785" s="48">
        <v>0</v>
      </c>
      <c r="AB1785" s="49">
        <v>0</v>
      </c>
      <c r="AC1785" s="48">
        <v>0</v>
      </c>
      <c r="AD1785" s="49">
        <v>0</v>
      </c>
      <c r="AE1785" s="48">
        <v>0</v>
      </c>
      <c r="AF1785" s="49">
        <v>0</v>
      </c>
      <c r="AG1785" s="48">
        <v>29</v>
      </c>
      <c r="AH1785" s="49">
        <v>100</v>
      </c>
      <c r="AI1785" s="48">
        <v>29</v>
      </c>
    </row>
    <row r="1786" spans="1:35" x14ac:dyDescent="0.25">
      <c r="A1786" s="62" t="s">
        <v>980</v>
      </c>
      <c r="B1786" s="62" t="s">
        <v>980</v>
      </c>
      <c r="C1786" s="63"/>
      <c r="D1786" s="64"/>
      <c r="E1786" s="65"/>
      <c r="F1786" s="66"/>
      <c r="G1786" s="63"/>
      <c r="H1786" s="67"/>
      <c r="I1786" s="68"/>
      <c r="J1786" s="68"/>
      <c r="K1786" s="34"/>
      <c r="L1786" s="75">
        <v>1786</v>
      </c>
      <c r="M1786" s="75" t="b">
        <f xml:space="preserve"> IF(AND(Edges[Relationship Date (UTC)] &gt;= Misc!$O$2, Edges[Relationship Date (UTC)] &lt;= Misc!$P$2,Edges[Tweet Date (UTC)] &gt;= Misc!$O$3, Edges[Tweet Date (UTC)] &lt;= Misc!$P$3,TRUE), TRUE, FALSE)</f>
        <v>1</v>
      </c>
      <c r="N1786" s="70"/>
      <c r="O1786" s="87" t="s">
        <v>178</v>
      </c>
      <c r="P1786" s="90">
        <v>44081.396909722222</v>
      </c>
      <c r="Q1786" s="87" t="s">
        <v>2234</v>
      </c>
      <c r="R1786" s="87"/>
      <c r="S1786" s="87"/>
      <c r="T1786" s="87" t="s">
        <v>2743</v>
      </c>
      <c r="U1786" s="90">
        <v>44081.396909722222</v>
      </c>
      <c r="V1786" s="92" t="s">
        <v>4166</v>
      </c>
      <c r="W1786" s="87"/>
      <c r="X1786" s="87"/>
      <c r="Y1786" s="96" t="s">
        <v>6166</v>
      </c>
      <c r="Z1786" s="87"/>
      <c r="AA1786" s="48">
        <v>0</v>
      </c>
      <c r="AB1786" s="49">
        <v>0</v>
      </c>
      <c r="AC1786" s="48">
        <v>0</v>
      </c>
      <c r="AD1786" s="49">
        <v>0</v>
      </c>
      <c r="AE1786" s="48">
        <v>0</v>
      </c>
      <c r="AF1786" s="49">
        <v>0</v>
      </c>
      <c r="AG1786" s="48">
        <v>1</v>
      </c>
      <c r="AH1786" s="49">
        <v>100</v>
      </c>
      <c r="AI1786" s="48">
        <v>1</v>
      </c>
    </row>
    <row r="1787" spans="1:35" x14ac:dyDescent="0.25">
      <c r="A1787" s="62" t="s">
        <v>981</v>
      </c>
      <c r="B1787" s="62" t="s">
        <v>1387</v>
      </c>
      <c r="C1787" s="63"/>
      <c r="D1787" s="64"/>
      <c r="E1787" s="65"/>
      <c r="F1787" s="66"/>
      <c r="G1787" s="63"/>
      <c r="H1787" s="67"/>
      <c r="I1787" s="68"/>
      <c r="J1787" s="68"/>
      <c r="K1787" s="34"/>
      <c r="L1787" s="75">
        <v>1787</v>
      </c>
      <c r="M1787" s="75" t="b">
        <f xml:space="preserve"> IF(AND(Edges[Relationship Date (UTC)] &gt;= Misc!$O$2, Edges[Relationship Date (UTC)] &lt;= Misc!$P$2,Edges[Tweet Date (UTC)] &gt;= Misc!$O$3, Edges[Tweet Date (UTC)] &lt;= Misc!$P$3,TRUE), TRUE, FALSE)</f>
        <v>1</v>
      </c>
      <c r="N1787" s="70"/>
      <c r="O1787" s="87" t="s">
        <v>1908</v>
      </c>
      <c r="P1787" s="90">
        <v>44081.397013888891</v>
      </c>
      <c r="Q1787" s="87" t="s">
        <v>1977</v>
      </c>
      <c r="R1787" s="87"/>
      <c r="S1787" s="87"/>
      <c r="T1787" s="87"/>
      <c r="U1787" s="90">
        <v>44081.397013888891</v>
      </c>
      <c r="V1787" s="92" t="s">
        <v>4167</v>
      </c>
      <c r="W1787" s="87"/>
      <c r="X1787" s="87"/>
      <c r="Y1787" s="96" t="s">
        <v>6167</v>
      </c>
      <c r="Z1787" s="87"/>
      <c r="AA1787" s="48">
        <v>0</v>
      </c>
      <c r="AB1787" s="49">
        <v>0</v>
      </c>
      <c r="AC1787" s="48">
        <v>0</v>
      </c>
      <c r="AD1787" s="49">
        <v>0</v>
      </c>
      <c r="AE1787" s="48">
        <v>0</v>
      </c>
      <c r="AF1787" s="49">
        <v>0</v>
      </c>
      <c r="AG1787" s="48">
        <v>50</v>
      </c>
      <c r="AH1787" s="49">
        <v>100</v>
      </c>
      <c r="AI1787" s="48">
        <v>50</v>
      </c>
    </row>
    <row r="1788" spans="1:35" x14ac:dyDescent="0.25">
      <c r="A1788" s="62" t="s">
        <v>982</v>
      </c>
      <c r="B1788" s="62" t="s">
        <v>1165</v>
      </c>
      <c r="C1788" s="63"/>
      <c r="D1788" s="64"/>
      <c r="E1788" s="65"/>
      <c r="F1788" s="66"/>
      <c r="G1788" s="63"/>
      <c r="H1788" s="67"/>
      <c r="I1788" s="68"/>
      <c r="J1788" s="68"/>
      <c r="K1788" s="34"/>
      <c r="L1788" s="75">
        <v>1788</v>
      </c>
      <c r="M1788" s="75" t="b">
        <f xml:space="preserve"> IF(AND(Edges[Relationship Date (UTC)] &gt;= Misc!$O$2, Edges[Relationship Date (UTC)] &lt;= Misc!$P$2,Edges[Tweet Date (UTC)] &gt;= Misc!$O$3, Edges[Tweet Date (UTC)] &lt;= Misc!$P$3,TRUE), TRUE, FALSE)</f>
        <v>1</v>
      </c>
      <c r="N1788" s="70"/>
      <c r="O1788" s="87" t="s">
        <v>1908</v>
      </c>
      <c r="P1788" s="90">
        <v>44081.397083333337</v>
      </c>
      <c r="Q1788" s="87" t="s">
        <v>2312</v>
      </c>
      <c r="R1788" s="87"/>
      <c r="S1788" s="87"/>
      <c r="T1788" s="87"/>
      <c r="U1788" s="90">
        <v>44081.397083333337</v>
      </c>
      <c r="V1788" s="92" t="s">
        <v>4168</v>
      </c>
      <c r="W1788" s="87"/>
      <c r="X1788" s="87"/>
      <c r="Y1788" s="96" t="s">
        <v>6168</v>
      </c>
      <c r="Z1788" s="87"/>
      <c r="AA1788" s="48">
        <v>0</v>
      </c>
      <c r="AB1788" s="49">
        <v>0</v>
      </c>
      <c r="AC1788" s="48">
        <v>0</v>
      </c>
      <c r="AD1788" s="49">
        <v>0</v>
      </c>
      <c r="AE1788" s="48">
        <v>0</v>
      </c>
      <c r="AF1788" s="49">
        <v>0</v>
      </c>
      <c r="AG1788" s="48">
        <v>21</v>
      </c>
      <c r="AH1788" s="49">
        <v>100</v>
      </c>
      <c r="AI1788" s="48">
        <v>21</v>
      </c>
    </row>
    <row r="1789" spans="1:35" x14ac:dyDescent="0.25">
      <c r="A1789" s="62" t="s">
        <v>983</v>
      </c>
      <c r="B1789" s="62" t="s">
        <v>1561</v>
      </c>
      <c r="C1789" s="63"/>
      <c r="D1789" s="64"/>
      <c r="E1789" s="65"/>
      <c r="F1789" s="66"/>
      <c r="G1789" s="63"/>
      <c r="H1789" s="67"/>
      <c r="I1789" s="68"/>
      <c r="J1789" s="68"/>
      <c r="K1789" s="34"/>
      <c r="L1789" s="75">
        <v>1789</v>
      </c>
      <c r="M1789" s="75" t="b">
        <f xml:space="preserve"> IF(AND(Edges[Relationship Date (UTC)] &gt;= Misc!$O$2, Edges[Relationship Date (UTC)] &lt;= Misc!$P$2,Edges[Tweet Date (UTC)] &gt;= Misc!$O$3, Edges[Tweet Date (UTC)] &lt;= Misc!$P$3,TRUE), TRUE, FALSE)</f>
        <v>1</v>
      </c>
      <c r="N1789" s="70"/>
      <c r="O1789" s="87" t="s">
        <v>1908</v>
      </c>
      <c r="P1789" s="90">
        <v>44081.397118055553</v>
      </c>
      <c r="Q1789" s="87" t="s">
        <v>2145</v>
      </c>
      <c r="R1789" s="87"/>
      <c r="S1789" s="87"/>
      <c r="T1789" s="87"/>
      <c r="U1789" s="90">
        <v>44081.397118055553</v>
      </c>
      <c r="V1789" s="92" t="s">
        <v>4169</v>
      </c>
      <c r="W1789" s="87"/>
      <c r="X1789" s="87"/>
      <c r="Y1789" s="96" t="s">
        <v>6169</v>
      </c>
      <c r="Z1789" s="87"/>
      <c r="AA1789" s="48">
        <v>0</v>
      </c>
      <c r="AB1789" s="49">
        <v>0</v>
      </c>
      <c r="AC1789" s="48">
        <v>0</v>
      </c>
      <c r="AD1789" s="49">
        <v>0</v>
      </c>
      <c r="AE1789" s="48">
        <v>0</v>
      </c>
      <c r="AF1789" s="49">
        <v>0</v>
      </c>
      <c r="AG1789" s="48">
        <v>44</v>
      </c>
      <c r="AH1789" s="49">
        <v>100</v>
      </c>
      <c r="AI1789" s="48">
        <v>44</v>
      </c>
    </row>
    <row r="1790" spans="1:35" x14ac:dyDescent="0.25">
      <c r="A1790" s="62" t="s">
        <v>984</v>
      </c>
      <c r="B1790" s="62" t="s">
        <v>1387</v>
      </c>
      <c r="C1790" s="63"/>
      <c r="D1790" s="64"/>
      <c r="E1790" s="65"/>
      <c r="F1790" s="66"/>
      <c r="G1790" s="63"/>
      <c r="H1790" s="67"/>
      <c r="I1790" s="68"/>
      <c r="J1790" s="68"/>
      <c r="K1790" s="34"/>
      <c r="L1790" s="75">
        <v>1790</v>
      </c>
      <c r="M1790" s="75" t="b">
        <f xml:space="preserve"> IF(AND(Edges[Relationship Date (UTC)] &gt;= Misc!$O$2, Edges[Relationship Date (UTC)] &lt;= Misc!$P$2,Edges[Tweet Date (UTC)] &gt;= Misc!$O$3, Edges[Tweet Date (UTC)] &lt;= Misc!$P$3,TRUE), TRUE, FALSE)</f>
        <v>1</v>
      </c>
      <c r="N1790" s="70"/>
      <c r="O1790" s="87" t="s">
        <v>1908</v>
      </c>
      <c r="P1790" s="90">
        <v>44081.397175925929</v>
      </c>
      <c r="Q1790" s="87" t="s">
        <v>1983</v>
      </c>
      <c r="R1790" s="87"/>
      <c r="S1790" s="87"/>
      <c r="T1790" s="87" t="s">
        <v>2743</v>
      </c>
      <c r="U1790" s="90">
        <v>44081.397175925929</v>
      </c>
      <c r="V1790" s="92" t="s">
        <v>4170</v>
      </c>
      <c r="W1790" s="87"/>
      <c r="X1790" s="87"/>
      <c r="Y1790" s="96" t="s">
        <v>6170</v>
      </c>
      <c r="Z1790" s="87"/>
      <c r="AA1790" s="48">
        <v>0</v>
      </c>
      <c r="AB1790" s="49">
        <v>0</v>
      </c>
      <c r="AC1790" s="48">
        <v>0</v>
      </c>
      <c r="AD1790" s="49">
        <v>0</v>
      </c>
      <c r="AE1790" s="48">
        <v>0</v>
      </c>
      <c r="AF1790" s="49">
        <v>0</v>
      </c>
      <c r="AG1790" s="48">
        <v>22</v>
      </c>
      <c r="AH1790" s="49">
        <v>100</v>
      </c>
      <c r="AI1790" s="48">
        <v>22</v>
      </c>
    </row>
    <row r="1791" spans="1:35" x14ac:dyDescent="0.25">
      <c r="A1791" s="62" t="s">
        <v>985</v>
      </c>
      <c r="B1791" s="62" t="s">
        <v>1359</v>
      </c>
      <c r="C1791" s="63"/>
      <c r="D1791" s="64"/>
      <c r="E1791" s="65"/>
      <c r="F1791" s="66"/>
      <c r="G1791" s="63"/>
      <c r="H1791" s="67"/>
      <c r="I1791" s="68"/>
      <c r="J1791" s="68"/>
      <c r="K1791" s="34"/>
      <c r="L1791" s="75">
        <v>1791</v>
      </c>
      <c r="M1791" s="75" t="b">
        <f xml:space="preserve"> IF(AND(Edges[Relationship Date (UTC)] &gt;= Misc!$O$2, Edges[Relationship Date (UTC)] &lt;= Misc!$P$2,Edges[Tweet Date (UTC)] &gt;= Misc!$O$3, Edges[Tweet Date (UTC)] &lt;= Misc!$P$3,TRUE), TRUE, FALSE)</f>
        <v>1</v>
      </c>
      <c r="N1791" s="70"/>
      <c r="O1791" s="87" t="s">
        <v>1908</v>
      </c>
      <c r="P1791" s="90">
        <v>44081.397210648145</v>
      </c>
      <c r="Q1791" s="87" t="s">
        <v>1923</v>
      </c>
      <c r="R1791" s="87"/>
      <c r="S1791" s="87"/>
      <c r="T1791" s="87" t="s">
        <v>2748</v>
      </c>
      <c r="U1791" s="90">
        <v>44081.397210648145</v>
      </c>
      <c r="V1791" s="92" t="s">
        <v>4171</v>
      </c>
      <c r="W1791" s="87"/>
      <c r="X1791" s="87"/>
      <c r="Y1791" s="96" t="s">
        <v>6171</v>
      </c>
      <c r="Z1791" s="87"/>
      <c r="AA1791" s="48">
        <v>0</v>
      </c>
      <c r="AB1791" s="49">
        <v>0</v>
      </c>
      <c r="AC1791" s="48">
        <v>0</v>
      </c>
      <c r="AD1791" s="49">
        <v>0</v>
      </c>
      <c r="AE1791" s="48">
        <v>0</v>
      </c>
      <c r="AF1791" s="49">
        <v>0</v>
      </c>
      <c r="AG1791" s="48">
        <v>14</v>
      </c>
      <c r="AH1791" s="49">
        <v>100</v>
      </c>
      <c r="AI1791" s="48">
        <v>14</v>
      </c>
    </row>
    <row r="1792" spans="1:35" x14ac:dyDescent="0.25">
      <c r="A1792" s="62" t="s">
        <v>986</v>
      </c>
      <c r="B1792" s="62" t="s">
        <v>1779</v>
      </c>
      <c r="C1792" s="63"/>
      <c r="D1792" s="64"/>
      <c r="E1792" s="65"/>
      <c r="F1792" s="66"/>
      <c r="G1792" s="63"/>
      <c r="H1792" s="67"/>
      <c r="I1792" s="68"/>
      <c r="J1792" s="68"/>
      <c r="K1792" s="34"/>
      <c r="L1792" s="75">
        <v>1792</v>
      </c>
      <c r="M1792" s="75" t="b">
        <f xml:space="preserve"> IF(AND(Edges[Relationship Date (UTC)] &gt;= Misc!$O$2, Edges[Relationship Date (UTC)] &lt;= Misc!$P$2,Edges[Tweet Date (UTC)] &gt;= Misc!$O$3, Edges[Tweet Date (UTC)] &lt;= Misc!$P$3,TRUE), TRUE, FALSE)</f>
        <v>1</v>
      </c>
      <c r="N1792" s="70"/>
      <c r="O1792" s="87" t="s">
        <v>1909</v>
      </c>
      <c r="P1792" s="90">
        <v>44081.397210648145</v>
      </c>
      <c r="Q1792" s="87" t="s">
        <v>2426</v>
      </c>
      <c r="R1792" s="92" t="s">
        <v>2698</v>
      </c>
      <c r="S1792" s="87" t="s">
        <v>2738</v>
      </c>
      <c r="T1792" s="87"/>
      <c r="U1792" s="90">
        <v>44081.397210648145</v>
      </c>
      <c r="V1792" s="92" t="s">
        <v>4172</v>
      </c>
      <c r="W1792" s="87"/>
      <c r="X1792" s="87"/>
      <c r="Y1792" s="96" t="s">
        <v>6172</v>
      </c>
      <c r="Z1792" s="96" t="s">
        <v>6922</v>
      </c>
      <c r="AA1792" s="132">
        <v>0</v>
      </c>
      <c r="AB1792" s="133">
        <v>0</v>
      </c>
      <c r="AC1792" s="132">
        <v>0</v>
      </c>
      <c r="AD1792" s="133">
        <v>0</v>
      </c>
      <c r="AE1792" s="132">
        <v>0</v>
      </c>
      <c r="AF1792" s="133">
        <v>0</v>
      </c>
      <c r="AG1792" s="132">
        <v>36</v>
      </c>
      <c r="AH1792" s="133">
        <v>100</v>
      </c>
      <c r="AI1792" s="132">
        <v>36</v>
      </c>
    </row>
    <row r="1793" spans="1:35" x14ac:dyDescent="0.25">
      <c r="A1793" s="62" t="s">
        <v>987</v>
      </c>
      <c r="B1793" s="62" t="s">
        <v>1780</v>
      </c>
      <c r="C1793" s="63"/>
      <c r="D1793" s="64"/>
      <c r="E1793" s="65"/>
      <c r="F1793" s="66"/>
      <c r="G1793" s="63"/>
      <c r="H1793" s="67"/>
      <c r="I1793" s="68"/>
      <c r="J1793" s="68"/>
      <c r="K1793" s="34"/>
      <c r="L1793" s="75">
        <v>1793</v>
      </c>
      <c r="M1793" s="75" t="b">
        <f xml:space="preserve"> IF(AND(Edges[Relationship Date (UTC)] &gt;= Misc!$O$2, Edges[Relationship Date (UTC)] &lt;= Misc!$P$2,Edges[Tweet Date (UTC)] &gt;= Misc!$O$3, Edges[Tweet Date (UTC)] &lt;= Misc!$P$3,TRUE), TRUE, FALSE)</f>
        <v>1</v>
      </c>
      <c r="N1793" s="70"/>
      <c r="O1793" s="87" t="s">
        <v>1908</v>
      </c>
      <c r="P1793" s="90">
        <v>44081.397233796299</v>
      </c>
      <c r="Q1793" s="87" t="s">
        <v>2427</v>
      </c>
      <c r="R1793" s="87"/>
      <c r="S1793" s="87"/>
      <c r="T1793" s="87" t="s">
        <v>2743</v>
      </c>
      <c r="U1793" s="90">
        <v>44081.397233796299</v>
      </c>
      <c r="V1793" s="92" t="s">
        <v>4173</v>
      </c>
      <c r="W1793" s="87"/>
      <c r="X1793" s="87"/>
      <c r="Y1793" s="96" t="s">
        <v>6173</v>
      </c>
      <c r="Z1793" s="87"/>
      <c r="AA1793" s="48">
        <v>1</v>
      </c>
      <c r="AB1793" s="49">
        <v>6.666666666666667</v>
      </c>
      <c r="AC1793" s="48">
        <v>0</v>
      </c>
      <c r="AD1793" s="49">
        <v>0</v>
      </c>
      <c r="AE1793" s="48">
        <v>0</v>
      </c>
      <c r="AF1793" s="49">
        <v>0</v>
      </c>
      <c r="AG1793" s="48">
        <v>14</v>
      </c>
      <c r="AH1793" s="49">
        <v>93.333333333333329</v>
      </c>
      <c r="AI1793" s="48">
        <v>15</v>
      </c>
    </row>
    <row r="1794" spans="1:35" x14ac:dyDescent="0.25">
      <c r="A1794" s="62" t="s">
        <v>988</v>
      </c>
      <c r="B1794" s="62" t="s">
        <v>1387</v>
      </c>
      <c r="C1794" s="63"/>
      <c r="D1794" s="64"/>
      <c r="E1794" s="65"/>
      <c r="F1794" s="66"/>
      <c r="G1794" s="63"/>
      <c r="H1794" s="67"/>
      <c r="I1794" s="68"/>
      <c r="J1794" s="68"/>
      <c r="K1794" s="34"/>
      <c r="L1794" s="75">
        <v>1794</v>
      </c>
      <c r="M1794" s="75" t="b">
        <f xml:space="preserve"> IF(AND(Edges[Relationship Date (UTC)] &gt;= Misc!$O$2, Edges[Relationship Date (UTC)] &lt;= Misc!$P$2,Edges[Tweet Date (UTC)] &gt;= Misc!$O$3, Edges[Tweet Date (UTC)] &lt;= Misc!$P$3,TRUE), TRUE, FALSE)</f>
        <v>1</v>
      </c>
      <c r="N1794" s="70"/>
      <c r="O1794" s="87" t="s">
        <v>1908</v>
      </c>
      <c r="P1794" s="90">
        <v>44081.396192129629</v>
      </c>
      <c r="Q1794" s="87" t="s">
        <v>2095</v>
      </c>
      <c r="R1794" s="87"/>
      <c r="S1794" s="87"/>
      <c r="T1794" s="87"/>
      <c r="U1794" s="90">
        <v>44081.396192129629</v>
      </c>
      <c r="V1794" s="92" t="s">
        <v>4174</v>
      </c>
      <c r="W1794" s="87"/>
      <c r="X1794" s="87"/>
      <c r="Y1794" s="96" t="s">
        <v>6174</v>
      </c>
      <c r="Z1794" s="87"/>
      <c r="AA1794" s="48">
        <v>0</v>
      </c>
      <c r="AB1794" s="49">
        <v>0</v>
      </c>
      <c r="AC1794" s="48">
        <v>0</v>
      </c>
      <c r="AD1794" s="49">
        <v>0</v>
      </c>
      <c r="AE1794" s="48">
        <v>0</v>
      </c>
      <c r="AF1794" s="49">
        <v>0</v>
      </c>
      <c r="AG1794" s="48">
        <v>46</v>
      </c>
      <c r="AH1794" s="49">
        <v>100</v>
      </c>
      <c r="AI1794" s="48">
        <v>46</v>
      </c>
    </row>
    <row r="1795" spans="1:35" x14ac:dyDescent="0.25">
      <c r="A1795" s="62" t="s">
        <v>988</v>
      </c>
      <c r="B1795" s="62" t="s">
        <v>1387</v>
      </c>
      <c r="C1795" s="63"/>
      <c r="D1795" s="64"/>
      <c r="E1795" s="65"/>
      <c r="F1795" s="66"/>
      <c r="G1795" s="63"/>
      <c r="H1795" s="67"/>
      <c r="I1795" s="68"/>
      <c r="J1795" s="68"/>
      <c r="K1795" s="34"/>
      <c r="L1795" s="75">
        <v>1795</v>
      </c>
      <c r="M1795" s="75" t="b">
        <f xml:space="preserve"> IF(AND(Edges[Relationship Date (UTC)] &gt;= Misc!$O$2, Edges[Relationship Date (UTC)] &lt;= Misc!$P$2,Edges[Tweet Date (UTC)] &gt;= Misc!$O$3, Edges[Tweet Date (UTC)] &lt;= Misc!$P$3,TRUE), TRUE, FALSE)</f>
        <v>1</v>
      </c>
      <c r="N1795" s="70"/>
      <c r="O1795" s="87" t="s">
        <v>1908</v>
      </c>
      <c r="P1795" s="90">
        <v>44081.396284722221</v>
      </c>
      <c r="Q1795" s="87" t="s">
        <v>2146</v>
      </c>
      <c r="R1795" s="87"/>
      <c r="S1795" s="87"/>
      <c r="T1795" s="87" t="s">
        <v>2743</v>
      </c>
      <c r="U1795" s="90">
        <v>44081.396284722221</v>
      </c>
      <c r="V1795" s="92" t="s">
        <v>4175</v>
      </c>
      <c r="W1795" s="87"/>
      <c r="X1795" s="87"/>
      <c r="Y1795" s="96" t="s">
        <v>6175</v>
      </c>
      <c r="Z1795" s="87"/>
      <c r="AA1795" s="48">
        <v>0</v>
      </c>
      <c r="AB1795" s="49">
        <v>0</v>
      </c>
      <c r="AC1795" s="48">
        <v>0</v>
      </c>
      <c r="AD1795" s="49">
        <v>0</v>
      </c>
      <c r="AE1795" s="48">
        <v>0</v>
      </c>
      <c r="AF1795" s="49">
        <v>0</v>
      </c>
      <c r="AG1795" s="48">
        <v>19</v>
      </c>
      <c r="AH1795" s="49">
        <v>100</v>
      </c>
      <c r="AI1795" s="48">
        <v>19</v>
      </c>
    </row>
    <row r="1796" spans="1:35" x14ac:dyDescent="0.25">
      <c r="A1796" s="62" t="s">
        <v>988</v>
      </c>
      <c r="B1796" s="62" t="s">
        <v>1387</v>
      </c>
      <c r="C1796" s="63"/>
      <c r="D1796" s="64"/>
      <c r="E1796" s="65"/>
      <c r="F1796" s="66"/>
      <c r="G1796" s="63"/>
      <c r="H1796" s="67"/>
      <c r="I1796" s="68"/>
      <c r="J1796" s="68"/>
      <c r="K1796" s="34"/>
      <c r="L1796" s="75">
        <v>1796</v>
      </c>
      <c r="M1796" s="75" t="b">
        <f xml:space="preserve"> IF(AND(Edges[Relationship Date (UTC)] &gt;= Misc!$O$2, Edges[Relationship Date (UTC)] &lt;= Misc!$P$2,Edges[Tweet Date (UTC)] &gt;= Misc!$O$3, Edges[Tweet Date (UTC)] &lt;= Misc!$P$3,TRUE), TRUE, FALSE)</f>
        <v>1</v>
      </c>
      <c r="N1796" s="70"/>
      <c r="O1796" s="87" t="s">
        <v>1908</v>
      </c>
      <c r="P1796" s="90">
        <v>44081.397256944445</v>
      </c>
      <c r="Q1796" s="87" t="s">
        <v>2226</v>
      </c>
      <c r="R1796" s="87"/>
      <c r="S1796" s="87"/>
      <c r="T1796" s="87"/>
      <c r="U1796" s="90">
        <v>44081.397256944445</v>
      </c>
      <c r="V1796" s="92" t="s">
        <v>4176</v>
      </c>
      <c r="W1796" s="87"/>
      <c r="X1796" s="87"/>
      <c r="Y1796" s="96" t="s">
        <v>6176</v>
      </c>
      <c r="Z1796" s="87"/>
      <c r="AA1796" s="48">
        <v>0</v>
      </c>
      <c r="AB1796" s="49">
        <v>0</v>
      </c>
      <c r="AC1796" s="48">
        <v>0</v>
      </c>
      <c r="AD1796" s="49">
        <v>0</v>
      </c>
      <c r="AE1796" s="48">
        <v>0</v>
      </c>
      <c r="AF1796" s="49">
        <v>0</v>
      </c>
      <c r="AG1796" s="48">
        <v>46</v>
      </c>
      <c r="AH1796" s="49">
        <v>100</v>
      </c>
      <c r="AI1796" s="48">
        <v>46</v>
      </c>
    </row>
    <row r="1797" spans="1:35" x14ac:dyDescent="0.25">
      <c r="A1797" s="62" t="s">
        <v>989</v>
      </c>
      <c r="B1797" s="62" t="s">
        <v>1387</v>
      </c>
      <c r="C1797" s="63"/>
      <c r="D1797" s="64"/>
      <c r="E1797" s="65"/>
      <c r="F1797" s="66"/>
      <c r="G1797" s="63"/>
      <c r="H1797" s="67"/>
      <c r="I1797" s="68"/>
      <c r="J1797" s="68"/>
      <c r="K1797" s="34"/>
      <c r="L1797" s="75">
        <v>1797</v>
      </c>
      <c r="M1797" s="75" t="b">
        <f xml:space="preserve"> IF(AND(Edges[Relationship Date (UTC)] &gt;= Misc!$O$2, Edges[Relationship Date (UTC)] &lt;= Misc!$P$2,Edges[Tweet Date (UTC)] &gt;= Misc!$O$3, Edges[Tweet Date (UTC)] &lt;= Misc!$P$3,TRUE), TRUE, FALSE)</f>
        <v>1</v>
      </c>
      <c r="N1797" s="70"/>
      <c r="O1797" s="87" t="s">
        <v>1908</v>
      </c>
      <c r="P1797" s="90">
        <v>44081.397268518522</v>
      </c>
      <c r="Q1797" s="87" t="s">
        <v>2095</v>
      </c>
      <c r="R1797" s="87"/>
      <c r="S1797" s="87"/>
      <c r="T1797" s="87"/>
      <c r="U1797" s="90">
        <v>44081.397268518522</v>
      </c>
      <c r="V1797" s="92" t="s">
        <v>4177</v>
      </c>
      <c r="W1797" s="87"/>
      <c r="X1797" s="87"/>
      <c r="Y1797" s="96" t="s">
        <v>6177</v>
      </c>
      <c r="Z1797" s="87"/>
      <c r="AA1797" s="48">
        <v>0</v>
      </c>
      <c r="AB1797" s="49">
        <v>0</v>
      </c>
      <c r="AC1797" s="48">
        <v>0</v>
      </c>
      <c r="AD1797" s="49">
        <v>0</v>
      </c>
      <c r="AE1797" s="48">
        <v>0</v>
      </c>
      <c r="AF1797" s="49">
        <v>0</v>
      </c>
      <c r="AG1797" s="48">
        <v>46</v>
      </c>
      <c r="AH1797" s="49">
        <v>100</v>
      </c>
      <c r="AI1797" s="48">
        <v>46</v>
      </c>
    </row>
    <row r="1798" spans="1:35" x14ac:dyDescent="0.25">
      <c r="A1798" s="62" t="s">
        <v>990</v>
      </c>
      <c r="B1798" s="62" t="s">
        <v>1428</v>
      </c>
      <c r="C1798" s="63"/>
      <c r="D1798" s="64"/>
      <c r="E1798" s="65"/>
      <c r="F1798" s="66"/>
      <c r="G1798" s="63"/>
      <c r="H1798" s="67"/>
      <c r="I1798" s="68"/>
      <c r="J1798" s="68"/>
      <c r="K1798" s="34"/>
      <c r="L1798" s="75">
        <v>1798</v>
      </c>
      <c r="M1798" s="75" t="b">
        <f xml:space="preserve"> IF(AND(Edges[Relationship Date (UTC)] &gt;= Misc!$O$2, Edges[Relationship Date (UTC)] &lt;= Misc!$P$2,Edges[Tweet Date (UTC)] &gt;= Misc!$O$3, Edges[Tweet Date (UTC)] &lt;= Misc!$P$3,TRUE), TRUE, FALSE)</f>
        <v>1</v>
      </c>
      <c r="N1798" s="70"/>
      <c r="O1798" s="87" t="s">
        <v>1908</v>
      </c>
      <c r="P1798" s="90">
        <v>44081.397303240738</v>
      </c>
      <c r="Q1798" s="87" t="s">
        <v>2010</v>
      </c>
      <c r="R1798" s="87"/>
      <c r="S1798" s="87"/>
      <c r="T1798" s="87" t="s">
        <v>2771</v>
      </c>
      <c r="U1798" s="90">
        <v>44081.397303240738</v>
      </c>
      <c r="V1798" s="92" t="s">
        <v>4178</v>
      </c>
      <c r="W1798" s="87"/>
      <c r="X1798" s="87"/>
      <c r="Y1798" s="96" t="s">
        <v>6178</v>
      </c>
      <c r="Z1798" s="87"/>
      <c r="AA1798" s="48">
        <v>0</v>
      </c>
      <c r="AB1798" s="49">
        <v>0</v>
      </c>
      <c r="AC1798" s="48">
        <v>0</v>
      </c>
      <c r="AD1798" s="49">
        <v>0</v>
      </c>
      <c r="AE1798" s="48">
        <v>0</v>
      </c>
      <c r="AF1798" s="49">
        <v>0</v>
      </c>
      <c r="AG1798" s="48">
        <v>20</v>
      </c>
      <c r="AH1798" s="49">
        <v>100</v>
      </c>
      <c r="AI1798" s="48">
        <v>20</v>
      </c>
    </row>
    <row r="1799" spans="1:35" x14ac:dyDescent="0.25">
      <c r="A1799" s="62" t="s">
        <v>991</v>
      </c>
      <c r="B1799" s="62" t="s">
        <v>1359</v>
      </c>
      <c r="C1799" s="63"/>
      <c r="D1799" s="64"/>
      <c r="E1799" s="65"/>
      <c r="F1799" s="66"/>
      <c r="G1799" s="63"/>
      <c r="H1799" s="67"/>
      <c r="I1799" s="68"/>
      <c r="J1799" s="68"/>
      <c r="K1799" s="34"/>
      <c r="L1799" s="75">
        <v>1799</v>
      </c>
      <c r="M1799" s="75" t="b">
        <f xml:space="preserve"> IF(AND(Edges[Relationship Date (UTC)] &gt;= Misc!$O$2, Edges[Relationship Date (UTC)] &lt;= Misc!$P$2,Edges[Tweet Date (UTC)] &gt;= Misc!$O$3, Edges[Tweet Date (UTC)] &lt;= Misc!$P$3,TRUE), TRUE, FALSE)</f>
        <v>1</v>
      </c>
      <c r="N1799" s="70"/>
      <c r="O1799" s="87" t="s">
        <v>1908</v>
      </c>
      <c r="P1799" s="90">
        <v>44081.397361111114</v>
      </c>
      <c r="Q1799" s="87" t="s">
        <v>1923</v>
      </c>
      <c r="R1799" s="87"/>
      <c r="S1799" s="87"/>
      <c r="T1799" s="87" t="s">
        <v>2748</v>
      </c>
      <c r="U1799" s="90">
        <v>44081.397361111114</v>
      </c>
      <c r="V1799" s="92" t="s">
        <v>4179</v>
      </c>
      <c r="W1799" s="87"/>
      <c r="X1799" s="87"/>
      <c r="Y1799" s="96" t="s">
        <v>6179</v>
      </c>
      <c r="Z1799" s="87"/>
      <c r="AA1799" s="48">
        <v>0</v>
      </c>
      <c r="AB1799" s="49">
        <v>0</v>
      </c>
      <c r="AC1799" s="48">
        <v>0</v>
      </c>
      <c r="AD1799" s="49">
        <v>0</v>
      </c>
      <c r="AE1799" s="48">
        <v>0</v>
      </c>
      <c r="AF1799" s="49">
        <v>0</v>
      </c>
      <c r="AG1799" s="48">
        <v>14</v>
      </c>
      <c r="AH1799" s="49">
        <v>100</v>
      </c>
      <c r="AI1799" s="48">
        <v>14</v>
      </c>
    </row>
    <row r="1800" spans="1:35" x14ac:dyDescent="0.25">
      <c r="A1800" s="62" t="s">
        <v>992</v>
      </c>
      <c r="B1800" s="62" t="s">
        <v>1781</v>
      </c>
      <c r="C1800" s="63"/>
      <c r="D1800" s="64"/>
      <c r="E1800" s="65"/>
      <c r="F1800" s="66"/>
      <c r="G1800" s="63"/>
      <c r="H1800" s="67"/>
      <c r="I1800" s="68"/>
      <c r="J1800" s="68"/>
      <c r="K1800" s="34"/>
      <c r="L1800" s="75">
        <v>1800</v>
      </c>
      <c r="M1800" s="75" t="b">
        <f xml:space="preserve"> IF(AND(Edges[Relationship Date (UTC)] &gt;= Misc!$O$2, Edges[Relationship Date (UTC)] &lt;= Misc!$P$2,Edges[Tweet Date (UTC)] &gt;= Misc!$O$3, Edges[Tweet Date (UTC)] &lt;= Misc!$P$3,TRUE), TRUE, FALSE)</f>
        <v>1</v>
      </c>
      <c r="N1800" s="70"/>
      <c r="O1800" s="87" t="s">
        <v>1908</v>
      </c>
      <c r="P1800" s="90">
        <v>44081.397372685184</v>
      </c>
      <c r="Q1800" s="87" t="s">
        <v>2428</v>
      </c>
      <c r="R1800" s="87"/>
      <c r="S1800" s="87"/>
      <c r="T1800" s="87" t="s">
        <v>2743</v>
      </c>
      <c r="U1800" s="90">
        <v>44081.397372685184</v>
      </c>
      <c r="V1800" s="92" t="s">
        <v>4180</v>
      </c>
      <c r="W1800" s="87"/>
      <c r="X1800" s="87"/>
      <c r="Y1800" s="96" t="s">
        <v>6180</v>
      </c>
      <c r="Z1800" s="87"/>
      <c r="AA1800" s="48"/>
      <c r="AB1800" s="49"/>
      <c r="AC1800" s="48"/>
      <c r="AD1800" s="49"/>
      <c r="AE1800" s="48"/>
      <c r="AF1800" s="49"/>
      <c r="AG1800" s="48"/>
      <c r="AH1800" s="49"/>
      <c r="AI1800" s="48"/>
    </row>
    <row r="1801" spans="1:35" x14ac:dyDescent="0.25">
      <c r="A1801" s="62" t="s">
        <v>992</v>
      </c>
      <c r="B1801" s="62" t="s">
        <v>1782</v>
      </c>
      <c r="C1801" s="63"/>
      <c r="D1801" s="64"/>
      <c r="E1801" s="65"/>
      <c r="F1801" s="66"/>
      <c r="G1801" s="63"/>
      <c r="H1801" s="67"/>
      <c r="I1801" s="68"/>
      <c r="J1801" s="68"/>
      <c r="K1801" s="34"/>
      <c r="L1801" s="75">
        <v>1801</v>
      </c>
      <c r="M1801" s="75" t="b">
        <f xml:space="preserve"> IF(AND(Edges[Relationship Date (UTC)] &gt;= Misc!$O$2, Edges[Relationship Date (UTC)] &lt;= Misc!$P$2,Edges[Tweet Date (UTC)] &gt;= Misc!$O$3, Edges[Tweet Date (UTC)] &lt;= Misc!$P$3,TRUE), TRUE, FALSE)</f>
        <v>1</v>
      </c>
      <c r="N1801" s="70"/>
      <c r="O1801" s="87" t="s">
        <v>1908</v>
      </c>
      <c r="P1801" s="90">
        <v>44081.397372685184</v>
      </c>
      <c r="Q1801" s="87" t="s">
        <v>2428</v>
      </c>
      <c r="R1801" s="87"/>
      <c r="S1801" s="87"/>
      <c r="T1801" s="87" t="s">
        <v>2743</v>
      </c>
      <c r="U1801" s="90">
        <v>44081.397372685184</v>
      </c>
      <c r="V1801" s="92" t="s">
        <v>4180</v>
      </c>
      <c r="W1801" s="87"/>
      <c r="X1801" s="87"/>
      <c r="Y1801" s="96" t="s">
        <v>6180</v>
      </c>
      <c r="Z1801" s="87"/>
      <c r="AA1801" s="48"/>
      <c r="AB1801" s="49"/>
      <c r="AC1801" s="48"/>
      <c r="AD1801" s="49"/>
      <c r="AE1801" s="48"/>
      <c r="AF1801" s="49"/>
      <c r="AG1801" s="48"/>
      <c r="AH1801" s="49"/>
      <c r="AI1801" s="48"/>
    </row>
    <row r="1802" spans="1:35" x14ac:dyDescent="0.25">
      <c r="A1802" s="62" t="s">
        <v>992</v>
      </c>
      <c r="B1802" s="62" t="s">
        <v>1783</v>
      </c>
      <c r="C1802" s="63"/>
      <c r="D1802" s="64"/>
      <c r="E1802" s="65"/>
      <c r="F1802" s="66"/>
      <c r="G1802" s="63"/>
      <c r="H1802" s="67"/>
      <c r="I1802" s="68"/>
      <c r="J1802" s="68"/>
      <c r="K1802" s="34"/>
      <c r="L1802" s="75">
        <v>1802</v>
      </c>
      <c r="M1802" s="75" t="b">
        <f xml:space="preserve"> IF(AND(Edges[Relationship Date (UTC)] &gt;= Misc!$O$2, Edges[Relationship Date (UTC)] &lt;= Misc!$P$2,Edges[Tweet Date (UTC)] &gt;= Misc!$O$3, Edges[Tweet Date (UTC)] &lt;= Misc!$P$3,TRUE), TRUE, FALSE)</f>
        <v>1</v>
      </c>
      <c r="N1802" s="70"/>
      <c r="O1802" s="87" t="s">
        <v>1908</v>
      </c>
      <c r="P1802" s="90">
        <v>44081.397372685184</v>
      </c>
      <c r="Q1802" s="87" t="s">
        <v>2428</v>
      </c>
      <c r="R1802" s="87"/>
      <c r="S1802" s="87"/>
      <c r="T1802" s="87" t="s">
        <v>2743</v>
      </c>
      <c r="U1802" s="90">
        <v>44081.397372685184</v>
      </c>
      <c r="V1802" s="92" t="s">
        <v>4180</v>
      </c>
      <c r="W1802" s="87"/>
      <c r="X1802" s="87"/>
      <c r="Y1802" s="96" t="s">
        <v>6180</v>
      </c>
      <c r="Z1802" s="87"/>
      <c r="AA1802" s="48"/>
      <c r="AB1802" s="49"/>
      <c r="AC1802" s="48"/>
      <c r="AD1802" s="49"/>
      <c r="AE1802" s="48"/>
      <c r="AF1802" s="49"/>
      <c r="AG1802" s="48"/>
      <c r="AH1802" s="49"/>
      <c r="AI1802" s="48"/>
    </row>
    <row r="1803" spans="1:35" x14ac:dyDescent="0.25">
      <c r="A1803" s="62" t="s">
        <v>992</v>
      </c>
      <c r="B1803" s="62" t="s">
        <v>1784</v>
      </c>
      <c r="C1803" s="63"/>
      <c r="D1803" s="64"/>
      <c r="E1803" s="65"/>
      <c r="F1803" s="66"/>
      <c r="G1803" s="63"/>
      <c r="H1803" s="67"/>
      <c r="I1803" s="68"/>
      <c r="J1803" s="68"/>
      <c r="K1803" s="34"/>
      <c r="L1803" s="75">
        <v>1803</v>
      </c>
      <c r="M1803" s="75" t="b">
        <f xml:space="preserve"> IF(AND(Edges[Relationship Date (UTC)] &gt;= Misc!$O$2, Edges[Relationship Date (UTC)] &lt;= Misc!$P$2,Edges[Tweet Date (UTC)] &gt;= Misc!$O$3, Edges[Tweet Date (UTC)] &lt;= Misc!$P$3,TRUE), TRUE, FALSE)</f>
        <v>1</v>
      </c>
      <c r="N1803" s="70"/>
      <c r="O1803" s="87" t="s">
        <v>1908</v>
      </c>
      <c r="P1803" s="90">
        <v>44081.397372685184</v>
      </c>
      <c r="Q1803" s="87" t="s">
        <v>2428</v>
      </c>
      <c r="R1803" s="87"/>
      <c r="S1803" s="87"/>
      <c r="T1803" s="87" t="s">
        <v>2743</v>
      </c>
      <c r="U1803" s="90">
        <v>44081.397372685184</v>
      </c>
      <c r="V1803" s="92" t="s">
        <v>4180</v>
      </c>
      <c r="W1803" s="87"/>
      <c r="X1803" s="87"/>
      <c r="Y1803" s="96" t="s">
        <v>6180</v>
      </c>
      <c r="Z1803" s="87"/>
      <c r="AA1803" s="48"/>
      <c r="AB1803" s="49"/>
      <c r="AC1803" s="48"/>
      <c r="AD1803" s="49"/>
      <c r="AE1803" s="48"/>
      <c r="AF1803" s="49"/>
      <c r="AG1803" s="48"/>
      <c r="AH1803" s="49"/>
      <c r="AI1803" s="48"/>
    </row>
    <row r="1804" spans="1:35" x14ac:dyDescent="0.25">
      <c r="A1804" s="62" t="s">
        <v>992</v>
      </c>
      <c r="B1804" s="62" t="s">
        <v>1785</v>
      </c>
      <c r="C1804" s="63"/>
      <c r="D1804" s="64"/>
      <c r="E1804" s="65"/>
      <c r="F1804" s="66"/>
      <c r="G1804" s="63"/>
      <c r="H1804" s="67"/>
      <c r="I1804" s="68"/>
      <c r="J1804" s="68"/>
      <c r="K1804" s="34"/>
      <c r="L1804" s="75">
        <v>1804</v>
      </c>
      <c r="M1804" s="75" t="b">
        <f xml:space="preserve"> IF(AND(Edges[Relationship Date (UTC)] &gt;= Misc!$O$2, Edges[Relationship Date (UTC)] &lt;= Misc!$P$2,Edges[Tweet Date (UTC)] &gt;= Misc!$O$3, Edges[Tweet Date (UTC)] &lt;= Misc!$P$3,TRUE), TRUE, FALSE)</f>
        <v>1</v>
      </c>
      <c r="N1804" s="70"/>
      <c r="O1804" s="87" t="s">
        <v>1908</v>
      </c>
      <c r="P1804" s="90">
        <v>44081.397372685184</v>
      </c>
      <c r="Q1804" s="87" t="s">
        <v>2428</v>
      </c>
      <c r="R1804" s="87"/>
      <c r="S1804" s="87"/>
      <c r="T1804" s="87" t="s">
        <v>2743</v>
      </c>
      <c r="U1804" s="90">
        <v>44081.397372685184</v>
      </c>
      <c r="V1804" s="92" t="s">
        <v>4180</v>
      </c>
      <c r="W1804" s="87"/>
      <c r="X1804" s="87"/>
      <c r="Y1804" s="96" t="s">
        <v>6180</v>
      </c>
      <c r="Z1804" s="87"/>
      <c r="AA1804" s="48"/>
      <c r="AB1804" s="49"/>
      <c r="AC1804" s="48"/>
      <c r="AD1804" s="49"/>
      <c r="AE1804" s="48"/>
      <c r="AF1804" s="49"/>
      <c r="AG1804" s="48"/>
      <c r="AH1804" s="49"/>
      <c r="AI1804" s="48"/>
    </row>
    <row r="1805" spans="1:35" x14ac:dyDescent="0.25">
      <c r="A1805" s="62" t="s">
        <v>992</v>
      </c>
      <c r="B1805" s="62" t="s">
        <v>1786</v>
      </c>
      <c r="C1805" s="63"/>
      <c r="D1805" s="64"/>
      <c r="E1805" s="65"/>
      <c r="F1805" s="66"/>
      <c r="G1805" s="63"/>
      <c r="H1805" s="67"/>
      <c r="I1805" s="68"/>
      <c r="J1805" s="68"/>
      <c r="K1805" s="34"/>
      <c r="L1805" s="75">
        <v>1805</v>
      </c>
      <c r="M1805" s="75" t="b">
        <f xml:space="preserve"> IF(AND(Edges[Relationship Date (UTC)] &gt;= Misc!$O$2, Edges[Relationship Date (UTC)] &lt;= Misc!$P$2,Edges[Tweet Date (UTC)] &gt;= Misc!$O$3, Edges[Tweet Date (UTC)] &lt;= Misc!$P$3,TRUE), TRUE, FALSE)</f>
        <v>1</v>
      </c>
      <c r="N1805" s="70"/>
      <c r="O1805" s="87" t="s">
        <v>1908</v>
      </c>
      <c r="P1805" s="90">
        <v>44081.397372685184</v>
      </c>
      <c r="Q1805" s="87" t="s">
        <v>2428</v>
      </c>
      <c r="R1805" s="87"/>
      <c r="S1805" s="87"/>
      <c r="T1805" s="87" t="s">
        <v>2743</v>
      </c>
      <c r="U1805" s="90">
        <v>44081.397372685184</v>
      </c>
      <c r="V1805" s="92" t="s">
        <v>4180</v>
      </c>
      <c r="W1805" s="87"/>
      <c r="X1805" s="87"/>
      <c r="Y1805" s="96" t="s">
        <v>6180</v>
      </c>
      <c r="Z1805" s="87"/>
      <c r="AA1805" s="48"/>
      <c r="AB1805" s="49"/>
      <c r="AC1805" s="48"/>
      <c r="AD1805" s="49"/>
      <c r="AE1805" s="48"/>
      <c r="AF1805" s="49"/>
      <c r="AG1805" s="48"/>
      <c r="AH1805" s="49"/>
      <c r="AI1805" s="48"/>
    </row>
    <row r="1806" spans="1:35" x14ac:dyDescent="0.25">
      <c r="A1806" s="62" t="s">
        <v>992</v>
      </c>
      <c r="B1806" s="62" t="s">
        <v>1787</v>
      </c>
      <c r="C1806" s="63"/>
      <c r="D1806" s="64"/>
      <c r="E1806" s="65"/>
      <c r="F1806" s="66"/>
      <c r="G1806" s="63"/>
      <c r="H1806" s="67"/>
      <c r="I1806" s="68"/>
      <c r="J1806" s="68"/>
      <c r="K1806" s="34"/>
      <c r="L1806" s="75">
        <v>1806</v>
      </c>
      <c r="M1806" s="75" t="b">
        <f xml:space="preserve"> IF(AND(Edges[Relationship Date (UTC)] &gt;= Misc!$O$2, Edges[Relationship Date (UTC)] &lt;= Misc!$P$2,Edges[Tweet Date (UTC)] &gt;= Misc!$O$3, Edges[Tweet Date (UTC)] &lt;= Misc!$P$3,TRUE), TRUE, FALSE)</f>
        <v>1</v>
      </c>
      <c r="N1806" s="70"/>
      <c r="O1806" s="87" t="s">
        <v>1908</v>
      </c>
      <c r="P1806" s="90">
        <v>44081.397013888891</v>
      </c>
      <c r="Q1806" s="87" t="s">
        <v>2429</v>
      </c>
      <c r="R1806" s="87"/>
      <c r="S1806" s="87"/>
      <c r="T1806" s="87"/>
      <c r="U1806" s="90">
        <v>44081.397013888891</v>
      </c>
      <c r="V1806" s="92" t="s">
        <v>4181</v>
      </c>
      <c r="W1806" s="87"/>
      <c r="X1806" s="87"/>
      <c r="Y1806" s="96" t="s">
        <v>6181</v>
      </c>
      <c r="Z1806" s="87"/>
      <c r="AA1806" s="48">
        <v>0</v>
      </c>
      <c r="AB1806" s="49">
        <v>0</v>
      </c>
      <c r="AC1806" s="48">
        <v>0</v>
      </c>
      <c r="AD1806" s="49">
        <v>0</v>
      </c>
      <c r="AE1806" s="48">
        <v>0</v>
      </c>
      <c r="AF1806" s="49">
        <v>0</v>
      </c>
      <c r="AG1806" s="48">
        <v>41</v>
      </c>
      <c r="AH1806" s="49">
        <v>100</v>
      </c>
      <c r="AI1806" s="48">
        <v>41</v>
      </c>
    </row>
    <row r="1807" spans="1:35" x14ac:dyDescent="0.25">
      <c r="A1807" s="62" t="s">
        <v>992</v>
      </c>
      <c r="B1807" s="62" t="s">
        <v>1787</v>
      </c>
      <c r="C1807" s="63"/>
      <c r="D1807" s="64"/>
      <c r="E1807" s="65"/>
      <c r="F1807" s="66"/>
      <c r="G1807" s="63"/>
      <c r="H1807" s="67"/>
      <c r="I1807" s="68"/>
      <c r="J1807" s="68"/>
      <c r="K1807" s="34"/>
      <c r="L1807" s="75">
        <v>1807</v>
      </c>
      <c r="M1807" s="75" t="b">
        <f xml:space="preserve"> IF(AND(Edges[Relationship Date (UTC)] &gt;= Misc!$O$2, Edges[Relationship Date (UTC)] &lt;= Misc!$P$2,Edges[Tweet Date (UTC)] &gt;= Misc!$O$3, Edges[Tweet Date (UTC)] &lt;= Misc!$P$3,TRUE), TRUE, FALSE)</f>
        <v>1</v>
      </c>
      <c r="N1807" s="70"/>
      <c r="O1807" s="87" t="s">
        <v>1908</v>
      </c>
      <c r="P1807" s="90">
        <v>44081.397372685184</v>
      </c>
      <c r="Q1807" s="87" t="s">
        <v>2428</v>
      </c>
      <c r="R1807" s="87"/>
      <c r="S1807" s="87"/>
      <c r="T1807" s="87" t="s">
        <v>2743</v>
      </c>
      <c r="U1807" s="90">
        <v>44081.397372685184</v>
      </c>
      <c r="V1807" s="92" t="s">
        <v>4180</v>
      </c>
      <c r="W1807" s="87"/>
      <c r="X1807" s="87"/>
      <c r="Y1807" s="96" t="s">
        <v>6180</v>
      </c>
      <c r="Z1807" s="87"/>
      <c r="AA1807" s="48">
        <v>0</v>
      </c>
      <c r="AB1807" s="49">
        <v>0</v>
      </c>
      <c r="AC1807" s="48">
        <v>0</v>
      </c>
      <c r="AD1807" s="49">
        <v>0</v>
      </c>
      <c r="AE1807" s="48">
        <v>0</v>
      </c>
      <c r="AF1807" s="49">
        <v>0</v>
      </c>
      <c r="AG1807" s="48">
        <v>10</v>
      </c>
      <c r="AH1807" s="49">
        <v>100</v>
      </c>
      <c r="AI1807" s="48">
        <v>10</v>
      </c>
    </row>
    <row r="1808" spans="1:35" x14ac:dyDescent="0.25">
      <c r="A1808" s="62" t="s">
        <v>992</v>
      </c>
      <c r="B1808" s="62" t="s">
        <v>1379</v>
      </c>
      <c r="C1808" s="63"/>
      <c r="D1808" s="64"/>
      <c r="E1808" s="65"/>
      <c r="F1808" s="66"/>
      <c r="G1808" s="63"/>
      <c r="H1808" s="67"/>
      <c r="I1808" s="68"/>
      <c r="J1808" s="68"/>
      <c r="K1808" s="34"/>
      <c r="L1808" s="75">
        <v>1808</v>
      </c>
      <c r="M1808" s="75" t="b">
        <f xml:space="preserve"> IF(AND(Edges[Relationship Date (UTC)] &gt;= Misc!$O$2, Edges[Relationship Date (UTC)] &lt;= Misc!$P$2,Edges[Tweet Date (UTC)] &gt;= Misc!$O$3, Edges[Tweet Date (UTC)] &lt;= Misc!$P$3,TRUE), TRUE, FALSE)</f>
        <v>1</v>
      </c>
      <c r="N1808" s="70"/>
      <c r="O1808" s="87" t="s">
        <v>1908</v>
      </c>
      <c r="P1808" s="90">
        <v>44081.397372685184</v>
      </c>
      <c r="Q1808" s="87" t="s">
        <v>2428</v>
      </c>
      <c r="R1808" s="87"/>
      <c r="S1808" s="87"/>
      <c r="T1808" s="87" t="s">
        <v>2743</v>
      </c>
      <c r="U1808" s="90">
        <v>44081.397372685184</v>
      </c>
      <c r="V1808" s="92" t="s">
        <v>4180</v>
      </c>
      <c r="W1808" s="87"/>
      <c r="X1808" s="87"/>
      <c r="Y1808" s="96" t="s">
        <v>6180</v>
      </c>
      <c r="Z1808" s="87"/>
      <c r="AA1808" s="48"/>
      <c r="AB1808" s="49"/>
      <c r="AC1808" s="48"/>
      <c r="AD1808" s="49"/>
      <c r="AE1808" s="48"/>
      <c r="AF1808" s="49"/>
      <c r="AG1808" s="48"/>
      <c r="AH1808" s="49"/>
      <c r="AI1808" s="48"/>
    </row>
    <row r="1809" spans="1:35" x14ac:dyDescent="0.25">
      <c r="A1809" s="62" t="s">
        <v>993</v>
      </c>
      <c r="B1809" s="62" t="s">
        <v>1788</v>
      </c>
      <c r="C1809" s="63"/>
      <c r="D1809" s="64"/>
      <c r="E1809" s="65"/>
      <c r="F1809" s="66"/>
      <c r="G1809" s="63"/>
      <c r="H1809" s="67"/>
      <c r="I1809" s="68"/>
      <c r="J1809" s="68"/>
      <c r="K1809" s="34"/>
      <c r="L1809" s="75">
        <v>1809</v>
      </c>
      <c r="M1809" s="75" t="b">
        <f xml:space="preserve"> IF(AND(Edges[Relationship Date (UTC)] &gt;= Misc!$O$2, Edges[Relationship Date (UTC)] &lt;= Misc!$P$2,Edges[Tweet Date (UTC)] &gt;= Misc!$O$3, Edges[Tweet Date (UTC)] &lt;= Misc!$P$3,TRUE), TRUE, FALSE)</f>
        <v>1</v>
      </c>
      <c r="N1809" s="70"/>
      <c r="O1809" s="87" t="s">
        <v>1908</v>
      </c>
      <c r="P1809" s="90">
        <v>44081.392858796295</v>
      </c>
      <c r="Q1809" s="87" t="s">
        <v>2430</v>
      </c>
      <c r="R1809" s="87"/>
      <c r="S1809" s="87"/>
      <c r="T1809" s="87"/>
      <c r="U1809" s="90">
        <v>44081.392858796295</v>
      </c>
      <c r="V1809" s="92" t="s">
        <v>4182</v>
      </c>
      <c r="W1809" s="87"/>
      <c r="X1809" s="87"/>
      <c r="Y1809" s="96" t="s">
        <v>6182</v>
      </c>
      <c r="Z1809" s="87"/>
      <c r="AA1809" s="48">
        <v>0</v>
      </c>
      <c r="AB1809" s="49">
        <v>0</v>
      </c>
      <c r="AC1809" s="48">
        <v>2</v>
      </c>
      <c r="AD1809" s="49">
        <v>11.764705882352942</v>
      </c>
      <c r="AE1809" s="48">
        <v>0</v>
      </c>
      <c r="AF1809" s="49">
        <v>0</v>
      </c>
      <c r="AG1809" s="48">
        <v>15</v>
      </c>
      <c r="AH1809" s="49">
        <v>88.235294117647058</v>
      </c>
      <c r="AI1809" s="48">
        <v>17</v>
      </c>
    </row>
    <row r="1810" spans="1:35" x14ac:dyDescent="0.25">
      <c r="A1810" s="62" t="s">
        <v>993</v>
      </c>
      <c r="B1810" s="62" t="s">
        <v>1789</v>
      </c>
      <c r="C1810" s="63"/>
      <c r="D1810" s="64"/>
      <c r="E1810" s="65"/>
      <c r="F1810" s="66"/>
      <c r="G1810" s="63"/>
      <c r="H1810" s="67"/>
      <c r="I1810" s="68"/>
      <c r="J1810" s="68"/>
      <c r="K1810" s="34"/>
      <c r="L1810" s="75">
        <v>1810</v>
      </c>
      <c r="M1810" s="75" t="b">
        <f xml:space="preserve"> IF(AND(Edges[Relationship Date (UTC)] &gt;= Misc!$O$2, Edges[Relationship Date (UTC)] &lt;= Misc!$P$2,Edges[Tweet Date (UTC)] &gt;= Misc!$O$3, Edges[Tweet Date (UTC)] &lt;= Misc!$P$3,TRUE), TRUE, FALSE)</f>
        <v>1</v>
      </c>
      <c r="N1810" s="70"/>
      <c r="O1810" s="87" t="s">
        <v>1908</v>
      </c>
      <c r="P1810" s="90">
        <v>44081.393206018518</v>
      </c>
      <c r="Q1810" s="87" t="s">
        <v>2431</v>
      </c>
      <c r="R1810" s="87"/>
      <c r="S1810" s="87"/>
      <c r="T1810" s="87"/>
      <c r="U1810" s="90">
        <v>44081.393206018518</v>
      </c>
      <c r="V1810" s="92" t="s">
        <v>4183</v>
      </c>
      <c r="W1810" s="87"/>
      <c r="X1810" s="87"/>
      <c r="Y1810" s="96" t="s">
        <v>6183</v>
      </c>
      <c r="Z1810" s="87"/>
      <c r="AA1810" s="48"/>
      <c r="AB1810" s="49"/>
      <c r="AC1810" s="48"/>
      <c r="AD1810" s="49"/>
      <c r="AE1810" s="48"/>
      <c r="AF1810" s="49"/>
      <c r="AG1810" s="48"/>
      <c r="AH1810" s="49"/>
      <c r="AI1810" s="48"/>
    </row>
    <row r="1811" spans="1:35" x14ac:dyDescent="0.25">
      <c r="A1811" s="62" t="s">
        <v>993</v>
      </c>
      <c r="B1811" s="62" t="s">
        <v>1790</v>
      </c>
      <c r="C1811" s="63"/>
      <c r="D1811" s="64"/>
      <c r="E1811" s="65"/>
      <c r="F1811" s="66"/>
      <c r="G1811" s="63"/>
      <c r="H1811" s="67"/>
      <c r="I1811" s="68"/>
      <c r="J1811" s="68"/>
      <c r="K1811" s="34"/>
      <c r="L1811" s="75">
        <v>1811</v>
      </c>
      <c r="M1811" s="75" t="b">
        <f xml:space="preserve"> IF(AND(Edges[Relationship Date (UTC)] &gt;= Misc!$O$2, Edges[Relationship Date (UTC)] &lt;= Misc!$P$2,Edges[Tweet Date (UTC)] &gt;= Misc!$O$3, Edges[Tweet Date (UTC)] &lt;= Misc!$P$3,TRUE), TRUE, FALSE)</f>
        <v>1</v>
      </c>
      <c r="N1811" s="70"/>
      <c r="O1811" s="87" t="s">
        <v>1908</v>
      </c>
      <c r="P1811" s="90">
        <v>44081.393206018518</v>
      </c>
      <c r="Q1811" s="87" t="s">
        <v>2431</v>
      </c>
      <c r="R1811" s="87"/>
      <c r="S1811" s="87"/>
      <c r="T1811" s="87"/>
      <c r="U1811" s="90">
        <v>44081.393206018518</v>
      </c>
      <c r="V1811" s="92" t="s">
        <v>4183</v>
      </c>
      <c r="W1811" s="87"/>
      <c r="X1811" s="87"/>
      <c r="Y1811" s="96" t="s">
        <v>6183</v>
      </c>
      <c r="Z1811" s="87"/>
      <c r="AA1811" s="48">
        <v>0</v>
      </c>
      <c r="AB1811" s="49">
        <v>0</v>
      </c>
      <c r="AC1811" s="48">
        <v>1</v>
      </c>
      <c r="AD1811" s="49">
        <v>5.882352941176471</v>
      </c>
      <c r="AE1811" s="48">
        <v>0</v>
      </c>
      <c r="AF1811" s="49">
        <v>0</v>
      </c>
      <c r="AG1811" s="48">
        <v>16</v>
      </c>
      <c r="AH1811" s="49">
        <v>94.117647058823536</v>
      </c>
      <c r="AI1811" s="48">
        <v>17</v>
      </c>
    </row>
    <row r="1812" spans="1:35" x14ac:dyDescent="0.25">
      <c r="A1812" s="62" t="s">
        <v>993</v>
      </c>
      <c r="B1812" s="62" t="s">
        <v>1573</v>
      </c>
      <c r="C1812" s="63"/>
      <c r="D1812" s="64"/>
      <c r="E1812" s="65"/>
      <c r="F1812" s="66"/>
      <c r="G1812" s="63"/>
      <c r="H1812" s="67"/>
      <c r="I1812" s="68"/>
      <c r="J1812" s="68"/>
      <c r="K1812" s="34"/>
      <c r="L1812" s="75">
        <v>1812</v>
      </c>
      <c r="M1812" s="75" t="b">
        <f xml:space="preserve"> IF(AND(Edges[Relationship Date (UTC)] &gt;= Misc!$O$2, Edges[Relationship Date (UTC)] &lt;= Misc!$P$2,Edges[Tweet Date (UTC)] &gt;= Misc!$O$3, Edges[Tweet Date (UTC)] &lt;= Misc!$P$3,TRUE), TRUE, FALSE)</f>
        <v>1</v>
      </c>
      <c r="N1812" s="70"/>
      <c r="O1812" s="87" t="s">
        <v>1908</v>
      </c>
      <c r="P1812" s="90">
        <v>44081.394120370373</v>
      </c>
      <c r="Q1812" s="87" t="s">
        <v>2162</v>
      </c>
      <c r="R1812" s="87"/>
      <c r="S1812" s="87"/>
      <c r="T1812" s="87" t="s">
        <v>2809</v>
      </c>
      <c r="U1812" s="90">
        <v>44081.394120370373</v>
      </c>
      <c r="V1812" s="92" t="s">
        <v>4184</v>
      </c>
      <c r="W1812" s="87"/>
      <c r="X1812" s="87"/>
      <c r="Y1812" s="96" t="s">
        <v>6184</v>
      </c>
      <c r="Z1812" s="87"/>
      <c r="AA1812" s="48"/>
      <c r="AB1812" s="49"/>
      <c r="AC1812" s="48"/>
      <c r="AD1812" s="49"/>
      <c r="AE1812" s="48"/>
      <c r="AF1812" s="49"/>
      <c r="AG1812" s="48"/>
      <c r="AH1812" s="49"/>
      <c r="AI1812" s="48"/>
    </row>
    <row r="1813" spans="1:35" x14ac:dyDescent="0.25">
      <c r="A1813" s="62" t="s">
        <v>993</v>
      </c>
      <c r="B1813" s="62" t="s">
        <v>1791</v>
      </c>
      <c r="C1813" s="63"/>
      <c r="D1813" s="64"/>
      <c r="E1813" s="65"/>
      <c r="F1813" s="66"/>
      <c r="G1813" s="63"/>
      <c r="H1813" s="67"/>
      <c r="I1813" s="68"/>
      <c r="J1813" s="68"/>
      <c r="K1813" s="34"/>
      <c r="L1813" s="75">
        <v>1813</v>
      </c>
      <c r="M1813" s="75" t="b">
        <f xml:space="preserve"> IF(AND(Edges[Relationship Date (UTC)] &gt;= Misc!$O$2, Edges[Relationship Date (UTC)] &lt;= Misc!$P$2,Edges[Tweet Date (UTC)] &gt;= Misc!$O$3, Edges[Tweet Date (UTC)] &lt;= Misc!$P$3,TRUE), TRUE, FALSE)</f>
        <v>1</v>
      </c>
      <c r="N1813" s="70"/>
      <c r="O1813" s="87" t="s">
        <v>1908</v>
      </c>
      <c r="P1813" s="90">
        <v>44081.394675925927</v>
      </c>
      <c r="Q1813" s="87" t="s">
        <v>2432</v>
      </c>
      <c r="R1813" s="87"/>
      <c r="S1813" s="87"/>
      <c r="T1813" s="87" t="s">
        <v>2865</v>
      </c>
      <c r="U1813" s="90">
        <v>44081.394675925927</v>
      </c>
      <c r="V1813" s="92" t="s">
        <v>4185</v>
      </c>
      <c r="W1813" s="87"/>
      <c r="X1813" s="87"/>
      <c r="Y1813" s="96" t="s">
        <v>6185</v>
      </c>
      <c r="Z1813" s="87"/>
      <c r="AA1813" s="48"/>
      <c r="AB1813" s="49"/>
      <c r="AC1813" s="48"/>
      <c r="AD1813" s="49"/>
      <c r="AE1813" s="48"/>
      <c r="AF1813" s="49"/>
      <c r="AG1813" s="48"/>
      <c r="AH1813" s="49"/>
      <c r="AI1813" s="48"/>
    </row>
    <row r="1814" spans="1:35" x14ac:dyDescent="0.25">
      <c r="A1814" s="62" t="s">
        <v>993</v>
      </c>
      <c r="B1814" s="62" t="s">
        <v>1792</v>
      </c>
      <c r="C1814" s="63"/>
      <c r="D1814" s="64"/>
      <c r="E1814" s="65"/>
      <c r="F1814" s="66"/>
      <c r="G1814" s="63"/>
      <c r="H1814" s="67"/>
      <c r="I1814" s="68"/>
      <c r="J1814" s="68"/>
      <c r="K1814" s="34"/>
      <c r="L1814" s="75">
        <v>1814</v>
      </c>
      <c r="M1814" s="75" t="b">
        <f xml:space="preserve"> IF(AND(Edges[Relationship Date (UTC)] &gt;= Misc!$O$2, Edges[Relationship Date (UTC)] &lt;= Misc!$P$2,Edges[Tweet Date (UTC)] &gt;= Misc!$O$3, Edges[Tweet Date (UTC)] &lt;= Misc!$P$3,TRUE), TRUE, FALSE)</f>
        <v>1</v>
      </c>
      <c r="N1814" s="70"/>
      <c r="O1814" s="87" t="s">
        <v>1908</v>
      </c>
      <c r="P1814" s="90">
        <v>44081.394675925927</v>
      </c>
      <c r="Q1814" s="87" t="s">
        <v>2432</v>
      </c>
      <c r="R1814" s="87"/>
      <c r="S1814" s="87"/>
      <c r="T1814" s="87" t="s">
        <v>2865</v>
      </c>
      <c r="U1814" s="90">
        <v>44081.394675925927</v>
      </c>
      <c r="V1814" s="92" t="s">
        <v>4185</v>
      </c>
      <c r="W1814" s="87"/>
      <c r="X1814" s="87"/>
      <c r="Y1814" s="96" t="s">
        <v>6185</v>
      </c>
      <c r="Z1814" s="87"/>
      <c r="AA1814" s="48"/>
      <c r="AB1814" s="49"/>
      <c r="AC1814" s="48"/>
      <c r="AD1814" s="49"/>
      <c r="AE1814" s="48"/>
      <c r="AF1814" s="49"/>
      <c r="AG1814" s="48"/>
      <c r="AH1814" s="49"/>
      <c r="AI1814" s="48"/>
    </row>
    <row r="1815" spans="1:35" x14ac:dyDescent="0.25">
      <c r="A1815" s="62" t="s">
        <v>993</v>
      </c>
      <c r="B1815" s="62" t="s">
        <v>1793</v>
      </c>
      <c r="C1815" s="63"/>
      <c r="D1815" s="64"/>
      <c r="E1815" s="65"/>
      <c r="F1815" s="66"/>
      <c r="G1815" s="63"/>
      <c r="H1815" s="67"/>
      <c r="I1815" s="68"/>
      <c r="J1815" s="68"/>
      <c r="K1815" s="34"/>
      <c r="L1815" s="75">
        <v>1815</v>
      </c>
      <c r="M1815" s="75" t="b">
        <f xml:space="preserve"> IF(AND(Edges[Relationship Date (UTC)] &gt;= Misc!$O$2, Edges[Relationship Date (UTC)] &lt;= Misc!$P$2,Edges[Tweet Date (UTC)] &gt;= Misc!$O$3, Edges[Tweet Date (UTC)] &lt;= Misc!$P$3,TRUE), TRUE, FALSE)</f>
        <v>1</v>
      </c>
      <c r="N1815" s="70"/>
      <c r="O1815" s="87" t="s">
        <v>1908</v>
      </c>
      <c r="P1815" s="90">
        <v>44081.394976851851</v>
      </c>
      <c r="Q1815" s="87" t="s">
        <v>2433</v>
      </c>
      <c r="R1815" s="87"/>
      <c r="S1815" s="87"/>
      <c r="T1815" s="87"/>
      <c r="U1815" s="90">
        <v>44081.394976851851</v>
      </c>
      <c r="V1815" s="92" t="s">
        <v>4186</v>
      </c>
      <c r="W1815" s="87"/>
      <c r="X1815" s="87"/>
      <c r="Y1815" s="96" t="s">
        <v>6186</v>
      </c>
      <c r="Z1815" s="87"/>
      <c r="AA1815" s="48">
        <v>1</v>
      </c>
      <c r="AB1815" s="49">
        <v>5.5555555555555554</v>
      </c>
      <c r="AC1815" s="48">
        <v>2</v>
      </c>
      <c r="AD1815" s="49">
        <v>11.111111111111111</v>
      </c>
      <c r="AE1815" s="48">
        <v>0</v>
      </c>
      <c r="AF1815" s="49">
        <v>0</v>
      </c>
      <c r="AG1815" s="48">
        <v>15</v>
      </c>
      <c r="AH1815" s="49">
        <v>83.333333333333329</v>
      </c>
      <c r="AI1815" s="48">
        <v>18</v>
      </c>
    </row>
    <row r="1816" spans="1:35" x14ac:dyDescent="0.25">
      <c r="A1816" s="62" t="s">
        <v>993</v>
      </c>
      <c r="B1816" s="62" t="s">
        <v>1794</v>
      </c>
      <c r="C1816" s="63"/>
      <c r="D1816" s="64"/>
      <c r="E1816" s="65"/>
      <c r="F1816" s="66"/>
      <c r="G1816" s="63"/>
      <c r="H1816" s="67"/>
      <c r="I1816" s="68"/>
      <c r="J1816" s="68"/>
      <c r="K1816" s="34"/>
      <c r="L1816" s="75">
        <v>1816</v>
      </c>
      <c r="M1816" s="75" t="b">
        <f xml:space="preserve"> IF(AND(Edges[Relationship Date (UTC)] &gt;= Misc!$O$2, Edges[Relationship Date (UTC)] &lt;= Misc!$P$2,Edges[Tweet Date (UTC)] &gt;= Misc!$O$3, Edges[Tweet Date (UTC)] &lt;= Misc!$P$3,TRUE), TRUE, FALSE)</f>
        <v>1</v>
      </c>
      <c r="N1816" s="70"/>
      <c r="O1816" s="87" t="s">
        <v>1908</v>
      </c>
      <c r="P1816" s="90">
        <v>44081.395069444443</v>
      </c>
      <c r="Q1816" s="87" t="s">
        <v>2434</v>
      </c>
      <c r="R1816" s="87"/>
      <c r="S1816" s="87"/>
      <c r="T1816" s="87"/>
      <c r="U1816" s="90">
        <v>44081.395069444443</v>
      </c>
      <c r="V1816" s="92" t="s">
        <v>4187</v>
      </c>
      <c r="W1816" s="87"/>
      <c r="X1816" s="87"/>
      <c r="Y1816" s="96" t="s">
        <v>6187</v>
      </c>
      <c r="Z1816" s="87"/>
      <c r="AA1816" s="48"/>
      <c r="AB1816" s="49"/>
      <c r="AC1816" s="48"/>
      <c r="AD1816" s="49"/>
      <c r="AE1816" s="48"/>
      <c r="AF1816" s="49"/>
      <c r="AG1816" s="48"/>
      <c r="AH1816" s="49"/>
      <c r="AI1816" s="48"/>
    </row>
    <row r="1817" spans="1:35" x14ac:dyDescent="0.25">
      <c r="A1817" s="62" t="s">
        <v>993</v>
      </c>
      <c r="B1817" s="62" t="s">
        <v>1795</v>
      </c>
      <c r="C1817" s="63"/>
      <c r="D1817" s="64"/>
      <c r="E1817" s="65"/>
      <c r="F1817" s="66"/>
      <c r="G1817" s="63"/>
      <c r="H1817" s="67"/>
      <c r="I1817" s="68"/>
      <c r="J1817" s="68"/>
      <c r="K1817" s="34"/>
      <c r="L1817" s="75">
        <v>1817</v>
      </c>
      <c r="M1817" s="75" t="b">
        <f xml:space="preserve"> IF(AND(Edges[Relationship Date (UTC)] &gt;= Misc!$O$2, Edges[Relationship Date (UTC)] &lt;= Misc!$P$2,Edges[Tweet Date (UTC)] &gt;= Misc!$O$3, Edges[Tweet Date (UTC)] &lt;= Misc!$P$3,TRUE), TRUE, FALSE)</f>
        <v>1</v>
      </c>
      <c r="N1817" s="70"/>
      <c r="O1817" s="87" t="s">
        <v>1908</v>
      </c>
      <c r="P1817" s="90">
        <v>44081.393090277779</v>
      </c>
      <c r="Q1817" s="87" t="s">
        <v>2435</v>
      </c>
      <c r="R1817" s="87"/>
      <c r="S1817" s="87"/>
      <c r="T1817" s="87"/>
      <c r="U1817" s="90">
        <v>44081.393090277779</v>
      </c>
      <c r="V1817" s="92" t="s">
        <v>4188</v>
      </c>
      <c r="W1817" s="87"/>
      <c r="X1817" s="87"/>
      <c r="Y1817" s="96" t="s">
        <v>6188</v>
      </c>
      <c r="Z1817" s="87"/>
      <c r="AA1817" s="48">
        <v>0</v>
      </c>
      <c r="AB1817" s="49">
        <v>0</v>
      </c>
      <c r="AC1817" s="48">
        <v>0</v>
      </c>
      <c r="AD1817" s="49">
        <v>0</v>
      </c>
      <c r="AE1817" s="48">
        <v>0</v>
      </c>
      <c r="AF1817" s="49">
        <v>0</v>
      </c>
      <c r="AG1817" s="48">
        <v>39</v>
      </c>
      <c r="AH1817" s="49">
        <v>100</v>
      </c>
      <c r="AI1817" s="48">
        <v>39</v>
      </c>
    </row>
    <row r="1818" spans="1:35" x14ac:dyDescent="0.25">
      <c r="A1818" s="62" t="s">
        <v>993</v>
      </c>
      <c r="B1818" s="62" t="s">
        <v>1795</v>
      </c>
      <c r="C1818" s="63"/>
      <c r="D1818" s="64"/>
      <c r="E1818" s="65"/>
      <c r="F1818" s="66"/>
      <c r="G1818" s="63"/>
      <c r="H1818" s="67"/>
      <c r="I1818" s="68"/>
      <c r="J1818" s="68"/>
      <c r="K1818" s="34"/>
      <c r="L1818" s="75">
        <v>1818</v>
      </c>
      <c r="M1818" s="75" t="b">
        <f xml:space="preserve"> IF(AND(Edges[Relationship Date (UTC)] &gt;= Misc!$O$2, Edges[Relationship Date (UTC)] &lt;= Misc!$P$2,Edges[Tweet Date (UTC)] &gt;= Misc!$O$3, Edges[Tweet Date (UTC)] &lt;= Misc!$P$3,TRUE), TRUE, FALSE)</f>
        <v>1</v>
      </c>
      <c r="N1818" s="70"/>
      <c r="O1818" s="87" t="s">
        <v>1908</v>
      </c>
      <c r="P1818" s="90">
        <v>44081.395011574074</v>
      </c>
      <c r="Q1818" s="87" t="s">
        <v>2436</v>
      </c>
      <c r="R1818" s="87"/>
      <c r="S1818" s="87"/>
      <c r="T1818" s="87"/>
      <c r="U1818" s="90">
        <v>44081.395011574074</v>
      </c>
      <c r="V1818" s="92" t="s">
        <v>4189</v>
      </c>
      <c r="W1818" s="87"/>
      <c r="X1818" s="87"/>
      <c r="Y1818" s="96" t="s">
        <v>6189</v>
      </c>
      <c r="Z1818" s="87"/>
      <c r="AA1818" s="48">
        <v>1</v>
      </c>
      <c r="AB1818" s="49">
        <v>4.5454545454545459</v>
      </c>
      <c r="AC1818" s="48">
        <v>1</v>
      </c>
      <c r="AD1818" s="49">
        <v>4.5454545454545459</v>
      </c>
      <c r="AE1818" s="48">
        <v>0</v>
      </c>
      <c r="AF1818" s="49">
        <v>0</v>
      </c>
      <c r="AG1818" s="48">
        <v>20</v>
      </c>
      <c r="AH1818" s="49">
        <v>90.909090909090907</v>
      </c>
      <c r="AI1818" s="48">
        <v>22</v>
      </c>
    </row>
    <row r="1819" spans="1:35" x14ac:dyDescent="0.25">
      <c r="A1819" s="62" t="s">
        <v>993</v>
      </c>
      <c r="B1819" s="62" t="s">
        <v>1795</v>
      </c>
      <c r="C1819" s="63"/>
      <c r="D1819" s="64"/>
      <c r="E1819" s="65"/>
      <c r="F1819" s="66"/>
      <c r="G1819" s="63"/>
      <c r="H1819" s="67"/>
      <c r="I1819" s="68"/>
      <c r="J1819" s="68"/>
      <c r="K1819" s="34"/>
      <c r="L1819" s="75">
        <v>1819</v>
      </c>
      <c r="M1819" s="75" t="b">
        <f xml:space="preserve"> IF(AND(Edges[Relationship Date (UTC)] &gt;= Misc!$O$2, Edges[Relationship Date (UTC)] &lt;= Misc!$P$2,Edges[Tweet Date (UTC)] &gt;= Misc!$O$3, Edges[Tweet Date (UTC)] &lt;= Misc!$P$3,TRUE), TRUE, FALSE)</f>
        <v>1</v>
      </c>
      <c r="N1819" s="70"/>
      <c r="O1819" s="87" t="s">
        <v>1908</v>
      </c>
      <c r="P1819" s="90">
        <v>44081.395069444443</v>
      </c>
      <c r="Q1819" s="87" t="s">
        <v>2434</v>
      </c>
      <c r="R1819" s="87"/>
      <c r="S1819" s="87"/>
      <c r="T1819" s="87"/>
      <c r="U1819" s="90">
        <v>44081.395069444443</v>
      </c>
      <c r="V1819" s="92" t="s">
        <v>4187</v>
      </c>
      <c r="W1819" s="87"/>
      <c r="X1819" s="87"/>
      <c r="Y1819" s="96" t="s">
        <v>6187</v>
      </c>
      <c r="Z1819" s="87"/>
      <c r="AA1819" s="48"/>
      <c r="AB1819" s="49"/>
      <c r="AC1819" s="48"/>
      <c r="AD1819" s="49"/>
      <c r="AE1819" s="48"/>
      <c r="AF1819" s="49"/>
      <c r="AG1819" s="48"/>
      <c r="AH1819" s="49"/>
      <c r="AI1819" s="48"/>
    </row>
    <row r="1820" spans="1:35" x14ac:dyDescent="0.25">
      <c r="A1820" s="62" t="s">
        <v>993</v>
      </c>
      <c r="B1820" s="62" t="s">
        <v>1689</v>
      </c>
      <c r="C1820" s="63"/>
      <c r="D1820" s="64"/>
      <c r="E1820" s="65"/>
      <c r="F1820" s="66"/>
      <c r="G1820" s="63"/>
      <c r="H1820" s="67"/>
      <c r="I1820" s="68"/>
      <c r="J1820" s="68"/>
      <c r="K1820" s="34"/>
      <c r="L1820" s="75">
        <v>1820</v>
      </c>
      <c r="M1820" s="75" t="b">
        <f xml:space="preserve"> IF(AND(Edges[Relationship Date (UTC)] &gt;= Misc!$O$2, Edges[Relationship Date (UTC)] &lt;= Misc!$P$2,Edges[Tweet Date (UTC)] &gt;= Misc!$O$3, Edges[Tweet Date (UTC)] &lt;= Misc!$P$3,TRUE), TRUE, FALSE)</f>
        <v>1</v>
      </c>
      <c r="N1820" s="70"/>
      <c r="O1820" s="87" t="s">
        <v>1908</v>
      </c>
      <c r="P1820" s="90">
        <v>44081.392858796295</v>
      </c>
      <c r="Q1820" s="87" t="s">
        <v>2430</v>
      </c>
      <c r="R1820" s="87"/>
      <c r="S1820" s="87"/>
      <c r="T1820" s="87"/>
      <c r="U1820" s="90">
        <v>44081.392858796295</v>
      </c>
      <c r="V1820" s="92" t="s">
        <v>4182</v>
      </c>
      <c r="W1820" s="87"/>
      <c r="X1820" s="87"/>
      <c r="Y1820" s="96" t="s">
        <v>6182</v>
      </c>
      <c r="Z1820" s="87"/>
      <c r="AA1820" s="48"/>
      <c r="AB1820" s="49"/>
      <c r="AC1820" s="48"/>
      <c r="AD1820" s="49"/>
      <c r="AE1820" s="48"/>
      <c r="AF1820" s="49"/>
      <c r="AG1820" s="48"/>
      <c r="AH1820" s="49"/>
      <c r="AI1820" s="48"/>
    </row>
    <row r="1821" spans="1:35" x14ac:dyDescent="0.25">
      <c r="A1821" s="62" t="s">
        <v>993</v>
      </c>
      <c r="B1821" s="62" t="s">
        <v>1689</v>
      </c>
      <c r="C1821" s="63"/>
      <c r="D1821" s="64"/>
      <c r="E1821" s="65"/>
      <c r="F1821" s="66"/>
      <c r="G1821" s="63"/>
      <c r="H1821" s="67"/>
      <c r="I1821" s="68"/>
      <c r="J1821" s="68"/>
      <c r="K1821" s="34"/>
      <c r="L1821" s="75">
        <v>1821</v>
      </c>
      <c r="M1821" s="75" t="b">
        <f xml:space="preserve"> IF(AND(Edges[Relationship Date (UTC)] &gt;= Misc!$O$2, Edges[Relationship Date (UTC)] &lt;= Misc!$P$2,Edges[Tweet Date (UTC)] &gt;= Misc!$O$3, Edges[Tweet Date (UTC)] &lt;= Misc!$P$3,TRUE), TRUE, FALSE)</f>
        <v>1</v>
      </c>
      <c r="N1821" s="70"/>
      <c r="O1821" s="87" t="s">
        <v>1908</v>
      </c>
      <c r="P1821" s="90">
        <v>44081.392905092594</v>
      </c>
      <c r="Q1821" s="87" t="s">
        <v>2302</v>
      </c>
      <c r="R1821" s="87"/>
      <c r="S1821" s="87"/>
      <c r="T1821" s="87"/>
      <c r="U1821" s="90">
        <v>44081.392905092594</v>
      </c>
      <c r="V1821" s="92" t="s">
        <v>4190</v>
      </c>
      <c r="W1821" s="87"/>
      <c r="X1821" s="87"/>
      <c r="Y1821" s="96" t="s">
        <v>6190</v>
      </c>
      <c r="Z1821" s="87"/>
      <c r="AA1821" s="48"/>
      <c r="AB1821" s="49"/>
      <c r="AC1821" s="48"/>
      <c r="AD1821" s="49"/>
      <c r="AE1821" s="48"/>
      <c r="AF1821" s="49"/>
      <c r="AG1821" s="48"/>
      <c r="AH1821" s="49"/>
      <c r="AI1821" s="48"/>
    </row>
    <row r="1822" spans="1:35" x14ac:dyDescent="0.25">
      <c r="A1822" s="62" t="s">
        <v>993</v>
      </c>
      <c r="B1822" s="62" t="s">
        <v>1689</v>
      </c>
      <c r="C1822" s="63"/>
      <c r="D1822" s="64"/>
      <c r="E1822" s="65"/>
      <c r="F1822" s="66"/>
      <c r="G1822" s="63"/>
      <c r="H1822" s="67"/>
      <c r="I1822" s="68"/>
      <c r="J1822" s="68"/>
      <c r="K1822" s="34"/>
      <c r="L1822" s="75">
        <v>1822</v>
      </c>
      <c r="M1822" s="75" t="b">
        <f xml:space="preserve"> IF(AND(Edges[Relationship Date (UTC)] &gt;= Misc!$O$2, Edges[Relationship Date (UTC)] &lt;= Misc!$P$2,Edges[Tweet Date (UTC)] &gt;= Misc!$O$3, Edges[Tweet Date (UTC)] &lt;= Misc!$P$3,TRUE), TRUE, FALSE)</f>
        <v>1</v>
      </c>
      <c r="N1822" s="70"/>
      <c r="O1822" s="87" t="s">
        <v>1908</v>
      </c>
      <c r="P1822" s="90">
        <v>44081.395289351851</v>
      </c>
      <c r="Q1822" s="87" t="s">
        <v>2437</v>
      </c>
      <c r="R1822" s="87"/>
      <c r="S1822" s="87"/>
      <c r="T1822" s="87"/>
      <c r="U1822" s="90">
        <v>44081.395289351851</v>
      </c>
      <c r="V1822" s="92" t="s">
        <v>4191</v>
      </c>
      <c r="W1822" s="87"/>
      <c r="X1822" s="87"/>
      <c r="Y1822" s="96" t="s">
        <v>6191</v>
      </c>
      <c r="Z1822" s="87"/>
      <c r="AA1822" s="48"/>
      <c r="AB1822" s="49"/>
      <c r="AC1822" s="48"/>
      <c r="AD1822" s="49"/>
      <c r="AE1822" s="48"/>
      <c r="AF1822" s="49"/>
      <c r="AG1822" s="48"/>
      <c r="AH1822" s="49"/>
      <c r="AI1822" s="48"/>
    </row>
    <row r="1823" spans="1:35" x14ac:dyDescent="0.25">
      <c r="A1823" s="62" t="s">
        <v>993</v>
      </c>
      <c r="B1823" s="62" t="s">
        <v>1796</v>
      </c>
      <c r="C1823" s="63"/>
      <c r="D1823" s="64"/>
      <c r="E1823" s="65"/>
      <c r="F1823" s="66"/>
      <c r="G1823" s="63"/>
      <c r="H1823" s="67"/>
      <c r="I1823" s="68"/>
      <c r="J1823" s="68"/>
      <c r="K1823" s="34"/>
      <c r="L1823" s="75">
        <v>1823</v>
      </c>
      <c r="M1823" s="75" t="b">
        <f xml:space="preserve"> IF(AND(Edges[Relationship Date (UTC)] &gt;= Misc!$O$2, Edges[Relationship Date (UTC)] &lt;= Misc!$P$2,Edges[Tweet Date (UTC)] &gt;= Misc!$O$3, Edges[Tweet Date (UTC)] &lt;= Misc!$P$3,TRUE), TRUE, FALSE)</f>
        <v>1</v>
      </c>
      <c r="N1823" s="70"/>
      <c r="O1823" s="87" t="s">
        <v>1908</v>
      </c>
      <c r="P1823" s="90">
        <v>44081.395601851851</v>
      </c>
      <c r="Q1823" s="87" t="s">
        <v>2438</v>
      </c>
      <c r="R1823" s="87"/>
      <c r="S1823" s="87"/>
      <c r="T1823" s="87" t="s">
        <v>2746</v>
      </c>
      <c r="U1823" s="90">
        <v>44081.395601851851</v>
      </c>
      <c r="V1823" s="92" t="s">
        <v>4192</v>
      </c>
      <c r="W1823" s="87"/>
      <c r="X1823" s="87"/>
      <c r="Y1823" s="96" t="s">
        <v>6192</v>
      </c>
      <c r="Z1823" s="87"/>
      <c r="AA1823" s="48">
        <v>0</v>
      </c>
      <c r="AB1823" s="49">
        <v>0</v>
      </c>
      <c r="AC1823" s="48">
        <v>0</v>
      </c>
      <c r="AD1823" s="49">
        <v>0</v>
      </c>
      <c r="AE1823" s="48">
        <v>0</v>
      </c>
      <c r="AF1823" s="49">
        <v>0</v>
      </c>
      <c r="AG1823" s="48">
        <v>28</v>
      </c>
      <c r="AH1823" s="49">
        <v>100</v>
      </c>
      <c r="AI1823" s="48">
        <v>28</v>
      </c>
    </row>
    <row r="1824" spans="1:35" x14ac:dyDescent="0.25">
      <c r="A1824" s="62" t="s">
        <v>993</v>
      </c>
      <c r="B1824" s="62" t="s">
        <v>1797</v>
      </c>
      <c r="C1824" s="63"/>
      <c r="D1824" s="64"/>
      <c r="E1824" s="65"/>
      <c r="F1824" s="66"/>
      <c r="G1824" s="63"/>
      <c r="H1824" s="67"/>
      <c r="I1824" s="68"/>
      <c r="J1824" s="68"/>
      <c r="K1824" s="34"/>
      <c r="L1824" s="75">
        <v>1824</v>
      </c>
      <c r="M1824" s="75" t="b">
        <f xml:space="preserve"> IF(AND(Edges[Relationship Date (UTC)] &gt;= Misc!$O$2, Edges[Relationship Date (UTC)] &lt;= Misc!$P$2,Edges[Tweet Date (UTC)] &gt;= Misc!$O$3, Edges[Tweet Date (UTC)] &lt;= Misc!$P$3,TRUE), TRUE, FALSE)</f>
        <v>1</v>
      </c>
      <c r="N1824" s="70"/>
      <c r="O1824" s="87" t="s">
        <v>1908</v>
      </c>
      <c r="P1824" s="90">
        <v>44081.396307870367</v>
      </c>
      <c r="Q1824" s="87" t="s">
        <v>2439</v>
      </c>
      <c r="R1824" s="87"/>
      <c r="S1824" s="87"/>
      <c r="T1824" s="87"/>
      <c r="U1824" s="90">
        <v>44081.396307870367</v>
      </c>
      <c r="V1824" s="92" t="s">
        <v>4193</v>
      </c>
      <c r="W1824" s="87"/>
      <c r="X1824" s="87"/>
      <c r="Y1824" s="96" t="s">
        <v>6193</v>
      </c>
      <c r="Z1824" s="87"/>
      <c r="AA1824" s="48"/>
      <c r="AB1824" s="49"/>
      <c r="AC1824" s="48"/>
      <c r="AD1824" s="49"/>
      <c r="AE1824" s="48"/>
      <c r="AF1824" s="49"/>
      <c r="AG1824" s="48"/>
      <c r="AH1824" s="49"/>
      <c r="AI1824" s="48"/>
    </row>
    <row r="1825" spans="1:35" x14ac:dyDescent="0.25">
      <c r="A1825" s="62" t="s">
        <v>993</v>
      </c>
      <c r="B1825" s="62" t="s">
        <v>1798</v>
      </c>
      <c r="C1825" s="63"/>
      <c r="D1825" s="64"/>
      <c r="E1825" s="65"/>
      <c r="F1825" s="66"/>
      <c r="G1825" s="63"/>
      <c r="H1825" s="67"/>
      <c r="I1825" s="68"/>
      <c r="J1825" s="68"/>
      <c r="K1825" s="34"/>
      <c r="L1825" s="75">
        <v>1825</v>
      </c>
      <c r="M1825" s="75" t="b">
        <f xml:space="preserve"> IF(AND(Edges[Relationship Date (UTC)] &gt;= Misc!$O$2, Edges[Relationship Date (UTC)] &lt;= Misc!$P$2,Edges[Tweet Date (UTC)] &gt;= Misc!$O$3, Edges[Tweet Date (UTC)] &lt;= Misc!$P$3,TRUE), TRUE, FALSE)</f>
        <v>1</v>
      </c>
      <c r="N1825" s="70"/>
      <c r="O1825" s="87" t="s">
        <v>1908</v>
      </c>
      <c r="P1825" s="90">
        <v>44081.396307870367</v>
      </c>
      <c r="Q1825" s="87" t="s">
        <v>2439</v>
      </c>
      <c r="R1825" s="87"/>
      <c r="S1825" s="87"/>
      <c r="T1825" s="87"/>
      <c r="U1825" s="90">
        <v>44081.396307870367</v>
      </c>
      <c r="V1825" s="92" t="s">
        <v>4193</v>
      </c>
      <c r="W1825" s="87"/>
      <c r="X1825" s="87"/>
      <c r="Y1825" s="96" t="s">
        <v>6193</v>
      </c>
      <c r="Z1825" s="87"/>
      <c r="AA1825" s="48"/>
      <c r="AB1825" s="49"/>
      <c r="AC1825" s="48"/>
      <c r="AD1825" s="49"/>
      <c r="AE1825" s="48"/>
      <c r="AF1825" s="49"/>
      <c r="AG1825" s="48"/>
      <c r="AH1825" s="49"/>
      <c r="AI1825" s="48"/>
    </row>
    <row r="1826" spans="1:35" x14ac:dyDescent="0.25">
      <c r="A1826" s="62" t="s">
        <v>993</v>
      </c>
      <c r="B1826" s="62" t="s">
        <v>1799</v>
      </c>
      <c r="C1826" s="63"/>
      <c r="D1826" s="64"/>
      <c r="E1826" s="65"/>
      <c r="F1826" s="66"/>
      <c r="G1826" s="63"/>
      <c r="H1826" s="67"/>
      <c r="I1826" s="68"/>
      <c r="J1826" s="68"/>
      <c r="K1826" s="34"/>
      <c r="L1826" s="75">
        <v>1826</v>
      </c>
      <c r="M1826" s="75" t="b">
        <f xml:space="preserve"> IF(AND(Edges[Relationship Date (UTC)] &gt;= Misc!$O$2, Edges[Relationship Date (UTC)] &lt;= Misc!$P$2,Edges[Tweet Date (UTC)] &gt;= Misc!$O$3, Edges[Tweet Date (UTC)] &lt;= Misc!$P$3,TRUE), TRUE, FALSE)</f>
        <v>1</v>
      </c>
      <c r="N1826" s="70"/>
      <c r="O1826" s="87" t="s">
        <v>1908</v>
      </c>
      <c r="P1826" s="90">
        <v>44081.396354166667</v>
      </c>
      <c r="Q1826" s="87" t="s">
        <v>2440</v>
      </c>
      <c r="R1826" s="87"/>
      <c r="S1826" s="87"/>
      <c r="T1826" s="87" t="s">
        <v>2866</v>
      </c>
      <c r="U1826" s="90">
        <v>44081.396354166667</v>
      </c>
      <c r="V1826" s="92" t="s">
        <v>4194</v>
      </c>
      <c r="W1826" s="87"/>
      <c r="X1826" s="87"/>
      <c r="Y1826" s="96" t="s">
        <v>6194</v>
      </c>
      <c r="Z1826" s="87"/>
      <c r="AA1826" s="48">
        <v>0</v>
      </c>
      <c r="AB1826" s="49">
        <v>0</v>
      </c>
      <c r="AC1826" s="48">
        <v>1</v>
      </c>
      <c r="AD1826" s="49">
        <v>7.6923076923076925</v>
      </c>
      <c r="AE1826" s="48">
        <v>0</v>
      </c>
      <c r="AF1826" s="49">
        <v>0</v>
      </c>
      <c r="AG1826" s="48">
        <v>12</v>
      </c>
      <c r="AH1826" s="49">
        <v>92.307692307692307</v>
      </c>
      <c r="AI1826" s="48">
        <v>13</v>
      </c>
    </row>
    <row r="1827" spans="1:35" x14ac:dyDescent="0.25">
      <c r="A1827" s="62" t="s">
        <v>993</v>
      </c>
      <c r="B1827" s="62" t="s">
        <v>1800</v>
      </c>
      <c r="C1827" s="63"/>
      <c r="D1827" s="64"/>
      <c r="E1827" s="65"/>
      <c r="F1827" s="66"/>
      <c r="G1827" s="63"/>
      <c r="H1827" s="67"/>
      <c r="I1827" s="68"/>
      <c r="J1827" s="68"/>
      <c r="K1827" s="34"/>
      <c r="L1827" s="75">
        <v>1827</v>
      </c>
      <c r="M1827" s="75" t="b">
        <f xml:space="preserve"> IF(AND(Edges[Relationship Date (UTC)] &gt;= Misc!$O$2, Edges[Relationship Date (UTC)] &lt;= Misc!$P$2,Edges[Tweet Date (UTC)] &gt;= Misc!$O$3, Edges[Tweet Date (UTC)] &lt;= Misc!$P$3,TRUE), TRUE, FALSE)</f>
        <v>1</v>
      </c>
      <c r="N1827" s="70"/>
      <c r="O1827" s="87" t="s">
        <v>1908</v>
      </c>
      <c r="P1827" s="90">
        <v>44081.39638888889</v>
      </c>
      <c r="Q1827" s="87" t="s">
        <v>2441</v>
      </c>
      <c r="R1827" s="87"/>
      <c r="S1827" s="87"/>
      <c r="T1827" s="87"/>
      <c r="U1827" s="90">
        <v>44081.39638888889</v>
      </c>
      <c r="V1827" s="92" t="s">
        <v>4195</v>
      </c>
      <c r="W1827" s="87"/>
      <c r="X1827" s="87"/>
      <c r="Y1827" s="96" t="s">
        <v>6195</v>
      </c>
      <c r="Z1827" s="87"/>
      <c r="AA1827" s="48"/>
      <c r="AB1827" s="49"/>
      <c r="AC1827" s="48"/>
      <c r="AD1827" s="49"/>
      <c r="AE1827" s="48"/>
      <c r="AF1827" s="49"/>
      <c r="AG1827" s="48"/>
      <c r="AH1827" s="49"/>
      <c r="AI1827" s="48"/>
    </row>
    <row r="1828" spans="1:35" x14ac:dyDescent="0.25">
      <c r="A1828" s="62" t="s">
        <v>993</v>
      </c>
      <c r="B1828" s="62" t="s">
        <v>1801</v>
      </c>
      <c r="C1828" s="63"/>
      <c r="D1828" s="64"/>
      <c r="E1828" s="65"/>
      <c r="F1828" s="66"/>
      <c r="G1828" s="63"/>
      <c r="H1828" s="67"/>
      <c r="I1828" s="68"/>
      <c r="J1828" s="68"/>
      <c r="K1828" s="34"/>
      <c r="L1828" s="75">
        <v>1828</v>
      </c>
      <c r="M1828" s="75" t="b">
        <f xml:space="preserve"> IF(AND(Edges[Relationship Date (UTC)] &gt;= Misc!$O$2, Edges[Relationship Date (UTC)] &lt;= Misc!$P$2,Edges[Tweet Date (UTC)] &gt;= Misc!$O$3, Edges[Tweet Date (UTC)] &lt;= Misc!$P$3,TRUE), TRUE, FALSE)</f>
        <v>1</v>
      </c>
      <c r="N1828" s="70"/>
      <c r="O1828" s="87" t="s">
        <v>1908</v>
      </c>
      <c r="P1828" s="90">
        <v>44081.394675925927</v>
      </c>
      <c r="Q1828" s="87" t="s">
        <v>2432</v>
      </c>
      <c r="R1828" s="87"/>
      <c r="S1828" s="87"/>
      <c r="T1828" s="87" t="s">
        <v>2865</v>
      </c>
      <c r="U1828" s="90">
        <v>44081.394675925927</v>
      </c>
      <c r="V1828" s="92" t="s">
        <v>4185</v>
      </c>
      <c r="W1828" s="87"/>
      <c r="X1828" s="87"/>
      <c r="Y1828" s="96" t="s">
        <v>6185</v>
      </c>
      <c r="Z1828" s="87"/>
      <c r="AA1828" s="48"/>
      <c r="AB1828" s="49"/>
      <c r="AC1828" s="48"/>
      <c r="AD1828" s="49"/>
      <c r="AE1828" s="48"/>
      <c r="AF1828" s="49"/>
      <c r="AG1828" s="48"/>
      <c r="AH1828" s="49"/>
      <c r="AI1828" s="48"/>
    </row>
    <row r="1829" spans="1:35" x14ac:dyDescent="0.25">
      <c r="A1829" s="62" t="s">
        <v>993</v>
      </c>
      <c r="B1829" s="62" t="s">
        <v>1801</v>
      </c>
      <c r="C1829" s="63"/>
      <c r="D1829" s="64"/>
      <c r="E1829" s="65"/>
      <c r="F1829" s="66"/>
      <c r="G1829" s="63"/>
      <c r="H1829" s="67"/>
      <c r="I1829" s="68"/>
      <c r="J1829" s="68"/>
      <c r="K1829" s="34"/>
      <c r="L1829" s="75">
        <v>1829</v>
      </c>
      <c r="M1829" s="75" t="b">
        <f xml:space="preserve"> IF(AND(Edges[Relationship Date (UTC)] &gt;= Misc!$O$2, Edges[Relationship Date (UTC)] &lt;= Misc!$P$2,Edges[Tweet Date (UTC)] &gt;= Misc!$O$3, Edges[Tweet Date (UTC)] &lt;= Misc!$P$3,TRUE), TRUE, FALSE)</f>
        <v>1</v>
      </c>
      <c r="N1829" s="70"/>
      <c r="O1829" s="87" t="s">
        <v>1908</v>
      </c>
      <c r="P1829" s="90">
        <v>44081.39638888889</v>
      </c>
      <c r="Q1829" s="87" t="s">
        <v>2441</v>
      </c>
      <c r="R1829" s="87"/>
      <c r="S1829" s="87"/>
      <c r="T1829" s="87"/>
      <c r="U1829" s="90">
        <v>44081.39638888889</v>
      </c>
      <c r="V1829" s="92" t="s">
        <v>4195</v>
      </c>
      <c r="W1829" s="87"/>
      <c r="X1829" s="87"/>
      <c r="Y1829" s="96" t="s">
        <v>6195</v>
      </c>
      <c r="Z1829" s="87"/>
      <c r="AA1829" s="48"/>
      <c r="AB1829" s="49"/>
      <c r="AC1829" s="48"/>
      <c r="AD1829" s="49"/>
      <c r="AE1829" s="48"/>
      <c r="AF1829" s="49"/>
      <c r="AG1829" s="48"/>
      <c r="AH1829" s="49"/>
      <c r="AI1829" s="48"/>
    </row>
    <row r="1830" spans="1:35" x14ac:dyDescent="0.25">
      <c r="A1830" s="62" t="s">
        <v>993</v>
      </c>
      <c r="B1830" s="62" t="s">
        <v>1802</v>
      </c>
      <c r="C1830" s="63"/>
      <c r="D1830" s="64"/>
      <c r="E1830" s="65"/>
      <c r="F1830" s="66"/>
      <c r="G1830" s="63"/>
      <c r="H1830" s="67"/>
      <c r="I1830" s="68"/>
      <c r="J1830" s="68"/>
      <c r="K1830" s="34"/>
      <c r="L1830" s="75">
        <v>1830</v>
      </c>
      <c r="M1830" s="75" t="b">
        <f xml:space="preserve"> IF(AND(Edges[Relationship Date (UTC)] &gt;= Misc!$O$2, Edges[Relationship Date (UTC)] &lt;= Misc!$P$2,Edges[Tweet Date (UTC)] &gt;= Misc!$O$3, Edges[Tweet Date (UTC)] &lt;= Misc!$P$3,TRUE), TRUE, FALSE)</f>
        <v>1</v>
      </c>
      <c r="N1830" s="70"/>
      <c r="O1830" s="87" t="s">
        <v>1908</v>
      </c>
      <c r="P1830" s="90">
        <v>44081.39638888889</v>
      </c>
      <c r="Q1830" s="87" t="s">
        <v>2441</v>
      </c>
      <c r="R1830" s="87"/>
      <c r="S1830" s="87"/>
      <c r="T1830" s="87"/>
      <c r="U1830" s="90">
        <v>44081.39638888889</v>
      </c>
      <c r="V1830" s="92" t="s">
        <v>4195</v>
      </c>
      <c r="W1830" s="87"/>
      <c r="X1830" s="87"/>
      <c r="Y1830" s="96" t="s">
        <v>6195</v>
      </c>
      <c r="Z1830" s="87"/>
      <c r="AA1830" s="48"/>
      <c r="AB1830" s="49"/>
      <c r="AC1830" s="48"/>
      <c r="AD1830" s="49"/>
      <c r="AE1830" s="48"/>
      <c r="AF1830" s="49"/>
      <c r="AG1830" s="48"/>
      <c r="AH1830" s="49"/>
      <c r="AI1830" s="48"/>
    </row>
    <row r="1831" spans="1:35" x14ac:dyDescent="0.25">
      <c r="A1831" s="62" t="s">
        <v>993</v>
      </c>
      <c r="B1831" s="62" t="s">
        <v>1803</v>
      </c>
      <c r="C1831" s="63"/>
      <c r="D1831" s="64"/>
      <c r="E1831" s="65"/>
      <c r="F1831" s="66"/>
      <c r="G1831" s="63"/>
      <c r="H1831" s="67"/>
      <c r="I1831" s="68"/>
      <c r="J1831" s="68"/>
      <c r="K1831" s="34"/>
      <c r="L1831" s="75">
        <v>1831</v>
      </c>
      <c r="M1831" s="75" t="b">
        <f xml:space="preserve"> IF(AND(Edges[Relationship Date (UTC)] &gt;= Misc!$O$2, Edges[Relationship Date (UTC)] &lt;= Misc!$P$2,Edges[Tweet Date (UTC)] &gt;= Misc!$O$3, Edges[Tweet Date (UTC)] &lt;= Misc!$P$3,TRUE), TRUE, FALSE)</f>
        <v>1</v>
      </c>
      <c r="N1831" s="70"/>
      <c r="O1831" s="87" t="s">
        <v>1908</v>
      </c>
      <c r="P1831" s="90">
        <v>44081.395069444443</v>
      </c>
      <c r="Q1831" s="87" t="s">
        <v>2434</v>
      </c>
      <c r="R1831" s="87"/>
      <c r="S1831" s="87"/>
      <c r="T1831" s="87"/>
      <c r="U1831" s="90">
        <v>44081.395069444443</v>
      </c>
      <c r="V1831" s="92" t="s">
        <v>4187</v>
      </c>
      <c r="W1831" s="87"/>
      <c r="X1831" s="87"/>
      <c r="Y1831" s="96" t="s">
        <v>6187</v>
      </c>
      <c r="Z1831" s="87"/>
      <c r="AA1831" s="48">
        <v>1</v>
      </c>
      <c r="AB1831" s="49">
        <v>7.6923076923076925</v>
      </c>
      <c r="AC1831" s="48">
        <v>0</v>
      </c>
      <c r="AD1831" s="49">
        <v>0</v>
      </c>
      <c r="AE1831" s="48">
        <v>0</v>
      </c>
      <c r="AF1831" s="49">
        <v>0</v>
      </c>
      <c r="AG1831" s="48">
        <v>12</v>
      </c>
      <c r="AH1831" s="49">
        <v>92.307692307692307</v>
      </c>
      <c r="AI1831" s="48">
        <v>13</v>
      </c>
    </row>
    <row r="1832" spans="1:35" x14ac:dyDescent="0.25">
      <c r="A1832" s="62" t="s">
        <v>993</v>
      </c>
      <c r="B1832" s="62" t="s">
        <v>1803</v>
      </c>
      <c r="C1832" s="63"/>
      <c r="D1832" s="64"/>
      <c r="E1832" s="65"/>
      <c r="F1832" s="66"/>
      <c r="G1832" s="63"/>
      <c r="H1832" s="67"/>
      <c r="I1832" s="68"/>
      <c r="J1832" s="68"/>
      <c r="K1832" s="34"/>
      <c r="L1832" s="75">
        <v>1832</v>
      </c>
      <c r="M1832" s="75" t="b">
        <f xml:space="preserve"> IF(AND(Edges[Relationship Date (UTC)] &gt;= Misc!$O$2, Edges[Relationship Date (UTC)] &lt;= Misc!$P$2,Edges[Tweet Date (UTC)] &gt;= Misc!$O$3, Edges[Tweet Date (UTC)] &lt;= Misc!$P$3,TRUE), TRUE, FALSE)</f>
        <v>1</v>
      </c>
      <c r="N1832" s="70"/>
      <c r="O1832" s="87" t="s">
        <v>1908</v>
      </c>
      <c r="P1832" s="90">
        <v>44081.39638888889</v>
      </c>
      <c r="Q1832" s="87" t="s">
        <v>2441</v>
      </c>
      <c r="R1832" s="87"/>
      <c r="S1832" s="87"/>
      <c r="T1832" s="87"/>
      <c r="U1832" s="90">
        <v>44081.39638888889</v>
      </c>
      <c r="V1832" s="92" t="s">
        <v>4195</v>
      </c>
      <c r="W1832" s="87"/>
      <c r="X1832" s="87"/>
      <c r="Y1832" s="96" t="s">
        <v>6195</v>
      </c>
      <c r="Z1832" s="87"/>
      <c r="AA1832" s="48">
        <v>0</v>
      </c>
      <c r="AB1832" s="49">
        <v>0</v>
      </c>
      <c r="AC1832" s="48">
        <v>0</v>
      </c>
      <c r="AD1832" s="49">
        <v>0</v>
      </c>
      <c r="AE1832" s="48">
        <v>0</v>
      </c>
      <c r="AF1832" s="49">
        <v>0</v>
      </c>
      <c r="AG1832" s="48">
        <v>12</v>
      </c>
      <c r="AH1832" s="49">
        <v>100</v>
      </c>
      <c r="AI1832" s="48">
        <v>12</v>
      </c>
    </row>
    <row r="1833" spans="1:35" x14ac:dyDescent="0.25">
      <c r="A1833" s="62" t="s">
        <v>993</v>
      </c>
      <c r="B1833" s="62" t="s">
        <v>1804</v>
      </c>
      <c r="C1833" s="63"/>
      <c r="D1833" s="64"/>
      <c r="E1833" s="65"/>
      <c r="F1833" s="66"/>
      <c r="G1833" s="63"/>
      <c r="H1833" s="67"/>
      <c r="I1833" s="68"/>
      <c r="J1833" s="68"/>
      <c r="K1833" s="34"/>
      <c r="L1833" s="75">
        <v>1833</v>
      </c>
      <c r="M1833" s="75" t="b">
        <f xml:space="preserve"> IF(AND(Edges[Relationship Date (UTC)] &gt;= Misc!$O$2, Edges[Relationship Date (UTC)] &lt;= Misc!$P$2,Edges[Tweet Date (UTC)] &gt;= Misc!$O$3, Edges[Tweet Date (UTC)] &lt;= Misc!$P$3,TRUE), TRUE, FALSE)</f>
        <v>1</v>
      </c>
      <c r="N1833" s="70"/>
      <c r="O1833" s="87" t="s">
        <v>1908</v>
      </c>
      <c r="P1833" s="90">
        <v>44081.395289351851</v>
      </c>
      <c r="Q1833" s="87" t="s">
        <v>2437</v>
      </c>
      <c r="R1833" s="87"/>
      <c r="S1833" s="87"/>
      <c r="T1833" s="87"/>
      <c r="U1833" s="90">
        <v>44081.395289351851</v>
      </c>
      <c r="V1833" s="92" t="s">
        <v>4191</v>
      </c>
      <c r="W1833" s="87"/>
      <c r="X1833" s="87"/>
      <c r="Y1833" s="96" t="s">
        <v>6191</v>
      </c>
      <c r="Z1833" s="87"/>
      <c r="AA1833" s="48">
        <v>1</v>
      </c>
      <c r="AB1833" s="49">
        <v>3.4482758620689653</v>
      </c>
      <c r="AC1833" s="48">
        <v>1</v>
      </c>
      <c r="AD1833" s="49">
        <v>3.4482758620689653</v>
      </c>
      <c r="AE1833" s="48">
        <v>0</v>
      </c>
      <c r="AF1833" s="49">
        <v>0</v>
      </c>
      <c r="AG1833" s="48">
        <v>27</v>
      </c>
      <c r="AH1833" s="49">
        <v>93.103448275862064</v>
      </c>
      <c r="AI1833" s="48">
        <v>29</v>
      </c>
    </row>
    <row r="1834" spans="1:35" x14ac:dyDescent="0.25">
      <c r="A1834" s="62" t="s">
        <v>993</v>
      </c>
      <c r="B1834" s="62" t="s">
        <v>1804</v>
      </c>
      <c r="C1834" s="63"/>
      <c r="D1834" s="64"/>
      <c r="E1834" s="65"/>
      <c r="F1834" s="66"/>
      <c r="G1834" s="63"/>
      <c r="H1834" s="67"/>
      <c r="I1834" s="68"/>
      <c r="J1834" s="68"/>
      <c r="K1834" s="34"/>
      <c r="L1834" s="75">
        <v>1834</v>
      </c>
      <c r="M1834" s="75" t="b">
        <f xml:space="preserve"> IF(AND(Edges[Relationship Date (UTC)] &gt;= Misc!$O$2, Edges[Relationship Date (UTC)] &lt;= Misc!$P$2,Edges[Tweet Date (UTC)] &gt;= Misc!$O$3, Edges[Tweet Date (UTC)] &lt;= Misc!$P$3,TRUE), TRUE, FALSE)</f>
        <v>1</v>
      </c>
      <c r="N1834" s="70"/>
      <c r="O1834" s="87" t="s">
        <v>1908</v>
      </c>
      <c r="P1834" s="90">
        <v>44081.396493055552</v>
      </c>
      <c r="Q1834" s="87" t="s">
        <v>2442</v>
      </c>
      <c r="R1834" s="87"/>
      <c r="S1834" s="87"/>
      <c r="T1834" s="87"/>
      <c r="U1834" s="90">
        <v>44081.396493055552</v>
      </c>
      <c r="V1834" s="92" t="s">
        <v>4196</v>
      </c>
      <c r="W1834" s="87"/>
      <c r="X1834" s="87"/>
      <c r="Y1834" s="96" t="s">
        <v>6196</v>
      </c>
      <c r="Z1834" s="87"/>
      <c r="AA1834" s="48"/>
      <c r="AB1834" s="49"/>
      <c r="AC1834" s="48"/>
      <c r="AD1834" s="49"/>
      <c r="AE1834" s="48"/>
      <c r="AF1834" s="49"/>
      <c r="AG1834" s="48"/>
      <c r="AH1834" s="49"/>
      <c r="AI1834" s="48"/>
    </row>
    <row r="1835" spans="1:35" x14ac:dyDescent="0.25">
      <c r="A1835" s="62" t="s">
        <v>993</v>
      </c>
      <c r="B1835" s="62" t="s">
        <v>1805</v>
      </c>
      <c r="C1835" s="63"/>
      <c r="D1835" s="64"/>
      <c r="E1835" s="65"/>
      <c r="F1835" s="66"/>
      <c r="G1835" s="63"/>
      <c r="H1835" s="67"/>
      <c r="I1835" s="68"/>
      <c r="J1835" s="68"/>
      <c r="K1835" s="34"/>
      <c r="L1835" s="75">
        <v>1835</v>
      </c>
      <c r="M1835" s="75" t="b">
        <f xml:space="preserve"> IF(AND(Edges[Relationship Date (UTC)] &gt;= Misc!$O$2, Edges[Relationship Date (UTC)] &lt;= Misc!$P$2,Edges[Tweet Date (UTC)] &gt;= Misc!$O$3, Edges[Tweet Date (UTC)] &lt;= Misc!$P$3,TRUE), TRUE, FALSE)</f>
        <v>1</v>
      </c>
      <c r="N1835" s="70"/>
      <c r="O1835" s="87" t="s">
        <v>1908</v>
      </c>
      <c r="P1835" s="90">
        <v>44081.396493055552</v>
      </c>
      <c r="Q1835" s="87" t="s">
        <v>2442</v>
      </c>
      <c r="R1835" s="87"/>
      <c r="S1835" s="87"/>
      <c r="T1835" s="87"/>
      <c r="U1835" s="90">
        <v>44081.396493055552</v>
      </c>
      <c r="V1835" s="92" t="s">
        <v>4196</v>
      </c>
      <c r="W1835" s="87"/>
      <c r="X1835" s="87"/>
      <c r="Y1835" s="96" t="s">
        <v>6196</v>
      </c>
      <c r="Z1835" s="87"/>
      <c r="AA1835" s="48">
        <v>1</v>
      </c>
      <c r="AB1835" s="49">
        <v>3.4482758620689653</v>
      </c>
      <c r="AC1835" s="48">
        <v>1</v>
      </c>
      <c r="AD1835" s="49">
        <v>3.4482758620689653</v>
      </c>
      <c r="AE1835" s="48">
        <v>0</v>
      </c>
      <c r="AF1835" s="49">
        <v>0</v>
      </c>
      <c r="AG1835" s="48">
        <v>27</v>
      </c>
      <c r="AH1835" s="49">
        <v>93.103448275862064</v>
      </c>
      <c r="AI1835" s="48">
        <v>29</v>
      </c>
    </row>
    <row r="1836" spans="1:35" x14ac:dyDescent="0.25">
      <c r="A1836" s="62" t="s">
        <v>993</v>
      </c>
      <c r="B1836" s="62" t="s">
        <v>1806</v>
      </c>
      <c r="C1836" s="63"/>
      <c r="D1836" s="64"/>
      <c r="E1836" s="65"/>
      <c r="F1836" s="66"/>
      <c r="G1836" s="63"/>
      <c r="H1836" s="67"/>
      <c r="I1836" s="68"/>
      <c r="J1836" s="68"/>
      <c r="K1836" s="34"/>
      <c r="L1836" s="75">
        <v>1836</v>
      </c>
      <c r="M1836" s="75" t="b">
        <f xml:space="preserve"> IF(AND(Edges[Relationship Date (UTC)] &gt;= Misc!$O$2, Edges[Relationship Date (UTC)] &lt;= Misc!$P$2,Edges[Tweet Date (UTC)] &gt;= Misc!$O$3, Edges[Tweet Date (UTC)] &lt;= Misc!$P$3,TRUE), TRUE, FALSE)</f>
        <v>1</v>
      </c>
      <c r="N1836" s="70"/>
      <c r="O1836" s="87" t="s">
        <v>1908</v>
      </c>
      <c r="P1836" s="90">
        <v>44081.396539351852</v>
      </c>
      <c r="Q1836" s="87" t="s">
        <v>2443</v>
      </c>
      <c r="R1836" s="87"/>
      <c r="S1836" s="87"/>
      <c r="T1836" s="87"/>
      <c r="U1836" s="90">
        <v>44081.396539351852</v>
      </c>
      <c r="V1836" s="92" t="s">
        <v>4197</v>
      </c>
      <c r="W1836" s="87"/>
      <c r="X1836" s="87"/>
      <c r="Y1836" s="96" t="s">
        <v>6197</v>
      </c>
      <c r="Z1836" s="87"/>
      <c r="AA1836" s="48"/>
      <c r="AB1836" s="49"/>
      <c r="AC1836" s="48"/>
      <c r="AD1836" s="49"/>
      <c r="AE1836" s="48"/>
      <c r="AF1836" s="49"/>
      <c r="AG1836" s="48"/>
      <c r="AH1836" s="49"/>
      <c r="AI1836" s="48"/>
    </row>
    <row r="1837" spans="1:35" x14ac:dyDescent="0.25">
      <c r="A1837" s="62" t="s">
        <v>993</v>
      </c>
      <c r="B1837" s="62" t="s">
        <v>1537</v>
      </c>
      <c r="C1837" s="63"/>
      <c r="D1837" s="64"/>
      <c r="E1837" s="65"/>
      <c r="F1837" s="66"/>
      <c r="G1837" s="63"/>
      <c r="H1837" s="67"/>
      <c r="I1837" s="68"/>
      <c r="J1837" s="68"/>
      <c r="K1837" s="34"/>
      <c r="L1837" s="75">
        <v>1837</v>
      </c>
      <c r="M1837" s="75" t="b">
        <f xml:space="preserve"> IF(AND(Edges[Relationship Date (UTC)] &gt;= Misc!$O$2, Edges[Relationship Date (UTC)] &lt;= Misc!$P$2,Edges[Tweet Date (UTC)] &gt;= Misc!$O$3, Edges[Tweet Date (UTC)] &lt;= Misc!$P$3,TRUE), TRUE, FALSE)</f>
        <v>1</v>
      </c>
      <c r="N1837" s="70"/>
      <c r="O1837" s="87" t="s">
        <v>1908</v>
      </c>
      <c r="P1837" s="90">
        <v>44081.396539351852</v>
      </c>
      <c r="Q1837" s="87" t="s">
        <v>2443</v>
      </c>
      <c r="R1837" s="87"/>
      <c r="S1837" s="87"/>
      <c r="T1837" s="87"/>
      <c r="U1837" s="90">
        <v>44081.396539351852</v>
      </c>
      <c r="V1837" s="92" t="s">
        <v>4197</v>
      </c>
      <c r="W1837" s="87"/>
      <c r="X1837" s="87"/>
      <c r="Y1837" s="96" t="s">
        <v>6197</v>
      </c>
      <c r="Z1837" s="87"/>
      <c r="AA1837" s="48"/>
      <c r="AB1837" s="49"/>
      <c r="AC1837" s="48"/>
      <c r="AD1837" s="49"/>
      <c r="AE1837" s="48"/>
      <c r="AF1837" s="49"/>
      <c r="AG1837" s="48"/>
      <c r="AH1837" s="49"/>
      <c r="AI1837" s="48"/>
    </row>
    <row r="1838" spans="1:35" x14ac:dyDescent="0.25">
      <c r="A1838" s="62" t="s">
        <v>993</v>
      </c>
      <c r="B1838" s="62" t="s">
        <v>1357</v>
      </c>
      <c r="C1838" s="63"/>
      <c r="D1838" s="64"/>
      <c r="E1838" s="65"/>
      <c r="F1838" s="66"/>
      <c r="G1838" s="63"/>
      <c r="H1838" s="67"/>
      <c r="I1838" s="68"/>
      <c r="J1838" s="68"/>
      <c r="K1838" s="34"/>
      <c r="L1838" s="75">
        <v>1838</v>
      </c>
      <c r="M1838" s="75" t="b">
        <f xml:space="preserve"> IF(AND(Edges[Relationship Date (UTC)] &gt;= Misc!$O$2, Edges[Relationship Date (UTC)] &lt;= Misc!$P$2,Edges[Tweet Date (UTC)] &gt;= Misc!$O$3, Edges[Tweet Date (UTC)] &lt;= Misc!$P$3,TRUE), TRUE, FALSE)</f>
        <v>1</v>
      </c>
      <c r="N1838" s="70"/>
      <c r="O1838" s="87" t="s">
        <v>1908</v>
      </c>
      <c r="P1838" s="90">
        <v>44081.394652777781</v>
      </c>
      <c r="Q1838" s="87" t="s">
        <v>2444</v>
      </c>
      <c r="R1838" s="87"/>
      <c r="S1838" s="87"/>
      <c r="T1838" s="87" t="s">
        <v>2746</v>
      </c>
      <c r="U1838" s="90">
        <v>44081.394652777781</v>
      </c>
      <c r="V1838" s="92" t="s">
        <v>4198</v>
      </c>
      <c r="W1838" s="87"/>
      <c r="X1838" s="87"/>
      <c r="Y1838" s="96" t="s">
        <v>6198</v>
      </c>
      <c r="Z1838" s="87"/>
      <c r="AA1838" s="48"/>
      <c r="AB1838" s="49"/>
      <c r="AC1838" s="48"/>
      <c r="AD1838" s="49"/>
      <c r="AE1838" s="48"/>
      <c r="AF1838" s="49"/>
      <c r="AG1838" s="48"/>
      <c r="AH1838" s="49"/>
      <c r="AI1838" s="48"/>
    </row>
    <row r="1839" spans="1:35" x14ac:dyDescent="0.25">
      <c r="A1839" s="62" t="s">
        <v>993</v>
      </c>
      <c r="B1839" s="62" t="s">
        <v>1357</v>
      </c>
      <c r="C1839" s="63"/>
      <c r="D1839" s="64"/>
      <c r="E1839" s="65"/>
      <c r="F1839" s="66"/>
      <c r="G1839" s="63"/>
      <c r="H1839" s="67"/>
      <c r="I1839" s="68"/>
      <c r="J1839" s="68"/>
      <c r="K1839" s="34"/>
      <c r="L1839" s="75">
        <v>1839</v>
      </c>
      <c r="M1839" s="75" t="b">
        <f xml:space="preserve"> IF(AND(Edges[Relationship Date (UTC)] &gt;= Misc!$O$2, Edges[Relationship Date (UTC)] &lt;= Misc!$P$2,Edges[Tweet Date (UTC)] &gt;= Misc!$O$3, Edges[Tweet Date (UTC)] &lt;= Misc!$P$3,TRUE), TRUE, FALSE)</f>
        <v>1</v>
      </c>
      <c r="N1839" s="70"/>
      <c r="O1839" s="87" t="s">
        <v>1908</v>
      </c>
      <c r="P1839" s="90">
        <v>44081.396817129629</v>
      </c>
      <c r="Q1839" s="87" t="s">
        <v>2445</v>
      </c>
      <c r="R1839" s="87"/>
      <c r="S1839" s="87"/>
      <c r="T1839" s="87" t="s">
        <v>2746</v>
      </c>
      <c r="U1839" s="90">
        <v>44081.396817129629</v>
      </c>
      <c r="V1839" s="92" t="s">
        <v>4199</v>
      </c>
      <c r="W1839" s="87"/>
      <c r="X1839" s="87"/>
      <c r="Y1839" s="96" t="s">
        <v>6199</v>
      </c>
      <c r="Z1839" s="87"/>
      <c r="AA1839" s="48"/>
      <c r="AB1839" s="49"/>
      <c r="AC1839" s="48"/>
      <c r="AD1839" s="49"/>
      <c r="AE1839" s="48"/>
      <c r="AF1839" s="49"/>
      <c r="AG1839" s="48"/>
      <c r="AH1839" s="49"/>
      <c r="AI1839" s="48"/>
    </row>
    <row r="1840" spans="1:35" x14ac:dyDescent="0.25">
      <c r="A1840" s="62" t="s">
        <v>993</v>
      </c>
      <c r="B1840" s="62" t="s">
        <v>1807</v>
      </c>
      <c r="C1840" s="63"/>
      <c r="D1840" s="64"/>
      <c r="E1840" s="65"/>
      <c r="F1840" s="66"/>
      <c r="G1840" s="63"/>
      <c r="H1840" s="67"/>
      <c r="I1840" s="68"/>
      <c r="J1840" s="68"/>
      <c r="K1840" s="34"/>
      <c r="L1840" s="75">
        <v>1840</v>
      </c>
      <c r="M1840" s="75" t="b">
        <f xml:space="preserve"> IF(AND(Edges[Relationship Date (UTC)] &gt;= Misc!$O$2, Edges[Relationship Date (UTC)] &lt;= Misc!$P$2,Edges[Tweet Date (UTC)] &gt;= Misc!$O$3, Edges[Tweet Date (UTC)] &lt;= Misc!$P$3,TRUE), TRUE, FALSE)</f>
        <v>1</v>
      </c>
      <c r="N1840" s="70"/>
      <c r="O1840" s="87" t="s">
        <v>1908</v>
      </c>
      <c r="P1840" s="90">
        <v>44081.395636574074</v>
      </c>
      <c r="Q1840" s="87" t="s">
        <v>2446</v>
      </c>
      <c r="R1840" s="87"/>
      <c r="S1840" s="87"/>
      <c r="T1840" s="87"/>
      <c r="U1840" s="90">
        <v>44081.395636574074</v>
      </c>
      <c r="V1840" s="92" t="s">
        <v>4200</v>
      </c>
      <c r="W1840" s="87"/>
      <c r="X1840" s="87"/>
      <c r="Y1840" s="96" t="s">
        <v>6200</v>
      </c>
      <c r="Z1840" s="87"/>
      <c r="AA1840" s="48">
        <v>0</v>
      </c>
      <c r="AB1840" s="49">
        <v>0</v>
      </c>
      <c r="AC1840" s="48">
        <v>0</v>
      </c>
      <c r="AD1840" s="49">
        <v>0</v>
      </c>
      <c r="AE1840" s="48">
        <v>0</v>
      </c>
      <c r="AF1840" s="49">
        <v>0</v>
      </c>
      <c r="AG1840" s="48">
        <v>31</v>
      </c>
      <c r="AH1840" s="49">
        <v>100</v>
      </c>
      <c r="AI1840" s="48">
        <v>31</v>
      </c>
    </row>
    <row r="1841" spans="1:35" x14ac:dyDescent="0.25">
      <c r="A1841" s="62" t="s">
        <v>993</v>
      </c>
      <c r="B1841" s="62" t="s">
        <v>1807</v>
      </c>
      <c r="C1841" s="63"/>
      <c r="D1841" s="64"/>
      <c r="E1841" s="65"/>
      <c r="F1841" s="66"/>
      <c r="G1841" s="63"/>
      <c r="H1841" s="67"/>
      <c r="I1841" s="68"/>
      <c r="J1841" s="68"/>
      <c r="K1841" s="34"/>
      <c r="L1841" s="75">
        <v>1841</v>
      </c>
      <c r="M1841" s="75" t="b">
        <f xml:space="preserve"> IF(AND(Edges[Relationship Date (UTC)] &gt;= Misc!$O$2, Edges[Relationship Date (UTC)] &lt;= Misc!$P$2,Edges[Tweet Date (UTC)] &gt;= Misc!$O$3, Edges[Tweet Date (UTC)] &lt;= Misc!$P$3,TRUE), TRUE, FALSE)</f>
        <v>1</v>
      </c>
      <c r="N1841" s="70"/>
      <c r="O1841" s="87" t="s">
        <v>1908</v>
      </c>
      <c r="P1841" s="90">
        <v>44081.396921296298</v>
      </c>
      <c r="Q1841" s="87" t="s">
        <v>2447</v>
      </c>
      <c r="R1841" s="87"/>
      <c r="S1841" s="87"/>
      <c r="T1841" s="87"/>
      <c r="U1841" s="90">
        <v>44081.396921296298</v>
      </c>
      <c r="V1841" s="92" t="s">
        <v>4201</v>
      </c>
      <c r="W1841" s="87"/>
      <c r="X1841" s="87"/>
      <c r="Y1841" s="96" t="s">
        <v>6201</v>
      </c>
      <c r="Z1841" s="87"/>
      <c r="AA1841" s="48"/>
      <c r="AB1841" s="49"/>
      <c r="AC1841" s="48"/>
      <c r="AD1841" s="49"/>
      <c r="AE1841" s="48"/>
      <c r="AF1841" s="49"/>
      <c r="AG1841" s="48"/>
      <c r="AH1841" s="49"/>
      <c r="AI1841" s="48"/>
    </row>
    <row r="1842" spans="1:35" x14ac:dyDescent="0.25">
      <c r="A1842" s="62" t="s">
        <v>993</v>
      </c>
      <c r="B1842" s="62" t="s">
        <v>1691</v>
      </c>
      <c r="C1842" s="63"/>
      <c r="D1842" s="64"/>
      <c r="E1842" s="65"/>
      <c r="F1842" s="66"/>
      <c r="G1842" s="63"/>
      <c r="H1842" s="67"/>
      <c r="I1842" s="68"/>
      <c r="J1842" s="68"/>
      <c r="K1842" s="34"/>
      <c r="L1842" s="75">
        <v>1842</v>
      </c>
      <c r="M1842" s="75" t="b">
        <f xml:space="preserve"> IF(AND(Edges[Relationship Date (UTC)] &gt;= Misc!$O$2, Edges[Relationship Date (UTC)] &lt;= Misc!$P$2,Edges[Tweet Date (UTC)] &gt;= Misc!$O$3, Edges[Tweet Date (UTC)] &lt;= Misc!$P$3,TRUE), TRUE, FALSE)</f>
        <v>1</v>
      </c>
      <c r="N1842" s="70"/>
      <c r="O1842" s="87" t="s">
        <v>1908</v>
      </c>
      <c r="P1842" s="90">
        <v>44081.393449074072</v>
      </c>
      <c r="Q1842" s="87" t="s">
        <v>2448</v>
      </c>
      <c r="R1842" s="87"/>
      <c r="S1842" s="87"/>
      <c r="T1842" s="87" t="s">
        <v>2746</v>
      </c>
      <c r="U1842" s="90">
        <v>44081.393449074072</v>
      </c>
      <c r="V1842" s="92" t="s">
        <v>4202</v>
      </c>
      <c r="W1842" s="87"/>
      <c r="X1842" s="87"/>
      <c r="Y1842" s="96" t="s">
        <v>6202</v>
      </c>
      <c r="Z1842" s="87"/>
      <c r="AA1842" s="48"/>
      <c r="AB1842" s="49"/>
      <c r="AC1842" s="48"/>
      <c r="AD1842" s="49"/>
      <c r="AE1842" s="48"/>
      <c r="AF1842" s="49"/>
      <c r="AG1842" s="48"/>
      <c r="AH1842" s="49"/>
      <c r="AI1842" s="48"/>
    </row>
    <row r="1843" spans="1:35" x14ac:dyDescent="0.25">
      <c r="A1843" s="62" t="s">
        <v>993</v>
      </c>
      <c r="B1843" s="62" t="s">
        <v>1691</v>
      </c>
      <c r="C1843" s="63"/>
      <c r="D1843" s="64"/>
      <c r="E1843" s="65"/>
      <c r="F1843" s="66"/>
      <c r="G1843" s="63"/>
      <c r="H1843" s="67"/>
      <c r="I1843" s="68"/>
      <c r="J1843" s="68"/>
      <c r="K1843" s="34"/>
      <c r="L1843" s="75">
        <v>1843</v>
      </c>
      <c r="M1843" s="75" t="b">
        <f xml:space="preserve"> IF(AND(Edges[Relationship Date (UTC)] &gt;= Misc!$O$2, Edges[Relationship Date (UTC)] &lt;= Misc!$P$2,Edges[Tweet Date (UTC)] &gt;= Misc!$O$3, Edges[Tweet Date (UTC)] &lt;= Misc!$P$3,TRUE), TRUE, FALSE)</f>
        <v>1</v>
      </c>
      <c r="N1843" s="70"/>
      <c r="O1843" s="87" t="s">
        <v>1908</v>
      </c>
      <c r="P1843" s="90">
        <v>44081.394675925927</v>
      </c>
      <c r="Q1843" s="87" t="s">
        <v>2432</v>
      </c>
      <c r="R1843" s="87"/>
      <c r="S1843" s="87"/>
      <c r="T1843" s="87" t="s">
        <v>2865</v>
      </c>
      <c r="U1843" s="90">
        <v>44081.394675925927</v>
      </c>
      <c r="V1843" s="92" t="s">
        <v>4185</v>
      </c>
      <c r="W1843" s="87"/>
      <c r="X1843" s="87"/>
      <c r="Y1843" s="96" t="s">
        <v>6185</v>
      </c>
      <c r="Z1843" s="87"/>
      <c r="AA1843" s="48"/>
      <c r="AB1843" s="49"/>
      <c r="AC1843" s="48"/>
      <c r="AD1843" s="49"/>
      <c r="AE1843" s="48"/>
      <c r="AF1843" s="49"/>
      <c r="AG1843" s="48"/>
      <c r="AH1843" s="49"/>
      <c r="AI1843" s="48"/>
    </row>
    <row r="1844" spans="1:35" x14ac:dyDescent="0.25">
      <c r="A1844" s="62" t="s">
        <v>993</v>
      </c>
      <c r="B1844" s="62" t="s">
        <v>1691</v>
      </c>
      <c r="C1844" s="63"/>
      <c r="D1844" s="64"/>
      <c r="E1844" s="65"/>
      <c r="F1844" s="66"/>
      <c r="G1844" s="63"/>
      <c r="H1844" s="67"/>
      <c r="I1844" s="68"/>
      <c r="J1844" s="68"/>
      <c r="K1844" s="34"/>
      <c r="L1844" s="75">
        <v>1844</v>
      </c>
      <c r="M1844" s="75" t="b">
        <f xml:space="preserve"> IF(AND(Edges[Relationship Date (UTC)] &gt;= Misc!$O$2, Edges[Relationship Date (UTC)] &lt;= Misc!$P$2,Edges[Tweet Date (UTC)] &gt;= Misc!$O$3, Edges[Tweet Date (UTC)] &lt;= Misc!$P$3,TRUE), TRUE, FALSE)</f>
        <v>1</v>
      </c>
      <c r="N1844" s="70"/>
      <c r="O1844" s="87" t="s">
        <v>1908</v>
      </c>
      <c r="P1844" s="90">
        <v>44081.395601851851</v>
      </c>
      <c r="Q1844" s="87" t="s">
        <v>2438</v>
      </c>
      <c r="R1844" s="87"/>
      <c r="S1844" s="87"/>
      <c r="T1844" s="87" t="s">
        <v>2746</v>
      </c>
      <c r="U1844" s="90">
        <v>44081.395601851851</v>
      </c>
      <c r="V1844" s="92" t="s">
        <v>4192</v>
      </c>
      <c r="W1844" s="87"/>
      <c r="X1844" s="87"/>
      <c r="Y1844" s="96" t="s">
        <v>6192</v>
      </c>
      <c r="Z1844" s="87"/>
      <c r="AA1844" s="48"/>
      <c r="AB1844" s="49"/>
      <c r="AC1844" s="48"/>
      <c r="AD1844" s="49"/>
      <c r="AE1844" s="48"/>
      <c r="AF1844" s="49"/>
      <c r="AG1844" s="48"/>
      <c r="AH1844" s="49"/>
      <c r="AI1844" s="48"/>
    </row>
    <row r="1845" spans="1:35" x14ac:dyDescent="0.25">
      <c r="A1845" s="62" t="s">
        <v>993</v>
      </c>
      <c r="B1845" s="62" t="s">
        <v>1691</v>
      </c>
      <c r="C1845" s="63"/>
      <c r="D1845" s="64"/>
      <c r="E1845" s="65"/>
      <c r="F1845" s="66"/>
      <c r="G1845" s="63"/>
      <c r="H1845" s="67"/>
      <c r="I1845" s="68"/>
      <c r="J1845" s="68"/>
      <c r="K1845" s="34"/>
      <c r="L1845" s="75">
        <v>1845</v>
      </c>
      <c r="M1845" s="75" t="b">
        <f xml:space="preserve"> IF(AND(Edges[Relationship Date (UTC)] &gt;= Misc!$O$2, Edges[Relationship Date (UTC)] &lt;= Misc!$P$2,Edges[Tweet Date (UTC)] &gt;= Misc!$O$3, Edges[Tweet Date (UTC)] &lt;= Misc!$P$3,TRUE), TRUE, FALSE)</f>
        <v>1</v>
      </c>
      <c r="N1845" s="70"/>
      <c r="O1845" s="87" t="s">
        <v>1908</v>
      </c>
      <c r="P1845" s="90">
        <v>44081.397118055553</v>
      </c>
      <c r="Q1845" s="87" t="s">
        <v>2449</v>
      </c>
      <c r="R1845" s="87"/>
      <c r="S1845" s="87"/>
      <c r="T1845" s="87" t="s">
        <v>2746</v>
      </c>
      <c r="U1845" s="90">
        <v>44081.397118055553</v>
      </c>
      <c r="V1845" s="92" t="s">
        <v>4203</v>
      </c>
      <c r="W1845" s="87"/>
      <c r="X1845" s="87"/>
      <c r="Y1845" s="96" t="s">
        <v>6203</v>
      </c>
      <c r="Z1845" s="87"/>
      <c r="AA1845" s="48"/>
      <c r="AB1845" s="49"/>
      <c r="AC1845" s="48"/>
      <c r="AD1845" s="49"/>
      <c r="AE1845" s="48"/>
      <c r="AF1845" s="49"/>
      <c r="AG1845" s="48"/>
      <c r="AH1845" s="49"/>
      <c r="AI1845" s="48"/>
    </row>
    <row r="1846" spans="1:35" x14ac:dyDescent="0.25">
      <c r="A1846" s="62" t="s">
        <v>993</v>
      </c>
      <c r="B1846" s="62" t="s">
        <v>1808</v>
      </c>
      <c r="C1846" s="63"/>
      <c r="D1846" s="64"/>
      <c r="E1846" s="65"/>
      <c r="F1846" s="66"/>
      <c r="G1846" s="63"/>
      <c r="H1846" s="67"/>
      <c r="I1846" s="68"/>
      <c r="J1846" s="68"/>
      <c r="K1846" s="34"/>
      <c r="L1846" s="75">
        <v>1846</v>
      </c>
      <c r="M1846" s="75" t="b">
        <f xml:space="preserve"> IF(AND(Edges[Relationship Date (UTC)] &gt;= Misc!$O$2, Edges[Relationship Date (UTC)] &lt;= Misc!$P$2,Edges[Tweet Date (UTC)] &gt;= Misc!$O$3, Edges[Tweet Date (UTC)] &lt;= Misc!$P$3,TRUE), TRUE, FALSE)</f>
        <v>1</v>
      </c>
      <c r="N1846" s="70"/>
      <c r="O1846" s="87" t="s">
        <v>1908</v>
      </c>
      <c r="P1846" s="90">
        <v>44081.393020833333</v>
      </c>
      <c r="Q1846" s="87" t="s">
        <v>2450</v>
      </c>
      <c r="R1846" s="87"/>
      <c r="S1846" s="87"/>
      <c r="T1846" s="87" t="s">
        <v>2746</v>
      </c>
      <c r="U1846" s="90">
        <v>44081.393020833333</v>
      </c>
      <c r="V1846" s="92" t="s">
        <v>4204</v>
      </c>
      <c r="W1846" s="87"/>
      <c r="X1846" s="87"/>
      <c r="Y1846" s="96" t="s">
        <v>6204</v>
      </c>
      <c r="Z1846" s="87"/>
      <c r="AA1846" s="48">
        <v>0</v>
      </c>
      <c r="AB1846" s="49">
        <v>0</v>
      </c>
      <c r="AC1846" s="48">
        <v>0</v>
      </c>
      <c r="AD1846" s="49">
        <v>0</v>
      </c>
      <c r="AE1846" s="48">
        <v>0</v>
      </c>
      <c r="AF1846" s="49">
        <v>0</v>
      </c>
      <c r="AG1846" s="48">
        <v>38</v>
      </c>
      <c r="AH1846" s="49">
        <v>100</v>
      </c>
      <c r="AI1846" s="48">
        <v>38</v>
      </c>
    </row>
    <row r="1847" spans="1:35" x14ac:dyDescent="0.25">
      <c r="A1847" s="62" t="s">
        <v>993</v>
      </c>
      <c r="B1847" s="62" t="s">
        <v>1808</v>
      </c>
      <c r="C1847" s="63"/>
      <c r="D1847" s="64"/>
      <c r="E1847" s="65"/>
      <c r="F1847" s="66"/>
      <c r="G1847" s="63"/>
      <c r="H1847" s="67"/>
      <c r="I1847" s="68"/>
      <c r="J1847" s="68"/>
      <c r="K1847" s="34"/>
      <c r="L1847" s="75">
        <v>1847</v>
      </c>
      <c r="M1847" s="75" t="b">
        <f xml:space="preserve"> IF(AND(Edges[Relationship Date (UTC)] &gt;= Misc!$O$2, Edges[Relationship Date (UTC)] &lt;= Misc!$P$2,Edges[Tweet Date (UTC)] &gt;= Misc!$O$3, Edges[Tweet Date (UTC)] &lt;= Misc!$P$3,TRUE), TRUE, FALSE)</f>
        <v>1</v>
      </c>
      <c r="N1847" s="70"/>
      <c r="O1847" s="87" t="s">
        <v>1908</v>
      </c>
      <c r="P1847" s="90">
        <v>44081.393148148149</v>
      </c>
      <c r="Q1847" s="87" t="s">
        <v>2451</v>
      </c>
      <c r="R1847" s="87"/>
      <c r="S1847" s="87"/>
      <c r="T1847" s="87" t="s">
        <v>2746</v>
      </c>
      <c r="U1847" s="90">
        <v>44081.393148148149</v>
      </c>
      <c r="V1847" s="92" t="s">
        <v>4205</v>
      </c>
      <c r="W1847" s="87"/>
      <c r="X1847" s="87"/>
      <c r="Y1847" s="96" t="s">
        <v>6205</v>
      </c>
      <c r="Z1847" s="87"/>
      <c r="AA1847" s="48">
        <v>0</v>
      </c>
      <c r="AB1847" s="49">
        <v>0</v>
      </c>
      <c r="AC1847" s="48">
        <v>0</v>
      </c>
      <c r="AD1847" s="49">
        <v>0</v>
      </c>
      <c r="AE1847" s="48">
        <v>0</v>
      </c>
      <c r="AF1847" s="49">
        <v>0</v>
      </c>
      <c r="AG1847" s="48">
        <v>22</v>
      </c>
      <c r="AH1847" s="49">
        <v>100</v>
      </c>
      <c r="AI1847" s="48">
        <v>22</v>
      </c>
    </row>
    <row r="1848" spans="1:35" x14ac:dyDescent="0.25">
      <c r="A1848" s="62" t="s">
        <v>993</v>
      </c>
      <c r="B1848" s="62" t="s">
        <v>1808</v>
      </c>
      <c r="C1848" s="63"/>
      <c r="D1848" s="64"/>
      <c r="E1848" s="65"/>
      <c r="F1848" s="66"/>
      <c r="G1848" s="63"/>
      <c r="H1848" s="67"/>
      <c r="I1848" s="68"/>
      <c r="J1848" s="68"/>
      <c r="K1848" s="34"/>
      <c r="L1848" s="75">
        <v>1848</v>
      </c>
      <c r="M1848" s="75" t="b">
        <f xml:space="preserve"> IF(AND(Edges[Relationship Date (UTC)] &gt;= Misc!$O$2, Edges[Relationship Date (UTC)] &lt;= Misc!$P$2,Edges[Tweet Date (UTC)] &gt;= Misc!$O$3, Edges[Tweet Date (UTC)] &lt;= Misc!$P$3,TRUE), TRUE, FALSE)</f>
        <v>1</v>
      </c>
      <c r="N1848" s="70"/>
      <c r="O1848" s="87" t="s">
        <v>1908</v>
      </c>
      <c r="P1848" s="90">
        <v>44081.393240740741</v>
      </c>
      <c r="Q1848" s="87" t="s">
        <v>2452</v>
      </c>
      <c r="R1848" s="87"/>
      <c r="S1848" s="87"/>
      <c r="T1848" s="87" t="s">
        <v>2865</v>
      </c>
      <c r="U1848" s="90">
        <v>44081.393240740741</v>
      </c>
      <c r="V1848" s="92" t="s">
        <v>4206</v>
      </c>
      <c r="W1848" s="87"/>
      <c r="X1848" s="87"/>
      <c r="Y1848" s="96" t="s">
        <v>6206</v>
      </c>
      <c r="Z1848" s="87"/>
      <c r="AA1848" s="48">
        <v>0</v>
      </c>
      <c r="AB1848" s="49">
        <v>0</v>
      </c>
      <c r="AC1848" s="48">
        <v>0</v>
      </c>
      <c r="AD1848" s="49">
        <v>0</v>
      </c>
      <c r="AE1848" s="48">
        <v>0</v>
      </c>
      <c r="AF1848" s="49">
        <v>0</v>
      </c>
      <c r="AG1848" s="48">
        <v>14</v>
      </c>
      <c r="AH1848" s="49">
        <v>100</v>
      </c>
      <c r="AI1848" s="48">
        <v>14</v>
      </c>
    </row>
    <row r="1849" spans="1:35" x14ac:dyDescent="0.25">
      <c r="A1849" s="62" t="s">
        <v>993</v>
      </c>
      <c r="B1849" s="62" t="s">
        <v>1808</v>
      </c>
      <c r="C1849" s="63"/>
      <c r="D1849" s="64"/>
      <c r="E1849" s="65"/>
      <c r="F1849" s="66"/>
      <c r="G1849" s="63"/>
      <c r="H1849" s="67"/>
      <c r="I1849" s="68"/>
      <c r="J1849" s="68"/>
      <c r="K1849" s="34"/>
      <c r="L1849" s="75">
        <v>1849</v>
      </c>
      <c r="M1849" s="75" t="b">
        <f xml:space="preserve"> IF(AND(Edges[Relationship Date (UTC)] &gt;= Misc!$O$2, Edges[Relationship Date (UTC)] &lt;= Misc!$P$2,Edges[Tweet Date (UTC)] &gt;= Misc!$O$3, Edges[Tweet Date (UTC)] &lt;= Misc!$P$3,TRUE), TRUE, FALSE)</f>
        <v>1</v>
      </c>
      <c r="N1849" s="70"/>
      <c r="O1849" s="87" t="s">
        <v>1908</v>
      </c>
      <c r="P1849" s="90">
        <v>44081.393449074072</v>
      </c>
      <c r="Q1849" s="87" t="s">
        <v>2448</v>
      </c>
      <c r="R1849" s="87"/>
      <c r="S1849" s="87"/>
      <c r="T1849" s="87" t="s">
        <v>2746</v>
      </c>
      <c r="U1849" s="90">
        <v>44081.393449074072</v>
      </c>
      <c r="V1849" s="92" t="s">
        <v>4202</v>
      </c>
      <c r="W1849" s="87"/>
      <c r="X1849" s="87"/>
      <c r="Y1849" s="96" t="s">
        <v>6202</v>
      </c>
      <c r="Z1849" s="87"/>
      <c r="AA1849" s="48">
        <v>0</v>
      </c>
      <c r="AB1849" s="49">
        <v>0</v>
      </c>
      <c r="AC1849" s="48">
        <v>0</v>
      </c>
      <c r="AD1849" s="49">
        <v>0</v>
      </c>
      <c r="AE1849" s="48">
        <v>0</v>
      </c>
      <c r="AF1849" s="49">
        <v>0</v>
      </c>
      <c r="AG1849" s="48">
        <v>28</v>
      </c>
      <c r="AH1849" s="49">
        <v>100</v>
      </c>
      <c r="AI1849" s="48">
        <v>28</v>
      </c>
    </row>
    <row r="1850" spans="1:35" x14ac:dyDescent="0.25">
      <c r="A1850" s="62" t="s">
        <v>993</v>
      </c>
      <c r="B1850" s="62" t="s">
        <v>1808</v>
      </c>
      <c r="C1850" s="63"/>
      <c r="D1850" s="64"/>
      <c r="E1850" s="65"/>
      <c r="F1850" s="66"/>
      <c r="G1850" s="63"/>
      <c r="H1850" s="67"/>
      <c r="I1850" s="68"/>
      <c r="J1850" s="68"/>
      <c r="K1850" s="34"/>
      <c r="L1850" s="75">
        <v>1850</v>
      </c>
      <c r="M1850" s="75" t="b">
        <f xml:space="preserve"> IF(AND(Edges[Relationship Date (UTC)] &gt;= Misc!$O$2, Edges[Relationship Date (UTC)] &lt;= Misc!$P$2,Edges[Tweet Date (UTC)] &gt;= Misc!$O$3, Edges[Tweet Date (UTC)] &lt;= Misc!$P$3,TRUE), TRUE, FALSE)</f>
        <v>1</v>
      </c>
      <c r="N1850" s="70"/>
      <c r="O1850" s="87" t="s">
        <v>1908</v>
      </c>
      <c r="P1850" s="90">
        <v>44081.393553240741</v>
      </c>
      <c r="Q1850" s="87" t="s">
        <v>2453</v>
      </c>
      <c r="R1850" s="87"/>
      <c r="S1850" s="87"/>
      <c r="T1850" s="87"/>
      <c r="U1850" s="90">
        <v>44081.393553240741</v>
      </c>
      <c r="V1850" s="92" t="s">
        <v>4207</v>
      </c>
      <c r="W1850" s="87"/>
      <c r="X1850" s="87"/>
      <c r="Y1850" s="96" t="s">
        <v>6207</v>
      </c>
      <c r="Z1850" s="87"/>
      <c r="AA1850" s="48">
        <v>1</v>
      </c>
      <c r="AB1850" s="49">
        <v>4.5454545454545459</v>
      </c>
      <c r="AC1850" s="48">
        <v>2</v>
      </c>
      <c r="AD1850" s="49">
        <v>9.0909090909090917</v>
      </c>
      <c r="AE1850" s="48">
        <v>0</v>
      </c>
      <c r="AF1850" s="49">
        <v>0</v>
      </c>
      <c r="AG1850" s="48">
        <v>19</v>
      </c>
      <c r="AH1850" s="49">
        <v>86.36363636363636</v>
      </c>
      <c r="AI1850" s="48">
        <v>22</v>
      </c>
    </row>
    <row r="1851" spans="1:35" x14ac:dyDescent="0.25">
      <c r="A1851" s="62" t="s">
        <v>993</v>
      </c>
      <c r="B1851" s="62" t="s">
        <v>1808</v>
      </c>
      <c r="C1851" s="63"/>
      <c r="D1851" s="64"/>
      <c r="E1851" s="65"/>
      <c r="F1851" s="66"/>
      <c r="G1851" s="63"/>
      <c r="H1851" s="67"/>
      <c r="I1851" s="68"/>
      <c r="J1851" s="68"/>
      <c r="K1851" s="34"/>
      <c r="L1851" s="75">
        <v>1851</v>
      </c>
      <c r="M1851" s="75" t="b">
        <f xml:space="preserve"> IF(AND(Edges[Relationship Date (UTC)] &gt;= Misc!$O$2, Edges[Relationship Date (UTC)] &lt;= Misc!$P$2,Edges[Tweet Date (UTC)] &gt;= Misc!$O$3, Edges[Tweet Date (UTC)] &lt;= Misc!$P$3,TRUE), TRUE, FALSE)</f>
        <v>1</v>
      </c>
      <c r="N1851" s="70"/>
      <c r="O1851" s="87" t="s">
        <v>1908</v>
      </c>
      <c r="P1851" s="90">
        <v>44081.393599537034</v>
      </c>
      <c r="Q1851" s="87" t="s">
        <v>2454</v>
      </c>
      <c r="R1851" s="87"/>
      <c r="S1851" s="87"/>
      <c r="T1851" s="87"/>
      <c r="U1851" s="90">
        <v>44081.393599537034</v>
      </c>
      <c r="V1851" s="92" t="s">
        <v>4208</v>
      </c>
      <c r="W1851" s="87"/>
      <c r="X1851" s="87"/>
      <c r="Y1851" s="96" t="s">
        <v>6208</v>
      </c>
      <c r="Z1851" s="87"/>
      <c r="AA1851" s="48">
        <v>0</v>
      </c>
      <c r="AB1851" s="49">
        <v>0</v>
      </c>
      <c r="AC1851" s="48">
        <v>0</v>
      </c>
      <c r="AD1851" s="49">
        <v>0</v>
      </c>
      <c r="AE1851" s="48">
        <v>0</v>
      </c>
      <c r="AF1851" s="49">
        <v>0</v>
      </c>
      <c r="AG1851" s="48">
        <v>45</v>
      </c>
      <c r="AH1851" s="49">
        <v>100</v>
      </c>
      <c r="AI1851" s="48">
        <v>45</v>
      </c>
    </row>
    <row r="1852" spans="1:35" x14ac:dyDescent="0.25">
      <c r="A1852" s="62" t="s">
        <v>993</v>
      </c>
      <c r="B1852" s="62" t="s">
        <v>1808</v>
      </c>
      <c r="C1852" s="63"/>
      <c r="D1852" s="64"/>
      <c r="E1852" s="65"/>
      <c r="F1852" s="66"/>
      <c r="G1852" s="63"/>
      <c r="H1852" s="67"/>
      <c r="I1852" s="68"/>
      <c r="J1852" s="68"/>
      <c r="K1852" s="34"/>
      <c r="L1852" s="75">
        <v>1852</v>
      </c>
      <c r="M1852" s="75" t="b">
        <f xml:space="preserve"> IF(AND(Edges[Relationship Date (UTC)] &gt;= Misc!$O$2, Edges[Relationship Date (UTC)] &lt;= Misc!$P$2,Edges[Tweet Date (UTC)] &gt;= Misc!$O$3, Edges[Tweet Date (UTC)] &lt;= Misc!$P$3,TRUE), TRUE, FALSE)</f>
        <v>1</v>
      </c>
      <c r="N1852" s="70"/>
      <c r="O1852" s="87" t="s">
        <v>1908</v>
      </c>
      <c r="P1852" s="90">
        <v>44081.394675925927</v>
      </c>
      <c r="Q1852" s="87" t="s">
        <v>2432</v>
      </c>
      <c r="R1852" s="87"/>
      <c r="S1852" s="87"/>
      <c r="T1852" s="87" t="s">
        <v>2865</v>
      </c>
      <c r="U1852" s="90">
        <v>44081.394675925927</v>
      </c>
      <c r="V1852" s="92" t="s">
        <v>4185</v>
      </c>
      <c r="W1852" s="87"/>
      <c r="X1852" s="87"/>
      <c r="Y1852" s="96" t="s">
        <v>6185</v>
      </c>
      <c r="Z1852" s="87"/>
      <c r="AA1852" s="48">
        <v>0</v>
      </c>
      <c r="AB1852" s="49">
        <v>0</v>
      </c>
      <c r="AC1852" s="48">
        <v>0</v>
      </c>
      <c r="AD1852" s="49">
        <v>0</v>
      </c>
      <c r="AE1852" s="48">
        <v>0</v>
      </c>
      <c r="AF1852" s="49">
        <v>0</v>
      </c>
      <c r="AG1852" s="48">
        <v>16</v>
      </c>
      <c r="AH1852" s="49">
        <v>100</v>
      </c>
      <c r="AI1852" s="48">
        <v>16</v>
      </c>
    </row>
    <row r="1853" spans="1:35" x14ac:dyDescent="0.25">
      <c r="A1853" s="62" t="s">
        <v>993</v>
      </c>
      <c r="B1853" s="62" t="s">
        <v>1808</v>
      </c>
      <c r="C1853" s="63"/>
      <c r="D1853" s="64"/>
      <c r="E1853" s="65"/>
      <c r="F1853" s="66"/>
      <c r="G1853" s="63"/>
      <c r="H1853" s="67"/>
      <c r="I1853" s="68"/>
      <c r="J1853" s="68"/>
      <c r="K1853" s="34"/>
      <c r="L1853" s="75">
        <v>1853</v>
      </c>
      <c r="M1853" s="75" t="b">
        <f xml:space="preserve"> IF(AND(Edges[Relationship Date (UTC)] &gt;= Misc!$O$2, Edges[Relationship Date (UTC)] &lt;= Misc!$P$2,Edges[Tweet Date (UTC)] &gt;= Misc!$O$3, Edges[Tweet Date (UTC)] &lt;= Misc!$P$3,TRUE), TRUE, FALSE)</f>
        <v>1</v>
      </c>
      <c r="N1853" s="70"/>
      <c r="O1853" s="87" t="s">
        <v>1908</v>
      </c>
      <c r="P1853" s="90">
        <v>44081.395798611113</v>
      </c>
      <c r="Q1853" s="87" t="s">
        <v>2455</v>
      </c>
      <c r="R1853" s="87"/>
      <c r="S1853" s="87"/>
      <c r="T1853" s="87" t="s">
        <v>2839</v>
      </c>
      <c r="U1853" s="90">
        <v>44081.395798611113</v>
      </c>
      <c r="V1853" s="92" t="s">
        <v>4209</v>
      </c>
      <c r="W1853" s="87"/>
      <c r="X1853" s="87"/>
      <c r="Y1853" s="96" t="s">
        <v>6209</v>
      </c>
      <c r="Z1853" s="87"/>
      <c r="AA1853" s="48">
        <v>0</v>
      </c>
      <c r="AB1853" s="49">
        <v>0</v>
      </c>
      <c r="AC1853" s="48">
        <v>0</v>
      </c>
      <c r="AD1853" s="49">
        <v>0</v>
      </c>
      <c r="AE1853" s="48">
        <v>0</v>
      </c>
      <c r="AF1853" s="49">
        <v>0</v>
      </c>
      <c r="AG1853" s="48">
        <v>42</v>
      </c>
      <c r="AH1853" s="49">
        <v>100</v>
      </c>
      <c r="AI1853" s="48">
        <v>42</v>
      </c>
    </row>
    <row r="1854" spans="1:35" x14ac:dyDescent="0.25">
      <c r="A1854" s="62" t="s">
        <v>993</v>
      </c>
      <c r="B1854" s="62" t="s">
        <v>1808</v>
      </c>
      <c r="C1854" s="63"/>
      <c r="D1854" s="64"/>
      <c r="E1854" s="65"/>
      <c r="F1854" s="66"/>
      <c r="G1854" s="63"/>
      <c r="H1854" s="67"/>
      <c r="I1854" s="68"/>
      <c r="J1854" s="68"/>
      <c r="K1854" s="34"/>
      <c r="L1854" s="75">
        <v>1854</v>
      </c>
      <c r="M1854" s="75" t="b">
        <f xml:space="preserve"> IF(AND(Edges[Relationship Date (UTC)] &gt;= Misc!$O$2, Edges[Relationship Date (UTC)] &lt;= Misc!$P$2,Edges[Tweet Date (UTC)] &gt;= Misc!$O$3, Edges[Tweet Date (UTC)] &lt;= Misc!$P$3,TRUE), TRUE, FALSE)</f>
        <v>1</v>
      </c>
      <c r="N1854" s="70"/>
      <c r="O1854" s="87" t="s">
        <v>1908</v>
      </c>
      <c r="P1854" s="90">
        <v>44081.395833333336</v>
      </c>
      <c r="Q1854" s="87" t="s">
        <v>2456</v>
      </c>
      <c r="R1854" s="87"/>
      <c r="S1854" s="87"/>
      <c r="T1854" s="87" t="s">
        <v>2746</v>
      </c>
      <c r="U1854" s="90">
        <v>44081.395833333336</v>
      </c>
      <c r="V1854" s="92" t="s">
        <v>4210</v>
      </c>
      <c r="W1854" s="87"/>
      <c r="X1854" s="87"/>
      <c r="Y1854" s="96" t="s">
        <v>6210</v>
      </c>
      <c r="Z1854" s="87"/>
      <c r="AA1854" s="48">
        <v>0</v>
      </c>
      <c r="AB1854" s="49">
        <v>0</v>
      </c>
      <c r="AC1854" s="48">
        <v>0</v>
      </c>
      <c r="AD1854" s="49">
        <v>0</v>
      </c>
      <c r="AE1854" s="48">
        <v>0</v>
      </c>
      <c r="AF1854" s="49">
        <v>0</v>
      </c>
      <c r="AG1854" s="48">
        <v>38</v>
      </c>
      <c r="AH1854" s="49">
        <v>100</v>
      </c>
      <c r="AI1854" s="48">
        <v>38</v>
      </c>
    </row>
    <row r="1855" spans="1:35" x14ac:dyDescent="0.25">
      <c r="A1855" s="62" t="s">
        <v>993</v>
      </c>
      <c r="B1855" s="62" t="s">
        <v>1808</v>
      </c>
      <c r="C1855" s="63"/>
      <c r="D1855" s="64"/>
      <c r="E1855" s="65"/>
      <c r="F1855" s="66"/>
      <c r="G1855" s="63"/>
      <c r="H1855" s="67"/>
      <c r="I1855" s="68"/>
      <c r="J1855" s="68"/>
      <c r="K1855" s="34"/>
      <c r="L1855" s="75">
        <v>1855</v>
      </c>
      <c r="M1855" s="75" t="b">
        <f xml:space="preserve"> IF(AND(Edges[Relationship Date (UTC)] &gt;= Misc!$O$2, Edges[Relationship Date (UTC)] &lt;= Misc!$P$2,Edges[Tweet Date (UTC)] &gt;= Misc!$O$3, Edges[Tweet Date (UTC)] &lt;= Misc!$P$3,TRUE), TRUE, FALSE)</f>
        <v>1</v>
      </c>
      <c r="N1855" s="70"/>
      <c r="O1855" s="87" t="s">
        <v>1908</v>
      </c>
      <c r="P1855" s="90">
        <v>44081.396006944444</v>
      </c>
      <c r="Q1855" s="87" t="s">
        <v>2457</v>
      </c>
      <c r="R1855" s="87"/>
      <c r="S1855" s="87"/>
      <c r="T1855" s="87" t="s">
        <v>2839</v>
      </c>
      <c r="U1855" s="90">
        <v>44081.396006944444</v>
      </c>
      <c r="V1855" s="92" t="s">
        <v>4211</v>
      </c>
      <c r="W1855" s="87"/>
      <c r="X1855" s="87"/>
      <c r="Y1855" s="96" t="s">
        <v>6211</v>
      </c>
      <c r="Z1855" s="87"/>
      <c r="AA1855" s="48">
        <v>0</v>
      </c>
      <c r="AB1855" s="49">
        <v>0</v>
      </c>
      <c r="AC1855" s="48">
        <v>0</v>
      </c>
      <c r="AD1855" s="49">
        <v>0</v>
      </c>
      <c r="AE1855" s="48">
        <v>0</v>
      </c>
      <c r="AF1855" s="49">
        <v>0</v>
      </c>
      <c r="AG1855" s="48">
        <v>39</v>
      </c>
      <c r="AH1855" s="49">
        <v>100</v>
      </c>
      <c r="AI1855" s="48">
        <v>39</v>
      </c>
    </row>
    <row r="1856" spans="1:35" x14ac:dyDescent="0.25">
      <c r="A1856" s="62" t="s">
        <v>993</v>
      </c>
      <c r="B1856" s="62" t="s">
        <v>1808</v>
      </c>
      <c r="C1856" s="63"/>
      <c r="D1856" s="64"/>
      <c r="E1856" s="65"/>
      <c r="F1856" s="66"/>
      <c r="G1856" s="63"/>
      <c r="H1856" s="67"/>
      <c r="I1856" s="68"/>
      <c r="J1856" s="68"/>
      <c r="K1856" s="34"/>
      <c r="L1856" s="75">
        <v>1856</v>
      </c>
      <c r="M1856" s="75" t="b">
        <f xml:space="preserve"> IF(AND(Edges[Relationship Date (UTC)] &gt;= Misc!$O$2, Edges[Relationship Date (UTC)] &lt;= Misc!$P$2,Edges[Tweet Date (UTC)] &gt;= Misc!$O$3, Edges[Tweet Date (UTC)] &lt;= Misc!$P$3,TRUE), TRUE, FALSE)</f>
        <v>1</v>
      </c>
      <c r="N1856" s="70"/>
      <c r="O1856" s="87" t="s">
        <v>1908</v>
      </c>
      <c r="P1856" s="90">
        <v>44081.396307870367</v>
      </c>
      <c r="Q1856" s="87" t="s">
        <v>2439</v>
      </c>
      <c r="R1856" s="87"/>
      <c r="S1856" s="87"/>
      <c r="T1856" s="87"/>
      <c r="U1856" s="90">
        <v>44081.396307870367</v>
      </c>
      <c r="V1856" s="92" t="s">
        <v>4193</v>
      </c>
      <c r="W1856" s="87"/>
      <c r="X1856" s="87"/>
      <c r="Y1856" s="96" t="s">
        <v>6193</v>
      </c>
      <c r="Z1856" s="87"/>
      <c r="AA1856" s="48">
        <v>0</v>
      </c>
      <c r="AB1856" s="49">
        <v>0</v>
      </c>
      <c r="AC1856" s="48">
        <v>0</v>
      </c>
      <c r="AD1856" s="49">
        <v>0</v>
      </c>
      <c r="AE1856" s="48">
        <v>0</v>
      </c>
      <c r="AF1856" s="49">
        <v>0</v>
      </c>
      <c r="AG1856" s="48">
        <v>27</v>
      </c>
      <c r="AH1856" s="49">
        <v>100</v>
      </c>
      <c r="AI1856" s="48">
        <v>27</v>
      </c>
    </row>
    <row r="1857" spans="1:35" x14ac:dyDescent="0.25">
      <c r="A1857" s="62" t="s">
        <v>993</v>
      </c>
      <c r="B1857" s="62" t="s">
        <v>1808</v>
      </c>
      <c r="C1857" s="63"/>
      <c r="D1857" s="64"/>
      <c r="E1857" s="65"/>
      <c r="F1857" s="66"/>
      <c r="G1857" s="63"/>
      <c r="H1857" s="67"/>
      <c r="I1857" s="68"/>
      <c r="J1857" s="68"/>
      <c r="K1857" s="34"/>
      <c r="L1857" s="75">
        <v>1857</v>
      </c>
      <c r="M1857" s="75" t="b">
        <f xml:space="preserve"> IF(AND(Edges[Relationship Date (UTC)] &gt;= Misc!$O$2, Edges[Relationship Date (UTC)] &lt;= Misc!$P$2,Edges[Tweet Date (UTC)] &gt;= Misc!$O$3, Edges[Tweet Date (UTC)] &lt;= Misc!$P$3,TRUE), TRUE, FALSE)</f>
        <v>1</v>
      </c>
      <c r="N1857" s="70"/>
      <c r="O1857" s="87" t="s">
        <v>1908</v>
      </c>
      <c r="P1857" s="90">
        <v>44081.396458333336</v>
      </c>
      <c r="Q1857" s="87" t="s">
        <v>2458</v>
      </c>
      <c r="R1857" s="87"/>
      <c r="S1857" s="87"/>
      <c r="T1857" s="87" t="s">
        <v>2865</v>
      </c>
      <c r="U1857" s="90">
        <v>44081.396458333336</v>
      </c>
      <c r="V1857" s="92" t="s">
        <v>4212</v>
      </c>
      <c r="W1857" s="87"/>
      <c r="X1857" s="87"/>
      <c r="Y1857" s="96" t="s">
        <v>6212</v>
      </c>
      <c r="Z1857" s="87"/>
      <c r="AA1857" s="48">
        <v>0</v>
      </c>
      <c r="AB1857" s="49">
        <v>0</v>
      </c>
      <c r="AC1857" s="48">
        <v>0</v>
      </c>
      <c r="AD1857" s="49">
        <v>0</v>
      </c>
      <c r="AE1857" s="48">
        <v>0</v>
      </c>
      <c r="AF1857" s="49">
        <v>0</v>
      </c>
      <c r="AG1857" s="48">
        <v>22</v>
      </c>
      <c r="AH1857" s="49">
        <v>100</v>
      </c>
      <c r="AI1857" s="48">
        <v>22</v>
      </c>
    </row>
    <row r="1858" spans="1:35" x14ac:dyDescent="0.25">
      <c r="A1858" s="62" t="s">
        <v>993</v>
      </c>
      <c r="B1858" s="62" t="s">
        <v>1808</v>
      </c>
      <c r="C1858" s="63"/>
      <c r="D1858" s="64"/>
      <c r="E1858" s="65"/>
      <c r="F1858" s="66"/>
      <c r="G1858" s="63"/>
      <c r="H1858" s="67"/>
      <c r="I1858" s="68"/>
      <c r="J1858" s="68"/>
      <c r="K1858" s="34"/>
      <c r="L1858" s="75">
        <v>1858</v>
      </c>
      <c r="M1858" s="75" t="b">
        <f xml:space="preserve"> IF(AND(Edges[Relationship Date (UTC)] &gt;= Misc!$O$2, Edges[Relationship Date (UTC)] &lt;= Misc!$P$2,Edges[Tweet Date (UTC)] &gt;= Misc!$O$3, Edges[Tweet Date (UTC)] &lt;= Misc!$P$3,TRUE), TRUE, FALSE)</f>
        <v>1</v>
      </c>
      <c r="N1858" s="70"/>
      <c r="O1858" s="87" t="s">
        <v>1908</v>
      </c>
      <c r="P1858" s="90">
        <v>44081.396539351852</v>
      </c>
      <c r="Q1858" s="87" t="s">
        <v>2443</v>
      </c>
      <c r="R1858" s="87"/>
      <c r="S1858" s="87"/>
      <c r="T1858" s="87"/>
      <c r="U1858" s="90">
        <v>44081.396539351852</v>
      </c>
      <c r="V1858" s="92" t="s">
        <v>4197</v>
      </c>
      <c r="W1858" s="87"/>
      <c r="X1858" s="87"/>
      <c r="Y1858" s="96" t="s">
        <v>6197</v>
      </c>
      <c r="Z1858" s="87"/>
      <c r="AA1858" s="48">
        <v>0</v>
      </c>
      <c r="AB1858" s="49">
        <v>0</v>
      </c>
      <c r="AC1858" s="48">
        <v>0</v>
      </c>
      <c r="AD1858" s="49">
        <v>0</v>
      </c>
      <c r="AE1858" s="48">
        <v>0</v>
      </c>
      <c r="AF1858" s="49">
        <v>0</v>
      </c>
      <c r="AG1858" s="48">
        <v>32</v>
      </c>
      <c r="AH1858" s="49">
        <v>100</v>
      </c>
      <c r="AI1858" s="48">
        <v>32</v>
      </c>
    </row>
    <row r="1859" spans="1:35" x14ac:dyDescent="0.25">
      <c r="A1859" s="62" t="s">
        <v>993</v>
      </c>
      <c r="B1859" s="62" t="s">
        <v>1808</v>
      </c>
      <c r="C1859" s="63"/>
      <c r="D1859" s="64"/>
      <c r="E1859" s="65"/>
      <c r="F1859" s="66"/>
      <c r="G1859" s="63"/>
      <c r="H1859" s="67"/>
      <c r="I1859" s="68"/>
      <c r="J1859" s="68"/>
      <c r="K1859" s="34"/>
      <c r="L1859" s="75">
        <v>1859</v>
      </c>
      <c r="M1859" s="75" t="b">
        <f xml:space="preserve"> IF(AND(Edges[Relationship Date (UTC)] &gt;= Misc!$O$2, Edges[Relationship Date (UTC)] &lt;= Misc!$P$2,Edges[Tweet Date (UTC)] &gt;= Misc!$O$3, Edges[Tweet Date (UTC)] &lt;= Misc!$P$3,TRUE), TRUE, FALSE)</f>
        <v>1</v>
      </c>
      <c r="N1859" s="70"/>
      <c r="O1859" s="87" t="s">
        <v>1908</v>
      </c>
      <c r="P1859" s="90">
        <v>44081.396608796298</v>
      </c>
      <c r="Q1859" s="87" t="s">
        <v>2459</v>
      </c>
      <c r="R1859" s="87"/>
      <c r="S1859" s="87"/>
      <c r="T1859" s="87" t="s">
        <v>2746</v>
      </c>
      <c r="U1859" s="90">
        <v>44081.396608796298</v>
      </c>
      <c r="V1859" s="92" t="s">
        <v>4213</v>
      </c>
      <c r="W1859" s="87"/>
      <c r="X1859" s="87"/>
      <c r="Y1859" s="96" t="s">
        <v>6213</v>
      </c>
      <c r="Z1859" s="87"/>
      <c r="AA1859" s="48">
        <v>0</v>
      </c>
      <c r="AB1859" s="49">
        <v>0</v>
      </c>
      <c r="AC1859" s="48">
        <v>1</v>
      </c>
      <c r="AD1859" s="49">
        <v>7.1428571428571432</v>
      </c>
      <c r="AE1859" s="48">
        <v>0</v>
      </c>
      <c r="AF1859" s="49">
        <v>0</v>
      </c>
      <c r="AG1859" s="48">
        <v>13</v>
      </c>
      <c r="AH1859" s="49">
        <v>92.857142857142861</v>
      </c>
      <c r="AI1859" s="48">
        <v>14</v>
      </c>
    </row>
    <row r="1860" spans="1:35" x14ac:dyDescent="0.25">
      <c r="A1860" s="62" t="s">
        <v>993</v>
      </c>
      <c r="B1860" s="62" t="s">
        <v>1808</v>
      </c>
      <c r="C1860" s="63"/>
      <c r="D1860" s="64"/>
      <c r="E1860" s="65"/>
      <c r="F1860" s="66"/>
      <c r="G1860" s="63"/>
      <c r="H1860" s="67"/>
      <c r="I1860" s="68"/>
      <c r="J1860" s="68"/>
      <c r="K1860" s="34"/>
      <c r="L1860" s="75">
        <v>1860</v>
      </c>
      <c r="M1860" s="75" t="b">
        <f xml:space="preserve"> IF(AND(Edges[Relationship Date (UTC)] &gt;= Misc!$O$2, Edges[Relationship Date (UTC)] &lt;= Misc!$P$2,Edges[Tweet Date (UTC)] &gt;= Misc!$O$3, Edges[Tweet Date (UTC)] &lt;= Misc!$P$3,TRUE), TRUE, FALSE)</f>
        <v>1</v>
      </c>
      <c r="N1860" s="70"/>
      <c r="O1860" s="87" t="s">
        <v>1908</v>
      </c>
      <c r="P1860" s="90">
        <v>44081.396921296298</v>
      </c>
      <c r="Q1860" s="87" t="s">
        <v>2447</v>
      </c>
      <c r="R1860" s="87"/>
      <c r="S1860" s="87"/>
      <c r="T1860" s="87"/>
      <c r="U1860" s="90">
        <v>44081.396921296298</v>
      </c>
      <c r="V1860" s="92" t="s">
        <v>4201</v>
      </c>
      <c r="W1860" s="87"/>
      <c r="X1860" s="87"/>
      <c r="Y1860" s="96" t="s">
        <v>6201</v>
      </c>
      <c r="Z1860" s="87"/>
      <c r="AA1860" s="48">
        <v>0</v>
      </c>
      <c r="AB1860" s="49">
        <v>0</v>
      </c>
      <c r="AC1860" s="48">
        <v>0</v>
      </c>
      <c r="AD1860" s="49">
        <v>0</v>
      </c>
      <c r="AE1860" s="48">
        <v>0</v>
      </c>
      <c r="AF1860" s="49">
        <v>0</v>
      </c>
      <c r="AG1860" s="48">
        <v>28</v>
      </c>
      <c r="AH1860" s="49">
        <v>100</v>
      </c>
      <c r="AI1860" s="48">
        <v>28</v>
      </c>
    </row>
    <row r="1861" spans="1:35" x14ac:dyDescent="0.25">
      <c r="A1861" s="62" t="s">
        <v>993</v>
      </c>
      <c r="B1861" s="62" t="s">
        <v>1808</v>
      </c>
      <c r="C1861" s="63"/>
      <c r="D1861" s="64"/>
      <c r="E1861" s="65"/>
      <c r="F1861" s="66"/>
      <c r="G1861" s="63"/>
      <c r="H1861" s="67"/>
      <c r="I1861" s="68"/>
      <c r="J1861" s="68"/>
      <c r="K1861" s="34"/>
      <c r="L1861" s="75">
        <v>1861</v>
      </c>
      <c r="M1861" s="75" t="b">
        <f xml:space="preserve"> IF(AND(Edges[Relationship Date (UTC)] &gt;= Misc!$O$2, Edges[Relationship Date (UTC)] &lt;= Misc!$P$2,Edges[Tweet Date (UTC)] &gt;= Misc!$O$3, Edges[Tweet Date (UTC)] &lt;= Misc!$P$3,TRUE), TRUE, FALSE)</f>
        <v>1</v>
      </c>
      <c r="N1861" s="70"/>
      <c r="O1861" s="87" t="s">
        <v>1908</v>
      </c>
      <c r="P1861" s="90">
        <v>44081.397118055553</v>
      </c>
      <c r="Q1861" s="87" t="s">
        <v>2449</v>
      </c>
      <c r="R1861" s="87"/>
      <c r="S1861" s="87"/>
      <c r="T1861" s="87" t="s">
        <v>2746</v>
      </c>
      <c r="U1861" s="90">
        <v>44081.397118055553</v>
      </c>
      <c r="V1861" s="92" t="s">
        <v>4203</v>
      </c>
      <c r="W1861" s="87"/>
      <c r="X1861" s="87"/>
      <c r="Y1861" s="96" t="s">
        <v>6203</v>
      </c>
      <c r="Z1861" s="87"/>
      <c r="AA1861" s="48">
        <v>0</v>
      </c>
      <c r="AB1861" s="49">
        <v>0</v>
      </c>
      <c r="AC1861" s="48">
        <v>0</v>
      </c>
      <c r="AD1861" s="49">
        <v>0</v>
      </c>
      <c r="AE1861" s="48">
        <v>0</v>
      </c>
      <c r="AF1861" s="49">
        <v>0</v>
      </c>
      <c r="AG1861" s="48">
        <v>20</v>
      </c>
      <c r="AH1861" s="49">
        <v>100</v>
      </c>
      <c r="AI1861" s="48">
        <v>20</v>
      </c>
    </row>
    <row r="1862" spans="1:35" x14ac:dyDescent="0.25">
      <c r="A1862" s="62" t="s">
        <v>993</v>
      </c>
      <c r="B1862" s="62" t="s">
        <v>1809</v>
      </c>
      <c r="C1862" s="63"/>
      <c r="D1862" s="64"/>
      <c r="E1862" s="65"/>
      <c r="F1862" s="66"/>
      <c r="G1862" s="63"/>
      <c r="H1862" s="67"/>
      <c r="I1862" s="68"/>
      <c r="J1862" s="68"/>
      <c r="K1862" s="34"/>
      <c r="L1862" s="75">
        <v>1862</v>
      </c>
      <c r="M1862" s="75" t="b">
        <f xml:space="preserve"> IF(AND(Edges[Relationship Date (UTC)] &gt;= Misc!$O$2, Edges[Relationship Date (UTC)] &lt;= Misc!$P$2,Edges[Tweet Date (UTC)] &gt;= Misc!$O$3, Edges[Tweet Date (UTC)] &lt;= Misc!$P$3,TRUE), TRUE, FALSE)</f>
        <v>1</v>
      </c>
      <c r="N1862" s="70"/>
      <c r="O1862" s="87" t="s">
        <v>1908</v>
      </c>
      <c r="P1862" s="90">
        <v>44081.397152777776</v>
      </c>
      <c r="Q1862" s="87" t="s">
        <v>2460</v>
      </c>
      <c r="R1862" s="87"/>
      <c r="S1862" s="87"/>
      <c r="T1862" s="87" t="s">
        <v>2839</v>
      </c>
      <c r="U1862" s="90">
        <v>44081.397152777776</v>
      </c>
      <c r="V1862" s="92" t="s">
        <v>4214</v>
      </c>
      <c r="W1862" s="87"/>
      <c r="X1862" s="87"/>
      <c r="Y1862" s="96" t="s">
        <v>6214</v>
      </c>
      <c r="Z1862" s="87"/>
      <c r="AA1862" s="48">
        <v>0</v>
      </c>
      <c r="AB1862" s="49">
        <v>0</v>
      </c>
      <c r="AC1862" s="48">
        <v>0</v>
      </c>
      <c r="AD1862" s="49">
        <v>0</v>
      </c>
      <c r="AE1862" s="48">
        <v>0</v>
      </c>
      <c r="AF1862" s="49">
        <v>0</v>
      </c>
      <c r="AG1862" s="48">
        <v>39</v>
      </c>
      <c r="AH1862" s="49">
        <v>100</v>
      </c>
      <c r="AI1862" s="48">
        <v>39</v>
      </c>
    </row>
    <row r="1863" spans="1:35" x14ac:dyDescent="0.25">
      <c r="A1863" s="62" t="s">
        <v>993</v>
      </c>
      <c r="B1863" s="62" t="s">
        <v>419</v>
      </c>
      <c r="C1863" s="63"/>
      <c r="D1863" s="64"/>
      <c r="E1863" s="65"/>
      <c r="F1863" s="66"/>
      <c r="G1863" s="63"/>
      <c r="H1863" s="67"/>
      <c r="I1863" s="68"/>
      <c r="J1863" s="68"/>
      <c r="K1863" s="34"/>
      <c r="L1863" s="75">
        <v>1863</v>
      </c>
      <c r="M1863" s="75" t="b">
        <f xml:space="preserve"> IF(AND(Edges[Relationship Date (UTC)] &gt;= Misc!$O$2, Edges[Relationship Date (UTC)] &lt;= Misc!$P$2,Edges[Tweet Date (UTC)] &gt;= Misc!$O$3, Edges[Tweet Date (UTC)] &lt;= Misc!$P$3,TRUE), TRUE, FALSE)</f>
        <v>1</v>
      </c>
      <c r="N1863" s="70"/>
      <c r="O1863" s="87" t="s">
        <v>1908</v>
      </c>
      <c r="P1863" s="90">
        <v>44081.394976851851</v>
      </c>
      <c r="Q1863" s="87" t="s">
        <v>2433</v>
      </c>
      <c r="R1863" s="87"/>
      <c r="S1863" s="87"/>
      <c r="T1863" s="87"/>
      <c r="U1863" s="90">
        <v>44081.394976851851</v>
      </c>
      <c r="V1863" s="92" t="s">
        <v>4186</v>
      </c>
      <c r="W1863" s="87"/>
      <c r="X1863" s="87"/>
      <c r="Y1863" s="96" t="s">
        <v>6186</v>
      </c>
      <c r="Z1863" s="87"/>
      <c r="AA1863" s="48"/>
      <c r="AB1863" s="49"/>
      <c r="AC1863" s="48"/>
      <c r="AD1863" s="49"/>
      <c r="AE1863" s="48"/>
      <c r="AF1863" s="49"/>
      <c r="AG1863" s="48"/>
      <c r="AH1863" s="49"/>
      <c r="AI1863" s="48"/>
    </row>
    <row r="1864" spans="1:35" x14ac:dyDescent="0.25">
      <c r="A1864" s="62" t="s">
        <v>993</v>
      </c>
      <c r="B1864" s="62" t="s">
        <v>419</v>
      </c>
      <c r="C1864" s="63"/>
      <c r="D1864" s="64"/>
      <c r="E1864" s="65"/>
      <c r="F1864" s="66"/>
      <c r="G1864" s="63"/>
      <c r="H1864" s="67"/>
      <c r="I1864" s="68"/>
      <c r="J1864" s="68"/>
      <c r="K1864" s="34"/>
      <c r="L1864" s="75">
        <v>1864</v>
      </c>
      <c r="M1864" s="75" t="b">
        <f xml:space="preserve"> IF(AND(Edges[Relationship Date (UTC)] &gt;= Misc!$O$2, Edges[Relationship Date (UTC)] &lt;= Misc!$P$2,Edges[Tweet Date (UTC)] &gt;= Misc!$O$3, Edges[Tweet Date (UTC)] &lt;= Misc!$P$3,TRUE), TRUE, FALSE)</f>
        <v>1</v>
      </c>
      <c r="N1864" s="70"/>
      <c r="O1864" s="87" t="s">
        <v>1908</v>
      </c>
      <c r="P1864" s="90">
        <v>44081.396354166667</v>
      </c>
      <c r="Q1864" s="87" t="s">
        <v>2440</v>
      </c>
      <c r="R1864" s="87"/>
      <c r="S1864" s="87"/>
      <c r="T1864" s="87" t="s">
        <v>2866</v>
      </c>
      <c r="U1864" s="90">
        <v>44081.396354166667</v>
      </c>
      <c r="V1864" s="92" t="s">
        <v>4194</v>
      </c>
      <c r="W1864" s="87"/>
      <c r="X1864" s="87"/>
      <c r="Y1864" s="96" t="s">
        <v>6194</v>
      </c>
      <c r="Z1864" s="87"/>
      <c r="AA1864" s="48"/>
      <c r="AB1864" s="49"/>
      <c r="AC1864" s="48"/>
      <c r="AD1864" s="49"/>
      <c r="AE1864" s="48"/>
      <c r="AF1864" s="49"/>
      <c r="AG1864" s="48"/>
      <c r="AH1864" s="49"/>
      <c r="AI1864" s="48"/>
    </row>
    <row r="1865" spans="1:35" x14ac:dyDescent="0.25">
      <c r="A1865" s="62" t="s">
        <v>993</v>
      </c>
      <c r="B1865" s="62" t="s">
        <v>419</v>
      </c>
      <c r="C1865" s="63"/>
      <c r="D1865" s="64"/>
      <c r="E1865" s="65"/>
      <c r="F1865" s="66"/>
      <c r="G1865" s="63"/>
      <c r="H1865" s="67"/>
      <c r="I1865" s="68"/>
      <c r="J1865" s="68"/>
      <c r="K1865" s="34"/>
      <c r="L1865" s="75">
        <v>1865</v>
      </c>
      <c r="M1865" s="75" t="b">
        <f xml:space="preserve"> IF(AND(Edges[Relationship Date (UTC)] &gt;= Misc!$O$2, Edges[Relationship Date (UTC)] &lt;= Misc!$P$2,Edges[Tweet Date (UTC)] &gt;= Misc!$O$3, Edges[Tweet Date (UTC)] &lt;= Misc!$P$3,TRUE), TRUE, FALSE)</f>
        <v>1</v>
      </c>
      <c r="N1865" s="70"/>
      <c r="O1865" s="87" t="s">
        <v>1908</v>
      </c>
      <c r="P1865" s="90">
        <v>44081.39638888889</v>
      </c>
      <c r="Q1865" s="87" t="s">
        <v>2441</v>
      </c>
      <c r="R1865" s="87"/>
      <c r="S1865" s="87"/>
      <c r="T1865" s="87"/>
      <c r="U1865" s="90">
        <v>44081.39638888889</v>
      </c>
      <c r="V1865" s="92" t="s">
        <v>4195</v>
      </c>
      <c r="W1865" s="87"/>
      <c r="X1865" s="87"/>
      <c r="Y1865" s="96" t="s">
        <v>6195</v>
      </c>
      <c r="Z1865" s="87"/>
      <c r="AA1865" s="48"/>
      <c r="AB1865" s="49"/>
      <c r="AC1865" s="48"/>
      <c r="AD1865" s="49"/>
      <c r="AE1865" s="48"/>
      <c r="AF1865" s="49"/>
      <c r="AG1865" s="48"/>
      <c r="AH1865" s="49"/>
      <c r="AI1865" s="48"/>
    </row>
    <row r="1866" spans="1:35" x14ac:dyDescent="0.25">
      <c r="A1866" s="62" t="s">
        <v>993</v>
      </c>
      <c r="B1866" s="62" t="s">
        <v>419</v>
      </c>
      <c r="C1866" s="63"/>
      <c r="D1866" s="64"/>
      <c r="E1866" s="65"/>
      <c r="F1866" s="66"/>
      <c r="G1866" s="63"/>
      <c r="H1866" s="67"/>
      <c r="I1866" s="68"/>
      <c r="J1866" s="68"/>
      <c r="K1866" s="34"/>
      <c r="L1866" s="75">
        <v>1866</v>
      </c>
      <c r="M1866" s="75" t="b">
        <f xml:space="preserve"> IF(AND(Edges[Relationship Date (UTC)] &gt;= Misc!$O$2, Edges[Relationship Date (UTC)] &lt;= Misc!$P$2,Edges[Tweet Date (UTC)] &gt;= Misc!$O$3, Edges[Tweet Date (UTC)] &lt;= Misc!$P$3,TRUE), TRUE, FALSE)</f>
        <v>1</v>
      </c>
      <c r="N1866" s="70"/>
      <c r="O1866" s="87" t="s">
        <v>1908</v>
      </c>
      <c r="P1866" s="90">
        <v>44081.397187499999</v>
      </c>
      <c r="Q1866" s="87" t="s">
        <v>2461</v>
      </c>
      <c r="R1866" s="87"/>
      <c r="S1866" s="87"/>
      <c r="T1866" s="87" t="s">
        <v>2746</v>
      </c>
      <c r="U1866" s="90">
        <v>44081.397187499999</v>
      </c>
      <c r="V1866" s="92" t="s">
        <v>4215</v>
      </c>
      <c r="W1866" s="87"/>
      <c r="X1866" s="87"/>
      <c r="Y1866" s="96" t="s">
        <v>6215</v>
      </c>
      <c r="Z1866" s="87"/>
      <c r="AA1866" s="48"/>
      <c r="AB1866" s="49"/>
      <c r="AC1866" s="48"/>
      <c r="AD1866" s="49"/>
      <c r="AE1866" s="48"/>
      <c r="AF1866" s="49"/>
      <c r="AG1866" s="48"/>
      <c r="AH1866" s="49"/>
      <c r="AI1866" s="48"/>
    </row>
    <row r="1867" spans="1:35" x14ac:dyDescent="0.25">
      <c r="A1867" s="62" t="s">
        <v>993</v>
      </c>
      <c r="B1867" s="62" t="s">
        <v>1690</v>
      </c>
      <c r="C1867" s="63"/>
      <c r="D1867" s="64"/>
      <c r="E1867" s="65"/>
      <c r="F1867" s="66"/>
      <c r="G1867" s="63"/>
      <c r="H1867" s="67"/>
      <c r="I1867" s="68"/>
      <c r="J1867" s="68"/>
      <c r="K1867" s="34"/>
      <c r="L1867" s="75">
        <v>1867</v>
      </c>
      <c r="M1867" s="75" t="b">
        <f xml:space="preserve"> IF(AND(Edges[Relationship Date (UTC)] &gt;= Misc!$O$2, Edges[Relationship Date (UTC)] &lt;= Misc!$P$2,Edges[Tweet Date (UTC)] &gt;= Misc!$O$3, Edges[Tweet Date (UTC)] &lt;= Misc!$P$3,TRUE), TRUE, FALSE)</f>
        <v>1</v>
      </c>
      <c r="N1867" s="70"/>
      <c r="O1867" s="87" t="s">
        <v>1908</v>
      </c>
      <c r="P1867" s="90">
        <v>44081.393275462964</v>
      </c>
      <c r="Q1867" s="87" t="s">
        <v>2462</v>
      </c>
      <c r="R1867" s="87"/>
      <c r="S1867" s="87"/>
      <c r="T1867" s="87"/>
      <c r="U1867" s="90">
        <v>44081.393275462964</v>
      </c>
      <c r="V1867" s="92" t="s">
        <v>4216</v>
      </c>
      <c r="W1867" s="87"/>
      <c r="X1867" s="87"/>
      <c r="Y1867" s="96" t="s">
        <v>6216</v>
      </c>
      <c r="Z1867" s="87"/>
      <c r="AA1867" s="48"/>
      <c r="AB1867" s="49"/>
      <c r="AC1867" s="48"/>
      <c r="AD1867" s="49"/>
      <c r="AE1867" s="48"/>
      <c r="AF1867" s="49"/>
      <c r="AG1867" s="48"/>
      <c r="AH1867" s="49"/>
      <c r="AI1867" s="48"/>
    </row>
    <row r="1868" spans="1:35" x14ac:dyDescent="0.25">
      <c r="A1868" s="62" t="s">
        <v>993</v>
      </c>
      <c r="B1868" s="62" t="s">
        <v>1690</v>
      </c>
      <c r="C1868" s="63"/>
      <c r="D1868" s="64"/>
      <c r="E1868" s="65"/>
      <c r="F1868" s="66"/>
      <c r="G1868" s="63"/>
      <c r="H1868" s="67"/>
      <c r="I1868" s="68"/>
      <c r="J1868" s="68"/>
      <c r="K1868" s="34"/>
      <c r="L1868" s="75">
        <v>1868</v>
      </c>
      <c r="M1868" s="75" t="b">
        <f xml:space="preserve"> IF(AND(Edges[Relationship Date (UTC)] &gt;= Misc!$O$2, Edges[Relationship Date (UTC)] &lt;= Misc!$P$2,Edges[Tweet Date (UTC)] &gt;= Misc!$O$3, Edges[Tweet Date (UTC)] &lt;= Misc!$P$3,TRUE), TRUE, FALSE)</f>
        <v>1</v>
      </c>
      <c r="N1868" s="70"/>
      <c r="O1868" s="87" t="s">
        <v>1908</v>
      </c>
      <c r="P1868" s="90">
        <v>44081.393483796295</v>
      </c>
      <c r="Q1868" s="87" t="s">
        <v>2462</v>
      </c>
      <c r="R1868" s="87"/>
      <c r="S1868" s="87"/>
      <c r="T1868" s="87"/>
      <c r="U1868" s="90">
        <v>44081.393483796295</v>
      </c>
      <c r="V1868" s="92" t="s">
        <v>4217</v>
      </c>
      <c r="W1868" s="87"/>
      <c r="X1868" s="87"/>
      <c r="Y1868" s="96" t="s">
        <v>6217</v>
      </c>
      <c r="Z1868" s="87"/>
      <c r="AA1868" s="48"/>
      <c r="AB1868" s="49"/>
      <c r="AC1868" s="48"/>
      <c r="AD1868" s="49"/>
      <c r="AE1868" s="48"/>
      <c r="AF1868" s="49"/>
      <c r="AG1868" s="48"/>
      <c r="AH1868" s="49"/>
      <c r="AI1868" s="48"/>
    </row>
    <row r="1869" spans="1:35" x14ac:dyDescent="0.25">
      <c r="A1869" s="62" t="s">
        <v>993</v>
      </c>
      <c r="B1869" s="62" t="s">
        <v>1690</v>
      </c>
      <c r="C1869" s="63"/>
      <c r="D1869" s="64"/>
      <c r="E1869" s="65"/>
      <c r="F1869" s="66"/>
      <c r="G1869" s="63"/>
      <c r="H1869" s="67"/>
      <c r="I1869" s="68"/>
      <c r="J1869" s="68"/>
      <c r="K1869" s="34"/>
      <c r="L1869" s="75">
        <v>1869</v>
      </c>
      <c r="M1869" s="75" t="b">
        <f xml:space="preserve"> IF(AND(Edges[Relationship Date (UTC)] &gt;= Misc!$O$2, Edges[Relationship Date (UTC)] &lt;= Misc!$P$2,Edges[Tweet Date (UTC)] &gt;= Misc!$O$3, Edges[Tweet Date (UTC)] &lt;= Misc!$P$3,TRUE), TRUE, FALSE)</f>
        <v>1</v>
      </c>
      <c r="N1869" s="70"/>
      <c r="O1869" s="87" t="s">
        <v>1908</v>
      </c>
      <c r="P1869" s="90">
        <v>44081.393634259257</v>
      </c>
      <c r="Q1869" s="87" t="s">
        <v>2463</v>
      </c>
      <c r="R1869" s="87"/>
      <c r="S1869" s="87"/>
      <c r="T1869" s="87"/>
      <c r="U1869" s="90">
        <v>44081.393634259257</v>
      </c>
      <c r="V1869" s="92" t="s">
        <v>4218</v>
      </c>
      <c r="W1869" s="87"/>
      <c r="X1869" s="87"/>
      <c r="Y1869" s="96" t="s">
        <v>6218</v>
      </c>
      <c r="Z1869" s="87"/>
      <c r="AA1869" s="48"/>
      <c r="AB1869" s="49"/>
      <c r="AC1869" s="48"/>
      <c r="AD1869" s="49"/>
      <c r="AE1869" s="48"/>
      <c r="AF1869" s="49"/>
      <c r="AG1869" s="48"/>
      <c r="AH1869" s="49"/>
      <c r="AI1869" s="48"/>
    </row>
    <row r="1870" spans="1:35" x14ac:dyDescent="0.25">
      <c r="A1870" s="62" t="s">
        <v>993</v>
      </c>
      <c r="B1870" s="62" t="s">
        <v>1690</v>
      </c>
      <c r="C1870" s="63"/>
      <c r="D1870" s="64"/>
      <c r="E1870" s="65"/>
      <c r="F1870" s="66"/>
      <c r="G1870" s="63"/>
      <c r="H1870" s="67"/>
      <c r="I1870" s="68"/>
      <c r="J1870" s="68"/>
      <c r="K1870" s="34"/>
      <c r="L1870" s="75">
        <v>1870</v>
      </c>
      <c r="M1870" s="75" t="b">
        <f xml:space="preserve"> IF(AND(Edges[Relationship Date (UTC)] &gt;= Misc!$O$2, Edges[Relationship Date (UTC)] &lt;= Misc!$P$2,Edges[Tweet Date (UTC)] &gt;= Misc!$O$3, Edges[Tweet Date (UTC)] &lt;= Misc!$P$3,TRUE), TRUE, FALSE)</f>
        <v>1</v>
      </c>
      <c r="N1870" s="70"/>
      <c r="O1870" s="87" t="s">
        <v>1908</v>
      </c>
      <c r="P1870" s="90">
        <v>44081.39366898148</v>
      </c>
      <c r="Q1870" s="87" t="s">
        <v>2462</v>
      </c>
      <c r="R1870" s="87"/>
      <c r="S1870" s="87"/>
      <c r="T1870" s="87"/>
      <c r="U1870" s="90">
        <v>44081.39366898148</v>
      </c>
      <c r="V1870" s="92" t="s">
        <v>4219</v>
      </c>
      <c r="W1870" s="87"/>
      <c r="X1870" s="87"/>
      <c r="Y1870" s="96" t="s">
        <v>6219</v>
      </c>
      <c r="Z1870" s="87"/>
      <c r="AA1870" s="48"/>
      <c r="AB1870" s="49"/>
      <c r="AC1870" s="48"/>
      <c r="AD1870" s="49"/>
      <c r="AE1870" s="48"/>
      <c r="AF1870" s="49"/>
      <c r="AG1870" s="48"/>
      <c r="AH1870" s="49"/>
      <c r="AI1870" s="48"/>
    </row>
    <row r="1871" spans="1:35" x14ac:dyDescent="0.25">
      <c r="A1871" s="62" t="s">
        <v>993</v>
      </c>
      <c r="B1871" s="62" t="s">
        <v>1690</v>
      </c>
      <c r="C1871" s="63"/>
      <c r="D1871" s="64"/>
      <c r="E1871" s="65"/>
      <c r="F1871" s="66"/>
      <c r="G1871" s="63"/>
      <c r="H1871" s="67"/>
      <c r="I1871" s="68"/>
      <c r="J1871" s="68"/>
      <c r="K1871" s="34"/>
      <c r="L1871" s="75">
        <v>1871</v>
      </c>
      <c r="M1871" s="75" t="b">
        <f xml:space="preserve"> IF(AND(Edges[Relationship Date (UTC)] &gt;= Misc!$O$2, Edges[Relationship Date (UTC)] &lt;= Misc!$P$2,Edges[Tweet Date (UTC)] &gt;= Misc!$O$3, Edges[Tweet Date (UTC)] &lt;= Misc!$P$3,TRUE), TRUE, FALSE)</f>
        <v>1</v>
      </c>
      <c r="N1871" s="70"/>
      <c r="O1871" s="87" t="s">
        <v>1908</v>
      </c>
      <c r="P1871" s="90">
        <v>44081.39371527778</v>
      </c>
      <c r="Q1871" s="87" t="s">
        <v>2462</v>
      </c>
      <c r="R1871" s="87"/>
      <c r="S1871" s="87"/>
      <c r="T1871" s="87"/>
      <c r="U1871" s="90">
        <v>44081.39371527778</v>
      </c>
      <c r="V1871" s="92" t="s">
        <v>4220</v>
      </c>
      <c r="W1871" s="87"/>
      <c r="X1871" s="87"/>
      <c r="Y1871" s="96" t="s">
        <v>6220</v>
      </c>
      <c r="Z1871" s="87"/>
      <c r="AA1871" s="48"/>
      <c r="AB1871" s="49"/>
      <c r="AC1871" s="48"/>
      <c r="AD1871" s="49"/>
      <c r="AE1871" s="48"/>
      <c r="AF1871" s="49"/>
      <c r="AG1871" s="48"/>
      <c r="AH1871" s="49"/>
      <c r="AI1871" s="48"/>
    </row>
    <row r="1872" spans="1:35" x14ac:dyDescent="0.25">
      <c r="A1872" s="62" t="s">
        <v>993</v>
      </c>
      <c r="B1872" s="62" t="s">
        <v>1690</v>
      </c>
      <c r="C1872" s="63"/>
      <c r="D1872" s="64"/>
      <c r="E1872" s="65"/>
      <c r="F1872" s="66"/>
      <c r="G1872" s="63"/>
      <c r="H1872" s="67"/>
      <c r="I1872" s="68"/>
      <c r="J1872" s="68"/>
      <c r="K1872" s="34"/>
      <c r="L1872" s="75">
        <v>1872</v>
      </c>
      <c r="M1872" s="75" t="b">
        <f xml:space="preserve"> IF(AND(Edges[Relationship Date (UTC)] &gt;= Misc!$O$2, Edges[Relationship Date (UTC)] &lt;= Misc!$P$2,Edges[Tweet Date (UTC)] &gt;= Misc!$O$3, Edges[Tweet Date (UTC)] &lt;= Misc!$P$3,TRUE), TRUE, FALSE)</f>
        <v>1</v>
      </c>
      <c r="N1872" s="70"/>
      <c r="O1872" s="87" t="s">
        <v>1908</v>
      </c>
      <c r="P1872" s="90">
        <v>44081.393750000003</v>
      </c>
      <c r="Q1872" s="87" t="s">
        <v>2462</v>
      </c>
      <c r="R1872" s="87"/>
      <c r="S1872" s="87"/>
      <c r="T1872" s="87"/>
      <c r="U1872" s="90">
        <v>44081.393750000003</v>
      </c>
      <c r="V1872" s="92" t="s">
        <v>4221</v>
      </c>
      <c r="W1872" s="87"/>
      <c r="X1872" s="87"/>
      <c r="Y1872" s="96" t="s">
        <v>6221</v>
      </c>
      <c r="Z1872" s="87"/>
      <c r="AA1872" s="48"/>
      <c r="AB1872" s="49"/>
      <c r="AC1872" s="48"/>
      <c r="AD1872" s="49"/>
      <c r="AE1872" s="48"/>
      <c r="AF1872" s="49"/>
      <c r="AG1872" s="48"/>
      <c r="AH1872" s="49"/>
      <c r="AI1872" s="48"/>
    </row>
    <row r="1873" spans="1:35" x14ac:dyDescent="0.25">
      <c r="A1873" s="62" t="s">
        <v>993</v>
      </c>
      <c r="B1873" s="62" t="s">
        <v>1690</v>
      </c>
      <c r="C1873" s="63"/>
      <c r="D1873" s="64"/>
      <c r="E1873" s="65"/>
      <c r="F1873" s="66"/>
      <c r="G1873" s="63"/>
      <c r="H1873" s="67"/>
      <c r="I1873" s="68"/>
      <c r="J1873" s="68"/>
      <c r="K1873" s="34"/>
      <c r="L1873" s="75">
        <v>1873</v>
      </c>
      <c r="M1873" s="75" t="b">
        <f xml:space="preserve"> IF(AND(Edges[Relationship Date (UTC)] &gt;= Misc!$O$2, Edges[Relationship Date (UTC)] &lt;= Misc!$P$2,Edges[Tweet Date (UTC)] &gt;= Misc!$O$3, Edges[Tweet Date (UTC)] &lt;= Misc!$P$3,TRUE), TRUE, FALSE)</f>
        <v>1</v>
      </c>
      <c r="N1873" s="70"/>
      <c r="O1873" s="87" t="s">
        <v>1908</v>
      </c>
      <c r="P1873" s="90">
        <v>44081.393784722219</v>
      </c>
      <c r="Q1873" s="87" t="s">
        <v>2462</v>
      </c>
      <c r="R1873" s="87"/>
      <c r="S1873" s="87"/>
      <c r="T1873" s="87"/>
      <c r="U1873" s="90">
        <v>44081.393784722219</v>
      </c>
      <c r="V1873" s="92" t="s">
        <v>4222</v>
      </c>
      <c r="W1873" s="87"/>
      <c r="X1873" s="87"/>
      <c r="Y1873" s="96" t="s">
        <v>6222</v>
      </c>
      <c r="Z1873" s="87"/>
      <c r="AA1873" s="48"/>
      <c r="AB1873" s="49"/>
      <c r="AC1873" s="48"/>
      <c r="AD1873" s="49"/>
      <c r="AE1873" s="48"/>
      <c r="AF1873" s="49"/>
      <c r="AG1873" s="48"/>
      <c r="AH1873" s="49"/>
      <c r="AI1873" s="48"/>
    </row>
    <row r="1874" spans="1:35" x14ac:dyDescent="0.25">
      <c r="A1874" s="62" t="s">
        <v>993</v>
      </c>
      <c r="B1874" s="62" t="s">
        <v>1690</v>
      </c>
      <c r="C1874" s="63"/>
      <c r="D1874" s="64"/>
      <c r="E1874" s="65"/>
      <c r="F1874" s="66"/>
      <c r="G1874" s="63"/>
      <c r="H1874" s="67"/>
      <c r="I1874" s="68"/>
      <c r="J1874" s="68"/>
      <c r="K1874" s="34"/>
      <c r="L1874" s="75">
        <v>1874</v>
      </c>
      <c r="M1874" s="75" t="b">
        <f xml:space="preserve"> IF(AND(Edges[Relationship Date (UTC)] &gt;= Misc!$O$2, Edges[Relationship Date (UTC)] &lt;= Misc!$P$2,Edges[Tweet Date (UTC)] &gt;= Misc!$O$3, Edges[Tweet Date (UTC)] &lt;= Misc!$P$3,TRUE), TRUE, FALSE)</f>
        <v>1</v>
      </c>
      <c r="N1874" s="70"/>
      <c r="O1874" s="87" t="s">
        <v>1908</v>
      </c>
      <c r="P1874" s="90">
        <v>44081.393831018519</v>
      </c>
      <c r="Q1874" s="87" t="s">
        <v>2462</v>
      </c>
      <c r="R1874" s="87"/>
      <c r="S1874" s="87"/>
      <c r="T1874" s="87"/>
      <c r="U1874" s="90">
        <v>44081.393831018519</v>
      </c>
      <c r="V1874" s="92" t="s">
        <v>4223</v>
      </c>
      <c r="W1874" s="87"/>
      <c r="X1874" s="87"/>
      <c r="Y1874" s="96" t="s">
        <v>6223</v>
      </c>
      <c r="Z1874" s="87"/>
      <c r="AA1874" s="48"/>
      <c r="AB1874" s="49"/>
      <c r="AC1874" s="48"/>
      <c r="AD1874" s="49"/>
      <c r="AE1874" s="48"/>
      <c r="AF1874" s="49"/>
      <c r="AG1874" s="48"/>
      <c r="AH1874" s="49"/>
      <c r="AI1874" s="48"/>
    </row>
    <row r="1875" spans="1:35" x14ac:dyDescent="0.25">
      <c r="A1875" s="62" t="s">
        <v>993</v>
      </c>
      <c r="B1875" s="62" t="s">
        <v>1690</v>
      </c>
      <c r="C1875" s="63"/>
      <c r="D1875" s="64"/>
      <c r="E1875" s="65"/>
      <c r="F1875" s="66"/>
      <c r="G1875" s="63"/>
      <c r="H1875" s="67"/>
      <c r="I1875" s="68"/>
      <c r="J1875" s="68"/>
      <c r="K1875" s="34"/>
      <c r="L1875" s="75">
        <v>1875</v>
      </c>
      <c r="M1875" s="75" t="b">
        <f xml:space="preserve"> IF(AND(Edges[Relationship Date (UTC)] &gt;= Misc!$O$2, Edges[Relationship Date (UTC)] &lt;= Misc!$P$2,Edges[Tweet Date (UTC)] &gt;= Misc!$O$3, Edges[Tweet Date (UTC)] &lt;= Misc!$P$3,TRUE), TRUE, FALSE)</f>
        <v>1</v>
      </c>
      <c r="N1875" s="70"/>
      <c r="O1875" s="87" t="s">
        <v>1908</v>
      </c>
      <c r="P1875" s="90">
        <v>44081.393865740742</v>
      </c>
      <c r="Q1875" s="87" t="s">
        <v>2462</v>
      </c>
      <c r="R1875" s="87"/>
      <c r="S1875" s="87"/>
      <c r="T1875" s="87"/>
      <c r="U1875" s="90">
        <v>44081.393865740742</v>
      </c>
      <c r="V1875" s="92" t="s">
        <v>4224</v>
      </c>
      <c r="W1875" s="87"/>
      <c r="X1875" s="87"/>
      <c r="Y1875" s="96" t="s">
        <v>6224</v>
      </c>
      <c r="Z1875" s="87"/>
      <c r="AA1875" s="48"/>
      <c r="AB1875" s="49"/>
      <c r="AC1875" s="48"/>
      <c r="AD1875" s="49"/>
      <c r="AE1875" s="48"/>
      <c r="AF1875" s="49"/>
      <c r="AG1875" s="48"/>
      <c r="AH1875" s="49"/>
      <c r="AI1875" s="48"/>
    </row>
    <row r="1876" spans="1:35" x14ac:dyDescent="0.25">
      <c r="A1876" s="62" t="s">
        <v>993</v>
      </c>
      <c r="B1876" s="62" t="s">
        <v>1690</v>
      </c>
      <c r="C1876" s="63"/>
      <c r="D1876" s="64"/>
      <c r="E1876" s="65"/>
      <c r="F1876" s="66"/>
      <c r="G1876" s="63"/>
      <c r="H1876" s="67"/>
      <c r="I1876" s="68"/>
      <c r="J1876" s="68"/>
      <c r="K1876" s="34"/>
      <c r="L1876" s="75">
        <v>1876</v>
      </c>
      <c r="M1876" s="75" t="b">
        <f xml:space="preserve"> IF(AND(Edges[Relationship Date (UTC)] &gt;= Misc!$O$2, Edges[Relationship Date (UTC)] &lt;= Misc!$P$2,Edges[Tweet Date (UTC)] &gt;= Misc!$O$3, Edges[Tweet Date (UTC)] &lt;= Misc!$P$3,TRUE), TRUE, FALSE)</f>
        <v>1</v>
      </c>
      <c r="N1876" s="70"/>
      <c r="O1876" s="87" t="s">
        <v>1908</v>
      </c>
      <c r="P1876" s="90">
        <v>44081.393900462965</v>
      </c>
      <c r="Q1876" s="87" t="s">
        <v>2462</v>
      </c>
      <c r="R1876" s="87"/>
      <c r="S1876" s="87"/>
      <c r="T1876" s="87"/>
      <c r="U1876" s="90">
        <v>44081.393900462965</v>
      </c>
      <c r="V1876" s="92" t="s">
        <v>4225</v>
      </c>
      <c r="W1876" s="87"/>
      <c r="X1876" s="87"/>
      <c r="Y1876" s="96" t="s">
        <v>6225</v>
      </c>
      <c r="Z1876" s="87"/>
      <c r="AA1876" s="48"/>
      <c r="AB1876" s="49"/>
      <c r="AC1876" s="48"/>
      <c r="AD1876" s="49"/>
      <c r="AE1876" s="48"/>
      <c r="AF1876" s="49"/>
      <c r="AG1876" s="48"/>
      <c r="AH1876" s="49"/>
      <c r="AI1876" s="48"/>
    </row>
    <row r="1877" spans="1:35" x14ac:dyDescent="0.25">
      <c r="A1877" s="62" t="s">
        <v>993</v>
      </c>
      <c r="B1877" s="62" t="s">
        <v>1690</v>
      </c>
      <c r="C1877" s="63"/>
      <c r="D1877" s="64"/>
      <c r="E1877" s="65"/>
      <c r="F1877" s="66"/>
      <c r="G1877" s="63"/>
      <c r="H1877" s="67"/>
      <c r="I1877" s="68"/>
      <c r="J1877" s="68"/>
      <c r="K1877" s="34"/>
      <c r="L1877" s="75">
        <v>1877</v>
      </c>
      <c r="M1877" s="75" t="b">
        <f xml:space="preserve"> IF(AND(Edges[Relationship Date (UTC)] &gt;= Misc!$O$2, Edges[Relationship Date (UTC)] &lt;= Misc!$P$2,Edges[Tweet Date (UTC)] &gt;= Misc!$O$3, Edges[Tweet Date (UTC)] &lt;= Misc!$P$3,TRUE), TRUE, FALSE)</f>
        <v>1</v>
      </c>
      <c r="N1877" s="70"/>
      <c r="O1877" s="87" t="s">
        <v>1908</v>
      </c>
      <c r="P1877" s="90">
        <v>44081.393935185188</v>
      </c>
      <c r="Q1877" s="87" t="s">
        <v>2462</v>
      </c>
      <c r="R1877" s="87"/>
      <c r="S1877" s="87"/>
      <c r="T1877" s="87"/>
      <c r="U1877" s="90">
        <v>44081.393935185188</v>
      </c>
      <c r="V1877" s="92" t="s">
        <v>4226</v>
      </c>
      <c r="W1877" s="87"/>
      <c r="X1877" s="87"/>
      <c r="Y1877" s="96" t="s">
        <v>6226</v>
      </c>
      <c r="Z1877" s="87"/>
      <c r="AA1877" s="48"/>
      <c r="AB1877" s="49"/>
      <c r="AC1877" s="48"/>
      <c r="AD1877" s="49"/>
      <c r="AE1877" s="48"/>
      <c r="AF1877" s="49"/>
      <c r="AG1877" s="48"/>
      <c r="AH1877" s="49"/>
      <c r="AI1877" s="48"/>
    </row>
    <row r="1878" spans="1:35" x14ac:dyDescent="0.25">
      <c r="A1878" s="62" t="s">
        <v>993</v>
      </c>
      <c r="B1878" s="62" t="s">
        <v>1690</v>
      </c>
      <c r="C1878" s="63"/>
      <c r="D1878" s="64"/>
      <c r="E1878" s="65"/>
      <c r="F1878" s="66"/>
      <c r="G1878" s="63"/>
      <c r="H1878" s="67"/>
      <c r="I1878" s="68"/>
      <c r="J1878" s="68"/>
      <c r="K1878" s="34"/>
      <c r="L1878" s="75">
        <v>1878</v>
      </c>
      <c r="M1878" s="75" t="b">
        <f xml:space="preserve"> IF(AND(Edges[Relationship Date (UTC)] &gt;= Misc!$O$2, Edges[Relationship Date (UTC)] &lt;= Misc!$P$2,Edges[Tweet Date (UTC)] &gt;= Misc!$O$3, Edges[Tweet Date (UTC)] &lt;= Misc!$P$3,TRUE), TRUE, FALSE)</f>
        <v>1</v>
      </c>
      <c r="N1878" s="70"/>
      <c r="O1878" s="87" t="s">
        <v>1908</v>
      </c>
      <c r="P1878" s="90">
        <v>44081.393969907411</v>
      </c>
      <c r="Q1878" s="87" t="s">
        <v>2462</v>
      </c>
      <c r="R1878" s="87"/>
      <c r="S1878" s="87"/>
      <c r="T1878" s="87"/>
      <c r="U1878" s="90">
        <v>44081.393969907411</v>
      </c>
      <c r="V1878" s="92" t="s">
        <v>4227</v>
      </c>
      <c r="W1878" s="87"/>
      <c r="X1878" s="87"/>
      <c r="Y1878" s="96" t="s">
        <v>6227</v>
      </c>
      <c r="Z1878" s="87"/>
      <c r="AA1878" s="48"/>
      <c r="AB1878" s="49"/>
      <c r="AC1878" s="48"/>
      <c r="AD1878" s="49"/>
      <c r="AE1878" s="48"/>
      <c r="AF1878" s="49"/>
      <c r="AG1878" s="48"/>
      <c r="AH1878" s="49"/>
      <c r="AI1878" s="48"/>
    </row>
    <row r="1879" spans="1:35" x14ac:dyDescent="0.25">
      <c r="A1879" s="62" t="s">
        <v>993</v>
      </c>
      <c r="B1879" s="62" t="s">
        <v>1690</v>
      </c>
      <c r="C1879" s="63"/>
      <c r="D1879" s="64"/>
      <c r="E1879" s="65"/>
      <c r="F1879" s="66"/>
      <c r="G1879" s="63"/>
      <c r="H1879" s="67"/>
      <c r="I1879" s="68"/>
      <c r="J1879" s="68"/>
      <c r="K1879" s="34"/>
      <c r="L1879" s="75">
        <v>1879</v>
      </c>
      <c r="M1879" s="75" t="b">
        <f xml:space="preserve"> IF(AND(Edges[Relationship Date (UTC)] &gt;= Misc!$O$2, Edges[Relationship Date (UTC)] &lt;= Misc!$P$2,Edges[Tweet Date (UTC)] &gt;= Misc!$O$3, Edges[Tweet Date (UTC)] &lt;= Misc!$P$3,TRUE), TRUE, FALSE)</f>
        <v>1</v>
      </c>
      <c r="N1879" s="70"/>
      <c r="O1879" s="87" t="s">
        <v>1908</v>
      </c>
      <c r="P1879" s="90">
        <v>44081.394004629627</v>
      </c>
      <c r="Q1879" s="87" t="s">
        <v>2463</v>
      </c>
      <c r="R1879" s="87"/>
      <c r="S1879" s="87"/>
      <c r="T1879" s="87"/>
      <c r="U1879" s="90">
        <v>44081.394004629627</v>
      </c>
      <c r="V1879" s="92" t="s">
        <v>4228</v>
      </c>
      <c r="W1879" s="87"/>
      <c r="X1879" s="87"/>
      <c r="Y1879" s="96" t="s">
        <v>6228</v>
      </c>
      <c r="Z1879" s="87"/>
      <c r="AA1879" s="48"/>
      <c r="AB1879" s="49"/>
      <c r="AC1879" s="48"/>
      <c r="AD1879" s="49"/>
      <c r="AE1879" s="48"/>
      <c r="AF1879" s="49"/>
      <c r="AG1879" s="48"/>
      <c r="AH1879" s="49"/>
      <c r="AI1879" s="48"/>
    </row>
    <row r="1880" spans="1:35" x14ac:dyDescent="0.25">
      <c r="A1880" s="62" t="s">
        <v>993</v>
      </c>
      <c r="B1880" s="62" t="s">
        <v>1690</v>
      </c>
      <c r="C1880" s="63"/>
      <c r="D1880" s="64"/>
      <c r="E1880" s="65"/>
      <c r="F1880" s="66"/>
      <c r="G1880" s="63"/>
      <c r="H1880" s="67"/>
      <c r="I1880" s="68"/>
      <c r="J1880" s="68"/>
      <c r="K1880" s="34"/>
      <c r="L1880" s="75">
        <v>1880</v>
      </c>
      <c r="M1880" s="75" t="b">
        <f xml:space="preserve"> IF(AND(Edges[Relationship Date (UTC)] &gt;= Misc!$O$2, Edges[Relationship Date (UTC)] &lt;= Misc!$P$2,Edges[Tweet Date (UTC)] &gt;= Misc!$O$3, Edges[Tweet Date (UTC)] &lt;= Misc!$P$3,TRUE), TRUE, FALSE)</f>
        <v>1</v>
      </c>
      <c r="N1880" s="70"/>
      <c r="O1880" s="87" t="s">
        <v>1908</v>
      </c>
      <c r="P1880" s="90">
        <v>44081.39403935185</v>
      </c>
      <c r="Q1880" s="87" t="s">
        <v>2463</v>
      </c>
      <c r="R1880" s="87"/>
      <c r="S1880" s="87"/>
      <c r="T1880" s="87"/>
      <c r="U1880" s="90">
        <v>44081.39403935185</v>
      </c>
      <c r="V1880" s="92" t="s">
        <v>4229</v>
      </c>
      <c r="W1880" s="87"/>
      <c r="X1880" s="87"/>
      <c r="Y1880" s="96" t="s">
        <v>6229</v>
      </c>
      <c r="Z1880" s="87"/>
      <c r="AA1880" s="48"/>
      <c r="AB1880" s="49"/>
      <c r="AC1880" s="48"/>
      <c r="AD1880" s="49"/>
      <c r="AE1880" s="48"/>
      <c r="AF1880" s="49"/>
      <c r="AG1880" s="48"/>
      <c r="AH1880" s="49"/>
      <c r="AI1880" s="48"/>
    </row>
    <row r="1881" spans="1:35" x14ac:dyDescent="0.25">
      <c r="A1881" s="62" t="s">
        <v>993</v>
      </c>
      <c r="B1881" s="62" t="s">
        <v>1690</v>
      </c>
      <c r="C1881" s="63"/>
      <c r="D1881" s="64"/>
      <c r="E1881" s="65"/>
      <c r="F1881" s="66"/>
      <c r="G1881" s="63"/>
      <c r="H1881" s="67"/>
      <c r="I1881" s="68"/>
      <c r="J1881" s="68"/>
      <c r="K1881" s="34"/>
      <c r="L1881" s="75">
        <v>1881</v>
      </c>
      <c r="M1881" s="75" t="b">
        <f xml:space="preserve"> IF(AND(Edges[Relationship Date (UTC)] &gt;= Misc!$O$2, Edges[Relationship Date (UTC)] &lt;= Misc!$P$2,Edges[Tweet Date (UTC)] &gt;= Misc!$O$3, Edges[Tweet Date (UTC)] &lt;= Misc!$P$3,TRUE), TRUE, FALSE)</f>
        <v>1</v>
      </c>
      <c r="N1881" s="70"/>
      <c r="O1881" s="87" t="s">
        <v>1908</v>
      </c>
      <c r="P1881" s="90">
        <v>44081.39434027778</v>
      </c>
      <c r="Q1881" s="87" t="s">
        <v>2462</v>
      </c>
      <c r="R1881" s="87"/>
      <c r="S1881" s="87"/>
      <c r="T1881" s="87"/>
      <c r="U1881" s="90">
        <v>44081.39434027778</v>
      </c>
      <c r="V1881" s="92" t="s">
        <v>4230</v>
      </c>
      <c r="W1881" s="87"/>
      <c r="X1881" s="87"/>
      <c r="Y1881" s="96" t="s">
        <v>6230</v>
      </c>
      <c r="Z1881" s="87"/>
      <c r="AA1881" s="48"/>
      <c r="AB1881" s="49"/>
      <c r="AC1881" s="48"/>
      <c r="AD1881" s="49"/>
      <c r="AE1881" s="48"/>
      <c r="AF1881" s="49"/>
      <c r="AG1881" s="48"/>
      <c r="AH1881" s="49"/>
      <c r="AI1881" s="48"/>
    </row>
    <row r="1882" spans="1:35" x14ac:dyDescent="0.25">
      <c r="A1882" s="62" t="s">
        <v>993</v>
      </c>
      <c r="B1882" s="62" t="s">
        <v>1690</v>
      </c>
      <c r="C1882" s="63"/>
      <c r="D1882" s="64"/>
      <c r="E1882" s="65"/>
      <c r="F1882" s="66"/>
      <c r="G1882" s="63"/>
      <c r="H1882" s="67"/>
      <c r="I1882" s="68"/>
      <c r="J1882" s="68"/>
      <c r="K1882" s="34"/>
      <c r="L1882" s="75">
        <v>1882</v>
      </c>
      <c r="M1882" s="75" t="b">
        <f xml:space="preserve"> IF(AND(Edges[Relationship Date (UTC)] &gt;= Misc!$O$2, Edges[Relationship Date (UTC)] &lt;= Misc!$P$2,Edges[Tweet Date (UTC)] &gt;= Misc!$O$3, Edges[Tweet Date (UTC)] &lt;= Misc!$P$3,TRUE), TRUE, FALSE)</f>
        <v>1</v>
      </c>
      <c r="N1882" s="70"/>
      <c r="O1882" s="87" t="s">
        <v>1908</v>
      </c>
      <c r="P1882" s="90">
        <v>44081.394386574073</v>
      </c>
      <c r="Q1882" s="87" t="s">
        <v>2462</v>
      </c>
      <c r="R1882" s="87"/>
      <c r="S1882" s="87"/>
      <c r="T1882" s="87"/>
      <c r="U1882" s="90">
        <v>44081.394386574073</v>
      </c>
      <c r="V1882" s="92" t="s">
        <v>4231</v>
      </c>
      <c r="W1882" s="87"/>
      <c r="X1882" s="87"/>
      <c r="Y1882" s="96" t="s">
        <v>6231</v>
      </c>
      <c r="Z1882" s="87"/>
      <c r="AA1882" s="48"/>
      <c r="AB1882" s="49"/>
      <c r="AC1882" s="48"/>
      <c r="AD1882" s="49"/>
      <c r="AE1882" s="48"/>
      <c r="AF1882" s="49"/>
      <c r="AG1882" s="48"/>
      <c r="AH1882" s="49"/>
      <c r="AI1882" s="48"/>
    </row>
    <row r="1883" spans="1:35" x14ac:dyDescent="0.25">
      <c r="A1883" s="62" t="s">
        <v>993</v>
      </c>
      <c r="B1883" s="62" t="s">
        <v>1690</v>
      </c>
      <c r="C1883" s="63"/>
      <c r="D1883" s="64"/>
      <c r="E1883" s="65"/>
      <c r="F1883" s="66"/>
      <c r="G1883" s="63"/>
      <c r="H1883" s="67"/>
      <c r="I1883" s="68"/>
      <c r="J1883" s="68"/>
      <c r="K1883" s="34"/>
      <c r="L1883" s="75">
        <v>1883</v>
      </c>
      <c r="M1883" s="75" t="b">
        <f xml:space="preserve"> IF(AND(Edges[Relationship Date (UTC)] &gt;= Misc!$O$2, Edges[Relationship Date (UTC)] &lt;= Misc!$P$2,Edges[Tweet Date (UTC)] &gt;= Misc!$O$3, Edges[Tweet Date (UTC)] &lt;= Misc!$P$3,TRUE), TRUE, FALSE)</f>
        <v>1</v>
      </c>
      <c r="N1883" s="70"/>
      <c r="O1883" s="87" t="s">
        <v>1908</v>
      </c>
      <c r="P1883" s="90">
        <v>44081.394421296296</v>
      </c>
      <c r="Q1883" s="87" t="s">
        <v>2462</v>
      </c>
      <c r="R1883" s="87"/>
      <c r="S1883" s="87"/>
      <c r="T1883" s="87"/>
      <c r="U1883" s="90">
        <v>44081.394421296296</v>
      </c>
      <c r="V1883" s="92" t="s">
        <v>4232</v>
      </c>
      <c r="W1883" s="87"/>
      <c r="X1883" s="87"/>
      <c r="Y1883" s="96" t="s">
        <v>6232</v>
      </c>
      <c r="Z1883" s="87"/>
      <c r="AA1883" s="48"/>
      <c r="AB1883" s="49"/>
      <c r="AC1883" s="48"/>
      <c r="AD1883" s="49"/>
      <c r="AE1883" s="48"/>
      <c r="AF1883" s="49"/>
      <c r="AG1883" s="48"/>
      <c r="AH1883" s="49"/>
      <c r="AI1883" s="48"/>
    </row>
    <row r="1884" spans="1:35" x14ac:dyDescent="0.25">
      <c r="A1884" s="62" t="s">
        <v>993</v>
      </c>
      <c r="B1884" s="62" t="s">
        <v>1690</v>
      </c>
      <c r="C1884" s="63"/>
      <c r="D1884" s="64"/>
      <c r="E1884" s="65"/>
      <c r="F1884" s="66"/>
      <c r="G1884" s="63"/>
      <c r="H1884" s="67"/>
      <c r="I1884" s="68"/>
      <c r="J1884" s="68"/>
      <c r="K1884" s="34"/>
      <c r="L1884" s="75">
        <v>1884</v>
      </c>
      <c r="M1884" s="75" t="b">
        <f xml:space="preserve"> IF(AND(Edges[Relationship Date (UTC)] &gt;= Misc!$O$2, Edges[Relationship Date (UTC)] &lt;= Misc!$P$2,Edges[Tweet Date (UTC)] &gt;= Misc!$O$3, Edges[Tweet Date (UTC)] &lt;= Misc!$P$3,TRUE), TRUE, FALSE)</f>
        <v>1</v>
      </c>
      <c r="N1884" s="70"/>
      <c r="O1884" s="87" t="s">
        <v>1908</v>
      </c>
      <c r="P1884" s="90">
        <v>44081.395208333335</v>
      </c>
      <c r="Q1884" s="87" t="s">
        <v>2462</v>
      </c>
      <c r="R1884" s="87"/>
      <c r="S1884" s="87"/>
      <c r="T1884" s="87"/>
      <c r="U1884" s="90">
        <v>44081.395208333335</v>
      </c>
      <c r="V1884" s="92" t="s">
        <v>4233</v>
      </c>
      <c r="W1884" s="87"/>
      <c r="X1884" s="87"/>
      <c r="Y1884" s="96" t="s">
        <v>6233</v>
      </c>
      <c r="Z1884" s="87"/>
      <c r="AA1884" s="48"/>
      <c r="AB1884" s="49"/>
      <c r="AC1884" s="48"/>
      <c r="AD1884" s="49"/>
      <c r="AE1884" s="48"/>
      <c r="AF1884" s="49"/>
      <c r="AG1884" s="48"/>
      <c r="AH1884" s="49"/>
      <c r="AI1884" s="48"/>
    </row>
    <row r="1885" spans="1:35" x14ac:dyDescent="0.25">
      <c r="A1885" s="62" t="s">
        <v>993</v>
      </c>
      <c r="B1885" s="62" t="s">
        <v>1690</v>
      </c>
      <c r="C1885" s="63"/>
      <c r="D1885" s="64"/>
      <c r="E1885" s="65"/>
      <c r="F1885" s="66"/>
      <c r="G1885" s="63"/>
      <c r="H1885" s="67"/>
      <c r="I1885" s="68"/>
      <c r="J1885" s="68"/>
      <c r="K1885" s="34"/>
      <c r="L1885" s="75">
        <v>1885</v>
      </c>
      <c r="M1885" s="75" t="b">
        <f xml:space="preserve"> IF(AND(Edges[Relationship Date (UTC)] &gt;= Misc!$O$2, Edges[Relationship Date (UTC)] &lt;= Misc!$P$2,Edges[Tweet Date (UTC)] &gt;= Misc!$O$3, Edges[Tweet Date (UTC)] &lt;= Misc!$P$3,TRUE), TRUE, FALSE)</f>
        <v>1</v>
      </c>
      <c r="N1885" s="70"/>
      <c r="O1885" s="87" t="s">
        <v>1908</v>
      </c>
      <c r="P1885" s="90">
        <v>44081.395243055558</v>
      </c>
      <c r="Q1885" s="87" t="s">
        <v>2464</v>
      </c>
      <c r="R1885" s="87"/>
      <c r="S1885" s="87"/>
      <c r="T1885" s="87"/>
      <c r="U1885" s="90">
        <v>44081.395243055558</v>
      </c>
      <c r="V1885" s="92" t="s">
        <v>4234</v>
      </c>
      <c r="W1885" s="87"/>
      <c r="X1885" s="87"/>
      <c r="Y1885" s="96" t="s">
        <v>6234</v>
      </c>
      <c r="Z1885" s="87"/>
      <c r="AA1885" s="48"/>
      <c r="AB1885" s="49"/>
      <c r="AC1885" s="48"/>
      <c r="AD1885" s="49"/>
      <c r="AE1885" s="48"/>
      <c r="AF1885" s="49"/>
      <c r="AG1885" s="48"/>
      <c r="AH1885" s="49"/>
      <c r="AI1885" s="48"/>
    </row>
    <row r="1886" spans="1:35" x14ac:dyDescent="0.25">
      <c r="A1886" s="62" t="s">
        <v>993</v>
      </c>
      <c r="B1886" s="62" t="s">
        <v>1690</v>
      </c>
      <c r="C1886" s="63"/>
      <c r="D1886" s="64"/>
      <c r="E1886" s="65"/>
      <c r="F1886" s="66"/>
      <c r="G1886" s="63"/>
      <c r="H1886" s="67"/>
      <c r="I1886" s="68"/>
      <c r="J1886" s="68"/>
      <c r="K1886" s="34"/>
      <c r="L1886" s="75">
        <v>1886</v>
      </c>
      <c r="M1886" s="75" t="b">
        <f xml:space="preserve"> IF(AND(Edges[Relationship Date (UTC)] &gt;= Misc!$O$2, Edges[Relationship Date (UTC)] &lt;= Misc!$P$2,Edges[Tweet Date (UTC)] &gt;= Misc!$O$3, Edges[Tweet Date (UTC)] &lt;= Misc!$P$3,TRUE), TRUE, FALSE)</f>
        <v>1</v>
      </c>
      <c r="N1886" s="70"/>
      <c r="O1886" s="87" t="s">
        <v>1908</v>
      </c>
      <c r="P1886" s="90">
        <v>44081.395462962966</v>
      </c>
      <c r="Q1886" s="87" t="s">
        <v>2464</v>
      </c>
      <c r="R1886" s="87"/>
      <c r="S1886" s="87"/>
      <c r="T1886" s="87"/>
      <c r="U1886" s="90">
        <v>44081.395462962966</v>
      </c>
      <c r="V1886" s="92" t="s">
        <v>4235</v>
      </c>
      <c r="W1886" s="87"/>
      <c r="X1886" s="87"/>
      <c r="Y1886" s="96" t="s">
        <v>6235</v>
      </c>
      <c r="Z1886" s="87"/>
      <c r="AA1886" s="48"/>
      <c r="AB1886" s="49"/>
      <c r="AC1886" s="48"/>
      <c r="AD1886" s="49"/>
      <c r="AE1886" s="48"/>
      <c r="AF1886" s="49"/>
      <c r="AG1886" s="48"/>
      <c r="AH1886" s="49"/>
      <c r="AI1886" s="48"/>
    </row>
    <row r="1887" spans="1:35" x14ac:dyDescent="0.25">
      <c r="A1887" s="62" t="s">
        <v>993</v>
      </c>
      <c r="B1887" s="62" t="s">
        <v>1690</v>
      </c>
      <c r="C1887" s="63"/>
      <c r="D1887" s="64"/>
      <c r="E1887" s="65"/>
      <c r="F1887" s="66"/>
      <c r="G1887" s="63"/>
      <c r="H1887" s="67"/>
      <c r="I1887" s="68"/>
      <c r="J1887" s="68"/>
      <c r="K1887" s="34"/>
      <c r="L1887" s="75">
        <v>1887</v>
      </c>
      <c r="M1887" s="75" t="b">
        <f xml:space="preserve"> IF(AND(Edges[Relationship Date (UTC)] &gt;= Misc!$O$2, Edges[Relationship Date (UTC)] &lt;= Misc!$P$2,Edges[Tweet Date (UTC)] &gt;= Misc!$O$3, Edges[Tweet Date (UTC)] &lt;= Misc!$P$3,TRUE), TRUE, FALSE)</f>
        <v>1</v>
      </c>
      <c r="N1887" s="70"/>
      <c r="O1887" s="87" t="s">
        <v>1908</v>
      </c>
      <c r="P1887" s="90">
        <v>44081.395497685182</v>
      </c>
      <c r="Q1887" s="87" t="s">
        <v>2463</v>
      </c>
      <c r="R1887" s="87"/>
      <c r="S1887" s="87"/>
      <c r="T1887" s="87"/>
      <c r="U1887" s="90">
        <v>44081.395497685182</v>
      </c>
      <c r="V1887" s="92" t="s">
        <v>4236</v>
      </c>
      <c r="W1887" s="87"/>
      <c r="X1887" s="87"/>
      <c r="Y1887" s="96" t="s">
        <v>6236</v>
      </c>
      <c r="Z1887" s="87"/>
      <c r="AA1887" s="48"/>
      <c r="AB1887" s="49"/>
      <c r="AC1887" s="48"/>
      <c r="AD1887" s="49"/>
      <c r="AE1887" s="48"/>
      <c r="AF1887" s="49"/>
      <c r="AG1887" s="48"/>
      <c r="AH1887" s="49"/>
      <c r="AI1887" s="48"/>
    </row>
    <row r="1888" spans="1:35" x14ac:dyDescent="0.25">
      <c r="A1888" s="62" t="s">
        <v>993</v>
      </c>
      <c r="B1888" s="62" t="s">
        <v>1690</v>
      </c>
      <c r="C1888" s="63"/>
      <c r="D1888" s="64"/>
      <c r="E1888" s="65"/>
      <c r="F1888" s="66"/>
      <c r="G1888" s="63"/>
      <c r="H1888" s="67"/>
      <c r="I1888" s="68"/>
      <c r="J1888" s="68"/>
      <c r="K1888" s="34"/>
      <c r="L1888" s="75">
        <v>1888</v>
      </c>
      <c r="M1888" s="75" t="b">
        <f xml:space="preserve"> IF(AND(Edges[Relationship Date (UTC)] &gt;= Misc!$O$2, Edges[Relationship Date (UTC)] &lt;= Misc!$P$2,Edges[Tweet Date (UTC)] &gt;= Misc!$O$3, Edges[Tweet Date (UTC)] &lt;= Misc!$P$3,TRUE), TRUE, FALSE)</f>
        <v>1</v>
      </c>
      <c r="N1888" s="70"/>
      <c r="O1888" s="87" t="s">
        <v>1908</v>
      </c>
      <c r="P1888" s="90">
        <v>44081.395532407405</v>
      </c>
      <c r="Q1888" s="87" t="s">
        <v>2464</v>
      </c>
      <c r="R1888" s="87"/>
      <c r="S1888" s="87"/>
      <c r="T1888" s="87"/>
      <c r="U1888" s="90">
        <v>44081.395532407405</v>
      </c>
      <c r="V1888" s="92" t="s">
        <v>4237</v>
      </c>
      <c r="W1888" s="87"/>
      <c r="X1888" s="87"/>
      <c r="Y1888" s="96" t="s">
        <v>6237</v>
      </c>
      <c r="Z1888" s="87"/>
      <c r="AA1888" s="48"/>
      <c r="AB1888" s="49"/>
      <c r="AC1888" s="48"/>
      <c r="AD1888" s="49"/>
      <c r="AE1888" s="48"/>
      <c r="AF1888" s="49"/>
      <c r="AG1888" s="48"/>
      <c r="AH1888" s="49"/>
      <c r="AI1888" s="48"/>
    </row>
    <row r="1889" spans="1:35" x14ac:dyDescent="0.25">
      <c r="A1889" s="62" t="s">
        <v>993</v>
      </c>
      <c r="B1889" s="62" t="s">
        <v>1690</v>
      </c>
      <c r="C1889" s="63"/>
      <c r="D1889" s="64"/>
      <c r="E1889" s="65"/>
      <c r="F1889" s="66"/>
      <c r="G1889" s="63"/>
      <c r="H1889" s="67"/>
      <c r="I1889" s="68"/>
      <c r="J1889" s="68"/>
      <c r="K1889" s="34"/>
      <c r="L1889" s="75">
        <v>1889</v>
      </c>
      <c r="M1889" s="75" t="b">
        <f xml:space="preserve"> IF(AND(Edges[Relationship Date (UTC)] &gt;= Misc!$O$2, Edges[Relationship Date (UTC)] &lt;= Misc!$P$2,Edges[Tweet Date (UTC)] &gt;= Misc!$O$3, Edges[Tweet Date (UTC)] &lt;= Misc!$P$3,TRUE), TRUE, FALSE)</f>
        <v>1</v>
      </c>
      <c r="N1889" s="70"/>
      <c r="O1889" s="87" t="s">
        <v>1908</v>
      </c>
      <c r="P1889" s="90">
        <v>44081.395567129628</v>
      </c>
      <c r="Q1889" s="87" t="s">
        <v>2463</v>
      </c>
      <c r="R1889" s="87"/>
      <c r="S1889" s="87"/>
      <c r="T1889" s="87"/>
      <c r="U1889" s="90">
        <v>44081.395567129628</v>
      </c>
      <c r="V1889" s="92" t="s">
        <v>4238</v>
      </c>
      <c r="W1889" s="87"/>
      <c r="X1889" s="87"/>
      <c r="Y1889" s="96" t="s">
        <v>6238</v>
      </c>
      <c r="Z1889" s="87"/>
      <c r="AA1889" s="48"/>
      <c r="AB1889" s="49"/>
      <c r="AC1889" s="48"/>
      <c r="AD1889" s="49"/>
      <c r="AE1889" s="48"/>
      <c r="AF1889" s="49"/>
      <c r="AG1889" s="48"/>
      <c r="AH1889" s="49"/>
      <c r="AI1889" s="48"/>
    </row>
    <row r="1890" spans="1:35" x14ac:dyDescent="0.25">
      <c r="A1890" s="62" t="s">
        <v>993</v>
      </c>
      <c r="B1890" s="62" t="s">
        <v>1690</v>
      </c>
      <c r="C1890" s="63"/>
      <c r="D1890" s="64"/>
      <c r="E1890" s="65"/>
      <c r="F1890" s="66"/>
      <c r="G1890" s="63"/>
      <c r="H1890" s="67"/>
      <c r="I1890" s="68"/>
      <c r="J1890" s="68"/>
      <c r="K1890" s="34"/>
      <c r="L1890" s="75">
        <v>1890</v>
      </c>
      <c r="M1890" s="75" t="b">
        <f xml:space="preserve"> IF(AND(Edges[Relationship Date (UTC)] &gt;= Misc!$O$2, Edges[Relationship Date (UTC)] &lt;= Misc!$P$2,Edges[Tweet Date (UTC)] &gt;= Misc!$O$3, Edges[Tweet Date (UTC)] &lt;= Misc!$P$3,TRUE), TRUE, FALSE)</f>
        <v>1</v>
      </c>
      <c r="N1890" s="70"/>
      <c r="O1890" s="87" t="s">
        <v>1908</v>
      </c>
      <c r="P1890" s="90">
        <v>44081.39570601852</v>
      </c>
      <c r="Q1890" s="87" t="s">
        <v>2462</v>
      </c>
      <c r="R1890" s="87"/>
      <c r="S1890" s="87"/>
      <c r="T1890" s="87"/>
      <c r="U1890" s="90">
        <v>44081.39570601852</v>
      </c>
      <c r="V1890" s="92" t="s">
        <v>4239</v>
      </c>
      <c r="W1890" s="87"/>
      <c r="X1890" s="87"/>
      <c r="Y1890" s="96" t="s">
        <v>6239</v>
      </c>
      <c r="Z1890" s="87"/>
      <c r="AA1890" s="48"/>
      <c r="AB1890" s="49"/>
      <c r="AC1890" s="48"/>
      <c r="AD1890" s="49"/>
      <c r="AE1890" s="48"/>
      <c r="AF1890" s="49"/>
      <c r="AG1890" s="48"/>
      <c r="AH1890" s="49"/>
      <c r="AI1890" s="48"/>
    </row>
    <row r="1891" spans="1:35" x14ac:dyDescent="0.25">
      <c r="A1891" s="62" t="s">
        <v>993</v>
      </c>
      <c r="B1891" s="62" t="s">
        <v>1690</v>
      </c>
      <c r="C1891" s="63"/>
      <c r="D1891" s="64"/>
      <c r="E1891" s="65"/>
      <c r="F1891" s="66"/>
      <c r="G1891" s="63"/>
      <c r="H1891" s="67"/>
      <c r="I1891" s="68"/>
      <c r="J1891" s="68"/>
      <c r="K1891" s="34"/>
      <c r="L1891" s="75">
        <v>1891</v>
      </c>
      <c r="M1891" s="75" t="b">
        <f xml:space="preserve"> IF(AND(Edges[Relationship Date (UTC)] &gt;= Misc!$O$2, Edges[Relationship Date (UTC)] &lt;= Misc!$P$2,Edges[Tweet Date (UTC)] &gt;= Misc!$O$3, Edges[Tweet Date (UTC)] &lt;= Misc!$P$3,TRUE), TRUE, FALSE)</f>
        <v>1</v>
      </c>
      <c r="N1891" s="70"/>
      <c r="O1891" s="87" t="s">
        <v>1908</v>
      </c>
      <c r="P1891" s="90">
        <v>44081.395752314813</v>
      </c>
      <c r="Q1891" s="87" t="s">
        <v>2464</v>
      </c>
      <c r="R1891" s="87"/>
      <c r="S1891" s="87"/>
      <c r="T1891" s="87"/>
      <c r="U1891" s="90">
        <v>44081.395752314813</v>
      </c>
      <c r="V1891" s="92" t="s">
        <v>4240</v>
      </c>
      <c r="W1891" s="87"/>
      <c r="X1891" s="87"/>
      <c r="Y1891" s="96" t="s">
        <v>6240</v>
      </c>
      <c r="Z1891" s="87"/>
      <c r="AA1891" s="48"/>
      <c r="AB1891" s="49"/>
      <c r="AC1891" s="48"/>
      <c r="AD1891" s="49"/>
      <c r="AE1891" s="48"/>
      <c r="AF1891" s="49"/>
      <c r="AG1891" s="48"/>
      <c r="AH1891" s="49"/>
      <c r="AI1891" s="48"/>
    </row>
    <row r="1892" spans="1:35" x14ac:dyDescent="0.25">
      <c r="A1892" s="62" t="s">
        <v>993</v>
      </c>
      <c r="B1892" s="62" t="s">
        <v>1690</v>
      </c>
      <c r="C1892" s="63"/>
      <c r="D1892" s="64"/>
      <c r="E1892" s="65"/>
      <c r="F1892" s="66"/>
      <c r="G1892" s="63"/>
      <c r="H1892" s="67"/>
      <c r="I1892" s="68"/>
      <c r="J1892" s="68"/>
      <c r="K1892" s="34"/>
      <c r="L1892" s="75">
        <v>1892</v>
      </c>
      <c r="M1892" s="75" t="b">
        <f xml:space="preserve"> IF(AND(Edges[Relationship Date (UTC)] &gt;= Misc!$O$2, Edges[Relationship Date (UTC)] &lt;= Misc!$P$2,Edges[Tweet Date (UTC)] &gt;= Misc!$O$3, Edges[Tweet Date (UTC)] &lt;= Misc!$P$3,TRUE), TRUE, FALSE)</f>
        <v>1</v>
      </c>
      <c r="N1892" s="70"/>
      <c r="O1892" s="87" t="s">
        <v>1908</v>
      </c>
      <c r="P1892" s="90">
        <v>44081.396157407406</v>
      </c>
      <c r="Q1892" s="87" t="s">
        <v>2462</v>
      </c>
      <c r="R1892" s="87"/>
      <c r="S1892" s="87"/>
      <c r="T1892" s="87"/>
      <c r="U1892" s="90">
        <v>44081.396157407406</v>
      </c>
      <c r="V1892" s="92" t="s">
        <v>4241</v>
      </c>
      <c r="W1892" s="87"/>
      <c r="X1892" s="87"/>
      <c r="Y1892" s="96" t="s">
        <v>6241</v>
      </c>
      <c r="Z1892" s="87"/>
      <c r="AA1892" s="48"/>
      <c r="AB1892" s="49"/>
      <c r="AC1892" s="48"/>
      <c r="AD1892" s="49"/>
      <c r="AE1892" s="48"/>
      <c r="AF1892" s="49"/>
      <c r="AG1892" s="48"/>
      <c r="AH1892" s="49"/>
      <c r="AI1892" s="48"/>
    </row>
    <row r="1893" spans="1:35" x14ac:dyDescent="0.25">
      <c r="A1893" s="62" t="s">
        <v>993</v>
      </c>
      <c r="B1893" s="62" t="s">
        <v>1690</v>
      </c>
      <c r="C1893" s="63"/>
      <c r="D1893" s="64"/>
      <c r="E1893" s="65"/>
      <c r="F1893" s="66"/>
      <c r="G1893" s="63"/>
      <c r="H1893" s="67"/>
      <c r="I1893" s="68"/>
      <c r="J1893" s="68"/>
      <c r="K1893" s="34"/>
      <c r="L1893" s="75">
        <v>1893</v>
      </c>
      <c r="M1893" s="75" t="b">
        <f xml:space="preserve"> IF(AND(Edges[Relationship Date (UTC)] &gt;= Misc!$O$2, Edges[Relationship Date (UTC)] &lt;= Misc!$P$2,Edges[Tweet Date (UTC)] &gt;= Misc!$O$3, Edges[Tweet Date (UTC)] &lt;= Misc!$P$3,TRUE), TRUE, FALSE)</f>
        <v>1</v>
      </c>
      <c r="N1893" s="70"/>
      <c r="O1893" s="87" t="s">
        <v>1908</v>
      </c>
      <c r="P1893" s="90">
        <v>44081.396203703705</v>
      </c>
      <c r="Q1893" s="87" t="s">
        <v>2462</v>
      </c>
      <c r="R1893" s="87"/>
      <c r="S1893" s="87"/>
      <c r="T1893" s="87"/>
      <c r="U1893" s="90">
        <v>44081.396203703705</v>
      </c>
      <c r="V1893" s="92" t="s">
        <v>4242</v>
      </c>
      <c r="W1893" s="87"/>
      <c r="X1893" s="87"/>
      <c r="Y1893" s="96" t="s">
        <v>6242</v>
      </c>
      <c r="Z1893" s="87"/>
      <c r="AA1893" s="48"/>
      <c r="AB1893" s="49"/>
      <c r="AC1893" s="48"/>
      <c r="AD1893" s="49"/>
      <c r="AE1893" s="48"/>
      <c r="AF1893" s="49"/>
      <c r="AG1893" s="48"/>
      <c r="AH1893" s="49"/>
      <c r="AI1893" s="48"/>
    </row>
    <row r="1894" spans="1:35" x14ac:dyDescent="0.25">
      <c r="A1894" s="62" t="s">
        <v>993</v>
      </c>
      <c r="B1894" s="62" t="s">
        <v>1690</v>
      </c>
      <c r="C1894" s="63"/>
      <c r="D1894" s="64"/>
      <c r="E1894" s="65"/>
      <c r="F1894" s="66"/>
      <c r="G1894" s="63"/>
      <c r="H1894" s="67"/>
      <c r="I1894" s="68"/>
      <c r="J1894" s="68"/>
      <c r="K1894" s="34"/>
      <c r="L1894" s="75">
        <v>1894</v>
      </c>
      <c r="M1894" s="75" t="b">
        <f xml:space="preserve"> IF(AND(Edges[Relationship Date (UTC)] &gt;= Misc!$O$2, Edges[Relationship Date (UTC)] &lt;= Misc!$P$2,Edges[Tweet Date (UTC)] &gt;= Misc!$O$3, Edges[Tweet Date (UTC)] &lt;= Misc!$P$3,TRUE), TRUE, FALSE)</f>
        <v>1</v>
      </c>
      <c r="N1894" s="70"/>
      <c r="O1894" s="87" t="s">
        <v>1908</v>
      </c>
      <c r="P1894" s="90">
        <v>44081.396238425928</v>
      </c>
      <c r="Q1894" s="87" t="s">
        <v>2464</v>
      </c>
      <c r="R1894" s="87"/>
      <c r="S1894" s="87"/>
      <c r="T1894" s="87"/>
      <c r="U1894" s="90">
        <v>44081.396238425928</v>
      </c>
      <c r="V1894" s="92" t="s">
        <v>4243</v>
      </c>
      <c r="W1894" s="87"/>
      <c r="X1894" s="87"/>
      <c r="Y1894" s="96" t="s">
        <v>6243</v>
      </c>
      <c r="Z1894" s="87"/>
      <c r="AA1894" s="48"/>
      <c r="AB1894" s="49"/>
      <c r="AC1894" s="48"/>
      <c r="AD1894" s="49"/>
      <c r="AE1894" s="48"/>
      <c r="AF1894" s="49"/>
      <c r="AG1894" s="48"/>
      <c r="AH1894" s="49"/>
      <c r="AI1894" s="48"/>
    </row>
    <row r="1895" spans="1:35" x14ac:dyDescent="0.25">
      <c r="A1895" s="62" t="s">
        <v>993</v>
      </c>
      <c r="B1895" s="62" t="s">
        <v>1690</v>
      </c>
      <c r="C1895" s="63"/>
      <c r="D1895" s="64"/>
      <c r="E1895" s="65"/>
      <c r="F1895" s="66"/>
      <c r="G1895" s="63"/>
      <c r="H1895" s="67"/>
      <c r="I1895" s="68"/>
      <c r="J1895" s="68"/>
      <c r="K1895" s="34"/>
      <c r="L1895" s="75">
        <v>1895</v>
      </c>
      <c r="M1895" s="75" t="b">
        <f xml:space="preserve"> IF(AND(Edges[Relationship Date (UTC)] &gt;= Misc!$O$2, Edges[Relationship Date (UTC)] &lt;= Misc!$P$2,Edges[Tweet Date (UTC)] &gt;= Misc!$O$3, Edges[Tweet Date (UTC)] &lt;= Misc!$P$3,TRUE), TRUE, FALSE)</f>
        <v>1</v>
      </c>
      <c r="N1895" s="70"/>
      <c r="O1895" s="87" t="s">
        <v>1908</v>
      </c>
      <c r="P1895" s="90">
        <v>44081.396423611113</v>
      </c>
      <c r="Q1895" s="87" t="s">
        <v>2463</v>
      </c>
      <c r="R1895" s="87"/>
      <c r="S1895" s="87"/>
      <c r="T1895" s="87"/>
      <c r="U1895" s="90">
        <v>44081.396423611113</v>
      </c>
      <c r="V1895" s="92" t="s">
        <v>4244</v>
      </c>
      <c r="W1895" s="87"/>
      <c r="X1895" s="87"/>
      <c r="Y1895" s="96" t="s">
        <v>6244</v>
      </c>
      <c r="Z1895" s="87"/>
      <c r="AA1895" s="48"/>
      <c r="AB1895" s="49"/>
      <c r="AC1895" s="48"/>
      <c r="AD1895" s="49"/>
      <c r="AE1895" s="48"/>
      <c r="AF1895" s="49"/>
      <c r="AG1895" s="48"/>
      <c r="AH1895" s="49"/>
      <c r="AI1895" s="48"/>
    </row>
    <row r="1896" spans="1:35" x14ac:dyDescent="0.25">
      <c r="A1896" s="62" t="s">
        <v>993</v>
      </c>
      <c r="B1896" s="62" t="s">
        <v>1690</v>
      </c>
      <c r="C1896" s="63"/>
      <c r="D1896" s="64"/>
      <c r="E1896" s="65"/>
      <c r="F1896" s="66"/>
      <c r="G1896" s="63"/>
      <c r="H1896" s="67"/>
      <c r="I1896" s="68"/>
      <c r="J1896" s="68"/>
      <c r="K1896" s="34"/>
      <c r="L1896" s="75">
        <v>1896</v>
      </c>
      <c r="M1896" s="75" t="b">
        <f xml:space="preserve"> IF(AND(Edges[Relationship Date (UTC)] &gt;= Misc!$O$2, Edges[Relationship Date (UTC)] &lt;= Misc!$P$2,Edges[Tweet Date (UTC)] &gt;= Misc!$O$3, Edges[Tweet Date (UTC)] &lt;= Misc!$P$3,TRUE), TRUE, FALSE)</f>
        <v>1</v>
      </c>
      <c r="N1896" s="70"/>
      <c r="O1896" s="87" t="s">
        <v>1908</v>
      </c>
      <c r="P1896" s="90">
        <v>44081.396574074075</v>
      </c>
      <c r="Q1896" s="87" t="s">
        <v>2464</v>
      </c>
      <c r="R1896" s="87"/>
      <c r="S1896" s="87"/>
      <c r="T1896" s="87"/>
      <c r="U1896" s="90">
        <v>44081.396574074075</v>
      </c>
      <c r="V1896" s="92" t="s">
        <v>4245</v>
      </c>
      <c r="W1896" s="87"/>
      <c r="X1896" s="87"/>
      <c r="Y1896" s="96" t="s">
        <v>6245</v>
      </c>
      <c r="Z1896" s="87"/>
      <c r="AA1896" s="48"/>
      <c r="AB1896" s="49"/>
      <c r="AC1896" s="48"/>
      <c r="AD1896" s="49"/>
      <c r="AE1896" s="48"/>
      <c r="AF1896" s="49"/>
      <c r="AG1896" s="48"/>
      <c r="AH1896" s="49"/>
      <c r="AI1896" s="48"/>
    </row>
    <row r="1897" spans="1:35" x14ac:dyDescent="0.25">
      <c r="A1897" s="62" t="s">
        <v>993</v>
      </c>
      <c r="B1897" s="62" t="s">
        <v>1690</v>
      </c>
      <c r="C1897" s="63"/>
      <c r="D1897" s="64"/>
      <c r="E1897" s="65"/>
      <c r="F1897" s="66"/>
      <c r="G1897" s="63"/>
      <c r="H1897" s="67"/>
      <c r="I1897" s="68"/>
      <c r="J1897" s="68"/>
      <c r="K1897" s="34"/>
      <c r="L1897" s="75">
        <v>1897</v>
      </c>
      <c r="M1897" s="75" t="b">
        <f xml:space="preserve"> IF(AND(Edges[Relationship Date (UTC)] &gt;= Misc!$O$2, Edges[Relationship Date (UTC)] &lt;= Misc!$P$2,Edges[Tweet Date (UTC)] &gt;= Misc!$O$3, Edges[Tweet Date (UTC)] &lt;= Misc!$P$3,TRUE), TRUE, FALSE)</f>
        <v>1</v>
      </c>
      <c r="N1897" s="70"/>
      <c r="O1897" s="87" t="s">
        <v>1908</v>
      </c>
      <c r="P1897" s="90">
        <v>44081.396643518521</v>
      </c>
      <c r="Q1897" s="87" t="s">
        <v>2464</v>
      </c>
      <c r="R1897" s="87"/>
      <c r="S1897" s="87"/>
      <c r="T1897" s="87"/>
      <c r="U1897" s="90">
        <v>44081.396643518521</v>
      </c>
      <c r="V1897" s="92" t="s">
        <v>4246</v>
      </c>
      <c r="W1897" s="87"/>
      <c r="X1897" s="87"/>
      <c r="Y1897" s="96" t="s">
        <v>6246</v>
      </c>
      <c r="Z1897" s="87"/>
      <c r="AA1897" s="48"/>
      <c r="AB1897" s="49"/>
      <c r="AC1897" s="48"/>
      <c r="AD1897" s="49"/>
      <c r="AE1897" s="48"/>
      <c r="AF1897" s="49"/>
      <c r="AG1897" s="48"/>
      <c r="AH1897" s="49"/>
      <c r="AI1897" s="48"/>
    </row>
    <row r="1898" spans="1:35" x14ac:dyDescent="0.25">
      <c r="A1898" s="62" t="s">
        <v>993</v>
      </c>
      <c r="B1898" s="62" t="s">
        <v>1690</v>
      </c>
      <c r="C1898" s="63"/>
      <c r="D1898" s="64"/>
      <c r="E1898" s="65"/>
      <c r="F1898" s="66"/>
      <c r="G1898" s="63"/>
      <c r="H1898" s="67"/>
      <c r="I1898" s="68"/>
      <c r="J1898" s="68"/>
      <c r="K1898" s="34"/>
      <c r="L1898" s="75">
        <v>1898</v>
      </c>
      <c r="M1898" s="75" t="b">
        <f xml:space="preserve"> IF(AND(Edges[Relationship Date (UTC)] &gt;= Misc!$O$2, Edges[Relationship Date (UTC)] &lt;= Misc!$P$2,Edges[Tweet Date (UTC)] &gt;= Misc!$O$3, Edges[Tweet Date (UTC)] &lt;= Misc!$P$3,TRUE), TRUE, FALSE)</f>
        <v>1</v>
      </c>
      <c r="N1898" s="70"/>
      <c r="O1898" s="87" t="s">
        <v>1908</v>
      </c>
      <c r="P1898" s="90">
        <v>44081.396689814814</v>
      </c>
      <c r="Q1898" s="87" t="s">
        <v>2464</v>
      </c>
      <c r="R1898" s="87"/>
      <c r="S1898" s="87"/>
      <c r="T1898" s="87"/>
      <c r="U1898" s="90">
        <v>44081.396689814814</v>
      </c>
      <c r="V1898" s="92" t="s">
        <v>4247</v>
      </c>
      <c r="W1898" s="87"/>
      <c r="X1898" s="87"/>
      <c r="Y1898" s="96" t="s">
        <v>6247</v>
      </c>
      <c r="Z1898" s="87"/>
      <c r="AA1898" s="48"/>
      <c r="AB1898" s="49"/>
      <c r="AC1898" s="48"/>
      <c r="AD1898" s="49"/>
      <c r="AE1898" s="48"/>
      <c r="AF1898" s="49"/>
      <c r="AG1898" s="48"/>
      <c r="AH1898" s="49"/>
      <c r="AI1898" s="48"/>
    </row>
    <row r="1899" spans="1:35" x14ac:dyDescent="0.25">
      <c r="A1899" s="62" t="s">
        <v>993</v>
      </c>
      <c r="B1899" s="62" t="s">
        <v>1690</v>
      </c>
      <c r="C1899" s="63"/>
      <c r="D1899" s="64"/>
      <c r="E1899" s="65"/>
      <c r="F1899" s="66"/>
      <c r="G1899" s="63"/>
      <c r="H1899" s="67"/>
      <c r="I1899" s="68"/>
      <c r="J1899" s="68"/>
      <c r="K1899" s="34"/>
      <c r="L1899" s="75">
        <v>1899</v>
      </c>
      <c r="M1899" s="75" t="b">
        <f xml:space="preserve"> IF(AND(Edges[Relationship Date (UTC)] &gt;= Misc!$O$2, Edges[Relationship Date (UTC)] &lt;= Misc!$P$2,Edges[Tweet Date (UTC)] &gt;= Misc!$O$3, Edges[Tweet Date (UTC)] &lt;= Misc!$P$3,TRUE), TRUE, FALSE)</f>
        <v>1</v>
      </c>
      <c r="N1899" s="70"/>
      <c r="O1899" s="87" t="s">
        <v>1908</v>
      </c>
      <c r="P1899" s="90">
        <v>44081.396724537037</v>
      </c>
      <c r="Q1899" s="87" t="s">
        <v>2464</v>
      </c>
      <c r="R1899" s="87"/>
      <c r="S1899" s="87"/>
      <c r="T1899" s="87"/>
      <c r="U1899" s="90">
        <v>44081.396724537037</v>
      </c>
      <c r="V1899" s="92" t="s">
        <v>4248</v>
      </c>
      <c r="W1899" s="87"/>
      <c r="X1899" s="87"/>
      <c r="Y1899" s="96" t="s">
        <v>6248</v>
      </c>
      <c r="Z1899" s="87"/>
      <c r="AA1899" s="48"/>
      <c r="AB1899" s="49"/>
      <c r="AC1899" s="48"/>
      <c r="AD1899" s="49"/>
      <c r="AE1899" s="48"/>
      <c r="AF1899" s="49"/>
      <c r="AG1899" s="48"/>
      <c r="AH1899" s="49"/>
      <c r="AI1899" s="48"/>
    </row>
    <row r="1900" spans="1:35" x14ac:dyDescent="0.25">
      <c r="A1900" s="62" t="s">
        <v>993</v>
      </c>
      <c r="B1900" s="62" t="s">
        <v>1690</v>
      </c>
      <c r="C1900" s="63"/>
      <c r="D1900" s="64"/>
      <c r="E1900" s="65"/>
      <c r="F1900" s="66"/>
      <c r="G1900" s="63"/>
      <c r="H1900" s="67"/>
      <c r="I1900" s="68"/>
      <c r="J1900" s="68"/>
      <c r="K1900" s="34"/>
      <c r="L1900" s="75">
        <v>1900</v>
      </c>
      <c r="M1900" s="75" t="b">
        <f xml:space="preserve"> IF(AND(Edges[Relationship Date (UTC)] &gt;= Misc!$O$2, Edges[Relationship Date (UTC)] &lt;= Misc!$P$2,Edges[Tweet Date (UTC)] &gt;= Misc!$O$3, Edges[Tweet Date (UTC)] &lt;= Misc!$P$3,TRUE), TRUE, FALSE)</f>
        <v>1</v>
      </c>
      <c r="N1900" s="70"/>
      <c r="O1900" s="87" t="s">
        <v>1908</v>
      </c>
      <c r="P1900" s="90">
        <v>44081.396782407406</v>
      </c>
      <c r="Q1900" s="87" t="s">
        <v>2462</v>
      </c>
      <c r="R1900" s="87"/>
      <c r="S1900" s="87"/>
      <c r="T1900" s="87"/>
      <c r="U1900" s="90">
        <v>44081.396782407406</v>
      </c>
      <c r="V1900" s="92" t="s">
        <v>4249</v>
      </c>
      <c r="W1900" s="87"/>
      <c r="X1900" s="87"/>
      <c r="Y1900" s="96" t="s">
        <v>6249</v>
      </c>
      <c r="Z1900" s="87"/>
      <c r="AA1900" s="48"/>
      <c r="AB1900" s="49"/>
      <c r="AC1900" s="48"/>
      <c r="AD1900" s="49"/>
      <c r="AE1900" s="48"/>
      <c r="AF1900" s="49"/>
      <c r="AG1900" s="48"/>
      <c r="AH1900" s="49"/>
      <c r="AI1900" s="48"/>
    </row>
    <row r="1901" spans="1:35" x14ac:dyDescent="0.25">
      <c r="A1901" s="62" t="s">
        <v>993</v>
      </c>
      <c r="B1901" s="62" t="s">
        <v>1690</v>
      </c>
      <c r="C1901" s="63"/>
      <c r="D1901" s="64"/>
      <c r="E1901" s="65"/>
      <c r="F1901" s="66"/>
      <c r="G1901" s="63"/>
      <c r="H1901" s="67"/>
      <c r="I1901" s="68"/>
      <c r="J1901" s="68"/>
      <c r="K1901" s="34"/>
      <c r="L1901" s="75">
        <v>1901</v>
      </c>
      <c r="M1901" s="75" t="b">
        <f xml:space="preserve"> IF(AND(Edges[Relationship Date (UTC)] &gt;= Misc!$O$2, Edges[Relationship Date (UTC)] &lt;= Misc!$P$2,Edges[Tweet Date (UTC)] &gt;= Misc!$O$3, Edges[Tweet Date (UTC)] &lt;= Misc!$P$3,TRUE), TRUE, FALSE)</f>
        <v>1</v>
      </c>
      <c r="N1901" s="70"/>
      <c r="O1901" s="87" t="s">
        <v>1908</v>
      </c>
      <c r="P1901" s="90">
        <v>44081.396956018521</v>
      </c>
      <c r="Q1901" s="87" t="s">
        <v>2464</v>
      </c>
      <c r="R1901" s="87"/>
      <c r="S1901" s="87"/>
      <c r="T1901" s="87"/>
      <c r="U1901" s="90">
        <v>44081.396956018521</v>
      </c>
      <c r="V1901" s="92" t="s">
        <v>4250</v>
      </c>
      <c r="W1901" s="87"/>
      <c r="X1901" s="87"/>
      <c r="Y1901" s="96" t="s">
        <v>6250</v>
      </c>
      <c r="Z1901" s="87"/>
      <c r="AA1901" s="48"/>
      <c r="AB1901" s="49"/>
      <c r="AC1901" s="48"/>
      <c r="AD1901" s="49"/>
      <c r="AE1901" s="48"/>
      <c r="AF1901" s="49"/>
      <c r="AG1901" s="48"/>
      <c r="AH1901" s="49"/>
      <c r="AI1901" s="48"/>
    </row>
    <row r="1902" spans="1:35" x14ac:dyDescent="0.25">
      <c r="A1902" s="62" t="s">
        <v>993</v>
      </c>
      <c r="B1902" s="62" t="s">
        <v>1690</v>
      </c>
      <c r="C1902" s="63"/>
      <c r="D1902" s="64"/>
      <c r="E1902" s="65"/>
      <c r="F1902" s="66"/>
      <c r="G1902" s="63"/>
      <c r="H1902" s="67"/>
      <c r="I1902" s="68"/>
      <c r="J1902" s="68"/>
      <c r="K1902" s="34"/>
      <c r="L1902" s="75">
        <v>1902</v>
      </c>
      <c r="M1902" s="75" t="b">
        <f xml:space="preserve"> IF(AND(Edges[Relationship Date (UTC)] &gt;= Misc!$O$2, Edges[Relationship Date (UTC)] &lt;= Misc!$P$2,Edges[Tweet Date (UTC)] &gt;= Misc!$O$3, Edges[Tweet Date (UTC)] &lt;= Misc!$P$3,TRUE), TRUE, FALSE)</f>
        <v>1</v>
      </c>
      <c r="N1902" s="70"/>
      <c r="O1902" s="87" t="s">
        <v>1908</v>
      </c>
      <c r="P1902" s="90">
        <v>44081.397037037037</v>
      </c>
      <c r="Q1902" s="87" t="s">
        <v>2464</v>
      </c>
      <c r="R1902" s="87"/>
      <c r="S1902" s="87"/>
      <c r="T1902" s="87"/>
      <c r="U1902" s="90">
        <v>44081.397037037037</v>
      </c>
      <c r="V1902" s="92" t="s">
        <v>4251</v>
      </c>
      <c r="W1902" s="87"/>
      <c r="X1902" s="87"/>
      <c r="Y1902" s="96" t="s">
        <v>6251</v>
      </c>
      <c r="Z1902" s="87"/>
      <c r="AA1902" s="48"/>
      <c r="AB1902" s="49"/>
      <c r="AC1902" s="48"/>
      <c r="AD1902" s="49"/>
      <c r="AE1902" s="48"/>
      <c r="AF1902" s="49"/>
      <c r="AG1902" s="48"/>
      <c r="AH1902" s="49"/>
      <c r="AI1902" s="48"/>
    </row>
    <row r="1903" spans="1:35" x14ac:dyDescent="0.25">
      <c r="A1903" s="62" t="s">
        <v>993</v>
      </c>
      <c r="B1903" s="62" t="s">
        <v>1690</v>
      </c>
      <c r="C1903" s="63"/>
      <c r="D1903" s="64"/>
      <c r="E1903" s="65"/>
      <c r="F1903" s="66"/>
      <c r="G1903" s="63"/>
      <c r="H1903" s="67"/>
      <c r="I1903" s="68"/>
      <c r="J1903" s="68"/>
      <c r="K1903" s="34"/>
      <c r="L1903" s="75">
        <v>1903</v>
      </c>
      <c r="M1903" s="75" t="b">
        <f xml:space="preserve"> IF(AND(Edges[Relationship Date (UTC)] &gt;= Misc!$O$2, Edges[Relationship Date (UTC)] &lt;= Misc!$P$2,Edges[Tweet Date (UTC)] &gt;= Misc!$O$3, Edges[Tweet Date (UTC)] &lt;= Misc!$P$3,TRUE), TRUE, FALSE)</f>
        <v>1</v>
      </c>
      <c r="N1903" s="70"/>
      <c r="O1903" s="87" t="s">
        <v>1908</v>
      </c>
      <c r="P1903" s="90">
        <v>44081.397083333337</v>
      </c>
      <c r="Q1903" s="87" t="s">
        <v>2464</v>
      </c>
      <c r="R1903" s="87"/>
      <c r="S1903" s="87"/>
      <c r="T1903" s="87"/>
      <c r="U1903" s="90">
        <v>44081.397083333337</v>
      </c>
      <c r="V1903" s="92" t="s">
        <v>4252</v>
      </c>
      <c r="W1903" s="87"/>
      <c r="X1903" s="87"/>
      <c r="Y1903" s="96" t="s">
        <v>6252</v>
      </c>
      <c r="Z1903" s="87"/>
      <c r="AA1903" s="48"/>
      <c r="AB1903" s="49"/>
      <c r="AC1903" s="48"/>
      <c r="AD1903" s="49"/>
      <c r="AE1903" s="48"/>
      <c r="AF1903" s="49"/>
      <c r="AG1903" s="48"/>
      <c r="AH1903" s="49"/>
      <c r="AI1903" s="48"/>
    </row>
    <row r="1904" spans="1:35" x14ac:dyDescent="0.25">
      <c r="A1904" s="62" t="s">
        <v>993</v>
      </c>
      <c r="B1904" s="62" t="s">
        <v>1690</v>
      </c>
      <c r="C1904" s="63"/>
      <c r="D1904" s="64"/>
      <c r="E1904" s="65"/>
      <c r="F1904" s="66"/>
      <c r="G1904" s="63"/>
      <c r="H1904" s="67"/>
      <c r="I1904" s="68"/>
      <c r="J1904" s="68"/>
      <c r="K1904" s="34"/>
      <c r="L1904" s="75">
        <v>1904</v>
      </c>
      <c r="M1904" s="75" t="b">
        <f xml:space="preserve"> IF(AND(Edges[Relationship Date (UTC)] &gt;= Misc!$O$2, Edges[Relationship Date (UTC)] &lt;= Misc!$P$2,Edges[Tweet Date (UTC)] &gt;= Misc!$O$3, Edges[Tweet Date (UTC)] &lt;= Misc!$P$3,TRUE), TRUE, FALSE)</f>
        <v>1</v>
      </c>
      <c r="N1904" s="70"/>
      <c r="O1904" s="87" t="s">
        <v>1908</v>
      </c>
      <c r="P1904" s="90">
        <v>44081.397233796299</v>
      </c>
      <c r="Q1904" s="87" t="s">
        <v>2303</v>
      </c>
      <c r="R1904" s="87"/>
      <c r="S1904" s="87"/>
      <c r="T1904" s="87"/>
      <c r="U1904" s="90">
        <v>44081.397233796299</v>
      </c>
      <c r="V1904" s="92" t="s">
        <v>4253</v>
      </c>
      <c r="W1904" s="87"/>
      <c r="X1904" s="87"/>
      <c r="Y1904" s="96" t="s">
        <v>6253</v>
      </c>
      <c r="Z1904" s="87"/>
      <c r="AA1904" s="48"/>
      <c r="AB1904" s="49"/>
      <c r="AC1904" s="48"/>
      <c r="AD1904" s="49"/>
      <c r="AE1904" s="48"/>
      <c r="AF1904" s="49"/>
      <c r="AG1904" s="48"/>
      <c r="AH1904" s="49"/>
      <c r="AI1904" s="48"/>
    </row>
    <row r="1905" spans="1:35" x14ac:dyDescent="0.25">
      <c r="A1905" s="62" t="s">
        <v>993</v>
      </c>
      <c r="B1905" s="62" t="s">
        <v>1690</v>
      </c>
      <c r="C1905" s="63"/>
      <c r="D1905" s="64"/>
      <c r="E1905" s="65"/>
      <c r="F1905" s="66"/>
      <c r="G1905" s="63"/>
      <c r="H1905" s="67"/>
      <c r="I1905" s="68"/>
      <c r="J1905" s="68"/>
      <c r="K1905" s="34"/>
      <c r="L1905" s="75">
        <v>1905</v>
      </c>
      <c r="M1905" s="75" t="b">
        <f xml:space="preserve"> IF(AND(Edges[Relationship Date (UTC)] &gt;= Misc!$O$2, Edges[Relationship Date (UTC)] &lt;= Misc!$P$2,Edges[Tweet Date (UTC)] &gt;= Misc!$O$3, Edges[Tweet Date (UTC)] &lt;= Misc!$P$3,TRUE), TRUE, FALSE)</f>
        <v>1</v>
      </c>
      <c r="N1905" s="70"/>
      <c r="O1905" s="87" t="s">
        <v>1908</v>
      </c>
      <c r="P1905" s="90">
        <v>44081.397314814814</v>
      </c>
      <c r="Q1905" s="87" t="s">
        <v>2464</v>
      </c>
      <c r="R1905" s="87"/>
      <c r="S1905" s="87"/>
      <c r="T1905" s="87"/>
      <c r="U1905" s="90">
        <v>44081.397314814814</v>
      </c>
      <c r="V1905" s="92" t="s">
        <v>4254</v>
      </c>
      <c r="W1905" s="87"/>
      <c r="X1905" s="87"/>
      <c r="Y1905" s="96" t="s">
        <v>6254</v>
      </c>
      <c r="Z1905" s="87"/>
      <c r="AA1905" s="48"/>
      <c r="AB1905" s="49"/>
      <c r="AC1905" s="48"/>
      <c r="AD1905" s="49"/>
      <c r="AE1905" s="48"/>
      <c r="AF1905" s="49"/>
      <c r="AG1905" s="48"/>
      <c r="AH1905" s="49"/>
      <c r="AI1905" s="48"/>
    </row>
    <row r="1906" spans="1:35" x14ac:dyDescent="0.25">
      <c r="A1906" s="62" t="s">
        <v>993</v>
      </c>
      <c r="B1906" s="62" t="s">
        <v>1690</v>
      </c>
      <c r="C1906" s="63"/>
      <c r="D1906" s="64"/>
      <c r="E1906" s="65"/>
      <c r="F1906" s="66"/>
      <c r="G1906" s="63"/>
      <c r="H1906" s="67"/>
      <c r="I1906" s="68"/>
      <c r="J1906" s="68"/>
      <c r="K1906" s="34"/>
      <c r="L1906" s="75">
        <v>1906</v>
      </c>
      <c r="M1906" s="75" t="b">
        <f xml:space="preserve"> IF(AND(Edges[Relationship Date (UTC)] &gt;= Misc!$O$2, Edges[Relationship Date (UTC)] &lt;= Misc!$P$2,Edges[Tweet Date (UTC)] &gt;= Misc!$O$3, Edges[Tweet Date (UTC)] &lt;= Misc!$P$3,TRUE), TRUE, FALSE)</f>
        <v>1</v>
      </c>
      <c r="N1906" s="70"/>
      <c r="O1906" s="87" t="s">
        <v>1908</v>
      </c>
      <c r="P1906" s="90">
        <v>44081.397349537037</v>
      </c>
      <c r="Q1906" s="87" t="s">
        <v>2462</v>
      </c>
      <c r="R1906" s="87"/>
      <c r="S1906" s="87"/>
      <c r="T1906" s="87"/>
      <c r="U1906" s="90">
        <v>44081.397349537037</v>
      </c>
      <c r="V1906" s="92" t="s">
        <v>4255</v>
      </c>
      <c r="W1906" s="87"/>
      <c r="X1906" s="87"/>
      <c r="Y1906" s="96" t="s">
        <v>6255</v>
      </c>
      <c r="Z1906" s="87"/>
      <c r="AA1906" s="48"/>
      <c r="AB1906" s="49"/>
      <c r="AC1906" s="48"/>
      <c r="AD1906" s="49"/>
      <c r="AE1906" s="48"/>
      <c r="AF1906" s="49"/>
      <c r="AG1906" s="48"/>
      <c r="AH1906" s="49"/>
      <c r="AI1906" s="48"/>
    </row>
    <row r="1907" spans="1:35" x14ac:dyDescent="0.25">
      <c r="A1907" s="62" t="s">
        <v>993</v>
      </c>
      <c r="B1907" s="62" t="s">
        <v>1690</v>
      </c>
      <c r="C1907" s="63"/>
      <c r="D1907" s="64"/>
      <c r="E1907" s="65"/>
      <c r="F1907" s="66"/>
      <c r="G1907" s="63"/>
      <c r="H1907" s="67"/>
      <c r="I1907" s="68"/>
      <c r="J1907" s="68"/>
      <c r="K1907" s="34"/>
      <c r="L1907" s="75">
        <v>1907</v>
      </c>
      <c r="M1907" s="75" t="b">
        <f xml:space="preserve"> IF(AND(Edges[Relationship Date (UTC)] &gt;= Misc!$O$2, Edges[Relationship Date (UTC)] &lt;= Misc!$P$2,Edges[Tweet Date (UTC)] &gt;= Misc!$O$3, Edges[Tweet Date (UTC)] &lt;= Misc!$P$3,TRUE), TRUE, FALSE)</f>
        <v>1</v>
      </c>
      <c r="N1907" s="70"/>
      <c r="O1907" s="87" t="s">
        <v>1908</v>
      </c>
      <c r="P1907" s="90">
        <v>44081.39738425926</v>
      </c>
      <c r="Q1907" s="87" t="s">
        <v>2303</v>
      </c>
      <c r="R1907" s="87"/>
      <c r="S1907" s="87"/>
      <c r="T1907" s="87"/>
      <c r="U1907" s="90">
        <v>44081.39738425926</v>
      </c>
      <c r="V1907" s="92" t="s">
        <v>4256</v>
      </c>
      <c r="W1907" s="87"/>
      <c r="X1907" s="87"/>
      <c r="Y1907" s="96" t="s">
        <v>6256</v>
      </c>
      <c r="Z1907" s="87"/>
      <c r="AA1907" s="48"/>
      <c r="AB1907" s="49"/>
      <c r="AC1907" s="48"/>
      <c r="AD1907" s="49"/>
      <c r="AE1907" s="48"/>
      <c r="AF1907" s="49"/>
      <c r="AG1907" s="48"/>
      <c r="AH1907" s="49"/>
      <c r="AI1907" s="48"/>
    </row>
    <row r="1908" spans="1:35" x14ac:dyDescent="0.25">
      <c r="A1908" s="62" t="s">
        <v>993</v>
      </c>
      <c r="B1908" s="62" t="s">
        <v>1352</v>
      </c>
      <c r="C1908" s="63"/>
      <c r="D1908" s="64"/>
      <c r="E1908" s="65"/>
      <c r="F1908" s="66"/>
      <c r="G1908" s="63"/>
      <c r="H1908" s="67"/>
      <c r="I1908" s="68"/>
      <c r="J1908" s="68"/>
      <c r="K1908" s="34"/>
      <c r="L1908" s="75">
        <v>1908</v>
      </c>
      <c r="M1908" s="75" t="b">
        <f xml:space="preserve"> IF(AND(Edges[Relationship Date (UTC)] &gt;= Misc!$O$2, Edges[Relationship Date (UTC)] &lt;= Misc!$P$2,Edges[Tweet Date (UTC)] &gt;= Misc!$O$3, Edges[Tweet Date (UTC)] &lt;= Misc!$P$3,TRUE), TRUE, FALSE)</f>
        <v>1</v>
      </c>
      <c r="N1908" s="70"/>
      <c r="O1908" s="87" t="s">
        <v>1908</v>
      </c>
      <c r="P1908" s="90">
        <v>44081.392824074072</v>
      </c>
      <c r="Q1908" s="87" t="s">
        <v>1934</v>
      </c>
      <c r="R1908" s="87"/>
      <c r="S1908" s="87"/>
      <c r="T1908" s="87"/>
      <c r="U1908" s="90">
        <v>44081.392824074072</v>
      </c>
      <c r="V1908" s="92" t="s">
        <v>4257</v>
      </c>
      <c r="W1908" s="87"/>
      <c r="X1908" s="87"/>
      <c r="Y1908" s="96" t="s">
        <v>6257</v>
      </c>
      <c r="Z1908" s="87"/>
      <c r="AA1908" s="48">
        <v>0</v>
      </c>
      <c r="AB1908" s="49">
        <v>0</v>
      </c>
      <c r="AC1908" s="48">
        <v>0</v>
      </c>
      <c r="AD1908" s="49">
        <v>0</v>
      </c>
      <c r="AE1908" s="48">
        <v>0</v>
      </c>
      <c r="AF1908" s="49">
        <v>0</v>
      </c>
      <c r="AG1908" s="48">
        <v>48</v>
      </c>
      <c r="AH1908" s="49">
        <v>100</v>
      </c>
      <c r="AI1908" s="48">
        <v>48</v>
      </c>
    </row>
    <row r="1909" spans="1:35" x14ac:dyDescent="0.25">
      <c r="A1909" s="62" t="s">
        <v>993</v>
      </c>
      <c r="B1909" s="62" t="s">
        <v>1352</v>
      </c>
      <c r="C1909" s="63"/>
      <c r="D1909" s="64"/>
      <c r="E1909" s="65"/>
      <c r="F1909" s="66"/>
      <c r="G1909" s="63"/>
      <c r="H1909" s="67"/>
      <c r="I1909" s="68"/>
      <c r="J1909" s="68"/>
      <c r="K1909" s="34"/>
      <c r="L1909" s="75">
        <v>1909</v>
      </c>
      <c r="M1909" s="75" t="b">
        <f xml:space="preserve"> IF(AND(Edges[Relationship Date (UTC)] &gt;= Misc!$O$2, Edges[Relationship Date (UTC)] &lt;= Misc!$P$2,Edges[Tweet Date (UTC)] &gt;= Misc!$O$3, Edges[Tweet Date (UTC)] &lt;= Misc!$P$3,TRUE), TRUE, FALSE)</f>
        <v>1</v>
      </c>
      <c r="N1909" s="70"/>
      <c r="O1909" s="87" t="s">
        <v>1908</v>
      </c>
      <c r="P1909" s="90">
        <v>44081.392858796295</v>
      </c>
      <c r="Q1909" s="87" t="s">
        <v>2430</v>
      </c>
      <c r="R1909" s="87"/>
      <c r="S1909" s="87"/>
      <c r="T1909" s="87"/>
      <c r="U1909" s="90">
        <v>44081.392858796295</v>
      </c>
      <c r="V1909" s="92" t="s">
        <v>4182</v>
      </c>
      <c r="W1909" s="87"/>
      <c r="X1909" s="87"/>
      <c r="Y1909" s="96" t="s">
        <v>6182</v>
      </c>
      <c r="Z1909" s="87"/>
      <c r="AA1909" s="48"/>
      <c r="AB1909" s="49"/>
      <c r="AC1909" s="48"/>
      <c r="AD1909" s="49"/>
      <c r="AE1909" s="48"/>
      <c r="AF1909" s="49"/>
      <c r="AG1909" s="48"/>
      <c r="AH1909" s="49"/>
      <c r="AI1909" s="48"/>
    </row>
    <row r="1910" spans="1:35" x14ac:dyDescent="0.25">
      <c r="A1910" s="62" t="s">
        <v>993</v>
      </c>
      <c r="B1910" s="62" t="s">
        <v>1352</v>
      </c>
      <c r="C1910" s="63"/>
      <c r="D1910" s="64"/>
      <c r="E1910" s="65"/>
      <c r="F1910" s="66"/>
      <c r="G1910" s="63"/>
      <c r="H1910" s="67"/>
      <c r="I1910" s="68"/>
      <c r="J1910" s="68"/>
      <c r="K1910" s="34"/>
      <c r="L1910" s="75">
        <v>1910</v>
      </c>
      <c r="M1910" s="75" t="b">
        <f xml:space="preserve"> IF(AND(Edges[Relationship Date (UTC)] &gt;= Misc!$O$2, Edges[Relationship Date (UTC)] &lt;= Misc!$P$2,Edges[Tweet Date (UTC)] &gt;= Misc!$O$3, Edges[Tweet Date (UTC)] &lt;= Misc!$P$3,TRUE), TRUE, FALSE)</f>
        <v>1</v>
      </c>
      <c r="N1910" s="70"/>
      <c r="O1910" s="87" t="s">
        <v>1908</v>
      </c>
      <c r="P1910" s="90">
        <v>44081.392905092594</v>
      </c>
      <c r="Q1910" s="87" t="s">
        <v>2302</v>
      </c>
      <c r="R1910" s="87"/>
      <c r="S1910" s="87"/>
      <c r="T1910" s="87"/>
      <c r="U1910" s="90">
        <v>44081.392905092594</v>
      </c>
      <c r="V1910" s="92" t="s">
        <v>4190</v>
      </c>
      <c r="W1910" s="87"/>
      <c r="X1910" s="87"/>
      <c r="Y1910" s="96" t="s">
        <v>6190</v>
      </c>
      <c r="Z1910" s="87"/>
      <c r="AA1910" s="48">
        <v>2</v>
      </c>
      <c r="AB1910" s="49">
        <v>8.3333333333333339</v>
      </c>
      <c r="AC1910" s="48">
        <v>1</v>
      </c>
      <c r="AD1910" s="49">
        <v>4.166666666666667</v>
      </c>
      <c r="AE1910" s="48">
        <v>0</v>
      </c>
      <c r="AF1910" s="49">
        <v>0</v>
      </c>
      <c r="AG1910" s="48">
        <v>21</v>
      </c>
      <c r="AH1910" s="49">
        <v>87.5</v>
      </c>
      <c r="AI1910" s="48">
        <v>24</v>
      </c>
    </row>
    <row r="1911" spans="1:35" x14ac:dyDescent="0.25">
      <c r="A1911" s="62" t="s">
        <v>993</v>
      </c>
      <c r="B1911" s="62" t="s">
        <v>1352</v>
      </c>
      <c r="C1911" s="63"/>
      <c r="D1911" s="64"/>
      <c r="E1911" s="65"/>
      <c r="F1911" s="66"/>
      <c r="G1911" s="63"/>
      <c r="H1911" s="67"/>
      <c r="I1911" s="68"/>
      <c r="J1911" s="68"/>
      <c r="K1911" s="34"/>
      <c r="L1911" s="75">
        <v>1911</v>
      </c>
      <c r="M1911" s="75" t="b">
        <f xml:space="preserve"> IF(AND(Edges[Relationship Date (UTC)] &gt;= Misc!$O$2, Edges[Relationship Date (UTC)] &lt;= Misc!$P$2,Edges[Tweet Date (UTC)] &gt;= Misc!$O$3, Edges[Tweet Date (UTC)] &lt;= Misc!$P$3,TRUE), TRUE, FALSE)</f>
        <v>1</v>
      </c>
      <c r="N1911" s="70"/>
      <c r="O1911" s="87" t="s">
        <v>1908</v>
      </c>
      <c r="P1911" s="90">
        <v>44081.393020833333</v>
      </c>
      <c r="Q1911" s="87" t="s">
        <v>2450</v>
      </c>
      <c r="R1911" s="87"/>
      <c r="S1911" s="87"/>
      <c r="T1911" s="87" t="s">
        <v>2746</v>
      </c>
      <c r="U1911" s="90">
        <v>44081.393020833333</v>
      </c>
      <c r="V1911" s="92" t="s">
        <v>4204</v>
      </c>
      <c r="W1911" s="87"/>
      <c r="X1911" s="87"/>
      <c r="Y1911" s="96" t="s">
        <v>6204</v>
      </c>
      <c r="Z1911" s="87"/>
      <c r="AA1911" s="48"/>
      <c r="AB1911" s="49"/>
      <c r="AC1911" s="48"/>
      <c r="AD1911" s="49"/>
      <c r="AE1911" s="48"/>
      <c r="AF1911" s="49"/>
      <c r="AG1911" s="48"/>
      <c r="AH1911" s="49"/>
      <c r="AI1911" s="48"/>
    </row>
    <row r="1912" spans="1:35" x14ac:dyDescent="0.25">
      <c r="A1912" s="62" t="s">
        <v>993</v>
      </c>
      <c r="B1912" s="62" t="s">
        <v>1352</v>
      </c>
      <c r="C1912" s="63"/>
      <c r="D1912" s="64"/>
      <c r="E1912" s="65"/>
      <c r="F1912" s="66"/>
      <c r="G1912" s="63"/>
      <c r="H1912" s="67"/>
      <c r="I1912" s="68"/>
      <c r="J1912" s="68"/>
      <c r="K1912" s="34"/>
      <c r="L1912" s="75">
        <v>1912</v>
      </c>
      <c r="M1912" s="75" t="b">
        <f xml:space="preserve"> IF(AND(Edges[Relationship Date (UTC)] &gt;= Misc!$O$2, Edges[Relationship Date (UTC)] &lt;= Misc!$P$2,Edges[Tweet Date (UTC)] &gt;= Misc!$O$3, Edges[Tweet Date (UTC)] &lt;= Misc!$P$3,TRUE), TRUE, FALSE)</f>
        <v>1</v>
      </c>
      <c r="N1912" s="70"/>
      <c r="O1912" s="87" t="s">
        <v>1908</v>
      </c>
      <c r="P1912" s="90">
        <v>44081.393090277779</v>
      </c>
      <c r="Q1912" s="87" t="s">
        <v>2435</v>
      </c>
      <c r="R1912" s="87"/>
      <c r="S1912" s="87"/>
      <c r="T1912" s="87"/>
      <c r="U1912" s="90">
        <v>44081.393090277779</v>
      </c>
      <c r="V1912" s="92" t="s">
        <v>4188</v>
      </c>
      <c r="W1912" s="87"/>
      <c r="X1912" s="87"/>
      <c r="Y1912" s="96" t="s">
        <v>6188</v>
      </c>
      <c r="Z1912" s="87"/>
      <c r="AA1912" s="48"/>
      <c r="AB1912" s="49"/>
      <c r="AC1912" s="48"/>
      <c r="AD1912" s="49"/>
      <c r="AE1912" s="48"/>
      <c r="AF1912" s="49"/>
      <c r="AG1912" s="48"/>
      <c r="AH1912" s="49"/>
      <c r="AI1912" s="48"/>
    </row>
    <row r="1913" spans="1:35" x14ac:dyDescent="0.25">
      <c r="A1913" s="62" t="s">
        <v>993</v>
      </c>
      <c r="B1913" s="62" t="s">
        <v>1352</v>
      </c>
      <c r="C1913" s="63"/>
      <c r="D1913" s="64"/>
      <c r="E1913" s="65"/>
      <c r="F1913" s="66"/>
      <c r="G1913" s="63"/>
      <c r="H1913" s="67"/>
      <c r="I1913" s="68"/>
      <c r="J1913" s="68"/>
      <c r="K1913" s="34"/>
      <c r="L1913" s="75">
        <v>1913</v>
      </c>
      <c r="M1913" s="75" t="b">
        <f xml:space="preserve"> IF(AND(Edges[Relationship Date (UTC)] &gt;= Misc!$O$2, Edges[Relationship Date (UTC)] &lt;= Misc!$P$2,Edges[Tweet Date (UTC)] &gt;= Misc!$O$3, Edges[Tweet Date (UTC)] &lt;= Misc!$P$3,TRUE), TRUE, FALSE)</f>
        <v>1</v>
      </c>
      <c r="N1913" s="70"/>
      <c r="O1913" s="87" t="s">
        <v>1908</v>
      </c>
      <c r="P1913" s="90">
        <v>44081.393148148149</v>
      </c>
      <c r="Q1913" s="87" t="s">
        <v>2451</v>
      </c>
      <c r="R1913" s="87"/>
      <c r="S1913" s="87"/>
      <c r="T1913" s="87" t="s">
        <v>2746</v>
      </c>
      <c r="U1913" s="90">
        <v>44081.393148148149</v>
      </c>
      <c r="V1913" s="92" t="s">
        <v>4205</v>
      </c>
      <c r="W1913" s="87"/>
      <c r="X1913" s="87"/>
      <c r="Y1913" s="96" t="s">
        <v>6205</v>
      </c>
      <c r="Z1913" s="87"/>
      <c r="AA1913" s="48"/>
      <c r="AB1913" s="49"/>
      <c r="AC1913" s="48"/>
      <c r="AD1913" s="49"/>
      <c r="AE1913" s="48"/>
      <c r="AF1913" s="49"/>
      <c r="AG1913" s="48"/>
      <c r="AH1913" s="49"/>
      <c r="AI1913" s="48"/>
    </row>
    <row r="1914" spans="1:35" x14ac:dyDescent="0.25">
      <c r="A1914" s="62" t="s">
        <v>993</v>
      </c>
      <c r="B1914" s="62" t="s">
        <v>1353</v>
      </c>
      <c r="C1914" s="63"/>
      <c r="D1914" s="64"/>
      <c r="E1914" s="65"/>
      <c r="F1914" s="66"/>
      <c r="G1914" s="63"/>
      <c r="H1914" s="67"/>
      <c r="I1914" s="68"/>
      <c r="J1914" s="68"/>
      <c r="K1914" s="34"/>
      <c r="L1914" s="75">
        <v>1914</v>
      </c>
      <c r="M1914" s="75" t="b">
        <f xml:space="preserve"> IF(AND(Edges[Relationship Date (UTC)] &gt;= Misc!$O$2, Edges[Relationship Date (UTC)] &lt;= Misc!$P$2,Edges[Tweet Date (UTC)] &gt;= Misc!$O$3, Edges[Tweet Date (UTC)] &lt;= Misc!$P$3,TRUE), TRUE, FALSE)</f>
        <v>1</v>
      </c>
      <c r="N1914" s="70"/>
      <c r="O1914" s="87" t="s">
        <v>1908</v>
      </c>
      <c r="P1914" s="90">
        <v>44081.393206018518</v>
      </c>
      <c r="Q1914" s="87" t="s">
        <v>2431</v>
      </c>
      <c r="R1914" s="87"/>
      <c r="S1914" s="87"/>
      <c r="T1914" s="87"/>
      <c r="U1914" s="90">
        <v>44081.393206018518</v>
      </c>
      <c r="V1914" s="92" t="s">
        <v>4183</v>
      </c>
      <c r="W1914" s="87"/>
      <c r="X1914" s="87"/>
      <c r="Y1914" s="96" t="s">
        <v>6183</v>
      </c>
      <c r="Z1914" s="87"/>
      <c r="AA1914" s="48"/>
      <c r="AB1914" s="49"/>
      <c r="AC1914" s="48"/>
      <c r="AD1914" s="49"/>
      <c r="AE1914" s="48"/>
      <c r="AF1914" s="49"/>
      <c r="AG1914" s="48"/>
      <c r="AH1914" s="49"/>
      <c r="AI1914" s="48"/>
    </row>
    <row r="1915" spans="1:35" x14ac:dyDescent="0.25">
      <c r="A1915" s="62" t="s">
        <v>993</v>
      </c>
      <c r="B1915" s="62" t="s">
        <v>1386</v>
      </c>
      <c r="C1915" s="63"/>
      <c r="D1915" s="64"/>
      <c r="E1915" s="65"/>
      <c r="F1915" s="66"/>
      <c r="G1915" s="63"/>
      <c r="H1915" s="67"/>
      <c r="I1915" s="68"/>
      <c r="J1915" s="68"/>
      <c r="K1915" s="34"/>
      <c r="L1915" s="75">
        <v>1915</v>
      </c>
      <c r="M1915" s="75" t="b">
        <f xml:space="preserve"> IF(AND(Edges[Relationship Date (UTC)] &gt;= Misc!$O$2, Edges[Relationship Date (UTC)] &lt;= Misc!$P$2,Edges[Tweet Date (UTC)] &gt;= Misc!$O$3, Edges[Tweet Date (UTC)] &lt;= Misc!$P$3,TRUE), TRUE, FALSE)</f>
        <v>1</v>
      </c>
      <c r="N1915" s="70"/>
      <c r="O1915" s="87" t="s">
        <v>1908</v>
      </c>
      <c r="P1915" s="90">
        <v>44081.393206018518</v>
      </c>
      <c r="Q1915" s="87" t="s">
        <v>2431</v>
      </c>
      <c r="R1915" s="87"/>
      <c r="S1915" s="87"/>
      <c r="T1915" s="87"/>
      <c r="U1915" s="90">
        <v>44081.393206018518</v>
      </c>
      <c r="V1915" s="92" t="s">
        <v>4183</v>
      </c>
      <c r="W1915" s="87"/>
      <c r="X1915" s="87"/>
      <c r="Y1915" s="96" t="s">
        <v>6183</v>
      </c>
      <c r="Z1915" s="87"/>
      <c r="AA1915" s="48"/>
      <c r="AB1915" s="49"/>
      <c r="AC1915" s="48"/>
      <c r="AD1915" s="49"/>
      <c r="AE1915" s="48"/>
      <c r="AF1915" s="49"/>
      <c r="AG1915" s="48"/>
      <c r="AH1915" s="49"/>
      <c r="AI1915" s="48"/>
    </row>
    <row r="1916" spans="1:35" x14ac:dyDescent="0.25">
      <c r="A1916" s="62" t="s">
        <v>993</v>
      </c>
      <c r="B1916" s="62" t="s">
        <v>1356</v>
      </c>
      <c r="C1916" s="63"/>
      <c r="D1916" s="64"/>
      <c r="E1916" s="65"/>
      <c r="F1916" s="66"/>
      <c r="G1916" s="63"/>
      <c r="H1916" s="67"/>
      <c r="I1916" s="68"/>
      <c r="J1916" s="68"/>
      <c r="K1916" s="34"/>
      <c r="L1916" s="75">
        <v>1916</v>
      </c>
      <c r="M1916" s="75" t="b">
        <f xml:space="preserve"> IF(AND(Edges[Relationship Date (UTC)] &gt;= Misc!$O$2, Edges[Relationship Date (UTC)] &lt;= Misc!$P$2,Edges[Tweet Date (UTC)] &gt;= Misc!$O$3, Edges[Tweet Date (UTC)] &lt;= Misc!$P$3,TRUE), TRUE, FALSE)</f>
        <v>1</v>
      </c>
      <c r="N1916" s="70"/>
      <c r="O1916" s="87" t="s">
        <v>1908</v>
      </c>
      <c r="P1916" s="90">
        <v>44081.393206018518</v>
      </c>
      <c r="Q1916" s="87" t="s">
        <v>2431</v>
      </c>
      <c r="R1916" s="87"/>
      <c r="S1916" s="87"/>
      <c r="T1916" s="87"/>
      <c r="U1916" s="90">
        <v>44081.393206018518</v>
      </c>
      <c r="V1916" s="92" t="s">
        <v>4183</v>
      </c>
      <c r="W1916" s="87"/>
      <c r="X1916" s="87"/>
      <c r="Y1916" s="96" t="s">
        <v>6183</v>
      </c>
      <c r="Z1916" s="87"/>
      <c r="AA1916" s="48"/>
      <c r="AB1916" s="49"/>
      <c r="AC1916" s="48"/>
      <c r="AD1916" s="49"/>
      <c r="AE1916" s="48"/>
      <c r="AF1916" s="49"/>
      <c r="AG1916" s="48"/>
      <c r="AH1916" s="49"/>
      <c r="AI1916" s="48"/>
    </row>
    <row r="1917" spans="1:35" x14ac:dyDescent="0.25">
      <c r="A1917" s="62" t="s">
        <v>993</v>
      </c>
      <c r="B1917" s="62" t="s">
        <v>1354</v>
      </c>
      <c r="C1917" s="63"/>
      <c r="D1917" s="64"/>
      <c r="E1917" s="65"/>
      <c r="F1917" s="66"/>
      <c r="G1917" s="63"/>
      <c r="H1917" s="67"/>
      <c r="I1917" s="68"/>
      <c r="J1917" s="68"/>
      <c r="K1917" s="34"/>
      <c r="L1917" s="75">
        <v>1917</v>
      </c>
      <c r="M1917" s="75" t="b">
        <f xml:space="preserve"> IF(AND(Edges[Relationship Date (UTC)] &gt;= Misc!$O$2, Edges[Relationship Date (UTC)] &lt;= Misc!$P$2,Edges[Tweet Date (UTC)] &gt;= Misc!$O$3, Edges[Tweet Date (UTC)] &lt;= Misc!$P$3,TRUE), TRUE, FALSE)</f>
        <v>1</v>
      </c>
      <c r="N1917" s="70"/>
      <c r="O1917" s="87" t="s">
        <v>1908</v>
      </c>
      <c r="P1917" s="90">
        <v>44081.393206018518</v>
      </c>
      <c r="Q1917" s="87" t="s">
        <v>2431</v>
      </c>
      <c r="R1917" s="87"/>
      <c r="S1917" s="87"/>
      <c r="T1917" s="87"/>
      <c r="U1917" s="90">
        <v>44081.393206018518</v>
      </c>
      <c r="V1917" s="92" t="s">
        <v>4183</v>
      </c>
      <c r="W1917" s="87"/>
      <c r="X1917" s="87"/>
      <c r="Y1917" s="96" t="s">
        <v>6183</v>
      </c>
      <c r="Z1917" s="87"/>
      <c r="AA1917" s="48"/>
      <c r="AB1917" s="49"/>
      <c r="AC1917" s="48"/>
      <c r="AD1917" s="49"/>
      <c r="AE1917" s="48"/>
      <c r="AF1917" s="49"/>
      <c r="AG1917" s="48"/>
      <c r="AH1917" s="49"/>
      <c r="AI1917" s="48"/>
    </row>
    <row r="1918" spans="1:35" x14ac:dyDescent="0.25">
      <c r="A1918" s="62" t="s">
        <v>993</v>
      </c>
      <c r="B1918" s="62" t="s">
        <v>1352</v>
      </c>
      <c r="C1918" s="63"/>
      <c r="D1918" s="64"/>
      <c r="E1918" s="65"/>
      <c r="F1918" s="66"/>
      <c r="G1918" s="63"/>
      <c r="H1918" s="67"/>
      <c r="I1918" s="68"/>
      <c r="J1918" s="68"/>
      <c r="K1918" s="34"/>
      <c r="L1918" s="75">
        <v>1918</v>
      </c>
      <c r="M1918" s="75" t="b">
        <f xml:space="preserve"> IF(AND(Edges[Relationship Date (UTC)] &gt;= Misc!$O$2, Edges[Relationship Date (UTC)] &lt;= Misc!$P$2,Edges[Tweet Date (UTC)] &gt;= Misc!$O$3, Edges[Tweet Date (UTC)] &lt;= Misc!$P$3,TRUE), TRUE, FALSE)</f>
        <v>1</v>
      </c>
      <c r="N1918" s="70"/>
      <c r="O1918" s="87" t="s">
        <v>1908</v>
      </c>
      <c r="P1918" s="90">
        <v>44081.393206018518</v>
      </c>
      <c r="Q1918" s="87" t="s">
        <v>2431</v>
      </c>
      <c r="R1918" s="87"/>
      <c r="S1918" s="87"/>
      <c r="T1918" s="87"/>
      <c r="U1918" s="90">
        <v>44081.393206018518</v>
      </c>
      <c r="V1918" s="92" t="s">
        <v>4183</v>
      </c>
      <c r="W1918" s="87"/>
      <c r="X1918" s="87"/>
      <c r="Y1918" s="96" t="s">
        <v>6183</v>
      </c>
      <c r="Z1918" s="87"/>
      <c r="AA1918" s="48"/>
      <c r="AB1918" s="49"/>
      <c r="AC1918" s="48"/>
      <c r="AD1918" s="49"/>
      <c r="AE1918" s="48"/>
      <c r="AF1918" s="49"/>
      <c r="AG1918" s="48"/>
      <c r="AH1918" s="49"/>
      <c r="AI1918" s="48"/>
    </row>
    <row r="1919" spans="1:35" x14ac:dyDescent="0.25">
      <c r="A1919" s="62" t="s">
        <v>993</v>
      </c>
      <c r="B1919" s="62" t="s">
        <v>1352</v>
      </c>
      <c r="C1919" s="63"/>
      <c r="D1919" s="64"/>
      <c r="E1919" s="65"/>
      <c r="F1919" s="66"/>
      <c r="G1919" s="63"/>
      <c r="H1919" s="67"/>
      <c r="I1919" s="68"/>
      <c r="J1919" s="68"/>
      <c r="K1919" s="34"/>
      <c r="L1919" s="75">
        <v>1919</v>
      </c>
      <c r="M1919" s="75" t="b">
        <f xml:space="preserve"> IF(AND(Edges[Relationship Date (UTC)] &gt;= Misc!$O$2, Edges[Relationship Date (UTC)] &lt;= Misc!$P$2,Edges[Tweet Date (UTC)] &gt;= Misc!$O$3, Edges[Tweet Date (UTC)] &lt;= Misc!$P$3,TRUE), TRUE, FALSE)</f>
        <v>1</v>
      </c>
      <c r="N1919" s="70"/>
      <c r="O1919" s="87" t="s">
        <v>1908</v>
      </c>
      <c r="P1919" s="90">
        <v>44081.393240740741</v>
      </c>
      <c r="Q1919" s="87" t="s">
        <v>2452</v>
      </c>
      <c r="R1919" s="87"/>
      <c r="S1919" s="87"/>
      <c r="T1919" s="87" t="s">
        <v>2865</v>
      </c>
      <c r="U1919" s="90">
        <v>44081.393240740741</v>
      </c>
      <c r="V1919" s="92" t="s">
        <v>4206</v>
      </c>
      <c r="W1919" s="87"/>
      <c r="X1919" s="87"/>
      <c r="Y1919" s="96" t="s">
        <v>6206</v>
      </c>
      <c r="Z1919" s="87"/>
      <c r="AA1919" s="48"/>
      <c r="AB1919" s="49"/>
      <c r="AC1919" s="48"/>
      <c r="AD1919" s="49"/>
      <c r="AE1919" s="48"/>
      <c r="AF1919" s="49"/>
      <c r="AG1919" s="48"/>
      <c r="AH1919" s="49"/>
      <c r="AI1919" s="48"/>
    </row>
    <row r="1920" spans="1:35" x14ac:dyDescent="0.25">
      <c r="A1920" s="62" t="s">
        <v>993</v>
      </c>
      <c r="B1920" s="62" t="s">
        <v>1352</v>
      </c>
      <c r="C1920" s="63"/>
      <c r="D1920" s="64"/>
      <c r="E1920" s="65"/>
      <c r="F1920" s="66"/>
      <c r="G1920" s="63"/>
      <c r="H1920" s="67"/>
      <c r="I1920" s="68"/>
      <c r="J1920" s="68"/>
      <c r="K1920" s="34"/>
      <c r="L1920" s="75">
        <v>1920</v>
      </c>
      <c r="M1920" s="75" t="b">
        <f xml:space="preserve"> IF(AND(Edges[Relationship Date (UTC)] &gt;= Misc!$O$2, Edges[Relationship Date (UTC)] &lt;= Misc!$P$2,Edges[Tweet Date (UTC)] &gt;= Misc!$O$3, Edges[Tweet Date (UTC)] &lt;= Misc!$P$3,TRUE), TRUE, FALSE)</f>
        <v>1</v>
      </c>
      <c r="N1920" s="70"/>
      <c r="O1920" s="87" t="s">
        <v>1908</v>
      </c>
      <c r="P1920" s="90">
        <v>44081.393275462964</v>
      </c>
      <c r="Q1920" s="87" t="s">
        <v>2462</v>
      </c>
      <c r="R1920" s="87"/>
      <c r="S1920" s="87"/>
      <c r="T1920" s="87"/>
      <c r="U1920" s="90">
        <v>44081.393275462964</v>
      </c>
      <c r="V1920" s="92" t="s">
        <v>4216</v>
      </c>
      <c r="W1920" s="87"/>
      <c r="X1920" s="87"/>
      <c r="Y1920" s="96" t="s">
        <v>6216</v>
      </c>
      <c r="Z1920" s="87"/>
      <c r="AA1920" s="48">
        <v>0</v>
      </c>
      <c r="AB1920" s="49">
        <v>0</v>
      </c>
      <c r="AC1920" s="48">
        <v>0</v>
      </c>
      <c r="AD1920" s="49">
        <v>0</v>
      </c>
      <c r="AE1920" s="48">
        <v>0</v>
      </c>
      <c r="AF1920" s="49">
        <v>0</v>
      </c>
      <c r="AG1920" s="48">
        <v>42</v>
      </c>
      <c r="AH1920" s="49">
        <v>100</v>
      </c>
      <c r="AI1920" s="48">
        <v>42</v>
      </c>
    </row>
    <row r="1921" spans="1:35" x14ac:dyDescent="0.25">
      <c r="A1921" s="62" t="s">
        <v>993</v>
      </c>
      <c r="B1921" s="62" t="s">
        <v>1353</v>
      </c>
      <c r="C1921" s="63"/>
      <c r="D1921" s="64"/>
      <c r="E1921" s="65"/>
      <c r="F1921" s="66"/>
      <c r="G1921" s="63"/>
      <c r="H1921" s="67"/>
      <c r="I1921" s="68"/>
      <c r="J1921" s="68"/>
      <c r="K1921" s="34"/>
      <c r="L1921" s="75">
        <v>1921</v>
      </c>
      <c r="M1921" s="75" t="b">
        <f xml:space="preserve"> IF(AND(Edges[Relationship Date (UTC)] &gt;= Misc!$O$2, Edges[Relationship Date (UTC)] &lt;= Misc!$P$2,Edges[Tweet Date (UTC)] &gt;= Misc!$O$3, Edges[Tweet Date (UTC)] &lt;= Misc!$P$3,TRUE), TRUE, FALSE)</f>
        <v>1</v>
      </c>
      <c r="N1921" s="70"/>
      <c r="O1921" s="87" t="s">
        <v>1908</v>
      </c>
      <c r="P1921" s="90">
        <v>44081.393449074072</v>
      </c>
      <c r="Q1921" s="87" t="s">
        <v>2448</v>
      </c>
      <c r="R1921" s="87"/>
      <c r="S1921" s="87"/>
      <c r="T1921" s="87" t="s">
        <v>2746</v>
      </c>
      <c r="U1921" s="90">
        <v>44081.393449074072</v>
      </c>
      <c r="V1921" s="92" t="s">
        <v>4202</v>
      </c>
      <c r="W1921" s="87"/>
      <c r="X1921" s="87"/>
      <c r="Y1921" s="96" t="s">
        <v>6202</v>
      </c>
      <c r="Z1921" s="87"/>
      <c r="AA1921" s="48"/>
      <c r="AB1921" s="49"/>
      <c r="AC1921" s="48"/>
      <c r="AD1921" s="49"/>
      <c r="AE1921" s="48"/>
      <c r="AF1921" s="49"/>
      <c r="AG1921" s="48"/>
      <c r="AH1921" s="49"/>
      <c r="AI1921" s="48"/>
    </row>
    <row r="1922" spans="1:35" x14ac:dyDescent="0.25">
      <c r="A1922" s="62" t="s">
        <v>993</v>
      </c>
      <c r="B1922" s="62" t="s">
        <v>1354</v>
      </c>
      <c r="C1922" s="63"/>
      <c r="D1922" s="64"/>
      <c r="E1922" s="65"/>
      <c r="F1922" s="66"/>
      <c r="G1922" s="63"/>
      <c r="H1922" s="67"/>
      <c r="I1922" s="68"/>
      <c r="J1922" s="68"/>
      <c r="K1922" s="34"/>
      <c r="L1922" s="75">
        <v>1922</v>
      </c>
      <c r="M1922" s="75" t="b">
        <f xml:space="preserve"> IF(AND(Edges[Relationship Date (UTC)] &gt;= Misc!$O$2, Edges[Relationship Date (UTC)] &lt;= Misc!$P$2,Edges[Tweet Date (UTC)] &gt;= Misc!$O$3, Edges[Tweet Date (UTC)] &lt;= Misc!$P$3,TRUE), TRUE, FALSE)</f>
        <v>1</v>
      </c>
      <c r="N1922" s="70"/>
      <c r="O1922" s="87" t="s">
        <v>1908</v>
      </c>
      <c r="P1922" s="90">
        <v>44081.393449074072</v>
      </c>
      <c r="Q1922" s="87" t="s">
        <v>2448</v>
      </c>
      <c r="R1922" s="87"/>
      <c r="S1922" s="87"/>
      <c r="T1922" s="87" t="s">
        <v>2746</v>
      </c>
      <c r="U1922" s="90">
        <v>44081.393449074072</v>
      </c>
      <c r="V1922" s="92" t="s">
        <v>4202</v>
      </c>
      <c r="W1922" s="87"/>
      <c r="X1922" s="87"/>
      <c r="Y1922" s="96" t="s">
        <v>6202</v>
      </c>
      <c r="Z1922" s="87"/>
      <c r="AA1922" s="48"/>
      <c r="AB1922" s="49"/>
      <c r="AC1922" s="48"/>
      <c r="AD1922" s="49"/>
      <c r="AE1922" s="48"/>
      <c r="AF1922" s="49"/>
      <c r="AG1922" s="48"/>
      <c r="AH1922" s="49"/>
      <c r="AI1922" s="48"/>
    </row>
    <row r="1923" spans="1:35" x14ac:dyDescent="0.25">
      <c r="A1923" s="62" t="s">
        <v>993</v>
      </c>
      <c r="B1923" s="62" t="s">
        <v>1352</v>
      </c>
      <c r="C1923" s="63"/>
      <c r="D1923" s="64"/>
      <c r="E1923" s="65"/>
      <c r="F1923" s="66"/>
      <c r="G1923" s="63"/>
      <c r="H1923" s="67"/>
      <c r="I1923" s="68"/>
      <c r="J1923" s="68"/>
      <c r="K1923" s="34"/>
      <c r="L1923" s="75">
        <v>1923</v>
      </c>
      <c r="M1923" s="75" t="b">
        <f xml:space="preserve"> IF(AND(Edges[Relationship Date (UTC)] &gt;= Misc!$O$2, Edges[Relationship Date (UTC)] &lt;= Misc!$P$2,Edges[Tweet Date (UTC)] &gt;= Misc!$O$3, Edges[Tweet Date (UTC)] &lt;= Misc!$P$3,TRUE), TRUE, FALSE)</f>
        <v>1</v>
      </c>
      <c r="N1923" s="70"/>
      <c r="O1923" s="87" t="s">
        <v>1908</v>
      </c>
      <c r="P1923" s="90">
        <v>44081.393449074072</v>
      </c>
      <c r="Q1923" s="87" t="s">
        <v>2448</v>
      </c>
      <c r="R1923" s="87"/>
      <c r="S1923" s="87"/>
      <c r="T1923" s="87" t="s">
        <v>2746</v>
      </c>
      <c r="U1923" s="90">
        <v>44081.393449074072</v>
      </c>
      <c r="V1923" s="92" t="s">
        <v>4202</v>
      </c>
      <c r="W1923" s="87"/>
      <c r="X1923" s="87"/>
      <c r="Y1923" s="96" t="s">
        <v>6202</v>
      </c>
      <c r="Z1923" s="87"/>
      <c r="AA1923" s="48"/>
      <c r="AB1923" s="49"/>
      <c r="AC1923" s="48"/>
      <c r="AD1923" s="49"/>
      <c r="AE1923" s="48"/>
      <c r="AF1923" s="49"/>
      <c r="AG1923" s="48"/>
      <c r="AH1923" s="49"/>
      <c r="AI1923" s="48"/>
    </row>
    <row r="1924" spans="1:35" x14ac:dyDescent="0.25">
      <c r="A1924" s="62" t="s">
        <v>993</v>
      </c>
      <c r="B1924" s="62" t="s">
        <v>1352</v>
      </c>
      <c r="C1924" s="63"/>
      <c r="D1924" s="64"/>
      <c r="E1924" s="65"/>
      <c r="F1924" s="66"/>
      <c r="G1924" s="63"/>
      <c r="H1924" s="67"/>
      <c r="I1924" s="68"/>
      <c r="J1924" s="68"/>
      <c r="K1924" s="34"/>
      <c r="L1924" s="75">
        <v>1924</v>
      </c>
      <c r="M1924" s="75" t="b">
        <f xml:space="preserve"> IF(AND(Edges[Relationship Date (UTC)] &gt;= Misc!$O$2, Edges[Relationship Date (UTC)] &lt;= Misc!$P$2,Edges[Tweet Date (UTC)] &gt;= Misc!$O$3, Edges[Tweet Date (UTC)] &lt;= Misc!$P$3,TRUE), TRUE, FALSE)</f>
        <v>1</v>
      </c>
      <c r="N1924" s="70"/>
      <c r="O1924" s="87" t="s">
        <v>1908</v>
      </c>
      <c r="P1924" s="90">
        <v>44081.393483796295</v>
      </c>
      <c r="Q1924" s="87" t="s">
        <v>2462</v>
      </c>
      <c r="R1924" s="87"/>
      <c r="S1924" s="87"/>
      <c r="T1924" s="87"/>
      <c r="U1924" s="90">
        <v>44081.393483796295</v>
      </c>
      <c r="V1924" s="92" t="s">
        <v>4217</v>
      </c>
      <c r="W1924" s="87"/>
      <c r="X1924" s="87"/>
      <c r="Y1924" s="96" t="s">
        <v>6217</v>
      </c>
      <c r="Z1924" s="87"/>
      <c r="AA1924" s="48">
        <v>0</v>
      </c>
      <c r="AB1924" s="49">
        <v>0</v>
      </c>
      <c r="AC1924" s="48">
        <v>0</v>
      </c>
      <c r="AD1924" s="49">
        <v>0</v>
      </c>
      <c r="AE1924" s="48">
        <v>0</v>
      </c>
      <c r="AF1924" s="49">
        <v>0</v>
      </c>
      <c r="AG1924" s="48">
        <v>42</v>
      </c>
      <c r="AH1924" s="49">
        <v>100</v>
      </c>
      <c r="AI1924" s="48">
        <v>42</v>
      </c>
    </row>
    <row r="1925" spans="1:35" x14ac:dyDescent="0.25">
      <c r="A1925" s="62" t="s">
        <v>993</v>
      </c>
      <c r="B1925" s="62" t="s">
        <v>1352</v>
      </c>
      <c r="C1925" s="63"/>
      <c r="D1925" s="64"/>
      <c r="E1925" s="65"/>
      <c r="F1925" s="66"/>
      <c r="G1925" s="63"/>
      <c r="H1925" s="67"/>
      <c r="I1925" s="68"/>
      <c r="J1925" s="68"/>
      <c r="K1925" s="34"/>
      <c r="L1925" s="75">
        <v>1925</v>
      </c>
      <c r="M1925" s="75" t="b">
        <f xml:space="preserve"> IF(AND(Edges[Relationship Date (UTC)] &gt;= Misc!$O$2, Edges[Relationship Date (UTC)] &lt;= Misc!$P$2,Edges[Tweet Date (UTC)] &gt;= Misc!$O$3, Edges[Tweet Date (UTC)] &lt;= Misc!$P$3,TRUE), TRUE, FALSE)</f>
        <v>1</v>
      </c>
      <c r="N1925" s="70"/>
      <c r="O1925" s="87" t="s">
        <v>1908</v>
      </c>
      <c r="P1925" s="90">
        <v>44081.393553240741</v>
      </c>
      <c r="Q1925" s="87" t="s">
        <v>2453</v>
      </c>
      <c r="R1925" s="87"/>
      <c r="S1925" s="87"/>
      <c r="T1925" s="87"/>
      <c r="U1925" s="90">
        <v>44081.393553240741</v>
      </c>
      <c r="V1925" s="92" t="s">
        <v>4207</v>
      </c>
      <c r="W1925" s="87"/>
      <c r="X1925" s="87"/>
      <c r="Y1925" s="96" t="s">
        <v>6207</v>
      </c>
      <c r="Z1925" s="87"/>
      <c r="AA1925" s="48"/>
      <c r="AB1925" s="49"/>
      <c r="AC1925" s="48"/>
      <c r="AD1925" s="49"/>
      <c r="AE1925" s="48"/>
      <c r="AF1925" s="49"/>
      <c r="AG1925" s="48"/>
      <c r="AH1925" s="49"/>
      <c r="AI1925" s="48"/>
    </row>
    <row r="1926" spans="1:35" x14ac:dyDescent="0.25">
      <c r="A1926" s="62" t="s">
        <v>993</v>
      </c>
      <c r="B1926" s="62" t="s">
        <v>1352</v>
      </c>
      <c r="C1926" s="63"/>
      <c r="D1926" s="64"/>
      <c r="E1926" s="65"/>
      <c r="F1926" s="66"/>
      <c r="G1926" s="63"/>
      <c r="H1926" s="67"/>
      <c r="I1926" s="68"/>
      <c r="J1926" s="68"/>
      <c r="K1926" s="34"/>
      <c r="L1926" s="75">
        <v>1926</v>
      </c>
      <c r="M1926" s="75" t="b">
        <f xml:space="preserve"> IF(AND(Edges[Relationship Date (UTC)] &gt;= Misc!$O$2, Edges[Relationship Date (UTC)] &lt;= Misc!$P$2,Edges[Tweet Date (UTC)] &gt;= Misc!$O$3, Edges[Tweet Date (UTC)] &lt;= Misc!$P$3,TRUE), TRUE, FALSE)</f>
        <v>1</v>
      </c>
      <c r="N1926" s="70"/>
      <c r="O1926" s="87" t="s">
        <v>1908</v>
      </c>
      <c r="P1926" s="90">
        <v>44081.393599537034</v>
      </c>
      <c r="Q1926" s="87" t="s">
        <v>2454</v>
      </c>
      <c r="R1926" s="87"/>
      <c r="S1926" s="87"/>
      <c r="T1926" s="87"/>
      <c r="U1926" s="90">
        <v>44081.393599537034</v>
      </c>
      <c r="V1926" s="92" t="s">
        <v>4208</v>
      </c>
      <c r="W1926" s="87"/>
      <c r="X1926" s="87"/>
      <c r="Y1926" s="96" t="s">
        <v>6208</v>
      </c>
      <c r="Z1926" s="87"/>
      <c r="AA1926" s="48"/>
      <c r="AB1926" s="49"/>
      <c r="AC1926" s="48"/>
      <c r="AD1926" s="49"/>
      <c r="AE1926" s="48"/>
      <c r="AF1926" s="49"/>
      <c r="AG1926" s="48"/>
      <c r="AH1926" s="49"/>
      <c r="AI1926" s="48"/>
    </row>
    <row r="1927" spans="1:35" x14ac:dyDescent="0.25">
      <c r="A1927" s="62" t="s">
        <v>993</v>
      </c>
      <c r="B1927" s="62" t="s">
        <v>1352</v>
      </c>
      <c r="C1927" s="63"/>
      <c r="D1927" s="64"/>
      <c r="E1927" s="65"/>
      <c r="F1927" s="66"/>
      <c r="G1927" s="63"/>
      <c r="H1927" s="67"/>
      <c r="I1927" s="68"/>
      <c r="J1927" s="68"/>
      <c r="K1927" s="34"/>
      <c r="L1927" s="75">
        <v>1927</v>
      </c>
      <c r="M1927" s="75" t="b">
        <f xml:space="preserve"> IF(AND(Edges[Relationship Date (UTC)] &gt;= Misc!$O$2, Edges[Relationship Date (UTC)] &lt;= Misc!$P$2,Edges[Tweet Date (UTC)] &gt;= Misc!$O$3, Edges[Tweet Date (UTC)] &lt;= Misc!$P$3,TRUE), TRUE, FALSE)</f>
        <v>1</v>
      </c>
      <c r="N1927" s="70"/>
      <c r="O1927" s="87" t="s">
        <v>1908</v>
      </c>
      <c r="P1927" s="90">
        <v>44081.393634259257</v>
      </c>
      <c r="Q1927" s="87" t="s">
        <v>2463</v>
      </c>
      <c r="R1927" s="87"/>
      <c r="S1927" s="87"/>
      <c r="T1927" s="87"/>
      <c r="U1927" s="90">
        <v>44081.393634259257</v>
      </c>
      <c r="V1927" s="92" t="s">
        <v>4218</v>
      </c>
      <c r="W1927" s="87"/>
      <c r="X1927" s="87"/>
      <c r="Y1927" s="96" t="s">
        <v>6218</v>
      </c>
      <c r="Z1927" s="87"/>
      <c r="AA1927" s="48">
        <v>0</v>
      </c>
      <c r="AB1927" s="49">
        <v>0</v>
      </c>
      <c r="AC1927" s="48">
        <v>0</v>
      </c>
      <c r="AD1927" s="49">
        <v>0</v>
      </c>
      <c r="AE1927" s="48">
        <v>0</v>
      </c>
      <c r="AF1927" s="49">
        <v>0</v>
      </c>
      <c r="AG1927" s="48">
        <v>42</v>
      </c>
      <c r="AH1927" s="49">
        <v>100</v>
      </c>
      <c r="AI1927" s="48">
        <v>42</v>
      </c>
    </row>
    <row r="1928" spans="1:35" x14ac:dyDescent="0.25">
      <c r="A1928" s="62" t="s">
        <v>993</v>
      </c>
      <c r="B1928" s="62" t="s">
        <v>1352</v>
      </c>
      <c r="C1928" s="63"/>
      <c r="D1928" s="64"/>
      <c r="E1928" s="65"/>
      <c r="F1928" s="66"/>
      <c r="G1928" s="63"/>
      <c r="H1928" s="67"/>
      <c r="I1928" s="68"/>
      <c r="J1928" s="68"/>
      <c r="K1928" s="34"/>
      <c r="L1928" s="75">
        <v>1928</v>
      </c>
      <c r="M1928" s="75" t="b">
        <f xml:space="preserve"> IF(AND(Edges[Relationship Date (UTC)] &gt;= Misc!$O$2, Edges[Relationship Date (UTC)] &lt;= Misc!$P$2,Edges[Tweet Date (UTC)] &gt;= Misc!$O$3, Edges[Tweet Date (UTC)] &lt;= Misc!$P$3,TRUE), TRUE, FALSE)</f>
        <v>1</v>
      </c>
      <c r="N1928" s="70"/>
      <c r="O1928" s="87" t="s">
        <v>1908</v>
      </c>
      <c r="P1928" s="90">
        <v>44081.39366898148</v>
      </c>
      <c r="Q1928" s="87" t="s">
        <v>2462</v>
      </c>
      <c r="R1928" s="87"/>
      <c r="S1928" s="87"/>
      <c r="T1928" s="87"/>
      <c r="U1928" s="90">
        <v>44081.39366898148</v>
      </c>
      <c r="V1928" s="92" t="s">
        <v>4219</v>
      </c>
      <c r="W1928" s="87"/>
      <c r="X1928" s="87"/>
      <c r="Y1928" s="96" t="s">
        <v>6219</v>
      </c>
      <c r="Z1928" s="87"/>
      <c r="AA1928" s="48">
        <v>0</v>
      </c>
      <c r="AB1928" s="49">
        <v>0</v>
      </c>
      <c r="AC1928" s="48">
        <v>0</v>
      </c>
      <c r="AD1928" s="49">
        <v>0</v>
      </c>
      <c r="AE1928" s="48">
        <v>0</v>
      </c>
      <c r="AF1928" s="49">
        <v>0</v>
      </c>
      <c r="AG1928" s="48">
        <v>42</v>
      </c>
      <c r="AH1928" s="49">
        <v>100</v>
      </c>
      <c r="AI1928" s="48">
        <v>42</v>
      </c>
    </row>
    <row r="1929" spans="1:35" x14ac:dyDescent="0.25">
      <c r="A1929" s="62" t="s">
        <v>993</v>
      </c>
      <c r="B1929" s="62" t="s">
        <v>1352</v>
      </c>
      <c r="C1929" s="63"/>
      <c r="D1929" s="64"/>
      <c r="E1929" s="65"/>
      <c r="F1929" s="66"/>
      <c r="G1929" s="63"/>
      <c r="H1929" s="67"/>
      <c r="I1929" s="68"/>
      <c r="J1929" s="68"/>
      <c r="K1929" s="34"/>
      <c r="L1929" s="75">
        <v>1929</v>
      </c>
      <c r="M1929" s="75" t="b">
        <f xml:space="preserve"> IF(AND(Edges[Relationship Date (UTC)] &gt;= Misc!$O$2, Edges[Relationship Date (UTC)] &lt;= Misc!$P$2,Edges[Tweet Date (UTC)] &gt;= Misc!$O$3, Edges[Tweet Date (UTC)] &lt;= Misc!$P$3,TRUE), TRUE, FALSE)</f>
        <v>1</v>
      </c>
      <c r="N1929" s="70"/>
      <c r="O1929" s="87" t="s">
        <v>1908</v>
      </c>
      <c r="P1929" s="90">
        <v>44081.39371527778</v>
      </c>
      <c r="Q1929" s="87" t="s">
        <v>2462</v>
      </c>
      <c r="R1929" s="87"/>
      <c r="S1929" s="87"/>
      <c r="T1929" s="87"/>
      <c r="U1929" s="90">
        <v>44081.39371527778</v>
      </c>
      <c r="V1929" s="92" t="s">
        <v>4220</v>
      </c>
      <c r="W1929" s="87"/>
      <c r="X1929" s="87"/>
      <c r="Y1929" s="96" t="s">
        <v>6220</v>
      </c>
      <c r="Z1929" s="87"/>
      <c r="AA1929" s="48">
        <v>0</v>
      </c>
      <c r="AB1929" s="49">
        <v>0</v>
      </c>
      <c r="AC1929" s="48">
        <v>0</v>
      </c>
      <c r="AD1929" s="49">
        <v>0</v>
      </c>
      <c r="AE1929" s="48">
        <v>0</v>
      </c>
      <c r="AF1929" s="49">
        <v>0</v>
      </c>
      <c r="AG1929" s="48">
        <v>42</v>
      </c>
      <c r="AH1929" s="49">
        <v>100</v>
      </c>
      <c r="AI1929" s="48">
        <v>42</v>
      </c>
    </row>
    <row r="1930" spans="1:35" x14ac:dyDescent="0.25">
      <c r="A1930" s="62" t="s">
        <v>993</v>
      </c>
      <c r="B1930" s="62" t="s">
        <v>1352</v>
      </c>
      <c r="C1930" s="63"/>
      <c r="D1930" s="64"/>
      <c r="E1930" s="65"/>
      <c r="F1930" s="66"/>
      <c r="G1930" s="63"/>
      <c r="H1930" s="67"/>
      <c r="I1930" s="68"/>
      <c r="J1930" s="68"/>
      <c r="K1930" s="34"/>
      <c r="L1930" s="75">
        <v>1930</v>
      </c>
      <c r="M1930" s="75" t="b">
        <f xml:space="preserve"> IF(AND(Edges[Relationship Date (UTC)] &gt;= Misc!$O$2, Edges[Relationship Date (UTC)] &lt;= Misc!$P$2,Edges[Tweet Date (UTC)] &gt;= Misc!$O$3, Edges[Tweet Date (UTC)] &lt;= Misc!$P$3,TRUE), TRUE, FALSE)</f>
        <v>1</v>
      </c>
      <c r="N1930" s="70"/>
      <c r="O1930" s="87" t="s">
        <v>1908</v>
      </c>
      <c r="P1930" s="90">
        <v>44081.393750000003</v>
      </c>
      <c r="Q1930" s="87" t="s">
        <v>2462</v>
      </c>
      <c r="R1930" s="87"/>
      <c r="S1930" s="87"/>
      <c r="T1930" s="87"/>
      <c r="U1930" s="90">
        <v>44081.393750000003</v>
      </c>
      <c r="V1930" s="92" t="s">
        <v>4221</v>
      </c>
      <c r="W1930" s="87"/>
      <c r="X1930" s="87"/>
      <c r="Y1930" s="96" t="s">
        <v>6221</v>
      </c>
      <c r="Z1930" s="87"/>
      <c r="AA1930" s="48">
        <v>0</v>
      </c>
      <c r="AB1930" s="49">
        <v>0</v>
      </c>
      <c r="AC1930" s="48">
        <v>0</v>
      </c>
      <c r="AD1930" s="49">
        <v>0</v>
      </c>
      <c r="AE1930" s="48">
        <v>0</v>
      </c>
      <c r="AF1930" s="49">
        <v>0</v>
      </c>
      <c r="AG1930" s="48">
        <v>42</v>
      </c>
      <c r="AH1930" s="49">
        <v>100</v>
      </c>
      <c r="AI1930" s="48">
        <v>42</v>
      </c>
    </row>
    <row r="1931" spans="1:35" x14ac:dyDescent="0.25">
      <c r="A1931" s="62" t="s">
        <v>993</v>
      </c>
      <c r="B1931" s="62" t="s">
        <v>1352</v>
      </c>
      <c r="C1931" s="63"/>
      <c r="D1931" s="64"/>
      <c r="E1931" s="65"/>
      <c r="F1931" s="66"/>
      <c r="G1931" s="63"/>
      <c r="H1931" s="67"/>
      <c r="I1931" s="68"/>
      <c r="J1931" s="68"/>
      <c r="K1931" s="34"/>
      <c r="L1931" s="75">
        <v>1931</v>
      </c>
      <c r="M1931" s="75" t="b">
        <f xml:space="preserve"> IF(AND(Edges[Relationship Date (UTC)] &gt;= Misc!$O$2, Edges[Relationship Date (UTC)] &lt;= Misc!$P$2,Edges[Tweet Date (UTC)] &gt;= Misc!$O$3, Edges[Tweet Date (UTC)] &lt;= Misc!$P$3,TRUE), TRUE, FALSE)</f>
        <v>1</v>
      </c>
      <c r="N1931" s="70"/>
      <c r="O1931" s="87" t="s">
        <v>1908</v>
      </c>
      <c r="P1931" s="90">
        <v>44081.393784722219</v>
      </c>
      <c r="Q1931" s="87" t="s">
        <v>2462</v>
      </c>
      <c r="R1931" s="87"/>
      <c r="S1931" s="87"/>
      <c r="T1931" s="87"/>
      <c r="U1931" s="90">
        <v>44081.393784722219</v>
      </c>
      <c r="V1931" s="92" t="s">
        <v>4222</v>
      </c>
      <c r="W1931" s="87"/>
      <c r="X1931" s="87"/>
      <c r="Y1931" s="96" t="s">
        <v>6222</v>
      </c>
      <c r="Z1931" s="87"/>
      <c r="AA1931" s="48">
        <v>0</v>
      </c>
      <c r="AB1931" s="49">
        <v>0</v>
      </c>
      <c r="AC1931" s="48">
        <v>0</v>
      </c>
      <c r="AD1931" s="49">
        <v>0</v>
      </c>
      <c r="AE1931" s="48">
        <v>0</v>
      </c>
      <c r="AF1931" s="49">
        <v>0</v>
      </c>
      <c r="AG1931" s="48">
        <v>42</v>
      </c>
      <c r="AH1931" s="49">
        <v>100</v>
      </c>
      <c r="AI1931" s="48">
        <v>42</v>
      </c>
    </row>
    <row r="1932" spans="1:35" x14ac:dyDescent="0.25">
      <c r="A1932" s="62" t="s">
        <v>993</v>
      </c>
      <c r="B1932" s="62" t="s">
        <v>1352</v>
      </c>
      <c r="C1932" s="63"/>
      <c r="D1932" s="64"/>
      <c r="E1932" s="65"/>
      <c r="F1932" s="66"/>
      <c r="G1932" s="63"/>
      <c r="H1932" s="67"/>
      <c r="I1932" s="68"/>
      <c r="J1932" s="68"/>
      <c r="K1932" s="34"/>
      <c r="L1932" s="75">
        <v>1932</v>
      </c>
      <c r="M1932" s="75" t="b">
        <f xml:space="preserve"> IF(AND(Edges[Relationship Date (UTC)] &gt;= Misc!$O$2, Edges[Relationship Date (UTC)] &lt;= Misc!$P$2,Edges[Tweet Date (UTC)] &gt;= Misc!$O$3, Edges[Tweet Date (UTC)] &lt;= Misc!$P$3,TRUE), TRUE, FALSE)</f>
        <v>1</v>
      </c>
      <c r="N1932" s="70"/>
      <c r="O1932" s="87" t="s">
        <v>1908</v>
      </c>
      <c r="P1932" s="90">
        <v>44081.393831018519</v>
      </c>
      <c r="Q1932" s="87" t="s">
        <v>2462</v>
      </c>
      <c r="R1932" s="87"/>
      <c r="S1932" s="87"/>
      <c r="T1932" s="87"/>
      <c r="U1932" s="90">
        <v>44081.393831018519</v>
      </c>
      <c r="V1932" s="92" t="s">
        <v>4223</v>
      </c>
      <c r="W1932" s="87"/>
      <c r="X1932" s="87"/>
      <c r="Y1932" s="96" t="s">
        <v>6223</v>
      </c>
      <c r="Z1932" s="87"/>
      <c r="AA1932" s="48">
        <v>0</v>
      </c>
      <c r="AB1932" s="49">
        <v>0</v>
      </c>
      <c r="AC1932" s="48">
        <v>0</v>
      </c>
      <c r="AD1932" s="49">
        <v>0</v>
      </c>
      <c r="AE1932" s="48">
        <v>0</v>
      </c>
      <c r="AF1932" s="49">
        <v>0</v>
      </c>
      <c r="AG1932" s="48">
        <v>42</v>
      </c>
      <c r="AH1932" s="49">
        <v>100</v>
      </c>
      <c r="AI1932" s="48">
        <v>42</v>
      </c>
    </row>
    <row r="1933" spans="1:35" x14ac:dyDescent="0.25">
      <c r="A1933" s="62" t="s">
        <v>993</v>
      </c>
      <c r="B1933" s="62" t="s">
        <v>1352</v>
      </c>
      <c r="C1933" s="63"/>
      <c r="D1933" s="64"/>
      <c r="E1933" s="65"/>
      <c r="F1933" s="66"/>
      <c r="G1933" s="63"/>
      <c r="H1933" s="67"/>
      <c r="I1933" s="68"/>
      <c r="J1933" s="68"/>
      <c r="K1933" s="34"/>
      <c r="L1933" s="75">
        <v>1933</v>
      </c>
      <c r="M1933" s="75" t="b">
        <f xml:space="preserve"> IF(AND(Edges[Relationship Date (UTC)] &gt;= Misc!$O$2, Edges[Relationship Date (UTC)] &lt;= Misc!$P$2,Edges[Tweet Date (UTC)] &gt;= Misc!$O$3, Edges[Tweet Date (UTC)] &lt;= Misc!$P$3,TRUE), TRUE, FALSE)</f>
        <v>1</v>
      </c>
      <c r="N1933" s="70"/>
      <c r="O1933" s="87" t="s">
        <v>1908</v>
      </c>
      <c r="P1933" s="90">
        <v>44081.393865740742</v>
      </c>
      <c r="Q1933" s="87" t="s">
        <v>2462</v>
      </c>
      <c r="R1933" s="87"/>
      <c r="S1933" s="87"/>
      <c r="T1933" s="87"/>
      <c r="U1933" s="90">
        <v>44081.393865740742</v>
      </c>
      <c r="V1933" s="92" t="s">
        <v>4224</v>
      </c>
      <c r="W1933" s="87"/>
      <c r="X1933" s="87"/>
      <c r="Y1933" s="96" t="s">
        <v>6224</v>
      </c>
      <c r="Z1933" s="87"/>
      <c r="AA1933" s="48">
        <v>0</v>
      </c>
      <c r="AB1933" s="49">
        <v>0</v>
      </c>
      <c r="AC1933" s="48">
        <v>0</v>
      </c>
      <c r="AD1933" s="49">
        <v>0</v>
      </c>
      <c r="AE1933" s="48">
        <v>0</v>
      </c>
      <c r="AF1933" s="49">
        <v>0</v>
      </c>
      <c r="AG1933" s="48">
        <v>42</v>
      </c>
      <c r="AH1933" s="49">
        <v>100</v>
      </c>
      <c r="AI1933" s="48">
        <v>42</v>
      </c>
    </row>
    <row r="1934" spans="1:35" x14ac:dyDescent="0.25">
      <c r="A1934" s="62" t="s">
        <v>993</v>
      </c>
      <c r="B1934" s="62" t="s">
        <v>1352</v>
      </c>
      <c r="C1934" s="63"/>
      <c r="D1934" s="64"/>
      <c r="E1934" s="65"/>
      <c r="F1934" s="66"/>
      <c r="G1934" s="63"/>
      <c r="H1934" s="67"/>
      <c r="I1934" s="68"/>
      <c r="J1934" s="68"/>
      <c r="K1934" s="34"/>
      <c r="L1934" s="75">
        <v>1934</v>
      </c>
      <c r="M1934" s="75" t="b">
        <f xml:space="preserve"> IF(AND(Edges[Relationship Date (UTC)] &gt;= Misc!$O$2, Edges[Relationship Date (UTC)] &lt;= Misc!$P$2,Edges[Tweet Date (UTC)] &gt;= Misc!$O$3, Edges[Tweet Date (UTC)] &lt;= Misc!$P$3,TRUE), TRUE, FALSE)</f>
        <v>1</v>
      </c>
      <c r="N1934" s="70"/>
      <c r="O1934" s="87" t="s">
        <v>1908</v>
      </c>
      <c r="P1934" s="90">
        <v>44081.393900462965</v>
      </c>
      <c r="Q1934" s="87" t="s">
        <v>2462</v>
      </c>
      <c r="R1934" s="87"/>
      <c r="S1934" s="87"/>
      <c r="T1934" s="87"/>
      <c r="U1934" s="90">
        <v>44081.393900462965</v>
      </c>
      <c r="V1934" s="92" t="s">
        <v>4225</v>
      </c>
      <c r="W1934" s="87"/>
      <c r="X1934" s="87"/>
      <c r="Y1934" s="96" t="s">
        <v>6225</v>
      </c>
      <c r="Z1934" s="87"/>
      <c r="AA1934" s="48">
        <v>0</v>
      </c>
      <c r="AB1934" s="49">
        <v>0</v>
      </c>
      <c r="AC1934" s="48">
        <v>0</v>
      </c>
      <c r="AD1934" s="49">
        <v>0</v>
      </c>
      <c r="AE1934" s="48">
        <v>0</v>
      </c>
      <c r="AF1934" s="49">
        <v>0</v>
      </c>
      <c r="AG1934" s="48">
        <v>42</v>
      </c>
      <c r="AH1934" s="49">
        <v>100</v>
      </c>
      <c r="AI1934" s="48">
        <v>42</v>
      </c>
    </row>
    <row r="1935" spans="1:35" x14ac:dyDescent="0.25">
      <c r="A1935" s="62" t="s">
        <v>993</v>
      </c>
      <c r="B1935" s="62" t="s">
        <v>1352</v>
      </c>
      <c r="C1935" s="63"/>
      <c r="D1935" s="64"/>
      <c r="E1935" s="65"/>
      <c r="F1935" s="66"/>
      <c r="G1935" s="63"/>
      <c r="H1935" s="67"/>
      <c r="I1935" s="68"/>
      <c r="J1935" s="68"/>
      <c r="K1935" s="34"/>
      <c r="L1935" s="75">
        <v>1935</v>
      </c>
      <c r="M1935" s="75" t="b">
        <f xml:space="preserve"> IF(AND(Edges[Relationship Date (UTC)] &gt;= Misc!$O$2, Edges[Relationship Date (UTC)] &lt;= Misc!$P$2,Edges[Tweet Date (UTC)] &gt;= Misc!$O$3, Edges[Tweet Date (UTC)] &lt;= Misc!$P$3,TRUE), TRUE, FALSE)</f>
        <v>1</v>
      </c>
      <c r="N1935" s="70"/>
      <c r="O1935" s="87" t="s">
        <v>1908</v>
      </c>
      <c r="P1935" s="90">
        <v>44081.393935185188</v>
      </c>
      <c r="Q1935" s="87" t="s">
        <v>2462</v>
      </c>
      <c r="R1935" s="87"/>
      <c r="S1935" s="87"/>
      <c r="T1935" s="87"/>
      <c r="U1935" s="90">
        <v>44081.393935185188</v>
      </c>
      <c r="V1935" s="92" t="s">
        <v>4226</v>
      </c>
      <c r="W1935" s="87"/>
      <c r="X1935" s="87"/>
      <c r="Y1935" s="96" t="s">
        <v>6226</v>
      </c>
      <c r="Z1935" s="87"/>
      <c r="AA1935" s="48">
        <v>0</v>
      </c>
      <c r="AB1935" s="49">
        <v>0</v>
      </c>
      <c r="AC1935" s="48">
        <v>0</v>
      </c>
      <c r="AD1935" s="49">
        <v>0</v>
      </c>
      <c r="AE1935" s="48">
        <v>0</v>
      </c>
      <c r="AF1935" s="49">
        <v>0</v>
      </c>
      <c r="AG1935" s="48">
        <v>42</v>
      </c>
      <c r="AH1935" s="49">
        <v>100</v>
      </c>
      <c r="AI1935" s="48">
        <v>42</v>
      </c>
    </row>
    <row r="1936" spans="1:35" x14ac:dyDescent="0.25">
      <c r="A1936" s="62" t="s">
        <v>993</v>
      </c>
      <c r="B1936" s="62" t="s">
        <v>1352</v>
      </c>
      <c r="C1936" s="63"/>
      <c r="D1936" s="64"/>
      <c r="E1936" s="65"/>
      <c r="F1936" s="66"/>
      <c r="G1936" s="63"/>
      <c r="H1936" s="67"/>
      <c r="I1936" s="68"/>
      <c r="J1936" s="68"/>
      <c r="K1936" s="34"/>
      <c r="L1936" s="75">
        <v>1936</v>
      </c>
      <c r="M1936" s="75" t="b">
        <f xml:space="preserve"> IF(AND(Edges[Relationship Date (UTC)] &gt;= Misc!$O$2, Edges[Relationship Date (UTC)] &lt;= Misc!$P$2,Edges[Tweet Date (UTC)] &gt;= Misc!$O$3, Edges[Tweet Date (UTC)] &lt;= Misc!$P$3,TRUE), TRUE, FALSE)</f>
        <v>1</v>
      </c>
      <c r="N1936" s="70"/>
      <c r="O1936" s="87" t="s">
        <v>1908</v>
      </c>
      <c r="P1936" s="90">
        <v>44081.393969907411</v>
      </c>
      <c r="Q1936" s="87" t="s">
        <v>2462</v>
      </c>
      <c r="R1936" s="87"/>
      <c r="S1936" s="87"/>
      <c r="T1936" s="87"/>
      <c r="U1936" s="90">
        <v>44081.393969907411</v>
      </c>
      <c r="V1936" s="92" t="s">
        <v>4227</v>
      </c>
      <c r="W1936" s="87"/>
      <c r="X1936" s="87"/>
      <c r="Y1936" s="96" t="s">
        <v>6227</v>
      </c>
      <c r="Z1936" s="87"/>
      <c r="AA1936" s="48">
        <v>0</v>
      </c>
      <c r="AB1936" s="49">
        <v>0</v>
      </c>
      <c r="AC1936" s="48">
        <v>0</v>
      </c>
      <c r="AD1936" s="49">
        <v>0</v>
      </c>
      <c r="AE1936" s="48">
        <v>0</v>
      </c>
      <c r="AF1936" s="49">
        <v>0</v>
      </c>
      <c r="AG1936" s="48">
        <v>42</v>
      </c>
      <c r="AH1936" s="49">
        <v>100</v>
      </c>
      <c r="AI1936" s="48">
        <v>42</v>
      </c>
    </row>
    <row r="1937" spans="1:35" x14ac:dyDescent="0.25">
      <c r="A1937" s="62" t="s">
        <v>993</v>
      </c>
      <c r="B1937" s="62" t="s">
        <v>1352</v>
      </c>
      <c r="C1937" s="63"/>
      <c r="D1937" s="64"/>
      <c r="E1937" s="65"/>
      <c r="F1937" s="66"/>
      <c r="G1937" s="63"/>
      <c r="H1937" s="67"/>
      <c r="I1937" s="68"/>
      <c r="J1937" s="68"/>
      <c r="K1937" s="34"/>
      <c r="L1937" s="75">
        <v>1937</v>
      </c>
      <c r="M1937" s="75" t="b">
        <f xml:space="preserve"> IF(AND(Edges[Relationship Date (UTC)] &gt;= Misc!$O$2, Edges[Relationship Date (UTC)] &lt;= Misc!$P$2,Edges[Tweet Date (UTC)] &gt;= Misc!$O$3, Edges[Tweet Date (UTC)] &lt;= Misc!$P$3,TRUE), TRUE, FALSE)</f>
        <v>1</v>
      </c>
      <c r="N1937" s="70"/>
      <c r="O1937" s="87" t="s">
        <v>1908</v>
      </c>
      <c r="P1937" s="90">
        <v>44081.394004629627</v>
      </c>
      <c r="Q1937" s="87" t="s">
        <v>2463</v>
      </c>
      <c r="R1937" s="87"/>
      <c r="S1937" s="87"/>
      <c r="T1937" s="87"/>
      <c r="U1937" s="90">
        <v>44081.394004629627</v>
      </c>
      <c r="V1937" s="92" t="s">
        <v>4228</v>
      </c>
      <c r="W1937" s="87"/>
      <c r="X1937" s="87"/>
      <c r="Y1937" s="96" t="s">
        <v>6228</v>
      </c>
      <c r="Z1937" s="87"/>
      <c r="AA1937" s="48">
        <v>0</v>
      </c>
      <c r="AB1937" s="49">
        <v>0</v>
      </c>
      <c r="AC1937" s="48">
        <v>0</v>
      </c>
      <c r="AD1937" s="49">
        <v>0</v>
      </c>
      <c r="AE1937" s="48">
        <v>0</v>
      </c>
      <c r="AF1937" s="49">
        <v>0</v>
      </c>
      <c r="AG1937" s="48">
        <v>42</v>
      </c>
      <c r="AH1937" s="49">
        <v>100</v>
      </c>
      <c r="AI1937" s="48">
        <v>42</v>
      </c>
    </row>
    <row r="1938" spans="1:35" x14ac:dyDescent="0.25">
      <c r="A1938" s="62" t="s">
        <v>993</v>
      </c>
      <c r="B1938" s="62" t="s">
        <v>1352</v>
      </c>
      <c r="C1938" s="63"/>
      <c r="D1938" s="64"/>
      <c r="E1938" s="65"/>
      <c r="F1938" s="66"/>
      <c r="G1938" s="63"/>
      <c r="H1938" s="67"/>
      <c r="I1938" s="68"/>
      <c r="J1938" s="68"/>
      <c r="K1938" s="34"/>
      <c r="L1938" s="75">
        <v>1938</v>
      </c>
      <c r="M1938" s="75" t="b">
        <f xml:space="preserve"> IF(AND(Edges[Relationship Date (UTC)] &gt;= Misc!$O$2, Edges[Relationship Date (UTC)] &lt;= Misc!$P$2,Edges[Tweet Date (UTC)] &gt;= Misc!$O$3, Edges[Tweet Date (UTC)] &lt;= Misc!$P$3,TRUE), TRUE, FALSE)</f>
        <v>1</v>
      </c>
      <c r="N1938" s="70"/>
      <c r="O1938" s="87" t="s">
        <v>1908</v>
      </c>
      <c r="P1938" s="90">
        <v>44081.39403935185</v>
      </c>
      <c r="Q1938" s="87" t="s">
        <v>2463</v>
      </c>
      <c r="R1938" s="87"/>
      <c r="S1938" s="87"/>
      <c r="T1938" s="87"/>
      <c r="U1938" s="90">
        <v>44081.39403935185</v>
      </c>
      <c r="V1938" s="92" t="s">
        <v>4229</v>
      </c>
      <c r="W1938" s="87"/>
      <c r="X1938" s="87"/>
      <c r="Y1938" s="96" t="s">
        <v>6229</v>
      </c>
      <c r="Z1938" s="87"/>
      <c r="AA1938" s="48">
        <v>0</v>
      </c>
      <c r="AB1938" s="49">
        <v>0</v>
      </c>
      <c r="AC1938" s="48">
        <v>0</v>
      </c>
      <c r="AD1938" s="49">
        <v>0</v>
      </c>
      <c r="AE1938" s="48">
        <v>0</v>
      </c>
      <c r="AF1938" s="49">
        <v>0</v>
      </c>
      <c r="AG1938" s="48">
        <v>42</v>
      </c>
      <c r="AH1938" s="49">
        <v>100</v>
      </c>
      <c r="AI1938" s="48">
        <v>42</v>
      </c>
    </row>
    <row r="1939" spans="1:35" x14ac:dyDescent="0.25">
      <c r="A1939" s="62" t="s">
        <v>993</v>
      </c>
      <c r="B1939" s="62" t="s">
        <v>1352</v>
      </c>
      <c r="C1939" s="63"/>
      <c r="D1939" s="64"/>
      <c r="E1939" s="65"/>
      <c r="F1939" s="66"/>
      <c r="G1939" s="63"/>
      <c r="H1939" s="67"/>
      <c r="I1939" s="68"/>
      <c r="J1939" s="68"/>
      <c r="K1939" s="34"/>
      <c r="L1939" s="75">
        <v>1939</v>
      </c>
      <c r="M1939" s="75" t="b">
        <f xml:space="preserve"> IF(AND(Edges[Relationship Date (UTC)] &gt;= Misc!$O$2, Edges[Relationship Date (UTC)] &lt;= Misc!$P$2,Edges[Tweet Date (UTC)] &gt;= Misc!$O$3, Edges[Tweet Date (UTC)] &lt;= Misc!$P$3,TRUE), TRUE, FALSE)</f>
        <v>1</v>
      </c>
      <c r="N1939" s="70"/>
      <c r="O1939" s="87" t="s">
        <v>1908</v>
      </c>
      <c r="P1939" s="90">
        <v>44081.394074074073</v>
      </c>
      <c r="Q1939" s="87" t="s">
        <v>2465</v>
      </c>
      <c r="R1939" s="87"/>
      <c r="S1939" s="87"/>
      <c r="T1939" s="87"/>
      <c r="U1939" s="90">
        <v>44081.394074074073</v>
      </c>
      <c r="V1939" s="92" t="s">
        <v>4258</v>
      </c>
      <c r="W1939" s="87"/>
      <c r="X1939" s="87"/>
      <c r="Y1939" s="96" t="s">
        <v>6258</v>
      </c>
      <c r="Z1939" s="87"/>
      <c r="AA1939" s="48"/>
      <c r="AB1939" s="49"/>
      <c r="AC1939" s="48"/>
      <c r="AD1939" s="49"/>
      <c r="AE1939" s="48"/>
      <c r="AF1939" s="49"/>
      <c r="AG1939" s="48"/>
      <c r="AH1939" s="49"/>
      <c r="AI1939" s="48"/>
    </row>
    <row r="1940" spans="1:35" x14ac:dyDescent="0.25">
      <c r="A1940" s="62" t="s">
        <v>993</v>
      </c>
      <c r="B1940" s="62" t="s">
        <v>1022</v>
      </c>
      <c r="C1940" s="63"/>
      <c r="D1940" s="64"/>
      <c r="E1940" s="65"/>
      <c r="F1940" s="66"/>
      <c r="G1940" s="63"/>
      <c r="H1940" s="67"/>
      <c r="I1940" s="68"/>
      <c r="J1940" s="68"/>
      <c r="K1940" s="34"/>
      <c r="L1940" s="75">
        <v>1940</v>
      </c>
      <c r="M1940" s="75" t="b">
        <f xml:space="preserve"> IF(AND(Edges[Relationship Date (UTC)] &gt;= Misc!$O$2, Edges[Relationship Date (UTC)] &lt;= Misc!$P$2,Edges[Tweet Date (UTC)] &gt;= Misc!$O$3, Edges[Tweet Date (UTC)] &lt;= Misc!$P$3,TRUE), TRUE, FALSE)</f>
        <v>1</v>
      </c>
      <c r="N1940" s="70"/>
      <c r="O1940" s="87" t="s">
        <v>1908</v>
      </c>
      <c r="P1940" s="90">
        <v>44081.394074074073</v>
      </c>
      <c r="Q1940" s="87" t="s">
        <v>2465</v>
      </c>
      <c r="R1940" s="87"/>
      <c r="S1940" s="87"/>
      <c r="T1940" s="87"/>
      <c r="U1940" s="90">
        <v>44081.394074074073</v>
      </c>
      <c r="V1940" s="92" t="s">
        <v>4258</v>
      </c>
      <c r="W1940" s="87"/>
      <c r="X1940" s="87"/>
      <c r="Y1940" s="96" t="s">
        <v>6258</v>
      </c>
      <c r="Z1940" s="87"/>
      <c r="AA1940" s="48">
        <v>0</v>
      </c>
      <c r="AB1940" s="49">
        <v>0</v>
      </c>
      <c r="AC1940" s="48">
        <v>0</v>
      </c>
      <c r="AD1940" s="49">
        <v>0</v>
      </c>
      <c r="AE1940" s="48">
        <v>0</v>
      </c>
      <c r="AF1940" s="49">
        <v>0</v>
      </c>
      <c r="AG1940" s="48">
        <v>39</v>
      </c>
      <c r="AH1940" s="49">
        <v>100</v>
      </c>
      <c r="AI1940" s="48">
        <v>39</v>
      </c>
    </row>
    <row r="1941" spans="1:35" x14ac:dyDescent="0.25">
      <c r="A1941" s="62" t="s">
        <v>993</v>
      </c>
      <c r="B1941" s="62" t="s">
        <v>1352</v>
      </c>
      <c r="C1941" s="63"/>
      <c r="D1941" s="64"/>
      <c r="E1941" s="65"/>
      <c r="F1941" s="66"/>
      <c r="G1941" s="63"/>
      <c r="H1941" s="67"/>
      <c r="I1941" s="68"/>
      <c r="J1941" s="68"/>
      <c r="K1941" s="34"/>
      <c r="L1941" s="75">
        <v>1941</v>
      </c>
      <c r="M1941" s="75" t="b">
        <f xml:space="preserve"> IF(AND(Edges[Relationship Date (UTC)] &gt;= Misc!$O$2, Edges[Relationship Date (UTC)] &lt;= Misc!$P$2,Edges[Tweet Date (UTC)] &gt;= Misc!$O$3, Edges[Tweet Date (UTC)] &lt;= Misc!$P$3,TRUE), TRUE, FALSE)</f>
        <v>1</v>
      </c>
      <c r="N1941" s="70"/>
      <c r="O1941" s="87" t="s">
        <v>1908</v>
      </c>
      <c r="P1941" s="90">
        <v>44081.394120370373</v>
      </c>
      <c r="Q1941" s="87" t="s">
        <v>2162</v>
      </c>
      <c r="R1941" s="87"/>
      <c r="S1941" s="87"/>
      <c r="T1941" s="87" t="s">
        <v>2809</v>
      </c>
      <c r="U1941" s="90">
        <v>44081.394120370373</v>
      </c>
      <c r="V1941" s="92" t="s">
        <v>4184</v>
      </c>
      <c r="W1941" s="87"/>
      <c r="X1941" s="87"/>
      <c r="Y1941" s="96" t="s">
        <v>6184</v>
      </c>
      <c r="Z1941" s="87"/>
      <c r="AA1941" s="48">
        <v>0</v>
      </c>
      <c r="AB1941" s="49">
        <v>0</v>
      </c>
      <c r="AC1941" s="48">
        <v>0</v>
      </c>
      <c r="AD1941" s="49">
        <v>0</v>
      </c>
      <c r="AE1941" s="48">
        <v>0</v>
      </c>
      <c r="AF1941" s="49">
        <v>0</v>
      </c>
      <c r="AG1941" s="48">
        <v>6</v>
      </c>
      <c r="AH1941" s="49">
        <v>100</v>
      </c>
      <c r="AI1941" s="48">
        <v>6</v>
      </c>
    </row>
    <row r="1942" spans="1:35" x14ac:dyDescent="0.25">
      <c r="A1942" s="62" t="s">
        <v>993</v>
      </c>
      <c r="B1942" s="62" t="s">
        <v>1352</v>
      </c>
      <c r="C1942" s="63"/>
      <c r="D1942" s="64"/>
      <c r="E1942" s="65"/>
      <c r="F1942" s="66"/>
      <c r="G1942" s="63"/>
      <c r="H1942" s="67"/>
      <c r="I1942" s="68"/>
      <c r="J1942" s="68"/>
      <c r="K1942" s="34"/>
      <c r="L1942" s="75">
        <v>1942</v>
      </c>
      <c r="M1942" s="75" t="b">
        <f xml:space="preserve"> IF(AND(Edges[Relationship Date (UTC)] &gt;= Misc!$O$2, Edges[Relationship Date (UTC)] &lt;= Misc!$P$2,Edges[Tweet Date (UTC)] &gt;= Misc!$O$3, Edges[Tweet Date (UTC)] &lt;= Misc!$P$3,TRUE), TRUE, FALSE)</f>
        <v>1</v>
      </c>
      <c r="N1942" s="70"/>
      <c r="O1942" s="87" t="s">
        <v>1908</v>
      </c>
      <c r="P1942" s="90">
        <v>44081.39434027778</v>
      </c>
      <c r="Q1942" s="87" t="s">
        <v>2462</v>
      </c>
      <c r="R1942" s="87"/>
      <c r="S1942" s="87"/>
      <c r="T1942" s="87"/>
      <c r="U1942" s="90">
        <v>44081.39434027778</v>
      </c>
      <c r="V1942" s="92" t="s">
        <v>4230</v>
      </c>
      <c r="W1942" s="87"/>
      <c r="X1942" s="87"/>
      <c r="Y1942" s="96" t="s">
        <v>6230</v>
      </c>
      <c r="Z1942" s="87"/>
      <c r="AA1942" s="48">
        <v>0</v>
      </c>
      <c r="AB1942" s="49">
        <v>0</v>
      </c>
      <c r="AC1942" s="48">
        <v>0</v>
      </c>
      <c r="AD1942" s="49">
        <v>0</v>
      </c>
      <c r="AE1942" s="48">
        <v>0</v>
      </c>
      <c r="AF1942" s="49">
        <v>0</v>
      </c>
      <c r="AG1942" s="48">
        <v>42</v>
      </c>
      <c r="AH1942" s="49">
        <v>100</v>
      </c>
      <c r="AI1942" s="48">
        <v>42</v>
      </c>
    </row>
    <row r="1943" spans="1:35" x14ac:dyDescent="0.25">
      <c r="A1943" s="62" t="s">
        <v>993</v>
      </c>
      <c r="B1943" s="62" t="s">
        <v>1352</v>
      </c>
      <c r="C1943" s="63"/>
      <c r="D1943" s="64"/>
      <c r="E1943" s="65"/>
      <c r="F1943" s="66"/>
      <c r="G1943" s="63"/>
      <c r="H1943" s="67"/>
      <c r="I1943" s="68"/>
      <c r="J1943" s="68"/>
      <c r="K1943" s="34"/>
      <c r="L1943" s="75">
        <v>1943</v>
      </c>
      <c r="M1943" s="75" t="b">
        <f xml:space="preserve"> IF(AND(Edges[Relationship Date (UTC)] &gt;= Misc!$O$2, Edges[Relationship Date (UTC)] &lt;= Misc!$P$2,Edges[Tweet Date (UTC)] &gt;= Misc!$O$3, Edges[Tweet Date (UTC)] &lt;= Misc!$P$3,TRUE), TRUE, FALSE)</f>
        <v>1</v>
      </c>
      <c r="N1943" s="70"/>
      <c r="O1943" s="87" t="s">
        <v>1908</v>
      </c>
      <c r="P1943" s="90">
        <v>44081.394386574073</v>
      </c>
      <c r="Q1943" s="87" t="s">
        <v>2462</v>
      </c>
      <c r="R1943" s="87"/>
      <c r="S1943" s="87"/>
      <c r="T1943" s="87"/>
      <c r="U1943" s="90">
        <v>44081.394386574073</v>
      </c>
      <c r="V1943" s="92" t="s">
        <v>4231</v>
      </c>
      <c r="W1943" s="87"/>
      <c r="X1943" s="87"/>
      <c r="Y1943" s="96" t="s">
        <v>6231</v>
      </c>
      <c r="Z1943" s="87"/>
      <c r="AA1943" s="48">
        <v>0</v>
      </c>
      <c r="AB1943" s="49">
        <v>0</v>
      </c>
      <c r="AC1943" s="48">
        <v>0</v>
      </c>
      <c r="AD1943" s="49">
        <v>0</v>
      </c>
      <c r="AE1943" s="48">
        <v>0</v>
      </c>
      <c r="AF1943" s="49">
        <v>0</v>
      </c>
      <c r="AG1943" s="48">
        <v>42</v>
      </c>
      <c r="AH1943" s="49">
        <v>100</v>
      </c>
      <c r="AI1943" s="48">
        <v>42</v>
      </c>
    </row>
    <row r="1944" spans="1:35" x14ac:dyDescent="0.25">
      <c r="A1944" s="62" t="s">
        <v>993</v>
      </c>
      <c r="B1944" s="62" t="s">
        <v>1352</v>
      </c>
      <c r="C1944" s="63"/>
      <c r="D1944" s="64"/>
      <c r="E1944" s="65"/>
      <c r="F1944" s="66"/>
      <c r="G1944" s="63"/>
      <c r="H1944" s="67"/>
      <c r="I1944" s="68"/>
      <c r="J1944" s="68"/>
      <c r="K1944" s="34"/>
      <c r="L1944" s="75">
        <v>1944</v>
      </c>
      <c r="M1944" s="75" t="b">
        <f xml:space="preserve"> IF(AND(Edges[Relationship Date (UTC)] &gt;= Misc!$O$2, Edges[Relationship Date (UTC)] &lt;= Misc!$P$2,Edges[Tweet Date (UTC)] &gt;= Misc!$O$3, Edges[Tweet Date (UTC)] &lt;= Misc!$P$3,TRUE), TRUE, FALSE)</f>
        <v>1</v>
      </c>
      <c r="N1944" s="70"/>
      <c r="O1944" s="87" t="s">
        <v>1908</v>
      </c>
      <c r="P1944" s="90">
        <v>44081.394421296296</v>
      </c>
      <c r="Q1944" s="87" t="s">
        <v>2462</v>
      </c>
      <c r="R1944" s="87"/>
      <c r="S1944" s="87"/>
      <c r="T1944" s="87"/>
      <c r="U1944" s="90">
        <v>44081.394421296296</v>
      </c>
      <c r="V1944" s="92" t="s">
        <v>4232</v>
      </c>
      <c r="W1944" s="87"/>
      <c r="X1944" s="87"/>
      <c r="Y1944" s="96" t="s">
        <v>6232</v>
      </c>
      <c r="Z1944" s="87"/>
      <c r="AA1944" s="48">
        <v>0</v>
      </c>
      <c r="AB1944" s="49">
        <v>0</v>
      </c>
      <c r="AC1944" s="48">
        <v>0</v>
      </c>
      <c r="AD1944" s="49">
        <v>0</v>
      </c>
      <c r="AE1944" s="48">
        <v>0</v>
      </c>
      <c r="AF1944" s="49">
        <v>0</v>
      </c>
      <c r="AG1944" s="48">
        <v>42</v>
      </c>
      <c r="AH1944" s="49">
        <v>100</v>
      </c>
      <c r="AI1944" s="48">
        <v>42</v>
      </c>
    </row>
    <row r="1945" spans="1:35" x14ac:dyDescent="0.25">
      <c r="A1945" s="62" t="s">
        <v>993</v>
      </c>
      <c r="B1945" s="62" t="s">
        <v>1352</v>
      </c>
      <c r="C1945" s="63"/>
      <c r="D1945" s="64"/>
      <c r="E1945" s="65"/>
      <c r="F1945" s="66"/>
      <c r="G1945" s="63"/>
      <c r="H1945" s="67"/>
      <c r="I1945" s="68"/>
      <c r="J1945" s="68"/>
      <c r="K1945" s="34"/>
      <c r="L1945" s="75">
        <v>1945</v>
      </c>
      <c r="M1945" s="75" t="b">
        <f xml:space="preserve"> IF(AND(Edges[Relationship Date (UTC)] &gt;= Misc!$O$2, Edges[Relationship Date (UTC)] &lt;= Misc!$P$2,Edges[Tweet Date (UTC)] &gt;= Misc!$O$3, Edges[Tweet Date (UTC)] &lt;= Misc!$P$3,TRUE), TRUE, FALSE)</f>
        <v>1</v>
      </c>
      <c r="N1945" s="70"/>
      <c r="O1945" s="87" t="s">
        <v>1908</v>
      </c>
      <c r="P1945" s="90">
        <v>44081.394652777781</v>
      </c>
      <c r="Q1945" s="87" t="s">
        <v>2444</v>
      </c>
      <c r="R1945" s="87"/>
      <c r="S1945" s="87"/>
      <c r="T1945" s="87" t="s">
        <v>2746</v>
      </c>
      <c r="U1945" s="90">
        <v>44081.394652777781</v>
      </c>
      <c r="V1945" s="92" t="s">
        <v>4198</v>
      </c>
      <c r="W1945" s="87"/>
      <c r="X1945" s="87"/>
      <c r="Y1945" s="96" t="s">
        <v>6198</v>
      </c>
      <c r="Z1945" s="87"/>
      <c r="AA1945" s="48">
        <v>0</v>
      </c>
      <c r="AB1945" s="49">
        <v>0</v>
      </c>
      <c r="AC1945" s="48">
        <v>0</v>
      </c>
      <c r="AD1945" s="49">
        <v>0</v>
      </c>
      <c r="AE1945" s="48">
        <v>0</v>
      </c>
      <c r="AF1945" s="49">
        <v>0</v>
      </c>
      <c r="AG1945" s="48">
        <v>22</v>
      </c>
      <c r="AH1945" s="49">
        <v>100</v>
      </c>
      <c r="AI1945" s="48">
        <v>22</v>
      </c>
    </row>
    <row r="1946" spans="1:35" x14ac:dyDescent="0.25">
      <c r="A1946" s="62" t="s">
        <v>993</v>
      </c>
      <c r="B1946" s="62" t="s">
        <v>1355</v>
      </c>
      <c r="C1946" s="63"/>
      <c r="D1946" s="64"/>
      <c r="E1946" s="65"/>
      <c r="F1946" s="66"/>
      <c r="G1946" s="63"/>
      <c r="H1946" s="67"/>
      <c r="I1946" s="68"/>
      <c r="J1946" s="68"/>
      <c r="K1946" s="34"/>
      <c r="L1946" s="75">
        <v>1946</v>
      </c>
      <c r="M1946" s="75" t="b">
        <f xml:space="preserve"> IF(AND(Edges[Relationship Date (UTC)] &gt;= Misc!$O$2, Edges[Relationship Date (UTC)] &lt;= Misc!$P$2,Edges[Tweet Date (UTC)] &gt;= Misc!$O$3, Edges[Tweet Date (UTC)] &lt;= Misc!$P$3,TRUE), TRUE, FALSE)</f>
        <v>1</v>
      </c>
      <c r="N1946" s="70"/>
      <c r="O1946" s="87" t="s">
        <v>1908</v>
      </c>
      <c r="P1946" s="90">
        <v>44081.394675925927</v>
      </c>
      <c r="Q1946" s="87" t="s">
        <v>2432</v>
      </c>
      <c r="R1946" s="87"/>
      <c r="S1946" s="87"/>
      <c r="T1946" s="87" t="s">
        <v>2865</v>
      </c>
      <c r="U1946" s="90">
        <v>44081.394675925927</v>
      </c>
      <c r="V1946" s="92" t="s">
        <v>4185</v>
      </c>
      <c r="W1946" s="87"/>
      <c r="X1946" s="87"/>
      <c r="Y1946" s="96" t="s">
        <v>6185</v>
      </c>
      <c r="Z1946" s="87"/>
      <c r="AA1946" s="48"/>
      <c r="AB1946" s="49"/>
      <c r="AC1946" s="48"/>
      <c r="AD1946" s="49"/>
      <c r="AE1946" s="48"/>
      <c r="AF1946" s="49"/>
      <c r="AG1946" s="48"/>
      <c r="AH1946" s="49"/>
      <c r="AI1946" s="48"/>
    </row>
    <row r="1947" spans="1:35" x14ac:dyDescent="0.25">
      <c r="A1947" s="62" t="s">
        <v>993</v>
      </c>
      <c r="B1947" s="62" t="s">
        <v>1354</v>
      </c>
      <c r="C1947" s="63"/>
      <c r="D1947" s="64"/>
      <c r="E1947" s="65"/>
      <c r="F1947" s="66"/>
      <c r="G1947" s="63"/>
      <c r="H1947" s="67"/>
      <c r="I1947" s="68"/>
      <c r="J1947" s="68"/>
      <c r="K1947" s="34"/>
      <c r="L1947" s="75">
        <v>1947</v>
      </c>
      <c r="M1947" s="75" t="b">
        <f xml:space="preserve"> IF(AND(Edges[Relationship Date (UTC)] &gt;= Misc!$O$2, Edges[Relationship Date (UTC)] &lt;= Misc!$P$2,Edges[Tweet Date (UTC)] &gt;= Misc!$O$3, Edges[Tweet Date (UTC)] &lt;= Misc!$P$3,TRUE), TRUE, FALSE)</f>
        <v>1</v>
      </c>
      <c r="N1947" s="70"/>
      <c r="O1947" s="87" t="s">
        <v>1908</v>
      </c>
      <c r="P1947" s="90">
        <v>44081.394675925927</v>
      </c>
      <c r="Q1947" s="87" t="s">
        <v>2432</v>
      </c>
      <c r="R1947" s="87"/>
      <c r="S1947" s="87"/>
      <c r="T1947" s="87" t="s">
        <v>2865</v>
      </c>
      <c r="U1947" s="90">
        <v>44081.394675925927</v>
      </c>
      <c r="V1947" s="92" t="s">
        <v>4185</v>
      </c>
      <c r="W1947" s="87"/>
      <c r="X1947" s="87"/>
      <c r="Y1947" s="96" t="s">
        <v>6185</v>
      </c>
      <c r="Z1947" s="87"/>
      <c r="AA1947" s="48"/>
      <c r="AB1947" s="49"/>
      <c r="AC1947" s="48"/>
      <c r="AD1947" s="49"/>
      <c r="AE1947" s="48"/>
      <c r="AF1947" s="49"/>
      <c r="AG1947" s="48"/>
      <c r="AH1947" s="49"/>
      <c r="AI1947" s="48"/>
    </row>
    <row r="1948" spans="1:35" x14ac:dyDescent="0.25">
      <c r="A1948" s="62" t="s">
        <v>993</v>
      </c>
      <c r="B1948" s="62" t="s">
        <v>1385</v>
      </c>
      <c r="C1948" s="63"/>
      <c r="D1948" s="64"/>
      <c r="E1948" s="65"/>
      <c r="F1948" s="66"/>
      <c r="G1948" s="63"/>
      <c r="H1948" s="67"/>
      <c r="I1948" s="68"/>
      <c r="J1948" s="68"/>
      <c r="K1948" s="34"/>
      <c r="L1948" s="75">
        <v>1948</v>
      </c>
      <c r="M1948" s="75" t="b">
        <f xml:space="preserve"> IF(AND(Edges[Relationship Date (UTC)] &gt;= Misc!$O$2, Edges[Relationship Date (UTC)] &lt;= Misc!$P$2,Edges[Tweet Date (UTC)] &gt;= Misc!$O$3, Edges[Tweet Date (UTC)] &lt;= Misc!$P$3,TRUE), TRUE, FALSE)</f>
        <v>1</v>
      </c>
      <c r="N1948" s="70"/>
      <c r="O1948" s="87" t="s">
        <v>1908</v>
      </c>
      <c r="P1948" s="90">
        <v>44081.394675925927</v>
      </c>
      <c r="Q1948" s="87" t="s">
        <v>2432</v>
      </c>
      <c r="R1948" s="87"/>
      <c r="S1948" s="87"/>
      <c r="T1948" s="87" t="s">
        <v>2865</v>
      </c>
      <c r="U1948" s="90">
        <v>44081.394675925927</v>
      </c>
      <c r="V1948" s="92" t="s">
        <v>4185</v>
      </c>
      <c r="W1948" s="87"/>
      <c r="X1948" s="87"/>
      <c r="Y1948" s="96" t="s">
        <v>6185</v>
      </c>
      <c r="Z1948" s="87"/>
      <c r="AA1948" s="48"/>
      <c r="AB1948" s="49"/>
      <c r="AC1948" s="48"/>
      <c r="AD1948" s="49"/>
      <c r="AE1948" s="48"/>
      <c r="AF1948" s="49"/>
      <c r="AG1948" s="48"/>
      <c r="AH1948" s="49"/>
      <c r="AI1948" s="48"/>
    </row>
    <row r="1949" spans="1:35" x14ac:dyDescent="0.25">
      <c r="A1949" s="62" t="s">
        <v>993</v>
      </c>
      <c r="B1949" s="62" t="s">
        <v>1352</v>
      </c>
      <c r="C1949" s="63"/>
      <c r="D1949" s="64"/>
      <c r="E1949" s="65"/>
      <c r="F1949" s="66"/>
      <c r="G1949" s="63"/>
      <c r="H1949" s="67"/>
      <c r="I1949" s="68"/>
      <c r="J1949" s="68"/>
      <c r="K1949" s="34"/>
      <c r="L1949" s="75">
        <v>1949</v>
      </c>
      <c r="M1949" s="75" t="b">
        <f xml:space="preserve"> IF(AND(Edges[Relationship Date (UTC)] &gt;= Misc!$O$2, Edges[Relationship Date (UTC)] &lt;= Misc!$P$2,Edges[Tweet Date (UTC)] &gt;= Misc!$O$3, Edges[Tweet Date (UTC)] &lt;= Misc!$P$3,TRUE), TRUE, FALSE)</f>
        <v>1</v>
      </c>
      <c r="N1949" s="70"/>
      <c r="O1949" s="87" t="s">
        <v>1908</v>
      </c>
      <c r="P1949" s="90">
        <v>44081.394675925927</v>
      </c>
      <c r="Q1949" s="87" t="s">
        <v>2432</v>
      </c>
      <c r="R1949" s="87"/>
      <c r="S1949" s="87"/>
      <c r="T1949" s="87" t="s">
        <v>2865</v>
      </c>
      <c r="U1949" s="90">
        <v>44081.394675925927</v>
      </c>
      <c r="V1949" s="92" t="s">
        <v>4185</v>
      </c>
      <c r="W1949" s="87"/>
      <c r="X1949" s="87"/>
      <c r="Y1949" s="96" t="s">
        <v>6185</v>
      </c>
      <c r="Z1949" s="87"/>
      <c r="AA1949" s="48"/>
      <c r="AB1949" s="49"/>
      <c r="AC1949" s="48"/>
      <c r="AD1949" s="49"/>
      <c r="AE1949" s="48"/>
      <c r="AF1949" s="49"/>
      <c r="AG1949" s="48"/>
      <c r="AH1949" s="49"/>
      <c r="AI1949" s="48"/>
    </row>
    <row r="1950" spans="1:35" x14ac:dyDescent="0.25">
      <c r="A1950" s="62" t="s">
        <v>993</v>
      </c>
      <c r="B1950" s="62" t="s">
        <v>1356</v>
      </c>
      <c r="C1950" s="63"/>
      <c r="D1950" s="64"/>
      <c r="E1950" s="65"/>
      <c r="F1950" s="66"/>
      <c r="G1950" s="63"/>
      <c r="H1950" s="67"/>
      <c r="I1950" s="68"/>
      <c r="J1950" s="68"/>
      <c r="K1950" s="34"/>
      <c r="L1950" s="75">
        <v>1950</v>
      </c>
      <c r="M1950" s="75" t="b">
        <f xml:space="preserve"> IF(AND(Edges[Relationship Date (UTC)] &gt;= Misc!$O$2, Edges[Relationship Date (UTC)] &lt;= Misc!$P$2,Edges[Tweet Date (UTC)] &gt;= Misc!$O$3, Edges[Tweet Date (UTC)] &lt;= Misc!$P$3,TRUE), TRUE, FALSE)</f>
        <v>1</v>
      </c>
      <c r="N1950" s="70"/>
      <c r="O1950" s="87" t="s">
        <v>1908</v>
      </c>
      <c r="P1950" s="90">
        <v>44081.394976851851</v>
      </c>
      <c r="Q1950" s="87" t="s">
        <v>2433</v>
      </c>
      <c r="R1950" s="87"/>
      <c r="S1950" s="87"/>
      <c r="T1950" s="87"/>
      <c r="U1950" s="90">
        <v>44081.394976851851</v>
      </c>
      <c r="V1950" s="92" t="s">
        <v>4186</v>
      </c>
      <c r="W1950" s="87"/>
      <c r="X1950" s="87"/>
      <c r="Y1950" s="96" t="s">
        <v>6186</v>
      </c>
      <c r="Z1950" s="87"/>
      <c r="AA1950" s="48"/>
      <c r="AB1950" s="49"/>
      <c r="AC1950" s="48"/>
      <c r="AD1950" s="49"/>
      <c r="AE1950" s="48"/>
      <c r="AF1950" s="49"/>
      <c r="AG1950" s="48"/>
      <c r="AH1950" s="49"/>
      <c r="AI1950" s="48"/>
    </row>
    <row r="1951" spans="1:35" x14ac:dyDescent="0.25">
      <c r="A1951" s="62" t="s">
        <v>993</v>
      </c>
      <c r="B1951" s="62" t="s">
        <v>1354</v>
      </c>
      <c r="C1951" s="63"/>
      <c r="D1951" s="64"/>
      <c r="E1951" s="65"/>
      <c r="F1951" s="66"/>
      <c r="G1951" s="63"/>
      <c r="H1951" s="67"/>
      <c r="I1951" s="68"/>
      <c r="J1951" s="68"/>
      <c r="K1951" s="34"/>
      <c r="L1951" s="75">
        <v>1951</v>
      </c>
      <c r="M1951" s="75" t="b">
        <f xml:space="preserve"> IF(AND(Edges[Relationship Date (UTC)] &gt;= Misc!$O$2, Edges[Relationship Date (UTC)] &lt;= Misc!$P$2,Edges[Tweet Date (UTC)] &gt;= Misc!$O$3, Edges[Tweet Date (UTC)] &lt;= Misc!$P$3,TRUE), TRUE, FALSE)</f>
        <v>1</v>
      </c>
      <c r="N1951" s="70"/>
      <c r="O1951" s="87" t="s">
        <v>1908</v>
      </c>
      <c r="P1951" s="90">
        <v>44081.394976851851</v>
      </c>
      <c r="Q1951" s="87" t="s">
        <v>2433</v>
      </c>
      <c r="R1951" s="87"/>
      <c r="S1951" s="87"/>
      <c r="T1951" s="87"/>
      <c r="U1951" s="90">
        <v>44081.394976851851</v>
      </c>
      <c r="V1951" s="92" t="s">
        <v>4186</v>
      </c>
      <c r="W1951" s="87"/>
      <c r="X1951" s="87"/>
      <c r="Y1951" s="96" t="s">
        <v>6186</v>
      </c>
      <c r="Z1951" s="87"/>
      <c r="AA1951" s="48"/>
      <c r="AB1951" s="49"/>
      <c r="AC1951" s="48"/>
      <c r="AD1951" s="49"/>
      <c r="AE1951" s="48"/>
      <c r="AF1951" s="49"/>
      <c r="AG1951" s="48"/>
      <c r="AH1951" s="49"/>
      <c r="AI1951" s="48"/>
    </row>
    <row r="1952" spans="1:35" x14ac:dyDescent="0.25">
      <c r="A1952" s="62" t="s">
        <v>993</v>
      </c>
      <c r="B1952" s="62" t="s">
        <v>1386</v>
      </c>
      <c r="C1952" s="63"/>
      <c r="D1952" s="64"/>
      <c r="E1952" s="65"/>
      <c r="F1952" s="66"/>
      <c r="G1952" s="63"/>
      <c r="H1952" s="67"/>
      <c r="I1952" s="68"/>
      <c r="J1952" s="68"/>
      <c r="K1952" s="34"/>
      <c r="L1952" s="75">
        <v>1952</v>
      </c>
      <c r="M1952" s="75" t="b">
        <f xml:space="preserve"> IF(AND(Edges[Relationship Date (UTC)] &gt;= Misc!$O$2, Edges[Relationship Date (UTC)] &lt;= Misc!$P$2,Edges[Tweet Date (UTC)] &gt;= Misc!$O$3, Edges[Tweet Date (UTC)] &lt;= Misc!$P$3,TRUE), TRUE, FALSE)</f>
        <v>1</v>
      </c>
      <c r="N1952" s="70"/>
      <c r="O1952" s="87" t="s">
        <v>1908</v>
      </c>
      <c r="P1952" s="90">
        <v>44081.394976851851</v>
      </c>
      <c r="Q1952" s="87" t="s">
        <v>2433</v>
      </c>
      <c r="R1952" s="87"/>
      <c r="S1952" s="87"/>
      <c r="T1952" s="87"/>
      <c r="U1952" s="90">
        <v>44081.394976851851</v>
      </c>
      <c r="V1952" s="92" t="s">
        <v>4186</v>
      </c>
      <c r="W1952" s="87"/>
      <c r="X1952" s="87"/>
      <c r="Y1952" s="96" t="s">
        <v>6186</v>
      </c>
      <c r="Z1952" s="87"/>
      <c r="AA1952" s="48"/>
      <c r="AB1952" s="49"/>
      <c r="AC1952" s="48"/>
      <c r="AD1952" s="49"/>
      <c r="AE1952" s="48"/>
      <c r="AF1952" s="49"/>
      <c r="AG1952" s="48"/>
      <c r="AH1952" s="49"/>
      <c r="AI1952" s="48"/>
    </row>
    <row r="1953" spans="1:35" x14ac:dyDescent="0.25">
      <c r="A1953" s="62" t="s">
        <v>993</v>
      </c>
      <c r="B1953" s="62" t="s">
        <v>1352</v>
      </c>
      <c r="C1953" s="63"/>
      <c r="D1953" s="64"/>
      <c r="E1953" s="65"/>
      <c r="F1953" s="66"/>
      <c r="G1953" s="63"/>
      <c r="H1953" s="67"/>
      <c r="I1953" s="68"/>
      <c r="J1953" s="68"/>
      <c r="K1953" s="34"/>
      <c r="L1953" s="75">
        <v>1953</v>
      </c>
      <c r="M1953" s="75" t="b">
        <f xml:space="preserve"> IF(AND(Edges[Relationship Date (UTC)] &gt;= Misc!$O$2, Edges[Relationship Date (UTC)] &lt;= Misc!$P$2,Edges[Tweet Date (UTC)] &gt;= Misc!$O$3, Edges[Tweet Date (UTC)] &lt;= Misc!$P$3,TRUE), TRUE, FALSE)</f>
        <v>1</v>
      </c>
      <c r="N1953" s="70"/>
      <c r="O1953" s="87" t="s">
        <v>1908</v>
      </c>
      <c r="P1953" s="90">
        <v>44081.394976851851</v>
      </c>
      <c r="Q1953" s="87" t="s">
        <v>2433</v>
      </c>
      <c r="R1953" s="87"/>
      <c r="S1953" s="87"/>
      <c r="T1953" s="87"/>
      <c r="U1953" s="90">
        <v>44081.394976851851</v>
      </c>
      <c r="V1953" s="92" t="s">
        <v>4186</v>
      </c>
      <c r="W1953" s="87"/>
      <c r="X1953" s="87"/>
      <c r="Y1953" s="96" t="s">
        <v>6186</v>
      </c>
      <c r="Z1953" s="87"/>
      <c r="AA1953" s="48"/>
      <c r="AB1953" s="49"/>
      <c r="AC1953" s="48"/>
      <c r="AD1953" s="49"/>
      <c r="AE1953" s="48"/>
      <c r="AF1953" s="49"/>
      <c r="AG1953" s="48"/>
      <c r="AH1953" s="49"/>
      <c r="AI1953" s="48"/>
    </row>
    <row r="1954" spans="1:35" x14ac:dyDescent="0.25">
      <c r="A1954" s="62" t="s">
        <v>993</v>
      </c>
      <c r="B1954" s="62" t="s">
        <v>1352</v>
      </c>
      <c r="C1954" s="63"/>
      <c r="D1954" s="64"/>
      <c r="E1954" s="65"/>
      <c r="F1954" s="66"/>
      <c r="G1954" s="63"/>
      <c r="H1954" s="67"/>
      <c r="I1954" s="68"/>
      <c r="J1954" s="68"/>
      <c r="K1954" s="34"/>
      <c r="L1954" s="75">
        <v>1954</v>
      </c>
      <c r="M1954" s="75" t="b">
        <f xml:space="preserve"> IF(AND(Edges[Relationship Date (UTC)] &gt;= Misc!$O$2, Edges[Relationship Date (UTC)] &lt;= Misc!$P$2,Edges[Tweet Date (UTC)] &gt;= Misc!$O$3, Edges[Tweet Date (UTC)] &lt;= Misc!$P$3,TRUE), TRUE, FALSE)</f>
        <v>1</v>
      </c>
      <c r="N1954" s="70"/>
      <c r="O1954" s="87" t="s">
        <v>1908</v>
      </c>
      <c r="P1954" s="90">
        <v>44081.395011574074</v>
      </c>
      <c r="Q1954" s="87" t="s">
        <v>2436</v>
      </c>
      <c r="R1954" s="87"/>
      <c r="S1954" s="87"/>
      <c r="T1954" s="87"/>
      <c r="U1954" s="90">
        <v>44081.395011574074</v>
      </c>
      <c r="V1954" s="92" t="s">
        <v>4189</v>
      </c>
      <c r="W1954" s="87"/>
      <c r="X1954" s="87"/>
      <c r="Y1954" s="96" t="s">
        <v>6189</v>
      </c>
      <c r="Z1954" s="87"/>
      <c r="AA1954" s="48"/>
      <c r="AB1954" s="49"/>
      <c r="AC1954" s="48"/>
      <c r="AD1954" s="49"/>
      <c r="AE1954" s="48"/>
      <c r="AF1954" s="49"/>
      <c r="AG1954" s="48"/>
      <c r="AH1954" s="49"/>
      <c r="AI1954" s="48"/>
    </row>
    <row r="1955" spans="1:35" x14ac:dyDescent="0.25">
      <c r="A1955" s="62" t="s">
        <v>993</v>
      </c>
      <c r="B1955" s="62" t="s">
        <v>1356</v>
      </c>
      <c r="C1955" s="63"/>
      <c r="D1955" s="64"/>
      <c r="E1955" s="65"/>
      <c r="F1955" s="66"/>
      <c r="G1955" s="63"/>
      <c r="H1955" s="67"/>
      <c r="I1955" s="68"/>
      <c r="J1955" s="68"/>
      <c r="K1955" s="34"/>
      <c r="L1955" s="75">
        <v>1955</v>
      </c>
      <c r="M1955" s="75" t="b">
        <f xml:space="preserve"> IF(AND(Edges[Relationship Date (UTC)] &gt;= Misc!$O$2, Edges[Relationship Date (UTC)] &lt;= Misc!$P$2,Edges[Tweet Date (UTC)] &gt;= Misc!$O$3, Edges[Tweet Date (UTC)] &lt;= Misc!$P$3,TRUE), TRUE, FALSE)</f>
        <v>1</v>
      </c>
      <c r="N1955" s="70"/>
      <c r="O1955" s="87" t="s">
        <v>1908</v>
      </c>
      <c r="P1955" s="90">
        <v>44081.395069444443</v>
      </c>
      <c r="Q1955" s="87" t="s">
        <v>2434</v>
      </c>
      <c r="R1955" s="87"/>
      <c r="S1955" s="87"/>
      <c r="T1955" s="87"/>
      <c r="U1955" s="90">
        <v>44081.395069444443</v>
      </c>
      <c r="V1955" s="92" t="s">
        <v>4187</v>
      </c>
      <c r="W1955" s="87"/>
      <c r="X1955" s="87"/>
      <c r="Y1955" s="96" t="s">
        <v>6187</v>
      </c>
      <c r="Z1955" s="87"/>
      <c r="AA1955" s="48"/>
      <c r="AB1955" s="49"/>
      <c r="AC1955" s="48"/>
      <c r="AD1955" s="49"/>
      <c r="AE1955" s="48"/>
      <c r="AF1955" s="49"/>
      <c r="AG1955" s="48"/>
      <c r="AH1955" s="49"/>
      <c r="AI1955" s="48"/>
    </row>
    <row r="1956" spans="1:35" x14ac:dyDescent="0.25">
      <c r="A1956" s="62" t="s">
        <v>993</v>
      </c>
      <c r="B1956" s="62" t="s">
        <v>1355</v>
      </c>
      <c r="C1956" s="63"/>
      <c r="D1956" s="64"/>
      <c r="E1956" s="65"/>
      <c r="F1956" s="66"/>
      <c r="G1956" s="63"/>
      <c r="H1956" s="67"/>
      <c r="I1956" s="68"/>
      <c r="J1956" s="68"/>
      <c r="K1956" s="34"/>
      <c r="L1956" s="75">
        <v>1956</v>
      </c>
      <c r="M1956" s="75" t="b">
        <f xml:space="preserve"> IF(AND(Edges[Relationship Date (UTC)] &gt;= Misc!$O$2, Edges[Relationship Date (UTC)] &lt;= Misc!$P$2,Edges[Tweet Date (UTC)] &gt;= Misc!$O$3, Edges[Tweet Date (UTC)] &lt;= Misc!$P$3,TRUE), TRUE, FALSE)</f>
        <v>1</v>
      </c>
      <c r="N1956" s="70"/>
      <c r="O1956" s="87" t="s">
        <v>1908</v>
      </c>
      <c r="P1956" s="90">
        <v>44081.395069444443</v>
      </c>
      <c r="Q1956" s="87" t="s">
        <v>2434</v>
      </c>
      <c r="R1956" s="87"/>
      <c r="S1956" s="87"/>
      <c r="T1956" s="87"/>
      <c r="U1956" s="90">
        <v>44081.395069444443</v>
      </c>
      <c r="V1956" s="92" t="s">
        <v>4187</v>
      </c>
      <c r="W1956" s="87"/>
      <c r="X1956" s="87"/>
      <c r="Y1956" s="96" t="s">
        <v>6187</v>
      </c>
      <c r="Z1956" s="87"/>
      <c r="AA1956" s="48"/>
      <c r="AB1956" s="49"/>
      <c r="AC1956" s="48"/>
      <c r="AD1956" s="49"/>
      <c r="AE1956" s="48"/>
      <c r="AF1956" s="49"/>
      <c r="AG1956" s="48"/>
      <c r="AH1956" s="49"/>
      <c r="AI1956" s="48"/>
    </row>
    <row r="1957" spans="1:35" x14ac:dyDescent="0.25">
      <c r="A1957" s="62" t="s">
        <v>993</v>
      </c>
      <c r="B1957" s="62" t="s">
        <v>1353</v>
      </c>
      <c r="C1957" s="63"/>
      <c r="D1957" s="64"/>
      <c r="E1957" s="65"/>
      <c r="F1957" s="66"/>
      <c r="G1957" s="63"/>
      <c r="H1957" s="67"/>
      <c r="I1957" s="68"/>
      <c r="J1957" s="68"/>
      <c r="K1957" s="34"/>
      <c r="L1957" s="75">
        <v>1957</v>
      </c>
      <c r="M1957" s="75" t="b">
        <f xml:space="preserve"> IF(AND(Edges[Relationship Date (UTC)] &gt;= Misc!$O$2, Edges[Relationship Date (UTC)] &lt;= Misc!$P$2,Edges[Tweet Date (UTC)] &gt;= Misc!$O$3, Edges[Tweet Date (UTC)] &lt;= Misc!$P$3,TRUE), TRUE, FALSE)</f>
        <v>1</v>
      </c>
      <c r="N1957" s="70"/>
      <c r="O1957" s="87" t="s">
        <v>1908</v>
      </c>
      <c r="P1957" s="90">
        <v>44081.395069444443</v>
      </c>
      <c r="Q1957" s="87" t="s">
        <v>2434</v>
      </c>
      <c r="R1957" s="87"/>
      <c r="S1957" s="87"/>
      <c r="T1957" s="87"/>
      <c r="U1957" s="90">
        <v>44081.395069444443</v>
      </c>
      <c r="V1957" s="92" t="s">
        <v>4187</v>
      </c>
      <c r="W1957" s="87"/>
      <c r="X1957" s="87"/>
      <c r="Y1957" s="96" t="s">
        <v>6187</v>
      </c>
      <c r="Z1957" s="87"/>
      <c r="AA1957" s="48"/>
      <c r="AB1957" s="49"/>
      <c r="AC1957" s="48"/>
      <c r="AD1957" s="49"/>
      <c r="AE1957" s="48"/>
      <c r="AF1957" s="49"/>
      <c r="AG1957" s="48"/>
      <c r="AH1957" s="49"/>
      <c r="AI1957" s="48"/>
    </row>
    <row r="1958" spans="1:35" x14ac:dyDescent="0.25">
      <c r="A1958" s="62" t="s">
        <v>993</v>
      </c>
      <c r="B1958" s="62" t="s">
        <v>1352</v>
      </c>
      <c r="C1958" s="63"/>
      <c r="D1958" s="64"/>
      <c r="E1958" s="65"/>
      <c r="F1958" s="66"/>
      <c r="G1958" s="63"/>
      <c r="H1958" s="67"/>
      <c r="I1958" s="68"/>
      <c r="J1958" s="68"/>
      <c r="K1958" s="34"/>
      <c r="L1958" s="75">
        <v>1958</v>
      </c>
      <c r="M1958" s="75" t="b">
        <f xml:space="preserve"> IF(AND(Edges[Relationship Date (UTC)] &gt;= Misc!$O$2, Edges[Relationship Date (UTC)] &lt;= Misc!$P$2,Edges[Tweet Date (UTC)] &gt;= Misc!$O$3, Edges[Tweet Date (UTC)] &lt;= Misc!$P$3,TRUE), TRUE, FALSE)</f>
        <v>1</v>
      </c>
      <c r="N1958" s="70"/>
      <c r="O1958" s="87" t="s">
        <v>1908</v>
      </c>
      <c r="P1958" s="90">
        <v>44081.395069444443</v>
      </c>
      <c r="Q1958" s="87" t="s">
        <v>2434</v>
      </c>
      <c r="R1958" s="87"/>
      <c r="S1958" s="87"/>
      <c r="T1958" s="87"/>
      <c r="U1958" s="90">
        <v>44081.395069444443</v>
      </c>
      <c r="V1958" s="92" t="s">
        <v>4187</v>
      </c>
      <c r="W1958" s="87"/>
      <c r="X1958" s="87"/>
      <c r="Y1958" s="96" t="s">
        <v>6187</v>
      </c>
      <c r="Z1958" s="87"/>
      <c r="AA1958" s="48"/>
      <c r="AB1958" s="49"/>
      <c r="AC1958" s="48"/>
      <c r="AD1958" s="49"/>
      <c r="AE1958" s="48"/>
      <c r="AF1958" s="49"/>
      <c r="AG1958" s="48"/>
      <c r="AH1958" s="49"/>
      <c r="AI1958" s="48"/>
    </row>
    <row r="1959" spans="1:35" x14ac:dyDescent="0.25">
      <c r="A1959" s="62" t="s">
        <v>993</v>
      </c>
      <c r="B1959" s="62" t="s">
        <v>1352</v>
      </c>
      <c r="C1959" s="63"/>
      <c r="D1959" s="64"/>
      <c r="E1959" s="65"/>
      <c r="F1959" s="66"/>
      <c r="G1959" s="63"/>
      <c r="H1959" s="67"/>
      <c r="I1959" s="68"/>
      <c r="J1959" s="68"/>
      <c r="K1959" s="34"/>
      <c r="L1959" s="75">
        <v>1959</v>
      </c>
      <c r="M1959" s="75" t="b">
        <f xml:space="preserve"> IF(AND(Edges[Relationship Date (UTC)] &gt;= Misc!$O$2, Edges[Relationship Date (UTC)] &lt;= Misc!$P$2,Edges[Tweet Date (UTC)] &gt;= Misc!$O$3, Edges[Tweet Date (UTC)] &lt;= Misc!$P$3,TRUE), TRUE, FALSE)</f>
        <v>1</v>
      </c>
      <c r="N1959" s="70"/>
      <c r="O1959" s="87" t="s">
        <v>1908</v>
      </c>
      <c r="P1959" s="90">
        <v>44081.395173611112</v>
      </c>
      <c r="Q1959" s="87" t="s">
        <v>2466</v>
      </c>
      <c r="R1959" s="87"/>
      <c r="S1959" s="87"/>
      <c r="T1959" s="87" t="s">
        <v>2746</v>
      </c>
      <c r="U1959" s="90">
        <v>44081.395173611112</v>
      </c>
      <c r="V1959" s="92" t="s">
        <v>4259</v>
      </c>
      <c r="W1959" s="87"/>
      <c r="X1959" s="87"/>
      <c r="Y1959" s="96" t="s">
        <v>6259</v>
      </c>
      <c r="Z1959" s="87"/>
      <c r="AA1959" s="48"/>
      <c r="AB1959" s="49"/>
      <c r="AC1959" s="48"/>
      <c r="AD1959" s="49"/>
      <c r="AE1959" s="48"/>
      <c r="AF1959" s="49"/>
      <c r="AG1959" s="48"/>
      <c r="AH1959" s="49"/>
      <c r="AI1959" s="48"/>
    </row>
    <row r="1960" spans="1:35" x14ac:dyDescent="0.25">
      <c r="A1960" s="62" t="s">
        <v>993</v>
      </c>
      <c r="B1960" s="62" t="s">
        <v>1370</v>
      </c>
      <c r="C1960" s="63"/>
      <c r="D1960" s="64"/>
      <c r="E1960" s="65"/>
      <c r="F1960" s="66"/>
      <c r="G1960" s="63"/>
      <c r="H1960" s="67"/>
      <c r="I1960" s="68"/>
      <c r="J1960" s="68"/>
      <c r="K1960" s="34"/>
      <c r="L1960" s="75">
        <v>1960</v>
      </c>
      <c r="M1960" s="75" t="b">
        <f xml:space="preserve"> IF(AND(Edges[Relationship Date (UTC)] &gt;= Misc!$O$2, Edges[Relationship Date (UTC)] &lt;= Misc!$P$2,Edges[Tweet Date (UTC)] &gt;= Misc!$O$3, Edges[Tweet Date (UTC)] &lt;= Misc!$P$3,TRUE), TRUE, FALSE)</f>
        <v>1</v>
      </c>
      <c r="N1960" s="70"/>
      <c r="O1960" s="87" t="s">
        <v>1908</v>
      </c>
      <c r="P1960" s="90">
        <v>44081.395173611112</v>
      </c>
      <c r="Q1960" s="87" t="s">
        <v>2466</v>
      </c>
      <c r="R1960" s="87"/>
      <c r="S1960" s="87"/>
      <c r="T1960" s="87" t="s">
        <v>2746</v>
      </c>
      <c r="U1960" s="90">
        <v>44081.395173611112</v>
      </c>
      <c r="V1960" s="92" t="s">
        <v>4259</v>
      </c>
      <c r="W1960" s="87"/>
      <c r="X1960" s="87"/>
      <c r="Y1960" s="96" t="s">
        <v>6259</v>
      </c>
      <c r="Z1960" s="87"/>
      <c r="AA1960" s="48">
        <v>0</v>
      </c>
      <c r="AB1960" s="49">
        <v>0</v>
      </c>
      <c r="AC1960" s="48">
        <v>0</v>
      </c>
      <c r="AD1960" s="49">
        <v>0</v>
      </c>
      <c r="AE1960" s="48">
        <v>0</v>
      </c>
      <c r="AF1960" s="49">
        <v>0</v>
      </c>
      <c r="AG1960" s="48">
        <v>22</v>
      </c>
      <c r="AH1960" s="49">
        <v>100</v>
      </c>
      <c r="AI1960" s="48">
        <v>22</v>
      </c>
    </row>
    <row r="1961" spans="1:35" x14ac:dyDescent="0.25">
      <c r="A1961" s="62" t="s">
        <v>993</v>
      </c>
      <c r="B1961" s="62" t="s">
        <v>1352</v>
      </c>
      <c r="C1961" s="63"/>
      <c r="D1961" s="64"/>
      <c r="E1961" s="65"/>
      <c r="F1961" s="66"/>
      <c r="G1961" s="63"/>
      <c r="H1961" s="67"/>
      <c r="I1961" s="68"/>
      <c r="J1961" s="68"/>
      <c r="K1961" s="34"/>
      <c r="L1961" s="75">
        <v>1961</v>
      </c>
      <c r="M1961" s="75" t="b">
        <f xml:space="preserve"> IF(AND(Edges[Relationship Date (UTC)] &gt;= Misc!$O$2, Edges[Relationship Date (UTC)] &lt;= Misc!$P$2,Edges[Tweet Date (UTC)] &gt;= Misc!$O$3, Edges[Tweet Date (UTC)] &lt;= Misc!$P$3,TRUE), TRUE, FALSE)</f>
        <v>1</v>
      </c>
      <c r="N1961" s="70"/>
      <c r="O1961" s="87" t="s">
        <v>1908</v>
      </c>
      <c r="P1961" s="90">
        <v>44081.395208333335</v>
      </c>
      <c r="Q1961" s="87" t="s">
        <v>2462</v>
      </c>
      <c r="R1961" s="87"/>
      <c r="S1961" s="87"/>
      <c r="T1961" s="87"/>
      <c r="U1961" s="90">
        <v>44081.395208333335</v>
      </c>
      <c r="V1961" s="92" t="s">
        <v>4233</v>
      </c>
      <c r="W1961" s="87"/>
      <c r="X1961" s="87"/>
      <c r="Y1961" s="96" t="s">
        <v>6233</v>
      </c>
      <c r="Z1961" s="87"/>
      <c r="AA1961" s="48">
        <v>0</v>
      </c>
      <c r="AB1961" s="49">
        <v>0</v>
      </c>
      <c r="AC1961" s="48">
        <v>0</v>
      </c>
      <c r="AD1961" s="49">
        <v>0</v>
      </c>
      <c r="AE1961" s="48">
        <v>0</v>
      </c>
      <c r="AF1961" s="49">
        <v>0</v>
      </c>
      <c r="AG1961" s="48">
        <v>42</v>
      </c>
      <c r="AH1961" s="49">
        <v>100</v>
      </c>
      <c r="AI1961" s="48">
        <v>42</v>
      </c>
    </row>
    <row r="1962" spans="1:35" x14ac:dyDescent="0.25">
      <c r="A1962" s="62" t="s">
        <v>993</v>
      </c>
      <c r="B1962" s="62" t="s">
        <v>1352</v>
      </c>
      <c r="C1962" s="63"/>
      <c r="D1962" s="64"/>
      <c r="E1962" s="65"/>
      <c r="F1962" s="66"/>
      <c r="G1962" s="63"/>
      <c r="H1962" s="67"/>
      <c r="I1962" s="68"/>
      <c r="J1962" s="68"/>
      <c r="K1962" s="34"/>
      <c r="L1962" s="75">
        <v>1962</v>
      </c>
      <c r="M1962" s="75" t="b">
        <f xml:space="preserve"> IF(AND(Edges[Relationship Date (UTC)] &gt;= Misc!$O$2, Edges[Relationship Date (UTC)] &lt;= Misc!$P$2,Edges[Tweet Date (UTC)] &gt;= Misc!$O$3, Edges[Tweet Date (UTC)] &lt;= Misc!$P$3,TRUE), TRUE, FALSE)</f>
        <v>1</v>
      </c>
      <c r="N1962" s="70"/>
      <c r="O1962" s="87" t="s">
        <v>1908</v>
      </c>
      <c r="P1962" s="90">
        <v>44081.395243055558</v>
      </c>
      <c r="Q1962" s="87" t="s">
        <v>2464</v>
      </c>
      <c r="R1962" s="87"/>
      <c r="S1962" s="87"/>
      <c r="T1962" s="87"/>
      <c r="U1962" s="90">
        <v>44081.395243055558</v>
      </c>
      <c r="V1962" s="92" t="s">
        <v>4234</v>
      </c>
      <c r="W1962" s="87"/>
      <c r="X1962" s="87"/>
      <c r="Y1962" s="96" t="s">
        <v>6234</v>
      </c>
      <c r="Z1962" s="87"/>
      <c r="AA1962" s="48">
        <v>0</v>
      </c>
      <c r="AB1962" s="49">
        <v>0</v>
      </c>
      <c r="AC1962" s="48">
        <v>0</v>
      </c>
      <c r="AD1962" s="49">
        <v>0</v>
      </c>
      <c r="AE1962" s="48">
        <v>0</v>
      </c>
      <c r="AF1962" s="49">
        <v>0</v>
      </c>
      <c r="AG1962" s="48">
        <v>40</v>
      </c>
      <c r="AH1962" s="49">
        <v>100</v>
      </c>
      <c r="AI1962" s="48">
        <v>40</v>
      </c>
    </row>
    <row r="1963" spans="1:35" x14ac:dyDescent="0.25">
      <c r="A1963" s="62" t="s">
        <v>993</v>
      </c>
      <c r="B1963" s="62" t="s">
        <v>1386</v>
      </c>
      <c r="C1963" s="63"/>
      <c r="D1963" s="64"/>
      <c r="E1963" s="65"/>
      <c r="F1963" s="66"/>
      <c r="G1963" s="63"/>
      <c r="H1963" s="67"/>
      <c r="I1963" s="68"/>
      <c r="J1963" s="68"/>
      <c r="K1963" s="34"/>
      <c r="L1963" s="75">
        <v>1963</v>
      </c>
      <c r="M1963" s="75" t="b">
        <f xml:space="preserve"> IF(AND(Edges[Relationship Date (UTC)] &gt;= Misc!$O$2, Edges[Relationship Date (UTC)] &lt;= Misc!$P$2,Edges[Tweet Date (UTC)] &gt;= Misc!$O$3, Edges[Tweet Date (UTC)] &lt;= Misc!$P$3,TRUE), TRUE, FALSE)</f>
        <v>1</v>
      </c>
      <c r="N1963" s="70"/>
      <c r="O1963" s="87" t="s">
        <v>1908</v>
      </c>
      <c r="P1963" s="90">
        <v>44081.395289351851</v>
      </c>
      <c r="Q1963" s="87" t="s">
        <v>2437</v>
      </c>
      <c r="R1963" s="87"/>
      <c r="S1963" s="87"/>
      <c r="T1963" s="87"/>
      <c r="U1963" s="90">
        <v>44081.395289351851</v>
      </c>
      <c r="V1963" s="92" t="s">
        <v>4191</v>
      </c>
      <c r="W1963" s="87"/>
      <c r="X1963" s="87"/>
      <c r="Y1963" s="96" t="s">
        <v>6191</v>
      </c>
      <c r="Z1963" s="87"/>
      <c r="AA1963" s="48"/>
      <c r="AB1963" s="49"/>
      <c r="AC1963" s="48"/>
      <c r="AD1963" s="49"/>
      <c r="AE1963" s="48"/>
      <c r="AF1963" s="49"/>
      <c r="AG1963" s="48"/>
      <c r="AH1963" s="49"/>
      <c r="AI1963" s="48"/>
    </row>
    <row r="1964" spans="1:35" x14ac:dyDescent="0.25">
      <c r="A1964" s="62" t="s">
        <v>993</v>
      </c>
      <c r="B1964" s="62" t="s">
        <v>1352</v>
      </c>
      <c r="C1964" s="63"/>
      <c r="D1964" s="64"/>
      <c r="E1964" s="65"/>
      <c r="F1964" s="66"/>
      <c r="G1964" s="63"/>
      <c r="H1964" s="67"/>
      <c r="I1964" s="68"/>
      <c r="J1964" s="68"/>
      <c r="K1964" s="34"/>
      <c r="L1964" s="75">
        <v>1964</v>
      </c>
      <c r="M1964" s="75" t="b">
        <f xml:space="preserve"> IF(AND(Edges[Relationship Date (UTC)] &gt;= Misc!$O$2, Edges[Relationship Date (UTC)] &lt;= Misc!$P$2,Edges[Tweet Date (UTC)] &gt;= Misc!$O$3, Edges[Tweet Date (UTC)] &lt;= Misc!$P$3,TRUE), TRUE, FALSE)</f>
        <v>1</v>
      </c>
      <c r="N1964" s="70"/>
      <c r="O1964" s="87" t="s">
        <v>1908</v>
      </c>
      <c r="P1964" s="90">
        <v>44081.395289351851</v>
      </c>
      <c r="Q1964" s="87" t="s">
        <v>2437</v>
      </c>
      <c r="R1964" s="87"/>
      <c r="S1964" s="87"/>
      <c r="T1964" s="87"/>
      <c r="U1964" s="90">
        <v>44081.395289351851</v>
      </c>
      <c r="V1964" s="92" t="s">
        <v>4191</v>
      </c>
      <c r="W1964" s="87"/>
      <c r="X1964" s="87"/>
      <c r="Y1964" s="96" t="s">
        <v>6191</v>
      </c>
      <c r="Z1964" s="87"/>
      <c r="AA1964" s="48"/>
      <c r="AB1964" s="49"/>
      <c r="AC1964" s="48"/>
      <c r="AD1964" s="49"/>
      <c r="AE1964" s="48"/>
      <c r="AF1964" s="49"/>
      <c r="AG1964" s="48"/>
      <c r="AH1964" s="49"/>
      <c r="AI1964" s="48"/>
    </row>
    <row r="1965" spans="1:35" x14ac:dyDescent="0.25">
      <c r="A1965" s="62" t="s">
        <v>993</v>
      </c>
      <c r="B1965" s="62" t="s">
        <v>1352</v>
      </c>
      <c r="C1965" s="63"/>
      <c r="D1965" s="64"/>
      <c r="E1965" s="65"/>
      <c r="F1965" s="66"/>
      <c r="G1965" s="63"/>
      <c r="H1965" s="67"/>
      <c r="I1965" s="68"/>
      <c r="J1965" s="68"/>
      <c r="K1965" s="34"/>
      <c r="L1965" s="75">
        <v>1965</v>
      </c>
      <c r="M1965" s="75" t="b">
        <f xml:space="preserve"> IF(AND(Edges[Relationship Date (UTC)] &gt;= Misc!$O$2, Edges[Relationship Date (UTC)] &lt;= Misc!$P$2,Edges[Tweet Date (UTC)] &gt;= Misc!$O$3, Edges[Tweet Date (UTC)] &lt;= Misc!$P$3,TRUE), TRUE, FALSE)</f>
        <v>1</v>
      </c>
      <c r="N1965" s="70"/>
      <c r="O1965" s="87" t="s">
        <v>1908</v>
      </c>
      <c r="P1965" s="90">
        <v>44081.395358796297</v>
      </c>
      <c r="Q1965" s="87" t="s">
        <v>2465</v>
      </c>
      <c r="R1965" s="87"/>
      <c r="S1965" s="87"/>
      <c r="T1965" s="87"/>
      <c r="U1965" s="90">
        <v>44081.395358796297</v>
      </c>
      <c r="V1965" s="92" t="s">
        <v>4260</v>
      </c>
      <c r="W1965" s="87"/>
      <c r="X1965" s="87"/>
      <c r="Y1965" s="96" t="s">
        <v>6260</v>
      </c>
      <c r="Z1965" s="87"/>
      <c r="AA1965" s="48"/>
      <c r="AB1965" s="49"/>
      <c r="AC1965" s="48"/>
      <c r="AD1965" s="49"/>
      <c r="AE1965" s="48"/>
      <c r="AF1965" s="49"/>
      <c r="AG1965" s="48"/>
      <c r="AH1965" s="49"/>
      <c r="AI1965" s="48"/>
    </row>
    <row r="1966" spans="1:35" x14ac:dyDescent="0.25">
      <c r="A1966" s="62" t="s">
        <v>993</v>
      </c>
      <c r="B1966" s="62" t="s">
        <v>1022</v>
      </c>
      <c r="C1966" s="63"/>
      <c r="D1966" s="64"/>
      <c r="E1966" s="65"/>
      <c r="F1966" s="66"/>
      <c r="G1966" s="63"/>
      <c r="H1966" s="67"/>
      <c r="I1966" s="68"/>
      <c r="J1966" s="68"/>
      <c r="K1966" s="34"/>
      <c r="L1966" s="75">
        <v>1966</v>
      </c>
      <c r="M1966" s="75" t="b">
        <f xml:space="preserve"> IF(AND(Edges[Relationship Date (UTC)] &gt;= Misc!$O$2, Edges[Relationship Date (UTC)] &lt;= Misc!$P$2,Edges[Tweet Date (UTC)] &gt;= Misc!$O$3, Edges[Tweet Date (UTC)] &lt;= Misc!$P$3,TRUE), TRUE, FALSE)</f>
        <v>1</v>
      </c>
      <c r="N1966" s="70"/>
      <c r="O1966" s="87" t="s">
        <v>1908</v>
      </c>
      <c r="P1966" s="90">
        <v>44081.395358796297</v>
      </c>
      <c r="Q1966" s="87" t="s">
        <v>2465</v>
      </c>
      <c r="R1966" s="87"/>
      <c r="S1966" s="87"/>
      <c r="T1966" s="87"/>
      <c r="U1966" s="90">
        <v>44081.395358796297</v>
      </c>
      <c r="V1966" s="92" t="s">
        <v>4260</v>
      </c>
      <c r="W1966" s="87"/>
      <c r="X1966" s="87"/>
      <c r="Y1966" s="96" t="s">
        <v>6260</v>
      </c>
      <c r="Z1966" s="87"/>
      <c r="AA1966" s="48">
        <v>0</v>
      </c>
      <c r="AB1966" s="49">
        <v>0</v>
      </c>
      <c r="AC1966" s="48">
        <v>0</v>
      </c>
      <c r="AD1966" s="49">
        <v>0</v>
      </c>
      <c r="AE1966" s="48">
        <v>0</v>
      </c>
      <c r="AF1966" s="49">
        <v>0</v>
      </c>
      <c r="AG1966" s="48">
        <v>39</v>
      </c>
      <c r="AH1966" s="49">
        <v>100</v>
      </c>
      <c r="AI1966" s="48">
        <v>39</v>
      </c>
    </row>
    <row r="1967" spans="1:35" x14ac:dyDescent="0.25">
      <c r="A1967" s="62" t="s">
        <v>993</v>
      </c>
      <c r="B1967" s="62" t="s">
        <v>1352</v>
      </c>
      <c r="C1967" s="63"/>
      <c r="D1967" s="64"/>
      <c r="E1967" s="65"/>
      <c r="F1967" s="66"/>
      <c r="G1967" s="63"/>
      <c r="H1967" s="67"/>
      <c r="I1967" s="68"/>
      <c r="J1967" s="68"/>
      <c r="K1967" s="34"/>
      <c r="L1967" s="75">
        <v>1967</v>
      </c>
      <c r="M1967" s="75" t="b">
        <f xml:space="preserve"> IF(AND(Edges[Relationship Date (UTC)] &gt;= Misc!$O$2, Edges[Relationship Date (UTC)] &lt;= Misc!$P$2,Edges[Tweet Date (UTC)] &gt;= Misc!$O$3, Edges[Tweet Date (UTC)] &lt;= Misc!$P$3,TRUE), TRUE, FALSE)</f>
        <v>1</v>
      </c>
      <c r="N1967" s="70"/>
      <c r="O1967" s="87" t="s">
        <v>1908</v>
      </c>
      <c r="P1967" s="90">
        <v>44081.395381944443</v>
      </c>
      <c r="Q1967" s="87" t="s">
        <v>2467</v>
      </c>
      <c r="R1967" s="87"/>
      <c r="S1967" s="87"/>
      <c r="T1967" s="87" t="s">
        <v>2746</v>
      </c>
      <c r="U1967" s="90">
        <v>44081.395381944443</v>
      </c>
      <c r="V1967" s="92" t="s">
        <v>4261</v>
      </c>
      <c r="W1967" s="87"/>
      <c r="X1967" s="87"/>
      <c r="Y1967" s="96" t="s">
        <v>6261</v>
      </c>
      <c r="Z1967" s="87"/>
      <c r="AA1967" s="48"/>
      <c r="AB1967" s="49"/>
      <c r="AC1967" s="48"/>
      <c r="AD1967" s="49"/>
      <c r="AE1967" s="48"/>
      <c r="AF1967" s="49"/>
      <c r="AG1967" s="48"/>
      <c r="AH1967" s="49"/>
      <c r="AI1967" s="48"/>
    </row>
    <row r="1968" spans="1:35" x14ac:dyDescent="0.25">
      <c r="A1968" s="62" t="s">
        <v>993</v>
      </c>
      <c r="B1968" s="62" t="s">
        <v>1810</v>
      </c>
      <c r="C1968" s="63"/>
      <c r="D1968" s="64"/>
      <c r="E1968" s="65"/>
      <c r="F1968" s="66"/>
      <c r="G1968" s="63"/>
      <c r="H1968" s="67"/>
      <c r="I1968" s="68"/>
      <c r="J1968" s="68"/>
      <c r="K1968" s="34"/>
      <c r="L1968" s="75">
        <v>1968</v>
      </c>
      <c r="M1968" s="75" t="b">
        <f xml:space="preserve"> IF(AND(Edges[Relationship Date (UTC)] &gt;= Misc!$O$2, Edges[Relationship Date (UTC)] &lt;= Misc!$P$2,Edges[Tweet Date (UTC)] &gt;= Misc!$O$3, Edges[Tweet Date (UTC)] &lt;= Misc!$P$3,TRUE), TRUE, FALSE)</f>
        <v>1</v>
      </c>
      <c r="N1968" s="70"/>
      <c r="O1968" s="87" t="s">
        <v>1908</v>
      </c>
      <c r="P1968" s="90">
        <v>44081.395381944443</v>
      </c>
      <c r="Q1968" s="87" t="s">
        <v>2467</v>
      </c>
      <c r="R1968" s="87"/>
      <c r="S1968" s="87"/>
      <c r="T1968" s="87" t="s">
        <v>2746</v>
      </c>
      <c r="U1968" s="90">
        <v>44081.395381944443</v>
      </c>
      <c r="V1968" s="92" t="s">
        <v>4261</v>
      </c>
      <c r="W1968" s="87"/>
      <c r="X1968" s="87"/>
      <c r="Y1968" s="96" t="s">
        <v>6261</v>
      </c>
      <c r="Z1968" s="87"/>
      <c r="AA1968" s="48">
        <v>1</v>
      </c>
      <c r="AB1968" s="49">
        <v>4.3478260869565215</v>
      </c>
      <c r="AC1968" s="48">
        <v>0</v>
      </c>
      <c r="AD1968" s="49">
        <v>0</v>
      </c>
      <c r="AE1968" s="48">
        <v>0</v>
      </c>
      <c r="AF1968" s="49">
        <v>0</v>
      </c>
      <c r="AG1968" s="48">
        <v>22</v>
      </c>
      <c r="AH1968" s="49">
        <v>95.652173913043484</v>
      </c>
      <c r="AI1968" s="48">
        <v>23</v>
      </c>
    </row>
    <row r="1969" spans="1:35" x14ac:dyDescent="0.25">
      <c r="A1969" s="62" t="s">
        <v>993</v>
      </c>
      <c r="B1969" s="62" t="s">
        <v>1352</v>
      </c>
      <c r="C1969" s="63"/>
      <c r="D1969" s="64"/>
      <c r="E1969" s="65"/>
      <c r="F1969" s="66"/>
      <c r="G1969" s="63"/>
      <c r="H1969" s="67"/>
      <c r="I1969" s="68"/>
      <c r="J1969" s="68"/>
      <c r="K1969" s="34"/>
      <c r="L1969" s="75">
        <v>1969</v>
      </c>
      <c r="M1969" s="75" t="b">
        <f xml:space="preserve"> IF(AND(Edges[Relationship Date (UTC)] &gt;= Misc!$O$2, Edges[Relationship Date (UTC)] &lt;= Misc!$P$2,Edges[Tweet Date (UTC)] &gt;= Misc!$O$3, Edges[Tweet Date (UTC)] &lt;= Misc!$P$3,TRUE), TRUE, FALSE)</f>
        <v>1</v>
      </c>
      <c r="N1969" s="70"/>
      <c r="O1969" s="87" t="s">
        <v>1908</v>
      </c>
      <c r="P1969" s="90">
        <v>44081.395428240743</v>
      </c>
      <c r="Q1969" s="87" t="s">
        <v>2468</v>
      </c>
      <c r="R1969" s="87"/>
      <c r="S1969" s="87"/>
      <c r="T1969" s="87" t="s">
        <v>2746</v>
      </c>
      <c r="U1969" s="90">
        <v>44081.395428240743</v>
      </c>
      <c r="V1969" s="92" t="s">
        <v>4262</v>
      </c>
      <c r="W1969" s="87"/>
      <c r="X1969" s="87"/>
      <c r="Y1969" s="96" t="s">
        <v>6262</v>
      </c>
      <c r="Z1969" s="87"/>
      <c r="AA1969" s="48"/>
      <c r="AB1969" s="49"/>
      <c r="AC1969" s="48"/>
      <c r="AD1969" s="49"/>
      <c r="AE1969" s="48"/>
      <c r="AF1969" s="49"/>
      <c r="AG1969" s="48"/>
      <c r="AH1969" s="49"/>
      <c r="AI1969" s="48"/>
    </row>
    <row r="1970" spans="1:35" x14ac:dyDescent="0.25">
      <c r="A1970" s="62" t="s">
        <v>993</v>
      </c>
      <c r="B1970" s="62" t="s">
        <v>1370</v>
      </c>
      <c r="C1970" s="63"/>
      <c r="D1970" s="64"/>
      <c r="E1970" s="65"/>
      <c r="F1970" s="66"/>
      <c r="G1970" s="63"/>
      <c r="H1970" s="67"/>
      <c r="I1970" s="68"/>
      <c r="J1970" s="68"/>
      <c r="K1970" s="34"/>
      <c r="L1970" s="75">
        <v>1970</v>
      </c>
      <c r="M1970" s="75" t="b">
        <f xml:space="preserve"> IF(AND(Edges[Relationship Date (UTC)] &gt;= Misc!$O$2, Edges[Relationship Date (UTC)] &lt;= Misc!$P$2,Edges[Tweet Date (UTC)] &gt;= Misc!$O$3, Edges[Tweet Date (UTC)] &lt;= Misc!$P$3,TRUE), TRUE, FALSE)</f>
        <v>1</v>
      </c>
      <c r="N1970" s="70"/>
      <c r="O1970" s="87" t="s">
        <v>1908</v>
      </c>
      <c r="P1970" s="90">
        <v>44081.395428240743</v>
      </c>
      <c r="Q1970" s="87" t="s">
        <v>2468</v>
      </c>
      <c r="R1970" s="87"/>
      <c r="S1970" s="87"/>
      <c r="T1970" s="87" t="s">
        <v>2746</v>
      </c>
      <c r="U1970" s="90">
        <v>44081.395428240743</v>
      </c>
      <c r="V1970" s="92" t="s">
        <v>4262</v>
      </c>
      <c r="W1970" s="87"/>
      <c r="X1970" s="87"/>
      <c r="Y1970" s="96" t="s">
        <v>6262</v>
      </c>
      <c r="Z1970" s="87"/>
      <c r="AA1970" s="48">
        <v>0</v>
      </c>
      <c r="AB1970" s="49">
        <v>0</v>
      </c>
      <c r="AC1970" s="48">
        <v>0</v>
      </c>
      <c r="AD1970" s="49">
        <v>0</v>
      </c>
      <c r="AE1970" s="48">
        <v>0</v>
      </c>
      <c r="AF1970" s="49">
        <v>0</v>
      </c>
      <c r="AG1970" s="48">
        <v>39</v>
      </c>
      <c r="AH1970" s="49">
        <v>100</v>
      </c>
      <c r="AI1970" s="48">
        <v>39</v>
      </c>
    </row>
    <row r="1971" spans="1:35" x14ac:dyDescent="0.25">
      <c r="A1971" s="62" t="s">
        <v>993</v>
      </c>
      <c r="B1971" s="62" t="s">
        <v>1352</v>
      </c>
      <c r="C1971" s="63"/>
      <c r="D1971" s="64"/>
      <c r="E1971" s="65"/>
      <c r="F1971" s="66"/>
      <c r="G1971" s="63"/>
      <c r="H1971" s="67"/>
      <c r="I1971" s="68"/>
      <c r="J1971" s="68"/>
      <c r="K1971" s="34"/>
      <c r="L1971" s="75">
        <v>1971</v>
      </c>
      <c r="M1971" s="75" t="b">
        <f xml:space="preserve"> IF(AND(Edges[Relationship Date (UTC)] &gt;= Misc!$O$2, Edges[Relationship Date (UTC)] &lt;= Misc!$P$2,Edges[Tweet Date (UTC)] &gt;= Misc!$O$3, Edges[Tweet Date (UTC)] &lt;= Misc!$P$3,TRUE), TRUE, FALSE)</f>
        <v>1</v>
      </c>
      <c r="N1971" s="70"/>
      <c r="O1971" s="87" t="s">
        <v>1908</v>
      </c>
      <c r="P1971" s="90">
        <v>44081.395462962966</v>
      </c>
      <c r="Q1971" s="87" t="s">
        <v>2464</v>
      </c>
      <c r="R1971" s="87"/>
      <c r="S1971" s="87"/>
      <c r="T1971" s="87"/>
      <c r="U1971" s="90">
        <v>44081.395462962966</v>
      </c>
      <c r="V1971" s="92" t="s">
        <v>4235</v>
      </c>
      <c r="W1971" s="87"/>
      <c r="X1971" s="87"/>
      <c r="Y1971" s="96" t="s">
        <v>6235</v>
      </c>
      <c r="Z1971" s="87"/>
      <c r="AA1971" s="48">
        <v>0</v>
      </c>
      <c r="AB1971" s="49">
        <v>0</v>
      </c>
      <c r="AC1971" s="48">
        <v>0</v>
      </c>
      <c r="AD1971" s="49">
        <v>0</v>
      </c>
      <c r="AE1971" s="48">
        <v>0</v>
      </c>
      <c r="AF1971" s="49">
        <v>0</v>
      </c>
      <c r="AG1971" s="48">
        <v>40</v>
      </c>
      <c r="AH1971" s="49">
        <v>100</v>
      </c>
      <c r="AI1971" s="48">
        <v>40</v>
      </c>
    </row>
    <row r="1972" spans="1:35" x14ac:dyDescent="0.25">
      <c r="A1972" s="62" t="s">
        <v>993</v>
      </c>
      <c r="B1972" s="62" t="s">
        <v>1352</v>
      </c>
      <c r="C1972" s="63"/>
      <c r="D1972" s="64"/>
      <c r="E1972" s="65"/>
      <c r="F1972" s="66"/>
      <c r="G1972" s="63"/>
      <c r="H1972" s="67"/>
      <c r="I1972" s="68"/>
      <c r="J1972" s="68"/>
      <c r="K1972" s="34"/>
      <c r="L1972" s="75">
        <v>1972</v>
      </c>
      <c r="M1972" s="75" t="b">
        <f xml:space="preserve"> IF(AND(Edges[Relationship Date (UTC)] &gt;= Misc!$O$2, Edges[Relationship Date (UTC)] &lt;= Misc!$P$2,Edges[Tweet Date (UTC)] &gt;= Misc!$O$3, Edges[Tweet Date (UTC)] &lt;= Misc!$P$3,TRUE), TRUE, FALSE)</f>
        <v>1</v>
      </c>
      <c r="N1972" s="70"/>
      <c r="O1972" s="87" t="s">
        <v>1908</v>
      </c>
      <c r="P1972" s="90">
        <v>44081.395497685182</v>
      </c>
      <c r="Q1972" s="87" t="s">
        <v>2463</v>
      </c>
      <c r="R1972" s="87"/>
      <c r="S1972" s="87"/>
      <c r="T1972" s="87"/>
      <c r="U1972" s="90">
        <v>44081.395497685182</v>
      </c>
      <c r="V1972" s="92" t="s">
        <v>4236</v>
      </c>
      <c r="W1972" s="87"/>
      <c r="X1972" s="87"/>
      <c r="Y1972" s="96" t="s">
        <v>6236</v>
      </c>
      <c r="Z1972" s="87"/>
      <c r="AA1972" s="48">
        <v>0</v>
      </c>
      <c r="AB1972" s="49">
        <v>0</v>
      </c>
      <c r="AC1972" s="48">
        <v>0</v>
      </c>
      <c r="AD1972" s="49">
        <v>0</v>
      </c>
      <c r="AE1972" s="48">
        <v>0</v>
      </c>
      <c r="AF1972" s="49">
        <v>0</v>
      </c>
      <c r="AG1972" s="48">
        <v>42</v>
      </c>
      <c r="AH1972" s="49">
        <v>100</v>
      </c>
      <c r="AI1972" s="48">
        <v>42</v>
      </c>
    </row>
    <row r="1973" spans="1:35" x14ac:dyDescent="0.25">
      <c r="A1973" s="62" t="s">
        <v>993</v>
      </c>
      <c r="B1973" s="62" t="s">
        <v>1352</v>
      </c>
      <c r="C1973" s="63"/>
      <c r="D1973" s="64"/>
      <c r="E1973" s="65"/>
      <c r="F1973" s="66"/>
      <c r="G1973" s="63"/>
      <c r="H1973" s="67"/>
      <c r="I1973" s="68"/>
      <c r="J1973" s="68"/>
      <c r="K1973" s="34"/>
      <c r="L1973" s="75">
        <v>1973</v>
      </c>
      <c r="M1973" s="75" t="b">
        <f xml:space="preserve"> IF(AND(Edges[Relationship Date (UTC)] &gt;= Misc!$O$2, Edges[Relationship Date (UTC)] &lt;= Misc!$P$2,Edges[Tweet Date (UTC)] &gt;= Misc!$O$3, Edges[Tweet Date (UTC)] &lt;= Misc!$P$3,TRUE), TRUE, FALSE)</f>
        <v>1</v>
      </c>
      <c r="N1973" s="70"/>
      <c r="O1973" s="87" t="s">
        <v>1908</v>
      </c>
      <c r="P1973" s="90">
        <v>44081.395532407405</v>
      </c>
      <c r="Q1973" s="87" t="s">
        <v>2464</v>
      </c>
      <c r="R1973" s="87"/>
      <c r="S1973" s="87"/>
      <c r="T1973" s="87"/>
      <c r="U1973" s="90">
        <v>44081.395532407405</v>
      </c>
      <c r="V1973" s="92" t="s">
        <v>4237</v>
      </c>
      <c r="W1973" s="87"/>
      <c r="X1973" s="87"/>
      <c r="Y1973" s="96" t="s">
        <v>6237</v>
      </c>
      <c r="Z1973" s="87"/>
      <c r="AA1973" s="48">
        <v>0</v>
      </c>
      <c r="AB1973" s="49">
        <v>0</v>
      </c>
      <c r="AC1973" s="48">
        <v>0</v>
      </c>
      <c r="AD1973" s="49">
        <v>0</v>
      </c>
      <c r="AE1973" s="48">
        <v>0</v>
      </c>
      <c r="AF1973" s="49">
        <v>0</v>
      </c>
      <c r="AG1973" s="48">
        <v>40</v>
      </c>
      <c r="AH1973" s="49">
        <v>100</v>
      </c>
      <c r="AI1973" s="48">
        <v>40</v>
      </c>
    </row>
    <row r="1974" spans="1:35" x14ac:dyDescent="0.25">
      <c r="A1974" s="62" t="s">
        <v>993</v>
      </c>
      <c r="B1974" s="62" t="s">
        <v>1352</v>
      </c>
      <c r="C1974" s="63"/>
      <c r="D1974" s="64"/>
      <c r="E1974" s="65"/>
      <c r="F1974" s="66"/>
      <c r="G1974" s="63"/>
      <c r="H1974" s="67"/>
      <c r="I1974" s="68"/>
      <c r="J1974" s="68"/>
      <c r="K1974" s="34"/>
      <c r="L1974" s="75">
        <v>1974</v>
      </c>
      <c r="M1974" s="75" t="b">
        <f xml:space="preserve"> IF(AND(Edges[Relationship Date (UTC)] &gt;= Misc!$O$2, Edges[Relationship Date (UTC)] &lt;= Misc!$P$2,Edges[Tweet Date (UTC)] &gt;= Misc!$O$3, Edges[Tweet Date (UTC)] &lt;= Misc!$P$3,TRUE), TRUE, FALSE)</f>
        <v>1</v>
      </c>
      <c r="N1974" s="70"/>
      <c r="O1974" s="87" t="s">
        <v>1908</v>
      </c>
      <c r="P1974" s="90">
        <v>44081.395567129628</v>
      </c>
      <c r="Q1974" s="87" t="s">
        <v>2463</v>
      </c>
      <c r="R1974" s="87"/>
      <c r="S1974" s="87"/>
      <c r="T1974" s="87"/>
      <c r="U1974" s="90">
        <v>44081.395567129628</v>
      </c>
      <c r="V1974" s="92" t="s">
        <v>4238</v>
      </c>
      <c r="W1974" s="87"/>
      <c r="X1974" s="87"/>
      <c r="Y1974" s="96" t="s">
        <v>6238</v>
      </c>
      <c r="Z1974" s="87"/>
      <c r="AA1974" s="48">
        <v>0</v>
      </c>
      <c r="AB1974" s="49">
        <v>0</v>
      </c>
      <c r="AC1974" s="48">
        <v>0</v>
      </c>
      <c r="AD1974" s="49">
        <v>0</v>
      </c>
      <c r="AE1974" s="48">
        <v>0</v>
      </c>
      <c r="AF1974" s="49">
        <v>0</v>
      </c>
      <c r="AG1974" s="48">
        <v>42</v>
      </c>
      <c r="AH1974" s="49">
        <v>100</v>
      </c>
      <c r="AI1974" s="48">
        <v>42</v>
      </c>
    </row>
    <row r="1975" spans="1:35" x14ac:dyDescent="0.25">
      <c r="A1975" s="62" t="s">
        <v>993</v>
      </c>
      <c r="B1975" s="62" t="s">
        <v>1353</v>
      </c>
      <c r="C1975" s="63"/>
      <c r="D1975" s="64"/>
      <c r="E1975" s="65"/>
      <c r="F1975" s="66"/>
      <c r="G1975" s="63"/>
      <c r="H1975" s="67"/>
      <c r="I1975" s="68"/>
      <c r="J1975" s="68"/>
      <c r="K1975" s="34"/>
      <c r="L1975" s="75">
        <v>1975</v>
      </c>
      <c r="M1975" s="75" t="b">
        <f xml:space="preserve"> IF(AND(Edges[Relationship Date (UTC)] &gt;= Misc!$O$2, Edges[Relationship Date (UTC)] &lt;= Misc!$P$2,Edges[Tweet Date (UTC)] &gt;= Misc!$O$3, Edges[Tweet Date (UTC)] &lt;= Misc!$P$3,TRUE), TRUE, FALSE)</f>
        <v>1</v>
      </c>
      <c r="N1975" s="70"/>
      <c r="O1975" s="87" t="s">
        <v>1908</v>
      </c>
      <c r="P1975" s="90">
        <v>44081.395601851851</v>
      </c>
      <c r="Q1975" s="87" t="s">
        <v>2438</v>
      </c>
      <c r="R1975" s="87"/>
      <c r="S1975" s="87"/>
      <c r="T1975" s="87" t="s">
        <v>2746</v>
      </c>
      <c r="U1975" s="90">
        <v>44081.395601851851</v>
      </c>
      <c r="V1975" s="92" t="s">
        <v>4192</v>
      </c>
      <c r="W1975" s="87"/>
      <c r="X1975" s="87"/>
      <c r="Y1975" s="96" t="s">
        <v>6192</v>
      </c>
      <c r="Z1975" s="87"/>
      <c r="AA1975" s="48"/>
      <c r="AB1975" s="49"/>
      <c r="AC1975" s="48"/>
      <c r="AD1975" s="49"/>
      <c r="AE1975" s="48"/>
      <c r="AF1975" s="49"/>
      <c r="AG1975" s="48"/>
      <c r="AH1975" s="49"/>
      <c r="AI1975" s="48"/>
    </row>
    <row r="1976" spans="1:35" x14ac:dyDescent="0.25">
      <c r="A1976" s="62" t="s">
        <v>993</v>
      </c>
      <c r="B1976" s="62" t="s">
        <v>1354</v>
      </c>
      <c r="C1976" s="63"/>
      <c r="D1976" s="64"/>
      <c r="E1976" s="65"/>
      <c r="F1976" s="66"/>
      <c r="G1976" s="63"/>
      <c r="H1976" s="67"/>
      <c r="I1976" s="68"/>
      <c r="J1976" s="68"/>
      <c r="K1976" s="34"/>
      <c r="L1976" s="75">
        <v>1976</v>
      </c>
      <c r="M1976" s="75" t="b">
        <f xml:space="preserve"> IF(AND(Edges[Relationship Date (UTC)] &gt;= Misc!$O$2, Edges[Relationship Date (UTC)] &lt;= Misc!$P$2,Edges[Tweet Date (UTC)] &gt;= Misc!$O$3, Edges[Tweet Date (UTC)] &lt;= Misc!$P$3,TRUE), TRUE, FALSE)</f>
        <v>1</v>
      </c>
      <c r="N1976" s="70"/>
      <c r="O1976" s="87" t="s">
        <v>1908</v>
      </c>
      <c r="P1976" s="90">
        <v>44081.395601851851</v>
      </c>
      <c r="Q1976" s="87" t="s">
        <v>2438</v>
      </c>
      <c r="R1976" s="87"/>
      <c r="S1976" s="87"/>
      <c r="T1976" s="87" t="s">
        <v>2746</v>
      </c>
      <c r="U1976" s="90">
        <v>44081.395601851851</v>
      </c>
      <c r="V1976" s="92" t="s">
        <v>4192</v>
      </c>
      <c r="W1976" s="87"/>
      <c r="X1976" s="87"/>
      <c r="Y1976" s="96" t="s">
        <v>6192</v>
      </c>
      <c r="Z1976" s="87"/>
      <c r="AA1976" s="48"/>
      <c r="AB1976" s="49"/>
      <c r="AC1976" s="48"/>
      <c r="AD1976" s="49"/>
      <c r="AE1976" s="48"/>
      <c r="AF1976" s="49"/>
      <c r="AG1976" s="48"/>
      <c r="AH1976" s="49"/>
      <c r="AI1976" s="48"/>
    </row>
    <row r="1977" spans="1:35" x14ac:dyDescent="0.25">
      <c r="A1977" s="62" t="s">
        <v>993</v>
      </c>
      <c r="B1977" s="62" t="s">
        <v>1352</v>
      </c>
      <c r="C1977" s="63"/>
      <c r="D1977" s="64"/>
      <c r="E1977" s="65"/>
      <c r="F1977" s="66"/>
      <c r="G1977" s="63"/>
      <c r="H1977" s="67"/>
      <c r="I1977" s="68"/>
      <c r="J1977" s="68"/>
      <c r="K1977" s="34"/>
      <c r="L1977" s="75">
        <v>1977</v>
      </c>
      <c r="M1977" s="75" t="b">
        <f xml:space="preserve"> IF(AND(Edges[Relationship Date (UTC)] &gt;= Misc!$O$2, Edges[Relationship Date (UTC)] &lt;= Misc!$P$2,Edges[Tweet Date (UTC)] &gt;= Misc!$O$3, Edges[Tweet Date (UTC)] &lt;= Misc!$P$3,TRUE), TRUE, FALSE)</f>
        <v>1</v>
      </c>
      <c r="N1977" s="70"/>
      <c r="O1977" s="87" t="s">
        <v>1908</v>
      </c>
      <c r="P1977" s="90">
        <v>44081.395601851851</v>
      </c>
      <c r="Q1977" s="87" t="s">
        <v>2438</v>
      </c>
      <c r="R1977" s="87"/>
      <c r="S1977" s="87"/>
      <c r="T1977" s="87" t="s">
        <v>2746</v>
      </c>
      <c r="U1977" s="90">
        <v>44081.395601851851</v>
      </c>
      <c r="V1977" s="92" t="s">
        <v>4192</v>
      </c>
      <c r="W1977" s="87"/>
      <c r="X1977" s="87"/>
      <c r="Y1977" s="96" t="s">
        <v>6192</v>
      </c>
      <c r="Z1977" s="87"/>
      <c r="AA1977" s="48"/>
      <c r="AB1977" s="49"/>
      <c r="AC1977" s="48"/>
      <c r="AD1977" s="49"/>
      <c r="AE1977" s="48"/>
      <c r="AF1977" s="49"/>
      <c r="AG1977" s="48"/>
      <c r="AH1977" s="49"/>
      <c r="AI1977" s="48"/>
    </row>
    <row r="1978" spans="1:35" x14ac:dyDescent="0.25">
      <c r="A1978" s="62" t="s">
        <v>993</v>
      </c>
      <c r="B1978" s="62" t="s">
        <v>1456</v>
      </c>
      <c r="C1978" s="63"/>
      <c r="D1978" s="64"/>
      <c r="E1978" s="65"/>
      <c r="F1978" s="66"/>
      <c r="G1978" s="63"/>
      <c r="H1978" s="67"/>
      <c r="I1978" s="68"/>
      <c r="J1978" s="68"/>
      <c r="K1978" s="34"/>
      <c r="L1978" s="75">
        <v>1978</v>
      </c>
      <c r="M1978" s="75" t="b">
        <f xml:space="preserve"> IF(AND(Edges[Relationship Date (UTC)] &gt;= Misc!$O$2, Edges[Relationship Date (UTC)] &lt;= Misc!$P$2,Edges[Tweet Date (UTC)] &gt;= Misc!$O$3, Edges[Tweet Date (UTC)] &lt;= Misc!$P$3,TRUE), TRUE, FALSE)</f>
        <v>1</v>
      </c>
      <c r="N1978" s="70"/>
      <c r="O1978" s="87" t="s">
        <v>1908</v>
      </c>
      <c r="P1978" s="90">
        <v>44081.395636574074</v>
      </c>
      <c r="Q1978" s="87" t="s">
        <v>2446</v>
      </c>
      <c r="R1978" s="87"/>
      <c r="S1978" s="87"/>
      <c r="T1978" s="87"/>
      <c r="U1978" s="90">
        <v>44081.395636574074</v>
      </c>
      <c r="V1978" s="92" t="s">
        <v>4200</v>
      </c>
      <c r="W1978" s="87"/>
      <c r="X1978" s="87"/>
      <c r="Y1978" s="96" t="s">
        <v>6200</v>
      </c>
      <c r="Z1978" s="87"/>
      <c r="AA1978" s="48"/>
      <c r="AB1978" s="49"/>
      <c r="AC1978" s="48"/>
      <c r="AD1978" s="49"/>
      <c r="AE1978" s="48"/>
      <c r="AF1978" s="49"/>
      <c r="AG1978" s="48"/>
      <c r="AH1978" s="49"/>
      <c r="AI1978" s="48"/>
    </row>
    <row r="1979" spans="1:35" x14ac:dyDescent="0.25">
      <c r="A1979" s="62" t="s">
        <v>993</v>
      </c>
      <c r="B1979" s="62" t="s">
        <v>1386</v>
      </c>
      <c r="C1979" s="63"/>
      <c r="D1979" s="64"/>
      <c r="E1979" s="65"/>
      <c r="F1979" s="66"/>
      <c r="G1979" s="63"/>
      <c r="H1979" s="67"/>
      <c r="I1979" s="68"/>
      <c r="J1979" s="68"/>
      <c r="K1979" s="34"/>
      <c r="L1979" s="75">
        <v>1979</v>
      </c>
      <c r="M1979" s="75" t="b">
        <f xml:space="preserve"> IF(AND(Edges[Relationship Date (UTC)] &gt;= Misc!$O$2, Edges[Relationship Date (UTC)] &lt;= Misc!$P$2,Edges[Tweet Date (UTC)] &gt;= Misc!$O$3, Edges[Tweet Date (UTC)] &lt;= Misc!$P$3,TRUE), TRUE, FALSE)</f>
        <v>1</v>
      </c>
      <c r="N1979" s="70"/>
      <c r="O1979" s="87" t="s">
        <v>1908</v>
      </c>
      <c r="P1979" s="90">
        <v>44081.395636574074</v>
      </c>
      <c r="Q1979" s="87" t="s">
        <v>2446</v>
      </c>
      <c r="R1979" s="87"/>
      <c r="S1979" s="87"/>
      <c r="T1979" s="87"/>
      <c r="U1979" s="90">
        <v>44081.395636574074</v>
      </c>
      <c r="V1979" s="92" t="s">
        <v>4200</v>
      </c>
      <c r="W1979" s="87"/>
      <c r="X1979" s="87"/>
      <c r="Y1979" s="96" t="s">
        <v>6200</v>
      </c>
      <c r="Z1979" s="87"/>
      <c r="AA1979" s="48"/>
      <c r="AB1979" s="49"/>
      <c r="AC1979" s="48"/>
      <c r="AD1979" s="49"/>
      <c r="AE1979" s="48"/>
      <c r="AF1979" s="49"/>
      <c r="AG1979" s="48"/>
      <c r="AH1979" s="49"/>
      <c r="AI1979" s="48"/>
    </row>
    <row r="1980" spans="1:35" x14ac:dyDescent="0.25">
      <c r="A1980" s="62" t="s">
        <v>993</v>
      </c>
      <c r="B1980" s="62" t="s">
        <v>1352</v>
      </c>
      <c r="C1980" s="63"/>
      <c r="D1980" s="64"/>
      <c r="E1980" s="65"/>
      <c r="F1980" s="66"/>
      <c r="G1980" s="63"/>
      <c r="H1980" s="67"/>
      <c r="I1980" s="68"/>
      <c r="J1980" s="68"/>
      <c r="K1980" s="34"/>
      <c r="L1980" s="75">
        <v>1980</v>
      </c>
      <c r="M1980" s="75" t="b">
        <f xml:space="preserve"> IF(AND(Edges[Relationship Date (UTC)] &gt;= Misc!$O$2, Edges[Relationship Date (UTC)] &lt;= Misc!$P$2,Edges[Tweet Date (UTC)] &gt;= Misc!$O$3, Edges[Tweet Date (UTC)] &lt;= Misc!$P$3,TRUE), TRUE, FALSE)</f>
        <v>1</v>
      </c>
      <c r="N1980" s="70"/>
      <c r="O1980" s="87" t="s">
        <v>1908</v>
      </c>
      <c r="P1980" s="90">
        <v>44081.395636574074</v>
      </c>
      <c r="Q1980" s="87" t="s">
        <v>2446</v>
      </c>
      <c r="R1980" s="87"/>
      <c r="S1980" s="87"/>
      <c r="T1980" s="87"/>
      <c r="U1980" s="90">
        <v>44081.395636574074</v>
      </c>
      <c r="V1980" s="92" t="s">
        <v>4200</v>
      </c>
      <c r="W1980" s="87"/>
      <c r="X1980" s="87"/>
      <c r="Y1980" s="96" t="s">
        <v>6200</v>
      </c>
      <c r="Z1980" s="87"/>
      <c r="AA1980" s="48"/>
      <c r="AB1980" s="49"/>
      <c r="AC1980" s="48"/>
      <c r="AD1980" s="49"/>
      <c r="AE1980" s="48"/>
      <c r="AF1980" s="49"/>
      <c r="AG1980" s="48"/>
      <c r="AH1980" s="49"/>
      <c r="AI1980" s="48"/>
    </row>
    <row r="1981" spans="1:35" x14ac:dyDescent="0.25">
      <c r="A1981" s="62" t="s">
        <v>993</v>
      </c>
      <c r="B1981" s="62" t="s">
        <v>1370</v>
      </c>
      <c r="C1981" s="63"/>
      <c r="D1981" s="64"/>
      <c r="E1981" s="65"/>
      <c r="F1981" s="66"/>
      <c r="G1981" s="63"/>
      <c r="H1981" s="67"/>
      <c r="I1981" s="68"/>
      <c r="J1981" s="68"/>
      <c r="K1981" s="34"/>
      <c r="L1981" s="75">
        <v>1981</v>
      </c>
      <c r="M1981" s="75" t="b">
        <f xml:space="preserve"> IF(AND(Edges[Relationship Date (UTC)] &gt;= Misc!$O$2, Edges[Relationship Date (UTC)] &lt;= Misc!$P$2,Edges[Tweet Date (UTC)] &gt;= Misc!$O$3, Edges[Tweet Date (UTC)] &lt;= Misc!$P$3,TRUE), TRUE, FALSE)</f>
        <v>1</v>
      </c>
      <c r="N1981" s="70"/>
      <c r="O1981" s="87" t="s">
        <v>1908</v>
      </c>
      <c r="P1981" s="90">
        <v>44081.395636574074</v>
      </c>
      <c r="Q1981" s="87" t="s">
        <v>2446</v>
      </c>
      <c r="R1981" s="87"/>
      <c r="S1981" s="87"/>
      <c r="T1981" s="87"/>
      <c r="U1981" s="90">
        <v>44081.395636574074</v>
      </c>
      <c r="V1981" s="92" t="s">
        <v>4200</v>
      </c>
      <c r="W1981" s="87"/>
      <c r="X1981" s="87"/>
      <c r="Y1981" s="96" t="s">
        <v>6200</v>
      </c>
      <c r="Z1981" s="87"/>
      <c r="AA1981" s="48"/>
      <c r="AB1981" s="49"/>
      <c r="AC1981" s="48"/>
      <c r="AD1981" s="49"/>
      <c r="AE1981" s="48"/>
      <c r="AF1981" s="49"/>
      <c r="AG1981" s="48"/>
      <c r="AH1981" s="49"/>
      <c r="AI1981" s="48"/>
    </row>
    <row r="1982" spans="1:35" x14ac:dyDescent="0.25">
      <c r="A1982" s="62" t="s">
        <v>993</v>
      </c>
      <c r="B1982" s="62" t="s">
        <v>1352</v>
      </c>
      <c r="C1982" s="63"/>
      <c r="D1982" s="64"/>
      <c r="E1982" s="65"/>
      <c r="F1982" s="66"/>
      <c r="G1982" s="63"/>
      <c r="H1982" s="67"/>
      <c r="I1982" s="68"/>
      <c r="J1982" s="68"/>
      <c r="K1982" s="34"/>
      <c r="L1982" s="75">
        <v>1982</v>
      </c>
      <c r="M1982" s="75" t="b">
        <f xml:space="preserve"> IF(AND(Edges[Relationship Date (UTC)] &gt;= Misc!$O$2, Edges[Relationship Date (UTC)] &lt;= Misc!$P$2,Edges[Tweet Date (UTC)] &gt;= Misc!$O$3, Edges[Tweet Date (UTC)] &lt;= Misc!$P$3,TRUE), TRUE, FALSE)</f>
        <v>1</v>
      </c>
      <c r="N1982" s="70"/>
      <c r="O1982" s="87" t="s">
        <v>1908</v>
      </c>
      <c r="P1982" s="90">
        <v>44081.39570601852</v>
      </c>
      <c r="Q1982" s="87" t="s">
        <v>2462</v>
      </c>
      <c r="R1982" s="87"/>
      <c r="S1982" s="87"/>
      <c r="T1982" s="87"/>
      <c r="U1982" s="90">
        <v>44081.39570601852</v>
      </c>
      <c r="V1982" s="92" t="s">
        <v>4239</v>
      </c>
      <c r="W1982" s="87"/>
      <c r="X1982" s="87"/>
      <c r="Y1982" s="96" t="s">
        <v>6239</v>
      </c>
      <c r="Z1982" s="87"/>
      <c r="AA1982" s="48">
        <v>0</v>
      </c>
      <c r="AB1982" s="49">
        <v>0</v>
      </c>
      <c r="AC1982" s="48">
        <v>0</v>
      </c>
      <c r="AD1982" s="49">
        <v>0</v>
      </c>
      <c r="AE1982" s="48">
        <v>0</v>
      </c>
      <c r="AF1982" s="49">
        <v>0</v>
      </c>
      <c r="AG1982" s="48">
        <v>42</v>
      </c>
      <c r="AH1982" s="49">
        <v>100</v>
      </c>
      <c r="AI1982" s="48">
        <v>42</v>
      </c>
    </row>
    <row r="1983" spans="1:35" x14ac:dyDescent="0.25">
      <c r="A1983" s="62" t="s">
        <v>993</v>
      </c>
      <c r="B1983" s="62" t="s">
        <v>1352</v>
      </c>
      <c r="C1983" s="63"/>
      <c r="D1983" s="64"/>
      <c r="E1983" s="65"/>
      <c r="F1983" s="66"/>
      <c r="G1983" s="63"/>
      <c r="H1983" s="67"/>
      <c r="I1983" s="68"/>
      <c r="J1983" s="68"/>
      <c r="K1983" s="34"/>
      <c r="L1983" s="75">
        <v>1983</v>
      </c>
      <c r="M1983" s="75" t="b">
        <f xml:space="preserve"> IF(AND(Edges[Relationship Date (UTC)] &gt;= Misc!$O$2, Edges[Relationship Date (UTC)] &lt;= Misc!$P$2,Edges[Tweet Date (UTC)] &gt;= Misc!$O$3, Edges[Tweet Date (UTC)] &lt;= Misc!$P$3,TRUE), TRUE, FALSE)</f>
        <v>1</v>
      </c>
      <c r="N1983" s="70"/>
      <c r="O1983" s="87" t="s">
        <v>1908</v>
      </c>
      <c r="P1983" s="90">
        <v>44081.395752314813</v>
      </c>
      <c r="Q1983" s="87" t="s">
        <v>2464</v>
      </c>
      <c r="R1983" s="87"/>
      <c r="S1983" s="87"/>
      <c r="T1983" s="87"/>
      <c r="U1983" s="90">
        <v>44081.395752314813</v>
      </c>
      <c r="V1983" s="92" t="s">
        <v>4240</v>
      </c>
      <c r="W1983" s="87"/>
      <c r="X1983" s="87"/>
      <c r="Y1983" s="96" t="s">
        <v>6240</v>
      </c>
      <c r="Z1983" s="87"/>
      <c r="AA1983" s="48">
        <v>0</v>
      </c>
      <c r="AB1983" s="49">
        <v>0</v>
      </c>
      <c r="AC1983" s="48">
        <v>0</v>
      </c>
      <c r="AD1983" s="49">
        <v>0</v>
      </c>
      <c r="AE1983" s="48">
        <v>0</v>
      </c>
      <c r="AF1983" s="49">
        <v>0</v>
      </c>
      <c r="AG1983" s="48">
        <v>40</v>
      </c>
      <c r="AH1983" s="49">
        <v>100</v>
      </c>
      <c r="AI1983" s="48">
        <v>40</v>
      </c>
    </row>
    <row r="1984" spans="1:35" x14ac:dyDescent="0.25">
      <c r="A1984" s="62" t="s">
        <v>993</v>
      </c>
      <c r="B1984" s="62" t="s">
        <v>1352</v>
      </c>
      <c r="C1984" s="63"/>
      <c r="D1984" s="64"/>
      <c r="E1984" s="65"/>
      <c r="F1984" s="66"/>
      <c r="G1984" s="63"/>
      <c r="H1984" s="67"/>
      <c r="I1984" s="68"/>
      <c r="J1984" s="68"/>
      <c r="K1984" s="34"/>
      <c r="L1984" s="75">
        <v>1984</v>
      </c>
      <c r="M1984" s="75" t="b">
        <f xml:space="preserve"> IF(AND(Edges[Relationship Date (UTC)] &gt;= Misc!$O$2, Edges[Relationship Date (UTC)] &lt;= Misc!$P$2,Edges[Tweet Date (UTC)] &gt;= Misc!$O$3, Edges[Tweet Date (UTC)] &lt;= Misc!$P$3,TRUE), TRUE, FALSE)</f>
        <v>1</v>
      </c>
      <c r="N1984" s="70"/>
      <c r="O1984" s="87" t="s">
        <v>1908</v>
      </c>
      <c r="P1984" s="90">
        <v>44081.395798611113</v>
      </c>
      <c r="Q1984" s="87" t="s">
        <v>2455</v>
      </c>
      <c r="R1984" s="87"/>
      <c r="S1984" s="87"/>
      <c r="T1984" s="87" t="s">
        <v>2839</v>
      </c>
      <c r="U1984" s="90">
        <v>44081.395798611113</v>
      </c>
      <c r="V1984" s="92" t="s">
        <v>4209</v>
      </c>
      <c r="W1984" s="87"/>
      <c r="X1984" s="87"/>
      <c r="Y1984" s="96" t="s">
        <v>6209</v>
      </c>
      <c r="Z1984" s="87"/>
      <c r="AA1984" s="48"/>
      <c r="AB1984" s="49"/>
      <c r="AC1984" s="48"/>
      <c r="AD1984" s="49"/>
      <c r="AE1984" s="48"/>
      <c r="AF1984" s="49"/>
      <c r="AG1984" s="48"/>
      <c r="AH1984" s="49"/>
      <c r="AI1984" s="48"/>
    </row>
    <row r="1985" spans="1:35" x14ac:dyDescent="0.25">
      <c r="A1985" s="62" t="s">
        <v>993</v>
      </c>
      <c r="B1985" s="62" t="s">
        <v>1352</v>
      </c>
      <c r="C1985" s="63"/>
      <c r="D1985" s="64"/>
      <c r="E1985" s="65"/>
      <c r="F1985" s="66"/>
      <c r="G1985" s="63"/>
      <c r="H1985" s="67"/>
      <c r="I1985" s="68"/>
      <c r="J1985" s="68"/>
      <c r="K1985" s="34"/>
      <c r="L1985" s="75">
        <v>1985</v>
      </c>
      <c r="M1985" s="75" t="b">
        <f xml:space="preserve"> IF(AND(Edges[Relationship Date (UTC)] &gt;= Misc!$O$2, Edges[Relationship Date (UTC)] &lt;= Misc!$P$2,Edges[Tweet Date (UTC)] &gt;= Misc!$O$3, Edges[Tweet Date (UTC)] &lt;= Misc!$P$3,TRUE), TRUE, FALSE)</f>
        <v>1</v>
      </c>
      <c r="N1985" s="70"/>
      <c r="O1985" s="87" t="s">
        <v>1908</v>
      </c>
      <c r="P1985" s="90">
        <v>44081.395833333336</v>
      </c>
      <c r="Q1985" s="87" t="s">
        <v>2456</v>
      </c>
      <c r="R1985" s="87"/>
      <c r="S1985" s="87"/>
      <c r="T1985" s="87" t="s">
        <v>2746</v>
      </c>
      <c r="U1985" s="90">
        <v>44081.395833333336</v>
      </c>
      <c r="V1985" s="92" t="s">
        <v>4210</v>
      </c>
      <c r="W1985" s="87"/>
      <c r="X1985" s="87"/>
      <c r="Y1985" s="96" t="s">
        <v>6210</v>
      </c>
      <c r="Z1985" s="87"/>
      <c r="AA1985" s="48"/>
      <c r="AB1985" s="49"/>
      <c r="AC1985" s="48"/>
      <c r="AD1985" s="49"/>
      <c r="AE1985" s="48"/>
      <c r="AF1985" s="49"/>
      <c r="AG1985" s="48"/>
      <c r="AH1985" s="49"/>
      <c r="AI1985" s="48"/>
    </row>
    <row r="1986" spans="1:35" x14ac:dyDescent="0.25">
      <c r="A1986" s="62" t="s">
        <v>993</v>
      </c>
      <c r="B1986" s="62" t="s">
        <v>1354</v>
      </c>
      <c r="C1986" s="63"/>
      <c r="D1986" s="64"/>
      <c r="E1986" s="65"/>
      <c r="F1986" s="66"/>
      <c r="G1986" s="63"/>
      <c r="H1986" s="67"/>
      <c r="I1986" s="68"/>
      <c r="J1986" s="68"/>
      <c r="K1986" s="34"/>
      <c r="L1986" s="75">
        <v>1986</v>
      </c>
      <c r="M1986" s="75" t="b">
        <f xml:space="preserve"> IF(AND(Edges[Relationship Date (UTC)] &gt;= Misc!$O$2, Edges[Relationship Date (UTC)] &lt;= Misc!$P$2,Edges[Tweet Date (UTC)] &gt;= Misc!$O$3, Edges[Tweet Date (UTC)] &lt;= Misc!$P$3,TRUE), TRUE, FALSE)</f>
        <v>1</v>
      </c>
      <c r="N1986" s="70"/>
      <c r="O1986" s="87" t="s">
        <v>1908</v>
      </c>
      <c r="P1986" s="90">
        <v>44081.395914351851</v>
      </c>
      <c r="Q1986" s="87" t="s">
        <v>2469</v>
      </c>
      <c r="R1986" s="87"/>
      <c r="S1986" s="87"/>
      <c r="T1986" s="87" t="s">
        <v>2746</v>
      </c>
      <c r="U1986" s="90">
        <v>44081.395914351851</v>
      </c>
      <c r="V1986" s="92" t="s">
        <v>4263</v>
      </c>
      <c r="W1986" s="87"/>
      <c r="X1986" s="87"/>
      <c r="Y1986" s="96" t="s">
        <v>6263</v>
      </c>
      <c r="Z1986" s="87"/>
      <c r="AA1986" s="48"/>
      <c r="AB1986" s="49"/>
      <c r="AC1986" s="48"/>
      <c r="AD1986" s="49"/>
      <c r="AE1986" s="48"/>
      <c r="AF1986" s="49"/>
      <c r="AG1986" s="48"/>
      <c r="AH1986" s="49"/>
      <c r="AI1986" s="48"/>
    </row>
    <row r="1987" spans="1:35" x14ac:dyDescent="0.25">
      <c r="A1987" s="62" t="s">
        <v>993</v>
      </c>
      <c r="B1987" s="62" t="s">
        <v>1352</v>
      </c>
      <c r="C1987" s="63"/>
      <c r="D1987" s="64"/>
      <c r="E1987" s="65"/>
      <c r="F1987" s="66"/>
      <c r="G1987" s="63"/>
      <c r="H1987" s="67"/>
      <c r="I1987" s="68"/>
      <c r="J1987" s="68"/>
      <c r="K1987" s="34"/>
      <c r="L1987" s="75">
        <v>1987</v>
      </c>
      <c r="M1987" s="75" t="b">
        <f xml:space="preserve"> IF(AND(Edges[Relationship Date (UTC)] &gt;= Misc!$O$2, Edges[Relationship Date (UTC)] &lt;= Misc!$P$2,Edges[Tweet Date (UTC)] &gt;= Misc!$O$3, Edges[Tweet Date (UTC)] &lt;= Misc!$P$3,TRUE), TRUE, FALSE)</f>
        <v>1</v>
      </c>
      <c r="N1987" s="70"/>
      <c r="O1987" s="87" t="s">
        <v>1908</v>
      </c>
      <c r="P1987" s="90">
        <v>44081.395914351851</v>
      </c>
      <c r="Q1987" s="87" t="s">
        <v>2469</v>
      </c>
      <c r="R1987" s="87"/>
      <c r="S1987" s="87"/>
      <c r="T1987" s="87" t="s">
        <v>2746</v>
      </c>
      <c r="U1987" s="90">
        <v>44081.395914351851</v>
      </c>
      <c r="V1987" s="92" t="s">
        <v>4263</v>
      </c>
      <c r="W1987" s="87"/>
      <c r="X1987" s="87"/>
      <c r="Y1987" s="96" t="s">
        <v>6263</v>
      </c>
      <c r="Z1987" s="87"/>
      <c r="AA1987" s="48"/>
      <c r="AB1987" s="49"/>
      <c r="AC1987" s="48"/>
      <c r="AD1987" s="49"/>
      <c r="AE1987" s="48"/>
      <c r="AF1987" s="49"/>
      <c r="AG1987" s="48"/>
      <c r="AH1987" s="49"/>
      <c r="AI1987" s="48"/>
    </row>
    <row r="1988" spans="1:35" x14ac:dyDescent="0.25">
      <c r="A1988" s="62" t="s">
        <v>993</v>
      </c>
      <c r="B1988" s="62" t="s">
        <v>1370</v>
      </c>
      <c r="C1988" s="63"/>
      <c r="D1988" s="64"/>
      <c r="E1988" s="65"/>
      <c r="F1988" s="66"/>
      <c r="G1988" s="63"/>
      <c r="H1988" s="67"/>
      <c r="I1988" s="68"/>
      <c r="J1988" s="68"/>
      <c r="K1988" s="34"/>
      <c r="L1988" s="75">
        <v>1988</v>
      </c>
      <c r="M1988" s="75" t="b">
        <f xml:space="preserve"> IF(AND(Edges[Relationship Date (UTC)] &gt;= Misc!$O$2, Edges[Relationship Date (UTC)] &lt;= Misc!$P$2,Edges[Tweet Date (UTC)] &gt;= Misc!$O$3, Edges[Tweet Date (UTC)] &lt;= Misc!$P$3,TRUE), TRUE, FALSE)</f>
        <v>1</v>
      </c>
      <c r="N1988" s="70"/>
      <c r="O1988" s="87" t="s">
        <v>1908</v>
      </c>
      <c r="P1988" s="90">
        <v>44081.395914351851</v>
      </c>
      <c r="Q1988" s="87" t="s">
        <v>2469</v>
      </c>
      <c r="R1988" s="87"/>
      <c r="S1988" s="87"/>
      <c r="T1988" s="87" t="s">
        <v>2746</v>
      </c>
      <c r="U1988" s="90">
        <v>44081.395914351851</v>
      </c>
      <c r="V1988" s="92" t="s">
        <v>4263</v>
      </c>
      <c r="W1988" s="87"/>
      <c r="X1988" s="87"/>
      <c r="Y1988" s="96" t="s">
        <v>6263</v>
      </c>
      <c r="Z1988" s="87"/>
      <c r="AA1988" s="48">
        <v>0</v>
      </c>
      <c r="AB1988" s="49">
        <v>0</v>
      </c>
      <c r="AC1988" s="48">
        <v>0</v>
      </c>
      <c r="AD1988" s="49">
        <v>0</v>
      </c>
      <c r="AE1988" s="48">
        <v>0</v>
      </c>
      <c r="AF1988" s="49">
        <v>0</v>
      </c>
      <c r="AG1988" s="48">
        <v>24</v>
      </c>
      <c r="AH1988" s="49">
        <v>100</v>
      </c>
      <c r="AI1988" s="48">
        <v>24</v>
      </c>
    </row>
    <row r="1989" spans="1:35" x14ac:dyDescent="0.25">
      <c r="A1989" s="62" t="s">
        <v>993</v>
      </c>
      <c r="B1989" s="62" t="s">
        <v>1352</v>
      </c>
      <c r="C1989" s="63"/>
      <c r="D1989" s="64"/>
      <c r="E1989" s="65"/>
      <c r="F1989" s="66"/>
      <c r="G1989" s="63"/>
      <c r="H1989" s="67"/>
      <c r="I1989" s="68"/>
      <c r="J1989" s="68"/>
      <c r="K1989" s="34"/>
      <c r="L1989" s="75">
        <v>1989</v>
      </c>
      <c r="M1989" s="75" t="b">
        <f xml:space="preserve"> IF(AND(Edges[Relationship Date (UTC)] &gt;= Misc!$O$2, Edges[Relationship Date (UTC)] &lt;= Misc!$P$2,Edges[Tweet Date (UTC)] &gt;= Misc!$O$3, Edges[Tweet Date (UTC)] &lt;= Misc!$P$3,TRUE), TRUE, FALSE)</f>
        <v>1</v>
      </c>
      <c r="N1989" s="70"/>
      <c r="O1989" s="87" t="s">
        <v>1908</v>
      </c>
      <c r="P1989" s="90">
        <v>44081.396006944444</v>
      </c>
      <c r="Q1989" s="87" t="s">
        <v>2457</v>
      </c>
      <c r="R1989" s="87"/>
      <c r="S1989" s="87"/>
      <c r="T1989" s="87" t="s">
        <v>2839</v>
      </c>
      <c r="U1989" s="90">
        <v>44081.396006944444</v>
      </c>
      <c r="V1989" s="92" t="s">
        <v>4211</v>
      </c>
      <c r="W1989" s="87"/>
      <c r="X1989" s="87"/>
      <c r="Y1989" s="96" t="s">
        <v>6211</v>
      </c>
      <c r="Z1989" s="87"/>
      <c r="AA1989" s="48"/>
      <c r="AB1989" s="49"/>
      <c r="AC1989" s="48"/>
      <c r="AD1989" s="49"/>
      <c r="AE1989" s="48"/>
      <c r="AF1989" s="49"/>
      <c r="AG1989" s="48"/>
      <c r="AH1989" s="49"/>
      <c r="AI1989" s="48"/>
    </row>
    <row r="1990" spans="1:35" x14ac:dyDescent="0.25">
      <c r="A1990" s="62" t="s">
        <v>993</v>
      </c>
      <c r="B1990" s="62" t="s">
        <v>1352</v>
      </c>
      <c r="C1990" s="63"/>
      <c r="D1990" s="64"/>
      <c r="E1990" s="65"/>
      <c r="F1990" s="66"/>
      <c r="G1990" s="63"/>
      <c r="H1990" s="67"/>
      <c r="I1990" s="68"/>
      <c r="J1990" s="68"/>
      <c r="K1990" s="34"/>
      <c r="L1990" s="75">
        <v>1990</v>
      </c>
      <c r="M1990" s="75" t="b">
        <f xml:space="preserve"> IF(AND(Edges[Relationship Date (UTC)] &gt;= Misc!$O$2, Edges[Relationship Date (UTC)] &lt;= Misc!$P$2,Edges[Tweet Date (UTC)] &gt;= Misc!$O$3, Edges[Tweet Date (UTC)] &lt;= Misc!$P$3,TRUE), TRUE, FALSE)</f>
        <v>1</v>
      </c>
      <c r="N1990" s="70"/>
      <c r="O1990" s="87" t="s">
        <v>1908</v>
      </c>
      <c r="P1990" s="90">
        <v>44081.396157407406</v>
      </c>
      <c r="Q1990" s="87" t="s">
        <v>2462</v>
      </c>
      <c r="R1990" s="87"/>
      <c r="S1990" s="87"/>
      <c r="T1990" s="87"/>
      <c r="U1990" s="90">
        <v>44081.396157407406</v>
      </c>
      <c r="V1990" s="92" t="s">
        <v>4241</v>
      </c>
      <c r="W1990" s="87"/>
      <c r="X1990" s="87"/>
      <c r="Y1990" s="96" t="s">
        <v>6241</v>
      </c>
      <c r="Z1990" s="87"/>
      <c r="AA1990" s="48">
        <v>0</v>
      </c>
      <c r="AB1990" s="49">
        <v>0</v>
      </c>
      <c r="AC1990" s="48">
        <v>0</v>
      </c>
      <c r="AD1990" s="49">
        <v>0</v>
      </c>
      <c r="AE1990" s="48">
        <v>0</v>
      </c>
      <c r="AF1990" s="49">
        <v>0</v>
      </c>
      <c r="AG1990" s="48">
        <v>42</v>
      </c>
      <c r="AH1990" s="49">
        <v>100</v>
      </c>
      <c r="AI1990" s="48">
        <v>42</v>
      </c>
    </row>
    <row r="1991" spans="1:35" x14ac:dyDescent="0.25">
      <c r="A1991" s="62" t="s">
        <v>993</v>
      </c>
      <c r="B1991" s="62" t="s">
        <v>1352</v>
      </c>
      <c r="C1991" s="63"/>
      <c r="D1991" s="64"/>
      <c r="E1991" s="65"/>
      <c r="F1991" s="66"/>
      <c r="G1991" s="63"/>
      <c r="H1991" s="67"/>
      <c r="I1991" s="68"/>
      <c r="J1991" s="68"/>
      <c r="K1991" s="34"/>
      <c r="L1991" s="75">
        <v>1991</v>
      </c>
      <c r="M1991" s="75" t="b">
        <f xml:space="preserve"> IF(AND(Edges[Relationship Date (UTC)] &gt;= Misc!$O$2, Edges[Relationship Date (UTC)] &lt;= Misc!$P$2,Edges[Tweet Date (UTC)] &gt;= Misc!$O$3, Edges[Tweet Date (UTC)] &lt;= Misc!$P$3,TRUE), TRUE, FALSE)</f>
        <v>1</v>
      </c>
      <c r="N1991" s="70"/>
      <c r="O1991" s="87" t="s">
        <v>1908</v>
      </c>
      <c r="P1991" s="90">
        <v>44081.396203703705</v>
      </c>
      <c r="Q1991" s="87" t="s">
        <v>2462</v>
      </c>
      <c r="R1991" s="87"/>
      <c r="S1991" s="87"/>
      <c r="T1991" s="87"/>
      <c r="U1991" s="90">
        <v>44081.396203703705</v>
      </c>
      <c r="V1991" s="92" t="s">
        <v>4242</v>
      </c>
      <c r="W1991" s="87"/>
      <c r="X1991" s="87"/>
      <c r="Y1991" s="96" t="s">
        <v>6242</v>
      </c>
      <c r="Z1991" s="87"/>
      <c r="AA1991" s="48">
        <v>0</v>
      </c>
      <c r="AB1991" s="49">
        <v>0</v>
      </c>
      <c r="AC1991" s="48">
        <v>0</v>
      </c>
      <c r="AD1991" s="49">
        <v>0</v>
      </c>
      <c r="AE1991" s="48">
        <v>0</v>
      </c>
      <c r="AF1991" s="49">
        <v>0</v>
      </c>
      <c r="AG1991" s="48">
        <v>42</v>
      </c>
      <c r="AH1991" s="49">
        <v>100</v>
      </c>
      <c r="AI1991" s="48">
        <v>42</v>
      </c>
    </row>
    <row r="1992" spans="1:35" x14ac:dyDescent="0.25">
      <c r="A1992" s="62" t="s">
        <v>993</v>
      </c>
      <c r="B1992" s="62" t="s">
        <v>1352</v>
      </c>
      <c r="C1992" s="63"/>
      <c r="D1992" s="64"/>
      <c r="E1992" s="65"/>
      <c r="F1992" s="66"/>
      <c r="G1992" s="63"/>
      <c r="H1992" s="67"/>
      <c r="I1992" s="68"/>
      <c r="J1992" s="68"/>
      <c r="K1992" s="34"/>
      <c r="L1992" s="75">
        <v>1992</v>
      </c>
      <c r="M1992" s="75" t="b">
        <f xml:space="preserve"> IF(AND(Edges[Relationship Date (UTC)] &gt;= Misc!$O$2, Edges[Relationship Date (UTC)] &lt;= Misc!$P$2,Edges[Tweet Date (UTC)] &gt;= Misc!$O$3, Edges[Tweet Date (UTC)] &lt;= Misc!$P$3,TRUE), TRUE, FALSE)</f>
        <v>1</v>
      </c>
      <c r="N1992" s="70"/>
      <c r="O1992" s="87" t="s">
        <v>1908</v>
      </c>
      <c r="P1992" s="90">
        <v>44081.396238425928</v>
      </c>
      <c r="Q1992" s="87" t="s">
        <v>2464</v>
      </c>
      <c r="R1992" s="87"/>
      <c r="S1992" s="87"/>
      <c r="T1992" s="87"/>
      <c r="U1992" s="90">
        <v>44081.396238425928</v>
      </c>
      <c r="V1992" s="92" t="s">
        <v>4243</v>
      </c>
      <c r="W1992" s="87"/>
      <c r="X1992" s="87"/>
      <c r="Y1992" s="96" t="s">
        <v>6243</v>
      </c>
      <c r="Z1992" s="87"/>
      <c r="AA1992" s="48">
        <v>0</v>
      </c>
      <c r="AB1992" s="49">
        <v>0</v>
      </c>
      <c r="AC1992" s="48">
        <v>0</v>
      </c>
      <c r="AD1992" s="49">
        <v>0</v>
      </c>
      <c r="AE1992" s="48">
        <v>0</v>
      </c>
      <c r="AF1992" s="49">
        <v>0</v>
      </c>
      <c r="AG1992" s="48">
        <v>40</v>
      </c>
      <c r="AH1992" s="49">
        <v>100</v>
      </c>
      <c r="AI1992" s="48">
        <v>40</v>
      </c>
    </row>
    <row r="1993" spans="1:35" x14ac:dyDescent="0.25">
      <c r="A1993" s="62" t="s">
        <v>993</v>
      </c>
      <c r="B1993" s="62" t="s">
        <v>1354</v>
      </c>
      <c r="C1993" s="63"/>
      <c r="D1993" s="64"/>
      <c r="E1993" s="65"/>
      <c r="F1993" s="66"/>
      <c r="G1993" s="63"/>
      <c r="H1993" s="67"/>
      <c r="I1993" s="68"/>
      <c r="J1993" s="68"/>
      <c r="K1993" s="34"/>
      <c r="L1993" s="75">
        <v>1993</v>
      </c>
      <c r="M1993" s="75" t="b">
        <f xml:space="preserve"> IF(AND(Edges[Relationship Date (UTC)] &gt;= Misc!$O$2, Edges[Relationship Date (UTC)] &lt;= Misc!$P$2,Edges[Tweet Date (UTC)] &gt;= Misc!$O$3, Edges[Tweet Date (UTC)] &lt;= Misc!$P$3,TRUE), TRUE, FALSE)</f>
        <v>1</v>
      </c>
      <c r="N1993" s="70"/>
      <c r="O1993" s="87" t="s">
        <v>1908</v>
      </c>
      <c r="P1993" s="90">
        <v>44081.396307870367</v>
      </c>
      <c r="Q1993" s="87" t="s">
        <v>2439</v>
      </c>
      <c r="R1993" s="87"/>
      <c r="S1993" s="87"/>
      <c r="T1993" s="87"/>
      <c r="U1993" s="90">
        <v>44081.396307870367</v>
      </c>
      <c r="V1993" s="92" t="s">
        <v>4193</v>
      </c>
      <c r="W1993" s="87"/>
      <c r="X1993" s="87"/>
      <c r="Y1993" s="96" t="s">
        <v>6193</v>
      </c>
      <c r="Z1993" s="87"/>
      <c r="AA1993" s="48"/>
      <c r="AB1993" s="49"/>
      <c r="AC1993" s="48"/>
      <c r="AD1993" s="49"/>
      <c r="AE1993" s="48"/>
      <c r="AF1993" s="49"/>
      <c r="AG1993" s="48"/>
      <c r="AH1993" s="49"/>
      <c r="AI1993" s="48"/>
    </row>
    <row r="1994" spans="1:35" x14ac:dyDescent="0.25">
      <c r="A1994" s="62" t="s">
        <v>993</v>
      </c>
      <c r="B1994" s="62" t="s">
        <v>1385</v>
      </c>
      <c r="C1994" s="63"/>
      <c r="D1994" s="64"/>
      <c r="E1994" s="65"/>
      <c r="F1994" s="66"/>
      <c r="G1994" s="63"/>
      <c r="H1994" s="67"/>
      <c r="I1994" s="68"/>
      <c r="J1994" s="68"/>
      <c r="K1994" s="34"/>
      <c r="L1994" s="75">
        <v>1994</v>
      </c>
      <c r="M1994" s="75" t="b">
        <f xml:space="preserve"> IF(AND(Edges[Relationship Date (UTC)] &gt;= Misc!$O$2, Edges[Relationship Date (UTC)] &lt;= Misc!$P$2,Edges[Tweet Date (UTC)] &gt;= Misc!$O$3, Edges[Tweet Date (UTC)] &lt;= Misc!$P$3,TRUE), TRUE, FALSE)</f>
        <v>1</v>
      </c>
      <c r="N1994" s="70"/>
      <c r="O1994" s="87" t="s">
        <v>1908</v>
      </c>
      <c r="P1994" s="90">
        <v>44081.396307870367</v>
      </c>
      <c r="Q1994" s="87" t="s">
        <v>2439</v>
      </c>
      <c r="R1994" s="87"/>
      <c r="S1994" s="87"/>
      <c r="T1994" s="87"/>
      <c r="U1994" s="90">
        <v>44081.396307870367</v>
      </c>
      <c r="V1994" s="92" t="s">
        <v>4193</v>
      </c>
      <c r="W1994" s="87"/>
      <c r="X1994" s="87"/>
      <c r="Y1994" s="96" t="s">
        <v>6193</v>
      </c>
      <c r="Z1994" s="87"/>
      <c r="AA1994" s="48"/>
      <c r="AB1994" s="49"/>
      <c r="AC1994" s="48"/>
      <c r="AD1994" s="49"/>
      <c r="AE1994" s="48"/>
      <c r="AF1994" s="49"/>
      <c r="AG1994" s="48"/>
      <c r="AH1994" s="49"/>
      <c r="AI1994" s="48"/>
    </row>
    <row r="1995" spans="1:35" x14ac:dyDescent="0.25">
      <c r="A1995" s="62" t="s">
        <v>993</v>
      </c>
      <c r="B1995" s="62" t="s">
        <v>1386</v>
      </c>
      <c r="C1995" s="63"/>
      <c r="D1995" s="64"/>
      <c r="E1995" s="65"/>
      <c r="F1995" s="66"/>
      <c r="G1995" s="63"/>
      <c r="H1995" s="67"/>
      <c r="I1995" s="68"/>
      <c r="J1995" s="68"/>
      <c r="K1995" s="34"/>
      <c r="L1995" s="75">
        <v>1995</v>
      </c>
      <c r="M1995" s="75" t="b">
        <f xml:space="preserve"> IF(AND(Edges[Relationship Date (UTC)] &gt;= Misc!$O$2, Edges[Relationship Date (UTC)] &lt;= Misc!$P$2,Edges[Tweet Date (UTC)] &gt;= Misc!$O$3, Edges[Tweet Date (UTC)] &lt;= Misc!$P$3,TRUE), TRUE, FALSE)</f>
        <v>1</v>
      </c>
      <c r="N1995" s="70"/>
      <c r="O1995" s="87" t="s">
        <v>1908</v>
      </c>
      <c r="P1995" s="90">
        <v>44081.396307870367</v>
      </c>
      <c r="Q1995" s="87" t="s">
        <v>2439</v>
      </c>
      <c r="R1995" s="87"/>
      <c r="S1995" s="87"/>
      <c r="T1995" s="87"/>
      <c r="U1995" s="90">
        <v>44081.396307870367</v>
      </c>
      <c r="V1995" s="92" t="s">
        <v>4193</v>
      </c>
      <c r="W1995" s="87"/>
      <c r="X1995" s="87"/>
      <c r="Y1995" s="96" t="s">
        <v>6193</v>
      </c>
      <c r="Z1995" s="87"/>
      <c r="AA1995" s="48"/>
      <c r="AB1995" s="49"/>
      <c r="AC1995" s="48"/>
      <c r="AD1995" s="49"/>
      <c r="AE1995" s="48"/>
      <c r="AF1995" s="49"/>
      <c r="AG1995" s="48"/>
      <c r="AH1995" s="49"/>
      <c r="AI1995" s="48"/>
    </row>
    <row r="1996" spans="1:35" x14ac:dyDescent="0.25">
      <c r="A1996" s="62" t="s">
        <v>993</v>
      </c>
      <c r="B1996" s="62" t="s">
        <v>1352</v>
      </c>
      <c r="C1996" s="63"/>
      <c r="D1996" s="64"/>
      <c r="E1996" s="65"/>
      <c r="F1996" s="66"/>
      <c r="G1996" s="63"/>
      <c r="H1996" s="67"/>
      <c r="I1996" s="68"/>
      <c r="J1996" s="68"/>
      <c r="K1996" s="34"/>
      <c r="L1996" s="75">
        <v>1996</v>
      </c>
      <c r="M1996" s="75" t="b">
        <f xml:space="preserve"> IF(AND(Edges[Relationship Date (UTC)] &gt;= Misc!$O$2, Edges[Relationship Date (UTC)] &lt;= Misc!$P$2,Edges[Tweet Date (UTC)] &gt;= Misc!$O$3, Edges[Tweet Date (UTC)] &lt;= Misc!$P$3,TRUE), TRUE, FALSE)</f>
        <v>1</v>
      </c>
      <c r="N1996" s="70"/>
      <c r="O1996" s="87" t="s">
        <v>1908</v>
      </c>
      <c r="P1996" s="90">
        <v>44081.396307870367</v>
      </c>
      <c r="Q1996" s="87" t="s">
        <v>2439</v>
      </c>
      <c r="R1996" s="87"/>
      <c r="S1996" s="87"/>
      <c r="T1996" s="87"/>
      <c r="U1996" s="90">
        <v>44081.396307870367</v>
      </c>
      <c r="V1996" s="92" t="s">
        <v>4193</v>
      </c>
      <c r="W1996" s="87"/>
      <c r="X1996" s="87"/>
      <c r="Y1996" s="96" t="s">
        <v>6193</v>
      </c>
      <c r="Z1996" s="87"/>
      <c r="AA1996" s="48"/>
      <c r="AB1996" s="49"/>
      <c r="AC1996" s="48"/>
      <c r="AD1996" s="49"/>
      <c r="AE1996" s="48"/>
      <c r="AF1996" s="49"/>
      <c r="AG1996" s="48"/>
      <c r="AH1996" s="49"/>
      <c r="AI1996" s="48"/>
    </row>
    <row r="1997" spans="1:35" x14ac:dyDescent="0.25">
      <c r="A1997" s="62" t="s">
        <v>993</v>
      </c>
      <c r="B1997" s="62" t="s">
        <v>1353</v>
      </c>
      <c r="C1997" s="63"/>
      <c r="D1997" s="64"/>
      <c r="E1997" s="65"/>
      <c r="F1997" s="66"/>
      <c r="G1997" s="63"/>
      <c r="H1997" s="67"/>
      <c r="I1997" s="68"/>
      <c r="J1997" s="68"/>
      <c r="K1997" s="34"/>
      <c r="L1997" s="75">
        <v>1997</v>
      </c>
      <c r="M1997" s="75" t="b">
        <f xml:space="preserve"> IF(AND(Edges[Relationship Date (UTC)] &gt;= Misc!$O$2, Edges[Relationship Date (UTC)] &lt;= Misc!$P$2,Edges[Tweet Date (UTC)] &gt;= Misc!$O$3, Edges[Tweet Date (UTC)] &lt;= Misc!$P$3,TRUE), TRUE, FALSE)</f>
        <v>1</v>
      </c>
      <c r="N1997" s="70"/>
      <c r="O1997" s="87" t="s">
        <v>1908</v>
      </c>
      <c r="P1997" s="90">
        <v>44081.396354166667</v>
      </c>
      <c r="Q1997" s="87" t="s">
        <v>2440</v>
      </c>
      <c r="R1997" s="87"/>
      <c r="S1997" s="87"/>
      <c r="T1997" s="87" t="s">
        <v>2866</v>
      </c>
      <c r="U1997" s="90">
        <v>44081.396354166667</v>
      </c>
      <c r="V1997" s="92" t="s">
        <v>4194</v>
      </c>
      <c r="W1997" s="87"/>
      <c r="X1997" s="87"/>
      <c r="Y1997" s="96" t="s">
        <v>6194</v>
      </c>
      <c r="Z1997" s="87"/>
      <c r="AA1997" s="48"/>
      <c r="AB1997" s="49"/>
      <c r="AC1997" s="48"/>
      <c r="AD1997" s="49"/>
      <c r="AE1997" s="48"/>
      <c r="AF1997" s="49"/>
      <c r="AG1997" s="48"/>
      <c r="AH1997" s="49"/>
      <c r="AI1997" s="48"/>
    </row>
    <row r="1998" spans="1:35" x14ac:dyDescent="0.25">
      <c r="A1998" s="62" t="s">
        <v>993</v>
      </c>
      <c r="B1998" s="62" t="s">
        <v>1356</v>
      </c>
      <c r="C1998" s="63"/>
      <c r="D1998" s="64"/>
      <c r="E1998" s="65"/>
      <c r="F1998" s="66"/>
      <c r="G1998" s="63"/>
      <c r="H1998" s="67"/>
      <c r="I1998" s="68"/>
      <c r="J1998" s="68"/>
      <c r="K1998" s="34"/>
      <c r="L1998" s="75">
        <v>1998</v>
      </c>
      <c r="M1998" s="75" t="b">
        <f xml:space="preserve"> IF(AND(Edges[Relationship Date (UTC)] &gt;= Misc!$O$2, Edges[Relationship Date (UTC)] &lt;= Misc!$P$2,Edges[Tweet Date (UTC)] &gt;= Misc!$O$3, Edges[Tweet Date (UTC)] &lt;= Misc!$P$3,TRUE), TRUE, FALSE)</f>
        <v>1</v>
      </c>
      <c r="N1998" s="70"/>
      <c r="O1998" s="87" t="s">
        <v>1908</v>
      </c>
      <c r="P1998" s="90">
        <v>44081.396354166667</v>
      </c>
      <c r="Q1998" s="87" t="s">
        <v>2440</v>
      </c>
      <c r="R1998" s="87"/>
      <c r="S1998" s="87"/>
      <c r="T1998" s="87" t="s">
        <v>2866</v>
      </c>
      <c r="U1998" s="90">
        <v>44081.396354166667</v>
      </c>
      <c r="V1998" s="92" t="s">
        <v>4194</v>
      </c>
      <c r="W1998" s="87"/>
      <c r="X1998" s="87"/>
      <c r="Y1998" s="96" t="s">
        <v>6194</v>
      </c>
      <c r="Z1998" s="87"/>
      <c r="AA1998" s="48"/>
      <c r="AB1998" s="49"/>
      <c r="AC1998" s="48"/>
      <c r="AD1998" s="49"/>
      <c r="AE1998" s="48"/>
      <c r="AF1998" s="49"/>
      <c r="AG1998" s="48"/>
      <c r="AH1998" s="49"/>
      <c r="AI1998" s="48"/>
    </row>
    <row r="1999" spans="1:35" x14ac:dyDescent="0.25">
      <c r="A1999" s="62" t="s">
        <v>993</v>
      </c>
      <c r="B1999" s="62" t="s">
        <v>1354</v>
      </c>
      <c r="C1999" s="63"/>
      <c r="D1999" s="64"/>
      <c r="E1999" s="65"/>
      <c r="F1999" s="66"/>
      <c r="G1999" s="63"/>
      <c r="H1999" s="67"/>
      <c r="I1999" s="68"/>
      <c r="J1999" s="68"/>
      <c r="K1999" s="34"/>
      <c r="L1999" s="75">
        <v>1999</v>
      </c>
      <c r="M1999" s="75" t="b">
        <f xml:space="preserve"> IF(AND(Edges[Relationship Date (UTC)] &gt;= Misc!$O$2, Edges[Relationship Date (UTC)] &lt;= Misc!$P$2,Edges[Tweet Date (UTC)] &gt;= Misc!$O$3, Edges[Tweet Date (UTC)] &lt;= Misc!$P$3,TRUE), TRUE, FALSE)</f>
        <v>1</v>
      </c>
      <c r="N1999" s="70"/>
      <c r="O1999" s="87" t="s">
        <v>1908</v>
      </c>
      <c r="P1999" s="90">
        <v>44081.396354166667</v>
      </c>
      <c r="Q1999" s="87" t="s">
        <v>2440</v>
      </c>
      <c r="R1999" s="87"/>
      <c r="S1999" s="87"/>
      <c r="T1999" s="87" t="s">
        <v>2866</v>
      </c>
      <c r="U1999" s="90">
        <v>44081.396354166667</v>
      </c>
      <c r="V1999" s="92" t="s">
        <v>4194</v>
      </c>
      <c r="W1999" s="87"/>
      <c r="X1999" s="87"/>
      <c r="Y1999" s="96" t="s">
        <v>6194</v>
      </c>
      <c r="Z1999" s="87"/>
      <c r="AA1999" s="48"/>
      <c r="AB1999" s="49"/>
      <c r="AC1999" s="48"/>
      <c r="AD1999" s="49"/>
      <c r="AE1999" s="48"/>
      <c r="AF1999" s="49"/>
      <c r="AG1999" s="48"/>
      <c r="AH1999" s="49"/>
      <c r="AI1999" s="48"/>
    </row>
    <row r="2000" spans="1:35" x14ac:dyDescent="0.25">
      <c r="A2000" s="62" t="s">
        <v>993</v>
      </c>
      <c r="B2000" s="62" t="s">
        <v>1386</v>
      </c>
      <c r="C2000" s="63"/>
      <c r="D2000" s="64"/>
      <c r="E2000" s="65"/>
      <c r="F2000" s="66"/>
      <c r="G2000" s="63"/>
      <c r="H2000" s="67"/>
      <c r="I2000" s="68"/>
      <c r="J2000" s="68"/>
      <c r="K2000" s="34"/>
      <c r="L2000" s="75">
        <v>2000</v>
      </c>
      <c r="M2000" s="75" t="b">
        <f xml:space="preserve"> IF(AND(Edges[Relationship Date (UTC)] &gt;= Misc!$O$2, Edges[Relationship Date (UTC)] &lt;= Misc!$P$2,Edges[Tweet Date (UTC)] &gt;= Misc!$O$3, Edges[Tweet Date (UTC)] &lt;= Misc!$P$3,TRUE), TRUE, FALSE)</f>
        <v>1</v>
      </c>
      <c r="N2000" s="70"/>
      <c r="O2000" s="87" t="s">
        <v>1908</v>
      </c>
      <c r="P2000" s="90">
        <v>44081.396354166667</v>
      </c>
      <c r="Q2000" s="87" t="s">
        <v>2440</v>
      </c>
      <c r="R2000" s="87"/>
      <c r="S2000" s="87"/>
      <c r="T2000" s="87" t="s">
        <v>2866</v>
      </c>
      <c r="U2000" s="90">
        <v>44081.396354166667</v>
      </c>
      <c r="V2000" s="92" t="s">
        <v>4194</v>
      </c>
      <c r="W2000" s="87"/>
      <c r="X2000" s="87"/>
      <c r="Y2000" s="96" t="s">
        <v>6194</v>
      </c>
      <c r="Z2000" s="87"/>
      <c r="AA2000" s="48"/>
      <c r="AB2000" s="49"/>
      <c r="AC2000" s="48"/>
      <c r="AD2000" s="49"/>
      <c r="AE2000" s="48"/>
      <c r="AF2000" s="49"/>
      <c r="AG2000" s="48"/>
      <c r="AH2000" s="49"/>
      <c r="AI2000" s="48"/>
    </row>
    <row r="2001" spans="1:35" x14ac:dyDescent="0.25">
      <c r="A2001" s="62" t="s">
        <v>993</v>
      </c>
      <c r="B2001" s="62" t="s">
        <v>1352</v>
      </c>
      <c r="C2001" s="63"/>
      <c r="D2001" s="64"/>
      <c r="E2001" s="65"/>
      <c r="F2001" s="66"/>
      <c r="G2001" s="63"/>
      <c r="H2001" s="67"/>
      <c r="I2001" s="68"/>
      <c r="J2001" s="68"/>
      <c r="K2001" s="34"/>
      <c r="L2001" s="75">
        <v>2001</v>
      </c>
      <c r="M2001" s="75" t="b">
        <f xml:space="preserve"> IF(AND(Edges[Relationship Date (UTC)] &gt;= Misc!$O$2, Edges[Relationship Date (UTC)] &lt;= Misc!$P$2,Edges[Tweet Date (UTC)] &gt;= Misc!$O$3, Edges[Tweet Date (UTC)] &lt;= Misc!$P$3,TRUE), TRUE, FALSE)</f>
        <v>1</v>
      </c>
      <c r="N2001" s="70"/>
      <c r="O2001" s="87" t="s">
        <v>1908</v>
      </c>
      <c r="P2001" s="90">
        <v>44081.396354166667</v>
      </c>
      <c r="Q2001" s="87" t="s">
        <v>2440</v>
      </c>
      <c r="R2001" s="87"/>
      <c r="S2001" s="87"/>
      <c r="T2001" s="87" t="s">
        <v>2866</v>
      </c>
      <c r="U2001" s="90">
        <v>44081.396354166667</v>
      </c>
      <c r="V2001" s="92" t="s">
        <v>4194</v>
      </c>
      <c r="W2001" s="87"/>
      <c r="X2001" s="87"/>
      <c r="Y2001" s="96" t="s">
        <v>6194</v>
      </c>
      <c r="Z2001" s="87"/>
      <c r="AA2001" s="48"/>
      <c r="AB2001" s="49"/>
      <c r="AC2001" s="48"/>
      <c r="AD2001" s="49"/>
      <c r="AE2001" s="48"/>
      <c r="AF2001" s="49"/>
      <c r="AG2001" s="48"/>
      <c r="AH2001" s="49"/>
      <c r="AI2001" s="48"/>
    </row>
    <row r="2002" spans="1:35" x14ac:dyDescent="0.25">
      <c r="A2002" s="62" t="s">
        <v>993</v>
      </c>
      <c r="B2002" s="62" t="s">
        <v>1355</v>
      </c>
      <c r="C2002" s="63"/>
      <c r="D2002" s="64"/>
      <c r="E2002" s="65"/>
      <c r="F2002" s="66"/>
      <c r="G2002" s="63"/>
      <c r="H2002" s="67"/>
      <c r="I2002" s="68"/>
      <c r="J2002" s="68"/>
      <c r="K2002" s="34"/>
      <c r="L2002" s="75">
        <v>2002</v>
      </c>
      <c r="M2002" s="75" t="b">
        <f xml:space="preserve"> IF(AND(Edges[Relationship Date (UTC)] &gt;= Misc!$O$2, Edges[Relationship Date (UTC)] &lt;= Misc!$P$2,Edges[Tweet Date (UTC)] &gt;= Misc!$O$3, Edges[Tweet Date (UTC)] &lt;= Misc!$P$3,TRUE), TRUE, FALSE)</f>
        <v>1</v>
      </c>
      <c r="N2002" s="70"/>
      <c r="O2002" s="87" t="s">
        <v>1908</v>
      </c>
      <c r="P2002" s="90">
        <v>44081.39638888889</v>
      </c>
      <c r="Q2002" s="87" t="s">
        <v>2441</v>
      </c>
      <c r="R2002" s="87"/>
      <c r="S2002" s="87"/>
      <c r="T2002" s="87"/>
      <c r="U2002" s="90">
        <v>44081.39638888889</v>
      </c>
      <c r="V2002" s="92" t="s">
        <v>4195</v>
      </c>
      <c r="W2002" s="87"/>
      <c r="X2002" s="87"/>
      <c r="Y2002" s="96" t="s">
        <v>6195</v>
      </c>
      <c r="Z2002" s="87"/>
      <c r="AA2002" s="48"/>
      <c r="AB2002" s="49"/>
      <c r="AC2002" s="48"/>
      <c r="AD2002" s="49"/>
      <c r="AE2002" s="48"/>
      <c r="AF2002" s="49"/>
      <c r="AG2002" s="48"/>
      <c r="AH2002" s="49"/>
      <c r="AI2002" s="48"/>
    </row>
    <row r="2003" spans="1:35" x14ac:dyDescent="0.25">
      <c r="A2003" s="62" t="s">
        <v>993</v>
      </c>
      <c r="B2003" s="62" t="s">
        <v>1353</v>
      </c>
      <c r="C2003" s="63"/>
      <c r="D2003" s="64"/>
      <c r="E2003" s="65"/>
      <c r="F2003" s="66"/>
      <c r="G2003" s="63"/>
      <c r="H2003" s="67"/>
      <c r="I2003" s="68"/>
      <c r="J2003" s="68"/>
      <c r="K2003" s="34"/>
      <c r="L2003" s="75">
        <v>2003</v>
      </c>
      <c r="M2003" s="75" t="b">
        <f xml:space="preserve"> IF(AND(Edges[Relationship Date (UTC)] &gt;= Misc!$O$2, Edges[Relationship Date (UTC)] &lt;= Misc!$P$2,Edges[Tweet Date (UTC)] &gt;= Misc!$O$3, Edges[Tweet Date (UTC)] &lt;= Misc!$P$3,TRUE), TRUE, FALSE)</f>
        <v>1</v>
      </c>
      <c r="N2003" s="70"/>
      <c r="O2003" s="87" t="s">
        <v>1908</v>
      </c>
      <c r="P2003" s="90">
        <v>44081.39638888889</v>
      </c>
      <c r="Q2003" s="87" t="s">
        <v>2441</v>
      </c>
      <c r="R2003" s="87"/>
      <c r="S2003" s="87"/>
      <c r="T2003" s="87"/>
      <c r="U2003" s="90">
        <v>44081.39638888889</v>
      </c>
      <c r="V2003" s="92" t="s">
        <v>4195</v>
      </c>
      <c r="W2003" s="87"/>
      <c r="X2003" s="87"/>
      <c r="Y2003" s="96" t="s">
        <v>6195</v>
      </c>
      <c r="Z2003" s="87"/>
      <c r="AA2003" s="48"/>
      <c r="AB2003" s="49"/>
      <c r="AC2003" s="48"/>
      <c r="AD2003" s="49"/>
      <c r="AE2003" s="48"/>
      <c r="AF2003" s="49"/>
      <c r="AG2003" s="48"/>
      <c r="AH2003" s="49"/>
      <c r="AI2003" s="48"/>
    </row>
    <row r="2004" spans="1:35" x14ac:dyDescent="0.25">
      <c r="A2004" s="62" t="s">
        <v>993</v>
      </c>
      <c r="B2004" s="62" t="s">
        <v>1356</v>
      </c>
      <c r="C2004" s="63"/>
      <c r="D2004" s="64"/>
      <c r="E2004" s="65"/>
      <c r="F2004" s="66"/>
      <c r="G2004" s="63"/>
      <c r="H2004" s="67"/>
      <c r="I2004" s="68"/>
      <c r="J2004" s="68"/>
      <c r="K2004" s="34"/>
      <c r="L2004" s="75">
        <v>2004</v>
      </c>
      <c r="M2004" s="75" t="b">
        <f xml:space="preserve"> IF(AND(Edges[Relationship Date (UTC)] &gt;= Misc!$O$2, Edges[Relationship Date (UTC)] &lt;= Misc!$P$2,Edges[Tweet Date (UTC)] &gt;= Misc!$O$3, Edges[Tweet Date (UTC)] &lt;= Misc!$P$3,TRUE), TRUE, FALSE)</f>
        <v>1</v>
      </c>
      <c r="N2004" s="70"/>
      <c r="O2004" s="87" t="s">
        <v>1908</v>
      </c>
      <c r="P2004" s="90">
        <v>44081.39638888889</v>
      </c>
      <c r="Q2004" s="87" t="s">
        <v>2441</v>
      </c>
      <c r="R2004" s="87"/>
      <c r="S2004" s="87"/>
      <c r="T2004" s="87"/>
      <c r="U2004" s="90">
        <v>44081.39638888889</v>
      </c>
      <c r="V2004" s="92" t="s">
        <v>4195</v>
      </c>
      <c r="W2004" s="87"/>
      <c r="X2004" s="87"/>
      <c r="Y2004" s="96" t="s">
        <v>6195</v>
      </c>
      <c r="Z2004" s="87"/>
      <c r="AA2004" s="48"/>
      <c r="AB2004" s="49"/>
      <c r="AC2004" s="48"/>
      <c r="AD2004" s="49"/>
      <c r="AE2004" s="48"/>
      <c r="AF2004" s="49"/>
      <c r="AG2004" s="48"/>
      <c r="AH2004" s="49"/>
      <c r="AI2004" s="48"/>
    </row>
    <row r="2005" spans="1:35" x14ac:dyDescent="0.25">
      <c r="A2005" s="62" t="s">
        <v>993</v>
      </c>
      <c r="B2005" s="62" t="s">
        <v>1354</v>
      </c>
      <c r="C2005" s="63"/>
      <c r="D2005" s="64"/>
      <c r="E2005" s="65"/>
      <c r="F2005" s="66"/>
      <c r="G2005" s="63"/>
      <c r="H2005" s="67"/>
      <c r="I2005" s="68"/>
      <c r="J2005" s="68"/>
      <c r="K2005" s="34"/>
      <c r="L2005" s="75">
        <v>2005</v>
      </c>
      <c r="M2005" s="75" t="b">
        <f xml:space="preserve"> IF(AND(Edges[Relationship Date (UTC)] &gt;= Misc!$O$2, Edges[Relationship Date (UTC)] &lt;= Misc!$P$2,Edges[Tweet Date (UTC)] &gt;= Misc!$O$3, Edges[Tweet Date (UTC)] &lt;= Misc!$P$3,TRUE), TRUE, FALSE)</f>
        <v>1</v>
      </c>
      <c r="N2005" s="70"/>
      <c r="O2005" s="87" t="s">
        <v>1908</v>
      </c>
      <c r="P2005" s="90">
        <v>44081.39638888889</v>
      </c>
      <c r="Q2005" s="87" t="s">
        <v>2441</v>
      </c>
      <c r="R2005" s="87"/>
      <c r="S2005" s="87"/>
      <c r="T2005" s="87"/>
      <c r="U2005" s="90">
        <v>44081.39638888889</v>
      </c>
      <c r="V2005" s="92" t="s">
        <v>4195</v>
      </c>
      <c r="W2005" s="87"/>
      <c r="X2005" s="87"/>
      <c r="Y2005" s="96" t="s">
        <v>6195</v>
      </c>
      <c r="Z2005" s="87"/>
      <c r="AA2005" s="48"/>
      <c r="AB2005" s="49"/>
      <c r="AC2005" s="48"/>
      <c r="AD2005" s="49"/>
      <c r="AE2005" s="48"/>
      <c r="AF2005" s="49"/>
      <c r="AG2005" s="48"/>
      <c r="AH2005" s="49"/>
      <c r="AI2005" s="48"/>
    </row>
    <row r="2006" spans="1:35" x14ac:dyDescent="0.25">
      <c r="A2006" s="62" t="s">
        <v>993</v>
      </c>
      <c r="B2006" s="62" t="s">
        <v>1386</v>
      </c>
      <c r="C2006" s="63"/>
      <c r="D2006" s="64"/>
      <c r="E2006" s="65"/>
      <c r="F2006" s="66"/>
      <c r="G2006" s="63"/>
      <c r="H2006" s="67"/>
      <c r="I2006" s="68"/>
      <c r="J2006" s="68"/>
      <c r="K2006" s="34"/>
      <c r="L2006" s="75">
        <v>2006</v>
      </c>
      <c r="M2006" s="75" t="b">
        <f xml:space="preserve"> IF(AND(Edges[Relationship Date (UTC)] &gt;= Misc!$O$2, Edges[Relationship Date (UTC)] &lt;= Misc!$P$2,Edges[Tweet Date (UTC)] &gt;= Misc!$O$3, Edges[Tweet Date (UTC)] &lt;= Misc!$P$3,TRUE), TRUE, FALSE)</f>
        <v>1</v>
      </c>
      <c r="N2006" s="70"/>
      <c r="O2006" s="87" t="s">
        <v>1908</v>
      </c>
      <c r="P2006" s="90">
        <v>44081.39638888889</v>
      </c>
      <c r="Q2006" s="87" t="s">
        <v>2441</v>
      </c>
      <c r="R2006" s="87"/>
      <c r="S2006" s="87"/>
      <c r="T2006" s="87"/>
      <c r="U2006" s="90">
        <v>44081.39638888889</v>
      </c>
      <c r="V2006" s="92" t="s">
        <v>4195</v>
      </c>
      <c r="W2006" s="87"/>
      <c r="X2006" s="87"/>
      <c r="Y2006" s="96" t="s">
        <v>6195</v>
      </c>
      <c r="Z2006" s="87"/>
      <c r="AA2006" s="48"/>
      <c r="AB2006" s="49"/>
      <c r="AC2006" s="48"/>
      <c r="AD2006" s="49"/>
      <c r="AE2006" s="48"/>
      <c r="AF2006" s="49"/>
      <c r="AG2006" s="48"/>
      <c r="AH2006" s="49"/>
      <c r="AI2006" s="48"/>
    </row>
    <row r="2007" spans="1:35" x14ac:dyDescent="0.25">
      <c r="A2007" s="62" t="s">
        <v>993</v>
      </c>
      <c r="B2007" s="62" t="s">
        <v>1352</v>
      </c>
      <c r="C2007" s="63"/>
      <c r="D2007" s="64"/>
      <c r="E2007" s="65"/>
      <c r="F2007" s="66"/>
      <c r="G2007" s="63"/>
      <c r="H2007" s="67"/>
      <c r="I2007" s="68"/>
      <c r="J2007" s="68"/>
      <c r="K2007" s="34"/>
      <c r="L2007" s="75">
        <v>2007</v>
      </c>
      <c r="M2007" s="75" t="b">
        <f xml:space="preserve"> IF(AND(Edges[Relationship Date (UTC)] &gt;= Misc!$O$2, Edges[Relationship Date (UTC)] &lt;= Misc!$P$2,Edges[Tweet Date (UTC)] &gt;= Misc!$O$3, Edges[Tweet Date (UTC)] &lt;= Misc!$P$3,TRUE), TRUE, FALSE)</f>
        <v>1</v>
      </c>
      <c r="N2007" s="70"/>
      <c r="O2007" s="87" t="s">
        <v>1908</v>
      </c>
      <c r="P2007" s="90">
        <v>44081.39638888889</v>
      </c>
      <c r="Q2007" s="87" t="s">
        <v>2441</v>
      </c>
      <c r="R2007" s="87"/>
      <c r="S2007" s="87"/>
      <c r="T2007" s="87"/>
      <c r="U2007" s="90">
        <v>44081.39638888889</v>
      </c>
      <c r="V2007" s="92" t="s">
        <v>4195</v>
      </c>
      <c r="W2007" s="87"/>
      <c r="X2007" s="87"/>
      <c r="Y2007" s="96" t="s">
        <v>6195</v>
      </c>
      <c r="Z2007" s="87"/>
      <c r="AA2007" s="48"/>
      <c r="AB2007" s="49"/>
      <c r="AC2007" s="48"/>
      <c r="AD2007" s="49"/>
      <c r="AE2007" s="48"/>
      <c r="AF2007" s="49"/>
      <c r="AG2007" s="48"/>
      <c r="AH2007" s="49"/>
      <c r="AI2007" s="48"/>
    </row>
    <row r="2008" spans="1:35" x14ac:dyDescent="0.25">
      <c r="A2008" s="62" t="s">
        <v>993</v>
      </c>
      <c r="B2008" s="62" t="s">
        <v>1352</v>
      </c>
      <c r="C2008" s="63"/>
      <c r="D2008" s="64"/>
      <c r="E2008" s="65"/>
      <c r="F2008" s="66"/>
      <c r="G2008" s="63"/>
      <c r="H2008" s="67"/>
      <c r="I2008" s="68"/>
      <c r="J2008" s="68"/>
      <c r="K2008" s="34"/>
      <c r="L2008" s="75">
        <v>2008</v>
      </c>
      <c r="M2008" s="75" t="b">
        <f xml:space="preserve"> IF(AND(Edges[Relationship Date (UTC)] &gt;= Misc!$O$2, Edges[Relationship Date (UTC)] &lt;= Misc!$P$2,Edges[Tweet Date (UTC)] &gt;= Misc!$O$3, Edges[Tweet Date (UTC)] &lt;= Misc!$P$3,TRUE), TRUE, FALSE)</f>
        <v>1</v>
      </c>
      <c r="N2008" s="70"/>
      <c r="O2008" s="87" t="s">
        <v>1908</v>
      </c>
      <c r="P2008" s="90">
        <v>44081.396423611113</v>
      </c>
      <c r="Q2008" s="87" t="s">
        <v>2463</v>
      </c>
      <c r="R2008" s="87"/>
      <c r="S2008" s="87"/>
      <c r="T2008" s="87"/>
      <c r="U2008" s="90">
        <v>44081.396423611113</v>
      </c>
      <c r="V2008" s="92" t="s">
        <v>4244</v>
      </c>
      <c r="W2008" s="87"/>
      <c r="X2008" s="87"/>
      <c r="Y2008" s="96" t="s">
        <v>6244</v>
      </c>
      <c r="Z2008" s="87"/>
      <c r="AA2008" s="48">
        <v>0</v>
      </c>
      <c r="AB2008" s="49">
        <v>0</v>
      </c>
      <c r="AC2008" s="48">
        <v>0</v>
      </c>
      <c r="AD2008" s="49">
        <v>0</v>
      </c>
      <c r="AE2008" s="48">
        <v>0</v>
      </c>
      <c r="AF2008" s="49">
        <v>0</v>
      </c>
      <c r="AG2008" s="48">
        <v>42</v>
      </c>
      <c r="AH2008" s="49">
        <v>100</v>
      </c>
      <c r="AI2008" s="48">
        <v>42</v>
      </c>
    </row>
    <row r="2009" spans="1:35" x14ac:dyDescent="0.25">
      <c r="A2009" s="62" t="s">
        <v>993</v>
      </c>
      <c r="B2009" s="62" t="s">
        <v>1356</v>
      </c>
      <c r="C2009" s="63"/>
      <c r="D2009" s="64"/>
      <c r="E2009" s="65"/>
      <c r="F2009" s="66"/>
      <c r="G2009" s="63"/>
      <c r="H2009" s="67"/>
      <c r="I2009" s="68"/>
      <c r="J2009" s="68"/>
      <c r="K2009" s="34"/>
      <c r="L2009" s="75">
        <v>2009</v>
      </c>
      <c r="M2009" s="75" t="b">
        <f xml:space="preserve"> IF(AND(Edges[Relationship Date (UTC)] &gt;= Misc!$O$2, Edges[Relationship Date (UTC)] &lt;= Misc!$P$2,Edges[Tweet Date (UTC)] &gt;= Misc!$O$3, Edges[Tweet Date (UTC)] &lt;= Misc!$P$3,TRUE), TRUE, FALSE)</f>
        <v>1</v>
      </c>
      <c r="N2009" s="70"/>
      <c r="O2009" s="87" t="s">
        <v>1908</v>
      </c>
      <c r="P2009" s="90">
        <v>44081.396458333336</v>
      </c>
      <c r="Q2009" s="87" t="s">
        <v>2458</v>
      </c>
      <c r="R2009" s="87"/>
      <c r="S2009" s="87"/>
      <c r="T2009" s="87" t="s">
        <v>2865</v>
      </c>
      <c r="U2009" s="90">
        <v>44081.396458333336</v>
      </c>
      <c r="V2009" s="92" t="s">
        <v>4212</v>
      </c>
      <c r="W2009" s="87"/>
      <c r="X2009" s="87"/>
      <c r="Y2009" s="96" t="s">
        <v>6212</v>
      </c>
      <c r="Z2009" s="87"/>
      <c r="AA2009" s="48"/>
      <c r="AB2009" s="49"/>
      <c r="AC2009" s="48"/>
      <c r="AD2009" s="49"/>
      <c r="AE2009" s="48"/>
      <c r="AF2009" s="49"/>
      <c r="AG2009" s="48"/>
      <c r="AH2009" s="49"/>
      <c r="AI2009" s="48"/>
    </row>
    <row r="2010" spans="1:35" x14ac:dyDescent="0.25">
      <c r="A2010" s="62" t="s">
        <v>993</v>
      </c>
      <c r="B2010" s="62" t="s">
        <v>1354</v>
      </c>
      <c r="C2010" s="63"/>
      <c r="D2010" s="64"/>
      <c r="E2010" s="65"/>
      <c r="F2010" s="66"/>
      <c r="G2010" s="63"/>
      <c r="H2010" s="67"/>
      <c r="I2010" s="68"/>
      <c r="J2010" s="68"/>
      <c r="K2010" s="34"/>
      <c r="L2010" s="75">
        <v>2010</v>
      </c>
      <c r="M2010" s="75" t="b">
        <f xml:space="preserve"> IF(AND(Edges[Relationship Date (UTC)] &gt;= Misc!$O$2, Edges[Relationship Date (UTC)] &lt;= Misc!$P$2,Edges[Tweet Date (UTC)] &gt;= Misc!$O$3, Edges[Tweet Date (UTC)] &lt;= Misc!$P$3,TRUE), TRUE, FALSE)</f>
        <v>1</v>
      </c>
      <c r="N2010" s="70"/>
      <c r="O2010" s="87" t="s">
        <v>1908</v>
      </c>
      <c r="P2010" s="90">
        <v>44081.396458333336</v>
      </c>
      <c r="Q2010" s="87" t="s">
        <v>2458</v>
      </c>
      <c r="R2010" s="87"/>
      <c r="S2010" s="87"/>
      <c r="T2010" s="87" t="s">
        <v>2865</v>
      </c>
      <c r="U2010" s="90">
        <v>44081.396458333336</v>
      </c>
      <c r="V2010" s="92" t="s">
        <v>4212</v>
      </c>
      <c r="W2010" s="87"/>
      <c r="X2010" s="87"/>
      <c r="Y2010" s="96" t="s">
        <v>6212</v>
      </c>
      <c r="Z2010" s="87"/>
      <c r="AA2010" s="48"/>
      <c r="AB2010" s="49"/>
      <c r="AC2010" s="48"/>
      <c r="AD2010" s="49"/>
      <c r="AE2010" s="48"/>
      <c r="AF2010" s="49"/>
      <c r="AG2010" s="48"/>
      <c r="AH2010" s="49"/>
      <c r="AI2010" s="48"/>
    </row>
    <row r="2011" spans="1:35" x14ac:dyDescent="0.25">
      <c r="A2011" s="62" t="s">
        <v>993</v>
      </c>
      <c r="B2011" s="62" t="s">
        <v>1385</v>
      </c>
      <c r="C2011" s="63"/>
      <c r="D2011" s="64"/>
      <c r="E2011" s="65"/>
      <c r="F2011" s="66"/>
      <c r="G2011" s="63"/>
      <c r="H2011" s="67"/>
      <c r="I2011" s="68"/>
      <c r="J2011" s="68"/>
      <c r="K2011" s="34"/>
      <c r="L2011" s="75">
        <v>2011</v>
      </c>
      <c r="M2011" s="75" t="b">
        <f xml:space="preserve"> IF(AND(Edges[Relationship Date (UTC)] &gt;= Misc!$O$2, Edges[Relationship Date (UTC)] &lt;= Misc!$P$2,Edges[Tweet Date (UTC)] &gt;= Misc!$O$3, Edges[Tweet Date (UTC)] &lt;= Misc!$P$3,TRUE), TRUE, FALSE)</f>
        <v>1</v>
      </c>
      <c r="N2011" s="70"/>
      <c r="O2011" s="87" t="s">
        <v>1908</v>
      </c>
      <c r="P2011" s="90">
        <v>44081.396458333336</v>
      </c>
      <c r="Q2011" s="87" t="s">
        <v>2458</v>
      </c>
      <c r="R2011" s="87"/>
      <c r="S2011" s="87"/>
      <c r="T2011" s="87" t="s">
        <v>2865</v>
      </c>
      <c r="U2011" s="90">
        <v>44081.396458333336</v>
      </c>
      <c r="V2011" s="92" t="s">
        <v>4212</v>
      </c>
      <c r="W2011" s="87"/>
      <c r="X2011" s="87"/>
      <c r="Y2011" s="96" t="s">
        <v>6212</v>
      </c>
      <c r="Z2011" s="87"/>
      <c r="AA2011" s="48"/>
      <c r="AB2011" s="49"/>
      <c r="AC2011" s="48"/>
      <c r="AD2011" s="49"/>
      <c r="AE2011" s="48"/>
      <c r="AF2011" s="49"/>
      <c r="AG2011" s="48"/>
      <c r="AH2011" s="49"/>
      <c r="AI2011" s="48"/>
    </row>
    <row r="2012" spans="1:35" x14ac:dyDescent="0.25">
      <c r="A2012" s="62" t="s">
        <v>993</v>
      </c>
      <c r="B2012" s="62" t="s">
        <v>1352</v>
      </c>
      <c r="C2012" s="63"/>
      <c r="D2012" s="64"/>
      <c r="E2012" s="65"/>
      <c r="F2012" s="66"/>
      <c r="G2012" s="63"/>
      <c r="H2012" s="67"/>
      <c r="I2012" s="68"/>
      <c r="J2012" s="68"/>
      <c r="K2012" s="34"/>
      <c r="L2012" s="75">
        <v>2012</v>
      </c>
      <c r="M2012" s="75" t="b">
        <f xml:space="preserve"> IF(AND(Edges[Relationship Date (UTC)] &gt;= Misc!$O$2, Edges[Relationship Date (UTC)] &lt;= Misc!$P$2,Edges[Tweet Date (UTC)] &gt;= Misc!$O$3, Edges[Tweet Date (UTC)] &lt;= Misc!$P$3,TRUE), TRUE, FALSE)</f>
        <v>1</v>
      </c>
      <c r="N2012" s="70"/>
      <c r="O2012" s="87" t="s">
        <v>1908</v>
      </c>
      <c r="P2012" s="90">
        <v>44081.396458333336</v>
      </c>
      <c r="Q2012" s="87" t="s">
        <v>2458</v>
      </c>
      <c r="R2012" s="87"/>
      <c r="S2012" s="87"/>
      <c r="T2012" s="87" t="s">
        <v>2865</v>
      </c>
      <c r="U2012" s="90">
        <v>44081.396458333336</v>
      </c>
      <c r="V2012" s="92" t="s">
        <v>4212</v>
      </c>
      <c r="W2012" s="87"/>
      <c r="X2012" s="87"/>
      <c r="Y2012" s="96" t="s">
        <v>6212</v>
      </c>
      <c r="Z2012" s="87"/>
      <c r="AA2012" s="48"/>
      <c r="AB2012" s="49"/>
      <c r="AC2012" s="48"/>
      <c r="AD2012" s="49"/>
      <c r="AE2012" s="48"/>
      <c r="AF2012" s="49"/>
      <c r="AG2012" s="48"/>
      <c r="AH2012" s="49"/>
      <c r="AI2012" s="48"/>
    </row>
    <row r="2013" spans="1:35" x14ac:dyDescent="0.25">
      <c r="A2013" s="62" t="s">
        <v>993</v>
      </c>
      <c r="B2013" s="62" t="s">
        <v>1386</v>
      </c>
      <c r="C2013" s="63"/>
      <c r="D2013" s="64"/>
      <c r="E2013" s="65"/>
      <c r="F2013" s="66"/>
      <c r="G2013" s="63"/>
      <c r="H2013" s="67"/>
      <c r="I2013" s="68"/>
      <c r="J2013" s="68"/>
      <c r="K2013" s="34"/>
      <c r="L2013" s="75">
        <v>2013</v>
      </c>
      <c r="M2013" s="75" t="b">
        <f xml:space="preserve"> IF(AND(Edges[Relationship Date (UTC)] &gt;= Misc!$O$2, Edges[Relationship Date (UTC)] &lt;= Misc!$P$2,Edges[Tweet Date (UTC)] &gt;= Misc!$O$3, Edges[Tweet Date (UTC)] &lt;= Misc!$P$3,TRUE), TRUE, FALSE)</f>
        <v>1</v>
      </c>
      <c r="N2013" s="70"/>
      <c r="O2013" s="87" t="s">
        <v>1908</v>
      </c>
      <c r="P2013" s="90">
        <v>44081.396493055552</v>
      </c>
      <c r="Q2013" s="87" t="s">
        <v>2442</v>
      </c>
      <c r="R2013" s="87"/>
      <c r="S2013" s="87"/>
      <c r="T2013" s="87"/>
      <c r="U2013" s="90">
        <v>44081.396493055552</v>
      </c>
      <c r="V2013" s="92" t="s">
        <v>4196</v>
      </c>
      <c r="W2013" s="87"/>
      <c r="X2013" s="87"/>
      <c r="Y2013" s="96" t="s">
        <v>6196</v>
      </c>
      <c r="Z2013" s="87"/>
      <c r="AA2013" s="48"/>
      <c r="AB2013" s="49"/>
      <c r="AC2013" s="48"/>
      <c r="AD2013" s="49"/>
      <c r="AE2013" s="48"/>
      <c r="AF2013" s="49"/>
      <c r="AG2013" s="48"/>
      <c r="AH2013" s="49"/>
      <c r="AI2013" s="48"/>
    </row>
    <row r="2014" spans="1:35" x14ac:dyDescent="0.25">
      <c r="A2014" s="62" t="s">
        <v>993</v>
      </c>
      <c r="B2014" s="62" t="s">
        <v>1352</v>
      </c>
      <c r="C2014" s="63"/>
      <c r="D2014" s="64"/>
      <c r="E2014" s="65"/>
      <c r="F2014" s="66"/>
      <c r="G2014" s="63"/>
      <c r="H2014" s="67"/>
      <c r="I2014" s="68"/>
      <c r="J2014" s="68"/>
      <c r="K2014" s="34"/>
      <c r="L2014" s="75">
        <v>2014</v>
      </c>
      <c r="M2014" s="75" t="b">
        <f xml:space="preserve"> IF(AND(Edges[Relationship Date (UTC)] &gt;= Misc!$O$2, Edges[Relationship Date (UTC)] &lt;= Misc!$P$2,Edges[Tweet Date (UTC)] &gt;= Misc!$O$3, Edges[Tweet Date (UTC)] &lt;= Misc!$P$3,TRUE), TRUE, FALSE)</f>
        <v>1</v>
      </c>
      <c r="N2014" s="70"/>
      <c r="O2014" s="87" t="s">
        <v>1908</v>
      </c>
      <c r="P2014" s="90">
        <v>44081.396493055552</v>
      </c>
      <c r="Q2014" s="87" t="s">
        <v>2442</v>
      </c>
      <c r="R2014" s="87"/>
      <c r="S2014" s="87"/>
      <c r="T2014" s="87"/>
      <c r="U2014" s="90">
        <v>44081.396493055552</v>
      </c>
      <c r="V2014" s="92" t="s">
        <v>4196</v>
      </c>
      <c r="W2014" s="87"/>
      <c r="X2014" s="87"/>
      <c r="Y2014" s="96" t="s">
        <v>6196</v>
      </c>
      <c r="Z2014" s="87"/>
      <c r="AA2014" s="48"/>
      <c r="AB2014" s="49"/>
      <c r="AC2014" s="48"/>
      <c r="AD2014" s="49"/>
      <c r="AE2014" s="48"/>
      <c r="AF2014" s="49"/>
      <c r="AG2014" s="48"/>
      <c r="AH2014" s="49"/>
      <c r="AI2014" s="48"/>
    </row>
    <row r="2015" spans="1:35" x14ac:dyDescent="0.25">
      <c r="A2015" s="62" t="s">
        <v>993</v>
      </c>
      <c r="B2015" s="62" t="s">
        <v>1352</v>
      </c>
      <c r="C2015" s="63"/>
      <c r="D2015" s="64"/>
      <c r="E2015" s="65"/>
      <c r="F2015" s="66"/>
      <c r="G2015" s="63"/>
      <c r="H2015" s="67"/>
      <c r="I2015" s="68"/>
      <c r="J2015" s="68"/>
      <c r="K2015" s="34"/>
      <c r="L2015" s="75">
        <v>2015</v>
      </c>
      <c r="M2015" s="75" t="b">
        <f xml:space="preserve"> IF(AND(Edges[Relationship Date (UTC)] &gt;= Misc!$O$2, Edges[Relationship Date (UTC)] &lt;= Misc!$P$2,Edges[Tweet Date (UTC)] &gt;= Misc!$O$3, Edges[Tweet Date (UTC)] &lt;= Misc!$P$3,TRUE), TRUE, FALSE)</f>
        <v>1</v>
      </c>
      <c r="N2015" s="70"/>
      <c r="O2015" s="87" t="s">
        <v>1908</v>
      </c>
      <c r="P2015" s="90">
        <v>44081.396539351852</v>
      </c>
      <c r="Q2015" s="87" t="s">
        <v>2443</v>
      </c>
      <c r="R2015" s="87"/>
      <c r="S2015" s="87"/>
      <c r="T2015" s="87"/>
      <c r="U2015" s="90">
        <v>44081.396539351852</v>
      </c>
      <c r="V2015" s="92" t="s">
        <v>4197</v>
      </c>
      <c r="W2015" s="87"/>
      <c r="X2015" s="87"/>
      <c r="Y2015" s="96" t="s">
        <v>6197</v>
      </c>
      <c r="Z2015" s="87"/>
      <c r="AA2015" s="48"/>
      <c r="AB2015" s="49"/>
      <c r="AC2015" s="48"/>
      <c r="AD2015" s="49"/>
      <c r="AE2015" s="48"/>
      <c r="AF2015" s="49"/>
      <c r="AG2015" s="48"/>
      <c r="AH2015" s="49"/>
      <c r="AI2015" s="48"/>
    </row>
    <row r="2016" spans="1:35" x14ac:dyDescent="0.25">
      <c r="A2016" s="62" t="s">
        <v>993</v>
      </c>
      <c r="B2016" s="62" t="s">
        <v>1352</v>
      </c>
      <c r="C2016" s="63"/>
      <c r="D2016" s="64"/>
      <c r="E2016" s="65"/>
      <c r="F2016" s="66"/>
      <c r="G2016" s="63"/>
      <c r="H2016" s="67"/>
      <c r="I2016" s="68"/>
      <c r="J2016" s="68"/>
      <c r="K2016" s="34"/>
      <c r="L2016" s="75">
        <v>2016</v>
      </c>
      <c r="M2016" s="75" t="b">
        <f xml:space="preserve"> IF(AND(Edges[Relationship Date (UTC)] &gt;= Misc!$O$2, Edges[Relationship Date (UTC)] &lt;= Misc!$P$2,Edges[Tweet Date (UTC)] &gt;= Misc!$O$3, Edges[Tweet Date (UTC)] &lt;= Misc!$P$3,TRUE), TRUE, FALSE)</f>
        <v>1</v>
      </c>
      <c r="N2016" s="70"/>
      <c r="O2016" s="87" t="s">
        <v>1908</v>
      </c>
      <c r="P2016" s="90">
        <v>44081.396574074075</v>
      </c>
      <c r="Q2016" s="87" t="s">
        <v>2464</v>
      </c>
      <c r="R2016" s="87"/>
      <c r="S2016" s="87"/>
      <c r="T2016" s="87"/>
      <c r="U2016" s="90">
        <v>44081.396574074075</v>
      </c>
      <c r="V2016" s="92" t="s">
        <v>4245</v>
      </c>
      <c r="W2016" s="87"/>
      <c r="X2016" s="87"/>
      <c r="Y2016" s="96" t="s">
        <v>6245</v>
      </c>
      <c r="Z2016" s="87"/>
      <c r="AA2016" s="48">
        <v>0</v>
      </c>
      <c r="AB2016" s="49">
        <v>0</v>
      </c>
      <c r="AC2016" s="48">
        <v>0</v>
      </c>
      <c r="AD2016" s="49">
        <v>0</v>
      </c>
      <c r="AE2016" s="48">
        <v>0</v>
      </c>
      <c r="AF2016" s="49">
        <v>0</v>
      </c>
      <c r="AG2016" s="48">
        <v>40</v>
      </c>
      <c r="AH2016" s="49">
        <v>100</v>
      </c>
      <c r="AI2016" s="48">
        <v>40</v>
      </c>
    </row>
    <row r="2017" spans="1:35" x14ac:dyDescent="0.25">
      <c r="A2017" s="62" t="s">
        <v>993</v>
      </c>
      <c r="B2017" s="62" t="s">
        <v>1386</v>
      </c>
      <c r="C2017" s="63"/>
      <c r="D2017" s="64"/>
      <c r="E2017" s="65"/>
      <c r="F2017" s="66"/>
      <c r="G2017" s="63"/>
      <c r="H2017" s="67"/>
      <c r="I2017" s="68"/>
      <c r="J2017" s="68"/>
      <c r="K2017" s="34"/>
      <c r="L2017" s="75">
        <v>2017</v>
      </c>
      <c r="M2017" s="75" t="b">
        <f xml:space="preserve"> IF(AND(Edges[Relationship Date (UTC)] &gt;= Misc!$O$2, Edges[Relationship Date (UTC)] &lt;= Misc!$P$2,Edges[Tweet Date (UTC)] &gt;= Misc!$O$3, Edges[Tweet Date (UTC)] &lt;= Misc!$P$3,TRUE), TRUE, FALSE)</f>
        <v>1</v>
      </c>
      <c r="N2017" s="70"/>
      <c r="O2017" s="87" t="s">
        <v>1908</v>
      </c>
      <c r="P2017" s="90">
        <v>44081.396608796298</v>
      </c>
      <c r="Q2017" s="87" t="s">
        <v>2459</v>
      </c>
      <c r="R2017" s="87"/>
      <c r="S2017" s="87"/>
      <c r="T2017" s="87" t="s">
        <v>2746</v>
      </c>
      <c r="U2017" s="90">
        <v>44081.396608796298</v>
      </c>
      <c r="V2017" s="92" t="s">
        <v>4213</v>
      </c>
      <c r="W2017" s="87"/>
      <c r="X2017" s="87"/>
      <c r="Y2017" s="96" t="s">
        <v>6213</v>
      </c>
      <c r="Z2017" s="87"/>
      <c r="AA2017" s="48"/>
      <c r="AB2017" s="49"/>
      <c r="AC2017" s="48"/>
      <c r="AD2017" s="49"/>
      <c r="AE2017" s="48"/>
      <c r="AF2017" s="49"/>
      <c r="AG2017" s="48"/>
      <c r="AH2017" s="49"/>
      <c r="AI2017" s="48"/>
    </row>
    <row r="2018" spans="1:35" x14ac:dyDescent="0.25">
      <c r="A2018" s="62" t="s">
        <v>993</v>
      </c>
      <c r="B2018" s="62" t="s">
        <v>1352</v>
      </c>
      <c r="C2018" s="63"/>
      <c r="D2018" s="64"/>
      <c r="E2018" s="65"/>
      <c r="F2018" s="66"/>
      <c r="G2018" s="63"/>
      <c r="H2018" s="67"/>
      <c r="I2018" s="68"/>
      <c r="J2018" s="68"/>
      <c r="K2018" s="34"/>
      <c r="L2018" s="75">
        <v>2018</v>
      </c>
      <c r="M2018" s="75" t="b">
        <f xml:space="preserve"> IF(AND(Edges[Relationship Date (UTC)] &gt;= Misc!$O$2, Edges[Relationship Date (UTC)] &lt;= Misc!$P$2,Edges[Tweet Date (UTC)] &gt;= Misc!$O$3, Edges[Tweet Date (UTC)] &lt;= Misc!$P$3,TRUE), TRUE, FALSE)</f>
        <v>1</v>
      </c>
      <c r="N2018" s="70"/>
      <c r="O2018" s="87" t="s">
        <v>1908</v>
      </c>
      <c r="P2018" s="90">
        <v>44081.396608796298</v>
      </c>
      <c r="Q2018" s="87" t="s">
        <v>2459</v>
      </c>
      <c r="R2018" s="87"/>
      <c r="S2018" s="87"/>
      <c r="T2018" s="87" t="s">
        <v>2746</v>
      </c>
      <c r="U2018" s="90">
        <v>44081.396608796298</v>
      </c>
      <c r="V2018" s="92" t="s">
        <v>4213</v>
      </c>
      <c r="W2018" s="87"/>
      <c r="X2018" s="87"/>
      <c r="Y2018" s="96" t="s">
        <v>6213</v>
      </c>
      <c r="Z2018" s="87"/>
      <c r="AA2018" s="48"/>
      <c r="AB2018" s="49"/>
      <c r="AC2018" s="48"/>
      <c r="AD2018" s="49"/>
      <c r="AE2018" s="48"/>
      <c r="AF2018" s="49"/>
      <c r="AG2018" s="48"/>
      <c r="AH2018" s="49"/>
      <c r="AI2018" s="48"/>
    </row>
    <row r="2019" spans="1:35" x14ac:dyDescent="0.25">
      <c r="A2019" s="62" t="s">
        <v>993</v>
      </c>
      <c r="B2019" s="62" t="s">
        <v>1352</v>
      </c>
      <c r="C2019" s="63"/>
      <c r="D2019" s="64"/>
      <c r="E2019" s="65"/>
      <c r="F2019" s="66"/>
      <c r="G2019" s="63"/>
      <c r="H2019" s="67"/>
      <c r="I2019" s="68"/>
      <c r="J2019" s="68"/>
      <c r="K2019" s="34"/>
      <c r="L2019" s="75">
        <v>2019</v>
      </c>
      <c r="M2019" s="75" t="b">
        <f xml:space="preserve"> IF(AND(Edges[Relationship Date (UTC)] &gt;= Misc!$O$2, Edges[Relationship Date (UTC)] &lt;= Misc!$P$2,Edges[Tweet Date (UTC)] &gt;= Misc!$O$3, Edges[Tweet Date (UTC)] &lt;= Misc!$P$3,TRUE), TRUE, FALSE)</f>
        <v>1</v>
      </c>
      <c r="N2019" s="70"/>
      <c r="O2019" s="87" t="s">
        <v>1908</v>
      </c>
      <c r="P2019" s="90">
        <v>44081.396643518521</v>
      </c>
      <c r="Q2019" s="87" t="s">
        <v>2464</v>
      </c>
      <c r="R2019" s="87"/>
      <c r="S2019" s="87"/>
      <c r="T2019" s="87"/>
      <c r="U2019" s="90">
        <v>44081.396643518521</v>
      </c>
      <c r="V2019" s="92" t="s">
        <v>4246</v>
      </c>
      <c r="W2019" s="87"/>
      <c r="X2019" s="87"/>
      <c r="Y2019" s="96" t="s">
        <v>6246</v>
      </c>
      <c r="Z2019" s="87"/>
      <c r="AA2019" s="48">
        <v>0</v>
      </c>
      <c r="AB2019" s="49">
        <v>0</v>
      </c>
      <c r="AC2019" s="48">
        <v>0</v>
      </c>
      <c r="AD2019" s="49">
        <v>0</v>
      </c>
      <c r="AE2019" s="48">
        <v>0</v>
      </c>
      <c r="AF2019" s="49">
        <v>0</v>
      </c>
      <c r="AG2019" s="48">
        <v>40</v>
      </c>
      <c r="AH2019" s="49">
        <v>100</v>
      </c>
      <c r="AI2019" s="48">
        <v>40</v>
      </c>
    </row>
    <row r="2020" spans="1:35" x14ac:dyDescent="0.25">
      <c r="A2020" s="62" t="s">
        <v>993</v>
      </c>
      <c r="B2020" s="62" t="s">
        <v>1352</v>
      </c>
      <c r="C2020" s="63"/>
      <c r="D2020" s="64"/>
      <c r="E2020" s="65"/>
      <c r="F2020" s="66"/>
      <c r="G2020" s="63"/>
      <c r="H2020" s="67"/>
      <c r="I2020" s="68"/>
      <c r="J2020" s="68"/>
      <c r="K2020" s="34"/>
      <c r="L2020" s="75">
        <v>2020</v>
      </c>
      <c r="M2020" s="75" t="b">
        <f xml:space="preserve"> IF(AND(Edges[Relationship Date (UTC)] &gt;= Misc!$O$2, Edges[Relationship Date (UTC)] &lt;= Misc!$P$2,Edges[Tweet Date (UTC)] &gt;= Misc!$O$3, Edges[Tweet Date (UTC)] &lt;= Misc!$P$3,TRUE), TRUE, FALSE)</f>
        <v>1</v>
      </c>
      <c r="N2020" s="70"/>
      <c r="O2020" s="87" t="s">
        <v>1908</v>
      </c>
      <c r="P2020" s="90">
        <v>44081.396689814814</v>
      </c>
      <c r="Q2020" s="87" t="s">
        <v>2464</v>
      </c>
      <c r="R2020" s="87"/>
      <c r="S2020" s="87"/>
      <c r="T2020" s="87"/>
      <c r="U2020" s="90">
        <v>44081.396689814814</v>
      </c>
      <c r="V2020" s="92" t="s">
        <v>4247</v>
      </c>
      <c r="W2020" s="87"/>
      <c r="X2020" s="87"/>
      <c r="Y2020" s="96" t="s">
        <v>6247</v>
      </c>
      <c r="Z2020" s="87"/>
      <c r="AA2020" s="48">
        <v>0</v>
      </c>
      <c r="AB2020" s="49">
        <v>0</v>
      </c>
      <c r="AC2020" s="48">
        <v>0</v>
      </c>
      <c r="AD2020" s="49">
        <v>0</v>
      </c>
      <c r="AE2020" s="48">
        <v>0</v>
      </c>
      <c r="AF2020" s="49">
        <v>0</v>
      </c>
      <c r="AG2020" s="48">
        <v>40</v>
      </c>
      <c r="AH2020" s="49">
        <v>100</v>
      </c>
      <c r="AI2020" s="48">
        <v>40</v>
      </c>
    </row>
    <row r="2021" spans="1:35" x14ac:dyDescent="0.25">
      <c r="A2021" s="62" t="s">
        <v>993</v>
      </c>
      <c r="B2021" s="62" t="s">
        <v>1352</v>
      </c>
      <c r="C2021" s="63"/>
      <c r="D2021" s="64"/>
      <c r="E2021" s="65"/>
      <c r="F2021" s="66"/>
      <c r="G2021" s="63"/>
      <c r="H2021" s="67"/>
      <c r="I2021" s="68"/>
      <c r="J2021" s="68"/>
      <c r="K2021" s="34"/>
      <c r="L2021" s="75">
        <v>2021</v>
      </c>
      <c r="M2021" s="75" t="b">
        <f xml:space="preserve"> IF(AND(Edges[Relationship Date (UTC)] &gt;= Misc!$O$2, Edges[Relationship Date (UTC)] &lt;= Misc!$P$2,Edges[Tweet Date (UTC)] &gt;= Misc!$O$3, Edges[Tweet Date (UTC)] &lt;= Misc!$P$3,TRUE), TRUE, FALSE)</f>
        <v>1</v>
      </c>
      <c r="N2021" s="70"/>
      <c r="O2021" s="87" t="s">
        <v>1908</v>
      </c>
      <c r="P2021" s="90">
        <v>44081.396724537037</v>
      </c>
      <c r="Q2021" s="87" t="s">
        <v>2464</v>
      </c>
      <c r="R2021" s="87"/>
      <c r="S2021" s="87"/>
      <c r="T2021" s="87"/>
      <c r="U2021" s="90">
        <v>44081.396724537037</v>
      </c>
      <c r="V2021" s="92" t="s">
        <v>4248</v>
      </c>
      <c r="W2021" s="87"/>
      <c r="X2021" s="87"/>
      <c r="Y2021" s="96" t="s">
        <v>6248</v>
      </c>
      <c r="Z2021" s="87"/>
      <c r="AA2021" s="48">
        <v>0</v>
      </c>
      <c r="AB2021" s="49">
        <v>0</v>
      </c>
      <c r="AC2021" s="48">
        <v>0</v>
      </c>
      <c r="AD2021" s="49">
        <v>0</v>
      </c>
      <c r="AE2021" s="48">
        <v>0</v>
      </c>
      <c r="AF2021" s="49">
        <v>0</v>
      </c>
      <c r="AG2021" s="48">
        <v>40</v>
      </c>
      <c r="AH2021" s="49">
        <v>100</v>
      </c>
      <c r="AI2021" s="48">
        <v>40</v>
      </c>
    </row>
    <row r="2022" spans="1:35" x14ac:dyDescent="0.25">
      <c r="A2022" s="62" t="s">
        <v>993</v>
      </c>
      <c r="B2022" s="62" t="s">
        <v>1352</v>
      </c>
      <c r="C2022" s="63"/>
      <c r="D2022" s="64"/>
      <c r="E2022" s="65"/>
      <c r="F2022" s="66"/>
      <c r="G2022" s="63"/>
      <c r="H2022" s="67"/>
      <c r="I2022" s="68"/>
      <c r="J2022" s="68"/>
      <c r="K2022" s="34"/>
      <c r="L2022" s="75">
        <v>2022</v>
      </c>
      <c r="M2022" s="75" t="b">
        <f xml:space="preserve"> IF(AND(Edges[Relationship Date (UTC)] &gt;= Misc!$O$2, Edges[Relationship Date (UTC)] &lt;= Misc!$P$2,Edges[Tweet Date (UTC)] &gt;= Misc!$O$3, Edges[Tweet Date (UTC)] &lt;= Misc!$P$3,TRUE), TRUE, FALSE)</f>
        <v>1</v>
      </c>
      <c r="N2022" s="70"/>
      <c r="O2022" s="87" t="s">
        <v>1908</v>
      </c>
      <c r="P2022" s="90">
        <v>44081.396782407406</v>
      </c>
      <c r="Q2022" s="87" t="s">
        <v>2462</v>
      </c>
      <c r="R2022" s="87"/>
      <c r="S2022" s="87"/>
      <c r="T2022" s="87"/>
      <c r="U2022" s="90">
        <v>44081.396782407406</v>
      </c>
      <c r="V2022" s="92" t="s">
        <v>4249</v>
      </c>
      <c r="W2022" s="87"/>
      <c r="X2022" s="87"/>
      <c r="Y2022" s="96" t="s">
        <v>6249</v>
      </c>
      <c r="Z2022" s="87"/>
      <c r="AA2022" s="48">
        <v>0</v>
      </c>
      <c r="AB2022" s="49">
        <v>0</v>
      </c>
      <c r="AC2022" s="48">
        <v>0</v>
      </c>
      <c r="AD2022" s="49">
        <v>0</v>
      </c>
      <c r="AE2022" s="48">
        <v>0</v>
      </c>
      <c r="AF2022" s="49">
        <v>0</v>
      </c>
      <c r="AG2022" s="48">
        <v>42</v>
      </c>
      <c r="AH2022" s="49">
        <v>100</v>
      </c>
      <c r="AI2022" s="48">
        <v>42</v>
      </c>
    </row>
    <row r="2023" spans="1:35" x14ac:dyDescent="0.25">
      <c r="A2023" s="62" t="s">
        <v>993</v>
      </c>
      <c r="B2023" s="62" t="s">
        <v>1354</v>
      </c>
      <c r="C2023" s="63"/>
      <c r="D2023" s="64"/>
      <c r="E2023" s="65"/>
      <c r="F2023" s="66"/>
      <c r="G2023" s="63"/>
      <c r="H2023" s="67"/>
      <c r="I2023" s="68"/>
      <c r="J2023" s="68"/>
      <c r="K2023" s="34"/>
      <c r="L2023" s="75">
        <v>2023</v>
      </c>
      <c r="M2023" s="75" t="b">
        <f xml:space="preserve"> IF(AND(Edges[Relationship Date (UTC)] &gt;= Misc!$O$2, Edges[Relationship Date (UTC)] &lt;= Misc!$P$2,Edges[Tweet Date (UTC)] &gt;= Misc!$O$3, Edges[Tweet Date (UTC)] &lt;= Misc!$P$3,TRUE), TRUE, FALSE)</f>
        <v>1</v>
      </c>
      <c r="N2023" s="70"/>
      <c r="O2023" s="87" t="s">
        <v>1908</v>
      </c>
      <c r="P2023" s="90">
        <v>44081.396817129629</v>
      </c>
      <c r="Q2023" s="87" t="s">
        <v>2445</v>
      </c>
      <c r="R2023" s="87"/>
      <c r="S2023" s="87"/>
      <c r="T2023" s="87" t="s">
        <v>2746</v>
      </c>
      <c r="U2023" s="90">
        <v>44081.396817129629</v>
      </c>
      <c r="V2023" s="92" t="s">
        <v>4199</v>
      </c>
      <c r="W2023" s="87"/>
      <c r="X2023" s="87"/>
      <c r="Y2023" s="96" t="s">
        <v>6199</v>
      </c>
      <c r="Z2023" s="87"/>
      <c r="AA2023" s="48"/>
      <c r="AB2023" s="49"/>
      <c r="AC2023" s="48"/>
      <c r="AD2023" s="49"/>
      <c r="AE2023" s="48"/>
      <c r="AF2023" s="49"/>
      <c r="AG2023" s="48"/>
      <c r="AH2023" s="49"/>
      <c r="AI2023" s="48"/>
    </row>
    <row r="2024" spans="1:35" x14ac:dyDescent="0.25">
      <c r="A2024" s="62" t="s">
        <v>993</v>
      </c>
      <c r="B2024" s="62" t="s">
        <v>1352</v>
      </c>
      <c r="C2024" s="63"/>
      <c r="D2024" s="64"/>
      <c r="E2024" s="65"/>
      <c r="F2024" s="66"/>
      <c r="G2024" s="63"/>
      <c r="H2024" s="67"/>
      <c r="I2024" s="68"/>
      <c r="J2024" s="68"/>
      <c r="K2024" s="34"/>
      <c r="L2024" s="75">
        <v>2024</v>
      </c>
      <c r="M2024" s="75" t="b">
        <f xml:space="preserve"> IF(AND(Edges[Relationship Date (UTC)] &gt;= Misc!$O$2, Edges[Relationship Date (UTC)] &lt;= Misc!$P$2,Edges[Tweet Date (UTC)] &gt;= Misc!$O$3, Edges[Tweet Date (UTC)] &lt;= Misc!$P$3,TRUE), TRUE, FALSE)</f>
        <v>1</v>
      </c>
      <c r="N2024" s="70"/>
      <c r="O2024" s="87" t="s">
        <v>1908</v>
      </c>
      <c r="P2024" s="90">
        <v>44081.396817129629</v>
      </c>
      <c r="Q2024" s="87" t="s">
        <v>2445</v>
      </c>
      <c r="R2024" s="87"/>
      <c r="S2024" s="87"/>
      <c r="T2024" s="87" t="s">
        <v>2746</v>
      </c>
      <c r="U2024" s="90">
        <v>44081.396817129629</v>
      </c>
      <c r="V2024" s="92" t="s">
        <v>4199</v>
      </c>
      <c r="W2024" s="87"/>
      <c r="X2024" s="87"/>
      <c r="Y2024" s="96" t="s">
        <v>6199</v>
      </c>
      <c r="Z2024" s="87"/>
      <c r="AA2024" s="48">
        <v>0</v>
      </c>
      <c r="AB2024" s="49">
        <v>0</v>
      </c>
      <c r="AC2024" s="48">
        <v>0</v>
      </c>
      <c r="AD2024" s="49">
        <v>0</v>
      </c>
      <c r="AE2024" s="48">
        <v>0</v>
      </c>
      <c r="AF2024" s="49">
        <v>0</v>
      </c>
      <c r="AG2024" s="48">
        <v>24</v>
      </c>
      <c r="AH2024" s="49">
        <v>100</v>
      </c>
      <c r="AI2024" s="48">
        <v>24</v>
      </c>
    </row>
    <row r="2025" spans="1:35" x14ac:dyDescent="0.25">
      <c r="A2025" s="62" t="s">
        <v>993</v>
      </c>
      <c r="B2025" s="62" t="s">
        <v>1456</v>
      </c>
      <c r="C2025" s="63"/>
      <c r="D2025" s="64"/>
      <c r="E2025" s="65"/>
      <c r="F2025" s="66"/>
      <c r="G2025" s="63"/>
      <c r="H2025" s="67"/>
      <c r="I2025" s="68"/>
      <c r="J2025" s="68"/>
      <c r="K2025" s="34"/>
      <c r="L2025" s="75">
        <v>2025</v>
      </c>
      <c r="M2025" s="75" t="b">
        <f xml:space="preserve"> IF(AND(Edges[Relationship Date (UTC)] &gt;= Misc!$O$2, Edges[Relationship Date (UTC)] &lt;= Misc!$P$2,Edges[Tweet Date (UTC)] &gt;= Misc!$O$3, Edges[Tweet Date (UTC)] &lt;= Misc!$P$3,TRUE), TRUE, FALSE)</f>
        <v>1</v>
      </c>
      <c r="N2025" s="70"/>
      <c r="O2025" s="87" t="s">
        <v>1908</v>
      </c>
      <c r="P2025" s="90">
        <v>44081.396921296298</v>
      </c>
      <c r="Q2025" s="87" t="s">
        <v>2447</v>
      </c>
      <c r="R2025" s="87"/>
      <c r="S2025" s="87"/>
      <c r="T2025" s="87"/>
      <c r="U2025" s="90">
        <v>44081.396921296298</v>
      </c>
      <c r="V2025" s="92" t="s">
        <v>4201</v>
      </c>
      <c r="W2025" s="87"/>
      <c r="X2025" s="87"/>
      <c r="Y2025" s="96" t="s">
        <v>6201</v>
      </c>
      <c r="Z2025" s="87"/>
      <c r="AA2025" s="48"/>
      <c r="AB2025" s="49"/>
      <c r="AC2025" s="48"/>
      <c r="AD2025" s="49"/>
      <c r="AE2025" s="48"/>
      <c r="AF2025" s="49"/>
      <c r="AG2025" s="48"/>
      <c r="AH2025" s="49"/>
      <c r="AI2025" s="48"/>
    </row>
    <row r="2026" spans="1:35" x14ac:dyDescent="0.25">
      <c r="A2026" s="62" t="s">
        <v>993</v>
      </c>
      <c r="B2026" s="62" t="s">
        <v>1386</v>
      </c>
      <c r="C2026" s="63"/>
      <c r="D2026" s="64"/>
      <c r="E2026" s="65"/>
      <c r="F2026" s="66"/>
      <c r="G2026" s="63"/>
      <c r="H2026" s="67"/>
      <c r="I2026" s="68"/>
      <c r="J2026" s="68"/>
      <c r="K2026" s="34"/>
      <c r="L2026" s="75">
        <v>2026</v>
      </c>
      <c r="M2026" s="75" t="b">
        <f xml:space="preserve"> IF(AND(Edges[Relationship Date (UTC)] &gt;= Misc!$O$2, Edges[Relationship Date (UTC)] &lt;= Misc!$P$2,Edges[Tweet Date (UTC)] &gt;= Misc!$O$3, Edges[Tweet Date (UTC)] &lt;= Misc!$P$3,TRUE), TRUE, FALSE)</f>
        <v>1</v>
      </c>
      <c r="N2026" s="70"/>
      <c r="O2026" s="87" t="s">
        <v>1908</v>
      </c>
      <c r="P2026" s="90">
        <v>44081.396921296298</v>
      </c>
      <c r="Q2026" s="87" t="s">
        <v>2447</v>
      </c>
      <c r="R2026" s="87"/>
      <c r="S2026" s="87"/>
      <c r="T2026" s="87"/>
      <c r="U2026" s="90">
        <v>44081.396921296298</v>
      </c>
      <c r="V2026" s="92" t="s">
        <v>4201</v>
      </c>
      <c r="W2026" s="87"/>
      <c r="X2026" s="87"/>
      <c r="Y2026" s="96" t="s">
        <v>6201</v>
      </c>
      <c r="Z2026" s="87"/>
      <c r="AA2026" s="48"/>
      <c r="AB2026" s="49"/>
      <c r="AC2026" s="48"/>
      <c r="AD2026" s="49"/>
      <c r="AE2026" s="48"/>
      <c r="AF2026" s="49"/>
      <c r="AG2026" s="48"/>
      <c r="AH2026" s="49"/>
      <c r="AI2026" s="48"/>
    </row>
    <row r="2027" spans="1:35" x14ac:dyDescent="0.25">
      <c r="A2027" s="62" t="s">
        <v>993</v>
      </c>
      <c r="B2027" s="62" t="s">
        <v>1352</v>
      </c>
      <c r="C2027" s="63"/>
      <c r="D2027" s="64"/>
      <c r="E2027" s="65"/>
      <c r="F2027" s="66"/>
      <c r="G2027" s="63"/>
      <c r="H2027" s="67"/>
      <c r="I2027" s="68"/>
      <c r="J2027" s="68"/>
      <c r="K2027" s="34"/>
      <c r="L2027" s="75">
        <v>2027</v>
      </c>
      <c r="M2027" s="75" t="b">
        <f xml:space="preserve"> IF(AND(Edges[Relationship Date (UTC)] &gt;= Misc!$O$2, Edges[Relationship Date (UTC)] &lt;= Misc!$P$2,Edges[Tweet Date (UTC)] &gt;= Misc!$O$3, Edges[Tweet Date (UTC)] &lt;= Misc!$P$3,TRUE), TRUE, FALSE)</f>
        <v>1</v>
      </c>
      <c r="N2027" s="70"/>
      <c r="O2027" s="87" t="s">
        <v>1908</v>
      </c>
      <c r="P2027" s="90">
        <v>44081.396921296298</v>
      </c>
      <c r="Q2027" s="87" t="s">
        <v>2447</v>
      </c>
      <c r="R2027" s="87"/>
      <c r="S2027" s="87"/>
      <c r="T2027" s="87"/>
      <c r="U2027" s="90">
        <v>44081.396921296298</v>
      </c>
      <c r="V2027" s="92" t="s">
        <v>4201</v>
      </c>
      <c r="W2027" s="87"/>
      <c r="X2027" s="87"/>
      <c r="Y2027" s="96" t="s">
        <v>6201</v>
      </c>
      <c r="Z2027" s="87"/>
      <c r="AA2027" s="48"/>
      <c r="AB2027" s="49"/>
      <c r="AC2027" s="48"/>
      <c r="AD2027" s="49"/>
      <c r="AE2027" s="48"/>
      <c r="AF2027" s="49"/>
      <c r="AG2027" s="48"/>
      <c r="AH2027" s="49"/>
      <c r="AI2027" s="48"/>
    </row>
    <row r="2028" spans="1:35" x14ac:dyDescent="0.25">
      <c r="A2028" s="62" t="s">
        <v>993</v>
      </c>
      <c r="B2028" s="62" t="s">
        <v>1352</v>
      </c>
      <c r="C2028" s="63"/>
      <c r="D2028" s="64"/>
      <c r="E2028" s="65"/>
      <c r="F2028" s="66"/>
      <c r="G2028" s="63"/>
      <c r="H2028" s="67"/>
      <c r="I2028" s="68"/>
      <c r="J2028" s="68"/>
      <c r="K2028" s="34"/>
      <c r="L2028" s="75">
        <v>2028</v>
      </c>
      <c r="M2028" s="75" t="b">
        <f xml:space="preserve"> IF(AND(Edges[Relationship Date (UTC)] &gt;= Misc!$O$2, Edges[Relationship Date (UTC)] &lt;= Misc!$P$2,Edges[Tweet Date (UTC)] &gt;= Misc!$O$3, Edges[Tweet Date (UTC)] &lt;= Misc!$P$3,TRUE), TRUE, FALSE)</f>
        <v>1</v>
      </c>
      <c r="N2028" s="70"/>
      <c r="O2028" s="87" t="s">
        <v>1908</v>
      </c>
      <c r="P2028" s="90">
        <v>44081.396956018521</v>
      </c>
      <c r="Q2028" s="87" t="s">
        <v>2464</v>
      </c>
      <c r="R2028" s="87"/>
      <c r="S2028" s="87"/>
      <c r="T2028" s="87"/>
      <c r="U2028" s="90">
        <v>44081.396956018521</v>
      </c>
      <c r="V2028" s="92" t="s">
        <v>4250</v>
      </c>
      <c r="W2028" s="87"/>
      <c r="X2028" s="87"/>
      <c r="Y2028" s="96" t="s">
        <v>6250</v>
      </c>
      <c r="Z2028" s="87"/>
      <c r="AA2028" s="48">
        <v>0</v>
      </c>
      <c r="AB2028" s="49">
        <v>0</v>
      </c>
      <c r="AC2028" s="48">
        <v>0</v>
      </c>
      <c r="AD2028" s="49">
        <v>0</v>
      </c>
      <c r="AE2028" s="48">
        <v>0</v>
      </c>
      <c r="AF2028" s="49">
        <v>0</v>
      </c>
      <c r="AG2028" s="48">
        <v>40</v>
      </c>
      <c r="AH2028" s="49">
        <v>100</v>
      </c>
      <c r="AI2028" s="48">
        <v>40</v>
      </c>
    </row>
    <row r="2029" spans="1:35" x14ac:dyDescent="0.25">
      <c r="A2029" s="62" t="s">
        <v>993</v>
      </c>
      <c r="B2029" s="62" t="s">
        <v>1352</v>
      </c>
      <c r="C2029" s="63"/>
      <c r="D2029" s="64"/>
      <c r="E2029" s="65"/>
      <c r="F2029" s="66"/>
      <c r="G2029" s="63"/>
      <c r="H2029" s="67"/>
      <c r="I2029" s="68"/>
      <c r="J2029" s="68"/>
      <c r="K2029" s="34"/>
      <c r="L2029" s="75">
        <v>2029</v>
      </c>
      <c r="M2029" s="75" t="b">
        <f xml:space="preserve"> IF(AND(Edges[Relationship Date (UTC)] &gt;= Misc!$O$2, Edges[Relationship Date (UTC)] &lt;= Misc!$P$2,Edges[Tweet Date (UTC)] &gt;= Misc!$O$3, Edges[Tweet Date (UTC)] &lt;= Misc!$P$3,TRUE), TRUE, FALSE)</f>
        <v>1</v>
      </c>
      <c r="N2029" s="70"/>
      <c r="O2029" s="87" t="s">
        <v>1908</v>
      </c>
      <c r="P2029" s="90">
        <v>44081.397037037037</v>
      </c>
      <c r="Q2029" s="87" t="s">
        <v>2464</v>
      </c>
      <c r="R2029" s="87"/>
      <c r="S2029" s="87"/>
      <c r="T2029" s="87"/>
      <c r="U2029" s="90">
        <v>44081.397037037037</v>
      </c>
      <c r="V2029" s="92" t="s">
        <v>4251</v>
      </c>
      <c r="W2029" s="87"/>
      <c r="X2029" s="87"/>
      <c r="Y2029" s="96" t="s">
        <v>6251</v>
      </c>
      <c r="Z2029" s="87"/>
      <c r="AA2029" s="48">
        <v>0</v>
      </c>
      <c r="AB2029" s="49">
        <v>0</v>
      </c>
      <c r="AC2029" s="48">
        <v>0</v>
      </c>
      <c r="AD2029" s="49">
        <v>0</v>
      </c>
      <c r="AE2029" s="48">
        <v>0</v>
      </c>
      <c r="AF2029" s="49">
        <v>0</v>
      </c>
      <c r="AG2029" s="48">
        <v>40</v>
      </c>
      <c r="AH2029" s="49">
        <v>100</v>
      </c>
      <c r="AI2029" s="48">
        <v>40</v>
      </c>
    </row>
    <row r="2030" spans="1:35" x14ac:dyDescent="0.25">
      <c r="A2030" s="62" t="s">
        <v>993</v>
      </c>
      <c r="B2030" s="62" t="s">
        <v>1352</v>
      </c>
      <c r="C2030" s="63"/>
      <c r="D2030" s="64"/>
      <c r="E2030" s="65"/>
      <c r="F2030" s="66"/>
      <c r="G2030" s="63"/>
      <c r="H2030" s="67"/>
      <c r="I2030" s="68"/>
      <c r="J2030" s="68"/>
      <c r="K2030" s="34"/>
      <c r="L2030" s="75">
        <v>2030</v>
      </c>
      <c r="M2030" s="75" t="b">
        <f xml:space="preserve"> IF(AND(Edges[Relationship Date (UTC)] &gt;= Misc!$O$2, Edges[Relationship Date (UTC)] &lt;= Misc!$P$2,Edges[Tweet Date (UTC)] &gt;= Misc!$O$3, Edges[Tweet Date (UTC)] &lt;= Misc!$P$3,TRUE), TRUE, FALSE)</f>
        <v>1</v>
      </c>
      <c r="N2030" s="70"/>
      <c r="O2030" s="87" t="s">
        <v>1908</v>
      </c>
      <c r="P2030" s="90">
        <v>44081.397083333337</v>
      </c>
      <c r="Q2030" s="87" t="s">
        <v>2464</v>
      </c>
      <c r="R2030" s="87"/>
      <c r="S2030" s="87"/>
      <c r="T2030" s="87"/>
      <c r="U2030" s="90">
        <v>44081.397083333337</v>
      </c>
      <c r="V2030" s="92" t="s">
        <v>4252</v>
      </c>
      <c r="W2030" s="87"/>
      <c r="X2030" s="87"/>
      <c r="Y2030" s="96" t="s">
        <v>6252</v>
      </c>
      <c r="Z2030" s="87"/>
      <c r="AA2030" s="48">
        <v>0</v>
      </c>
      <c r="AB2030" s="49">
        <v>0</v>
      </c>
      <c r="AC2030" s="48">
        <v>0</v>
      </c>
      <c r="AD2030" s="49">
        <v>0</v>
      </c>
      <c r="AE2030" s="48">
        <v>0</v>
      </c>
      <c r="AF2030" s="49">
        <v>0</v>
      </c>
      <c r="AG2030" s="48">
        <v>40</v>
      </c>
      <c r="AH2030" s="49">
        <v>100</v>
      </c>
      <c r="AI2030" s="48">
        <v>40</v>
      </c>
    </row>
    <row r="2031" spans="1:35" x14ac:dyDescent="0.25">
      <c r="A2031" s="62" t="s">
        <v>993</v>
      </c>
      <c r="B2031" s="62" t="s">
        <v>1355</v>
      </c>
      <c r="C2031" s="63"/>
      <c r="D2031" s="64"/>
      <c r="E2031" s="65"/>
      <c r="F2031" s="66"/>
      <c r="G2031" s="63"/>
      <c r="H2031" s="67"/>
      <c r="I2031" s="68"/>
      <c r="J2031" s="68"/>
      <c r="K2031" s="34"/>
      <c r="L2031" s="75">
        <v>2031</v>
      </c>
      <c r="M2031" s="75" t="b">
        <f xml:space="preserve"> IF(AND(Edges[Relationship Date (UTC)] &gt;= Misc!$O$2, Edges[Relationship Date (UTC)] &lt;= Misc!$P$2,Edges[Tweet Date (UTC)] &gt;= Misc!$O$3, Edges[Tweet Date (UTC)] &lt;= Misc!$P$3,TRUE), TRUE, FALSE)</f>
        <v>1</v>
      </c>
      <c r="N2031" s="70"/>
      <c r="O2031" s="87" t="s">
        <v>1908</v>
      </c>
      <c r="P2031" s="90">
        <v>44081.397118055553</v>
      </c>
      <c r="Q2031" s="87" t="s">
        <v>2449</v>
      </c>
      <c r="R2031" s="87"/>
      <c r="S2031" s="87"/>
      <c r="T2031" s="87" t="s">
        <v>2746</v>
      </c>
      <c r="U2031" s="90">
        <v>44081.397118055553</v>
      </c>
      <c r="V2031" s="92" t="s">
        <v>4203</v>
      </c>
      <c r="W2031" s="87"/>
      <c r="X2031" s="87"/>
      <c r="Y2031" s="96" t="s">
        <v>6203</v>
      </c>
      <c r="Z2031" s="87"/>
      <c r="AA2031" s="48"/>
      <c r="AB2031" s="49"/>
      <c r="AC2031" s="48"/>
      <c r="AD2031" s="49"/>
      <c r="AE2031" s="48"/>
      <c r="AF2031" s="49"/>
      <c r="AG2031" s="48"/>
      <c r="AH2031" s="49"/>
      <c r="AI2031" s="48"/>
    </row>
    <row r="2032" spans="1:35" x14ac:dyDescent="0.25">
      <c r="A2032" s="62" t="s">
        <v>993</v>
      </c>
      <c r="B2032" s="62" t="s">
        <v>1356</v>
      </c>
      <c r="C2032" s="63"/>
      <c r="D2032" s="64"/>
      <c r="E2032" s="65"/>
      <c r="F2032" s="66"/>
      <c r="G2032" s="63"/>
      <c r="H2032" s="67"/>
      <c r="I2032" s="68"/>
      <c r="J2032" s="68"/>
      <c r="K2032" s="34"/>
      <c r="L2032" s="75">
        <v>2032</v>
      </c>
      <c r="M2032" s="75" t="b">
        <f xml:space="preserve"> IF(AND(Edges[Relationship Date (UTC)] &gt;= Misc!$O$2, Edges[Relationship Date (UTC)] &lt;= Misc!$P$2,Edges[Tweet Date (UTC)] &gt;= Misc!$O$3, Edges[Tweet Date (UTC)] &lt;= Misc!$P$3,TRUE), TRUE, FALSE)</f>
        <v>1</v>
      </c>
      <c r="N2032" s="70"/>
      <c r="O2032" s="87" t="s">
        <v>1908</v>
      </c>
      <c r="P2032" s="90">
        <v>44081.397118055553</v>
      </c>
      <c r="Q2032" s="87" t="s">
        <v>2449</v>
      </c>
      <c r="R2032" s="87"/>
      <c r="S2032" s="87"/>
      <c r="T2032" s="87" t="s">
        <v>2746</v>
      </c>
      <c r="U2032" s="90">
        <v>44081.397118055553</v>
      </c>
      <c r="V2032" s="92" t="s">
        <v>4203</v>
      </c>
      <c r="W2032" s="87"/>
      <c r="X2032" s="87"/>
      <c r="Y2032" s="96" t="s">
        <v>6203</v>
      </c>
      <c r="Z2032" s="87"/>
      <c r="AA2032" s="48"/>
      <c r="AB2032" s="49"/>
      <c r="AC2032" s="48"/>
      <c r="AD2032" s="49"/>
      <c r="AE2032" s="48"/>
      <c r="AF2032" s="49"/>
      <c r="AG2032" s="48"/>
      <c r="AH2032" s="49"/>
      <c r="AI2032" s="48"/>
    </row>
    <row r="2033" spans="1:35" x14ac:dyDescent="0.25">
      <c r="A2033" s="62" t="s">
        <v>993</v>
      </c>
      <c r="B2033" s="62" t="s">
        <v>1354</v>
      </c>
      <c r="C2033" s="63"/>
      <c r="D2033" s="64"/>
      <c r="E2033" s="65"/>
      <c r="F2033" s="66"/>
      <c r="G2033" s="63"/>
      <c r="H2033" s="67"/>
      <c r="I2033" s="68"/>
      <c r="J2033" s="68"/>
      <c r="K2033" s="34"/>
      <c r="L2033" s="75">
        <v>2033</v>
      </c>
      <c r="M2033" s="75" t="b">
        <f xml:space="preserve"> IF(AND(Edges[Relationship Date (UTC)] &gt;= Misc!$O$2, Edges[Relationship Date (UTC)] &lt;= Misc!$P$2,Edges[Tweet Date (UTC)] &gt;= Misc!$O$3, Edges[Tweet Date (UTC)] &lt;= Misc!$P$3,TRUE), TRUE, FALSE)</f>
        <v>1</v>
      </c>
      <c r="N2033" s="70"/>
      <c r="O2033" s="87" t="s">
        <v>1908</v>
      </c>
      <c r="P2033" s="90">
        <v>44081.397118055553</v>
      </c>
      <c r="Q2033" s="87" t="s">
        <v>2449</v>
      </c>
      <c r="R2033" s="87"/>
      <c r="S2033" s="87"/>
      <c r="T2033" s="87" t="s">
        <v>2746</v>
      </c>
      <c r="U2033" s="90">
        <v>44081.397118055553</v>
      </c>
      <c r="V2033" s="92" t="s">
        <v>4203</v>
      </c>
      <c r="W2033" s="87"/>
      <c r="X2033" s="87"/>
      <c r="Y2033" s="96" t="s">
        <v>6203</v>
      </c>
      <c r="Z2033" s="87"/>
      <c r="AA2033" s="48"/>
      <c r="AB2033" s="49"/>
      <c r="AC2033" s="48"/>
      <c r="AD2033" s="49"/>
      <c r="AE2033" s="48"/>
      <c r="AF2033" s="49"/>
      <c r="AG2033" s="48"/>
      <c r="AH2033" s="49"/>
      <c r="AI2033" s="48"/>
    </row>
    <row r="2034" spans="1:35" x14ac:dyDescent="0.25">
      <c r="A2034" s="62" t="s">
        <v>993</v>
      </c>
      <c r="B2034" s="62" t="s">
        <v>1352</v>
      </c>
      <c r="C2034" s="63"/>
      <c r="D2034" s="64"/>
      <c r="E2034" s="65"/>
      <c r="F2034" s="66"/>
      <c r="G2034" s="63"/>
      <c r="H2034" s="67"/>
      <c r="I2034" s="68"/>
      <c r="J2034" s="68"/>
      <c r="K2034" s="34"/>
      <c r="L2034" s="75">
        <v>2034</v>
      </c>
      <c r="M2034" s="75" t="b">
        <f xml:space="preserve"> IF(AND(Edges[Relationship Date (UTC)] &gt;= Misc!$O$2, Edges[Relationship Date (UTC)] &lt;= Misc!$P$2,Edges[Tweet Date (UTC)] &gt;= Misc!$O$3, Edges[Tweet Date (UTC)] &lt;= Misc!$P$3,TRUE), TRUE, FALSE)</f>
        <v>1</v>
      </c>
      <c r="N2034" s="70"/>
      <c r="O2034" s="87" t="s">
        <v>1908</v>
      </c>
      <c r="P2034" s="90">
        <v>44081.397118055553</v>
      </c>
      <c r="Q2034" s="87" t="s">
        <v>2449</v>
      </c>
      <c r="R2034" s="87"/>
      <c r="S2034" s="87"/>
      <c r="T2034" s="87" t="s">
        <v>2746</v>
      </c>
      <c r="U2034" s="90">
        <v>44081.397118055553</v>
      </c>
      <c r="V2034" s="92" t="s">
        <v>4203</v>
      </c>
      <c r="W2034" s="87"/>
      <c r="X2034" s="87"/>
      <c r="Y2034" s="96" t="s">
        <v>6203</v>
      </c>
      <c r="Z2034" s="87"/>
      <c r="AA2034" s="48"/>
      <c r="AB2034" s="49"/>
      <c r="AC2034" s="48"/>
      <c r="AD2034" s="49"/>
      <c r="AE2034" s="48"/>
      <c r="AF2034" s="49"/>
      <c r="AG2034" s="48"/>
      <c r="AH2034" s="49"/>
      <c r="AI2034" s="48"/>
    </row>
    <row r="2035" spans="1:35" x14ac:dyDescent="0.25">
      <c r="A2035" s="62" t="s">
        <v>993</v>
      </c>
      <c r="B2035" s="62" t="s">
        <v>1352</v>
      </c>
      <c r="C2035" s="63"/>
      <c r="D2035" s="64"/>
      <c r="E2035" s="65"/>
      <c r="F2035" s="66"/>
      <c r="G2035" s="63"/>
      <c r="H2035" s="67"/>
      <c r="I2035" s="68"/>
      <c r="J2035" s="68"/>
      <c r="K2035" s="34"/>
      <c r="L2035" s="75">
        <v>2035</v>
      </c>
      <c r="M2035" s="75" t="b">
        <f xml:space="preserve"> IF(AND(Edges[Relationship Date (UTC)] &gt;= Misc!$O$2, Edges[Relationship Date (UTC)] &lt;= Misc!$P$2,Edges[Tweet Date (UTC)] &gt;= Misc!$O$3, Edges[Tweet Date (UTC)] &lt;= Misc!$P$3,TRUE), TRUE, FALSE)</f>
        <v>1</v>
      </c>
      <c r="N2035" s="70"/>
      <c r="O2035" s="87" t="s">
        <v>1908</v>
      </c>
      <c r="P2035" s="90">
        <v>44081.397152777776</v>
      </c>
      <c r="Q2035" s="87" t="s">
        <v>2460</v>
      </c>
      <c r="R2035" s="87"/>
      <c r="S2035" s="87"/>
      <c r="T2035" s="87" t="s">
        <v>2839</v>
      </c>
      <c r="U2035" s="90">
        <v>44081.397152777776</v>
      </c>
      <c r="V2035" s="92" t="s">
        <v>4214</v>
      </c>
      <c r="W2035" s="87"/>
      <c r="X2035" s="87"/>
      <c r="Y2035" s="96" t="s">
        <v>6214</v>
      </c>
      <c r="Z2035" s="87"/>
      <c r="AA2035" s="48"/>
      <c r="AB2035" s="49"/>
      <c r="AC2035" s="48"/>
      <c r="AD2035" s="49"/>
      <c r="AE2035" s="48"/>
      <c r="AF2035" s="49"/>
      <c r="AG2035" s="48"/>
      <c r="AH2035" s="49"/>
      <c r="AI2035" s="48"/>
    </row>
    <row r="2036" spans="1:35" x14ac:dyDescent="0.25">
      <c r="A2036" s="62" t="s">
        <v>993</v>
      </c>
      <c r="B2036" s="62" t="s">
        <v>1353</v>
      </c>
      <c r="C2036" s="63"/>
      <c r="D2036" s="64"/>
      <c r="E2036" s="65"/>
      <c r="F2036" s="66"/>
      <c r="G2036" s="63"/>
      <c r="H2036" s="67"/>
      <c r="I2036" s="68"/>
      <c r="J2036" s="68"/>
      <c r="K2036" s="34"/>
      <c r="L2036" s="75">
        <v>2036</v>
      </c>
      <c r="M2036" s="75" t="b">
        <f xml:space="preserve"> IF(AND(Edges[Relationship Date (UTC)] &gt;= Misc!$O$2, Edges[Relationship Date (UTC)] &lt;= Misc!$P$2,Edges[Tweet Date (UTC)] &gt;= Misc!$O$3, Edges[Tweet Date (UTC)] &lt;= Misc!$P$3,TRUE), TRUE, FALSE)</f>
        <v>1</v>
      </c>
      <c r="N2036" s="70"/>
      <c r="O2036" s="87" t="s">
        <v>1908</v>
      </c>
      <c r="P2036" s="90">
        <v>44081.397187499999</v>
      </c>
      <c r="Q2036" s="87" t="s">
        <v>2461</v>
      </c>
      <c r="R2036" s="87"/>
      <c r="S2036" s="87"/>
      <c r="T2036" s="87" t="s">
        <v>2746</v>
      </c>
      <c r="U2036" s="90">
        <v>44081.397187499999</v>
      </c>
      <c r="V2036" s="92" t="s">
        <v>4215</v>
      </c>
      <c r="W2036" s="87"/>
      <c r="X2036" s="87"/>
      <c r="Y2036" s="96" t="s">
        <v>6215</v>
      </c>
      <c r="Z2036" s="87"/>
      <c r="AA2036" s="48"/>
      <c r="AB2036" s="49"/>
      <c r="AC2036" s="48"/>
      <c r="AD2036" s="49"/>
      <c r="AE2036" s="48"/>
      <c r="AF2036" s="49"/>
      <c r="AG2036" s="48"/>
      <c r="AH2036" s="49"/>
      <c r="AI2036" s="48"/>
    </row>
    <row r="2037" spans="1:35" x14ac:dyDescent="0.25">
      <c r="A2037" s="62" t="s">
        <v>993</v>
      </c>
      <c r="B2037" s="62" t="s">
        <v>1356</v>
      </c>
      <c r="C2037" s="63"/>
      <c r="D2037" s="64"/>
      <c r="E2037" s="65"/>
      <c r="F2037" s="66"/>
      <c r="G2037" s="63"/>
      <c r="H2037" s="67"/>
      <c r="I2037" s="68"/>
      <c r="J2037" s="68"/>
      <c r="K2037" s="34"/>
      <c r="L2037" s="75">
        <v>2037</v>
      </c>
      <c r="M2037" s="75" t="b">
        <f xml:space="preserve"> IF(AND(Edges[Relationship Date (UTC)] &gt;= Misc!$O$2, Edges[Relationship Date (UTC)] &lt;= Misc!$P$2,Edges[Tweet Date (UTC)] &gt;= Misc!$O$3, Edges[Tweet Date (UTC)] &lt;= Misc!$P$3,TRUE), TRUE, FALSE)</f>
        <v>1</v>
      </c>
      <c r="N2037" s="70"/>
      <c r="O2037" s="87" t="s">
        <v>1908</v>
      </c>
      <c r="P2037" s="90">
        <v>44081.397187499999</v>
      </c>
      <c r="Q2037" s="87" t="s">
        <v>2461</v>
      </c>
      <c r="R2037" s="87"/>
      <c r="S2037" s="87"/>
      <c r="T2037" s="87" t="s">
        <v>2746</v>
      </c>
      <c r="U2037" s="90">
        <v>44081.397187499999</v>
      </c>
      <c r="V2037" s="92" t="s">
        <v>4215</v>
      </c>
      <c r="W2037" s="87"/>
      <c r="X2037" s="87"/>
      <c r="Y2037" s="96" t="s">
        <v>6215</v>
      </c>
      <c r="Z2037" s="87"/>
      <c r="AA2037" s="48"/>
      <c r="AB2037" s="49"/>
      <c r="AC2037" s="48"/>
      <c r="AD2037" s="49"/>
      <c r="AE2037" s="48"/>
      <c r="AF2037" s="49"/>
      <c r="AG2037" s="48"/>
      <c r="AH2037" s="49"/>
      <c r="AI2037" s="48"/>
    </row>
    <row r="2038" spans="1:35" x14ac:dyDescent="0.25">
      <c r="A2038" s="62" t="s">
        <v>993</v>
      </c>
      <c r="B2038" s="62" t="s">
        <v>1354</v>
      </c>
      <c r="C2038" s="63"/>
      <c r="D2038" s="64"/>
      <c r="E2038" s="65"/>
      <c r="F2038" s="66"/>
      <c r="G2038" s="63"/>
      <c r="H2038" s="67"/>
      <c r="I2038" s="68"/>
      <c r="J2038" s="68"/>
      <c r="K2038" s="34"/>
      <c r="L2038" s="75">
        <v>2038</v>
      </c>
      <c r="M2038" s="75" t="b">
        <f xml:space="preserve"> IF(AND(Edges[Relationship Date (UTC)] &gt;= Misc!$O$2, Edges[Relationship Date (UTC)] &lt;= Misc!$P$2,Edges[Tweet Date (UTC)] &gt;= Misc!$O$3, Edges[Tweet Date (UTC)] &lt;= Misc!$P$3,TRUE), TRUE, FALSE)</f>
        <v>1</v>
      </c>
      <c r="N2038" s="70"/>
      <c r="O2038" s="87" t="s">
        <v>1908</v>
      </c>
      <c r="P2038" s="90">
        <v>44081.397187499999</v>
      </c>
      <c r="Q2038" s="87" t="s">
        <v>2461</v>
      </c>
      <c r="R2038" s="87"/>
      <c r="S2038" s="87"/>
      <c r="T2038" s="87" t="s">
        <v>2746</v>
      </c>
      <c r="U2038" s="90">
        <v>44081.397187499999</v>
      </c>
      <c r="V2038" s="92" t="s">
        <v>4215</v>
      </c>
      <c r="W2038" s="87"/>
      <c r="X2038" s="87"/>
      <c r="Y2038" s="96" t="s">
        <v>6215</v>
      </c>
      <c r="Z2038" s="87"/>
      <c r="AA2038" s="48"/>
      <c r="AB2038" s="49"/>
      <c r="AC2038" s="48"/>
      <c r="AD2038" s="49"/>
      <c r="AE2038" s="48"/>
      <c r="AF2038" s="49"/>
      <c r="AG2038" s="48"/>
      <c r="AH2038" s="49"/>
      <c r="AI2038" s="48"/>
    </row>
    <row r="2039" spans="1:35" x14ac:dyDescent="0.25">
      <c r="A2039" s="62" t="s">
        <v>993</v>
      </c>
      <c r="B2039" s="62" t="s">
        <v>1386</v>
      </c>
      <c r="C2039" s="63"/>
      <c r="D2039" s="64"/>
      <c r="E2039" s="65"/>
      <c r="F2039" s="66"/>
      <c r="G2039" s="63"/>
      <c r="H2039" s="67"/>
      <c r="I2039" s="68"/>
      <c r="J2039" s="68"/>
      <c r="K2039" s="34"/>
      <c r="L2039" s="75">
        <v>2039</v>
      </c>
      <c r="M2039" s="75" t="b">
        <f xml:space="preserve"> IF(AND(Edges[Relationship Date (UTC)] &gt;= Misc!$O$2, Edges[Relationship Date (UTC)] &lt;= Misc!$P$2,Edges[Tweet Date (UTC)] &gt;= Misc!$O$3, Edges[Tweet Date (UTC)] &lt;= Misc!$P$3,TRUE), TRUE, FALSE)</f>
        <v>1</v>
      </c>
      <c r="N2039" s="70"/>
      <c r="O2039" s="87" t="s">
        <v>1908</v>
      </c>
      <c r="P2039" s="90">
        <v>44081.397187499999</v>
      </c>
      <c r="Q2039" s="87" t="s">
        <v>2461</v>
      </c>
      <c r="R2039" s="87"/>
      <c r="S2039" s="87"/>
      <c r="T2039" s="87" t="s">
        <v>2746</v>
      </c>
      <c r="U2039" s="90">
        <v>44081.397187499999</v>
      </c>
      <c r="V2039" s="92" t="s">
        <v>4215</v>
      </c>
      <c r="W2039" s="87"/>
      <c r="X2039" s="87"/>
      <c r="Y2039" s="96" t="s">
        <v>6215</v>
      </c>
      <c r="Z2039" s="87"/>
      <c r="AA2039" s="48"/>
      <c r="AB2039" s="49"/>
      <c r="AC2039" s="48"/>
      <c r="AD2039" s="49"/>
      <c r="AE2039" s="48"/>
      <c r="AF2039" s="49"/>
      <c r="AG2039" s="48"/>
      <c r="AH2039" s="49"/>
      <c r="AI2039" s="48"/>
    </row>
    <row r="2040" spans="1:35" x14ac:dyDescent="0.25">
      <c r="A2040" s="62" t="s">
        <v>993</v>
      </c>
      <c r="B2040" s="62" t="s">
        <v>1352</v>
      </c>
      <c r="C2040" s="63"/>
      <c r="D2040" s="64"/>
      <c r="E2040" s="65"/>
      <c r="F2040" s="66"/>
      <c r="G2040" s="63"/>
      <c r="H2040" s="67"/>
      <c r="I2040" s="68"/>
      <c r="J2040" s="68"/>
      <c r="K2040" s="34"/>
      <c r="L2040" s="75">
        <v>2040</v>
      </c>
      <c r="M2040" s="75" t="b">
        <f xml:space="preserve"> IF(AND(Edges[Relationship Date (UTC)] &gt;= Misc!$O$2, Edges[Relationship Date (UTC)] &lt;= Misc!$P$2,Edges[Tweet Date (UTC)] &gt;= Misc!$O$3, Edges[Tweet Date (UTC)] &lt;= Misc!$P$3,TRUE), TRUE, FALSE)</f>
        <v>1</v>
      </c>
      <c r="N2040" s="70"/>
      <c r="O2040" s="87" t="s">
        <v>1908</v>
      </c>
      <c r="P2040" s="90">
        <v>44081.397187499999</v>
      </c>
      <c r="Q2040" s="87" t="s">
        <v>2461</v>
      </c>
      <c r="R2040" s="87"/>
      <c r="S2040" s="87"/>
      <c r="T2040" s="87" t="s">
        <v>2746</v>
      </c>
      <c r="U2040" s="90">
        <v>44081.397187499999</v>
      </c>
      <c r="V2040" s="92" t="s">
        <v>4215</v>
      </c>
      <c r="W2040" s="87"/>
      <c r="X2040" s="87"/>
      <c r="Y2040" s="96" t="s">
        <v>6215</v>
      </c>
      <c r="Z2040" s="87"/>
      <c r="AA2040" s="48">
        <v>0</v>
      </c>
      <c r="AB2040" s="49">
        <v>0</v>
      </c>
      <c r="AC2040" s="48">
        <v>0</v>
      </c>
      <c r="AD2040" s="49">
        <v>0</v>
      </c>
      <c r="AE2040" s="48">
        <v>0</v>
      </c>
      <c r="AF2040" s="49">
        <v>0</v>
      </c>
      <c r="AG2040" s="48">
        <v>16</v>
      </c>
      <c r="AH2040" s="49">
        <v>100</v>
      </c>
      <c r="AI2040" s="48">
        <v>16</v>
      </c>
    </row>
    <row r="2041" spans="1:35" x14ac:dyDescent="0.25">
      <c r="A2041" s="62" t="s">
        <v>993</v>
      </c>
      <c r="B2041" s="62" t="s">
        <v>1352</v>
      </c>
      <c r="C2041" s="63"/>
      <c r="D2041" s="64"/>
      <c r="E2041" s="65"/>
      <c r="F2041" s="66"/>
      <c r="G2041" s="63"/>
      <c r="H2041" s="67"/>
      <c r="I2041" s="68"/>
      <c r="J2041" s="68"/>
      <c r="K2041" s="34"/>
      <c r="L2041" s="75">
        <v>2041</v>
      </c>
      <c r="M2041" s="75" t="b">
        <f xml:space="preserve"> IF(AND(Edges[Relationship Date (UTC)] &gt;= Misc!$O$2, Edges[Relationship Date (UTC)] &lt;= Misc!$P$2,Edges[Tweet Date (UTC)] &gt;= Misc!$O$3, Edges[Tweet Date (UTC)] &lt;= Misc!$P$3,TRUE), TRUE, FALSE)</f>
        <v>1</v>
      </c>
      <c r="N2041" s="70"/>
      <c r="O2041" s="87" t="s">
        <v>1908</v>
      </c>
      <c r="P2041" s="90">
        <v>44081.397233796299</v>
      </c>
      <c r="Q2041" s="87" t="s">
        <v>2303</v>
      </c>
      <c r="R2041" s="87"/>
      <c r="S2041" s="87"/>
      <c r="T2041" s="87"/>
      <c r="U2041" s="90">
        <v>44081.397233796299</v>
      </c>
      <c r="V2041" s="92" t="s">
        <v>4253</v>
      </c>
      <c r="W2041" s="87"/>
      <c r="X2041" s="87"/>
      <c r="Y2041" s="96" t="s">
        <v>6253</v>
      </c>
      <c r="Z2041" s="87"/>
      <c r="AA2041" s="48">
        <v>0</v>
      </c>
      <c r="AB2041" s="49">
        <v>0</v>
      </c>
      <c r="AC2041" s="48">
        <v>0</v>
      </c>
      <c r="AD2041" s="49">
        <v>0</v>
      </c>
      <c r="AE2041" s="48">
        <v>0</v>
      </c>
      <c r="AF2041" s="49">
        <v>0</v>
      </c>
      <c r="AG2041" s="48">
        <v>42</v>
      </c>
      <c r="AH2041" s="49">
        <v>100</v>
      </c>
      <c r="AI2041" s="48">
        <v>42</v>
      </c>
    </row>
    <row r="2042" spans="1:35" x14ac:dyDescent="0.25">
      <c r="A2042" s="62" t="s">
        <v>993</v>
      </c>
      <c r="B2042" s="62" t="s">
        <v>1352</v>
      </c>
      <c r="C2042" s="63"/>
      <c r="D2042" s="64"/>
      <c r="E2042" s="65"/>
      <c r="F2042" s="66"/>
      <c r="G2042" s="63"/>
      <c r="H2042" s="67"/>
      <c r="I2042" s="68"/>
      <c r="J2042" s="68"/>
      <c r="K2042" s="34"/>
      <c r="L2042" s="75">
        <v>2042</v>
      </c>
      <c r="M2042" s="75" t="b">
        <f xml:space="preserve"> IF(AND(Edges[Relationship Date (UTC)] &gt;= Misc!$O$2, Edges[Relationship Date (UTC)] &lt;= Misc!$P$2,Edges[Tweet Date (UTC)] &gt;= Misc!$O$3, Edges[Tweet Date (UTC)] &lt;= Misc!$P$3,TRUE), TRUE, FALSE)</f>
        <v>1</v>
      </c>
      <c r="N2042" s="70"/>
      <c r="O2042" s="87" t="s">
        <v>1908</v>
      </c>
      <c r="P2042" s="90">
        <v>44081.397314814814</v>
      </c>
      <c r="Q2042" s="87" t="s">
        <v>2464</v>
      </c>
      <c r="R2042" s="87"/>
      <c r="S2042" s="87"/>
      <c r="T2042" s="87"/>
      <c r="U2042" s="90">
        <v>44081.397314814814</v>
      </c>
      <c r="V2042" s="92" t="s">
        <v>4254</v>
      </c>
      <c r="W2042" s="87"/>
      <c r="X2042" s="87"/>
      <c r="Y2042" s="96" t="s">
        <v>6254</v>
      </c>
      <c r="Z2042" s="87"/>
      <c r="AA2042" s="48">
        <v>0</v>
      </c>
      <c r="AB2042" s="49">
        <v>0</v>
      </c>
      <c r="AC2042" s="48">
        <v>0</v>
      </c>
      <c r="AD2042" s="49">
        <v>0</v>
      </c>
      <c r="AE2042" s="48">
        <v>0</v>
      </c>
      <c r="AF2042" s="49">
        <v>0</v>
      </c>
      <c r="AG2042" s="48">
        <v>40</v>
      </c>
      <c r="AH2042" s="49">
        <v>100</v>
      </c>
      <c r="AI2042" s="48">
        <v>40</v>
      </c>
    </row>
    <row r="2043" spans="1:35" x14ac:dyDescent="0.25">
      <c r="A2043" s="62" t="s">
        <v>993</v>
      </c>
      <c r="B2043" s="62" t="s">
        <v>1352</v>
      </c>
      <c r="C2043" s="63"/>
      <c r="D2043" s="64"/>
      <c r="E2043" s="65"/>
      <c r="F2043" s="66"/>
      <c r="G2043" s="63"/>
      <c r="H2043" s="67"/>
      <c r="I2043" s="68"/>
      <c r="J2043" s="68"/>
      <c r="K2043" s="34"/>
      <c r="L2043" s="75">
        <v>2043</v>
      </c>
      <c r="M2043" s="75" t="b">
        <f xml:space="preserve"> IF(AND(Edges[Relationship Date (UTC)] &gt;= Misc!$O$2, Edges[Relationship Date (UTC)] &lt;= Misc!$P$2,Edges[Tweet Date (UTC)] &gt;= Misc!$O$3, Edges[Tweet Date (UTC)] &lt;= Misc!$P$3,TRUE), TRUE, FALSE)</f>
        <v>1</v>
      </c>
      <c r="N2043" s="70"/>
      <c r="O2043" s="87" t="s">
        <v>1908</v>
      </c>
      <c r="P2043" s="90">
        <v>44081.397349537037</v>
      </c>
      <c r="Q2043" s="87" t="s">
        <v>2462</v>
      </c>
      <c r="R2043" s="87"/>
      <c r="S2043" s="87"/>
      <c r="T2043" s="87"/>
      <c r="U2043" s="90">
        <v>44081.397349537037</v>
      </c>
      <c r="V2043" s="92" t="s">
        <v>4255</v>
      </c>
      <c r="W2043" s="87"/>
      <c r="X2043" s="87"/>
      <c r="Y2043" s="96" t="s">
        <v>6255</v>
      </c>
      <c r="Z2043" s="87"/>
      <c r="AA2043" s="48">
        <v>0</v>
      </c>
      <c r="AB2043" s="49">
        <v>0</v>
      </c>
      <c r="AC2043" s="48">
        <v>0</v>
      </c>
      <c r="AD2043" s="49">
        <v>0</v>
      </c>
      <c r="AE2043" s="48">
        <v>0</v>
      </c>
      <c r="AF2043" s="49">
        <v>0</v>
      </c>
      <c r="AG2043" s="48">
        <v>42</v>
      </c>
      <c r="AH2043" s="49">
        <v>100</v>
      </c>
      <c r="AI2043" s="48">
        <v>42</v>
      </c>
    </row>
    <row r="2044" spans="1:35" x14ac:dyDescent="0.25">
      <c r="A2044" s="62" t="s">
        <v>993</v>
      </c>
      <c r="B2044" s="62" t="s">
        <v>1352</v>
      </c>
      <c r="C2044" s="63"/>
      <c r="D2044" s="64"/>
      <c r="E2044" s="65"/>
      <c r="F2044" s="66"/>
      <c r="G2044" s="63"/>
      <c r="H2044" s="67"/>
      <c r="I2044" s="68"/>
      <c r="J2044" s="68"/>
      <c r="K2044" s="34"/>
      <c r="L2044" s="75">
        <v>2044</v>
      </c>
      <c r="M2044" s="75" t="b">
        <f xml:space="preserve"> IF(AND(Edges[Relationship Date (UTC)] &gt;= Misc!$O$2, Edges[Relationship Date (UTC)] &lt;= Misc!$P$2,Edges[Tweet Date (UTC)] &gt;= Misc!$O$3, Edges[Tweet Date (UTC)] &lt;= Misc!$P$3,TRUE), TRUE, FALSE)</f>
        <v>1</v>
      </c>
      <c r="N2044" s="70"/>
      <c r="O2044" s="87" t="s">
        <v>1908</v>
      </c>
      <c r="P2044" s="90">
        <v>44081.39738425926</v>
      </c>
      <c r="Q2044" s="87" t="s">
        <v>2303</v>
      </c>
      <c r="R2044" s="87"/>
      <c r="S2044" s="87"/>
      <c r="T2044" s="87"/>
      <c r="U2044" s="90">
        <v>44081.39738425926</v>
      </c>
      <c r="V2044" s="92" t="s">
        <v>4256</v>
      </c>
      <c r="W2044" s="87"/>
      <c r="X2044" s="87"/>
      <c r="Y2044" s="96" t="s">
        <v>6256</v>
      </c>
      <c r="Z2044" s="87"/>
      <c r="AA2044" s="48">
        <v>0</v>
      </c>
      <c r="AB2044" s="49">
        <v>0</v>
      </c>
      <c r="AC2044" s="48">
        <v>0</v>
      </c>
      <c r="AD2044" s="49">
        <v>0</v>
      </c>
      <c r="AE2044" s="48">
        <v>0</v>
      </c>
      <c r="AF2044" s="49">
        <v>0</v>
      </c>
      <c r="AG2044" s="48">
        <v>42</v>
      </c>
      <c r="AH2044" s="49">
        <v>100</v>
      </c>
      <c r="AI2044" s="48">
        <v>42</v>
      </c>
    </row>
    <row r="2045" spans="1:35" x14ac:dyDescent="0.25">
      <c r="A2045" s="62" t="s">
        <v>994</v>
      </c>
      <c r="B2045" s="62" t="s">
        <v>1458</v>
      </c>
      <c r="C2045" s="63"/>
      <c r="D2045" s="64"/>
      <c r="E2045" s="65"/>
      <c r="F2045" s="66"/>
      <c r="G2045" s="63"/>
      <c r="H2045" s="67"/>
      <c r="I2045" s="68"/>
      <c r="J2045" s="68"/>
      <c r="K2045" s="34"/>
      <c r="L2045" s="75">
        <v>2045</v>
      </c>
      <c r="M2045" s="75" t="b">
        <f xml:space="preserve"> IF(AND(Edges[Relationship Date (UTC)] &gt;= Misc!$O$2, Edges[Relationship Date (UTC)] &lt;= Misc!$P$2,Edges[Tweet Date (UTC)] &gt;= Misc!$O$3, Edges[Tweet Date (UTC)] &lt;= Misc!$P$3,TRUE), TRUE, FALSE)</f>
        <v>1</v>
      </c>
      <c r="N2045" s="70"/>
      <c r="O2045" s="87" t="s">
        <v>1908</v>
      </c>
      <c r="P2045" s="90">
        <v>44081.39739583333</v>
      </c>
      <c r="Q2045" s="87" t="s">
        <v>2128</v>
      </c>
      <c r="R2045" s="87"/>
      <c r="S2045" s="87"/>
      <c r="T2045" s="87" t="s">
        <v>2805</v>
      </c>
      <c r="U2045" s="90">
        <v>44081.39739583333</v>
      </c>
      <c r="V2045" s="92" t="s">
        <v>4264</v>
      </c>
      <c r="W2045" s="87"/>
      <c r="X2045" s="87"/>
      <c r="Y2045" s="96" t="s">
        <v>6264</v>
      </c>
      <c r="Z2045" s="87"/>
      <c r="AA2045" s="48"/>
      <c r="AB2045" s="49"/>
      <c r="AC2045" s="48"/>
      <c r="AD2045" s="49"/>
      <c r="AE2045" s="48"/>
      <c r="AF2045" s="49"/>
      <c r="AG2045" s="48"/>
      <c r="AH2045" s="49"/>
      <c r="AI2045" s="48"/>
    </row>
    <row r="2046" spans="1:35" x14ac:dyDescent="0.25">
      <c r="A2046" s="62" t="s">
        <v>994</v>
      </c>
      <c r="B2046" s="62" t="s">
        <v>1459</v>
      </c>
      <c r="C2046" s="63"/>
      <c r="D2046" s="64"/>
      <c r="E2046" s="65"/>
      <c r="F2046" s="66"/>
      <c r="G2046" s="63"/>
      <c r="H2046" s="67"/>
      <c r="I2046" s="68"/>
      <c r="J2046" s="68"/>
      <c r="K2046" s="34"/>
      <c r="L2046" s="75">
        <v>2046</v>
      </c>
      <c r="M2046" s="75" t="b">
        <f xml:space="preserve"> IF(AND(Edges[Relationship Date (UTC)] &gt;= Misc!$O$2, Edges[Relationship Date (UTC)] &lt;= Misc!$P$2,Edges[Tweet Date (UTC)] &gt;= Misc!$O$3, Edges[Tweet Date (UTC)] &lt;= Misc!$P$3,TRUE), TRUE, FALSE)</f>
        <v>1</v>
      </c>
      <c r="N2046" s="70"/>
      <c r="O2046" s="87" t="s">
        <v>1908</v>
      </c>
      <c r="P2046" s="90">
        <v>44081.39739583333</v>
      </c>
      <c r="Q2046" s="87" t="s">
        <v>2128</v>
      </c>
      <c r="R2046" s="87"/>
      <c r="S2046" s="87"/>
      <c r="T2046" s="87" t="s">
        <v>2805</v>
      </c>
      <c r="U2046" s="90">
        <v>44081.39739583333</v>
      </c>
      <c r="V2046" s="92" t="s">
        <v>4264</v>
      </c>
      <c r="W2046" s="87"/>
      <c r="X2046" s="87"/>
      <c r="Y2046" s="96" t="s">
        <v>6264</v>
      </c>
      <c r="Z2046" s="87"/>
      <c r="AA2046" s="48"/>
      <c r="AB2046" s="49"/>
      <c r="AC2046" s="48"/>
      <c r="AD2046" s="49"/>
      <c r="AE2046" s="48"/>
      <c r="AF2046" s="49"/>
      <c r="AG2046" s="48"/>
      <c r="AH2046" s="49"/>
      <c r="AI2046" s="48"/>
    </row>
    <row r="2047" spans="1:35" x14ac:dyDescent="0.25">
      <c r="A2047" s="62" t="s">
        <v>994</v>
      </c>
      <c r="B2047" s="62" t="s">
        <v>1460</v>
      </c>
      <c r="C2047" s="63"/>
      <c r="D2047" s="64"/>
      <c r="E2047" s="65"/>
      <c r="F2047" s="66"/>
      <c r="G2047" s="63"/>
      <c r="H2047" s="67"/>
      <c r="I2047" s="68"/>
      <c r="J2047" s="68"/>
      <c r="K2047" s="34"/>
      <c r="L2047" s="75">
        <v>2047</v>
      </c>
      <c r="M2047" s="75" t="b">
        <f xml:space="preserve"> IF(AND(Edges[Relationship Date (UTC)] &gt;= Misc!$O$2, Edges[Relationship Date (UTC)] &lt;= Misc!$P$2,Edges[Tweet Date (UTC)] &gt;= Misc!$O$3, Edges[Tweet Date (UTC)] &lt;= Misc!$P$3,TRUE), TRUE, FALSE)</f>
        <v>1</v>
      </c>
      <c r="N2047" s="70"/>
      <c r="O2047" s="87" t="s">
        <v>1908</v>
      </c>
      <c r="P2047" s="90">
        <v>44081.39739583333</v>
      </c>
      <c r="Q2047" s="87" t="s">
        <v>2128</v>
      </c>
      <c r="R2047" s="87"/>
      <c r="S2047" s="87"/>
      <c r="T2047" s="87" t="s">
        <v>2805</v>
      </c>
      <c r="U2047" s="90">
        <v>44081.39739583333</v>
      </c>
      <c r="V2047" s="92" t="s">
        <v>4264</v>
      </c>
      <c r="W2047" s="87"/>
      <c r="X2047" s="87"/>
      <c r="Y2047" s="96" t="s">
        <v>6264</v>
      </c>
      <c r="Z2047" s="87"/>
      <c r="AA2047" s="48"/>
      <c r="AB2047" s="49"/>
      <c r="AC2047" s="48"/>
      <c r="AD2047" s="49"/>
      <c r="AE2047" s="48"/>
      <c r="AF2047" s="49"/>
      <c r="AG2047" s="48"/>
      <c r="AH2047" s="49"/>
      <c r="AI2047" s="48"/>
    </row>
    <row r="2048" spans="1:35" x14ac:dyDescent="0.25">
      <c r="A2048" s="62" t="s">
        <v>994</v>
      </c>
      <c r="B2048" s="62" t="s">
        <v>1461</v>
      </c>
      <c r="C2048" s="63"/>
      <c r="D2048" s="64"/>
      <c r="E2048" s="65"/>
      <c r="F2048" s="66"/>
      <c r="G2048" s="63"/>
      <c r="H2048" s="67"/>
      <c r="I2048" s="68"/>
      <c r="J2048" s="68"/>
      <c r="K2048" s="34"/>
      <c r="L2048" s="75">
        <v>2048</v>
      </c>
      <c r="M2048" s="75" t="b">
        <f xml:space="preserve"> IF(AND(Edges[Relationship Date (UTC)] &gt;= Misc!$O$2, Edges[Relationship Date (UTC)] &lt;= Misc!$P$2,Edges[Tweet Date (UTC)] &gt;= Misc!$O$3, Edges[Tweet Date (UTC)] &lt;= Misc!$P$3,TRUE), TRUE, FALSE)</f>
        <v>1</v>
      </c>
      <c r="N2048" s="70"/>
      <c r="O2048" s="87" t="s">
        <v>1908</v>
      </c>
      <c r="P2048" s="90">
        <v>44081.39739583333</v>
      </c>
      <c r="Q2048" s="87" t="s">
        <v>2128</v>
      </c>
      <c r="R2048" s="87"/>
      <c r="S2048" s="87"/>
      <c r="T2048" s="87" t="s">
        <v>2805</v>
      </c>
      <c r="U2048" s="90">
        <v>44081.39739583333</v>
      </c>
      <c r="V2048" s="92" t="s">
        <v>4264</v>
      </c>
      <c r="W2048" s="87"/>
      <c r="X2048" s="87"/>
      <c r="Y2048" s="96" t="s">
        <v>6264</v>
      </c>
      <c r="Z2048" s="87"/>
      <c r="AA2048" s="48"/>
      <c r="AB2048" s="49"/>
      <c r="AC2048" s="48"/>
      <c r="AD2048" s="49"/>
      <c r="AE2048" s="48"/>
      <c r="AF2048" s="49"/>
      <c r="AG2048" s="48"/>
      <c r="AH2048" s="49"/>
      <c r="AI2048" s="48"/>
    </row>
    <row r="2049" spans="1:35" x14ac:dyDescent="0.25">
      <c r="A2049" s="62" t="s">
        <v>994</v>
      </c>
      <c r="B2049" s="62" t="s">
        <v>1462</v>
      </c>
      <c r="C2049" s="63"/>
      <c r="D2049" s="64"/>
      <c r="E2049" s="65"/>
      <c r="F2049" s="66"/>
      <c r="G2049" s="63"/>
      <c r="H2049" s="67"/>
      <c r="I2049" s="68"/>
      <c r="J2049" s="68"/>
      <c r="K2049" s="34"/>
      <c r="L2049" s="75">
        <v>2049</v>
      </c>
      <c r="M2049" s="75" t="b">
        <f xml:space="preserve"> IF(AND(Edges[Relationship Date (UTC)] &gt;= Misc!$O$2, Edges[Relationship Date (UTC)] &lt;= Misc!$P$2,Edges[Tweet Date (UTC)] &gt;= Misc!$O$3, Edges[Tweet Date (UTC)] &lt;= Misc!$P$3,TRUE), TRUE, FALSE)</f>
        <v>1</v>
      </c>
      <c r="N2049" s="70"/>
      <c r="O2049" s="87" t="s">
        <v>1908</v>
      </c>
      <c r="P2049" s="90">
        <v>44081.39739583333</v>
      </c>
      <c r="Q2049" s="87" t="s">
        <v>2128</v>
      </c>
      <c r="R2049" s="87"/>
      <c r="S2049" s="87"/>
      <c r="T2049" s="87" t="s">
        <v>2805</v>
      </c>
      <c r="U2049" s="90">
        <v>44081.39739583333</v>
      </c>
      <c r="V2049" s="92" t="s">
        <v>4264</v>
      </c>
      <c r="W2049" s="87"/>
      <c r="X2049" s="87"/>
      <c r="Y2049" s="96" t="s">
        <v>6264</v>
      </c>
      <c r="Z2049" s="87"/>
      <c r="AA2049" s="48"/>
      <c r="AB2049" s="49"/>
      <c r="AC2049" s="48"/>
      <c r="AD2049" s="49"/>
      <c r="AE2049" s="48"/>
      <c r="AF2049" s="49"/>
      <c r="AG2049" s="48"/>
      <c r="AH2049" s="49"/>
      <c r="AI2049" s="48"/>
    </row>
    <row r="2050" spans="1:35" x14ac:dyDescent="0.25">
      <c r="A2050" s="62" t="s">
        <v>994</v>
      </c>
      <c r="B2050" s="62" t="s">
        <v>1354</v>
      </c>
      <c r="C2050" s="63"/>
      <c r="D2050" s="64"/>
      <c r="E2050" s="65"/>
      <c r="F2050" s="66"/>
      <c r="G2050" s="63"/>
      <c r="H2050" s="67"/>
      <c r="I2050" s="68"/>
      <c r="J2050" s="68"/>
      <c r="K2050" s="34"/>
      <c r="L2050" s="75">
        <v>2050</v>
      </c>
      <c r="M2050" s="75" t="b">
        <f xml:space="preserve"> IF(AND(Edges[Relationship Date (UTC)] &gt;= Misc!$O$2, Edges[Relationship Date (UTC)] &lt;= Misc!$P$2,Edges[Tweet Date (UTC)] &gt;= Misc!$O$3, Edges[Tweet Date (UTC)] &lt;= Misc!$P$3,TRUE), TRUE, FALSE)</f>
        <v>1</v>
      </c>
      <c r="N2050" s="70"/>
      <c r="O2050" s="87" t="s">
        <v>1908</v>
      </c>
      <c r="P2050" s="90">
        <v>44081.39739583333</v>
      </c>
      <c r="Q2050" s="87" t="s">
        <v>2128</v>
      </c>
      <c r="R2050" s="87"/>
      <c r="S2050" s="87"/>
      <c r="T2050" s="87" t="s">
        <v>2805</v>
      </c>
      <c r="U2050" s="90">
        <v>44081.39739583333</v>
      </c>
      <c r="V2050" s="92" t="s">
        <v>4264</v>
      </c>
      <c r="W2050" s="87"/>
      <c r="X2050" s="87"/>
      <c r="Y2050" s="96" t="s">
        <v>6264</v>
      </c>
      <c r="Z2050" s="87"/>
      <c r="AA2050" s="48"/>
      <c r="AB2050" s="49"/>
      <c r="AC2050" s="48"/>
      <c r="AD2050" s="49"/>
      <c r="AE2050" s="48"/>
      <c r="AF2050" s="49"/>
      <c r="AG2050" s="48"/>
      <c r="AH2050" s="49"/>
      <c r="AI2050" s="48"/>
    </row>
    <row r="2051" spans="1:35" x14ac:dyDescent="0.25">
      <c r="A2051" s="62" t="s">
        <v>994</v>
      </c>
      <c r="B2051" s="62" t="s">
        <v>1355</v>
      </c>
      <c r="C2051" s="63"/>
      <c r="D2051" s="64"/>
      <c r="E2051" s="65"/>
      <c r="F2051" s="66"/>
      <c r="G2051" s="63"/>
      <c r="H2051" s="67"/>
      <c r="I2051" s="68"/>
      <c r="J2051" s="68"/>
      <c r="K2051" s="34"/>
      <c r="L2051" s="75">
        <v>2051</v>
      </c>
      <c r="M2051" s="75" t="b">
        <f xml:space="preserve"> IF(AND(Edges[Relationship Date (UTC)] &gt;= Misc!$O$2, Edges[Relationship Date (UTC)] &lt;= Misc!$P$2,Edges[Tweet Date (UTC)] &gt;= Misc!$O$3, Edges[Tweet Date (UTC)] &lt;= Misc!$P$3,TRUE), TRUE, FALSE)</f>
        <v>1</v>
      </c>
      <c r="N2051" s="70"/>
      <c r="O2051" s="87" t="s">
        <v>1908</v>
      </c>
      <c r="P2051" s="90">
        <v>44081.39739583333</v>
      </c>
      <c r="Q2051" s="87" t="s">
        <v>2128</v>
      </c>
      <c r="R2051" s="87"/>
      <c r="S2051" s="87"/>
      <c r="T2051" s="87" t="s">
        <v>2805</v>
      </c>
      <c r="U2051" s="90">
        <v>44081.39739583333</v>
      </c>
      <c r="V2051" s="92" t="s">
        <v>4264</v>
      </c>
      <c r="W2051" s="87"/>
      <c r="X2051" s="87"/>
      <c r="Y2051" s="96" t="s">
        <v>6264</v>
      </c>
      <c r="Z2051" s="87"/>
      <c r="AA2051" s="48"/>
      <c r="AB2051" s="49"/>
      <c r="AC2051" s="48"/>
      <c r="AD2051" s="49"/>
      <c r="AE2051" s="48"/>
      <c r="AF2051" s="49"/>
      <c r="AG2051" s="48"/>
      <c r="AH2051" s="49"/>
      <c r="AI2051" s="48"/>
    </row>
    <row r="2052" spans="1:35" x14ac:dyDescent="0.25">
      <c r="A2052" s="62" t="s">
        <v>994</v>
      </c>
      <c r="B2052" s="62" t="s">
        <v>1505</v>
      </c>
      <c r="C2052" s="63"/>
      <c r="D2052" s="64"/>
      <c r="E2052" s="65"/>
      <c r="F2052" s="66"/>
      <c r="G2052" s="63"/>
      <c r="H2052" s="67"/>
      <c r="I2052" s="68"/>
      <c r="J2052" s="68"/>
      <c r="K2052" s="34"/>
      <c r="L2052" s="75">
        <v>2052</v>
      </c>
      <c r="M2052" s="75" t="b">
        <f xml:space="preserve"> IF(AND(Edges[Relationship Date (UTC)] &gt;= Misc!$O$2, Edges[Relationship Date (UTC)] &lt;= Misc!$P$2,Edges[Tweet Date (UTC)] &gt;= Misc!$O$3, Edges[Tweet Date (UTC)] &lt;= Misc!$P$3,TRUE), TRUE, FALSE)</f>
        <v>1</v>
      </c>
      <c r="N2052" s="70"/>
      <c r="O2052" s="87" t="s">
        <v>1908</v>
      </c>
      <c r="P2052" s="90">
        <v>44081.39739583333</v>
      </c>
      <c r="Q2052" s="87" t="s">
        <v>2128</v>
      </c>
      <c r="R2052" s="87"/>
      <c r="S2052" s="87"/>
      <c r="T2052" s="87" t="s">
        <v>2805</v>
      </c>
      <c r="U2052" s="90">
        <v>44081.39739583333</v>
      </c>
      <c r="V2052" s="92" t="s">
        <v>4264</v>
      </c>
      <c r="W2052" s="87"/>
      <c r="X2052" s="87"/>
      <c r="Y2052" s="96" t="s">
        <v>6264</v>
      </c>
      <c r="Z2052" s="87"/>
      <c r="AA2052" s="48">
        <v>0</v>
      </c>
      <c r="AB2052" s="49">
        <v>0</v>
      </c>
      <c r="AC2052" s="48">
        <v>0</v>
      </c>
      <c r="AD2052" s="49">
        <v>0</v>
      </c>
      <c r="AE2052" s="48">
        <v>0</v>
      </c>
      <c r="AF2052" s="49">
        <v>0</v>
      </c>
      <c r="AG2052" s="48">
        <v>12</v>
      </c>
      <c r="AH2052" s="49">
        <v>100</v>
      </c>
      <c r="AI2052" s="48">
        <v>12</v>
      </c>
    </row>
    <row r="2053" spans="1:35" x14ac:dyDescent="0.25">
      <c r="A2053" s="62" t="s">
        <v>995</v>
      </c>
      <c r="B2053" s="62" t="s">
        <v>1811</v>
      </c>
      <c r="C2053" s="63"/>
      <c r="D2053" s="64"/>
      <c r="E2053" s="65"/>
      <c r="F2053" s="66"/>
      <c r="G2053" s="63"/>
      <c r="H2053" s="67"/>
      <c r="I2053" s="68"/>
      <c r="J2053" s="68"/>
      <c r="K2053" s="34"/>
      <c r="L2053" s="75">
        <v>2053</v>
      </c>
      <c r="M2053" s="75" t="b">
        <f xml:space="preserve"> IF(AND(Edges[Relationship Date (UTC)] &gt;= Misc!$O$2, Edges[Relationship Date (UTC)] &lt;= Misc!$P$2,Edges[Tweet Date (UTC)] &gt;= Misc!$O$3, Edges[Tweet Date (UTC)] &lt;= Misc!$P$3,TRUE), TRUE, FALSE)</f>
        <v>1</v>
      </c>
      <c r="N2053" s="70"/>
      <c r="O2053" s="87" t="s">
        <v>1908</v>
      </c>
      <c r="P2053" s="90">
        <v>44081.375763888886</v>
      </c>
      <c r="Q2053" s="87" t="s">
        <v>2470</v>
      </c>
      <c r="R2053" s="87"/>
      <c r="S2053" s="87"/>
      <c r="T2053" s="87" t="s">
        <v>2743</v>
      </c>
      <c r="U2053" s="90">
        <v>44081.375763888886</v>
      </c>
      <c r="V2053" s="92" t="s">
        <v>4265</v>
      </c>
      <c r="W2053" s="87"/>
      <c r="X2053" s="87"/>
      <c r="Y2053" s="96" t="s">
        <v>6265</v>
      </c>
      <c r="Z2053" s="87"/>
      <c r="AA2053" s="48">
        <v>0</v>
      </c>
      <c r="AB2053" s="49">
        <v>0</v>
      </c>
      <c r="AC2053" s="48">
        <v>0</v>
      </c>
      <c r="AD2053" s="49">
        <v>0</v>
      </c>
      <c r="AE2053" s="48">
        <v>0</v>
      </c>
      <c r="AF2053" s="49">
        <v>0</v>
      </c>
      <c r="AG2053" s="48">
        <v>5</v>
      </c>
      <c r="AH2053" s="49">
        <v>100</v>
      </c>
      <c r="AI2053" s="48">
        <v>5</v>
      </c>
    </row>
    <row r="2054" spans="1:35" x14ac:dyDescent="0.25">
      <c r="A2054" s="62" t="s">
        <v>995</v>
      </c>
      <c r="B2054" s="62" t="s">
        <v>1165</v>
      </c>
      <c r="C2054" s="63"/>
      <c r="D2054" s="64"/>
      <c r="E2054" s="65"/>
      <c r="F2054" s="66"/>
      <c r="G2054" s="63"/>
      <c r="H2054" s="67"/>
      <c r="I2054" s="68"/>
      <c r="J2054" s="68"/>
      <c r="K2054" s="34"/>
      <c r="L2054" s="75">
        <v>2054</v>
      </c>
      <c r="M2054" s="75" t="b">
        <f xml:space="preserve"> IF(AND(Edges[Relationship Date (UTC)] &gt;= Misc!$O$2, Edges[Relationship Date (UTC)] &lt;= Misc!$P$2,Edges[Tweet Date (UTC)] &gt;= Misc!$O$3, Edges[Tweet Date (UTC)] &lt;= Misc!$P$3,TRUE), TRUE, FALSE)</f>
        <v>1</v>
      </c>
      <c r="N2054" s="70"/>
      <c r="O2054" s="87" t="s">
        <v>1908</v>
      </c>
      <c r="P2054" s="90">
        <v>44081.375763888886</v>
      </c>
      <c r="Q2054" s="87" t="s">
        <v>2470</v>
      </c>
      <c r="R2054" s="87"/>
      <c r="S2054" s="87"/>
      <c r="T2054" s="87" t="s">
        <v>2743</v>
      </c>
      <c r="U2054" s="90">
        <v>44081.375763888886</v>
      </c>
      <c r="V2054" s="92" t="s">
        <v>4265</v>
      </c>
      <c r="W2054" s="87"/>
      <c r="X2054" s="87"/>
      <c r="Y2054" s="96" t="s">
        <v>6265</v>
      </c>
      <c r="Z2054" s="87"/>
      <c r="AA2054" s="48"/>
      <c r="AB2054" s="49"/>
      <c r="AC2054" s="48"/>
      <c r="AD2054" s="49"/>
      <c r="AE2054" s="48"/>
      <c r="AF2054" s="49"/>
      <c r="AG2054" s="48"/>
      <c r="AH2054" s="49"/>
      <c r="AI2054" s="48"/>
    </row>
    <row r="2055" spans="1:35" x14ac:dyDescent="0.25">
      <c r="A2055" s="62" t="s">
        <v>995</v>
      </c>
      <c r="B2055" s="62" t="s">
        <v>1165</v>
      </c>
      <c r="C2055" s="63"/>
      <c r="D2055" s="64"/>
      <c r="E2055" s="65"/>
      <c r="F2055" s="66"/>
      <c r="G2055" s="63"/>
      <c r="H2055" s="67"/>
      <c r="I2055" s="68"/>
      <c r="J2055" s="68"/>
      <c r="K2055" s="34"/>
      <c r="L2055" s="75">
        <v>2055</v>
      </c>
      <c r="M2055" s="75" t="b">
        <f xml:space="preserve"> IF(AND(Edges[Relationship Date (UTC)] &gt;= Misc!$O$2, Edges[Relationship Date (UTC)] &lt;= Misc!$P$2,Edges[Tweet Date (UTC)] &gt;= Misc!$O$3, Edges[Tweet Date (UTC)] &lt;= Misc!$P$3,TRUE), TRUE, FALSE)</f>
        <v>1</v>
      </c>
      <c r="N2055" s="70"/>
      <c r="O2055" s="87" t="s">
        <v>1908</v>
      </c>
      <c r="P2055" s="90">
        <v>44081.378078703703</v>
      </c>
      <c r="Q2055" s="87" t="s">
        <v>1976</v>
      </c>
      <c r="R2055" s="87"/>
      <c r="S2055" s="87"/>
      <c r="T2055" s="87" t="s">
        <v>2747</v>
      </c>
      <c r="U2055" s="90">
        <v>44081.378078703703</v>
      </c>
      <c r="V2055" s="92" t="s">
        <v>4266</v>
      </c>
      <c r="W2055" s="87"/>
      <c r="X2055" s="87"/>
      <c r="Y2055" s="96" t="s">
        <v>6266</v>
      </c>
      <c r="Z2055" s="87"/>
      <c r="AA2055" s="48"/>
      <c r="AB2055" s="49"/>
      <c r="AC2055" s="48"/>
      <c r="AD2055" s="49"/>
      <c r="AE2055" s="48"/>
      <c r="AF2055" s="49"/>
      <c r="AG2055" s="48"/>
      <c r="AH2055" s="49"/>
      <c r="AI2055" s="48"/>
    </row>
    <row r="2056" spans="1:35" x14ac:dyDescent="0.25">
      <c r="A2056" s="62" t="s">
        <v>995</v>
      </c>
      <c r="B2056" s="62" t="s">
        <v>1398</v>
      </c>
      <c r="C2056" s="63"/>
      <c r="D2056" s="64"/>
      <c r="E2056" s="65"/>
      <c r="F2056" s="66"/>
      <c r="G2056" s="63"/>
      <c r="H2056" s="67"/>
      <c r="I2056" s="68"/>
      <c r="J2056" s="68"/>
      <c r="K2056" s="34"/>
      <c r="L2056" s="75">
        <v>2056</v>
      </c>
      <c r="M2056" s="75" t="b">
        <f xml:space="preserve"> IF(AND(Edges[Relationship Date (UTC)] &gt;= Misc!$O$2, Edges[Relationship Date (UTC)] &lt;= Misc!$P$2,Edges[Tweet Date (UTC)] &gt;= Misc!$O$3, Edges[Tweet Date (UTC)] &lt;= Misc!$P$3,TRUE), TRUE, FALSE)</f>
        <v>1</v>
      </c>
      <c r="N2056" s="70"/>
      <c r="O2056" s="87" t="s">
        <v>1908</v>
      </c>
      <c r="P2056" s="90">
        <v>44081.378078703703</v>
      </c>
      <c r="Q2056" s="87" t="s">
        <v>1976</v>
      </c>
      <c r="R2056" s="87"/>
      <c r="S2056" s="87"/>
      <c r="T2056" s="87" t="s">
        <v>2747</v>
      </c>
      <c r="U2056" s="90">
        <v>44081.378078703703</v>
      </c>
      <c r="V2056" s="92" t="s">
        <v>4266</v>
      </c>
      <c r="W2056" s="87"/>
      <c r="X2056" s="87"/>
      <c r="Y2056" s="96" t="s">
        <v>6266</v>
      </c>
      <c r="Z2056" s="87"/>
      <c r="AA2056" s="48">
        <v>0</v>
      </c>
      <c r="AB2056" s="49">
        <v>0</v>
      </c>
      <c r="AC2056" s="48">
        <v>0</v>
      </c>
      <c r="AD2056" s="49">
        <v>0</v>
      </c>
      <c r="AE2056" s="48">
        <v>0</v>
      </c>
      <c r="AF2056" s="49">
        <v>0</v>
      </c>
      <c r="AG2056" s="48">
        <v>27</v>
      </c>
      <c r="AH2056" s="49">
        <v>100</v>
      </c>
      <c r="AI2056" s="48">
        <v>27</v>
      </c>
    </row>
    <row r="2057" spans="1:35" x14ac:dyDescent="0.25">
      <c r="A2057" s="62" t="s">
        <v>995</v>
      </c>
      <c r="B2057" s="62" t="s">
        <v>1165</v>
      </c>
      <c r="C2057" s="63"/>
      <c r="D2057" s="64"/>
      <c r="E2057" s="65"/>
      <c r="F2057" s="66"/>
      <c r="G2057" s="63"/>
      <c r="H2057" s="67"/>
      <c r="I2057" s="68"/>
      <c r="J2057" s="68"/>
      <c r="K2057" s="34"/>
      <c r="L2057" s="75">
        <v>2057</v>
      </c>
      <c r="M2057" s="75" t="b">
        <f xml:space="preserve"> IF(AND(Edges[Relationship Date (UTC)] &gt;= Misc!$O$2, Edges[Relationship Date (UTC)] &lt;= Misc!$P$2,Edges[Tweet Date (UTC)] &gt;= Misc!$O$3, Edges[Tweet Date (UTC)] &lt;= Misc!$P$3,TRUE), TRUE, FALSE)</f>
        <v>1</v>
      </c>
      <c r="N2057" s="70"/>
      <c r="O2057" s="87" t="s">
        <v>1908</v>
      </c>
      <c r="P2057" s="90">
        <v>44081.392511574071</v>
      </c>
      <c r="Q2057" s="87" t="s">
        <v>2312</v>
      </c>
      <c r="R2057" s="87"/>
      <c r="S2057" s="87"/>
      <c r="T2057" s="87"/>
      <c r="U2057" s="90">
        <v>44081.392511574071</v>
      </c>
      <c r="V2057" s="92" t="s">
        <v>4267</v>
      </c>
      <c r="W2057" s="87"/>
      <c r="X2057" s="87"/>
      <c r="Y2057" s="96" t="s">
        <v>6267</v>
      </c>
      <c r="Z2057" s="87"/>
      <c r="AA2057" s="48">
        <v>0</v>
      </c>
      <c r="AB2057" s="49">
        <v>0</v>
      </c>
      <c r="AC2057" s="48">
        <v>0</v>
      </c>
      <c r="AD2057" s="49">
        <v>0</v>
      </c>
      <c r="AE2057" s="48">
        <v>0</v>
      </c>
      <c r="AF2057" s="49">
        <v>0</v>
      </c>
      <c r="AG2057" s="48">
        <v>21</v>
      </c>
      <c r="AH2057" s="49">
        <v>100</v>
      </c>
      <c r="AI2057" s="48">
        <v>21</v>
      </c>
    </row>
    <row r="2058" spans="1:35" x14ac:dyDescent="0.25">
      <c r="A2058" s="62" t="s">
        <v>995</v>
      </c>
      <c r="B2058" s="62" t="s">
        <v>1165</v>
      </c>
      <c r="C2058" s="63"/>
      <c r="D2058" s="64"/>
      <c r="E2058" s="65"/>
      <c r="F2058" s="66"/>
      <c r="G2058" s="63"/>
      <c r="H2058" s="67"/>
      <c r="I2058" s="68"/>
      <c r="J2058" s="68"/>
      <c r="K2058" s="34"/>
      <c r="L2058" s="75">
        <v>2058</v>
      </c>
      <c r="M2058" s="75" t="b">
        <f xml:space="preserve"> IF(AND(Edges[Relationship Date (UTC)] &gt;= Misc!$O$2, Edges[Relationship Date (UTC)] &lt;= Misc!$P$2,Edges[Tweet Date (UTC)] &gt;= Misc!$O$3, Edges[Tweet Date (UTC)] &lt;= Misc!$P$3,TRUE), TRUE, FALSE)</f>
        <v>1</v>
      </c>
      <c r="N2058" s="70"/>
      <c r="O2058" s="87" t="s">
        <v>1908</v>
      </c>
      <c r="P2058" s="90">
        <v>44081.39739583333</v>
      </c>
      <c r="Q2058" s="87" t="s">
        <v>2471</v>
      </c>
      <c r="R2058" s="92" t="s">
        <v>2699</v>
      </c>
      <c r="S2058" s="87" t="s">
        <v>2738</v>
      </c>
      <c r="T2058" s="87" t="s">
        <v>2747</v>
      </c>
      <c r="U2058" s="90">
        <v>44081.39739583333</v>
      </c>
      <c r="V2058" s="92" t="s">
        <v>4268</v>
      </c>
      <c r="W2058" s="87"/>
      <c r="X2058" s="87"/>
      <c r="Y2058" s="96" t="s">
        <v>6268</v>
      </c>
      <c r="Z2058" s="87"/>
      <c r="AA2058" s="48">
        <v>0</v>
      </c>
      <c r="AB2058" s="49">
        <v>0</v>
      </c>
      <c r="AC2058" s="48">
        <v>0</v>
      </c>
      <c r="AD2058" s="49">
        <v>0</v>
      </c>
      <c r="AE2058" s="48">
        <v>0</v>
      </c>
      <c r="AF2058" s="49">
        <v>0</v>
      </c>
      <c r="AG2058" s="48">
        <v>25</v>
      </c>
      <c r="AH2058" s="49">
        <v>100</v>
      </c>
      <c r="AI2058" s="48">
        <v>25</v>
      </c>
    </row>
    <row r="2059" spans="1:35" x14ac:dyDescent="0.25">
      <c r="A2059" s="62" t="s">
        <v>996</v>
      </c>
      <c r="B2059" s="62" t="s">
        <v>1352</v>
      </c>
      <c r="C2059" s="63"/>
      <c r="D2059" s="64"/>
      <c r="E2059" s="65"/>
      <c r="F2059" s="66"/>
      <c r="G2059" s="63"/>
      <c r="H2059" s="67"/>
      <c r="I2059" s="68"/>
      <c r="J2059" s="68"/>
      <c r="K2059" s="34"/>
      <c r="L2059" s="75">
        <v>2059</v>
      </c>
      <c r="M2059" s="75" t="b">
        <f xml:space="preserve"> IF(AND(Edges[Relationship Date (UTC)] &gt;= Misc!$O$2, Edges[Relationship Date (UTC)] &lt;= Misc!$P$2,Edges[Tweet Date (UTC)] &gt;= Misc!$O$3, Edges[Tweet Date (UTC)] &lt;= Misc!$P$3,TRUE), TRUE, FALSE)</f>
        <v>1</v>
      </c>
      <c r="N2059" s="70"/>
      <c r="O2059" s="87" t="s">
        <v>1908</v>
      </c>
      <c r="P2059" s="90">
        <v>44081.397488425922</v>
      </c>
      <c r="Q2059" s="87" t="s">
        <v>1934</v>
      </c>
      <c r="R2059" s="87"/>
      <c r="S2059" s="87"/>
      <c r="T2059" s="87"/>
      <c r="U2059" s="90">
        <v>44081.397488425922</v>
      </c>
      <c r="V2059" s="92" t="s">
        <v>4269</v>
      </c>
      <c r="W2059" s="87"/>
      <c r="X2059" s="87"/>
      <c r="Y2059" s="96" t="s">
        <v>6269</v>
      </c>
      <c r="Z2059" s="87"/>
      <c r="AA2059" s="48">
        <v>0</v>
      </c>
      <c r="AB2059" s="49">
        <v>0</v>
      </c>
      <c r="AC2059" s="48">
        <v>0</v>
      </c>
      <c r="AD2059" s="49">
        <v>0</v>
      </c>
      <c r="AE2059" s="48">
        <v>0</v>
      </c>
      <c r="AF2059" s="49">
        <v>0</v>
      </c>
      <c r="AG2059" s="48">
        <v>48</v>
      </c>
      <c r="AH2059" s="49">
        <v>100</v>
      </c>
      <c r="AI2059" s="48">
        <v>48</v>
      </c>
    </row>
    <row r="2060" spans="1:35" x14ac:dyDescent="0.25">
      <c r="A2060" s="62" t="s">
        <v>997</v>
      </c>
      <c r="B2060" s="62" t="s">
        <v>1165</v>
      </c>
      <c r="C2060" s="63"/>
      <c r="D2060" s="64"/>
      <c r="E2060" s="65"/>
      <c r="F2060" s="66"/>
      <c r="G2060" s="63"/>
      <c r="H2060" s="67"/>
      <c r="I2060" s="68"/>
      <c r="J2060" s="68"/>
      <c r="K2060" s="34"/>
      <c r="L2060" s="75">
        <v>2060</v>
      </c>
      <c r="M2060" s="75" t="b">
        <f xml:space="preserve"> IF(AND(Edges[Relationship Date (UTC)] &gt;= Misc!$O$2, Edges[Relationship Date (UTC)] &lt;= Misc!$P$2,Edges[Tweet Date (UTC)] &gt;= Misc!$O$3, Edges[Tweet Date (UTC)] &lt;= Misc!$P$3,TRUE), TRUE, FALSE)</f>
        <v>1</v>
      </c>
      <c r="N2060" s="70"/>
      <c r="O2060" s="87" t="s">
        <v>1908</v>
      </c>
      <c r="P2060" s="90">
        <v>44081.396064814813</v>
      </c>
      <c r="Q2060" s="87" t="s">
        <v>2254</v>
      </c>
      <c r="R2060" s="87"/>
      <c r="S2060" s="87"/>
      <c r="T2060" s="87"/>
      <c r="U2060" s="90">
        <v>44081.396064814813</v>
      </c>
      <c r="V2060" s="92" t="s">
        <v>4270</v>
      </c>
      <c r="W2060" s="87"/>
      <c r="X2060" s="87"/>
      <c r="Y2060" s="96" t="s">
        <v>6270</v>
      </c>
      <c r="Z2060" s="87"/>
      <c r="AA2060" s="48">
        <v>0</v>
      </c>
      <c r="AB2060" s="49">
        <v>0</v>
      </c>
      <c r="AC2060" s="48">
        <v>0</v>
      </c>
      <c r="AD2060" s="49">
        <v>0</v>
      </c>
      <c r="AE2060" s="48">
        <v>0</v>
      </c>
      <c r="AF2060" s="49">
        <v>0</v>
      </c>
      <c r="AG2060" s="48">
        <v>47</v>
      </c>
      <c r="AH2060" s="49">
        <v>100</v>
      </c>
      <c r="AI2060" s="48">
        <v>47</v>
      </c>
    </row>
    <row r="2061" spans="1:35" x14ac:dyDescent="0.25">
      <c r="A2061" s="62" t="s">
        <v>997</v>
      </c>
      <c r="B2061" s="62" t="s">
        <v>1165</v>
      </c>
      <c r="C2061" s="63"/>
      <c r="D2061" s="64"/>
      <c r="E2061" s="65"/>
      <c r="F2061" s="66"/>
      <c r="G2061" s="63"/>
      <c r="H2061" s="67"/>
      <c r="I2061" s="68"/>
      <c r="J2061" s="68"/>
      <c r="K2061" s="34"/>
      <c r="L2061" s="75">
        <v>2061</v>
      </c>
      <c r="M2061" s="75" t="b">
        <f xml:space="preserve"> IF(AND(Edges[Relationship Date (UTC)] &gt;= Misc!$O$2, Edges[Relationship Date (UTC)] &lt;= Misc!$P$2,Edges[Tweet Date (UTC)] &gt;= Misc!$O$3, Edges[Tweet Date (UTC)] &lt;= Misc!$P$3,TRUE), TRUE, FALSE)</f>
        <v>1</v>
      </c>
      <c r="N2061" s="70"/>
      <c r="O2061" s="87" t="s">
        <v>1908</v>
      </c>
      <c r="P2061" s="90">
        <v>44081.396469907406</v>
      </c>
      <c r="Q2061" s="87" t="s">
        <v>2312</v>
      </c>
      <c r="R2061" s="87"/>
      <c r="S2061" s="87"/>
      <c r="T2061" s="87"/>
      <c r="U2061" s="90">
        <v>44081.396469907406</v>
      </c>
      <c r="V2061" s="92" t="s">
        <v>4271</v>
      </c>
      <c r="W2061" s="87"/>
      <c r="X2061" s="87"/>
      <c r="Y2061" s="96" t="s">
        <v>6271</v>
      </c>
      <c r="Z2061" s="87"/>
      <c r="AA2061" s="48">
        <v>0</v>
      </c>
      <c r="AB2061" s="49">
        <v>0</v>
      </c>
      <c r="AC2061" s="48">
        <v>0</v>
      </c>
      <c r="AD2061" s="49">
        <v>0</v>
      </c>
      <c r="AE2061" s="48">
        <v>0</v>
      </c>
      <c r="AF2061" s="49">
        <v>0</v>
      </c>
      <c r="AG2061" s="48">
        <v>21</v>
      </c>
      <c r="AH2061" s="49">
        <v>100</v>
      </c>
      <c r="AI2061" s="48">
        <v>21</v>
      </c>
    </row>
    <row r="2062" spans="1:35" x14ac:dyDescent="0.25">
      <c r="A2062" s="62" t="s">
        <v>997</v>
      </c>
      <c r="B2062" s="62" t="s">
        <v>1348</v>
      </c>
      <c r="C2062" s="63"/>
      <c r="D2062" s="64"/>
      <c r="E2062" s="65"/>
      <c r="F2062" s="66"/>
      <c r="G2062" s="63"/>
      <c r="H2062" s="67"/>
      <c r="I2062" s="68"/>
      <c r="J2062" s="68"/>
      <c r="K2062" s="34"/>
      <c r="L2062" s="75">
        <v>2062</v>
      </c>
      <c r="M2062" s="75" t="b">
        <f xml:space="preserve"> IF(AND(Edges[Relationship Date (UTC)] &gt;= Misc!$O$2, Edges[Relationship Date (UTC)] &lt;= Misc!$P$2,Edges[Tweet Date (UTC)] &gt;= Misc!$O$3, Edges[Tweet Date (UTC)] &lt;= Misc!$P$3,TRUE), TRUE, FALSE)</f>
        <v>1</v>
      </c>
      <c r="N2062" s="70"/>
      <c r="O2062" s="87" t="s">
        <v>1908</v>
      </c>
      <c r="P2062" s="90">
        <v>44081.39702546296</v>
      </c>
      <c r="Q2062" s="87" t="s">
        <v>1914</v>
      </c>
      <c r="R2062" s="87"/>
      <c r="S2062" s="87"/>
      <c r="T2062" s="87" t="s">
        <v>2743</v>
      </c>
      <c r="U2062" s="90">
        <v>44081.39702546296</v>
      </c>
      <c r="V2062" s="92" t="s">
        <v>4272</v>
      </c>
      <c r="W2062" s="87"/>
      <c r="X2062" s="87"/>
      <c r="Y2062" s="96" t="s">
        <v>6272</v>
      </c>
      <c r="Z2062" s="87"/>
      <c r="AA2062" s="48">
        <v>0</v>
      </c>
      <c r="AB2062" s="49">
        <v>0</v>
      </c>
      <c r="AC2062" s="48">
        <v>0</v>
      </c>
      <c r="AD2062" s="49">
        <v>0</v>
      </c>
      <c r="AE2062" s="48">
        <v>0</v>
      </c>
      <c r="AF2062" s="49">
        <v>0</v>
      </c>
      <c r="AG2062" s="48">
        <v>35</v>
      </c>
      <c r="AH2062" s="49">
        <v>100</v>
      </c>
      <c r="AI2062" s="48">
        <v>35</v>
      </c>
    </row>
    <row r="2063" spans="1:35" x14ac:dyDescent="0.25">
      <c r="A2063" s="62" t="s">
        <v>997</v>
      </c>
      <c r="B2063" s="62" t="s">
        <v>1165</v>
      </c>
      <c r="C2063" s="63"/>
      <c r="D2063" s="64"/>
      <c r="E2063" s="65"/>
      <c r="F2063" s="66"/>
      <c r="G2063" s="63"/>
      <c r="H2063" s="67"/>
      <c r="I2063" s="68"/>
      <c r="J2063" s="68"/>
      <c r="K2063" s="34"/>
      <c r="L2063" s="75">
        <v>2063</v>
      </c>
      <c r="M2063" s="75" t="b">
        <f xml:space="preserve"> IF(AND(Edges[Relationship Date (UTC)] &gt;= Misc!$O$2, Edges[Relationship Date (UTC)] &lt;= Misc!$P$2,Edges[Tweet Date (UTC)] &gt;= Misc!$O$3, Edges[Tweet Date (UTC)] &lt;= Misc!$P$3,TRUE), TRUE, FALSE)</f>
        <v>1</v>
      </c>
      <c r="N2063" s="70"/>
      <c r="O2063" s="87" t="s">
        <v>1908</v>
      </c>
      <c r="P2063" s="90">
        <v>44081.397499999999</v>
      </c>
      <c r="Q2063" s="87" t="s">
        <v>2219</v>
      </c>
      <c r="R2063" s="87"/>
      <c r="S2063" s="87"/>
      <c r="T2063" s="87" t="s">
        <v>2743</v>
      </c>
      <c r="U2063" s="90">
        <v>44081.397499999999</v>
      </c>
      <c r="V2063" s="92" t="s">
        <v>4273</v>
      </c>
      <c r="W2063" s="87"/>
      <c r="X2063" s="87"/>
      <c r="Y2063" s="96" t="s">
        <v>6273</v>
      </c>
      <c r="Z2063" s="87"/>
      <c r="AA2063" s="48">
        <v>0</v>
      </c>
      <c r="AB2063" s="49">
        <v>0</v>
      </c>
      <c r="AC2063" s="48">
        <v>0</v>
      </c>
      <c r="AD2063" s="49">
        <v>0</v>
      </c>
      <c r="AE2063" s="48">
        <v>0</v>
      </c>
      <c r="AF2063" s="49">
        <v>0</v>
      </c>
      <c r="AG2063" s="48">
        <v>16</v>
      </c>
      <c r="AH2063" s="49">
        <v>100</v>
      </c>
      <c r="AI2063" s="48">
        <v>16</v>
      </c>
    </row>
    <row r="2064" spans="1:35" x14ac:dyDescent="0.25">
      <c r="A2064" s="62" t="s">
        <v>998</v>
      </c>
      <c r="B2064" s="62" t="s">
        <v>1812</v>
      </c>
      <c r="C2064" s="63"/>
      <c r="D2064" s="64"/>
      <c r="E2064" s="65"/>
      <c r="F2064" s="66"/>
      <c r="G2064" s="63"/>
      <c r="H2064" s="67"/>
      <c r="I2064" s="68"/>
      <c r="J2064" s="68"/>
      <c r="K2064" s="34"/>
      <c r="L2064" s="75">
        <v>2064</v>
      </c>
      <c r="M2064" s="75" t="b">
        <f xml:space="preserve"> IF(AND(Edges[Relationship Date (UTC)] &gt;= Misc!$O$2, Edges[Relationship Date (UTC)] &lt;= Misc!$P$2,Edges[Tweet Date (UTC)] &gt;= Misc!$O$3, Edges[Tweet Date (UTC)] &lt;= Misc!$P$3,TRUE), TRUE, FALSE)</f>
        <v>1</v>
      </c>
      <c r="N2064" s="70"/>
      <c r="O2064" s="87" t="s">
        <v>1908</v>
      </c>
      <c r="P2064" s="90">
        <v>44081.397534722222</v>
      </c>
      <c r="Q2064" s="87" t="s">
        <v>2472</v>
      </c>
      <c r="R2064" s="87"/>
      <c r="S2064" s="87"/>
      <c r="T2064" s="87" t="s">
        <v>2867</v>
      </c>
      <c r="U2064" s="90">
        <v>44081.397534722222</v>
      </c>
      <c r="V2064" s="92" t="s">
        <v>4274</v>
      </c>
      <c r="W2064" s="87"/>
      <c r="X2064" s="87"/>
      <c r="Y2064" s="96" t="s">
        <v>6274</v>
      </c>
      <c r="Z2064" s="87"/>
      <c r="AA2064" s="48"/>
      <c r="AB2064" s="49"/>
      <c r="AC2064" s="48"/>
      <c r="AD2064" s="49"/>
      <c r="AE2064" s="48"/>
      <c r="AF2064" s="49"/>
      <c r="AG2064" s="48"/>
      <c r="AH2064" s="49"/>
      <c r="AI2064" s="48"/>
    </row>
    <row r="2065" spans="1:35" x14ac:dyDescent="0.25">
      <c r="A2065" s="62" t="s">
        <v>998</v>
      </c>
      <c r="B2065" s="62" t="s">
        <v>1813</v>
      </c>
      <c r="C2065" s="63"/>
      <c r="D2065" s="64"/>
      <c r="E2065" s="65"/>
      <c r="F2065" s="66"/>
      <c r="G2065" s="63"/>
      <c r="H2065" s="67"/>
      <c r="I2065" s="68"/>
      <c r="J2065" s="68"/>
      <c r="K2065" s="34"/>
      <c r="L2065" s="75">
        <v>2065</v>
      </c>
      <c r="M2065" s="75" t="b">
        <f xml:space="preserve"> IF(AND(Edges[Relationship Date (UTC)] &gt;= Misc!$O$2, Edges[Relationship Date (UTC)] &lt;= Misc!$P$2,Edges[Tweet Date (UTC)] &gt;= Misc!$O$3, Edges[Tweet Date (UTC)] &lt;= Misc!$P$3,TRUE), TRUE, FALSE)</f>
        <v>1</v>
      </c>
      <c r="N2065" s="70"/>
      <c r="O2065" s="87" t="s">
        <v>1908</v>
      </c>
      <c r="P2065" s="90">
        <v>44081.397534722222</v>
      </c>
      <c r="Q2065" s="87" t="s">
        <v>2472</v>
      </c>
      <c r="R2065" s="87"/>
      <c r="S2065" s="87"/>
      <c r="T2065" s="87" t="s">
        <v>2867</v>
      </c>
      <c r="U2065" s="90">
        <v>44081.397534722222</v>
      </c>
      <c r="V2065" s="92" t="s">
        <v>4274</v>
      </c>
      <c r="W2065" s="87"/>
      <c r="X2065" s="87"/>
      <c r="Y2065" s="96" t="s">
        <v>6274</v>
      </c>
      <c r="Z2065" s="87"/>
      <c r="AA2065" s="48">
        <v>0</v>
      </c>
      <c r="AB2065" s="49">
        <v>0</v>
      </c>
      <c r="AC2065" s="48">
        <v>0</v>
      </c>
      <c r="AD2065" s="49">
        <v>0</v>
      </c>
      <c r="AE2065" s="48">
        <v>0</v>
      </c>
      <c r="AF2065" s="49">
        <v>0</v>
      </c>
      <c r="AG2065" s="48">
        <v>10</v>
      </c>
      <c r="AH2065" s="49">
        <v>100</v>
      </c>
      <c r="AI2065" s="48">
        <v>10</v>
      </c>
    </row>
    <row r="2066" spans="1:35" x14ac:dyDescent="0.25">
      <c r="A2066" s="62" t="s">
        <v>999</v>
      </c>
      <c r="B2066" s="62" t="s">
        <v>1814</v>
      </c>
      <c r="C2066" s="63"/>
      <c r="D2066" s="64"/>
      <c r="E2066" s="65"/>
      <c r="F2066" s="66"/>
      <c r="G2066" s="63"/>
      <c r="H2066" s="67"/>
      <c r="I2066" s="68"/>
      <c r="J2066" s="68"/>
      <c r="K2066" s="34"/>
      <c r="L2066" s="75">
        <v>2066</v>
      </c>
      <c r="M2066" s="75" t="b">
        <f xml:space="preserve"> IF(AND(Edges[Relationship Date (UTC)] &gt;= Misc!$O$2, Edges[Relationship Date (UTC)] &lt;= Misc!$P$2,Edges[Tweet Date (UTC)] &gt;= Misc!$O$3, Edges[Tweet Date (UTC)] &lt;= Misc!$P$3,TRUE), TRUE, FALSE)</f>
        <v>1</v>
      </c>
      <c r="N2066" s="70"/>
      <c r="O2066" s="87" t="s">
        <v>1908</v>
      </c>
      <c r="P2066" s="90">
        <v>44081.397291666668</v>
      </c>
      <c r="Q2066" s="87" t="s">
        <v>2473</v>
      </c>
      <c r="R2066" s="92" t="s">
        <v>2700</v>
      </c>
      <c r="S2066" s="87" t="s">
        <v>2738</v>
      </c>
      <c r="T2066" s="87" t="s">
        <v>2743</v>
      </c>
      <c r="U2066" s="90">
        <v>44081.397291666668</v>
      </c>
      <c r="V2066" s="92" t="s">
        <v>4275</v>
      </c>
      <c r="W2066" s="87"/>
      <c r="X2066" s="87"/>
      <c r="Y2066" s="96" t="s">
        <v>6275</v>
      </c>
      <c r="Z2066" s="96" t="s">
        <v>6923</v>
      </c>
      <c r="AA2066" s="132">
        <v>0</v>
      </c>
      <c r="AB2066" s="133">
        <v>0</v>
      </c>
      <c r="AC2066" s="132">
        <v>0</v>
      </c>
      <c r="AD2066" s="133">
        <v>0</v>
      </c>
      <c r="AE2066" s="132">
        <v>0</v>
      </c>
      <c r="AF2066" s="133">
        <v>0</v>
      </c>
      <c r="AG2066" s="132">
        <v>12</v>
      </c>
      <c r="AH2066" s="133">
        <v>100</v>
      </c>
      <c r="AI2066" s="132">
        <v>12</v>
      </c>
    </row>
    <row r="2067" spans="1:35" x14ac:dyDescent="0.25">
      <c r="A2067" s="62" t="s">
        <v>999</v>
      </c>
      <c r="B2067" s="62" t="s">
        <v>1723</v>
      </c>
      <c r="C2067" s="63"/>
      <c r="D2067" s="64"/>
      <c r="E2067" s="65"/>
      <c r="F2067" s="66"/>
      <c r="G2067" s="63"/>
      <c r="H2067" s="67"/>
      <c r="I2067" s="68"/>
      <c r="J2067" s="68"/>
      <c r="K2067" s="34"/>
      <c r="L2067" s="75">
        <v>2067</v>
      </c>
      <c r="M2067" s="75" t="b">
        <f xml:space="preserve"> IF(AND(Edges[Relationship Date (UTC)] &gt;= Misc!$O$2, Edges[Relationship Date (UTC)] &lt;= Misc!$P$2,Edges[Tweet Date (UTC)] &gt;= Misc!$O$3, Edges[Tweet Date (UTC)] &lt;= Misc!$P$3,TRUE), TRUE, FALSE)</f>
        <v>1</v>
      </c>
      <c r="N2067" s="70"/>
      <c r="O2067" s="87" t="s">
        <v>1909</v>
      </c>
      <c r="P2067" s="90">
        <v>44081.397291666668</v>
      </c>
      <c r="Q2067" s="87" t="s">
        <v>2473</v>
      </c>
      <c r="R2067" s="92" t="s">
        <v>2700</v>
      </c>
      <c r="S2067" s="87" t="s">
        <v>2738</v>
      </c>
      <c r="T2067" s="87" t="s">
        <v>2743</v>
      </c>
      <c r="U2067" s="90">
        <v>44081.397291666668</v>
      </c>
      <c r="V2067" s="92" t="s">
        <v>4275</v>
      </c>
      <c r="W2067" s="87"/>
      <c r="X2067" s="87"/>
      <c r="Y2067" s="96" t="s">
        <v>6275</v>
      </c>
      <c r="Z2067" s="96" t="s">
        <v>6923</v>
      </c>
      <c r="AA2067" s="132"/>
      <c r="AB2067" s="133"/>
      <c r="AC2067" s="132"/>
      <c r="AD2067" s="133"/>
      <c r="AE2067" s="132"/>
      <c r="AF2067" s="133"/>
      <c r="AG2067" s="132"/>
      <c r="AH2067" s="133"/>
      <c r="AI2067" s="132"/>
    </row>
    <row r="2068" spans="1:35" x14ac:dyDescent="0.25">
      <c r="A2068" s="62" t="s">
        <v>1000</v>
      </c>
      <c r="B2068" s="62" t="s">
        <v>999</v>
      </c>
      <c r="C2068" s="63"/>
      <c r="D2068" s="64"/>
      <c r="E2068" s="65"/>
      <c r="F2068" s="66"/>
      <c r="G2068" s="63"/>
      <c r="H2068" s="67"/>
      <c r="I2068" s="68"/>
      <c r="J2068" s="68"/>
      <c r="K2068" s="34"/>
      <c r="L2068" s="75">
        <v>2068</v>
      </c>
      <c r="M2068" s="75" t="b">
        <f xml:space="preserve"> IF(AND(Edges[Relationship Date (UTC)] &gt;= Misc!$O$2, Edges[Relationship Date (UTC)] &lt;= Misc!$P$2,Edges[Tweet Date (UTC)] &gt;= Misc!$O$3, Edges[Tweet Date (UTC)] &lt;= Misc!$P$3,TRUE), TRUE, FALSE)</f>
        <v>1</v>
      </c>
      <c r="N2068" s="70"/>
      <c r="O2068" s="87" t="s">
        <v>1908</v>
      </c>
      <c r="P2068" s="90">
        <v>44081.397569444445</v>
      </c>
      <c r="Q2068" s="87" t="s">
        <v>2474</v>
      </c>
      <c r="R2068" s="87"/>
      <c r="S2068" s="87"/>
      <c r="T2068" s="87" t="s">
        <v>2743</v>
      </c>
      <c r="U2068" s="90">
        <v>44081.397569444445</v>
      </c>
      <c r="V2068" s="92" t="s">
        <v>4276</v>
      </c>
      <c r="W2068" s="87"/>
      <c r="X2068" s="87"/>
      <c r="Y2068" s="96" t="s">
        <v>6276</v>
      </c>
      <c r="Z2068" s="87"/>
      <c r="AA2068" s="48"/>
      <c r="AB2068" s="49"/>
      <c r="AC2068" s="48"/>
      <c r="AD2068" s="49"/>
      <c r="AE2068" s="48"/>
      <c r="AF2068" s="49"/>
      <c r="AG2068" s="48"/>
      <c r="AH2068" s="49"/>
      <c r="AI2068" s="48"/>
    </row>
    <row r="2069" spans="1:35" x14ac:dyDescent="0.25">
      <c r="A2069" s="62" t="s">
        <v>1000</v>
      </c>
      <c r="B2069" s="62" t="s">
        <v>1814</v>
      </c>
      <c r="C2069" s="63"/>
      <c r="D2069" s="64"/>
      <c r="E2069" s="65"/>
      <c r="F2069" s="66"/>
      <c r="G2069" s="63"/>
      <c r="H2069" s="67"/>
      <c r="I2069" s="68"/>
      <c r="J2069" s="68"/>
      <c r="K2069" s="34"/>
      <c r="L2069" s="75">
        <v>2069</v>
      </c>
      <c r="M2069" s="75" t="b">
        <f xml:space="preserve"> IF(AND(Edges[Relationship Date (UTC)] &gt;= Misc!$O$2, Edges[Relationship Date (UTC)] &lt;= Misc!$P$2,Edges[Tweet Date (UTC)] &gt;= Misc!$O$3, Edges[Tweet Date (UTC)] &lt;= Misc!$P$3,TRUE), TRUE, FALSE)</f>
        <v>1</v>
      </c>
      <c r="N2069" s="70"/>
      <c r="O2069" s="87" t="s">
        <v>1908</v>
      </c>
      <c r="P2069" s="90">
        <v>44081.397569444445</v>
      </c>
      <c r="Q2069" s="87" t="s">
        <v>2474</v>
      </c>
      <c r="R2069" s="87"/>
      <c r="S2069" s="87"/>
      <c r="T2069" s="87" t="s">
        <v>2743</v>
      </c>
      <c r="U2069" s="90">
        <v>44081.397569444445</v>
      </c>
      <c r="V2069" s="92" t="s">
        <v>4276</v>
      </c>
      <c r="W2069" s="87"/>
      <c r="X2069" s="87"/>
      <c r="Y2069" s="96" t="s">
        <v>6276</v>
      </c>
      <c r="Z2069" s="87"/>
      <c r="AA2069" s="48"/>
      <c r="AB2069" s="49"/>
      <c r="AC2069" s="48"/>
      <c r="AD2069" s="49"/>
      <c r="AE2069" s="48"/>
      <c r="AF2069" s="49"/>
      <c r="AG2069" s="48"/>
      <c r="AH2069" s="49"/>
      <c r="AI2069" s="48"/>
    </row>
    <row r="2070" spans="1:35" x14ac:dyDescent="0.25">
      <c r="A2070" s="62" t="s">
        <v>1000</v>
      </c>
      <c r="B2070" s="62" t="s">
        <v>1723</v>
      </c>
      <c r="C2070" s="63"/>
      <c r="D2070" s="64"/>
      <c r="E2070" s="65"/>
      <c r="F2070" s="66"/>
      <c r="G2070" s="63"/>
      <c r="H2070" s="67"/>
      <c r="I2070" s="68"/>
      <c r="J2070" s="68"/>
      <c r="K2070" s="34"/>
      <c r="L2070" s="75">
        <v>2070</v>
      </c>
      <c r="M2070" s="75" t="b">
        <f xml:space="preserve"> IF(AND(Edges[Relationship Date (UTC)] &gt;= Misc!$O$2, Edges[Relationship Date (UTC)] &lt;= Misc!$P$2,Edges[Tweet Date (UTC)] &gt;= Misc!$O$3, Edges[Tweet Date (UTC)] &lt;= Misc!$P$3,TRUE), TRUE, FALSE)</f>
        <v>1</v>
      </c>
      <c r="N2070" s="70"/>
      <c r="O2070" s="87" t="s">
        <v>1908</v>
      </c>
      <c r="P2070" s="90">
        <v>44081.397569444445</v>
      </c>
      <c r="Q2070" s="87" t="s">
        <v>2474</v>
      </c>
      <c r="R2070" s="87"/>
      <c r="S2070" s="87"/>
      <c r="T2070" s="87" t="s">
        <v>2743</v>
      </c>
      <c r="U2070" s="90">
        <v>44081.397569444445</v>
      </c>
      <c r="V2070" s="92" t="s">
        <v>4276</v>
      </c>
      <c r="W2070" s="87"/>
      <c r="X2070" s="87"/>
      <c r="Y2070" s="96" t="s">
        <v>6276</v>
      </c>
      <c r="Z2070" s="87"/>
      <c r="AA2070" s="48">
        <v>0</v>
      </c>
      <c r="AB2070" s="49">
        <v>0</v>
      </c>
      <c r="AC2070" s="48">
        <v>0</v>
      </c>
      <c r="AD2070" s="49">
        <v>0</v>
      </c>
      <c r="AE2070" s="48">
        <v>0</v>
      </c>
      <c r="AF2070" s="49">
        <v>0</v>
      </c>
      <c r="AG2070" s="48">
        <v>14</v>
      </c>
      <c r="AH2070" s="49">
        <v>100</v>
      </c>
      <c r="AI2070" s="48">
        <v>14</v>
      </c>
    </row>
    <row r="2071" spans="1:35" x14ac:dyDescent="0.25">
      <c r="A2071" s="62" t="s">
        <v>1001</v>
      </c>
      <c r="B2071" s="62" t="s">
        <v>1349</v>
      </c>
      <c r="C2071" s="63"/>
      <c r="D2071" s="64"/>
      <c r="E2071" s="65"/>
      <c r="F2071" s="66"/>
      <c r="G2071" s="63"/>
      <c r="H2071" s="67"/>
      <c r="I2071" s="68"/>
      <c r="J2071" s="68"/>
      <c r="K2071" s="34"/>
      <c r="L2071" s="75">
        <v>2071</v>
      </c>
      <c r="M2071" s="75" t="b">
        <f xml:space="preserve"> IF(AND(Edges[Relationship Date (UTC)] &gt;= Misc!$O$2, Edges[Relationship Date (UTC)] &lt;= Misc!$P$2,Edges[Tweet Date (UTC)] &gt;= Misc!$O$3, Edges[Tweet Date (UTC)] &lt;= Misc!$P$3,TRUE), TRUE, FALSE)</f>
        <v>1</v>
      </c>
      <c r="N2071" s="70"/>
      <c r="O2071" s="87" t="s">
        <v>1908</v>
      </c>
      <c r="P2071" s="90">
        <v>44081.397592592592</v>
      </c>
      <c r="Q2071" s="87" t="s">
        <v>1915</v>
      </c>
      <c r="R2071" s="87"/>
      <c r="S2071" s="87"/>
      <c r="T2071" s="87" t="s">
        <v>2743</v>
      </c>
      <c r="U2071" s="90">
        <v>44081.397592592592</v>
      </c>
      <c r="V2071" s="92" t="s">
        <v>4277</v>
      </c>
      <c r="W2071" s="87"/>
      <c r="X2071" s="87"/>
      <c r="Y2071" s="96" t="s">
        <v>6277</v>
      </c>
      <c r="Z2071" s="87"/>
      <c r="AA2071" s="48">
        <v>0</v>
      </c>
      <c r="AB2071" s="49">
        <v>0</v>
      </c>
      <c r="AC2071" s="48">
        <v>0</v>
      </c>
      <c r="AD2071" s="49">
        <v>0</v>
      </c>
      <c r="AE2071" s="48">
        <v>0</v>
      </c>
      <c r="AF2071" s="49">
        <v>0</v>
      </c>
      <c r="AG2071" s="48">
        <v>32</v>
      </c>
      <c r="AH2071" s="49">
        <v>100</v>
      </c>
      <c r="AI2071" s="48">
        <v>32</v>
      </c>
    </row>
    <row r="2072" spans="1:35" x14ac:dyDescent="0.25">
      <c r="A2072" s="62" t="s">
        <v>1002</v>
      </c>
      <c r="B2072" s="62" t="s">
        <v>1346</v>
      </c>
      <c r="C2072" s="63"/>
      <c r="D2072" s="64"/>
      <c r="E2072" s="65"/>
      <c r="F2072" s="66"/>
      <c r="G2072" s="63"/>
      <c r="H2072" s="67"/>
      <c r="I2072" s="68"/>
      <c r="J2072" s="68"/>
      <c r="K2072" s="34"/>
      <c r="L2072" s="75">
        <v>2072</v>
      </c>
      <c r="M2072" s="75" t="b">
        <f xml:space="preserve"> IF(AND(Edges[Relationship Date (UTC)] &gt;= Misc!$O$2, Edges[Relationship Date (UTC)] &lt;= Misc!$P$2,Edges[Tweet Date (UTC)] &gt;= Misc!$O$3, Edges[Tweet Date (UTC)] &lt;= Misc!$P$3,TRUE), TRUE, FALSE)</f>
        <v>1</v>
      </c>
      <c r="N2072" s="70"/>
      <c r="O2072" s="87" t="s">
        <v>1908</v>
      </c>
      <c r="P2072" s="90">
        <v>44081.397604166668</v>
      </c>
      <c r="Q2072" s="87" t="s">
        <v>1912</v>
      </c>
      <c r="R2072" s="87"/>
      <c r="S2072" s="87"/>
      <c r="T2072" s="87" t="s">
        <v>2743</v>
      </c>
      <c r="U2072" s="90">
        <v>44081.397604166668</v>
      </c>
      <c r="V2072" s="92" t="s">
        <v>4278</v>
      </c>
      <c r="W2072" s="87"/>
      <c r="X2072" s="87"/>
      <c r="Y2072" s="96" t="s">
        <v>6278</v>
      </c>
      <c r="Z2072" s="87"/>
      <c r="AA2072" s="48">
        <v>0</v>
      </c>
      <c r="AB2072" s="49">
        <v>0</v>
      </c>
      <c r="AC2072" s="48">
        <v>0</v>
      </c>
      <c r="AD2072" s="49">
        <v>0</v>
      </c>
      <c r="AE2072" s="48">
        <v>0</v>
      </c>
      <c r="AF2072" s="49">
        <v>0</v>
      </c>
      <c r="AG2072" s="48">
        <v>39</v>
      </c>
      <c r="AH2072" s="49">
        <v>100</v>
      </c>
      <c r="AI2072" s="48">
        <v>39</v>
      </c>
    </row>
    <row r="2073" spans="1:35" x14ac:dyDescent="0.25">
      <c r="A2073" s="62" t="s">
        <v>1003</v>
      </c>
      <c r="B2073" s="62" t="s">
        <v>1269</v>
      </c>
      <c r="C2073" s="63"/>
      <c r="D2073" s="64"/>
      <c r="E2073" s="65"/>
      <c r="F2073" s="66"/>
      <c r="G2073" s="63"/>
      <c r="H2073" s="67"/>
      <c r="I2073" s="68"/>
      <c r="J2073" s="68"/>
      <c r="K2073" s="34"/>
      <c r="L2073" s="75">
        <v>2073</v>
      </c>
      <c r="M2073" s="75" t="b">
        <f xml:space="preserve"> IF(AND(Edges[Relationship Date (UTC)] &gt;= Misc!$O$2, Edges[Relationship Date (UTC)] &lt;= Misc!$P$2,Edges[Tweet Date (UTC)] &gt;= Misc!$O$3, Edges[Tweet Date (UTC)] &lt;= Misc!$P$3,TRUE), TRUE, FALSE)</f>
        <v>1</v>
      </c>
      <c r="N2073" s="70"/>
      <c r="O2073" s="87" t="s">
        <v>1908</v>
      </c>
      <c r="P2073" s="90">
        <v>44081.397604166668</v>
      </c>
      <c r="Q2073" s="87" t="s">
        <v>2093</v>
      </c>
      <c r="R2073" s="87"/>
      <c r="S2073" s="87"/>
      <c r="T2073" s="87" t="s">
        <v>2743</v>
      </c>
      <c r="U2073" s="90">
        <v>44081.397604166668</v>
      </c>
      <c r="V2073" s="92" t="s">
        <v>4279</v>
      </c>
      <c r="W2073" s="87"/>
      <c r="X2073" s="87"/>
      <c r="Y2073" s="96" t="s">
        <v>6279</v>
      </c>
      <c r="Z2073" s="87"/>
      <c r="AA2073" s="48">
        <v>0</v>
      </c>
      <c r="AB2073" s="49">
        <v>0</v>
      </c>
      <c r="AC2073" s="48">
        <v>0</v>
      </c>
      <c r="AD2073" s="49">
        <v>0</v>
      </c>
      <c r="AE2073" s="48">
        <v>0</v>
      </c>
      <c r="AF2073" s="49">
        <v>0</v>
      </c>
      <c r="AG2073" s="48">
        <v>32</v>
      </c>
      <c r="AH2073" s="49">
        <v>100</v>
      </c>
      <c r="AI2073" s="48">
        <v>32</v>
      </c>
    </row>
    <row r="2074" spans="1:35" x14ac:dyDescent="0.25">
      <c r="A2074" s="62" t="s">
        <v>1004</v>
      </c>
      <c r="B2074" s="62" t="s">
        <v>1165</v>
      </c>
      <c r="C2074" s="63"/>
      <c r="D2074" s="64"/>
      <c r="E2074" s="65"/>
      <c r="F2074" s="66"/>
      <c r="G2074" s="63"/>
      <c r="H2074" s="67"/>
      <c r="I2074" s="68"/>
      <c r="J2074" s="68"/>
      <c r="K2074" s="34"/>
      <c r="L2074" s="75">
        <v>2074</v>
      </c>
      <c r="M2074" s="75" t="b">
        <f xml:space="preserve"> IF(AND(Edges[Relationship Date (UTC)] &gt;= Misc!$O$2, Edges[Relationship Date (UTC)] &lt;= Misc!$P$2,Edges[Tweet Date (UTC)] &gt;= Misc!$O$3, Edges[Tweet Date (UTC)] &lt;= Misc!$P$3,TRUE), TRUE, FALSE)</f>
        <v>1</v>
      </c>
      <c r="N2074" s="70"/>
      <c r="O2074" s="87" t="s">
        <v>1908</v>
      </c>
      <c r="P2074" s="90">
        <v>44081.395231481481</v>
      </c>
      <c r="Q2074" s="87" t="s">
        <v>1932</v>
      </c>
      <c r="R2074" s="87"/>
      <c r="S2074" s="87"/>
      <c r="T2074" s="87" t="s">
        <v>2743</v>
      </c>
      <c r="U2074" s="90">
        <v>44081.395231481481</v>
      </c>
      <c r="V2074" s="92" t="s">
        <v>4280</v>
      </c>
      <c r="W2074" s="87"/>
      <c r="X2074" s="87"/>
      <c r="Y2074" s="96" t="s">
        <v>6280</v>
      </c>
      <c r="Z2074" s="87"/>
      <c r="AA2074" s="48">
        <v>0</v>
      </c>
      <c r="AB2074" s="49">
        <v>0</v>
      </c>
      <c r="AC2074" s="48">
        <v>0</v>
      </c>
      <c r="AD2074" s="49">
        <v>0</v>
      </c>
      <c r="AE2074" s="48">
        <v>0</v>
      </c>
      <c r="AF2074" s="49">
        <v>0</v>
      </c>
      <c r="AG2074" s="48">
        <v>26</v>
      </c>
      <c r="AH2074" s="49">
        <v>100</v>
      </c>
      <c r="AI2074" s="48">
        <v>26</v>
      </c>
    </row>
    <row r="2075" spans="1:35" x14ac:dyDescent="0.25">
      <c r="A2075" s="62" t="s">
        <v>1004</v>
      </c>
      <c r="B2075" s="62" t="s">
        <v>1165</v>
      </c>
      <c r="C2075" s="63"/>
      <c r="D2075" s="64"/>
      <c r="E2075" s="65"/>
      <c r="F2075" s="66"/>
      <c r="G2075" s="63"/>
      <c r="H2075" s="67"/>
      <c r="I2075" s="68"/>
      <c r="J2075" s="68"/>
      <c r="K2075" s="34"/>
      <c r="L2075" s="75">
        <v>2075</v>
      </c>
      <c r="M2075" s="75" t="b">
        <f xml:space="preserve"> IF(AND(Edges[Relationship Date (UTC)] &gt;= Misc!$O$2, Edges[Relationship Date (UTC)] &lt;= Misc!$P$2,Edges[Tweet Date (UTC)] &gt;= Misc!$O$3, Edges[Tweet Date (UTC)] &lt;= Misc!$P$3,TRUE), TRUE, FALSE)</f>
        <v>1</v>
      </c>
      <c r="N2075" s="70"/>
      <c r="O2075" s="87" t="s">
        <v>1908</v>
      </c>
      <c r="P2075" s="90">
        <v>44081.395532407405</v>
      </c>
      <c r="Q2075" s="87" t="s">
        <v>2312</v>
      </c>
      <c r="R2075" s="87"/>
      <c r="S2075" s="87"/>
      <c r="T2075" s="87"/>
      <c r="U2075" s="90">
        <v>44081.395532407405</v>
      </c>
      <c r="V2075" s="92" t="s">
        <v>4281</v>
      </c>
      <c r="W2075" s="87"/>
      <c r="X2075" s="87"/>
      <c r="Y2075" s="96" t="s">
        <v>6281</v>
      </c>
      <c r="Z2075" s="87"/>
      <c r="AA2075" s="48">
        <v>0</v>
      </c>
      <c r="AB2075" s="49">
        <v>0</v>
      </c>
      <c r="AC2075" s="48">
        <v>0</v>
      </c>
      <c r="AD2075" s="49">
        <v>0</v>
      </c>
      <c r="AE2075" s="48">
        <v>0</v>
      </c>
      <c r="AF2075" s="49">
        <v>0</v>
      </c>
      <c r="AG2075" s="48">
        <v>21</v>
      </c>
      <c r="AH2075" s="49">
        <v>100</v>
      </c>
      <c r="AI2075" s="48">
        <v>21</v>
      </c>
    </row>
    <row r="2076" spans="1:35" x14ac:dyDescent="0.25">
      <c r="A2076" s="62" t="s">
        <v>1004</v>
      </c>
      <c r="B2076" s="62" t="s">
        <v>1509</v>
      </c>
      <c r="C2076" s="63"/>
      <c r="D2076" s="64"/>
      <c r="E2076" s="65"/>
      <c r="F2076" s="66"/>
      <c r="G2076" s="63"/>
      <c r="H2076" s="67"/>
      <c r="I2076" s="68"/>
      <c r="J2076" s="68"/>
      <c r="K2076" s="34"/>
      <c r="L2076" s="75">
        <v>2076</v>
      </c>
      <c r="M2076" s="75" t="b">
        <f xml:space="preserve"> IF(AND(Edges[Relationship Date (UTC)] &gt;= Misc!$O$2, Edges[Relationship Date (UTC)] &lt;= Misc!$P$2,Edges[Tweet Date (UTC)] &gt;= Misc!$O$3, Edges[Tweet Date (UTC)] &lt;= Misc!$P$3,TRUE), TRUE, FALSE)</f>
        <v>1</v>
      </c>
      <c r="N2076" s="70"/>
      <c r="O2076" s="87" t="s">
        <v>1908</v>
      </c>
      <c r="P2076" s="90">
        <v>44081.397037037037</v>
      </c>
      <c r="Q2076" s="87" t="s">
        <v>2090</v>
      </c>
      <c r="R2076" s="87"/>
      <c r="S2076" s="87"/>
      <c r="T2076" s="87" t="s">
        <v>2794</v>
      </c>
      <c r="U2076" s="90">
        <v>44081.397037037037</v>
      </c>
      <c r="V2076" s="92" t="s">
        <v>4282</v>
      </c>
      <c r="W2076" s="87"/>
      <c r="X2076" s="87"/>
      <c r="Y2076" s="96" t="s">
        <v>6282</v>
      </c>
      <c r="Z2076" s="87"/>
      <c r="AA2076" s="48">
        <v>0</v>
      </c>
      <c r="AB2076" s="49">
        <v>0</v>
      </c>
      <c r="AC2076" s="48">
        <v>0</v>
      </c>
      <c r="AD2076" s="49">
        <v>0</v>
      </c>
      <c r="AE2076" s="48">
        <v>0</v>
      </c>
      <c r="AF2076" s="49">
        <v>0</v>
      </c>
      <c r="AG2076" s="48">
        <v>33</v>
      </c>
      <c r="AH2076" s="49">
        <v>100</v>
      </c>
      <c r="AI2076" s="48">
        <v>33</v>
      </c>
    </row>
    <row r="2077" spans="1:35" x14ac:dyDescent="0.25">
      <c r="A2077" s="62" t="s">
        <v>1004</v>
      </c>
      <c r="B2077" s="62" t="s">
        <v>1165</v>
      </c>
      <c r="C2077" s="63"/>
      <c r="D2077" s="64"/>
      <c r="E2077" s="65"/>
      <c r="F2077" s="66"/>
      <c r="G2077" s="63"/>
      <c r="H2077" s="67"/>
      <c r="I2077" s="68"/>
      <c r="J2077" s="68"/>
      <c r="K2077" s="34"/>
      <c r="L2077" s="75">
        <v>2077</v>
      </c>
      <c r="M2077" s="75" t="b">
        <f xml:space="preserve"> IF(AND(Edges[Relationship Date (UTC)] &gt;= Misc!$O$2, Edges[Relationship Date (UTC)] &lt;= Misc!$P$2,Edges[Tweet Date (UTC)] &gt;= Misc!$O$3, Edges[Tweet Date (UTC)] &lt;= Misc!$P$3,TRUE), TRUE, FALSE)</f>
        <v>1</v>
      </c>
      <c r="N2077" s="70"/>
      <c r="O2077" s="87" t="s">
        <v>1908</v>
      </c>
      <c r="P2077" s="90">
        <v>44081.397627314815</v>
      </c>
      <c r="Q2077" s="87" t="s">
        <v>2004</v>
      </c>
      <c r="R2077" s="87"/>
      <c r="S2077" s="87"/>
      <c r="T2077" s="87"/>
      <c r="U2077" s="90">
        <v>44081.397627314815</v>
      </c>
      <c r="V2077" s="92" t="s">
        <v>4283</v>
      </c>
      <c r="W2077" s="87"/>
      <c r="X2077" s="87"/>
      <c r="Y2077" s="96" t="s">
        <v>6283</v>
      </c>
      <c r="Z2077" s="87"/>
      <c r="AA2077" s="48">
        <v>0</v>
      </c>
      <c r="AB2077" s="49">
        <v>0</v>
      </c>
      <c r="AC2077" s="48">
        <v>0</v>
      </c>
      <c r="AD2077" s="49">
        <v>0</v>
      </c>
      <c r="AE2077" s="48">
        <v>0</v>
      </c>
      <c r="AF2077" s="49">
        <v>0</v>
      </c>
      <c r="AG2077" s="48">
        <v>44</v>
      </c>
      <c r="AH2077" s="49">
        <v>100</v>
      </c>
      <c r="AI2077" s="48">
        <v>44</v>
      </c>
    </row>
    <row r="2078" spans="1:35" x14ac:dyDescent="0.25">
      <c r="A2078" s="62" t="s">
        <v>1005</v>
      </c>
      <c r="B2078" s="62" t="s">
        <v>1165</v>
      </c>
      <c r="C2078" s="63"/>
      <c r="D2078" s="64"/>
      <c r="E2078" s="65"/>
      <c r="F2078" s="66"/>
      <c r="G2078" s="63"/>
      <c r="H2078" s="67"/>
      <c r="I2078" s="68"/>
      <c r="J2078" s="68"/>
      <c r="K2078" s="34"/>
      <c r="L2078" s="75">
        <v>2078</v>
      </c>
      <c r="M2078" s="75" t="b">
        <f xml:space="preserve"> IF(AND(Edges[Relationship Date (UTC)] &gt;= Misc!$O$2, Edges[Relationship Date (UTC)] &lt;= Misc!$P$2,Edges[Tweet Date (UTC)] &gt;= Misc!$O$3, Edges[Tweet Date (UTC)] &lt;= Misc!$P$3,TRUE), TRUE, FALSE)</f>
        <v>1</v>
      </c>
      <c r="N2078" s="70"/>
      <c r="O2078" s="87" t="s">
        <v>1908</v>
      </c>
      <c r="P2078" s="90">
        <v>44081.397650462961</v>
      </c>
      <c r="Q2078" s="87" t="s">
        <v>1918</v>
      </c>
      <c r="R2078" s="87"/>
      <c r="S2078" s="87"/>
      <c r="T2078" s="87"/>
      <c r="U2078" s="90">
        <v>44081.397650462961</v>
      </c>
      <c r="V2078" s="92" t="s">
        <v>4284</v>
      </c>
      <c r="W2078" s="87"/>
      <c r="X2078" s="87"/>
      <c r="Y2078" s="96" t="s">
        <v>6284</v>
      </c>
      <c r="Z2078" s="87"/>
      <c r="AA2078" s="48">
        <v>0</v>
      </c>
      <c r="AB2078" s="49">
        <v>0</v>
      </c>
      <c r="AC2078" s="48">
        <v>0</v>
      </c>
      <c r="AD2078" s="49">
        <v>0</v>
      </c>
      <c r="AE2078" s="48">
        <v>0</v>
      </c>
      <c r="AF2078" s="49">
        <v>0</v>
      </c>
      <c r="AG2078" s="48">
        <v>44</v>
      </c>
      <c r="AH2078" s="49">
        <v>100</v>
      </c>
      <c r="AI2078" s="48">
        <v>44</v>
      </c>
    </row>
    <row r="2079" spans="1:35" x14ac:dyDescent="0.25">
      <c r="A2079" s="62" t="s">
        <v>1006</v>
      </c>
      <c r="B2079" s="62" t="s">
        <v>1359</v>
      </c>
      <c r="C2079" s="63"/>
      <c r="D2079" s="64"/>
      <c r="E2079" s="65"/>
      <c r="F2079" s="66"/>
      <c r="G2079" s="63"/>
      <c r="H2079" s="67"/>
      <c r="I2079" s="68"/>
      <c r="J2079" s="68"/>
      <c r="K2079" s="34"/>
      <c r="L2079" s="75">
        <v>2079</v>
      </c>
      <c r="M2079" s="75" t="b">
        <f xml:space="preserve"> IF(AND(Edges[Relationship Date (UTC)] &gt;= Misc!$O$2, Edges[Relationship Date (UTC)] &lt;= Misc!$P$2,Edges[Tweet Date (UTC)] &gt;= Misc!$O$3, Edges[Tweet Date (UTC)] &lt;= Misc!$P$3,TRUE), TRUE, FALSE)</f>
        <v>1</v>
      </c>
      <c r="N2079" s="70"/>
      <c r="O2079" s="87" t="s">
        <v>1908</v>
      </c>
      <c r="P2079" s="90">
        <v>44081.397673611114</v>
      </c>
      <c r="Q2079" s="87" t="s">
        <v>1923</v>
      </c>
      <c r="R2079" s="87"/>
      <c r="S2079" s="87"/>
      <c r="T2079" s="87" t="s">
        <v>2748</v>
      </c>
      <c r="U2079" s="90">
        <v>44081.397673611114</v>
      </c>
      <c r="V2079" s="92" t="s">
        <v>4285</v>
      </c>
      <c r="W2079" s="87"/>
      <c r="X2079" s="87"/>
      <c r="Y2079" s="96" t="s">
        <v>6285</v>
      </c>
      <c r="Z2079" s="87"/>
      <c r="AA2079" s="48">
        <v>0</v>
      </c>
      <c r="AB2079" s="49">
        <v>0</v>
      </c>
      <c r="AC2079" s="48">
        <v>0</v>
      </c>
      <c r="AD2079" s="49">
        <v>0</v>
      </c>
      <c r="AE2079" s="48">
        <v>0</v>
      </c>
      <c r="AF2079" s="49">
        <v>0</v>
      </c>
      <c r="AG2079" s="48">
        <v>14</v>
      </c>
      <c r="AH2079" s="49">
        <v>100</v>
      </c>
      <c r="AI2079" s="48">
        <v>14</v>
      </c>
    </row>
    <row r="2080" spans="1:35" x14ac:dyDescent="0.25">
      <c r="A2080" s="62" t="s">
        <v>1007</v>
      </c>
      <c r="B2080" s="62" t="s">
        <v>1165</v>
      </c>
      <c r="C2080" s="63"/>
      <c r="D2080" s="64"/>
      <c r="E2080" s="65"/>
      <c r="F2080" s="66"/>
      <c r="G2080" s="63"/>
      <c r="H2080" s="67"/>
      <c r="I2080" s="68"/>
      <c r="J2080" s="68"/>
      <c r="K2080" s="34"/>
      <c r="L2080" s="75">
        <v>2080</v>
      </c>
      <c r="M2080" s="75" t="b">
        <f xml:space="preserve"> IF(AND(Edges[Relationship Date (UTC)] &gt;= Misc!$O$2, Edges[Relationship Date (UTC)] &lt;= Misc!$P$2,Edges[Tweet Date (UTC)] &gt;= Misc!$O$3, Edges[Tweet Date (UTC)] &lt;= Misc!$P$3,TRUE), TRUE, FALSE)</f>
        <v>1</v>
      </c>
      <c r="N2080" s="70"/>
      <c r="O2080" s="87" t="s">
        <v>1908</v>
      </c>
      <c r="P2080" s="90">
        <v>44081.397673611114</v>
      </c>
      <c r="Q2080" s="87" t="s">
        <v>1921</v>
      </c>
      <c r="R2080" s="87"/>
      <c r="S2080" s="87"/>
      <c r="T2080" s="87" t="s">
        <v>2747</v>
      </c>
      <c r="U2080" s="90">
        <v>44081.397673611114</v>
      </c>
      <c r="V2080" s="92" t="s">
        <v>4286</v>
      </c>
      <c r="W2080" s="87"/>
      <c r="X2080" s="87"/>
      <c r="Y2080" s="96" t="s">
        <v>6286</v>
      </c>
      <c r="Z2080" s="87"/>
      <c r="AA2080" s="48">
        <v>0</v>
      </c>
      <c r="AB2080" s="49">
        <v>0</v>
      </c>
      <c r="AC2080" s="48">
        <v>0</v>
      </c>
      <c r="AD2080" s="49">
        <v>0</v>
      </c>
      <c r="AE2080" s="48">
        <v>0</v>
      </c>
      <c r="AF2080" s="49">
        <v>0</v>
      </c>
      <c r="AG2080" s="48">
        <v>26</v>
      </c>
      <c r="AH2080" s="49">
        <v>100</v>
      </c>
      <c r="AI2080" s="48">
        <v>26</v>
      </c>
    </row>
    <row r="2081" spans="1:35" x14ac:dyDescent="0.25">
      <c r="A2081" s="62" t="s">
        <v>1008</v>
      </c>
      <c r="B2081" s="62" t="s">
        <v>1385</v>
      </c>
      <c r="C2081" s="63"/>
      <c r="D2081" s="64"/>
      <c r="E2081" s="65"/>
      <c r="F2081" s="66"/>
      <c r="G2081" s="63"/>
      <c r="H2081" s="67"/>
      <c r="I2081" s="68"/>
      <c r="J2081" s="68"/>
      <c r="K2081" s="34"/>
      <c r="L2081" s="75">
        <v>2081</v>
      </c>
      <c r="M2081" s="75" t="b">
        <f xml:space="preserve"> IF(AND(Edges[Relationship Date (UTC)] &gt;= Misc!$O$2, Edges[Relationship Date (UTC)] &lt;= Misc!$P$2,Edges[Tweet Date (UTC)] &gt;= Misc!$O$3, Edges[Tweet Date (UTC)] &lt;= Misc!$P$3,TRUE), TRUE, FALSE)</f>
        <v>1</v>
      </c>
      <c r="N2081" s="70"/>
      <c r="O2081" s="87" t="s">
        <v>1908</v>
      </c>
      <c r="P2081" s="90">
        <v>44081.37128472222</v>
      </c>
      <c r="Q2081" s="87" t="s">
        <v>2475</v>
      </c>
      <c r="R2081" s="87"/>
      <c r="S2081" s="87"/>
      <c r="T2081" s="87"/>
      <c r="U2081" s="90">
        <v>44081.37128472222</v>
      </c>
      <c r="V2081" s="92" t="s">
        <v>4287</v>
      </c>
      <c r="W2081" s="87"/>
      <c r="X2081" s="87"/>
      <c r="Y2081" s="96" t="s">
        <v>6287</v>
      </c>
      <c r="Z2081" s="87"/>
      <c r="AA2081" s="48"/>
      <c r="AB2081" s="49"/>
      <c r="AC2081" s="48"/>
      <c r="AD2081" s="49"/>
      <c r="AE2081" s="48"/>
      <c r="AF2081" s="49"/>
      <c r="AG2081" s="48"/>
      <c r="AH2081" s="49"/>
      <c r="AI2081" s="48"/>
    </row>
    <row r="2082" spans="1:35" x14ac:dyDescent="0.25">
      <c r="A2082" s="62" t="s">
        <v>1008</v>
      </c>
      <c r="B2082" s="62" t="s">
        <v>1707</v>
      </c>
      <c r="C2082" s="63"/>
      <c r="D2082" s="64"/>
      <c r="E2082" s="65"/>
      <c r="F2082" s="66"/>
      <c r="G2082" s="63"/>
      <c r="H2082" s="67"/>
      <c r="I2082" s="68"/>
      <c r="J2082" s="68"/>
      <c r="K2082" s="34"/>
      <c r="L2082" s="75">
        <v>2082</v>
      </c>
      <c r="M2082" s="75" t="b">
        <f xml:space="preserve"> IF(AND(Edges[Relationship Date (UTC)] &gt;= Misc!$O$2, Edges[Relationship Date (UTC)] &lt;= Misc!$P$2,Edges[Tweet Date (UTC)] &gt;= Misc!$O$3, Edges[Tweet Date (UTC)] &lt;= Misc!$P$3,TRUE), TRUE, FALSE)</f>
        <v>1</v>
      </c>
      <c r="N2082" s="70"/>
      <c r="O2082" s="87" t="s">
        <v>1908</v>
      </c>
      <c r="P2082" s="90">
        <v>44081.37128472222</v>
      </c>
      <c r="Q2082" s="87" t="s">
        <v>2475</v>
      </c>
      <c r="R2082" s="87"/>
      <c r="S2082" s="87"/>
      <c r="T2082" s="87"/>
      <c r="U2082" s="90">
        <v>44081.37128472222</v>
      </c>
      <c r="V2082" s="92" t="s">
        <v>4287</v>
      </c>
      <c r="W2082" s="87"/>
      <c r="X2082" s="87"/>
      <c r="Y2082" s="96" t="s">
        <v>6287</v>
      </c>
      <c r="Z2082" s="87"/>
      <c r="AA2082" s="48">
        <v>1</v>
      </c>
      <c r="AB2082" s="49">
        <v>5</v>
      </c>
      <c r="AC2082" s="48">
        <v>1</v>
      </c>
      <c r="AD2082" s="49">
        <v>5</v>
      </c>
      <c r="AE2082" s="48">
        <v>0</v>
      </c>
      <c r="AF2082" s="49">
        <v>0</v>
      </c>
      <c r="AG2082" s="48">
        <v>18</v>
      </c>
      <c r="AH2082" s="49">
        <v>90</v>
      </c>
      <c r="AI2082" s="48">
        <v>20</v>
      </c>
    </row>
    <row r="2083" spans="1:35" x14ac:dyDescent="0.25">
      <c r="A2083" s="62" t="s">
        <v>1009</v>
      </c>
      <c r="B2083" s="62" t="s">
        <v>1008</v>
      </c>
      <c r="C2083" s="63"/>
      <c r="D2083" s="64"/>
      <c r="E2083" s="65"/>
      <c r="F2083" s="66"/>
      <c r="G2083" s="63"/>
      <c r="H2083" s="67"/>
      <c r="I2083" s="68"/>
      <c r="J2083" s="68"/>
      <c r="K2083" s="34"/>
      <c r="L2083" s="75">
        <v>2083</v>
      </c>
      <c r="M2083" s="75" t="b">
        <f xml:space="preserve"> IF(AND(Edges[Relationship Date (UTC)] &gt;= Misc!$O$2, Edges[Relationship Date (UTC)] &lt;= Misc!$P$2,Edges[Tweet Date (UTC)] &gt;= Misc!$O$3, Edges[Tweet Date (UTC)] &lt;= Misc!$P$3,TRUE), TRUE, FALSE)</f>
        <v>1</v>
      </c>
      <c r="N2083" s="70"/>
      <c r="O2083" s="87" t="s">
        <v>1908</v>
      </c>
      <c r="P2083" s="90">
        <v>44081.397789351853</v>
      </c>
      <c r="Q2083" s="87" t="s">
        <v>2475</v>
      </c>
      <c r="R2083" s="87"/>
      <c r="S2083" s="87"/>
      <c r="T2083" s="87"/>
      <c r="U2083" s="90">
        <v>44081.397789351853</v>
      </c>
      <c r="V2083" s="92" t="s">
        <v>4288</v>
      </c>
      <c r="W2083" s="87"/>
      <c r="X2083" s="87"/>
      <c r="Y2083" s="96" t="s">
        <v>6288</v>
      </c>
      <c r="Z2083" s="87"/>
      <c r="AA2083" s="48"/>
      <c r="AB2083" s="49"/>
      <c r="AC2083" s="48"/>
      <c r="AD2083" s="49"/>
      <c r="AE2083" s="48"/>
      <c r="AF2083" s="49"/>
      <c r="AG2083" s="48"/>
      <c r="AH2083" s="49"/>
      <c r="AI2083" s="48"/>
    </row>
    <row r="2084" spans="1:35" x14ac:dyDescent="0.25">
      <c r="A2084" s="62" t="s">
        <v>1009</v>
      </c>
      <c r="B2084" s="62" t="s">
        <v>1707</v>
      </c>
      <c r="C2084" s="63"/>
      <c r="D2084" s="64"/>
      <c r="E2084" s="65"/>
      <c r="F2084" s="66"/>
      <c r="G2084" s="63"/>
      <c r="H2084" s="67"/>
      <c r="I2084" s="68"/>
      <c r="J2084" s="68"/>
      <c r="K2084" s="34"/>
      <c r="L2084" s="75">
        <v>2084</v>
      </c>
      <c r="M2084" s="75" t="b">
        <f xml:space="preserve"> IF(AND(Edges[Relationship Date (UTC)] &gt;= Misc!$O$2, Edges[Relationship Date (UTC)] &lt;= Misc!$P$2,Edges[Tweet Date (UTC)] &gt;= Misc!$O$3, Edges[Tweet Date (UTC)] &lt;= Misc!$P$3,TRUE), TRUE, FALSE)</f>
        <v>1</v>
      </c>
      <c r="N2084" s="70"/>
      <c r="O2084" s="87" t="s">
        <v>1908</v>
      </c>
      <c r="P2084" s="90">
        <v>44081.397789351853</v>
      </c>
      <c r="Q2084" s="87" t="s">
        <v>2475</v>
      </c>
      <c r="R2084" s="87"/>
      <c r="S2084" s="87"/>
      <c r="T2084" s="87"/>
      <c r="U2084" s="90">
        <v>44081.397789351853</v>
      </c>
      <c r="V2084" s="92" t="s">
        <v>4288</v>
      </c>
      <c r="W2084" s="87"/>
      <c r="X2084" s="87"/>
      <c r="Y2084" s="96" t="s">
        <v>6288</v>
      </c>
      <c r="Z2084" s="87"/>
      <c r="AA2084" s="48"/>
      <c r="AB2084" s="49"/>
      <c r="AC2084" s="48"/>
      <c r="AD2084" s="49"/>
      <c r="AE2084" s="48"/>
      <c r="AF2084" s="49"/>
      <c r="AG2084" s="48"/>
      <c r="AH2084" s="49"/>
      <c r="AI2084" s="48"/>
    </row>
    <row r="2085" spans="1:35" x14ac:dyDescent="0.25">
      <c r="A2085" s="62" t="s">
        <v>1009</v>
      </c>
      <c r="B2085" s="62" t="s">
        <v>1385</v>
      </c>
      <c r="C2085" s="63"/>
      <c r="D2085" s="64"/>
      <c r="E2085" s="65"/>
      <c r="F2085" s="66"/>
      <c r="G2085" s="63"/>
      <c r="H2085" s="67"/>
      <c r="I2085" s="68"/>
      <c r="J2085" s="68"/>
      <c r="K2085" s="34"/>
      <c r="L2085" s="75">
        <v>2085</v>
      </c>
      <c r="M2085" s="75" t="b">
        <f xml:space="preserve"> IF(AND(Edges[Relationship Date (UTC)] &gt;= Misc!$O$2, Edges[Relationship Date (UTC)] &lt;= Misc!$P$2,Edges[Tweet Date (UTC)] &gt;= Misc!$O$3, Edges[Tweet Date (UTC)] &lt;= Misc!$P$3,TRUE), TRUE, FALSE)</f>
        <v>1</v>
      </c>
      <c r="N2085" s="70"/>
      <c r="O2085" s="87" t="s">
        <v>1908</v>
      </c>
      <c r="P2085" s="90">
        <v>44081.397789351853</v>
      </c>
      <c r="Q2085" s="87" t="s">
        <v>2475</v>
      </c>
      <c r="R2085" s="87"/>
      <c r="S2085" s="87"/>
      <c r="T2085" s="87"/>
      <c r="U2085" s="90">
        <v>44081.397789351853</v>
      </c>
      <c r="V2085" s="92" t="s">
        <v>4288</v>
      </c>
      <c r="W2085" s="87"/>
      <c r="X2085" s="87"/>
      <c r="Y2085" s="96" t="s">
        <v>6288</v>
      </c>
      <c r="Z2085" s="87"/>
      <c r="AA2085" s="48">
        <v>1</v>
      </c>
      <c r="AB2085" s="49">
        <v>5</v>
      </c>
      <c r="AC2085" s="48">
        <v>1</v>
      </c>
      <c r="AD2085" s="49">
        <v>5</v>
      </c>
      <c r="AE2085" s="48">
        <v>0</v>
      </c>
      <c r="AF2085" s="49">
        <v>0</v>
      </c>
      <c r="AG2085" s="48">
        <v>18</v>
      </c>
      <c r="AH2085" s="49">
        <v>90</v>
      </c>
      <c r="AI2085" s="48">
        <v>20</v>
      </c>
    </row>
    <row r="2086" spans="1:35" x14ac:dyDescent="0.25">
      <c r="A2086" s="62" t="s">
        <v>1010</v>
      </c>
      <c r="B2086" s="62" t="s">
        <v>1576</v>
      </c>
      <c r="C2086" s="63"/>
      <c r="D2086" s="64"/>
      <c r="E2086" s="65"/>
      <c r="F2086" s="66"/>
      <c r="G2086" s="63"/>
      <c r="H2086" s="67"/>
      <c r="I2086" s="68"/>
      <c r="J2086" s="68"/>
      <c r="K2086" s="34"/>
      <c r="L2086" s="75">
        <v>2086</v>
      </c>
      <c r="M2086" s="75" t="b">
        <f xml:space="preserve"> IF(AND(Edges[Relationship Date (UTC)] &gt;= Misc!$O$2, Edges[Relationship Date (UTC)] &lt;= Misc!$P$2,Edges[Tweet Date (UTC)] &gt;= Misc!$O$3, Edges[Tweet Date (UTC)] &lt;= Misc!$P$3,TRUE), TRUE, FALSE)</f>
        <v>1</v>
      </c>
      <c r="N2086" s="70"/>
      <c r="O2086" s="87" t="s">
        <v>1908</v>
      </c>
      <c r="P2086" s="90">
        <v>44081.397789351853</v>
      </c>
      <c r="Q2086" s="87" t="s">
        <v>2165</v>
      </c>
      <c r="R2086" s="87"/>
      <c r="S2086" s="87"/>
      <c r="T2086" s="87" t="s">
        <v>2743</v>
      </c>
      <c r="U2086" s="90">
        <v>44081.397789351853</v>
      </c>
      <c r="V2086" s="92" t="s">
        <v>4289</v>
      </c>
      <c r="W2086" s="87"/>
      <c r="X2086" s="87"/>
      <c r="Y2086" s="96" t="s">
        <v>6289</v>
      </c>
      <c r="Z2086" s="87"/>
      <c r="AA2086" s="48"/>
      <c r="AB2086" s="49"/>
      <c r="AC2086" s="48"/>
      <c r="AD2086" s="49"/>
      <c r="AE2086" s="48"/>
      <c r="AF2086" s="49"/>
      <c r="AG2086" s="48"/>
      <c r="AH2086" s="49"/>
      <c r="AI2086" s="48"/>
    </row>
    <row r="2087" spans="1:35" x14ac:dyDescent="0.25">
      <c r="A2087" s="62" t="s">
        <v>1010</v>
      </c>
      <c r="B2087" s="62" t="s">
        <v>1577</v>
      </c>
      <c r="C2087" s="63"/>
      <c r="D2087" s="64"/>
      <c r="E2087" s="65"/>
      <c r="F2087" s="66"/>
      <c r="G2087" s="63"/>
      <c r="H2087" s="67"/>
      <c r="I2087" s="68"/>
      <c r="J2087" s="68"/>
      <c r="K2087" s="34"/>
      <c r="L2087" s="75">
        <v>2087</v>
      </c>
      <c r="M2087" s="75" t="b">
        <f xml:space="preserve"> IF(AND(Edges[Relationship Date (UTC)] &gt;= Misc!$O$2, Edges[Relationship Date (UTC)] &lt;= Misc!$P$2,Edges[Tweet Date (UTC)] &gt;= Misc!$O$3, Edges[Tweet Date (UTC)] &lt;= Misc!$P$3,TRUE), TRUE, FALSE)</f>
        <v>1</v>
      </c>
      <c r="N2087" s="70"/>
      <c r="O2087" s="87" t="s">
        <v>1908</v>
      </c>
      <c r="P2087" s="90">
        <v>44081.397789351853</v>
      </c>
      <c r="Q2087" s="87" t="s">
        <v>2165</v>
      </c>
      <c r="R2087" s="87"/>
      <c r="S2087" s="87"/>
      <c r="T2087" s="87" t="s">
        <v>2743</v>
      </c>
      <c r="U2087" s="90">
        <v>44081.397789351853</v>
      </c>
      <c r="V2087" s="92" t="s">
        <v>4289</v>
      </c>
      <c r="W2087" s="87"/>
      <c r="X2087" s="87"/>
      <c r="Y2087" s="96" t="s">
        <v>6289</v>
      </c>
      <c r="Z2087" s="87"/>
      <c r="AA2087" s="48">
        <v>0</v>
      </c>
      <c r="AB2087" s="49">
        <v>0</v>
      </c>
      <c r="AC2087" s="48">
        <v>0</v>
      </c>
      <c r="AD2087" s="49">
        <v>0</v>
      </c>
      <c r="AE2087" s="48">
        <v>0</v>
      </c>
      <c r="AF2087" s="49">
        <v>0</v>
      </c>
      <c r="AG2087" s="48">
        <v>31</v>
      </c>
      <c r="AH2087" s="49">
        <v>100</v>
      </c>
      <c r="AI2087" s="48">
        <v>31</v>
      </c>
    </row>
    <row r="2088" spans="1:35" x14ac:dyDescent="0.25">
      <c r="A2088" s="62" t="s">
        <v>1011</v>
      </c>
      <c r="B2088" s="62" t="s">
        <v>1011</v>
      </c>
      <c r="C2088" s="63"/>
      <c r="D2088" s="64"/>
      <c r="E2088" s="65"/>
      <c r="F2088" s="66"/>
      <c r="G2088" s="63"/>
      <c r="H2088" s="67"/>
      <c r="I2088" s="68"/>
      <c r="J2088" s="68"/>
      <c r="K2088" s="34"/>
      <c r="L2088" s="75">
        <v>2088</v>
      </c>
      <c r="M2088" s="75" t="b">
        <f xml:space="preserve"> IF(AND(Edges[Relationship Date (UTC)] &gt;= Misc!$O$2, Edges[Relationship Date (UTC)] &lt;= Misc!$P$2,Edges[Tweet Date (UTC)] &gt;= Misc!$O$3, Edges[Tweet Date (UTC)] &lt;= Misc!$P$3,TRUE), TRUE, FALSE)</f>
        <v>1</v>
      </c>
      <c r="N2088" s="70"/>
      <c r="O2088" s="87" t="s">
        <v>178</v>
      </c>
      <c r="P2088" s="90">
        <v>44081.397812499999</v>
      </c>
      <c r="Q2088" s="87" t="s">
        <v>2476</v>
      </c>
      <c r="R2088" s="92" t="s">
        <v>2701</v>
      </c>
      <c r="S2088" s="87" t="s">
        <v>2738</v>
      </c>
      <c r="T2088" s="87"/>
      <c r="U2088" s="90">
        <v>44081.397812499999</v>
      </c>
      <c r="V2088" s="92" t="s">
        <v>4290</v>
      </c>
      <c r="W2088" s="87"/>
      <c r="X2088" s="87"/>
      <c r="Y2088" s="96" t="s">
        <v>6290</v>
      </c>
      <c r="Z2088" s="87"/>
      <c r="AA2088" s="48">
        <v>0</v>
      </c>
      <c r="AB2088" s="49">
        <v>0</v>
      </c>
      <c r="AC2088" s="48">
        <v>0</v>
      </c>
      <c r="AD2088" s="49">
        <v>0</v>
      </c>
      <c r="AE2088" s="48">
        <v>0</v>
      </c>
      <c r="AF2088" s="49">
        <v>0</v>
      </c>
      <c r="AG2088" s="48">
        <v>45</v>
      </c>
      <c r="AH2088" s="49">
        <v>100</v>
      </c>
      <c r="AI2088" s="48">
        <v>45</v>
      </c>
    </row>
    <row r="2089" spans="1:35" x14ac:dyDescent="0.25">
      <c r="A2089" s="62" t="s">
        <v>1012</v>
      </c>
      <c r="B2089" s="62" t="s">
        <v>1512</v>
      </c>
      <c r="C2089" s="63"/>
      <c r="D2089" s="64"/>
      <c r="E2089" s="65"/>
      <c r="F2089" s="66"/>
      <c r="G2089" s="63"/>
      <c r="H2089" s="67"/>
      <c r="I2089" s="68"/>
      <c r="J2089" s="68"/>
      <c r="K2089" s="34"/>
      <c r="L2089" s="75">
        <v>2089</v>
      </c>
      <c r="M2089" s="75" t="b">
        <f xml:space="preserve"> IF(AND(Edges[Relationship Date (UTC)] &gt;= Misc!$O$2, Edges[Relationship Date (UTC)] &lt;= Misc!$P$2,Edges[Tweet Date (UTC)] &gt;= Misc!$O$3, Edges[Tweet Date (UTC)] &lt;= Misc!$P$3,TRUE), TRUE, FALSE)</f>
        <v>1</v>
      </c>
      <c r="N2089" s="70"/>
      <c r="O2089" s="87" t="s">
        <v>1908</v>
      </c>
      <c r="P2089" s="90">
        <v>44081.397847222222</v>
      </c>
      <c r="Q2089" s="87" t="s">
        <v>2096</v>
      </c>
      <c r="R2089" s="87"/>
      <c r="S2089" s="87"/>
      <c r="T2089" s="87" t="s">
        <v>2743</v>
      </c>
      <c r="U2089" s="90">
        <v>44081.397847222222</v>
      </c>
      <c r="V2089" s="92" t="s">
        <v>4291</v>
      </c>
      <c r="W2089" s="87"/>
      <c r="X2089" s="87"/>
      <c r="Y2089" s="96" t="s">
        <v>6291</v>
      </c>
      <c r="Z2089" s="87"/>
      <c r="AA2089" s="48">
        <v>0</v>
      </c>
      <c r="AB2089" s="49">
        <v>0</v>
      </c>
      <c r="AC2089" s="48">
        <v>0</v>
      </c>
      <c r="AD2089" s="49">
        <v>0</v>
      </c>
      <c r="AE2089" s="48">
        <v>0</v>
      </c>
      <c r="AF2089" s="49">
        <v>0</v>
      </c>
      <c r="AG2089" s="48">
        <v>43</v>
      </c>
      <c r="AH2089" s="49">
        <v>100</v>
      </c>
      <c r="AI2089" s="48">
        <v>43</v>
      </c>
    </row>
    <row r="2090" spans="1:35" x14ac:dyDescent="0.25">
      <c r="A2090" s="62" t="s">
        <v>1013</v>
      </c>
      <c r="B2090" s="62" t="s">
        <v>1165</v>
      </c>
      <c r="C2090" s="63"/>
      <c r="D2090" s="64"/>
      <c r="E2090" s="65"/>
      <c r="F2090" s="66"/>
      <c r="G2090" s="63"/>
      <c r="H2090" s="67"/>
      <c r="I2090" s="68"/>
      <c r="J2090" s="68"/>
      <c r="K2090" s="34"/>
      <c r="L2090" s="75">
        <v>2090</v>
      </c>
      <c r="M2090" s="75" t="b">
        <f xml:space="preserve"> IF(AND(Edges[Relationship Date (UTC)] &gt;= Misc!$O$2, Edges[Relationship Date (UTC)] &lt;= Misc!$P$2,Edges[Tweet Date (UTC)] &gt;= Misc!$O$3, Edges[Tweet Date (UTC)] &lt;= Misc!$P$3,TRUE), TRUE, FALSE)</f>
        <v>1</v>
      </c>
      <c r="N2090" s="70"/>
      <c r="O2090" s="87" t="s">
        <v>1908</v>
      </c>
      <c r="P2090" s="90">
        <v>44081.398032407407</v>
      </c>
      <c r="Q2090" s="87" t="s">
        <v>1918</v>
      </c>
      <c r="R2090" s="87"/>
      <c r="S2090" s="87"/>
      <c r="T2090" s="87"/>
      <c r="U2090" s="90">
        <v>44081.398032407407</v>
      </c>
      <c r="V2090" s="92" t="s">
        <v>4292</v>
      </c>
      <c r="W2090" s="87"/>
      <c r="X2090" s="87"/>
      <c r="Y2090" s="96" t="s">
        <v>6292</v>
      </c>
      <c r="Z2090" s="87"/>
      <c r="AA2090" s="48">
        <v>0</v>
      </c>
      <c r="AB2090" s="49">
        <v>0</v>
      </c>
      <c r="AC2090" s="48">
        <v>0</v>
      </c>
      <c r="AD2090" s="49">
        <v>0</v>
      </c>
      <c r="AE2090" s="48">
        <v>0</v>
      </c>
      <c r="AF2090" s="49">
        <v>0</v>
      </c>
      <c r="AG2090" s="48">
        <v>44</v>
      </c>
      <c r="AH2090" s="49">
        <v>100</v>
      </c>
      <c r="AI2090" s="48">
        <v>44</v>
      </c>
    </row>
    <row r="2091" spans="1:35" x14ac:dyDescent="0.25">
      <c r="A2091" s="62" t="s">
        <v>1014</v>
      </c>
      <c r="B2091" s="62" t="s">
        <v>1815</v>
      </c>
      <c r="C2091" s="63"/>
      <c r="D2091" s="64"/>
      <c r="E2091" s="65"/>
      <c r="F2091" s="66"/>
      <c r="G2091" s="63"/>
      <c r="H2091" s="67"/>
      <c r="I2091" s="68"/>
      <c r="J2091" s="68"/>
      <c r="K2091" s="34"/>
      <c r="L2091" s="75">
        <v>2091</v>
      </c>
      <c r="M2091" s="75" t="b">
        <f xml:space="preserve"> IF(AND(Edges[Relationship Date (UTC)] &gt;= Misc!$O$2, Edges[Relationship Date (UTC)] &lt;= Misc!$P$2,Edges[Tweet Date (UTC)] &gt;= Misc!$O$3, Edges[Tweet Date (UTC)] &lt;= Misc!$P$3,TRUE), TRUE, FALSE)</f>
        <v>1</v>
      </c>
      <c r="N2091" s="70"/>
      <c r="O2091" s="87" t="s">
        <v>1908</v>
      </c>
      <c r="P2091" s="90">
        <v>44081.39806712963</v>
      </c>
      <c r="Q2091" s="87" t="s">
        <v>2477</v>
      </c>
      <c r="R2091" s="87"/>
      <c r="S2091" s="87"/>
      <c r="T2091" s="87" t="s">
        <v>2743</v>
      </c>
      <c r="U2091" s="90">
        <v>44081.39806712963</v>
      </c>
      <c r="V2091" s="92" t="s">
        <v>4293</v>
      </c>
      <c r="W2091" s="87"/>
      <c r="X2091" s="87"/>
      <c r="Y2091" s="96" t="s">
        <v>6293</v>
      </c>
      <c r="Z2091" s="87"/>
      <c r="AA2091" s="48">
        <v>0</v>
      </c>
      <c r="AB2091" s="49">
        <v>0</v>
      </c>
      <c r="AC2091" s="48">
        <v>0</v>
      </c>
      <c r="AD2091" s="49">
        <v>0</v>
      </c>
      <c r="AE2091" s="48">
        <v>0</v>
      </c>
      <c r="AF2091" s="49">
        <v>0</v>
      </c>
      <c r="AG2091" s="48">
        <v>34</v>
      </c>
      <c r="AH2091" s="49">
        <v>100</v>
      </c>
      <c r="AI2091" s="48">
        <v>34</v>
      </c>
    </row>
    <row r="2092" spans="1:35" x14ac:dyDescent="0.25">
      <c r="A2092" s="62" t="s">
        <v>1015</v>
      </c>
      <c r="B2092" s="62" t="s">
        <v>1359</v>
      </c>
      <c r="C2092" s="63"/>
      <c r="D2092" s="64"/>
      <c r="E2092" s="65"/>
      <c r="F2092" s="66"/>
      <c r="G2092" s="63"/>
      <c r="H2092" s="67"/>
      <c r="I2092" s="68"/>
      <c r="J2092" s="68"/>
      <c r="K2092" s="34"/>
      <c r="L2092" s="75">
        <v>2092</v>
      </c>
      <c r="M2092" s="75" t="b">
        <f xml:space="preserve"> IF(AND(Edges[Relationship Date (UTC)] &gt;= Misc!$O$2, Edges[Relationship Date (UTC)] &lt;= Misc!$P$2,Edges[Tweet Date (UTC)] &gt;= Misc!$O$3, Edges[Tweet Date (UTC)] &lt;= Misc!$P$3,TRUE), TRUE, FALSE)</f>
        <v>1</v>
      </c>
      <c r="N2092" s="70"/>
      <c r="O2092" s="87" t="s">
        <v>1908</v>
      </c>
      <c r="P2092" s="90">
        <v>44081.398148148146</v>
      </c>
      <c r="Q2092" s="87" t="s">
        <v>1923</v>
      </c>
      <c r="R2092" s="87"/>
      <c r="S2092" s="87"/>
      <c r="T2092" s="87" t="s">
        <v>2748</v>
      </c>
      <c r="U2092" s="90">
        <v>44081.398148148146</v>
      </c>
      <c r="V2092" s="92" t="s">
        <v>4294</v>
      </c>
      <c r="W2092" s="87"/>
      <c r="X2092" s="87"/>
      <c r="Y2092" s="96" t="s">
        <v>6294</v>
      </c>
      <c r="Z2092" s="87"/>
      <c r="AA2092" s="48">
        <v>0</v>
      </c>
      <c r="AB2092" s="49">
        <v>0</v>
      </c>
      <c r="AC2092" s="48">
        <v>0</v>
      </c>
      <c r="AD2092" s="49">
        <v>0</v>
      </c>
      <c r="AE2092" s="48">
        <v>0</v>
      </c>
      <c r="AF2092" s="49">
        <v>0</v>
      </c>
      <c r="AG2092" s="48">
        <v>14</v>
      </c>
      <c r="AH2092" s="49">
        <v>100</v>
      </c>
      <c r="AI2092" s="48">
        <v>14</v>
      </c>
    </row>
    <row r="2093" spans="1:35" x14ac:dyDescent="0.25">
      <c r="A2093" s="62" t="s">
        <v>1016</v>
      </c>
      <c r="B2093" s="62" t="s">
        <v>1016</v>
      </c>
      <c r="C2093" s="63"/>
      <c r="D2093" s="64"/>
      <c r="E2093" s="65"/>
      <c r="F2093" s="66"/>
      <c r="G2093" s="63"/>
      <c r="H2093" s="67"/>
      <c r="I2093" s="68"/>
      <c r="J2093" s="68"/>
      <c r="K2093" s="34"/>
      <c r="L2093" s="75">
        <v>2093</v>
      </c>
      <c r="M2093" s="75" t="b">
        <f xml:space="preserve"> IF(AND(Edges[Relationship Date (UTC)] &gt;= Misc!$O$2, Edges[Relationship Date (UTC)] &lt;= Misc!$P$2,Edges[Tweet Date (UTC)] &gt;= Misc!$O$3, Edges[Tweet Date (UTC)] &lt;= Misc!$P$3,TRUE), TRUE, FALSE)</f>
        <v>1</v>
      </c>
      <c r="N2093" s="70"/>
      <c r="O2093" s="87" t="s">
        <v>178</v>
      </c>
      <c r="P2093" s="90">
        <v>44081.397638888891</v>
      </c>
      <c r="Q2093" s="87" t="s">
        <v>2478</v>
      </c>
      <c r="R2093" s="92" t="s">
        <v>2702</v>
      </c>
      <c r="S2093" s="87" t="s">
        <v>2738</v>
      </c>
      <c r="T2093" s="87" t="s">
        <v>2743</v>
      </c>
      <c r="U2093" s="90">
        <v>44081.397638888891</v>
      </c>
      <c r="V2093" s="92" t="s">
        <v>4295</v>
      </c>
      <c r="W2093" s="87"/>
      <c r="X2093" s="87"/>
      <c r="Y2093" s="96" t="s">
        <v>6295</v>
      </c>
      <c r="Z2093" s="87"/>
      <c r="AA2093" s="48">
        <v>0</v>
      </c>
      <c r="AB2093" s="49">
        <v>0</v>
      </c>
      <c r="AC2093" s="48">
        <v>0</v>
      </c>
      <c r="AD2093" s="49">
        <v>0</v>
      </c>
      <c r="AE2093" s="48">
        <v>0</v>
      </c>
      <c r="AF2093" s="49">
        <v>0</v>
      </c>
      <c r="AG2093" s="48">
        <v>23</v>
      </c>
      <c r="AH2093" s="49">
        <v>100</v>
      </c>
      <c r="AI2093" s="48">
        <v>23</v>
      </c>
    </row>
    <row r="2094" spans="1:35" x14ac:dyDescent="0.25">
      <c r="A2094" s="62" t="s">
        <v>1017</v>
      </c>
      <c r="B2094" s="62" t="s">
        <v>1016</v>
      </c>
      <c r="C2094" s="63"/>
      <c r="D2094" s="64"/>
      <c r="E2094" s="65"/>
      <c r="F2094" s="66"/>
      <c r="G2094" s="63"/>
      <c r="H2094" s="67"/>
      <c r="I2094" s="68"/>
      <c r="J2094" s="68"/>
      <c r="K2094" s="34"/>
      <c r="L2094" s="75">
        <v>2094</v>
      </c>
      <c r="M2094" s="75" t="b">
        <f xml:space="preserve"> IF(AND(Edges[Relationship Date (UTC)] &gt;= Misc!$O$2, Edges[Relationship Date (UTC)] &lt;= Misc!$P$2,Edges[Tweet Date (UTC)] &gt;= Misc!$O$3, Edges[Tweet Date (UTC)] &lt;= Misc!$P$3,TRUE), TRUE, FALSE)</f>
        <v>1</v>
      </c>
      <c r="N2094" s="70"/>
      <c r="O2094" s="87" t="s">
        <v>1908</v>
      </c>
      <c r="P2094" s="90">
        <v>44081.398240740738</v>
      </c>
      <c r="Q2094" s="87" t="s">
        <v>2479</v>
      </c>
      <c r="R2094" s="87"/>
      <c r="S2094" s="87"/>
      <c r="T2094" s="87" t="s">
        <v>2743</v>
      </c>
      <c r="U2094" s="90">
        <v>44081.398240740738</v>
      </c>
      <c r="V2094" s="92" t="s">
        <v>4296</v>
      </c>
      <c r="W2094" s="87"/>
      <c r="X2094" s="87"/>
      <c r="Y2094" s="96" t="s">
        <v>6296</v>
      </c>
      <c r="Z2094" s="87"/>
      <c r="AA2094" s="48">
        <v>0</v>
      </c>
      <c r="AB2094" s="49">
        <v>0</v>
      </c>
      <c r="AC2094" s="48">
        <v>0</v>
      </c>
      <c r="AD2094" s="49">
        <v>0</v>
      </c>
      <c r="AE2094" s="48">
        <v>0</v>
      </c>
      <c r="AF2094" s="49">
        <v>0</v>
      </c>
      <c r="AG2094" s="48">
        <v>26</v>
      </c>
      <c r="AH2094" s="49">
        <v>100</v>
      </c>
      <c r="AI2094" s="48">
        <v>26</v>
      </c>
    </row>
    <row r="2095" spans="1:35" x14ac:dyDescent="0.25">
      <c r="A2095" s="62" t="s">
        <v>1018</v>
      </c>
      <c r="B2095" s="62" t="s">
        <v>1458</v>
      </c>
      <c r="C2095" s="63"/>
      <c r="D2095" s="64"/>
      <c r="E2095" s="65"/>
      <c r="F2095" s="66"/>
      <c r="G2095" s="63"/>
      <c r="H2095" s="67"/>
      <c r="I2095" s="68"/>
      <c r="J2095" s="68"/>
      <c r="K2095" s="34"/>
      <c r="L2095" s="75">
        <v>2095</v>
      </c>
      <c r="M2095" s="75" t="b">
        <f xml:space="preserve"> IF(AND(Edges[Relationship Date (UTC)] &gt;= Misc!$O$2, Edges[Relationship Date (UTC)] &lt;= Misc!$P$2,Edges[Tweet Date (UTC)] &gt;= Misc!$O$3, Edges[Tweet Date (UTC)] &lt;= Misc!$P$3,TRUE), TRUE, FALSE)</f>
        <v>1</v>
      </c>
      <c r="N2095" s="70"/>
      <c r="O2095" s="87" t="s">
        <v>1908</v>
      </c>
      <c r="P2095" s="90">
        <v>44081.398275462961</v>
      </c>
      <c r="Q2095" s="87" t="s">
        <v>2357</v>
      </c>
      <c r="R2095" s="87"/>
      <c r="S2095" s="87"/>
      <c r="T2095" s="87" t="s">
        <v>2750</v>
      </c>
      <c r="U2095" s="90">
        <v>44081.398275462961</v>
      </c>
      <c r="V2095" s="92" t="s">
        <v>4297</v>
      </c>
      <c r="W2095" s="87"/>
      <c r="X2095" s="87"/>
      <c r="Y2095" s="96" t="s">
        <v>6297</v>
      </c>
      <c r="Z2095" s="87"/>
      <c r="AA2095" s="48"/>
      <c r="AB2095" s="49"/>
      <c r="AC2095" s="48"/>
      <c r="AD2095" s="49"/>
      <c r="AE2095" s="48"/>
      <c r="AF2095" s="49"/>
      <c r="AG2095" s="48"/>
      <c r="AH2095" s="49"/>
      <c r="AI2095" s="48"/>
    </row>
    <row r="2096" spans="1:35" x14ac:dyDescent="0.25">
      <c r="A2096" s="62" t="s">
        <v>1018</v>
      </c>
      <c r="B2096" s="62" t="s">
        <v>1459</v>
      </c>
      <c r="C2096" s="63"/>
      <c r="D2096" s="64"/>
      <c r="E2096" s="65"/>
      <c r="F2096" s="66"/>
      <c r="G2096" s="63"/>
      <c r="H2096" s="67"/>
      <c r="I2096" s="68"/>
      <c r="J2096" s="68"/>
      <c r="K2096" s="34"/>
      <c r="L2096" s="75">
        <v>2096</v>
      </c>
      <c r="M2096" s="75" t="b">
        <f xml:space="preserve"> IF(AND(Edges[Relationship Date (UTC)] &gt;= Misc!$O$2, Edges[Relationship Date (UTC)] &lt;= Misc!$P$2,Edges[Tweet Date (UTC)] &gt;= Misc!$O$3, Edges[Tweet Date (UTC)] &lt;= Misc!$P$3,TRUE), TRUE, FALSE)</f>
        <v>1</v>
      </c>
      <c r="N2096" s="70"/>
      <c r="O2096" s="87" t="s">
        <v>1908</v>
      </c>
      <c r="P2096" s="90">
        <v>44081.398275462961</v>
      </c>
      <c r="Q2096" s="87" t="s">
        <v>2357</v>
      </c>
      <c r="R2096" s="87"/>
      <c r="S2096" s="87"/>
      <c r="T2096" s="87" t="s">
        <v>2750</v>
      </c>
      <c r="U2096" s="90">
        <v>44081.398275462961</v>
      </c>
      <c r="V2096" s="92" t="s">
        <v>4297</v>
      </c>
      <c r="W2096" s="87"/>
      <c r="X2096" s="87"/>
      <c r="Y2096" s="96" t="s">
        <v>6297</v>
      </c>
      <c r="Z2096" s="87"/>
      <c r="AA2096" s="48"/>
      <c r="AB2096" s="49"/>
      <c r="AC2096" s="48"/>
      <c r="AD2096" s="49"/>
      <c r="AE2096" s="48"/>
      <c r="AF2096" s="49"/>
      <c r="AG2096" s="48"/>
      <c r="AH2096" s="49"/>
      <c r="AI2096" s="48"/>
    </row>
    <row r="2097" spans="1:35" x14ac:dyDescent="0.25">
      <c r="A2097" s="62" t="s">
        <v>1018</v>
      </c>
      <c r="B2097" s="62" t="s">
        <v>1460</v>
      </c>
      <c r="C2097" s="63"/>
      <c r="D2097" s="64"/>
      <c r="E2097" s="65"/>
      <c r="F2097" s="66"/>
      <c r="G2097" s="63"/>
      <c r="H2097" s="67"/>
      <c r="I2097" s="68"/>
      <c r="J2097" s="68"/>
      <c r="K2097" s="34"/>
      <c r="L2097" s="75">
        <v>2097</v>
      </c>
      <c r="M2097" s="75" t="b">
        <f xml:space="preserve"> IF(AND(Edges[Relationship Date (UTC)] &gt;= Misc!$O$2, Edges[Relationship Date (UTC)] &lt;= Misc!$P$2,Edges[Tweet Date (UTC)] &gt;= Misc!$O$3, Edges[Tweet Date (UTC)] &lt;= Misc!$P$3,TRUE), TRUE, FALSE)</f>
        <v>1</v>
      </c>
      <c r="N2097" s="70"/>
      <c r="O2097" s="87" t="s">
        <v>1908</v>
      </c>
      <c r="P2097" s="90">
        <v>44081.398275462961</v>
      </c>
      <c r="Q2097" s="87" t="s">
        <v>2357</v>
      </c>
      <c r="R2097" s="87"/>
      <c r="S2097" s="87"/>
      <c r="T2097" s="87" t="s">
        <v>2750</v>
      </c>
      <c r="U2097" s="90">
        <v>44081.398275462961</v>
      </c>
      <c r="V2097" s="92" t="s">
        <v>4297</v>
      </c>
      <c r="W2097" s="87"/>
      <c r="X2097" s="87"/>
      <c r="Y2097" s="96" t="s">
        <v>6297</v>
      </c>
      <c r="Z2097" s="87"/>
      <c r="AA2097" s="48"/>
      <c r="AB2097" s="49"/>
      <c r="AC2097" s="48"/>
      <c r="AD2097" s="49"/>
      <c r="AE2097" s="48"/>
      <c r="AF2097" s="49"/>
      <c r="AG2097" s="48"/>
      <c r="AH2097" s="49"/>
      <c r="AI2097" s="48"/>
    </row>
    <row r="2098" spans="1:35" x14ac:dyDescent="0.25">
      <c r="A2098" s="62" t="s">
        <v>1018</v>
      </c>
      <c r="B2098" s="62" t="s">
        <v>1461</v>
      </c>
      <c r="C2098" s="63"/>
      <c r="D2098" s="64"/>
      <c r="E2098" s="65"/>
      <c r="F2098" s="66"/>
      <c r="G2098" s="63"/>
      <c r="H2098" s="67"/>
      <c r="I2098" s="68"/>
      <c r="J2098" s="68"/>
      <c r="K2098" s="34"/>
      <c r="L2098" s="75">
        <v>2098</v>
      </c>
      <c r="M2098" s="75" t="b">
        <f xml:space="preserve"> IF(AND(Edges[Relationship Date (UTC)] &gt;= Misc!$O$2, Edges[Relationship Date (UTC)] &lt;= Misc!$P$2,Edges[Tweet Date (UTC)] &gt;= Misc!$O$3, Edges[Tweet Date (UTC)] &lt;= Misc!$P$3,TRUE), TRUE, FALSE)</f>
        <v>1</v>
      </c>
      <c r="N2098" s="70"/>
      <c r="O2098" s="87" t="s">
        <v>1908</v>
      </c>
      <c r="P2098" s="90">
        <v>44081.398275462961</v>
      </c>
      <c r="Q2098" s="87" t="s">
        <v>2357</v>
      </c>
      <c r="R2098" s="87"/>
      <c r="S2098" s="87"/>
      <c r="T2098" s="87" t="s">
        <v>2750</v>
      </c>
      <c r="U2098" s="90">
        <v>44081.398275462961</v>
      </c>
      <c r="V2098" s="92" t="s">
        <v>4297</v>
      </c>
      <c r="W2098" s="87"/>
      <c r="X2098" s="87"/>
      <c r="Y2098" s="96" t="s">
        <v>6297</v>
      </c>
      <c r="Z2098" s="87"/>
      <c r="AA2098" s="48"/>
      <c r="AB2098" s="49"/>
      <c r="AC2098" s="48"/>
      <c r="AD2098" s="49"/>
      <c r="AE2098" s="48"/>
      <c r="AF2098" s="49"/>
      <c r="AG2098" s="48"/>
      <c r="AH2098" s="49"/>
      <c r="AI2098" s="48"/>
    </row>
    <row r="2099" spans="1:35" x14ac:dyDescent="0.25">
      <c r="A2099" s="62" t="s">
        <v>1018</v>
      </c>
      <c r="B2099" s="62" t="s">
        <v>1462</v>
      </c>
      <c r="C2099" s="63"/>
      <c r="D2099" s="64"/>
      <c r="E2099" s="65"/>
      <c r="F2099" s="66"/>
      <c r="G2099" s="63"/>
      <c r="H2099" s="67"/>
      <c r="I2099" s="68"/>
      <c r="J2099" s="68"/>
      <c r="K2099" s="34"/>
      <c r="L2099" s="75">
        <v>2099</v>
      </c>
      <c r="M2099" s="75" t="b">
        <f xml:space="preserve"> IF(AND(Edges[Relationship Date (UTC)] &gt;= Misc!$O$2, Edges[Relationship Date (UTC)] &lt;= Misc!$P$2,Edges[Tweet Date (UTC)] &gt;= Misc!$O$3, Edges[Tweet Date (UTC)] &lt;= Misc!$P$3,TRUE), TRUE, FALSE)</f>
        <v>1</v>
      </c>
      <c r="N2099" s="70"/>
      <c r="O2099" s="87" t="s">
        <v>1908</v>
      </c>
      <c r="P2099" s="90">
        <v>44081.398275462961</v>
      </c>
      <c r="Q2099" s="87" t="s">
        <v>2357</v>
      </c>
      <c r="R2099" s="87"/>
      <c r="S2099" s="87"/>
      <c r="T2099" s="87" t="s">
        <v>2750</v>
      </c>
      <c r="U2099" s="90">
        <v>44081.398275462961</v>
      </c>
      <c r="V2099" s="92" t="s">
        <v>4297</v>
      </c>
      <c r="W2099" s="87"/>
      <c r="X2099" s="87"/>
      <c r="Y2099" s="96" t="s">
        <v>6297</v>
      </c>
      <c r="Z2099" s="87"/>
      <c r="AA2099" s="48"/>
      <c r="AB2099" s="49"/>
      <c r="AC2099" s="48"/>
      <c r="AD2099" s="49"/>
      <c r="AE2099" s="48"/>
      <c r="AF2099" s="49"/>
      <c r="AG2099" s="48"/>
      <c r="AH2099" s="49"/>
      <c r="AI2099" s="48"/>
    </row>
    <row r="2100" spans="1:35" x14ac:dyDescent="0.25">
      <c r="A2100" s="62" t="s">
        <v>1018</v>
      </c>
      <c r="B2100" s="62" t="s">
        <v>1354</v>
      </c>
      <c r="C2100" s="63"/>
      <c r="D2100" s="64"/>
      <c r="E2100" s="65"/>
      <c r="F2100" s="66"/>
      <c r="G2100" s="63"/>
      <c r="H2100" s="67"/>
      <c r="I2100" s="68"/>
      <c r="J2100" s="68"/>
      <c r="K2100" s="34"/>
      <c r="L2100" s="75">
        <v>2100</v>
      </c>
      <c r="M2100" s="75" t="b">
        <f xml:space="preserve"> IF(AND(Edges[Relationship Date (UTC)] &gt;= Misc!$O$2, Edges[Relationship Date (UTC)] &lt;= Misc!$P$2,Edges[Tweet Date (UTC)] &gt;= Misc!$O$3, Edges[Tweet Date (UTC)] &lt;= Misc!$P$3,TRUE), TRUE, FALSE)</f>
        <v>1</v>
      </c>
      <c r="N2100" s="70"/>
      <c r="O2100" s="87" t="s">
        <v>1908</v>
      </c>
      <c r="P2100" s="90">
        <v>44081.398275462961</v>
      </c>
      <c r="Q2100" s="87" t="s">
        <v>2357</v>
      </c>
      <c r="R2100" s="87"/>
      <c r="S2100" s="87"/>
      <c r="T2100" s="87" t="s">
        <v>2750</v>
      </c>
      <c r="U2100" s="90">
        <v>44081.398275462961</v>
      </c>
      <c r="V2100" s="92" t="s">
        <v>4297</v>
      </c>
      <c r="W2100" s="87"/>
      <c r="X2100" s="87"/>
      <c r="Y2100" s="96" t="s">
        <v>6297</v>
      </c>
      <c r="Z2100" s="87"/>
      <c r="AA2100" s="48"/>
      <c r="AB2100" s="49"/>
      <c r="AC2100" s="48"/>
      <c r="AD2100" s="49"/>
      <c r="AE2100" s="48"/>
      <c r="AF2100" s="49"/>
      <c r="AG2100" s="48"/>
      <c r="AH2100" s="49"/>
      <c r="AI2100" s="48"/>
    </row>
    <row r="2101" spans="1:35" x14ac:dyDescent="0.25">
      <c r="A2101" s="62" t="s">
        <v>1018</v>
      </c>
      <c r="B2101" s="62" t="s">
        <v>1355</v>
      </c>
      <c r="C2101" s="63"/>
      <c r="D2101" s="64"/>
      <c r="E2101" s="65"/>
      <c r="F2101" s="66"/>
      <c r="G2101" s="63"/>
      <c r="H2101" s="67"/>
      <c r="I2101" s="68"/>
      <c r="J2101" s="68"/>
      <c r="K2101" s="34"/>
      <c r="L2101" s="75">
        <v>2101</v>
      </c>
      <c r="M2101" s="75" t="b">
        <f xml:space="preserve"> IF(AND(Edges[Relationship Date (UTC)] &gt;= Misc!$O$2, Edges[Relationship Date (UTC)] &lt;= Misc!$P$2,Edges[Tweet Date (UTC)] &gt;= Misc!$O$3, Edges[Tweet Date (UTC)] &lt;= Misc!$P$3,TRUE), TRUE, FALSE)</f>
        <v>1</v>
      </c>
      <c r="N2101" s="70"/>
      <c r="O2101" s="87" t="s">
        <v>1908</v>
      </c>
      <c r="P2101" s="90">
        <v>44081.398275462961</v>
      </c>
      <c r="Q2101" s="87" t="s">
        <v>2357</v>
      </c>
      <c r="R2101" s="87"/>
      <c r="S2101" s="87"/>
      <c r="T2101" s="87" t="s">
        <v>2750</v>
      </c>
      <c r="U2101" s="90">
        <v>44081.398275462961</v>
      </c>
      <c r="V2101" s="92" t="s">
        <v>4297</v>
      </c>
      <c r="W2101" s="87"/>
      <c r="X2101" s="87"/>
      <c r="Y2101" s="96" t="s">
        <v>6297</v>
      </c>
      <c r="Z2101" s="87"/>
      <c r="AA2101" s="48"/>
      <c r="AB2101" s="49"/>
      <c r="AC2101" s="48"/>
      <c r="AD2101" s="49"/>
      <c r="AE2101" s="48"/>
      <c r="AF2101" s="49"/>
      <c r="AG2101" s="48"/>
      <c r="AH2101" s="49"/>
      <c r="AI2101" s="48"/>
    </row>
    <row r="2102" spans="1:35" x14ac:dyDescent="0.25">
      <c r="A2102" s="62" t="s">
        <v>1018</v>
      </c>
      <c r="B2102" s="62" t="s">
        <v>1505</v>
      </c>
      <c r="C2102" s="63"/>
      <c r="D2102" s="64"/>
      <c r="E2102" s="65"/>
      <c r="F2102" s="66"/>
      <c r="G2102" s="63"/>
      <c r="H2102" s="67"/>
      <c r="I2102" s="68"/>
      <c r="J2102" s="68"/>
      <c r="K2102" s="34"/>
      <c r="L2102" s="75">
        <v>2102</v>
      </c>
      <c r="M2102" s="75" t="b">
        <f xml:space="preserve"> IF(AND(Edges[Relationship Date (UTC)] &gt;= Misc!$O$2, Edges[Relationship Date (UTC)] &lt;= Misc!$P$2,Edges[Tweet Date (UTC)] &gt;= Misc!$O$3, Edges[Tweet Date (UTC)] &lt;= Misc!$P$3,TRUE), TRUE, FALSE)</f>
        <v>1</v>
      </c>
      <c r="N2102" s="70"/>
      <c r="O2102" s="87" t="s">
        <v>1908</v>
      </c>
      <c r="P2102" s="90">
        <v>44081.398275462961</v>
      </c>
      <c r="Q2102" s="87" t="s">
        <v>2357</v>
      </c>
      <c r="R2102" s="87"/>
      <c r="S2102" s="87"/>
      <c r="T2102" s="87" t="s">
        <v>2750</v>
      </c>
      <c r="U2102" s="90">
        <v>44081.398275462961</v>
      </c>
      <c r="V2102" s="92" t="s">
        <v>4297</v>
      </c>
      <c r="W2102" s="87"/>
      <c r="X2102" s="87"/>
      <c r="Y2102" s="96" t="s">
        <v>6297</v>
      </c>
      <c r="Z2102" s="87"/>
      <c r="AA2102" s="48">
        <v>0</v>
      </c>
      <c r="AB2102" s="49">
        <v>0</v>
      </c>
      <c r="AC2102" s="48">
        <v>0</v>
      </c>
      <c r="AD2102" s="49">
        <v>0</v>
      </c>
      <c r="AE2102" s="48">
        <v>0</v>
      </c>
      <c r="AF2102" s="49">
        <v>0</v>
      </c>
      <c r="AG2102" s="48">
        <v>11</v>
      </c>
      <c r="AH2102" s="49">
        <v>100</v>
      </c>
      <c r="AI2102" s="48">
        <v>11</v>
      </c>
    </row>
    <row r="2103" spans="1:35" x14ac:dyDescent="0.25">
      <c r="A2103" s="62" t="s">
        <v>1019</v>
      </c>
      <c r="B2103" s="62" t="s">
        <v>1778</v>
      </c>
      <c r="C2103" s="63"/>
      <c r="D2103" s="64"/>
      <c r="E2103" s="65"/>
      <c r="F2103" s="66"/>
      <c r="G2103" s="63"/>
      <c r="H2103" s="67"/>
      <c r="I2103" s="68"/>
      <c r="J2103" s="68"/>
      <c r="K2103" s="34"/>
      <c r="L2103" s="75">
        <v>2103</v>
      </c>
      <c r="M2103" s="75" t="b">
        <f xml:space="preserve"> IF(AND(Edges[Relationship Date (UTC)] &gt;= Misc!$O$2, Edges[Relationship Date (UTC)] &lt;= Misc!$P$2,Edges[Tweet Date (UTC)] &gt;= Misc!$O$3, Edges[Tweet Date (UTC)] &lt;= Misc!$P$3,TRUE), TRUE, FALSE)</f>
        <v>1</v>
      </c>
      <c r="N2103" s="70"/>
      <c r="O2103" s="87" t="s">
        <v>1908</v>
      </c>
      <c r="P2103" s="90">
        <v>44081.398321759261</v>
      </c>
      <c r="Q2103" s="87" t="s">
        <v>2421</v>
      </c>
      <c r="R2103" s="87"/>
      <c r="S2103" s="87"/>
      <c r="T2103" s="87"/>
      <c r="U2103" s="90">
        <v>44081.398321759261</v>
      </c>
      <c r="V2103" s="92" t="s">
        <v>4298</v>
      </c>
      <c r="W2103" s="87"/>
      <c r="X2103" s="87"/>
      <c r="Y2103" s="96" t="s">
        <v>6298</v>
      </c>
      <c r="Z2103" s="87"/>
      <c r="AA2103" s="48">
        <v>0</v>
      </c>
      <c r="AB2103" s="49">
        <v>0</v>
      </c>
      <c r="AC2103" s="48">
        <v>0</v>
      </c>
      <c r="AD2103" s="49">
        <v>0</v>
      </c>
      <c r="AE2103" s="48">
        <v>0</v>
      </c>
      <c r="AF2103" s="49">
        <v>0</v>
      </c>
      <c r="AG2103" s="48">
        <v>43</v>
      </c>
      <c r="AH2103" s="49">
        <v>100</v>
      </c>
      <c r="AI2103" s="48">
        <v>43</v>
      </c>
    </row>
    <row r="2104" spans="1:35" x14ac:dyDescent="0.25">
      <c r="A2104" s="62" t="s">
        <v>1019</v>
      </c>
      <c r="B2104" s="62" t="s">
        <v>1387</v>
      </c>
      <c r="C2104" s="63"/>
      <c r="D2104" s="64"/>
      <c r="E2104" s="65"/>
      <c r="F2104" s="66"/>
      <c r="G2104" s="63"/>
      <c r="H2104" s="67"/>
      <c r="I2104" s="68"/>
      <c r="J2104" s="68"/>
      <c r="K2104" s="34"/>
      <c r="L2104" s="75">
        <v>2104</v>
      </c>
      <c r="M2104" s="75" t="b">
        <f xml:space="preserve"> IF(AND(Edges[Relationship Date (UTC)] &gt;= Misc!$O$2, Edges[Relationship Date (UTC)] &lt;= Misc!$P$2,Edges[Tweet Date (UTC)] &gt;= Misc!$O$3, Edges[Tweet Date (UTC)] &lt;= Misc!$P$3,TRUE), TRUE, FALSE)</f>
        <v>1</v>
      </c>
      <c r="N2104" s="70"/>
      <c r="O2104" s="87" t="s">
        <v>1908</v>
      </c>
      <c r="P2104" s="90">
        <v>44081.390266203707</v>
      </c>
      <c r="Q2104" s="87" t="s">
        <v>2265</v>
      </c>
      <c r="R2104" s="87"/>
      <c r="S2104" s="87"/>
      <c r="T2104" s="87"/>
      <c r="U2104" s="90">
        <v>44081.390266203707</v>
      </c>
      <c r="V2104" s="92" t="s">
        <v>4299</v>
      </c>
      <c r="W2104" s="87"/>
      <c r="X2104" s="87"/>
      <c r="Y2104" s="96" t="s">
        <v>6299</v>
      </c>
      <c r="Z2104" s="87"/>
      <c r="AA2104" s="48">
        <v>0</v>
      </c>
      <c r="AB2104" s="49">
        <v>0</v>
      </c>
      <c r="AC2104" s="48">
        <v>0</v>
      </c>
      <c r="AD2104" s="49">
        <v>0</v>
      </c>
      <c r="AE2104" s="48">
        <v>0</v>
      </c>
      <c r="AF2104" s="49">
        <v>0</v>
      </c>
      <c r="AG2104" s="48">
        <v>41</v>
      </c>
      <c r="AH2104" s="49">
        <v>100</v>
      </c>
      <c r="AI2104" s="48">
        <v>41</v>
      </c>
    </row>
    <row r="2105" spans="1:35" x14ac:dyDescent="0.25">
      <c r="A2105" s="62" t="s">
        <v>1020</v>
      </c>
      <c r="B2105" s="62" t="s">
        <v>1269</v>
      </c>
      <c r="C2105" s="63"/>
      <c r="D2105" s="64"/>
      <c r="E2105" s="65"/>
      <c r="F2105" s="66"/>
      <c r="G2105" s="63"/>
      <c r="H2105" s="67"/>
      <c r="I2105" s="68"/>
      <c r="J2105" s="68"/>
      <c r="K2105" s="34"/>
      <c r="L2105" s="75">
        <v>2105</v>
      </c>
      <c r="M2105" s="75" t="b">
        <f xml:space="preserve"> IF(AND(Edges[Relationship Date (UTC)] &gt;= Misc!$O$2, Edges[Relationship Date (UTC)] &lt;= Misc!$P$2,Edges[Tweet Date (UTC)] &gt;= Misc!$O$3, Edges[Tweet Date (UTC)] &lt;= Misc!$P$3,TRUE), TRUE, FALSE)</f>
        <v>1</v>
      </c>
      <c r="N2105" s="70"/>
      <c r="O2105" s="87" t="s">
        <v>1908</v>
      </c>
      <c r="P2105" s="90">
        <v>44081.398472222223</v>
      </c>
      <c r="Q2105" s="87" t="s">
        <v>2140</v>
      </c>
      <c r="R2105" s="87"/>
      <c r="S2105" s="87"/>
      <c r="T2105" s="87" t="s">
        <v>2743</v>
      </c>
      <c r="U2105" s="90">
        <v>44081.398472222223</v>
      </c>
      <c r="V2105" s="92" t="s">
        <v>4300</v>
      </c>
      <c r="W2105" s="87"/>
      <c r="X2105" s="87"/>
      <c r="Y2105" s="96" t="s">
        <v>6300</v>
      </c>
      <c r="Z2105" s="87"/>
      <c r="AA2105" s="48">
        <v>0</v>
      </c>
      <c r="AB2105" s="49">
        <v>0</v>
      </c>
      <c r="AC2105" s="48">
        <v>0</v>
      </c>
      <c r="AD2105" s="49">
        <v>0</v>
      </c>
      <c r="AE2105" s="48">
        <v>0</v>
      </c>
      <c r="AF2105" s="49">
        <v>0</v>
      </c>
      <c r="AG2105" s="48">
        <v>26</v>
      </c>
      <c r="AH2105" s="49">
        <v>100</v>
      </c>
      <c r="AI2105" s="48">
        <v>26</v>
      </c>
    </row>
    <row r="2106" spans="1:35" x14ac:dyDescent="0.25">
      <c r="A2106" s="62" t="s">
        <v>1021</v>
      </c>
      <c r="B2106" s="62" t="s">
        <v>1165</v>
      </c>
      <c r="C2106" s="63"/>
      <c r="D2106" s="64"/>
      <c r="E2106" s="65"/>
      <c r="F2106" s="66"/>
      <c r="G2106" s="63"/>
      <c r="H2106" s="67"/>
      <c r="I2106" s="68"/>
      <c r="J2106" s="68"/>
      <c r="K2106" s="34"/>
      <c r="L2106" s="75">
        <v>2106</v>
      </c>
      <c r="M2106" s="75" t="b">
        <f xml:space="preserve"> IF(AND(Edges[Relationship Date (UTC)] &gt;= Misc!$O$2, Edges[Relationship Date (UTC)] &lt;= Misc!$P$2,Edges[Tweet Date (UTC)] &gt;= Misc!$O$3, Edges[Tweet Date (UTC)] &lt;= Misc!$P$3,TRUE), TRUE, FALSE)</f>
        <v>1</v>
      </c>
      <c r="N2106" s="70"/>
      <c r="O2106" s="87" t="s">
        <v>1908</v>
      </c>
      <c r="P2106" s="90">
        <v>44081.3984837963</v>
      </c>
      <c r="Q2106" s="87" t="s">
        <v>2219</v>
      </c>
      <c r="R2106" s="87"/>
      <c r="S2106" s="87"/>
      <c r="T2106" s="87" t="s">
        <v>2743</v>
      </c>
      <c r="U2106" s="90">
        <v>44081.3984837963</v>
      </c>
      <c r="V2106" s="92" t="s">
        <v>4301</v>
      </c>
      <c r="W2106" s="87"/>
      <c r="X2106" s="87"/>
      <c r="Y2106" s="96" t="s">
        <v>6301</v>
      </c>
      <c r="Z2106" s="87"/>
      <c r="AA2106" s="48">
        <v>0</v>
      </c>
      <c r="AB2106" s="49">
        <v>0</v>
      </c>
      <c r="AC2106" s="48">
        <v>0</v>
      </c>
      <c r="AD2106" s="49">
        <v>0</v>
      </c>
      <c r="AE2106" s="48">
        <v>0</v>
      </c>
      <c r="AF2106" s="49">
        <v>0</v>
      </c>
      <c r="AG2106" s="48">
        <v>16</v>
      </c>
      <c r="AH2106" s="49">
        <v>100</v>
      </c>
      <c r="AI2106" s="48">
        <v>16</v>
      </c>
    </row>
    <row r="2107" spans="1:35" x14ac:dyDescent="0.25">
      <c r="A2107" s="62" t="s">
        <v>1022</v>
      </c>
      <c r="B2107" s="62" t="s">
        <v>1360</v>
      </c>
      <c r="C2107" s="63"/>
      <c r="D2107" s="64"/>
      <c r="E2107" s="65"/>
      <c r="F2107" s="66"/>
      <c r="G2107" s="63"/>
      <c r="H2107" s="67"/>
      <c r="I2107" s="68"/>
      <c r="J2107" s="68"/>
      <c r="K2107" s="34"/>
      <c r="L2107" s="75">
        <v>2107</v>
      </c>
      <c r="M2107" s="75" t="b">
        <f xml:space="preserve"> IF(AND(Edges[Relationship Date (UTC)] &gt;= Misc!$O$2, Edges[Relationship Date (UTC)] &lt;= Misc!$P$2,Edges[Tweet Date (UTC)] &gt;= Misc!$O$3, Edges[Tweet Date (UTC)] &lt;= Misc!$P$3,TRUE), TRUE, FALSE)</f>
        <v>1</v>
      </c>
      <c r="N2107" s="70"/>
      <c r="O2107" s="87" t="s">
        <v>1908</v>
      </c>
      <c r="P2107" s="90">
        <v>44081.398113425923</v>
      </c>
      <c r="Q2107" s="87" t="s">
        <v>1924</v>
      </c>
      <c r="R2107" s="87"/>
      <c r="S2107" s="87"/>
      <c r="T2107" s="87" t="s">
        <v>2746</v>
      </c>
      <c r="U2107" s="90">
        <v>44081.398113425923</v>
      </c>
      <c r="V2107" s="92" t="s">
        <v>4302</v>
      </c>
      <c r="W2107" s="87"/>
      <c r="X2107" s="87"/>
      <c r="Y2107" s="96" t="s">
        <v>6302</v>
      </c>
      <c r="Z2107" s="87"/>
      <c r="AA2107" s="48">
        <v>0</v>
      </c>
      <c r="AB2107" s="49">
        <v>0</v>
      </c>
      <c r="AC2107" s="48">
        <v>0</v>
      </c>
      <c r="AD2107" s="49">
        <v>0</v>
      </c>
      <c r="AE2107" s="48">
        <v>0</v>
      </c>
      <c r="AF2107" s="49">
        <v>0</v>
      </c>
      <c r="AG2107" s="48">
        <v>36</v>
      </c>
      <c r="AH2107" s="49">
        <v>100</v>
      </c>
      <c r="AI2107" s="48">
        <v>36</v>
      </c>
    </row>
    <row r="2108" spans="1:35" x14ac:dyDescent="0.25">
      <c r="A2108" s="62" t="s">
        <v>1022</v>
      </c>
      <c r="B2108" s="62" t="s">
        <v>1810</v>
      </c>
      <c r="C2108" s="63"/>
      <c r="D2108" s="64"/>
      <c r="E2108" s="65"/>
      <c r="F2108" s="66"/>
      <c r="G2108" s="63"/>
      <c r="H2108" s="67"/>
      <c r="I2108" s="68"/>
      <c r="J2108" s="68"/>
      <c r="K2108" s="34"/>
      <c r="L2108" s="75">
        <v>2108</v>
      </c>
      <c r="M2108" s="75" t="b">
        <f xml:space="preserve"> IF(AND(Edges[Relationship Date (UTC)] &gt;= Misc!$O$2, Edges[Relationship Date (UTC)] &lt;= Misc!$P$2,Edges[Tweet Date (UTC)] &gt;= Misc!$O$3, Edges[Tweet Date (UTC)] &lt;= Misc!$P$3,TRUE), TRUE, FALSE)</f>
        <v>1</v>
      </c>
      <c r="N2108" s="70"/>
      <c r="O2108" s="87" t="s">
        <v>1908</v>
      </c>
      <c r="P2108" s="90">
        <v>44081.398541666669</v>
      </c>
      <c r="Q2108" s="87" t="s">
        <v>2480</v>
      </c>
      <c r="R2108" s="87"/>
      <c r="S2108" s="87"/>
      <c r="T2108" s="87" t="s">
        <v>2746</v>
      </c>
      <c r="U2108" s="90">
        <v>44081.398541666669</v>
      </c>
      <c r="V2108" s="92" t="s">
        <v>4303</v>
      </c>
      <c r="W2108" s="87"/>
      <c r="X2108" s="87"/>
      <c r="Y2108" s="96" t="s">
        <v>6303</v>
      </c>
      <c r="Z2108" s="87"/>
      <c r="AA2108" s="48">
        <v>0</v>
      </c>
      <c r="AB2108" s="49">
        <v>0</v>
      </c>
      <c r="AC2108" s="48">
        <v>0</v>
      </c>
      <c r="AD2108" s="49">
        <v>0</v>
      </c>
      <c r="AE2108" s="48">
        <v>0</v>
      </c>
      <c r="AF2108" s="49">
        <v>0</v>
      </c>
      <c r="AG2108" s="48">
        <v>40</v>
      </c>
      <c r="AH2108" s="49">
        <v>100</v>
      </c>
      <c r="AI2108" s="48">
        <v>40</v>
      </c>
    </row>
    <row r="2109" spans="1:35" x14ac:dyDescent="0.25">
      <c r="A2109" s="62" t="s">
        <v>1023</v>
      </c>
      <c r="B2109" s="62" t="s">
        <v>1023</v>
      </c>
      <c r="C2109" s="63"/>
      <c r="D2109" s="64"/>
      <c r="E2109" s="65"/>
      <c r="F2109" s="66"/>
      <c r="G2109" s="63"/>
      <c r="H2109" s="67"/>
      <c r="I2109" s="68"/>
      <c r="J2109" s="68"/>
      <c r="K2109" s="34"/>
      <c r="L2109" s="75">
        <v>2109</v>
      </c>
      <c r="M2109" s="75" t="b">
        <f xml:space="preserve"> IF(AND(Edges[Relationship Date (UTC)] &gt;= Misc!$O$2, Edges[Relationship Date (UTC)] &lt;= Misc!$P$2,Edges[Tweet Date (UTC)] &gt;= Misc!$O$3, Edges[Tweet Date (UTC)] &lt;= Misc!$P$3,TRUE), TRUE, FALSE)</f>
        <v>1</v>
      </c>
      <c r="N2109" s="70"/>
      <c r="O2109" s="87" t="s">
        <v>178</v>
      </c>
      <c r="P2109" s="90">
        <v>44081.398564814815</v>
      </c>
      <c r="Q2109" s="87" t="s">
        <v>2481</v>
      </c>
      <c r="R2109" s="92" t="s">
        <v>2703</v>
      </c>
      <c r="S2109" s="87" t="s">
        <v>2738</v>
      </c>
      <c r="T2109" s="87" t="s">
        <v>2743</v>
      </c>
      <c r="U2109" s="90">
        <v>44081.398564814815</v>
      </c>
      <c r="V2109" s="92" t="s">
        <v>4304</v>
      </c>
      <c r="W2109" s="87"/>
      <c r="X2109" s="87"/>
      <c r="Y2109" s="96" t="s">
        <v>6304</v>
      </c>
      <c r="Z2109" s="87"/>
      <c r="AA2109" s="48">
        <v>0</v>
      </c>
      <c r="AB2109" s="49">
        <v>0</v>
      </c>
      <c r="AC2109" s="48">
        <v>0</v>
      </c>
      <c r="AD2109" s="49">
        <v>0</v>
      </c>
      <c r="AE2109" s="48">
        <v>0</v>
      </c>
      <c r="AF2109" s="49">
        <v>0</v>
      </c>
      <c r="AG2109" s="48">
        <v>33</v>
      </c>
      <c r="AH2109" s="49">
        <v>100</v>
      </c>
      <c r="AI2109" s="48">
        <v>33</v>
      </c>
    </row>
    <row r="2110" spans="1:35" x14ac:dyDescent="0.25">
      <c r="A2110" s="62" t="s">
        <v>1024</v>
      </c>
      <c r="B2110" s="62" t="s">
        <v>1336</v>
      </c>
      <c r="C2110" s="63"/>
      <c r="D2110" s="64"/>
      <c r="E2110" s="65"/>
      <c r="F2110" s="66"/>
      <c r="G2110" s="63"/>
      <c r="H2110" s="67"/>
      <c r="I2110" s="68"/>
      <c r="J2110" s="68"/>
      <c r="K2110" s="34"/>
      <c r="L2110" s="75">
        <v>2110</v>
      </c>
      <c r="M2110" s="75" t="b">
        <f xml:space="preserve"> IF(AND(Edges[Relationship Date (UTC)] &gt;= Misc!$O$2, Edges[Relationship Date (UTC)] &lt;= Misc!$P$2,Edges[Tweet Date (UTC)] &gt;= Misc!$O$3, Edges[Tweet Date (UTC)] &lt;= Misc!$P$3,TRUE), TRUE, FALSE)</f>
        <v>1</v>
      </c>
      <c r="N2110" s="70"/>
      <c r="O2110" s="87" t="s">
        <v>1908</v>
      </c>
      <c r="P2110" s="90">
        <v>44081.398587962962</v>
      </c>
      <c r="Q2110" s="87" t="s">
        <v>2013</v>
      </c>
      <c r="R2110" s="87"/>
      <c r="S2110" s="87"/>
      <c r="T2110" s="87" t="s">
        <v>2772</v>
      </c>
      <c r="U2110" s="90">
        <v>44081.398587962962</v>
      </c>
      <c r="V2110" s="92" t="s">
        <v>4305</v>
      </c>
      <c r="W2110" s="87"/>
      <c r="X2110" s="87"/>
      <c r="Y2110" s="96" t="s">
        <v>6305</v>
      </c>
      <c r="Z2110" s="87"/>
      <c r="AA2110" s="48">
        <v>0</v>
      </c>
      <c r="AB2110" s="49">
        <v>0</v>
      </c>
      <c r="AC2110" s="48">
        <v>0</v>
      </c>
      <c r="AD2110" s="49">
        <v>0</v>
      </c>
      <c r="AE2110" s="48">
        <v>0</v>
      </c>
      <c r="AF2110" s="49">
        <v>0</v>
      </c>
      <c r="AG2110" s="48">
        <v>20</v>
      </c>
      <c r="AH2110" s="49">
        <v>100</v>
      </c>
      <c r="AI2110" s="48">
        <v>20</v>
      </c>
    </row>
    <row r="2111" spans="1:35" x14ac:dyDescent="0.25">
      <c r="A2111" s="62" t="s">
        <v>1025</v>
      </c>
      <c r="B2111" s="62" t="s">
        <v>1750</v>
      </c>
      <c r="C2111" s="63"/>
      <c r="D2111" s="64"/>
      <c r="E2111" s="65"/>
      <c r="F2111" s="66"/>
      <c r="G2111" s="63"/>
      <c r="H2111" s="67"/>
      <c r="I2111" s="68"/>
      <c r="J2111" s="68"/>
      <c r="K2111" s="34"/>
      <c r="L2111" s="75">
        <v>2111</v>
      </c>
      <c r="M2111" s="75" t="b">
        <f xml:space="preserve"> IF(AND(Edges[Relationship Date (UTC)] &gt;= Misc!$O$2, Edges[Relationship Date (UTC)] &lt;= Misc!$P$2,Edges[Tweet Date (UTC)] &gt;= Misc!$O$3, Edges[Tweet Date (UTC)] &lt;= Misc!$P$3,TRUE), TRUE, FALSE)</f>
        <v>1</v>
      </c>
      <c r="N2111" s="70"/>
      <c r="O2111" s="87" t="s">
        <v>1908</v>
      </c>
      <c r="P2111" s="90">
        <v>44081.382268518515</v>
      </c>
      <c r="Q2111" s="87" t="s">
        <v>2379</v>
      </c>
      <c r="R2111" s="87"/>
      <c r="S2111" s="87"/>
      <c r="T2111" s="87" t="s">
        <v>2743</v>
      </c>
      <c r="U2111" s="90">
        <v>44081.382268518515</v>
      </c>
      <c r="V2111" s="92" t="s">
        <v>4306</v>
      </c>
      <c r="W2111" s="87"/>
      <c r="X2111" s="87"/>
      <c r="Y2111" s="96" t="s">
        <v>6306</v>
      </c>
      <c r="Z2111" s="87"/>
      <c r="AA2111" s="48"/>
      <c r="AB2111" s="49"/>
      <c r="AC2111" s="48"/>
      <c r="AD2111" s="49"/>
      <c r="AE2111" s="48"/>
      <c r="AF2111" s="49"/>
      <c r="AG2111" s="48"/>
      <c r="AH2111" s="49"/>
      <c r="AI2111" s="48"/>
    </row>
    <row r="2112" spans="1:35" x14ac:dyDescent="0.25">
      <c r="A2112" s="62" t="s">
        <v>1025</v>
      </c>
      <c r="B2112" s="62" t="s">
        <v>1725</v>
      </c>
      <c r="C2112" s="63"/>
      <c r="D2112" s="64"/>
      <c r="E2112" s="65"/>
      <c r="F2112" s="66"/>
      <c r="G2112" s="63"/>
      <c r="H2112" s="67"/>
      <c r="I2112" s="68"/>
      <c r="J2112" s="68"/>
      <c r="K2112" s="34"/>
      <c r="L2112" s="75">
        <v>2112</v>
      </c>
      <c r="M2112" s="75" t="b">
        <f xml:space="preserve"> IF(AND(Edges[Relationship Date (UTC)] &gt;= Misc!$O$2, Edges[Relationship Date (UTC)] &lt;= Misc!$P$2,Edges[Tweet Date (UTC)] &gt;= Misc!$O$3, Edges[Tweet Date (UTC)] &lt;= Misc!$P$3,TRUE), TRUE, FALSE)</f>
        <v>1</v>
      </c>
      <c r="N2112" s="70"/>
      <c r="O2112" s="87" t="s">
        <v>1908</v>
      </c>
      <c r="P2112" s="90">
        <v>44081.388391203705</v>
      </c>
      <c r="Q2112" s="87" t="s">
        <v>2348</v>
      </c>
      <c r="R2112" s="87"/>
      <c r="S2112" s="87"/>
      <c r="T2112" s="87" t="s">
        <v>2743</v>
      </c>
      <c r="U2112" s="90">
        <v>44081.388391203705</v>
      </c>
      <c r="V2112" s="92" t="s">
        <v>4307</v>
      </c>
      <c r="W2112" s="87"/>
      <c r="X2112" s="87"/>
      <c r="Y2112" s="96" t="s">
        <v>6307</v>
      </c>
      <c r="Z2112" s="87"/>
      <c r="AA2112" s="48"/>
      <c r="AB2112" s="49"/>
      <c r="AC2112" s="48"/>
      <c r="AD2112" s="49"/>
      <c r="AE2112" s="48"/>
      <c r="AF2112" s="49"/>
      <c r="AG2112" s="48"/>
      <c r="AH2112" s="49"/>
      <c r="AI2112" s="48"/>
    </row>
    <row r="2113" spans="1:35" x14ac:dyDescent="0.25">
      <c r="A2113" s="62" t="s">
        <v>1025</v>
      </c>
      <c r="B2113" s="62" t="s">
        <v>1507</v>
      </c>
      <c r="C2113" s="63"/>
      <c r="D2113" s="64"/>
      <c r="E2113" s="65"/>
      <c r="F2113" s="66"/>
      <c r="G2113" s="63"/>
      <c r="H2113" s="67"/>
      <c r="I2113" s="68"/>
      <c r="J2113" s="68"/>
      <c r="K2113" s="34"/>
      <c r="L2113" s="75">
        <v>2113</v>
      </c>
      <c r="M2113" s="75" t="b">
        <f xml:space="preserve"> IF(AND(Edges[Relationship Date (UTC)] &gt;= Misc!$O$2, Edges[Relationship Date (UTC)] &lt;= Misc!$P$2,Edges[Tweet Date (UTC)] &gt;= Misc!$O$3, Edges[Tweet Date (UTC)] &lt;= Misc!$P$3,TRUE), TRUE, FALSE)</f>
        <v>1</v>
      </c>
      <c r="N2113" s="70"/>
      <c r="O2113" s="87" t="s">
        <v>1908</v>
      </c>
      <c r="P2113" s="90">
        <v>44081.382199074076</v>
      </c>
      <c r="Q2113" s="87" t="s">
        <v>2078</v>
      </c>
      <c r="R2113" s="87"/>
      <c r="S2113" s="87"/>
      <c r="T2113" s="87"/>
      <c r="U2113" s="90">
        <v>44081.382199074076</v>
      </c>
      <c r="V2113" s="92" t="s">
        <v>4308</v>
      </c>
      <c r="W2113" s="87"/>
      <c r="X2113" s="87"/>
      <c r="Y2113" s="96" t="s">
        <v>6308</v>
      </c>
      <c r="Z2113" s="87"/>
      <c r="AA2113" s="48">
        <v>0</v>
      </c>
      <c r="AB2113" s="49">
        <v>0</v>
      </c>
      <c r="AC2113" s="48">
        <v>0</v>
      </c>
      <c r="AD2113" s="49">
        <v>0</v>
      </c>
      <c r="AE2113" s="48">
        <v>0</v>
      </c>
      <c r="AF2113" s="49">
        <v>0</v>
      </c>
      <c r="AG2113" s="48">
        <v>46</v>
      </c>
      <c r="AH2113" s="49">
        <v>100</v>
      </c>
      <c r="AI2113" s="48">
        <v>46</v>
      </c>
    </row>
    <row r="2114" spans="1:35" x14ac:dyDescent="0.25">
      <c r="A2114" s="62" t="s">
        <v>1025</v>
      </c>
      <c r="B2114" s="62" t="s">
        <v>1165</v>
      </c>
      <c r="C2114" s="63"/>
      <c r="D2114" s="64"/>
      <c r="E2114" s="65"/>
      <c r="F2114" s="66"/>
      <c r="G2114" s="63"/>
      <c r="H2114" s="67"/>
      <c r="I2114" s="68"/>
      <c r="J2114" s="68"/>
      <c r="K2114" s="34"/>
      <c r="L2114" s="75">
        <v>2114</v>
      </c>
      <c r="M2114" s="75" t="b">
        <f xml:space="preserve"> IF(AND(Edges[Relationship Date (UTC)] &gt;= Misc!$O$2, Edges[Relationship Date (UTC)] &lt;= Misc!$P$2,Edges[Tweet Date (UTC)] &gt;= Misc!$O$3, Edges[Tweet Date (UTC)] &lt;= Misc!$P$3,TRUE), TRUE, FALSE)</f>
        <v>1</v>
      </c>
      <c r="N2114" s="70"/>
      <c r="O2114" s="87" t="s">
        <v>1908</v>
      </c>
      <c r="P2114" s="90">
        <v>44081.382268518515</v>
      </c>
      <c r="Q2114" s="87" t="s">
        <v>2379</v>
      </c>
      <c r="R2114" s="87"/>
      <c r="S2114" s="87"/>
      <c r="T2114" s="87" t="s">
        <v>2743</v>
      </c>
      <c r="U2114" s="90">
        <v>44081.382268518515</v>
      </c>
      <c r="V2114" s="92" t="s">
        <v>4306</v>
      </c>
      <c r="W2114" s="87"/>
      <c r="X2114" s="87"/>
      <c r="Y2114" s="96" t="s">
        <v>6306</v>
      </c>
      <c r="Z2114" s="87"/>
      <c r="AA2114" s="48">
        <v>0</v>
      </c>
      <c r="AB2114" s="49">
        <v>0</v>
      </c>
      <c r="AC2114" s="48">
        <v>0</v>
      </c>
      <c r="AD2114" s="49">
        <v>0</v>
      </c>
      <c r="AE2114" s="48">
        <v>0</v>
      </c>
      <c r="AF2114" s="49">
        <v>0</v>
      </c>
      <c r="AG2114" s="48">
        <v>16</v>
      </c>
      <c r="AH2114" s="49">
        <v>100</v>
      </c>
      <c r="AI2114" s="48">
        <v>16</v>
      </c>
    </row>
    <row r="2115" spans="1:35" x14ac:dyDescent="0.25">
      <c r="A2115" s="62" t="s">
        <v>1025</v>
      </c>
      <c r="B2115" s="62" t="s">
        <v>1165</v>
      </c>
      <c r="C2115" s="63"/>
      <c r="D2115" s="64"/>
      <c r="E2115" s="65"/>
      <c r="F2115" s="66"/>
      <c r="G2115" s="63"/>
      <c r="H2115" s="67"/>
      <c r="I2115" s="68"/>
      <c r="J2115" s="68"/>
      <c r="K2115" s="34"/>
      <c r="L2115" s="75">
        <v>2115</v>
      </c>
      <c r="M2115" s="75" t="b">
        <f xml:space="preserve"> IF(AND(Edges[Relationship Date (UTC)] &gt;= Misc!$O$2, Edges[Relationship Date (UTC)] &lt;= Misc!$P$2,Edges[Tweet Date (UTC)] &gt;= Misc!$O$3, Edges[Tweet Date (UTC)] &lt;= Misc!$P$3,TRUE), TRUE, FALSE)</f>
        <v>1</v>
      </c>
      <c r="N2115" s="70"/>
      <c r="O2115" s="87" t="s">
        <v>1908</v>
      </c>
      <c r="P2115" s="90">
        <v>44081.383240740739</v>
      </c>
      <c r="Q2115" s="87" t="s">
        <v>1918</v>
      </c>
      <c r="R2115" s="87"/>
      <c r="S2115" s="87"/>
      <c r="T2115" s="87"/>
      <c r="U2115" s="90">
        <v>44081.383240740739</v>
      </c>
      <c r="V2115" s="92" t="s">
        <v>4309</v>
      </c>
      <c r="W2115" s="87"/>
      <c r="X2115" s="87"/>
      <c r="Y2115" s="96" t="s">
        <v>6309</v>
      </c>
      <c r="Z2115" s="87"/>
      <c r="AA2115" s="48">
        <v>0</v>
      </c>
      <c r="AB2115" s="49">
        <v>0</v>
      </c>
      <c r="AC2115" s="48">
        <v>0</v>
      </c>
      <c r="AD2115" s="49">
        <v>0</v>
      </c>
      <c r="AE2115" s="48">
        <v>0</v>
      </c>
      <c r="AF2115" s="49">
        <v>0</v>
      </c>
      <c r="AG2115" s="48">
        <v>44</v>
      </c>
      <c r="AH2115" s="49">
        <v>100</v>
      </c>
      <c r="AI2115" s="48">
        <v>44</v>
      </c>
    </row>
    <row r="2116" spans="1:35" x14ac:dyDescent="0.25">
      <c r="A2116" s="62" t="s">
        <v>1025</v>
      </c>
      <c r="B2116" s="62" t="s">
        <v>1165</v>
      </c>
      <c r="C2116" s="63"/>
      <c r="D2116" s="64"/>
      <c r="E2116" s="65"/>
      <c r="F2116" s="66"/>
      <c r="G2116" s="63"/>
      <c r="H2116" s="67"/>
      <c r="I2116" s="68"/>
      <c r="J2116" s="68"/>
      <c r="K2116" s="34"/>
      <c r="L2116" s="75">
        <v>2116</v>
      </c>
      <c r="M2116" s="75" t="b">
        <f xml:space="preserve"> IF(AND(Edges[Relationship Date (UTC)] &gt;= Misc!$O$2, Edges[Relationship Date (UTC)] &lt;= Misc!$P$2,Edges[Tweet Date (UTC)] &gt;= Misc!$O$3, Edges[Tweet Date (UTC)] &lt;= Misc!$P$3,TRUE), TRUE, FALSE)</f>
        <v>1</v>
      </c>
      <c r="N2116" s="70"/>
      <c r="O2116" s="87" t="s">
        <v>1908</v>
      </c>
      <c r="P2116" s="90">
        <v>44081.387141203704</v>
      </c>
      <c r="Q2116" s="87" t="s">
        <v>2261</v>
      </c>
      <c r="R2116" s="87"/>
      <c r="S2116" s="87"/>
      <c r="T2116" s="87" t="s">
        <v>2743</v>
      </c>
      <c r="U2116" s="90">
        <v>44081.387141203704</v>
      </c>
      <c r="V2116" s="92" t="s">
        <v>4310</v>
      </c>
      <c r="W2116" s="87"/>
      <c r="X2116" s="87"/>
      <c r="Y2116" s="96" t="s">
        <v>6310</v>
      </c>
      <c r="Z2116" s="87"/>
      <c r="AA2116" s="48"/>
      <c r="AB2116" s="49"/>
      <c r="AC2116" s="48"/>
      <c r="AD2116" s="49"/>
      <c r="AE2116" s="48"/>
      <c r="AF2116" s="49"/>
      <c r="AG2116" s="48"/>
      <c r="AH2116" s="49"/>
      <c r="AI2116" s="48"/>
    </row>
    <row r="2117" spans="1:35" x14ac:dyDescent="0.25">
      <c r="A2117" s="62" t="s">
        <v>1025</v>
      </c>
      <c r="B2117" s="62" t="s">
        <v>1538</v>
      </c>
      <c r="C2117" s="63"/>
      <c r="D2117" s="64"/>
      <c r="E2117" s="65"/>
      <c r="F2117" s="66"/>
      <c r="G2117" s="63"/>
      <c r="H2117" s="67"/>
      <c r="I2117" s="68"/>
      <c r="J2117" s="68"/>
      <c r="K2117" s="34"/>
      <c r="L2117" s="75">
        <v>2117</v>
      </c>
      <c r="M2117" s="75" t="b">
        <f xml:space="preserve"> IF(AND(Edges[Relationship Date (UTC)] &gt;= Misc!$O$2, Edges[Relationship Date (UTC)] &lt;= Misc!$P$2,Edges[Tweet Date (UTC)] &gt;= Misc!$O$3, Edges[Tweet Date (UTC)] &lt;= Misc!$P$3,TRUE), TRUE, FALSE)</f>
        <v>1</v>
      </c>
      <c r="N2117" s="70"/>
      <c r="O2117" s="87" t="s">
        <v>1908</v>
      </c>
      <c r="P2117" s="90">
        <v>44081.387141203704</v>
      </c>
      <c r="Q2117" s="87" t="s">
        <v>2261</v>
      </c>
      <c r="R2117" s="87"/>
      <c r="S2117" s="87"/>
      <c r="T2117" s="87" t="s">
        <v>2743</v>
      </c>
      <c r="U2117" s="90">
        <v>44081.387141203704</v>
      </c>
      <c r="V2117" s="92" t="s">
        <v>4310</v>
      </c>
      <c r="W2117" s="87"/>
      <c r="X2117" s="87"/>
      <c r="Y2117" s="96" t="s">
        <v>6310</v>
      </c>
      <c r="Z2117" s="87"/>
      <c r="AA2117" s="48">
        <v>0</v>
      </c>
      <c r="AB2117" s="49">
        <v>0</v>
      </c>
      <c r="AC2117" s="48">
        <v>0</v>
      </c>
      <c r="AD2117" s="49">
        <v>0</v>
      </c>
      <c r="AE2117" s="48">
        <v>0</v>
      </c>
      <c r="AF2117" s="49">
        <v>0</v>
      </c>
      <c r="AG2117" s="48">
        <v>12</v>
      </c>
      <c r="AH2117" s="49">
        <v>100</v>
      </c>
      <c r="AI2117" s="48">
        <v>12</v>
      </c>
    </row>
    <row r="2118" spans="1:35" x14ac:dyDescent="0.25">
      <c r="A2118" s="62" t="s">
        <v>1025</v>
      </c>
      <c r="B2118" s="62" t="s">
        <v>1165</v>
      </c>
      <c r="C2118" s="63"/>
      <c r="D2118" s="64"/>
      <c r="E2118" s="65"/>
      <c r="F2118" s="66"/>
      <c r="G2118" s="63"/>
      <c r="H2118" s="67"/>
      <c r="I2118" s="68"/>
      <c r="J2118" s="68"/>
      <c r="K2118" s="34"/>
      <c r="L2118" s="75">
        <v>2118</v>
      </c>
      <c r="M2118" s="75" t="b">
        <f xml:space="preserve"> IF(AND(Edges[Relationship Date (UTC)] &gt;= Misc!$O$2, Edges[Relationship Date (UTC)] &lt;= Misc!$P$2,Edges[Tweet Date (UTC)] &gt;= Misc!$O$3, Edges[Tweet Date (UTC)] &lt;= Misc!$P$3,TRUE), TRUE, FALSE)</f>
        <v>1</v>
      </c>
      <c r="N2118" s="70"/>
      <c r="O2118" s="87" t="s">
        <v>1908</v>
      </c>
      <c r="P2118" s="90">
        <v>44081.388391203705</v>
      </c>
      <c r="Q2118" s="87" t="s">
        <v>2348</v>
      </c>
      <c r="R2118" s="87"/>
      <c r="S2118" s="87"/>
      <c r="T2118" s="87" t="s">
        <v>2743</v>
      </c>
      <c r="U2118" s="90">
        <v>44081.388391203705</v>
      </c>
      <c r="V2118" s="92" t="s">
        <v>4307</v>
      </c>
      <c r="W2118" s="87"/>
      <c r="X2118" s="87"/>
      <c r="Y2118" s="96" t="s">
        <v>6307</v>
      </c>
      <c r="Z2118" s="87"/>
      <c r="AA2118" s="48">
        <v>0</v>
      </c>
      <c r="AB2118" s="49">
        <v>0</v>
      </c>
      <c r="AC2118" s="48">
        <v>0</v>
      </c>
      <c r="AD2118" s="49">
        <v>0</v>
      </c>
      <c r="AE2118" s="48">
        <v>0</v>
      </c>
      <c r="AF2118" s="49">
        <v>0</v>
      </c>
      <c r="AG2118" s="48">
        <v>11</v>
      </c>
      <c r="AH2118" s="49">
        <v>100</v>
      </c>
      <c r="AI2118" s="48">
        <v>11</v>
      </c>
    </row>
    <row r="2119" spans="1:35" x14ac:dyDescent="0.25">
      <c r="A2119" s="62" t="s">
        <v>1025</v>
      </c>
      <c r="B2119" s="62" t="s">
        <v>1165</v>
      </c>
      <c r="C2119" s="63"/>
      <c r="D2119" s="64"/>
      <c r="E2119" s="65"/>
      <c r="F2119" s="66"/>
      <c r="G2119" s="63"/>
      <c r="H2119" s="67"/>
      <c r="I2119" s="68"/>
      <c r="J2119" s="68"/>
      <c r="K2119" s="34"/>
      <c r="L2119" s="75">
        <v>2119</v>
      </c>
      <c r="M2119" s="75" t="b">
        <f xml:space="preserve"> IF(AND(Edges[Relationship Date (UTC)] &gt;= Misc!$O$2, Edges[Relationship Date (UTC)] &lt;= Misc!$P$2,Edges[Tweet Date (UTC)] &gt;= Misc!$O$3, Edges[Tweet Date (UTC)] &lt;= Misc!$P$3,TRUE), TRUE, FALSE)</f>
        <v>1</v>
      </c>
      <c r="N2119" s="70"/>
      <c r="O2119" s="87" t="s">
        <v>1908</v>
      </c>
      <c r="P2119" s="90">
        <v>44081.394942129627</v>
      </c>
      <c r="Q2119" s="87" t="s">
        <v>2250</v>
      </c>
      <c r="R2119" s="87"/>
      <c r="S2119" s="87"/>
      <c r="T2119" s="87" t="s">
        <v>2827</v>
      </c>
      <c r="U2119" s="90">
        <v>44081.394942129627</v>
      </c>
      <c r="V2119" s="92" t="s">
        <v>4311</v>
      </c>
      <c r="W2119" s="87"/>
      <c r="X2119" s="87"/>
      <c r="Y2119" s="96" t="s">
        <v>6311</v>
      </c>
      <c r="Z2119" s="87"/>
      <c r="AA2119" s="48"/>
      <c r="AB2119" s="49"/>
      <c r="AC2119" s="48"/>
      <c r="AD2119" s="49"/>
      <c r="AE2119" s="48"/>
      <c r="AF2119" s="49"/>
      <c r="AG2119" s="48"/>
      <c r="AH2119" s="49"/>
      <c r="AI2119" s="48"/>
    </row>
    <row r="2120" spans="1:35" x14ac:dyDescent="0.25">
      <c r="A2120" s="62" t="s">
        <v>1025</v>
      </c>
      <c r="B2120" s="62" t="s">
        <v>1164</v>
      </c>
      <c r="C2120" s="63"/>
      <c r="D2120" s="64"/>
      <c r="E2120" s="65"/>
      <c r="F2120" s="66"/>
      <c r="G2120" s="63"/>
      <c r="H2120" s="67"/>
      <c r="I2120" s="68"/>
      <c r="J2120" s="68"/>
      <c r="K2120" s="34"/>
      <c r="L2120" s="75">
        <v>2120</v>
      </c>
      <c r="M2120" s="75" t="b">
        <f xml:space="preserve"> IF(AND(Edges[Relationship Date (UTC)] &gt;= Misc!$O$2, Edges[Relationship Date (UTC)] &lt;= Misc!$P$2,Edges[Tweet Date (UTC)] &gt;= Misc!$O$3, Edges[Tweet Date (UTC)] &lt;= Misc!$P$3,TRUE), TRUE, FALSE)</f>
        <v>1</v>
      </c>
      <c r="N2120" s="70"/>
      <c r="O2120" s="87" t="s">
        <v>1908</v>
      </c>
      <c r="P2120" s="90">
        <v>44081.394942129627</v>
      </c>
      <c r="Q2120" s="87" t="s">
        <v>2250</v>
      </c>
      <c r="R2120" s="87"/>
      <c r="S2120" s="87"/>
      <c r="T2120" s="87" t="s">
        <v>2827</v>
      </c>
      <c r="U2120" s="90">
        <v>44081.394942129627</v>
      </c>
      <c r="V2120" s="92" t="s">
        <v>4311</v>
      </c>
      <c r="W2120" s="87"/>
      <c r="X2120" s="87"/>
      <c r="Y2120" s="96" t="s">
        <v>6311</v>
      </c>
      <c r="Z2120" s="87"/>
      <c r="AA2120" s="48">
        <v>0</v>
      </c>
      <c r="AB2120" s="49">
        <v>0</v>
      </c>
      <c r="AC2120" s="48">
        <v>0</v>
      </c>
      <c r="AD2120" s="49">
        <v>0</v>
      </c>
      <c r="AE2120" s="48">
        <v>0</v>
      </c>
      <c r="AF2120" s="49">
        <v>0</v>
      </c>
      <c r="AG2120" s="48">
        <v>9</v>
      </c>
      <c r="AH2120" s="49">
        <v>100</v>
      </c>
      <c r="AI2120" s="48">
        <v>9</v>
      </c>
    </row>
    <row r="2121" spans="1:35" x14ac:dyDescent="0.25">
      <c r="A2121" s="62" t="s">
        <v>1025</v>
      </c>
      <c r="B2121" s="62" t="s">
        <v>1291</v>
      </c>
      <c r="C2121" s="63"/>
      <c r="D2121" s="64"/>
      <c r="E2121" s="65"/>
      <c r="F2121" s="66"/>
      <c r="G2121" s="63"/>
      <c r="H2121" s="67"/>
      <c r="I2121" s="68"/>
      <c r="J2121" s="68"/>
      <c r="K2121" s="34"/>
      <c r="L2121" s="75">
        <v>2121</v>
      </c>
      <c r="M2121" s="75" t="b">
        <f xml:space="preserve"> IF(AND(Edges[Relationship Date (UTC)] &gt;= Misc!$O$2, Edges[Relationship Date (UTC)] &lt;= Misc!$P$2,Edges[Tweet Date (UTC)] &gt;= Misc!$O$3, Edges[Tweet Date (UTC)] &lt;= Misc!$P$3,TRUE), TRUE, FALSE)</f>
        <v>1</v>
      </c>
      <c r="N2121" s="70"/>
      <c r="O2121" s="87" t="s">
        <v>1908</v>
      </c>
      <c r="P2121" s="90">
        <v>44081.394999999997</v>
      </c>
      <c r="Q2121" s="87" t="s">
        <v>1939</v>
      </c>
      <c r="R2121" s="87"/>
      <c r="S2121" s="87"/>
      <c r="T2121" s="87"/>
      <c r="U2121" s="90">
        <v>44081.394999999997</v>
      </c>
      <c r="V2121" s="92" t="s">
        <v>4312</v>
      </c>
      <c r="W2121" s="87"/>
      <c r="X2121" s="87"/>
      <c r="Y2121" s="96" t="s">
        <v>6312</v>
      </c>
      <c r="Z2121" s="87"/>
      <c r="AA2121" s="48">
        <v>0</v>
      </c>
      <c r="AB2121" s="49">
        <v>0</v>
      </c>
      <c r="AC2121" s="48">
        <v>0</v>
      </c>
      <c r="AD2121" s="49">
        <v>0</v>
      </c>
      <c r="AE2121" s="48">
        <v>0</v>
      </c>
      <c r="AF2121" s="49">
        <v>0</v>
      </c>
      <c r="AG2121" s="48">
        <v>47</v>
      </c>
      <c r="AH2121" s="49">
        <v>100</v>
      </c>
      <c r="AI2121" s="48">
        <v>47</v>
      </c>
    </row>
    <row r="2122" spans="1:35" x14ac:dyDescent="0.25">
      <c r="A2122" s="62" t="s">
        <v>1025</v>
      </c>
      <c r="B2122" s="62" t="s">
        <v>1165</v>
      </c>
      <c r="C2122" s="63"/>
      <c r="D2122" s="64"/>
      <c r="E2122" s="65"/>
      <c r="F2122" s="66"/>
      <c r="G2122" s="63"/>
      <c r="H2122" s="67"/>
      <c r="I2122" s="68"/>
      <c r="J2122" s="68"/>
      <c r="K2122" s="34"/>
      <c r="L2122" s="75">
        <v>2122</v>
      </c>
      <c r="M2122" s="75" t="b">
        <f xml:space="preserve"> IF(AND(Edges[Relationship Date (UTC)] &gt;= Misc!$O$2, Edges[Relationship Date (UTC)] &lt;= Misc!$P$2,Edges[Tweet Date (UTC)] &gt;= Misc!$O$3, Edges[Tweet Date (UTC)] &lt;= Misc!$P$3,TRUE), TRUE, FALSE)</f>
        <v>1</v>
      </c>
      <c r="N2122" s="70"/>
      <c r="O2122" s="87" t="s">
        <v>1908</v>
      </c>
      <c r="P2122" s="90">
        <v>44081.398379629631</v>
      </c>
      <c r="Q2122" s="87" t="s">
        <v>2482</v>
      </c>
      <c r="R2122" s="87"/>
      <c r="S2122" s="87"/>
      <c r="T2122" s="87" t="s">
        <v>2807</v>
      </c>
      <c r="U2122" s="90">
        <v>44081.398379629631</v>
      </c>
      <c r="V2122" s="92" t="s">
        <v>4313</v>
      </c>
      <c r="W2122" s="87"/>
      <c r="X2122" s="87"/>
      <c r="Y2122" s="96" t="s">
        <v>6313</v>
      </c>
      <c r="Z2122" s="87"/>
      <c r="AA2122" s="48"/>
      <c r="AB2122" s="49"/>
      <c r="AC2122" s="48"/>
      <c r="AD2122" s="49"/>
      <c r="AE2122" s="48"/>
      <c r="AF2122" s="49"/>
      <c r="AG2122" s="48"/>
      <c r="AH2122" s="49"/>
      <c r="AI2122" s="48"/>
    </row>
    <row r="2123" spans="1:35" x14ac:dyDescent="0.25">
      <c r="A2123" s="62" t="s">
        <v>1025</v>
      </c>
      <c r="B2123" s="62" t="s">
        <v>1253</v>
      </c>
      <c r="C2123" s="63"/>
      <c r="D2123" s="64"/>
      <c r="E2123" s="65"/>
      <c r="F2123" s="66"/>
      <c r="G2123" s="63"/>
      <c r="H2123" s="67"/>
      <c r="I2123" s="68"/>
      <c r="J2123" s="68"/>
      <c r="K2123" s="34"/>
      <c r="L2123" s="75">
        <v>2123</v>
      </c>
      <c r="M2123" s="75" t="b">
        <f xml:space="preserve"> IF(AND(Edges[Relationship Date (UTC)] &gt;= Misc!$O$2, Edges[Relationship Date (UTC)] &lt;= Misc!$P$2,Edges[Tweet Date (UTC)] &gt;= Misc!$O$3, Edges[Tweet Date (UTC)] &lt;= Misc!$P$3,TRUE), TRUE, FALSE)</f>
        <v>1</v>
      </c>
      <c r="N2123" s="70"/>
      <c r="O2123" s="87" t="s">
        <v>1908</v>
      </c>
      <c r="P2123" s="90">
        <v>44081.398379629631</v>
      </c>
      <c r="Q2123" s="87" t="s">
        <v>2482</v>
      </c>
      <c r="R2123" s="87"/>
      <c r="S2123" s="87"/>
      <c r="T2123" s="87" t="s">
        <v>2807</v>
      </c>
      <c r="U2123" s="90">
        <v>44081.398379629631</v>
      </c>
      <c r="V2123" s="92" t="s">
        <v>4313</v>
      </c>
      <c r="W2123" s="87"/>
      <c r="X2123" s="87"/>
      <c r="Y2123" s="96" t="s">
        <v>6313</v>
      </c>
      <c r="Z2123" s="87"/>
      <c r="AA2123" s="48">
        <v>0</v>
      </c>
      <c r="AB2123" s="49">
        <v>0</v>
      </c>
      <c r="AC2123" s="48">
        <v>0</v>
      </c>
      <c r="AD2123" s="49">
        <v>0</v>
      </c>
      <c r="AE2123" s="48">
        <v>0</v>
      </c>
      <c r="AF2123" s="49">
        <v>0</v>
      </c>
      <c r="AG2123" s="48">
        <v>8</v>
      </c>
      <c r="AH2123" s="49">
        <v>100</v>
      </c>
      <c r="AI2123" s="48">
        <v>8</v>
      </c>
    </row>
    <row r="2124" spans="1:35" x14ac:dyDescent="0.25">
      <c r="A2124" s="62" t="s">
        <v>1025</v>
      </c>
      <c r="B2124" s="62" t="s">
        <v>1165</v>
      </c>
      <c r="C2124" s="63"/>
      <c r="D2124" s="64"/>
      <c r="E2124" s="65"/>
      <c r="F2124" s="66"/>
      <c r="G2124" s="63"/>
      <c r="H2124" s="67"/>
      <c r="I2124" s="68"/>
      <c r="J2124" s="68"/>
      <c r="K2124" s="34"/>
      <c r="L2124" s="75">
        <v>2124</v>
      </c>
      <c r="M2124" s="75" t="b">
        <f xml:space="preserve"> IF(AND(Edges[Relationship Date (UTC)] &gt;= Misc!$O$2, Edges[Relationship Date (UTC)] &lt;= Misc!$P$2,Edges[Tweet Date (UTC)] &gt;= Misc!$O$3, Edges[Tweet Date (UTC)] &lt;= Misc!$P$3,TRUE), TRUE, FALSE)</f>
        <v>1</v>
      </c>
      <c r="N2124" s="70"/>
      <c r="O2124" s="87" t="s">
        <v>1908</v>
      </c>
      <c r="P2124" s="90">
        <v>44081.398599537039</v>
      </c>
      <c r="Q2124" s="87" t="s">
        <v>1932</v>
      </c>
      <c r="R2124" s="87"/>
      <c r="S2124" s="87"/>
      <c r="T2124" s="87" t="s">
        <v>2743</v>
      </c>
      <c r="U2124" s="90">
        <v>44081.398599537039</v>
      </c>
      <c r="V2124" s="92" t="s">
        <v>4314</v>
      </c>
      <c r="W2124" s="87"/>
      <c r="X2124" s="87"/>
      <c r="Y2124" s="96" t="s">
        <v>6314</v>
      </c>
      <c r="Z2124" s="87"/>
      <c r="AA2124" s="48">
        <v>0</v>
      </c>
      <c r="AB2124" s="49">
        <v>0</v>
      </c>
      <c r="AC2124" s="48">
        <v>0</v>
      </c>
      <c r="AD2124" s="49">
        <v>0</v>
      </c>
      <c r="AE2124" s="48">
        <v>0</v>
      </c>
      <c r="AF2124" s="49">
        <v>0</v>
      </c>
      <c r="AG2124" s="48">
        <v>26</v>
      </c>
      <c r="AH2124" s="49">
        <v>100</v>
      </c>
      <c r="AI2124" s="48">
        <v>26</v>
      </c>
    </row>
    <row r="2125" spans="1:35" x14ac:dyDescent="0.25">
      <c r="A2125" s="62" t="s">
        <v>1026</v>
      </c>
      <c r="B2125" s="62" t="s">
        <v>1816</v>
      </c>
      <c r="C2125" s="63"/>
      <c r="D2125" s="64"/>
      <c r="E2125" s="65"/>
      <c r="F2125" s="66"/>
      <c r="G2125" s="63"/>
      <c r="H2125" s="67"/>
      <c r="I2125" s="68"/>
      <c r="J2125" s="68"/>
      <c r="K2125" s="34"/>
      <c r="L2125" s="75">
        <v>2125</v>
      </c>
      <c r="M2125" s="75" t="b">
        <f xml:space="preserve"> IF(AND(Edges[Relationship Date (UTC)] &gt;= Misc!$O$2, Edges[Relationship Date (UTC)] &lt;= Misc!$P$2,Edges[Tweet Date (UTC)] &gt;= Misc!$O$3, Edges[Tweet Date (UTC)] &lt;= Misc!$P$3,TRUE), TRUE, FALSE)</f>
        <v>1</v>
      </c>
      <c r="N2125" s="70"/>
      <c r="O2125" s="87" t="s">
        <v>1908</v>
      </c>
      <c r="P2125" s="90">
        <v>44081.396701388891</v>
      </c>
      <c r="Q2125" s="87" t="s">
        <v>2483</v>
      </c>
      <c r="R2125" s="87"/>
      <c r="S2125" s="87"/>
      <c r="T2125" s="87" t="s">
        <v>2868</v>
      </c>
      <c r="U2125" s="90">
        <v>44081.396701388891</v>
      </c>
      <c r="V2125" s="92" t="s">
        <v>4315</v>
      </c>
      <c r="W2125" s="87"/>
      <c r="X2125" s="87"/>
      <c r="Y2125" s="96" t="s">
        <v>6315</v>
      </c>
      <c r="Z2125" s="87"/>
      <c r="AA2125" s="48">
        <v>0</v>
      </c>
      <c r="AB2125" s="49">
        <v>0</v>
      </c>
      <c r="AC2125" s="48">
        <v>0</v>
      </c>
      <c r="AD2125" s="49">
        <v>0</v>
      </c>
      <c r="AE2125" s="48">
        <v>0</v>
      </c>
      <c r="AF2125" s="49">
        <v>0</v>
      </c>
      <c r="AG2125" s="48">
        <v>7</v>
      </c>
      <c r="AH2125" s="49">
        <v>100</v>
      </c>
      <c r="AI2125" s="48">
        <v>7</v>
      </c>
    </row>
    <row r="2126" spans="1:35" x14ac:dyDescent="0.25">
      <c r="A2126" s="62" t="s">
        <v>1026</v>
      </c>
      <c r="B2126" s="62" t="s">
        <v>1165</v>
      </c>
      <c r="C2126" s="63"/>
      <c r="D2126" s="64"/>
      <c r="E2126" s="65"/>
      <c r="F2126" s="66"/>
      <c r="G2126" s="63"/>
      <c r="H2126" s="67"/>
      <c r="I2126" s="68"/>
      <c r="J2126" s="68"/>
      <c r="K2126" s="34"/>
      <c r="L2126" s="75">
        <v>2126</v>
      </c>
      <c r="M2126" s="75" t="b">
        <f xml:space="preserve"> IF(AND(Edges[Relationship Date (UTC)] &gt;= Misc!$O$2, Edges[Relationship Date (UTC)] &lt;= Misc!$P$2,Edges[Tweet Date (UTC)] &gt;= Misc!$O$3, Edges[Tweet Date (UTC)] &lt;= Misc!$P$3,TRUE), TRUE, FALSE)</f>
        <v>1</v>
      </c>
      <c r="N2126" s="70"/>
      <c r="O2126" s="87" t="s">
        <v>1908</v>
      </c>
      <c r="P2126" s="90">
        <v>44081.395312499997</v>
      </c>
      <c r="Q2126" s="87" t="s">
        <v>2312</v>
      </c>
      <c r="R2126" s="87"/>
      <c r="S2126" s="87"/>
      <c r="T2126" s="87"/>
      <c r="U2126" s="90">
        <v>44081.395312499997</v>
      </c>
      <c r="V2126" s="92" t="s">
        <v>4316</v>
      </c>
      <c r="W2126" s="87"/>
      <c r="X2126" s="87"/>
      <c r="Y2126" s="96" t="s">
        <v>6316</v>
      </c>
      <c r="Z2126" s="87"/>
      <c r="AA2126" s="48">
        <v>0</v>
      </c>
      <c r="AB2126" s="49">
        <v>0</v>
      </c>
      <c r="AC2126" s="48">
        <v>0</v>
      </c>
      <c r="AD2126" s="49">
        <v>0</v>
      </c>
      <c r="AE2126" s="48">
        <v>0</v>
      </c>
      <c r="AF2126" s="49">
        <v>0</v>
      </c>
      <c r="AG2126" s="48">
        <v>21</v>
      </c>
      <c r="AH2126" s="49">
        <v>100</v>
      </c>
      <c r="AI2126" s="48">
        <v>21</v>
      </c>
    </row>
    <row r="2127" spans="1:35" x14ac:dyDescent="0.25">
      <c r="A2127" s="62" t="s">
        <v>1026</v>
      </c>
      <c r="B2127" s="62" t="s">
        <v>1361</v>
      </c>
      <c r="C2127" s="63"/>
      <c r="D2127" s="64"/>
      <c r="E2127" s="65"/>
      <c r="F2127" s="66"/>
      <c r="G2127" s="63"/>
      <c r="H2127" s="67"/>
      <c r="I2127" s="68"/>
      <c r="J2127" s="68"/>
      <c r="K2127" s="34"/>
      <c r="L2127" s="75">
        <v>2127</v>
      </c>
      <c r="M2127" s="75" t="b">
        <f xml:space="preserve"> IF(AND(Edges[Relationship Date (UTC)] &gt;= Misc!$O$2, Edges[Relationship Date (UTC)] &lt;= Misc!$P$2,Edges[Tweet Date (UTC)] &gt;= Misc!$O$3, Edges[Tweet Date (UTC)] &lt;= Misc!$P$3,TRUE), TRUE, FALSE)</f>
        <v>1</v>
      </c>
      <c r="N2127" s="70"/>
      <c r="O2127" s="87" t="s">
        <v>1908</v>
      </c>
      <c r="P2127" s="90">
        <v>44081.395636574074</v>
      </c>
      <c r="Q2127" s="87" t="s">
        <v>1925</v>
      </c>
      <c r="R2127" s="87"/>
      <c r="S2127" s="87"/>
      <c r="T2127" s="87"/>
      <c r="U2127" s="90">
        <v>44081.395636574074</v>
      </c>
      <c r="V2127" s="92" t="s">
        <v>4317</v>
      </c>
      <c r="W2127" s="87"/>
      <c r="X2127" s="87"/>
      <c r="Y2127" s="96" t="s">
        <v>6317</v>
      </c>
      <c r="Z2127" s="87"/>
      <c r="AA2127" s="48"/>
      <c r="AB2127" s="49"/>
      <c r="AC2127" s="48"/>
      <c r="AD2127" s="49"/>
      <c r="AE2127" s="48"/>
      <c r="AF2127" s="49"/>
      <c r="AG2127" s="48"/>
      <c r="AH2127" s="49"/>
      <c r="AI2127" s="48"/>
    </row>
    <row r="2128" spans="1:35" x14ac:dyDescent="0.25">
      <c r="A2128" s="62" t="s">
        <v>1026</v>
      </c>
      <c r="B2128" s="62" t="s">
        <v>1362</v>
      </c>
      <c r="C2128" s="63"/>
      <c r="D2128" s="64"/>
      <c r="E2128" s="65"/>
      <c r="F2128" s="66"/>
      <c r="G2128" s="63"/>
      <c r="H2128" s="67"/>
      <c r="I2128" s="68"/>
      <c r="J2128" s="68"/>
      <c r="K2128" s="34"/>
      <c r="L2128" s="75">
        <v>2128</v>
      </c>
      <c r="M2128" s="75" t="b">
        <f xml:space="preserve"> IF(AND(Edges[Relationship Date (UTC)] &gt;= Misc!$O$2, Edges[Relationship Date (UTC)] &lt;= Misc!$P$2,Edges[Tweet Date (UTC)] &gt;= Misc!$O$3, Edges[Tweet Date (UTC)] &lt;= Misc!$P$3,TRUE), TRUE, FALSE)</f>
        <v>1</v>
      </c>
      <c r="N2128" s="70"/>
      <c r="O2128" s="87" t="s">
        <v>1908</v>
      </c>
      <c r="P2128" s="90">
        <v>44081.395636574074</v>
      </c>
      <c r="Q2128" s="87" t="s">
        <v>1925</v>
      </c>
      <c r="R2128" s="87"/>
      <c r="S2128" s="87"/>
      <c r="T2128" s="87"/>
      <c r="U2128" s="90">
        <v>44081.395636574074</v>
      </c>
      <c r="V2128" s="92" t="s">
        <v>4317</v>
      </c>
      <c r="W2128" s="87"/>
      <c r="X2128" s="87"/>
      <c r="Y2128" s="96" t="s">
        <v>6317</v>
      </c>
      <c r="Z2128" s="87"/>
      <c r="AA2128" s="48">
        <v>0</v>
      </c>
      <c r="AB2128" s="49">
        <v>0</v>
      </c>
      <c r="AC2128" s="48">
        <v>0</v>
      </c>
      <c r="AD2128" s="49">
        <v>0</v>
      </c>
      <c r="AE2128" s="48">
        <v>0</v>
      </c>
      <c r="AF2128" s="49">
        <v>0</v>
      </c>
      <c r="AG2128" s="48">
        <v>42</v>
      </c>
      <c r="AH2128" s="49">
        <v>100</v>
      </c>
      <c r="AI2128" s="48">
        <v>42</v>
      </c>
    </row>
    <row r="2129" spans="1:35" x14ac:dyDescent="0.25">
      <c r="A2129" s="62" t="s">
        <v>1026</v>
      </c>
      <c r="B2129" s="62" t="s">
        <v>1165</v>
      </c>
      <c r="C2129" s="63"/>
      <c r="D2129" s="64"/>
      <c r="E2129" s="65"/>
      <c r="F2129" s="66"/>
      <c r="G2129" s="63"/>
      <c r="H2129" s="67"/>
      <c r="I2129" s="68"/>
      <c r="J2129" s="68"/>
      <c r="K2129" s="34"/>
      <c r="L2129" s="75">
        <v>2129</v>
      </c>
      <c r="M2129" s="75" t="b">
        <f xml:space="preserve"> IF(AND(Edges[Relationship Date (UTC)] &gt;= Misc!$O$2, Edges[Relationship Date (UTC)] &lt;= Misc!$P$2,Edges[Tweet Date (UTC)] &gt;= Misc!$O$3, Edges[Tweet Date (UTC)] &lt;= Misc!$P$3,TRUE), TRUE, FALSE)</f>
        <v>1</v>
      </c>
      <c r="N2129" s="70"/>
      <c r="O2129" s="87" t="s">
        <v>1908</v>
      </c>
      <c r="P2129" s="90">
        <v>44081.396134259259</v>
      </c>
      <c r="Q2129" s="87" t="s">
        <v>1976</v>
      </c>
      <c r="R2129" s="87"/>
      <c r="S2129" s="87"/>
      <c r="T2129" s="87" t="s">
        <v>2747</v>
      </c>
      <c r="U2129" s="90">
        <v>44081.396134259259</v>
      </c>
      <c r="V2129" s="92" t="s">
        <v>4318</v>
      </c>
      <c r="W2129" s="87"/>
      <c r="X2129" s="87"/>
      <c r="Y2129" s="96" t="s">
        <v>6318</v>
      </c>
      <c r="Z2129" s="87"/>
      <c r="AA2129" s="48"/>
      <c r="AB2129" s="49"/>
      <c r="AC2129" s="48"/>
      <c r="AD2129" s="49"/>
      <c r="AE2129" s="48"/>
      <c r="AF2129" s="49"/>
      <c r="AG2129" s="48"/>
      <c r="AH2129" s="49"/>
      <c r="AI2129" s="48"/>
    </row>
    <row r="2130" spans="1:35" x14ac:dyDescent="0.25">
      <c r="A2130" s="62" t="s">
        <v>1026</v>
      </c>
      <c r="B2130" s="62" t="s">
        <v>1398</v>
      </c>
      <c r="C2130" s="63"/>
      <c r="D2130" s="64"/>
      <c r="E2130" s="65"/>
      <c r="F2130" s="66"/>
      <c r="G2130" s="63"/>
      <c r="H2130" s="67"/>
      <c r="I2130" s="68"/>
      <c r="J2130" s="68"/>
      <c r="K2130" s="34"/>
      <c r="L2130" s="75">
        <v>2130</v>
      </c>
      <c r="M2130" s="75" t="b">
        <f xml:space="preserve"> IF(AND(Edges[Relationship Date (UTC)] &gt;= Misc!$O$2, Edges[Relationship Date (UTC)] &lt;= Misc!$P$2,Edges[Tweet Date (UTC)] &gt;= Misc!$O$3, Edges[Tweet Date (UTC)] &lt;= Misc!$P$3,TRUE), TRUE, FALSE)</f>
        <v>1</v>
      </c>
      <c r="N2130" s="70"/>
      <c r="O2130" s="87" t="s">
        <v>1908</v>
      </c>
      <c r="P2130" s="90">
        <v>44081.396134259259</v>
      </c>
      <c r="Q2130" s="87" t="s">
        <v>1976</v>
      </c>
      <c r="R2130" s="87"/>
      <c r="S2130" s="87"/>
      <c r="T2130" s="87" t="s">
        <v>2747</v>
      </c>
      <c r="U2130" s="90">
        <v>44081.396134259259</v>
      </c>
      <c r="V2130" s="92" t="s">
        <v>4318</v>
      </c>
      <c r="W2130" s="87"/>
      <c r="X2130" s="87"/>
      <c r="Y2130" s="96" t="s">
        <v>6318</v>
      </c>
      <c r="Z2130" s="87"/>
      <c r="AA2130" s="48">
        <v>0</v>
      </c>
      <c r="AB2130" s="49">
        <v>0</v>
      </c>
      <c r="AC2130" s="48">
        <v>0</v>
      </c>
      <c r="AD2130" s="49">
        <v>0</v>
      </c>
      <c r="AE2130" s="48">
        <v>0</v>
      </c>
      <c r="AF2130" s="49">
        <v>0</v>
      </c>
      <c r="AG2130" s="48">
        <v>27</v>
      </c>
      <c r="AH2130" s="49">
        <v>100</v>
      </c>
      <c r="AI2130" s="48">
        <v>27</v>
      </c>
    </row>
    <row r="2131" spans="1:35" x14ac:dyDescent="0.25">
      <c r="A2131" s="62" t="s">
        <v>1026</v>
      </c>
      <c r="B2131" s="62" t="s">
        <v>1365</v>
      </c>
      <c r="C2131" s="63"/>
      <c r="D2131" s="64"/>
      <c r="E2131" s="65"/>
      <c r="F2131" s="66"/>
      <c r="G2131" s="63"/>
      <c r="H2131" s="67"/>
      <c r="I2131" s="68"/>
      <c r="J2131" s="68"/>
      <c r="K2131" s="34"/>
      <c r="L2131" s="75">
        <v>2131</v>
      </c>
      <c r="M2131" s="75" t="b">
        <f xml:space="preserve"> IF(AND(Edges[Relationship Date (UTC)] &gt;= Misc!$O$2, Edges[Relationship Date (UTC)] &lt;= Misc!$P$2,Edges[Tweet Date (UTC)] &gt;= Misc!$O$3, Edges[Tweet Date (UTC)] &lt;= Misc!$P$3,TRUE), TRUE, FALSE)</f>
        <v>1</v>
      </c>
      <c r="N2131" s="70"/>
      <c r="O2131" s="87" t="s">
        <v>1908</v>
      </c>
      <c r="P2131" s="90">
        <v>44081.396238425928</v>
      </c>
      <c r="Q2131" s="87" t="s">
        <v>1931</v>
      </c>
      <c r="R2131" s="87"/>
      <c r="S2131" s="87"/>
      <c r="T2131" s="87"/>
      <c r="U2131" s="90">
        <v>44081.396238425928</v>
      </c>
      <c r="V2131" s="92" t="s">
        <v>4319</v>
      </c>
      <c r="W2131" s="87"/>
      <c r="X2131" s="87"/>
      <c r="Y2131" s="96" t="s">
        <v>6319</v>
      </c>
      <c r="Z2131" s="87"/>
      <c r="AA2131" s="48">
        <v>0</v>
      </c>
      <c r="AB2131" s="49">
        <v>0</v>
      </c>
      <c r="AC2131" s="48">
        <v>0</v>
      </c>
      <c r="AD2131" s="49">
        <v>0</v>
      </c>
      <c r="AE2131" s="48">
        <v>0</v>
      </c>
      <c r="AF2131" s="49">
        <v>0</v>
      </c>
      <c r="AG2131" s="48">
        <v>42</v>
      </c>
      <c r="AH2131" s="49">
        <v>100</v>
      </c>
      <c r="AI2131" s="48">
        <v>42</v>
      </c>
    </row>
    <row r="2132" spans="1:35" x14ac:dyDescent="0.25">
      <c r="A2132" s="62" t="s">
        <v>1026</v>
      </c>
      <c r="B2132" s="62" t="s">
        <v>1291</v>
      </c>
      <c r="C2132" s="63"/>
      <c r="D2132" s="64"/>
      <c r="E2132" s="65"/>
      <c r="F2132" s="66"/>
      <c r="G2132" s="63"/>
      <c r="H2132" s="67"/>
      <c r="I2132" s="68"/>
      <c r="J2132" s="68"/>
      <c r="K2132" s="34"/>
      <c r="L2132" s="75">
        <v>2132</v>
      </c>
      <c r="M2132" s="75" t="b">
        <f xml:space="preserve"> IF(AND(Edges[Relationship Date (UTC)] &gt;= Misc!$O$2, Edges[Relationship Date (UTC)] &lt;= Misc!$P$2,Edges[Tweet Date (UTC)] &gt;= Misc!$O$3, Edges[Tweet Date (UTC)] &lt;= Misc!$P$3,TRUE), TRUE, FALSE)</f>
        <v>1</v>
      </c>
      <c r="N2132" s="70"/>
      <c r="O2132" s="87" t="s">
        <v>1908</v>
      </c>
      <c r="P2132" s="90">
        <v>44081.396481481483</v>
      </c>
      <c r="Q2132" s="87" t="s">
        <v>1939</v>
      </c>
      <c r="R2132" s="87"/>
      <c r="S2132" s="87"/>
      <c r="T2132" s="87"/>
      <c r="U2132" s="90">
        <v>44081.396481481483</v>
      </c>
      <c r="V2132" s="92" t="s">
        <v>4320</v>
      </c>
      <c r="W2132" s="87"/>
      <c r="X2132" s="87"/>
      <c r="Y2132" s="96" t="s">
        <v>6320</v>
      </c>
      <c r="Z2132" s="87"/>
      <c r="AA2132" s="48">
        <v>0</v>
      </c>
      <c r="AB2132" s="49">
        <v>0</v>
      </c>
      <c r="AC2132" s="48">
        <v>0</v>
      </c>
      <c r="AD2132" s="49">
        <v>0</v>
      </c>
      <c r="AE2132" s="48">
        <v>0</v>
      </c>
      <c r="AF2132" s="49">
        <v>0</v>
      </c>
      <c r="AG2132" s="48">
        <v>47</v>
      </c>
      <c r="AH2132" s="49">
        <v>100</v>
      </c>
      <c r="AI2132" s="48">
        <v>47</v>
      </c>
    </row>
    <row r="2133" spans="1:35" x14ac:dyDescent="0.25">
      <c r="A2133" s="62" t="s">
        <v>1026</v>
      </c>
      <c r="B2133" s="62" t="s">
        <v>1165</v>
      </c>
      <c r="C2133" s="63"/>
      <c r="D2133" s="64"/>
      <c r="E2133" s="65"/>
      <c r="F2133" s="66"/>
      <c r="G2133" s="63"/>
      <c r="H2133" s="67"/>
      <c r="I2133" s="68"/>
      <c r="J2133" s="68"/>
      <c r="K2133" s="34"/>
      <c r="L2133" s="75">
        <v>2133</v>
      </c>
      <c r="M2133" s="75" t="b">
        <f xml:space="preserve"> IF(AND(Edges[Relationship Date (UTC)] &gt;= Misc!$O$2, Edges[Relationship Date (UTC)] &lt;= Misc!$P$2,Edges[Tweet Date (UTC)] &gt;= Misc!$O$3, Edges[Tweet Date (UTC)] &lt;= Misc!$P$3,TRUE), TRUE, FALSE)</f>
        <v>1</v>
      </c>
      <c r="N2133" s="70"/>
      <c r="O2133" s="87" t="s">
        <v>1908</v>
      </c>
      <c r="P2133" s="90">
        <v>44081.396701388891</v>
      </c>
      <c r="Q2133" s="87" t="s">
        <v>2483</v>
      </c>
      <c r="R2133" s="87"/>
      <c r="S2133" s="87"/>
      <c r="T2133" s="87" t="s">
        <v>2868</v>
      </c>
      <c r="U2133" s="90">
        <v>44081.396701388891</v>
      </c>
      <c r="V2133" s="92" t="s">
        <v>4315</v>
      </c>
      <c r="W2133" s="87"/>
      <c r="X2133" s="87"/>
      <c r="Y2133" s="96" t="s">
        <v>6315</v>
      </c>
      <c r="Z2133" s="87"/>
      <c r="AA2133" s="48"/>
      <c r="AB2133" s="49"/>
      <c r="AC2133" s="48"/>
      <c r="AD2133" s="49"/>
      <c r="AE2133" s="48"/>
      <c r="AF2133" s="49"/>
      <c r="AG2133" s="48"/>
      <c r="AH2133" s="49"/>
      <c r="AI2133" s="48"/>
    </row>
    <row r="2134" spans="1:35" x14ac:dyDescent="0.25">
      <c r="A2134" s="62" t="s">
        <v>1026</v>
      </c>
      <c r="B2134" s="62" t="s">
        <v>1165</v>
      </c>
      <c r="C2134" s="63"/>
      <c r="D2134" s="64"/>
      <c r="E2134" s="65"/>
      <c r="F2134" s="66"/>
      <c r="G2134" s="63"/>
      <c r="H2134" s="67"/>
      <c r="I2134" s="68"/>
      <c r="J2134" s="68"/>
      <c r="K2134" s="34"/>
      <c r="L2134" s="75">
        <v>2134</v>
      </c>
      <c r="M2134" s="75" t="b">
        <f xml:space="preserve"> IF(AND(Edges[Relationship Date (UTC)] &gt;= Misc!$O$2, Edges[Relationship Date (UTC)] &lt;= Misc!$P$2,Edges[Tweet Date (UTC)] &gt;= Misc!$O$3, Edges[Tweet Date (UTC)] &lt;= Misc!$P$3,TRUE), TRUE, FALSE)</f>
        <v>1</v>
      </c>
      <c r="N2134" s="70"/>
      <c r="O2134" s="87" t="s">
        <v>1908</v>
      </c>
      <c r="P2134" s="90">
        <v>44081.398611111108</v>
      </c>
      <c r="Q2134" s="87" t="s">
        <v>2482</v>
      </c>
      <c r="R2134" s="87"/>
      <c r="S2134" s="87"/>
      <c r="T2134" s="87" t="s">
        <v>2807</v>
      </c>
      <c r="U2134" s="90">
        <v>44081.398611111108</v>
      </c>
      <c r="V2134" s="92" t="s">
        <v>4321</v>
      </c>
      <c r="W2134" s="87"/>
      <c r="X2134" s="87"/>
      <c r="Y2134" s="96" t="s">
        <v>6321</v>
      </c>
      <c r="Z2134" s="87"/>
      <c r="AA2134" s="48"/>
      <c r="AB2134" s="49"/>
      <c r="AC2134" s="48"/>
      <c r="AD2134" s="49"/>
      <c r="AE2134" s="48"/>
      <c r="AF2134" s="49"/>
      <c r="AG2134" s="48"/>
      <c r="AH2134" s="49"/>
      <c r="AI2134" s="48"/>
    </row>
    <row r="2135" spans="1:35" x14ac:dyDescent="0.25">
      <c r="A2135" s="62" t="s">
        <v>1026</v>
      </c>
      <c r="B2135" s="62" t="s">
        <v>1253</v>
      </c>
      <c r="C2135" s="63"/>
      <c r="D2135" s="64"/>
      <c r="E2135" s="65"/>
      <c r="F2135" s="66"/>
      <c r="G2135" s="63"/>
      <c r="H2135" s="67"/>
      <c r="I2135" s="68"/>
      <c r="J2135" s="68"/>
      <c r="K2135" s="34"/>
      <c r="L2135" s="75">
        <v>2135</v>
      </c>
      <c r="M2135" s="75" t="b">
        <f xml:space="preserve"> IF(AND(Edges[Relationship Date (UTC)] &gt;= Misc!$O$2, Edges[Relationship Date (UTC)] &lt;= Misc!$P$2,Edges[Tweet Date (UTC)] &gt;= Misc!$O$3, Edges[Tweet Date (UTC)] &lt;= Misc!$P$3,TRUE), TRUE, FALSE)</f>
        <v>1</v>
      </c>
      <c r="N2135" s="70"/>
      <c r="O2135" s="87" t="s">
        <v>1908</v>
      </c>
      <c r="P2135" s="90">
        <v>44081.398611111108</v>
      </c>
      <c r="Q2135" s="87" t="s">
        <v>2482</v>
      </c>
      <c r="R2135" s="87"/>
      <c r="S2135" s="87"/>
      <c r="T2135" s="87" t="s">
        <v>2807</v>
      </c>
      <c r="U2135" s="90">
        <v>44081.398611111108</v>
      </c>
      <c r="V2135" s="92" t="s">
        <v>4321</v>
      </c>
      <c r="W2135" s="87"/>
      <c r="X2135" s="87"/>
      <c r="Y2135" s="96" t="s">
        <v>6321</v>
      </c>
      <c r="Z2135" s="87"/>
      <c r="AA2135" s="48">
        <v>0</v>
      </c>
      <c r="AB2135" s="49">
        <v>0</v>
      </c>
      <c r="AC2135" s="48">
        <v>0</v>
      </c>
      <c r="AD2135" s="49">
        <v>0</v>
      </c>
      <c r="AE2135" s="48">
        <v>0</v>
      </c>
      <c r="AF2135" s="49">
        <v>0</v>
      </c>
      <c r="AG2135" s="48">
        <v>8</v>
      </c>
      <c r="AH2135" s="49">
        <v>100</v>
      </c>
      <c r="AI2135" s="48">
        <v>8</v>
      </c>
    </row>
    <row r="2136" spans="1:35" x14ac:dyDescent="0.25">
      <c r="A2136" s="62" t="s">
        <v>1027</v>
      </c>
      <c r="B2136" s="62" t="s">
        <v>1352</v>
      </c>
      <c r="C2136" s="63"/>
      <c r="D2136" s="64"/>
      <c r="E2136" s="65"/>
      <c r="F2136" s="66"/>
      <c r="G2136" s="63"/>
      <c r="H2136" s="67"/>
      <c r="I2136" s="68"/>
      <c r="J2136" s="68"/>
      <c r="K2136" s="34"/>
      <c r="L2136" s="75">
        <v>2136</v>
      </c>
      <c r="M2136" s="75" t="b">
        <f xml:space="preserve"> IF(AND(Edges[Relationship Date (UTC)] &gt;= Misc!$O$2, Edges[Relationship Date (UTC)] &lt;= Misc!$P$2,Edges[Tweet Date (UTC)] &gt;= Misc!$O$3, Edges[Tweet Date (UTC)] &lt;= Misc!$P$3,TRUE), TRUE, FALSE)</f>
        <v>1</v>
      </c>
      <c r="N2136" s="70"/>
      <c r="O2136" s="87" t="s">
        <v>1908</v>
      </c>
      <c r="P2136" s="90">
        <v>44081.398819444446</v>
      </c>
      <c r="Q2136" s="87" t="s">
        <v>1927</v>
      </c>
      <c r="R2136" s="87"/>
      <c r="S2136" s="87"/>
      <c r="T2136" s="87"/>
      <c r="U2136" s="90">
        <v>44081.398819444446</v>
      </c>
      <c r="V2136" s="92" t="s">
        <v>4322</v>
      </c>
      <c r="W2136" s="87"/>
      <c r="X2136" s="87"/>
      <c r="Y2136" s="96" t="s">
        <v>6322</v>
      </c>
      <c r="Z2136" s="87"/>
      <c r="AA2136" s="48">
        <v>0</v>
      </c>
      <c r="AB2136" s="49">
        <v>0</v>
      </c>
      <c r="AC2136" s="48">
        <v>0</v>
      </c>
      <c r="AD2136" s="49">
        <v>0</v>
      </c>
      <c r="AE2136" s="48">
        <v>0</v>
      </c>
      <c r="AF2136" s="49">
        <v>0</v>
      </c>
      <c r="AG2136" s="48">
        <v>47</v>
      </c>
      <c r="AH2136" s="49">
        <v>100</v>
      </c>
      <c r="AI2136" s="48">
        <v>47</v>
      </c>
    </row>
    <row r="2137" spans="1:35" x14ac:dyDescent="0.25">
      <c r="A2137" s="62" t="s">
        <v>1028</v>
      </c>
      <c r="B2137" s="62" t="s">
        <v>1336</v>
      </c>
      <c r="C2137" s="63"/>
      <c r="D2137" s="64"/>
      <c r="E2137" s="65"/>
      <c r="F2137" s="66"/>
      <c r="G2137" s="63"/>
      <c r="H2137" s="67"/>
      <c r="I2137" s="68"/>
      <c r="J2137" s="68"/>
      <c r="K2137" s="34"/>
      <c r="L2137" s="75">
        <v>2137</v>
      </c>
      <c r="M2137" s="75" t="b">
        <f xml:space="preserve"> IF(AND(Edges[Relationship Date (UTC)] &gt;= Misc!$O$2, Edges[Relationship Date (UTC)] &lt;= Misc!$P$2,Edges[Tweet Date (UTC)] &gt;= Misc!$O$3, Edges[Tweet Date (UTC)] &lt;= Misc!$P$3,TRUE), TRUE, FALSE)</f>
        <v>1</v>
      </c>
      <c r="N2137" s="70"/>
      <c r="O2137" s="87" t="s">
        <v>1908</v>
      </c>
      <c r="P2137" s="90">
        <v>44081.398842592593</v>
      </c>
      <c r="Q2137" s="87" t="s">
        <v>2249</v>
      </c>
      <c r="R2137" s="87"/>
      <c r="S2137" s="87"/>
      <c r="T2137" s="87" t="s">
        <v>2826</v>
      </c>
      <c r="U2137" s="90">
        <v>44081.398842592593</v>
      </c>
      <c r="V2137" s="92" t="s">
        <v>4323</v>
      </c>
      <c r="W2137" s="87"/>
      <c r="X2137" s="87"/>
      <c r="Y2137" s="96" t="s">
        <v>6323</v>
      </c>
      <c r="Z2137" s="87"/>
      <c r="AA2137" s="48">
        <v>0</v>
      </c>
      <c r="AB2137" s="49">
        <v>0</v>
      </c>
      <c r="AC2137" s="48">
        <v>0</v>
      </c>
      <c r="AD2137" s="49">
        <v>0</v>
      </c>
      <c r="AE2137" s="48">
        <v>0</v>
      </c>
      <c r="AF2137" s="49">
        <v>0</v>
      </c>
      <c r="AG2137" s="48">
        <v>32</v>
      </c>
      <c r="AH2137" s="49">
        <v>100</v>
      </c>
      <c r="AI2137" s="48">
        <v>32</v>
      </c>
    </row>
    <row r="2138" spans="1:35" x14ac:dyDescent="0.25">
      <c r="A2138" s="62" t="s">
        <v>1029</v>
      </c>
      <c r="B2138" s="62" t="s">
        <v>1165</v>
      </c>
      <c r="C2138" s="63"/>
      <c r="D2138" s="64"/>
      <c r="E2138" s="65"/>
      <c r="F2138" s="66"/>
      <c r="G2138" s="63"/>
      <c r="H2138" s="67"/>
      <c r="I2138" s="68"/>
      <c r="J2138" s="68"/>
      <c r="K2138" s="34"/>
      <c r="L2138" s="75">
        <v>2138</v>
      </c>
      <c r="M2138" s="75" t="b">
        <f xml:space="preserve"> IF(AND(Edges[Relationship Date (UTC)] &gt;= Misc!$O$2, Edges[Relationship Date (UTC)] &lt;= Misc!$P$2,Edges[Tweet Date (UTC)] &gt;= Misc!$O$3, Edges[Tweet Date (UTC)] &lt;= Misc!$P$3,TRUE), TRUE, FALSE)</f>
        <v>1</v>
      </c>
      <c r="N2138" s="70"/>
      <c r="O2138" s="87" t="s">
        <v>1908</v>
      </c>
      <c r="P2138" s="90">
        <v>44081.398865740739</v>
      </c>
      <c r="Q2138" s="87" t="s">
        <v>2312</v>
      </c>
      <c r="R2138" s="87"/>
      <c r="S2138" s="87"/>
      <c r="T2138" s="87"/>
      <c r="U2138" s="90">
        <v>44081.398865740739</v>
      </c>
      <c r="V2138" s="92" t="s">
        <v>4324</v>
      </c>
      <c r="W2138" s="87"/>
      <c r="X2138" s="87"/>
      <c r="Y2138" s="96" t="s">
        <v>6324</v>
      </c>
      <c r="Z2138" s="87"/>
      <c r="AA2138" s="48">
        <v>0</v>
      </c>
      <c r="AB2138" s="49">
        <v>0</v>
      </c>
      <c r="AC2138" s="48">
        <v>0</v>
      </c>
      <c r="AD2138" s="49">
        <v>0</v>
      </c>
      <c r="AE2138" s="48">
        <v>0</v>
      </c>
      <c r="AF2138" s="49">
        <v>0</v>
      </c>
      <c r="AG2138" s="48">
        <v>21</v>
      </c>
      <c r="AH2138" s="49">
        <v>100</v>
      </c>
      <c r="AI2138" s="48">
        <v>21</v>
      </c>
    </row>
    <row r="2139" spans="1:35" x14ac:dyDescent="0.25">
      <c r="A2139" s="62" t="s">
        <v>1030</v>
      </c>
      <c r="B2139" s="62" t="s">
        <v>1165</v>
      </c>
      <c r="C2139" s="63"/>
      <c r="D2139" s="64"/>
      <c r="E2139" s="65"/>
      <c r="F2139" s="66"/>
      <c r="G2139" s="63"/>
      <c r="H2139" s="67"/>
      <c r="I2139" s="68"/>
      <c r="J2139" s="68"/>
      <c r="K2139" s="34"/>
      <c r="L2139" s="75">
        <v>2139</v>
      </c>
      <c r="M2139" s="75" t="b">
        <f xml:space="preserve"> IF(AND(Edges[Relationship Date (UTC)] &gt;= Misc!$O$2, Edges[Relationship Date (UTC)] &lt;= Misc!$P$2,Edges[Tweet Date (UTC)] &gt;= Misc!$O$3, Edges[Tweet Date (UTC)] &lt;= Misc!$P$3,TRUE), TRUE, FALSE)</f>
        <v>1</v>
      </c>
      <c r="N2139" s="70"/>
      <c r="O2139" s="87" t="s">
        <v>1908</v>
      </c>
      <c r="P2139" s="90">
        <v>44081.399027777778</v>
      </c>
      <c r="Q2139" s="87" t="s">
        <v>1921</v>
      </c>
      <c r="R2139" s="87"/>
      <c r="S2139" s="87"/>
      <c r="T2139" s="87" t="s">
        <v>2747</v>
      </c>
      <c r="U2139" s="90">
        <v>44081.399027777778</v>
      </c>
      <c r="V2139" s="92" t="s">
        <v>4325</v>
      </c>
      <c r="W2139" s="87"/>
      <c r="X2139" s="87"/>
      <c r="Y2139" s="96" t="s">
        <v>6325</v>
      </c>
      <c r="Z2139" s="87"/>
      <c r="AA2139" s="48">
        <v>0</v>
      </c>
      <c r="AB2139" s="49">
        <v>0</v>
      </c>
      <c r="AC2139" s="48">
        <v>0</v>
      </c>
      <c r="AD2139" s="49">
        <v>0</v>
      </c>
      <c r="AE2139" s="48">
        <v>0</v>
      </c>
      <c r="AF2139" s="49">
        <v>0</v>
      </c>
      <c r="AG2139" s="48">
        <v>26</v>
      </c>
      <c r="AH2139" s="49">
        <v>100</v>
      </c>
      <c r="AI2139" s="48">
        <v>26</v>
      </c>
    </row>
    <row r="2140" spans="1:35" x14ac:dyDescent="0.25">
      <c r="A2140" s="62" t="s">
        <v>1031</v>
      </c>
      <c r="B2140" s="62" t="s">
        <v>1352</v>
      </c>
      <c r="C2140" s="63"/>
      <c r="D2140" s="64"/>
      <c r="E2140" s="65"/>
      <c r="F2140" s="66"/>
      <c r="G2140" s="63"/>
      <c r="H2140" s="67"/>
      <c r="I2140" s="68"/>
      <c r="J2140" s="68"/>
      <c r="K2140" s="34"/>
      <c r="L2140" s="75">
        <v>2140</v>
      </c>
      <c r="M2140" s="75" t="b">
        <f xml:space="preserve"> IF(AND(Edges[Relationship Date (UTC)] &gt;= Misc!$O$2, Edges[Relationship Date (UTC)] &lt;= Misc!$P$2,Edges[Tweet Date (UTC)] &gt;= Misc!$O$3, Edges[Tweet Date (UTC)] &lt;= Misc!$P$3,TRUE), TRUE, FALSE)</f>
        <v>1</v>
      </c>
      <c r="N2140" s="70"/>
      <c r="O2140" s="87" t="s">
        <v>1908</v>
      </c>
      <c r="P2140" s="90">
        <v>44081.385833333334</v>
      </c>
      <c r="Q2140" s="87" t="s">
        <v>1952</v>
      </c>
      <c r="R2140" s="87"/>
      <c r="S2140" s="87"/>
      <c r="T2140" s="87"/>
      <c r="U2140" s="90">
        <v>44081.385833333334</v>
      </c>
      <c r="V2140" s="92" t="s">
        <v>4326</v>
      </c>
      <c r="W2140" s="87"/>
      <c r="X2140" s="87"/>
      <c r="Y2140" s="96" t="s">
        <v>6326</v>
      </c>
      <c r="Z2140" s="87"/>
      <c r="AA2140" s="48">
        <v>0</v>
      </c>
      <c r="AB2140" s="49">
        <v>0</v>
      </c>
      <c r="AC2140" s="48">
        <v>0</v>
      </c>
      <c r="AD2140" s="49">
        <v>0</v>
      </c>
      <c r="AE2140" s="48">
        <v>0</v>
      </c>
      <c r="AF2140" s="49">
        <v>0</v>
      </c>
      <c r="AG2140" s="48">
        <v>48</v>
      </c>
      <c r="AH2140" s="49">
        <v>100</v>
      </c>
      <c r="AI2140" s="48">
        <v>48</v>
      </c>
    </row>
    <row r="2141" spans="1:35" x14ac:dyDescent="0.25">
      <c r="A2141" s="62" t="s">
        <v>1031</v>
      </c>
      <c r="B2141" s="62" t="s">
        <v>1387</v>
      </c>
      <c r="C2141" s="63"/>
      <c r="D2141" s="64"/>
      <c r="E2141" s="65"/>
      <c r="F2141" s="66"/>
      <c r="G2141" s="63"/>
      <c r="H2141" s="67"/>
      <c r="I2141" s="68"/>
      <c r="J2141" s="68"/>
      <c r="K2141" s="34"/>
      <c r="L2141" s="75">
        <v>2141</v>
      </c>
      <c r="M2141" s="75" t="b">
        <f xml:space="preserve"> IF(AND(Edges[Relationship Date (UTC)] &gt;= Misc!$O$2, Edges[Relationship Date (UTC)] &lt;= Misc!$P$2,Edges[Tweet Date (UTC)] &gt;= Misc!$O$3, Edges[Tweet Date (UTC)] &lt;= Misc!$P$3,TRUE), TRUE, FALSE)</f>
        <v>1</v>
      </c>
      <c r="N2141" s="70"/>
      <c r="O2141" s="87" t="s">
        <v>1908</v>
      </c>
      <c r="P2141" s="90">
        <v>44081.386064814818</v>
      </c>
      <c r="Q2141" s="87" t="s">
        <v>2095</v>
      </c>
      <c r="R2141" s="87"/>
      <c r="S2141" s="87"/>
      <c r="T2141" s="87"/>
      <c r="U2141" s="90">
        <v>44081.386064814818</v>
      </c>
      <c r="V2141" s="92" t="s">
        <v>4327</v>
      </c>
      <c r="W2141" s="87"/>
      <c r="X2141" s="87"/>
      <c r="Y2141" s="96" t="s">
        <v>6327</v>
      </c>
      <c r="Z2141" s="87"/>
      <c r="AA2141" s="48">
        <v>0</v>
      </c>
      <c r="AB2141" s="49">
        <v>0</v>
      </c>
      <c r="AC2141" s="48">
        <v>0</v>
      </c>
      <c r="AD2141" s="49">
        <v>0</v>
      </c>
      <c r="AE2141" s="48">
        <v>0</v>
      </c>
      <c r="AF2141" s="49">
        <v>0</v>
      </c>
      <c r="AG2141" s="48">
        <v>46</v>
      </c>
      <c r="AH2141" s="49">
        <v>100</v>
      </c>
      <c r="AI2141" s="48">
        <v>46</v>
      </c>
    </row>
    <row r="2142" spans="1:35" x14ac:dyDescent="0.25">
      <c r="A2142" s="62" t="s">
        <v>1031</v>
      </c>
      <c r="B2142" s="62" t="s">
        <v>1361</v>
      </c>
      <c r="C2142" s="63"/>
      <c r="D2142" s="64"/>
      <c r="E2142" s="65"/>
      <c r="F2142" s="66"/>
      <c r="G2142" s="63"/>
      <c r="H2142" s="67"/>
      <c r="I2142" s="68"/>
      <c r="J2142" s="68"/>
      <c r="K2142" s="34"/>
      <c r="L2142" s="75">
        <v>2142</v>
      </c>
      <c r="M2142" s="75" t="b">
        <f xml:space="preserve"> IF(AND(Edges[Relationship Date (UTC)] &gt;= Misc!$O$2, Edges[Relationship Date (UTC)] &lt;= Misc!$P$2,Edges[Tweet Date (UTC)] &gt;= Misc!$O$3, Edges[Tweet Date (UTC)] &lt;= Misc!$P$3,TRUE), TRUE, FALSE)</f>
        <v>1</v>
      </c>
      <c r="N2142" s="70"/>
      <c r="O2142" s="87" t="s">
        <v>1908</v>
      </c>
      <c r="P2142" s="90">
        <v>44081.399039351854</v>
      </c>
      <c r="Q2142" s="87" t="s">
        <v>1925</v>
      </c>
      <c r="R2142" s="87"/>
      <c r="S2142" s="87"/>
      <c r="T2142" s="87"/>
      <c r="U2142" s="90">
        <v>44081.399039351854</v>
      </c>
      <c r="V2142" s="92" t="s">
        <v>4328</v>
      </c>
      <c r="W2142" s="87"/>
      <c r="X2142" s="87"/>
      <c r="Y2142" s="96" t="s">
        <v>6328</v>
      </c>
      <c r="Z2142" s="87"/>
      <c r="AA2142" s="48"/>
      <c r="AB2142" s="49"/>
      <c r="AC2142" s="48"/>
      <c r="AD2142" s="49"/>
      <c r="AE2142" s="48"/>
      <c r="AF2142" s="49"/>
      <c r="AG2142" s="48"/>
      <c r="AH2142" s="49"/>
      <c r="AI2142" s="48"/>
    </row>
    <row r="2143" spans="1:35" x14ac:dyDescent="0.25">
      <c r="A2143" s="62" t="s">
        <v>1031</v>
      </c>
      <c r="B2143" s="62" t="s">
        <v>1362</v>
      </c>
      <c r="C2143" s="63"/>
      <c r="D2143" s="64"/>
      <c r="E2143" s="65"/>
      <c r="F2143" s="66"/>
      <c r="G2143" s="63"/>
      <c r="H2143" s="67"/>
      <c r="I2143" s="68"/>
      <c r="J2143" s="68"/>
      <c r="K2143" s="34"/>
      <c r="L2143" s="75">
        <v>2143</v>
      </c>
      <c r="M2143" s="75" t="b">
        <f xml:space="preserve"> IF(AND(Edges[Relationship Date (UTC)] &gt;= Misc!$O$2, Edges[Relationship Date (UTC)] &lt;= Misc!$P$2,Edges[Tweet Date (UTC)] &gt;= Misc!$O$3, Edges[Tweet Date (UTC)] &lt;= Misc!$P$3,TRUE), TRUE, FALSE)</f>
        <v>1</v>
      </c>
      <c r="N2143" s="70"/>
      <c r="O2143" s="87" t="s">
        <v>1908</v>
      </c>
      <c r="P2143" s="90">
        <v>44081.399039351854</v>
      </c>
      <c r="Q2143" s="87" t="s">
        <v>1925</v>
      </c>
      <c r="R2143" s="87"/>
      <c r="S2143" s="87"/>
      <c r="T2143" s="87"/>
      <c r="U2143" s="90">
        <v>44081.399039351854</v>
      </c>
      <c r="V2143" s="92" t="s">
        <v>4328</v>
      </c>
      <c r="W2143" s="87"/>
      <c r="X2143" s="87"/>
      <c r="Y2143" s="96" t="s">
        <v>6328</v>
      </c>
      <c r="Z2143" s="87"/>
      <c r="AA2143" s="48">
        <v>0</v>
      </c>
      <c r="AB2143" s="49">
        <v>0</v>
      </c>
      <c r="AC2143" s="48">
        <v>0</v>
      </c>
      <c r="AD2143" s="49">
        <v>0</v>
      </c>
      <c r="AE2143" s="48">
        <v>0</v>
      </c>
      <c r="AF2143" s="49">
        <v>0</v>
      </c>
      <c r="AG2143" s="48">
        <v>42</v>
      </c>
      <c r="AH2143" s="49">
        <v>100</v>
      </c>
      <c r="AI2143" s="48">
        <v>42</v>
      </c>
    </row>
    <row r="2144" spans="1:35" x14ac:dyDescent="0.25">
      <c r="A2144" s="62" t="s">
        <v>1032</v>
      </c>
      <c r="B2144" s="62" t="s">
        <v>1749</v>
      </c>
      <c r="C2144" s="63"/>
      <c r="D2144" s="64"/>
      <c r="E2144" s="65"/>
      <c r="F2144" s="66"/>
      <c r="G2144" s="63"/>
      <c r="H2144" s="67"/>
      <c r="I2144" s="68"/>
      <c r="J2144" s="68"/>
      <c r="K2144" s="34"/>
      <c r="L2144" s="75">
        <v>2144</v>
      </c>
      <c r="M2144" s="75" t="b">
        <f xml:space="preserve"> IF(AND(Edges[Relationship Date (UTC)] &gt;= Misc!$O$2, Edges[Relationship Date (UTC)] &lt;= Misc!$P$2,Edges[Tweet Date (UTC)] &gt;= Misc!$O$3, Edges[Tweet Date (UTC)] &lt;= Misc!$P$3,TRUE), TRUE, FALSE)</f>
        <v>1</v>
      </c>
      <c r="N2144" s="70"/>
      <c r="O2144" s="87" t="s">
        <v>1908</v>
      </c>
      <c r="P2144" s="90">
        <v>44081.399097222224</v>
      </c>
      <c r="Q2144" s="87" t="s">
        <v>2378</v>
      </c>
      <c r="R2144" s="87"/>
      <c r="S2144" s="87"/>
      <c r="T2144" s="87"/>
      <c r="U2144" s="90">
        <v>44081.399097222224</v>
      </c>
      <c r="V2144" s="92" t="s">
        <v>4329</v>
      </c>
      <c r="W2144" s="87"/>
      <c r="X2144" s="87"/>
      <c r="Y2144" s="96" t="s">
        <v>6329</v>
      </c>
      <c r="Z2144" s="87"/>
      <c r="AA2144" s="48">
        <v>0</v>
      </c>
      <c r="AB2144" s="49">
        <v>0</v>
      </c>
      <c r="AC2144" s="48">
        <v>2</v>
      </c>
      <c r="AD2144" s="49">
        <v>8.695652173913043</v>
      </c>
      <c r="AE2144" s="48">
        <v>0</v>
      </c>
      <c r="AF2144" s="49">
        <v>0</v>
      </c>
      <c r="AG2144" s="48">
        <v>21</v>
      </c>
      <c r="AH2144" s="49">
        <v>91.304347826086953</v>
      </c>
      <c r="AI2144" s="48">
        <v>23</v>
      </c>
    </row>
    <row r="2145" spans="1:35" x14ac:dyDescent="0.25">
      <c r="A2145" s="62" t="s">
        <v>1033</v>
      </c>
      <c r="B2145" s="62" t="s">
        <v>1165</v>
      </c>
      <c r="C2145" s="63"/>
      <c r="D2145" s="64"/>
      <c r="E2145" s="65"/>
      <c r="F2145" s="66"/>
      <c r="G2145" s="63"/>
      <c r="H2145" s="67"/>
      <c r="I2145" s="68"/>
      <c r="J2145" s="68"/>
      <c r="K2145" s="34"/>
      <c r="L2145" s="75">
        <v>2145</v>
      </c>
      <c r="M2145" s="75" t="b">
        <f xml:space="preserve"> IF(AND(Edges[Relationship Date (UTC)] &gt;= Misc!$O$2, Edges[Relationship Date (UTC)] &lt;= Misc!$P$2,Edges[Tweet Date (UTC)] &gt;= Misc!$O$3, Edges[Tweet Date (UTC)] &lt;= Misc!$P$3,TRUE), TRUE, FALSE)</f>
        <v>1</v>
      </c>
      <c r="N2145" s="70"/>
      <c r="O2145" s="87" t="s">
        <v>1908</v>
      </c>
      <c r="P2145" s="90">
        <v>44081.399155092593</v>
      </c>
      <c r="Q2145" s="87" t="s">
        <v>1921</v>
      </c>
      <c r="R2145" s="87"/>
      <c r="S2145" s="87"/>
      <c r="T2145" s="87" t="s">
        <v>2747</v>
      </c>
      <c r="U2145" s="90">
        <v>44081.399155092593</v>
      </c>
      <c r="V2145" s="92" t="s">
        <v>4330</v>
      </c>
      <c r="W2145" s="87"/>
      <c r="X2145" s="87"/>
      <c r="Y2145" s="96" t="s">
        <v>6330</v>
      </c>
      <c r="Z2145" s="87"/>
      <c r="AA2145" s="48">
        <v>0</v>
      </c>
      <c r="AB2145" s="49">
        <v>0</v>
      </c>
      <c r="AC2145" s="48">
        <v>0</v>
      </c>
      <c r="AD2145" s="49">
        <v>0</v>
      </c>
      <c r="AE2145" s="48">
        <v>0</v>
      </c>
      <c r="AF2145" s="49">
        <v>0</v>
      </c>
      <c r="AG2145" s="48">
        <v>26</v>
      </c>
      <c r="AH2145" s="49">
        <v>100</v>
      </c>
      <c r="AI2145" s="48">
        <v>26</v>
      </c>
    </row>
    <row r="2146" spans="1:35" x14ac:dyDescent="0.25">
      <c r="A2146" s="62" t="s">
        <v>1034</v>
      </c>
      <c r="B2146" s="62" t="s">
        <v>1165</v>
      </c>
      <c r="C2146" s="63"/>
      <c r="D2146" s="64"/>
      <c r="E2146" s="65"/>
      <c r="F2146" s="66"/>
      <c r="G2146" s="63"/>
      <c r="H2146" s="67"/>
      <c r="I2146" s="68"/>
      <c r="J2146" s="68"/>
      <c r="K2146" s="34"/>
      <c r="L2146" s="75">
        <v>2146</v>
      </c>
      <c r="M2146" s="75" t="b">
        <f xml:space="preserve"> IF(AND(Edges[Relationship Date (UTC)] &gt;= Misc!$O$2, Edges[Relationship Date (UTC)] &lt;= Misc!$P$2,Edges[Tweet Date (UTC)] &gt;= Misc!$O$3, Edges[Tweet Date (UTC)] &lt;= Misc!$P$3,TRUE), TRUE, FALSE)</f>
        <v>1</v>
      </c>
      <c r="N2146" s="70"/>
      <c r="O2146" s="87" t="s">
        <v>1908</v>
      </c>
      <c r="P2146" s="90">
        <v>44081.39916666667</v>
      </c>
      <c r="Q2146" s="87" t="s">
        <v>1992</v>
      </c>
      <c r="R2146" s="87"/>
      <c r="S2146" s="87"/>
      <c r="T2146" s="87" t="s">
        <v>2764</v>
      </c>
      <c r="U2146" s="90">
        <v>44081.39916666667</v>
      </c>
      <c r="V2146" s="92" t="s">
        <v>4331</v>
      </c>
      <c r="W2146" s="87"/>
      <c r="X2146" s="87"/>
      <c r="Y2146" s="96" t="s">
        <v>6331</v>
      </c>
      <c r="Z2146" s="87"/>
      <c r="AA2146" s="48">
        <v>0</v>
      </c>
      <c r="AB2146" s="49">
        <v>0</v>
      </c>
      <c r="AC2146" s="48">
        <v>0</v>
      </c>
      <c r="AD2146" s="49">
        <v>0</v>
      </c>
      <c r="AE2146" s="48">
        <v>0</v>
      </c>
      <c r="AF2146" s="49">
        <v>0</v>
      </c>
      <c r="AG2146" s="48">
        <v>25</v>
      </c>
      <c r="AH2146" s="49">
        <v>100</v>
      </c>
      <c r="AI2146" s="48">
        <v>25</v>
      </c>
    </row>
    <row r="2147" spans="1:35" x14ac:dyDescent="0.25">
      <c r="A2147" s="62" t="s">
        <v>1035</v>
      </c>
      <c r="B2147" s="62" t="s">
        <v>1361</v>
      </c>
      <c r="C2147" s="63"/>
      <c r="D2147" s="64"/>
      <c r="E2147" s="65"/>
      <c r="F2147" s="66"/>
      <c r="G2147" s="63"/>
      <c r="H2147" s="67"/>
      <c r="I2147" s="68"/>
      <c r="J2147" s="68"/>
      <c r="K2147" s="34"/>
      <c r="L2147" s="75">
        <v>2147</v>
      </c>
      <c r="M2147" s="75" t="b">
        <f xml:space="preserve"> IF(AND(Edges[Relationship Date (UTC)] &gt;= Misc!$O$2, Edges[Relationship Date (UTC)] &lt;= Misc!$P$2,Edges[Tweet Date (UTC)] &gt;= Misc!$O$3, Edges[Tweet Date (UTC)] &lt;= Misc!$P$3,TRUE), TRUE, FALSE)</f>
        <v>1</v>
      </c>
      <c r="N2147" s="70"/>
      <c r="O2147" s="87" t="s">
        <v>1908</v>
      </c>
      <c r="P2147" s="90">
        <v>44081.399270833332</v>
      </c>
      <c r="Q2147" s="87" t="s">
        <v>1925</v>
      </c>
      <c r="R2147" s="87"/>
      <c r="S2147" s="87"/>
      <c r="T2147" s="87"/>
      <c r="U2147" s="90">
        <v>44081.399270833332</v>
      </c>
      <c r="V2147" s="92" t="s">
        <v>4332</v>
      </c>
      <c r="W2147" s="87"/>
      <c r="X2147" s="87"/>
      <c r="Y2147" s="96" t="s">
        <v>6332</v>
      </c>
      <c r="Z2147" s="87"/>
      <c r="AA2147" s="48"/>
      <c r="AB2147" s="49"/>
      <c r="AC2147" s="48"/>
      <c r="AD2147" s="49"/>
      <c r="AE2147" s="48"/>
      <c r="AF2147" s="49"/>
      <c r="AG2147" s="48"/>
      <c r="AH2147" s="49"/>
      <c r="AI2147" s="48"/>
    </row>
    <row r="2148" spans="1:35" x14ac:dyDescent="0.25">
      <c r="A2148" s="62" t="s">
        <v>1035</v>
      </c>
      <c r="B2148" s="62" t="s">
        <v>1362</v>
      </c>
      <c r="C2148" s="63"/>
      <c r="D2148" s="64"/>
      <c r="E2148" s="65"/>
      <c r="F2148" s="66"/>
      <c r="G2148" s="63"/>
      <c r="H2148" s="67"/>
      <c r="I2148" s="68"/>
      <c r="J2148" s="68"/>
      <c r="K2148" s="34"/>
      <c r="L2148" s="75">
        <v>2148</v>
      </c>
      <c r="M2148" s="75" t="b">
        <f xml:space="preserve"> IF(AND(Edges[Relationship Date (UTC)] &gt;= Misc!$O$2, Edges[Relationship Date (UTC)] &lt;= Misc!$P$2,Edges[Tweet Date (UTC)] &gt;= Misc!$O$3, Edges[Tweet Date (UTC)] &lt;= Misc!$P$3,TRUE), TRUE, FALSE)</f>
        <v>1</v>
      </c>
      <c r="N2148" s="70"/>
      <c r="O2148" s="87" t="s">
        <v>1908</v>
      </c>
      <c r="P2148" s="90">
        <v>44081.399270833332</v>
      </c>
      <c r="Q2148" s="87" t="s">
        <v>1925</v>
      </c>
      <c r="R2148" s="87"/>
      <c r="S2148" s="87"/>
      <c r="T2148" s="87"/>
      <c r="U2148" s="90">
        <v>44081.399270833332</v>
      </c>
      <c r="V2148" s="92" t="s">
        <v>4332</v>
      </c>
      <c r="W2148" s="87"/>
      <c r="X2148" s="87"/>
      <c r="Y2148" s="96" t="s">
        <v>6332</v>
      </c>
      <c r="Z2148" s="87"/>
      <c r="AA2148" s="48">
        <v>0</v>
      </c>
      <c r="AB2148" s="49">
        <v>0</v>
      </c>
      <c r="AC2148" s="48">
        <v>0</v>
      </c>
      <c r="AD2148" s="49">
        <v>0</v>
      </c>
      <c r="AE2148" s="48">
        <v>0</v>
      </c>
      <c r="AF2148" s="49">
        <v>0</v>
      </c>
      <c r="AG2148" s="48">
        <v>42</v>
      </c>
      <c r="AH2148" s="49">
        <v>100</v>
      </c>
      <c r="AI2148" s="48">
        <v>42</v>
      </c>
    </row>
    <row r="2149" spans="1:35" x14ac:dyDescent="0.25">
      <c r="A2149" s="62" t="s">
        <v>1036</v>
      </c>
      <c r="B2149" s="62" t="s">
        <v>1165</v>
      </c>
      <c r="C2149" s="63"/>
      <c r="D2149" s="64"/>
      <c r="E2149" s="65"/>
      <c r="F2149" s="66"/>
      <c r="G2149" s="63"/>
      <c r="H2149" s="67"/>
      <c r="I2149" s="68"/>
      <c r="J2149" s="68"/>
      <c r="K2149" s="34"/>
      <c r="L2149" s="75">
        <v>2149</v>
      </c>
      <c r="M2149" s="75" t="b">
        <f xml:space="preserve"> IF(AND(Edges[Relationship Date (UTC)] &gt;= Misc!$O$2, Edges[Relationship Date (UTC)] &lt;= Misc!$P$2,Edges[Tweet Date (UTC)] &gt;= Misc!$O$3, Edges[Tweet Date (UTC)] &lt;= Misc!$P$3,TRUE), TRUE, FALSE)</f>
        <v>1</v>
      </c>
      <c r="N2149" s="70"/>
      <c r="O2149" s="87" t="s">
        <v>1908</v>
      </c>
      <c r="P2149" s="90">
        <v>44081.399317129632</v>
      </c>
      <c r="Q2149" s="87" t="s">
        <v>1932</v>
      </c>
      <c r="R2149" s="87"/>
      <c r="S2149" s="87"/>
      <c r="T2149" s="87" t="s">
        <v>2743</v>
      </c>
      <c r="U2149" s="90">
        <v>44081.399317129632</v>
      </c>
      <c r="V2149" s="92" t="s">
        <v>4333</v>
      </c>
      <c r="W2149" s="87"/>
      <c r="X2149" s="87"/>
      <c r="Y2149" s="96" t="s">
        <v>6333</v>
      </c>
      <c r="Z2149" s="87"/>
      <c r="AA2149" s="48">
        <v>0</v>
      </c>
      <c r="AB2149" s="49">
        <v>0</v>
      </c>
      <c r="AC2149" s="48">
        <v>0</v>
      </c>
      <c r="AD2149" s="49">
        <v>0</v>
      </c>
      <c r="AE2149" s="48">
        <v>0</v>
      </c>
      <c r="AF2149" s="49">
        <v>0</v>
      </c>
      <c r="AG2149" s="48">
        <v>26</v>
      </c>
      <c r="AH2149" s="49">
        <v>100</v>
      </c>
      <c r="AI2149" s="48">
        <v>26</v>
      </c>
    </row>
    <row r="2150" spans="1:35" x14ac:dyDescent="0.25">
      <c r="A2150" s="62" t="s">
        <v>1037</v>
      </c>
      <c r="B2150" s="62" t="s">
        <v>1361</v>
      </c>
      <c r="C2150" s="63"/>
      <c r="D2150" s="64"/>
      <c r="E2150" s="65"/>
      <c r="F2150" s="66"/>
      <c r="G2150" s="63"/>
      <c r="H2150" s="67"/>
      <c r="I2150" s="68"/>
      <c r="J2150" s="68"/>
      <c r="K2150" s="34"/>
      <c r="L2150" s="75">
        <v>2150</v>
      </c>
      <c r="M2150" s="75" t="b">
        <f xml:space="preserve"> IF(AND(Edges[Relationship Date (UTC)] &gt;= Misc!$O$2, Edges[Relationship Date (UTC)] &lt;= Misc!$P$2,Edges[Tweet Date (UTC)] &gt;= Misc!$O$3, Edges[Tweet Date (UTC)] &lt;= Misc!$P$3,TRUE), TRUE, FALSE)</f>
        <v>1</v>
      </c>
      <c r="N2150" s="70"/>
      <c r="O2150" s="87" t="s">
        <v>1908</v>
      </c>
      <c r="P2150" s="90">
        <v>44081.399340277778</v>
      </c>
      <c r="Q2150" s="87" t="s">
        <v>1925</v>
      </c>
      <c r="R2150" s="87"/>
      <c r="S2150" s="87"/>
      <c r="T2150" s="87"/>
      <c r="U2150" s="90">
        <v>44081.399340277778</v>
      </c>
      <c r="V2150" s="92" t="s">
        <v>4334</v>
      </c>
      <c r="W2150" s="87"/>
      <c r="X2150" s="87"/>
      <c r="Y2150" s="96" t="s">
        <v>6334</v>
      </c>
      <c r="Z2150" s="87"/>
      <c r="AA2150" s="48"/>
      <c r="AB2150" s="49"/>
      <c r="AC2150" s="48"/>
      <c r="AD2150" s="49"/>
      <c r="AE2150" s="48"/>
      <c r="AF2150" s="49"/>
      <c r="AG2150" s="48"/>
      <c r="AH2150" s="49"/>
      <c r="AI2150" s="48"/>
    </row>
    <row r="2151" spans="1:35" x14ac:dyDescent="0.25">
      <c r="A2151" s="62" t="s">
        <v>1037</v>
      </c>
      <c r="B2151" s="62" t="s">
        <v>1362</v>
      </c>
      <c r="C2151" s="63"/>
      <c r="D2151" s="64"/>
      <c r="E2151" s="65"/>
      <c r="F2151" s="66"/>
      <c r="G2151" s="63"/>
      <c r="H2151" s="67"/>
      <c r="I2151" s="68"/>
      <c r="J2151" s="68"/>
      <c r="K2151" s="34"/>
      <c r="L2151" s="75">
        <v>2151</v>
      </c>
      <c r="M2151" s="75" t="b">
        <f xml:space="preserve"> IF(AND(Edges[Relationship Date (UTC)] &gt;= Misc!$O$2, Edges[Relationship Date (UTC)] &lt;= Misc!$P$2,Edges[Tweet Date (UTC)] &gt;= Misc!$O$3, Edges[Tweet Date (UTC)] &lt;= Misc!$P$3,TRUE), TRUE, FALSE)</f>
        <v>1</v>
      </c>
      <c r="N2151" s="70"/>
      <c r="O2151" s="87" t="s">
        <v>1908</v>
      </c>
      <c r="P2151" s="90">
        <v>44081.399340277778</v>
      </c>
      <c r="Q2151" s="87" t="s">
        <v>1925</v>
      </c>
      <c r="R2151" s="87"/>
      <c r="S2151" s="87"/>
      <c r="T2151" s="87"/>
      <c r="U2151" s="90">
        <v>44081.399340277778</v>
      </c>
      <c r="V2151" s="92" t="s">
        <v>4334</v>
      </c>
      <c r="W2151" s="87"/>
      <c r="X2151" s="87"/>
      <c r="Y2151" s="96" t="s">
        <v>6334</v>
      </c>
      <c r="Z2151" s="87"/>
      <c r="AA2151" s="48">
        <v>0</v>
      </c>
      <c r="AB2151" s="49">
        <v>0</v>
      </c>
      <c r="AC2151" s="48">
        <v>0</v>
      </c>
      <c r="AD2151" s="49">
        <v>0</v>
      </c>
      <c r="AE2151" s="48">
        <v>0</v>
      </c>
      <c r="AF2151" s="49">
        <v>0</v>
      </c>
      <c r="AG2151" s="48">
        <v>42</v>
      </c>
      <c r="AH2151" s="49">
        <v>100</v>
      </c>
      <c r="AI2151" s="48">
        <v>42</v>
      </c>
    </row>
    <row r="2152" spans="1:35" x14ac:dyDescent="0.25">
      <c r="A2152" s="62" t="s">
        <v>1038</v>
      </c>
      <c r="B2152" s="62" t="s">
        <v>1387</v>
      </c>
      <c r="C2152" s="63"/>
      <c r="D2152" s="64"/>
      <c r="E2152" s="65"/>
      <c r="F2152" s="66"/>
      <c r="G2152" s="63"/>
      <c r="H2152" s="67"/>
      <c r="I2152" s="68"/>
      <c r="J2152" s="68"/>
      <c r="K2152" s="34"/>
      <c r="L2152" s="75">
        <v>2152</v>
      </c>
      <c r="M2152" s="75" t="b">
        <f xml:space="preserve"> IF(AND(Edges[Relationship Date (UTC)] &gt;= Misc!$O$2, Edges[Relationship Date (UTC)] &lt;= Misc!$P$2,Edges[Tweet Date (UTC)] &gt;= Misc!$O$3, Edges[Tweet Date (UTC)] &lt;= Misc!$P$3,TRUE), TRUE, FALSE)</f>
        <v>1</v>
      </c>
      <c r="N2152" s="70"/>
      <c r="O2152" s="87" t="s">
        <v>1908</v>
      </c>
      <c r="P2152" s="90">
        <v>44081.392534722225</v>
      </c>
      <c r="Q2152" s="87" t="s">
        <v>2484</v>
      </c>
      <c r="R2152" s="87"/>
      <c r="S2152" s="87"/>
      <c r="T2152" s="87" t="s">
        <v>2869</v>
      </c>
      <c r="U2152" s="90">
        <v>44081.392534722225</v>
      </c>
      <c r="V2152" s="92" t="s">
        <v>4335</v>
      </c>
      <c r="W2152" s="87"/>
      <c r="X2152" s="87"/>
      <c r="Y2152" s="96" t="s">
        <v>6335</v>
      </c>
      <c r="Z2152" s="87"/>
      <c r="AA2152" s="48">
        <v>0</v>
      </c>
      <c r="AB2152" s="49">
        <v>0</v>
      </c>
      <c r="AC2152" s="48">
        <v>0</v>
      </c>
      <c r="AD2152" s="49">
        <v>0</v>
      </c>
      <c r="AE2152" s="48">
        <v>0</v>
      </c>
      <c r="AF2152" s="49">
        <v>0</v>
      </c>
      <c r="AG2152" s="48">
        <v>19</v>
      </c>
      <c r="AH2152" s="49">
        <v>100</v>
      </c>
      <c r="AI2152" s="48">
        <v>19</v>
      </c>
    </row>
    <row r="2153" spans="1:35" x14ac:dyDescent="0.25">
      <c r="A2153" s="62" t="s">
        <v>1039</v>
      </c>
      <c r="B2153" s="62" t="s">
        <v>1038</v>
      </c>
      <c r="C2153" s="63"/>
      <c r="D2153" s="64"/>
      <c r="E2153" s="65"/>
      <c r="F2153" s="66"/>
      <c r="G2153" s="63"/>
      <c r="H2153" s="67"/>
      <c r="I2153" s="68"/>
      <c r="J2153" s="68"/>
      <c r="K2153" s="34"/>
      <c r="L2153" s="75">
        <v>2153</v>
      </c>
      <c r="M2153" s="75" t="b">
        <f xml:space="preserve"> IF(AND(Edges[Relationship Date (UTC)] &gt;= Misc!$O$2, Edges[Relationship Date (UTC)] &lt;= Misc!$P$2,Edges[Tweet Date (UTC)] &gt;= Misc!$O$3, Edges[Tweet Date (UTC)] &lt;= Misc!$P$3,TRUE), TRUE, FALSE)</f>
        <v>1</v>
      </c>
      <c r="N2153" s="70"/>
      <c r="O2153" s="87" t="s">
        <v>1908</v>
      </c>
      <c r="P2153" s="90">
        <v>44081.399375000001</v>
      </c>
      <c r="Q2153" s="87" t="s">
        <v>2484</v>
      </c>
      <c r="R2153" s="87"/>
      <c r="S2153" s="87"/>
      <c r="T2153" s="87" t="s">
        <v>2869</v>
      </c>
      <c r="U2153" s="90">
        <v>44081.399375000001</v>
      </c>
      <c r="V2153" s="92" t="s">
        <v>4336</v>
      </c>
      <c r="W2153" s="87"/>
      <c r="X2153" s="87"/>
      <c r="Y2153" s="96" t="s">
        <v>6336</v>
      </c>
      <c r="Z2153" s="87"/>
      <c r="AA2153" s="48"/>
      <c r="AB2153" s="49"/>
      <c r="AC2153" s="48"/>
      <c r="AD2153" s="49"/>
      <c r="AE2153" s="48"/>
      <c r="AF2153" s="49"/>
      <c r="AG2153" s="48"/>
      <c r="AH2153" s="49"/>
      <c r="AI2153" s="48"/>
    </row>
    <row r="2154" spans="1:35" x14ac:dyDescent="0.25">
      <c r="A2154" s="62" t="s">
        <v>1039</v>
      </c>
      <c r="B2154" s="62" t="s">
        <v>1365</v>
      </c>
      <c r="C2154" s="63"/>
      <c r="D2154" s="64"/>
      <c r="E2154" s="65"/>
      <c r="F2154" s="66"/>
      <c r="G2154" s="63"/>
      <c r="H2154" s="67"/>
      <c r="I2154" s="68"/>
      <c r="J2154" s="68"/>
      <c r="K2154" s="34"/>
      <c r="L2154" s="75">
        <v>2154</v>
      </c>
      <c r="M2154" s="75" t="b">
        <f xml:space="preserve"> IF(AND(Edges[Relationship Date (UTC)] &gt;= Misc!$O$2, Edges[Relationship Date (UTC)] &lt;= Misc!$P$2,Edges[Tweet Date (UTC)] &gt;= Misc!$O$3, Edges[Tweet Date (UTC)] &lt;= Misc!$P$3,TRUE), TRUE, FALSE)</f>
        <v>1</v>
      </c>
      <c r="N2154" s="70"/>
      <c r="O2154" s="87" t="s">
        <v>1908</v>
      </c>
      <c r="P2154" s="90">
        <v>44081.373553240737</v>
      </c>
      <c r="Q2154" s="87" t="s">
        <v>1931</v>
      </c>
      <c r="R2154" s="87"/>
      <c r="S2154" s="87"/>
      <c r="T2154" s="87"/>
      <c r="U2154" s="90">
        <v>44081.373553240737</v>
      </c>
      <c r="V2154" s="92" t="s">
        <v>4337</v>
      </c>
      <c r="W2154" s="87"/>
      <c r="X2154" s="87"/>
      <c r="Y2154" s="96" t="s">
        <v>6337</v>
      </c>
      <c r="Z2154" s="87"/>
      <c r="AA2154" s="48">
        <v>0</v>
      </c>
      <c r="AB2154" s="49">
        <v>0</v>
      </c>
      <c r="AC2154" s="48">
        <v>0</v>
      </c>
      <c r="AD2154" s="49">
        <v>0</v>
      </c>
      <c r="AE2154" s="48">
        <v>0</v>
      </c>
      <c r="AF2154" s="49">
        <v>0</v>
      </c>
      <c r="AG2154" s="48">
        <v>42</v>
      </c>
      <c r="AH2154" s="49">
        <v>100</v>
      </c>
      <c r="AI2154" s="48">
        <v>42</v>
      </c>
    </row>
    <row r="2155" spans="1:35" x14ac:dyDescent="0.25">
      <c r="A2155" s="62" t="s">
        <v>1039</v>
      </c>
      <c r="B2155" s="62" t="s">
        <v>1387</v>
      </c>
      <c r="C2155" s="63"/>
      <c r="D2155" s="64"/>
      <c r="E2155" s="65"/>
      <c r="F2155" s="66"/>
      <c r="G2155" s="63"/>
      <c r="H2155" s="67"/>
      <c r="I2155" s="68"/>
      <c r="J2155" s="68"/>
      <c r="K2155" s="34"/>
      <c r="L2155" s="75">
        <v>2155</v>
      </c>
      <c r="M2155" s="75" t="b">
        <f xml:space="preserve"> IF(AND(Edges[Relationship Date (UTC)] &gt;= Misc!$O$2, Edges[Relationship Date (UTC)] &lt;= Misc!$P$2,Edges[Tweet Date (UTC)] &gt;= Misc!$O$3, Edges[Tweet Date (UTC)] &lt;= Misc!$P$3,TRUE), TRUE, FALSE)</f>
        <v>1</v>
      </c>
      <c r="N2155" s="70"/>
      <c r="O2155" s="87" t="s">
        <v>1908</v>
      </c>
      <c r="P2155" s="90">
        <v>44081.399375000001</v>
      </c>
      <c r="Q2155" s="87" t="s">
        <v>2484</v>
      </c>
      <c r="R2155" s="87"/>
      <c r="S2155" s="87"/>
      <c r="T2155" s="87" t="s">
        <v>2869</v>
      </c>
      <c r="U2155" s="90">
        <v>44081.399375000001</v>
      </c>
      <c r="V2155" s="92" t="s">
        <v>4336</v>
      </c>
      <c r="W2155" s="87"/>
      <c r="X2155" s="87"/>
      <c r="Y2155" s="96" t="s">
        <v>6336</v>
      </c>
      <c r="Z2155" s="87"/>
      <c r="AA2155" s="48">
        <v>0</v>
      </c>
      <c r="AB2155" s="49">
        <v>0</v>
      </c>
      <c r="AC2155" s="48">
        <v>0</v>
      </c>
      <c r="AD2155" s="49">
        <v>0</v>
      </c>
      <c r="AE2155" s="48">
        <v>0</v>
      </c>
      <c r="AF2155" s="49">
        <v>0</v>
      </c>
      <c r="AG2155" s="48">
        <v>19</v>
      </c>
      <c r="AH2155" s="49">
        <v>100</v>
      </c>
      <c r="AI2155" s="48">
        <v>19</v>
      </c>
    </row>
    <row r="2156" spans="1:35" x14ac:dyDescent="0.25">
      <c r="A2156" s="62" t="s">
        <v>1040</v>
      </c>
      <c r="B2156" s="62" t="s">
        <v>1425</v>
      </c>
      <c r="C2156" s="63"/>
      <c r="D2156" s="64"/>
      <c r="E2156" s="65"/>
      <c r="F2156" s="66"/>
      <c r="G2156" s="63"/>
      <c r="H2156" s="67"/>
      <c r="I2156" s="68"/>
      <c r="J2156" s="68"/>
      <c r="K2156" s="34"/>
      <c r="L2156" s="75">
        <v>2156</v>
      </c>
      <c r="M2156" s="75" t="b">
        <f xml:space="preserve"> IF(AND(Edges[Relationship Date (UTC)] &gt;= Misc!$O$2, Edges[Relationship Date (UTC)] &lt;= Misc!$P$2,Edges[Tweet Date (UTC)] &gt;= Misc!$O$3, Edges[Tweet Date (UTC)] &lt;= Misc!$P$3,TRUE), TRUE, FALSE)</f>
        <v>1</v>
      </c>
      <c r="N2156" s="70"/>
      <c r="O2156" s="87" t="s">
        <v>1908</v>
      </c>
      <c r="P2156" s="90">
        <v>44081.399386574078</v>
      </c>
      <c r="Q2156" s="87" t="s">
        <v>2006</v>
      </c>
      <c r="R2156" s="87"/>
      <c r="S2156" s="87"/>
      <c r="T2156" s="87"/>
      <c r="U2156" s="90">
        <v>44081.399386574078</v>
      </c>
      <c r="V2156" s="92" t="s">
        <v>4338</v>
      </c>
      <c r="W2156" s="87"/>
      <c r="X2156" s="87"/>
      <c r="Y2156" s="96" t="s">
        <v>6338</v>
      </c>
      <c r="Z2156" s="87"/>
      <c r="AA2156" s="48">
        <v>0</v>
      </c>
      <c r="AB2156" s="49">
        <v>0</v>
      </c>
      <c r="AC2156" s="48">
        <v>0</v>
      </c>
      <c r="AD2156" s="49">
        <v>0</v>
      </c>
      <c r="AE2156" s="48">
        <v>0</v>
      </c>
      <c r="AF2156" s="49">
        <v>0</v>
      </c>
      <c r="AG2156" s="48">
        <v>45</v>
      </c>
      <c r="AH2156" s="49">
        <v>100</v>
      </c>
      <c r="AI2156" s="48">
        <v>45</v>
      </c>
    </row>
    <row r="2157" spans="1:35" x14ac:dyDescent="0.25">
      <c r="A2157" s="62" t="s">
        <v>1041</v>
      </c>
      <c r="B2157" s="62" t="s">
        <v>1165</v>
      </c>
      <c r="C2157" s="63"/>
      <c r="D2157" s="64"/>
      <c r="E2157" s="65"/>
      <c r="F2157" s="66"/>
      <c r="G2157" s="63"/>
      <c r="H2157" s="67"/>
      <c r="I2157" s="68"/>
      <c r="J2157" s="68"/>
      <c r="K2157" s="34"/>
      <c r="L2157" s="75">
        <v>2157</v>
      </c>
      <c r="M2157" s="75" t="b">
        <f xml:space="preserve"> IF(AND(Edges[Relationship Date (UTC)] &gt;= Misc!$O$2, Edges[Relationship Date (UTC)] &lt;= Misc!$P$2,Edges[Tweet Date (UTC)] &gt;= Misc!$O$3, Edges[Tweet Date (UTC)] &lt;= Misc!$P$3,TRUE), TRUE, FALSE)</f>
        <v>1</v>
      </c>
      <c r="N2157" s="70"/>
      <c r="O2157" s="87" t="s">
        <v>1908</v>
      </c>
      <c r="P2157" s="90">
        <v>44081.389062499999</v>
      </c>
      <c r="Q2157" s="87" t="s">
        <v>1918</v>
      </c>
      <c r="R2157" s="87"/>
      <c r="S2157" s="87"/>
      <c r="T2157" s="87"/>
      <c r="U2157" s="90">
        <v>44081.389062499999</v>
      </c>
      <c r="V2157" s="92" t="s">
        <v>4339</v>
      </c>
      <c r="W2157" s="87"/>
      <c r="X2157" s="87"/>
      <c r="Y2157" s="96" t="s">
        <v>6339</v>
      </c>
      <c r="Z2157" s="87"/>
      <c r="AA2157" s="48">
        <v>0</v>
      </c>
      <c r="AB2157" s="49">
        <v>0</v>
      </c>
      <c r="AC2157" s="48">
        <v>0</v>
      </c>
      <c r="AD2157" s="49">
        <v>0</v>
      </c>
      <c r="AE2157" s="48">
        <v>0</v>
      </c>
      <c r="AF2157" s="49">
        <v>0</v>
      </c>
      <c r="AG2157" s="48">
        <v>44</v>
      </c>
      <c r="AH2157" s="49">
        <v>100</v>
      </c>
      <c r="AI2157" s="48">
        <v>44</v>
      </c>
    </row>
    <row r="2158" spans="1:35" x14ac:dyDescent="0.25">
      <c r="A2158" s="62" t="s">
        <v>1041</v>
      </c>
      <c r="B2158" s="62" t="s">
        <v>1165</v>
      </c>
      <c r="C2158" s="63"/>
      <c r="D2158" s="64"/>
      <c r="E2158" s="65"/>
      <c r="F2158" s="66"/>
      <c r="G2158" s="63"/>
      <c r="H2158" s="67"/>
      <c r="I2158" s="68"/>
      <c r="J2158" s="68"/>
      <c r="K2158" s="34"/>
      <c r="L2158" s="75">
        <v>2158</v>
      </c>
      <c r="M2158" s="75" t="b">
        <f xml:space="preserve"> IF(AND(Edges[Relationship Date (UTC)] &gt;= Misc!$O$2, Edges[Relationship Date (UTC)] &lt;= Misc!$P$2,Edges[Tweet Date (UTC)] &gt;= Misc!$O$3, Edges[Tweet Date (UTC)] &lt;= Misc!$P$3,TRUE), TRUE, FALSE)</f>
        <v>1</v>
      </c>
      <c r="N2158" s="70"/>
      <c r="O2158" s="87" t="s">
        <v>1908</v>
      </c>
      <c r="P2158" s="90">
        <v>44081.399398148147</v>
      </c>
      <c r="Q2158" s="87" t="s">
        <v>1932</v>
      </c>
      <c r="R2158" s="87"/>
      <c r="S2158" s="87"/>
      <c r="T2158" s="87" t="s">
        <v>2743</v>
      </c>
      <c r="U2158" s="90">
        <v>44081.399398148147</v>
      </c>
      <c r="V2158" s="92" t="s">
        <v>4340</v>
      </c>
      <c r="W2158" s="87"/>
      <c r="X2158" s="87"/>
      <c r="Y2158" s="96" t="s">
        <v>6340</v>
      </c>
      <c r="Z2158" s="87"/>
      <c r="AA2158" s="48">
        <v>0</v>
      </c>
      <c r="AB2158" s="49">
        <v>0</v>
      </c>
      <c r="AC2158" s="48">
        <v>0</v>
      </c>
      <c r="AD2158" s="49">
        <v>0</v>
      </c>
      <c r="AE2158" s="48">
        <v>0</v>
      </c>
      <c r="AF2158" s="49">
        <v>0</v>
      </c>
      <c r="AG2158" s="48">
        <v>26</v>
      </c>
      <c r="AH2158" s="49">
        <v>100</v>
      </c>
      <c r="AI2158" s="48">
        <v>26</v>
      </c>
    </row>
    <row r="2159" spans="1:35" x14ac:dyDescent="0.25">
      <c r="A2159" s="62" t="s">
        <v>1042</v>
      </c>
      <c r="B2159" s="62" t="s">
        <v>1387</v>
      </c>
      <c r="C2159" s="63"/>
      <c r="D2159" s="64"/>
      <c r="E2159" s="65"/>
      <c r="F2159" s="66"/>
      <c r="G2159" s="63"/>
      <c r="H2159" s="67"/>
      <c r="I2159" s="68"/>
      <c r="J2159" s="68"/>
      <c r="K2159" s="34"/>
      <c r="L2159" s="75">
        <v>2159</v>
      </c>
      <c r="M2159" s="75" t="b">
        <f xml:space="preserve"> IF(AND(Edges[Relationship Date (UTC)] &gt;= Misc!$O$2, Edges[Relationship Date (UTC)] &lt;= Misc!$P$2,Edges[Tweet Date (UTC)] &gt;= Misc!$O$3, Edges[Tweet Date (UTC)] &lt;= Misc!$P$3,TRUE), TRUE, FALSE)</f>
        <v>1</v>
      </c>
      <c r="N2159" s="70"/>
      <c r="O2159" s="87" t="s">
        <v>1908</v>
      </c>
      <c r="P2159" s="90">
        <v>44081.399444444447</v>
      </c>
      <c r="Q2159" s="87" t="s">
        <v>2485</v>
      </c>
      <c r="R2159" s="87"/>
      <c r="S2159" s="87"/>
      <c r="T2159" s="87" t="s">
        <v>2743</v>
      </c>
      <c r="U2159" s="90">
        <v>44081.399444444447</v>
      </c>
      <c r="V2159" s="92" t="s">
        <v>4341</v>
      </c>
      <c r="W2159" s="87"/>
      <c r="X2159" s="87"/>
      <c r="Y2159" s="96" t="s">
        <v>6341</v>
      </c>
      <c r="Z2159" s="87"/>
      <c r="AA2159" s="48">
        <v>0</v>
      </c>
      <c r="AB2159" s="49">
        <v>0</v>
      </c>
      <c r="AC2159" s="48">
        <v>0</v>
      </c>
      <c r="AD2159" s="49">
        <v>0</v>
      </c>
      <c r="AE2159" s="48">
        <v>0</v>
      </c>
      <c r="AF2159" s="49">
        <v>0</v>
      </c>
      <c r="AG2159" s="48">
        <v>36</v>
      </c>
      <c r="AH2159" s="49">
        <v>100</v>
      </c>
      <c r="AI2159" s="48">
        <v>36</v>
      </c>
    </row>
    <row r="2160" spans="1:35" x14ac:dyDescent="0.25">
      <c r="A2160" s="62" t="s">
        <v>1043</v>
      </c>
      <c r="B2160" s="62" t="s">
        <v>1361</v>
      </c>
      <c r="C2160" s="63"/>
      <c r="D2160" s="64"/>
      <c r="E2160" s="65"/>
      <c r="F2160" s="66"/>
      <c r="G2160" s="63"/>
      <c r="H2160" s="67"/>
      <c r="I2160" s="68"/>
      <c r="J2160" s="68"/>
      <c r="K2160" s="34"/>
      <c r="L2160" s="75">
        <v>2160</v>
      </c>
      <c r="M2160" s="75" t="b">
        <f xml:space="preserve"> IF(AND(Edges[Relationship Date (UTC)] &gt;= Misc!$O$2, Edges[Relationship Date (UTC)] &lt;= Misc!$P$2,Edges[Tweet Date (UTC)] &gt;= Misc!$O$3, Edges[Tweet Date (UTC)] &lt;= Misc!$P$3,TRUE), TRUE, FALSE)</f>
        <v>1</v>
      </c>
      <c r="N2160" s="70"/>
      <c r="O2160" s="87" t="s">
        <v>1908</v>
      </c>
      <c r="P2160" s="90">
        <v>44081.39947916667</v>
      </c>
      <c r="Q2160" s="87" t="s">
        <v>1925</v>
      </c>
      <c r="R2160" s="87"/>
      <c r="S2160" s="87"/>
      <c r="T2160" s="87"/>
      <c r="U2160" s="90">
        <v>44081.39947916667</v>
      </c>
      <c r="V2160" s="92" t="s">
        <v>4342</v>
      </c>
      <c r="W2160" s="87"/>
      <c r="X2160" s="87"/>
      <c r="Y2160" s="96" t="s">
        <v>6342</v>
      </c>
      <c r="Z2160" s="87"/>
      <c r="AA2160" s="48"/>
      <c r="AB2160" s="49"/>
      <c r="AC2160" s="48"/>
      <c r="AD2160" s="49"/>
      <c r="AE2160" s="48"/>
      <c r="AF2160" s="49"/>
      <c r="AG2160" s="48"/>
      <c r="AH2160" s="49"/>
      <c r="AI2160" s="48"/>
    </row>
    <row r="2161" spans="1:35" x14ac:dyDescent="0.25">
      <c r="A2161" s="62" t="s">
        <v>1043</v>
      </c>
      <c r="B2161" s="62" t="s">
        <v>1362</v>
      </c>
      <c r="C2161" s="63"/>
      <c r="D2161" s="64"/>
      <c r="E2161" s="65"/>
      <c r="F2161" s="66"/>
      <c r="G2161" s="63"/>
      <c r="H2161" s="67"/>
      <c r="I2161" s="68"/>
      <c r="J2161" s="68"/>
      <c r="K2161" s="34"/>
      <c r="L2161" s="75">
        <v>2161</v>
      </c>
      <c r="M2161" s="75" t="b">
        <f xml:space="preserve"> IF(AND(Edges[Relationship Date (UTC)] &gt;= Misc!$O$2, Edges[Relationship Date (UTC)] &lt;= Misc!$P$2,Edges[Tweet Date (UTC)] &gt;= Misc!$O$3, Edges[Tweet Date (UTC)] &lt;= Misc!$P$3,TRUE), TRUE, FALSE)</f>
        <v>1</v>
      </c>
      <c r="N2161" s="70"/>
      <c r="O2161" s="87" t="s">
        <v>1908</v>
      </c>
      <c r="P2161" s="90">
        <v>44081.39947916667</v>
      </c>
      <c r="Q2161" s="87" t="s">
        <v>1925</v>
      </c>
      <c r="R2161" s="87"/>
      <c r="S2161" s="87"/>
      <c r="T2161" s="87"/>
      <c r="U2161" s="90">
        <v>44081.39947916667</v>
      </c>
      <c r="V2161" s="92" t="s">
        <v>4342</v>
      </c>
      <c r="W2161" s="87"/>
      <c r="X2161" s="87"/>
      <c r="Y2161" s="96" t="s">
        <v>6342</v>
      </c>
      <c r="Z2161" s="87"/>
      <c r="AA2161" s="48">
        <v>0</v>
      </c>
      <c r="AB2161" s="49">
        <v>0</v>
      </c>
      <c r="AC2161" s="48">
        <v>0</v>
      </c>
      <c r="AD2161" s="49">
        <v>0</v>
      </c>
      <c r="AE2161" s="48">
        <v>0</v>
      </c>
      <c r="AF2161" s="49">
        <v>0</v>
      </c>
      <c r="AG2161" s="48">
        <v>42</v>
      </c>
      <c r="AH2161" s="49">
        <v>100</v>
      </c>
      <c r="AI2161" s="48">
        <v>42</v>
      </c>
    </row>
    <row r="2162" spans="1:35" x14ac:dyDescent="0.25">
      <c r="A2162" s="62" t="s">
        <v>1044</v>
      </c>
      <c r="B2162" s="62" t="s">
        <v>1165</v>
      </c>
      <c r="C2162" s="63"/>
      <c r="D2162" s="64"/>
      <c r="E2162" s="65"/>
      <c r="F2162" s="66"/>
      <c r="G2162" s="63"/>
      <c r="H2162" s="67"/>
      <c r="I2162" s="68"/>
      <c r="J2162" s="68"/>
      <c r="K2162" s="34"/>
      <c r="L2162" s="75">
        <v>2162</v>
      </c>
      <c r="M2162" s="75" t="b">
        <f xml:space="preserve"> IF(AND(Edges[Relationship Date (UTC)] &gt;= Misc!$O$2, Edges[Relationship Date (UTC)] &lt;= Misc!$P$2,Edges[Tweet Date (UTC)] &gt;= Misc!$O$3, Edges[Tweet Date (UTC)] &lt;= Misc!$P$3,TRUE), TRUE, FALSE)</f>
        <v>1</v>
      </c>
      <c r="N2162" s="70"/>
      <c r="O2162" s="87" t="s">
        <v>1908</v>
      </c>
      <c r="P2162" s="90">
        <v>44081.399502314816</v>
      </c>
      <c r="Q2162" s="87" t="s">
        <v>1911</v>
      </c>
      <c r="R2162" s="87"/>
      <c r="S2162" s="87"/>
      <c r="T2162" s="87" t="s">
        <v>2743</v>
      </c>
      <c r="U2162" s="90">
        <v>44081.399502314816</v>
      </c>
      <c r="V2162" s="92" t="s">
        <v>4343</v>
      </c>
      <c r="W2162" s="87"/>
      <c r="X2162" s="87"/>
      <c r="Y2162" s="96" t="s">
        <v>6343</v>
      </c>
      <c r="Z2162" s="87"/>
      <c r="AA2162" s="48">
        <v>0</v>
      </c>
      <c r="AB2162" s="49">
        <v>0</v>
      </c>
      <c r="AC2162" s="48">
        <v>0</v>
      </c>
      <c r="AD2162" s="49">
        <v>0</v>
      </c>
      <c r="AE2162" s="48">
        <v>0</v>
      </c>
      <c r="AF2162" s="49">
        <v>0</v>
      </c>
      <c r="AG2162" s="48">
        <v>29</v>
      </c>
      <c r="AH2162" s="49">
        <v>100</v>
      </c>
      <c r="AI2162" s="48">
        <v>29</v>
      </c>
    </row>
    <row r="2163" spans="1:35" x14ac:dyDescent="0.25">
      <c r="A2163" s="62" t="s">
        <v>1045</v>
      </c>
      <c r="B2163" s="62" t="s">
        <v>1165</v>
      </c>
      <c r="C2163" s="63"/>
      <c r="D2163" s="64"/>
      <c r="E2163" s="65"/>
      <c r="F2163" s="66"/>
      <c r="G2163" s="63"/>
      <c r="H2163" s="67"/>
      <c r="I2163" s="68"/>
      <c r="J2163" s="68"/>
      <c r="K2163" s="34"/>
      <c r="L2163" s="75">
        <v>2163</v>
      </c>
      <c r="M2163" s="75" t="b">
        <f xml:space="preserve"> IF(AND(Edges[Relationship Date (UTC)] &gt;= Misc!$O$2, Edges[Relationship Date (UTC)] &lt;= Misc!$P$2,Edges[Tweet Date (UTC)] &gt;= Misc!$O$3, Edges[Tweet Date (UTC)] &lt;= Misc!$P$3,TRUE), TRUE, FALSE)</f>
        <v>1</v>
      </c>
      <c r="N2163" s="70"/>
      <c r="O2163" s="87" t="s">
        <v>1908</v>
      </c>
      <c r="P2163" s="90">
        <v>44081.396539351852</v>
      </c>
      <c r="Q2163" s="87" t="s">
        <v>1932</v>
      </c>
      <c r="R2163" s="87"/>
      <c r="S2163" s="87"/>
      <c r="T2163" s="87" t="s">
        <v>2743</v>
      </c>
      <c r="U2163" s="90">
        <v>44081.396539351852</v>
      </c>
      <c r="V2163" s="92" t="s">
        <v>4344</v>
      </c>
      <c r="W2163" s="87"/>
      <c r="X2163" s="87"/>
      <c r="Y2163" s="96" t="s">
        <v>6344</v>
      </c>
      <c r="Z2163" s="87"/>
      <c r="AA2163" s="48">
        <v>0</v>
      </c>
      <c r="AB2163" s="49">
        <v>0</v>
      </c>
      <c r="AC2163" s="48">
        <v>0</v>
      </c>
      <c r="AD2163" s="49">
        <v>0</v>
      </c>
      <c r="AE2163" s="48">
        <v>0</v>
      </c>
      <c r="AF2163" s="49">
        <v>0</v>
      </c>
      <c r="AG2163" s="48">
        <v>26</v>
      </c>
      <c r="AH2163" s="49">
        <v>100</v>
      </c>
      <c r="AI2163" s="48">
        <v>26</v>
      </c>
    </row>
    <row r="2164" spans="1:35" x14ac:dyDescent="0.25">
      <c r="A2164" s="62" t="s">
        <v>1045</v>
      </c>
      <c r="B2164" s="62" t="s">
        <v>1165</v>
      </c>
      <c r="C2164" s="63"/>
      <c r="D2164" s="64"/>
      <c r="E2164" s="65"/>
      <c r="F2164" s="66"/>
      <c r="G2164" s="63"/>
      <c r="H2164" s="67"/>
      <c r="I2164" s="68"/>
      <c r="J2164" s="68"/>
      <c r="K2164" s="34"/>
      <c r="L2164" s="75">
        <v>2164</v>
      </c>
      <c r="M2164" s="75" t="b">
        <f xml:space="preserve"> IF(AND(Edges[Relationship Date (UTC)] &gt;= Misc!$O$2, Edges[Relationship Date (UTC)] &lt;= Misc!$P$2,Edges[Tweet Date (UTC)] &gt;= Misc!$O$3, Edges[Tweet Date (UTC)] &lt;= Misc!$P$3,TRUE), TRUE, FALSE)</f>
        <v>1</v>
      </c>
      <c r="N2164" s="70"/>
      <c r="O2164" s="87" t="s">
        <v>1908</v>
      </c>
      <c r="P2164" s="90">
        <v>44081.397627314815</v>
      </c>
      <c r="Q2164" s="87" t="s">
        <v>2312</v>
      </c>
      <c r="R2164" s="87"/>
      <c r="S2164" s="87"/>
      <c r="T2164" s="87"/>
      <c r="U2164" s="90">
        <v>44081.397627314815</v>
      </c>
      <c r="V2164" s="92" t="s">
        <v>4345</v>
      </c>
      <c r="W2164" s="87"/>
      <c r="X2164" s="87"/>
      <c r="Y2164" s="96" t="s">
        <v>6345</v>
      </c>
      <c r="Z2164" s="87"/>
      <c r="AA2164" s="48">
        <v>0</v>
      </c>
      <c r="AB2164" s="49">
        <v>0</v>
      </c>
      <c r="AC2164" s="48">
        <v>0</v>
      </c>
      <c r="AD2164" s="49">
        <v>0</v>
      </c>
      <c r="AE2164" s="48">
        <v>0</v>
      </c>
      <c r="AF2164" s="49">
        <v>0</v>
      </c>
      <c r="AG2164" s="48">
        <v>21</v>
      </c>
      <c r="AH2164" s="49">
        <v>100</v>
      </c>
      <c r="AI2164" s="48">
        <v>21</v>
      </c>
    </row>
    <row r="2165" spans="1:35" x14ac:dyDescent="0.25">
      <c r="A2165" s="62" t="s">
        <v>1045</v>
      </c>
      <c r="B2165" s="62" t="s">
        <v>1165</v>
      </c>
      <c r="C2165" s="63"/>
      <c r="D2165" s="64"/>
      <c r="E2165" s="65"/>
      <c r="F2165" s="66"/>
      <c r="G2165" s="63"/>
      <c r="H2165" s="67"/>
      <c r="I2165" s="68"/>
      <c r="J2165" s="68"/>
      <c r="K2165" s="34"/>
      <c r="L2165" s="75">
        <v>2165</v>
      </c>
      <c r="M2165" s="75" t="b">
        <f xml:space="preserve"> IF(AND(Edges[Relationship Date (UTC)] &gt;= Misc!$O$2, Edges[Relationship Date (UTC)] &lt;= Misc!$P$2,Edges[Tweet Date (UTC)] &gt;= Misc!$O$3, Edges[Tweet Date (UTC)] &lt;= Misc!$P$3,TRUE), TRUE, FALSE)</f>
        <v>1</v>
      </c>
      <c r="N2165" s="70"/>
      <c r="O2165" s="87" t="s">
        <v>1908</v>
      </c>
      <c r="P2165" s="90">
        <v>44081.397719907407</v>
      </c>
      <c r="Q2165" s="87" t="s">
        <v>1911</v>
      </c>
      <c r="R2165" s="87"/>
      <c r="S2165" s="87"/>
      <c r="T2165" s="87" t="s">
        <v>2743</v>
      </c>
      <c r="U2165" s="90">
        <v>44081.397719907407</v>
      </c>
      <c r="V2165" s="92" t="s">
        <v>4346</v>
      </c>
      <c r="W2165" s="87"/>
      <c r="X2165" s="87"/>
      <c r="Y2165" s="96" t="s">
        <v>6346</v>
      </c>
      <c r="Z2165" s="87"/>
      <c r="AA2165" s="48">
        <v>0</v>
      </c>
      <c r="AB2165" s="49">
        <v>0</v>
      </c>
      <c r="AC2165" s="48">
        <v>0</v>
      </c>
      <c r="AD2165" s="49">
        <v>0</v>
      </c>
      <c r="AE2165" s="48">
        <v>0</v>
      </c>
      <c r="AF2165" s="49">
        <v>0</v>
      </c>
      <c r="AG2165" s="48">
        <v>29</v>
      </c>
      <c r="AH2165" s="49">
        <v>100</v>
      </c>
      <c r="AI2165" s="48">
        <v>29</v>
      </c>
    </row>
    <row r="2166" spans="1:35" x14ac:dyDescent="0.25">
      <c r="A2166" s="62" t="s">
        <v>1045</v>
      </c>
      <c r="B2166" s="62" t="s">
        <v>1165</v>
      </c>
      <c r="C2166" s="63"/>
      <c r="D2166" s="64"/>
      <c r="E2166" s="65"/>
      <c r="F2166" s="66"/>
      <c r="G2166" s="63"/>
      <c r="H2166" s="67"/>
      <c r="I2166" s="68"/>
      <c r="J2166" s="68"/>
      <c r="K2166" s="34"/>
      <c r="L2166" s="75">
        <v>2166</v>
      </c>
      <c r="M2166" s="75" t="b">
        <f xml:space="preserve"> IF(AND(Edges[Relationship Date (UTC)] &gt;= Misc!$O$2, Edges[Relationship Date (UTC)] &lt;= Misc!$P$2,Edges[Tweet Date (UTC)] &gt;= Misc!$O$3, Edges[Tweet Date (UTC)] &lt;= Misc!$P$3,TRUE), TRUE, FALSE)</f>
        <v>1</v>
      </c>
      <c r="N2166" s="70"/>
      <c r="O2166" s="87" t="s">
        <v>1908</v>
      </c>
      <c r="P2166" s="90">
        <v>44081.399513888886</v>
      </c>
      <c r="Q2166" s="87" t="s">
        <v>1976</v>
      </c>
      <c r="R2166" s="87"/>
      <c r="S2166" s="87"/>
      <c r="T2166" s="87" t="s">
        <v>2747</v>
      </c>
      <c r="U2166" s="90">
        <v>44081.399513888886</v>
      </c>
      <c r="V2166" s="92" t="s">
        <v>4347</v>
      </c>
      <c r="W2166" s="87"/>
      <c r="X2166" s="87"/>
      <c r="Y2166" s="96" t="s">
        <v>6347</v>
      </c>
      <c r="Z2166" s="87"/>
      <c r="AA2166" s="48"/>
      <c r="AB2166" s="49"/>
      <c r="AC2166" s="48"/>
      <c r="AD2166" s="49"/>
      <c r="AE2166" s="48"/>
      <c r="AF2166" s="49"/>
      <c r="AG2166" s="48"/>
      <c r="AH2166" s="49"/>
      <c r="AI2166" s="48"/>
    </row>
    <row r="2167" spans="1:35" x14ac:dyDescent="0.25">
      <c r="A2167" s="62" t="s">
        <v>1045</v>
      </c>
      <c r="B2167" s="62" t="s">
        <v>1398</v>
      </c>
      <c r="C2167" s="63"/>
      <c r="D2167" s="64"/>
      <c r="E2167" s="65"/>
      <c r="F2167" s="66"/>
      <c r="G2167" s="63"/>
      <c r="H2167" s="67"/>
      <c r="I2167" s="68"/>
      <c r="J2167" s="68"/>
      <c r="K2167" s="34"/>
      <c r="L2167" s="75">
        <v>2167</v>
      </c>
      <c r="M2167" s="75" t="b">
        <f xml:space="preserve"> IF(AND(Edges[Relationship Date (UTC)] &gt;= Misc!$O$2, Edges[Relationship Date (UTC)] &lt;= Misc!$P$2,Edges[Tweet Date (UTC)] &gt;= Misc!$O$3, Edges[Tweet Date (UTC)] &lt;= Misc!$P$3,TRUE), TRUE, FALSE)</f>
        <v>1</v>
      </c>
      <c r="N2167" s="70"/>
      <c r="O2167" s="87" t="s">
        <v>1908</v>
      </c>
      <c r="P2167" s="90">
        <v>44081.399513888886</v>
      </c>
      <c r="Q2167" s="87" t="s">
        <v>1976</v>
      </c>
      <c r="R2167" s="87"/>
      <c r="S2167" s="87"/>
      <c r="T2167" s="87" t="s">
        <v>2747</v>
      </c>
      <c r="U2167" s="90">
        <v>44081.399513888886</v>
      </c>
      <c r="V2167" s="92" t="s">
        <v>4347</v>
      </c>
      <c r="W2167" s="87"/>
      <c r="X2167" s="87"/>
      <c r="Y2167" s="96" t="s">
        <v>6347</v>
      </c>
      <c r="Z2167" s="87"/>
      <c r="AA2167" s="48">
        <v>0</v>
      </c>
      <c r="AB2167" s="49">
        <v>0</v>
      </c>
      <c r="AC2167" s="48">
        <v>0</v>
      </c>
      <c r="AD2167" s="49">
        <v>0</v>
      </c>
      <c r="AE2167" s="48">
        <v>0</v>
      </c>
      <c r="AF2167" s="49">
        <v>0</v>
      </c>
      <c r="AG2167" s="48">
        <v>27</v>
      </c>
      <c r="AH2167" s="49">
        <v>100</v>
      </c>
      <c r="AI2167" s="48">
        <v>27</v>
      </c>
    </row>
    <row r="2168" spans="1:35" x14ac:dyDescent="0.25">
      <c r="A2168" s="62" t="s">
        <v>1046</v>
      </c>
      <c r="B2168" s="62" t="s">
        <v>1817</v>
      </c>
      <c r="C2168" s="63"/>
      <c r="D2168" s="64"/>
      <c r="E2168" s="65"/>
      <c r="F2168" s="66"/>
      <c r="G2168" s="63"/>
      <c r="H2168" s="67"/>
      <c r="I2168" s="68"/>
      <c r="J2168" s="68"/>
      <c r="K2168" s="34"/>
      <c r="L2168" s="75">
        <v>2168</v>
      </c>
      <c r="M2168" s="75" t="b">
        <f xml:space="preserve"> IF(AND(Edges[Relationship Date (UTC)] &gt;= Misc!$O$2, Edges[Relationship Date (UTC)] &lt;= Misc!$P$2,Edges[Tweet Date (UTC)] &gt;= Misc!$O$3, Edges[Tweet Date (UTC)] &lt;= Misc!$P$3,TRUE), TRUE, FALSE)</f>
        <v>1</v>
      </c>
      <c r="N2168" s="70"/>
      <c r="O2168" s="87" t="s">
        <v>1908</v>
      </c>
      <c r="P2168" s="90">
        <v>44081.399525462963</v>
      </c>
      <c r="Q2168" s="87" t="s">
        <v>2486</v>
      </c>
      <c r="R2168" s="87"/>
      <c r="S2168" s="87"/>
      <c r="T2168" s="87" t="s">
        <v>2870</v>
      </c>
      <c r="U2168" s="90">
        <v>44081.399525462963</v>
      </c>
      <c r="V2168" s="92" t="s">
        <v>4348</v>
      </c>
      <c r="W2168" s="87"/>
      <c r="X2168" s="87"/>
      <c r="Y2168" s="96" t="s">
        <v>6348</v>
      </c>
      <c r="Z2168" s="87"/>
      <c r="AA2168" s="48">
        <v>0</v>
      </c>
      <c r="AB2168" s="49">
        <v>0</v>
      </c>
      <c r="AC2168" s="48">
        <v>0</v>
      </c>
      <c r="AD2168" s="49">
        <v>0</v>
      </c>
      <c r="AE2168" s="48">
        <v>0</v>
      </c>
      <c r="AF2168" s="49">
        <v>0</v>
      </c>
      <c r="AG2168" s="48">
        <v>6</v>
      </c>
      <c r="AH2168" s="49">
        <v>100</v>
      </c>
      <c r="AI2168" s="48">
        <v>6</v>
      </c>
    </row>
    <row r="2169" spans="1:35" x14ac:dyDescent="0.25">
      <c r="A2169" s="62" t="s">
        <v>1047</v>
      </c>
      <c r="B2169" s="62" t="s">
        <v>1359</v>
      </c>
      <c r="C2169" s="63"/>
      <c r="D2169" s="64"/>
      <c r="E2169" s="65"/>
      <c r="F2169" s="66"/>
      <c r="G2169" s="63"/>
      <c r="H2169" s="67"/>
      <c r="I2169" s="68"/>
      <c r="J2169" s="68"/>
      <c r="K2169" s="34"/>
      <c r="L2169" s="75">
        <v>2169</v>
      </c>
      <c r="M2169" s="75" t="b">
        <f xml:space="preserve"> IF(AND(Edges[Relationship Date (UTC)] &gt;= Misc!$O$2, Edges[Relationship Date (UTC)] &lt;= Misc!$P$2,Edges[Tweet Date (UTC)] &gt;= Misc!$O$3, Edges[Tweet Date (UTC)] &lt;= Misc!$P$3,TRUE), TRUE, FALSE)</f>
        <v>1</v>
      </c>
      <c r="N2169" s="70"/>
      <c r="O2169" s="87" t="s">
        <v>1908</v>
      </c>
      <c r="P2169" s="90">
        <v>44081.399560185186</v>
      </c>
      <c r="Q2169" s="87" t="s">
        <v>1923</v>
      </c>
      <c r="R2169" s="87"/>
      <c r="S2169" s="87"/>
      <c r="T2169" s="87" t="s">
        <v>2748</v>
      </c>
      <c r="U2169" s="90">
        <v>44081.399560185186</v>
      </c>
      <c r="V2169" s="92" t="s">
        <v>4349</v>
      </c>
      <c r="W2169" s="87"/>
      <c r="X2169" s="87"/>
      <c r="Y2169" s="96" t="s">
        <v>6349</v>
      </c>
      <c r="Z2169" s="87"/>
      <c r="AA2169" s="48">
        <v>0</v>
      </c>
      <c r="AB2169" s="49">
        <v>0</v>
      </c>
      <c r="AC2169" s="48">
        <v>0</v>
      </c>
      <c r="AD2169" s="49">
        <v>0</v>
      </c>
      <c r="AE2169" s="48">
        <v>0</v>
      </c>
      <c r="AF2169" s="49">
        <v>0</v>
      </c>
      <c r="AG2169" s="48">
        <v>14</v>
      </c>
      <c r="AH2169" s="49">
        <v>100</v>
      </c>
      <c r="AI2169" s="48">
        <v>14</v>
      </c>
    </row>
    <row r="2170" spans="1:35" x14ac:dyDescent="0.25">
      <c r="A2170" s="62" t="s">
        <v>1048</v>
      </c>
      <c r="B2170" s="62" t="s">
        <v>1165</v>
      </c>
      <c r="C2170" s="63"/>
      <c r="D2170" s="64"/>
      <c r="E2170" s="65"/>
      <c r="F2170" s="66"/>
      <c r="G2170" s="63"/>
      <c r="H2170" s="67"/>
      <c r="I2170" s="68"/>
      <c r="J2170" s="68"/>
      <c r="K2170" s="34"/>
      <c r="L2170" s="75">
        <v>2170</v>
      </c>
      <c r="M2170" s="75" t="b">
        <f xml:space="preserve"> IF(AND(Edges[Relationship Date (UTC)] &gt;= Misc!$O$2, Edges[Relationship Date (UTC)] &lt;= Misc!$P$2,Edges[Tweet Date (UTC)] &gt;= Misc!$O$3, Edges[Tweet Date (UTC)] &lt;= Misc!$P$3,TRUE), TRUE, FALSE)</f>
        <v>1</v>
      </c>
      <c r="N2170" s="70"/>
      <c r="O2170" s="87" t="s">
        <v>1908</v>
      </c>
      <c r="P2170" s="90">
        <v>44081.399664351855</v>
      </c>
      <c r="Q2170" s="87" t="s">
        <v>2312</v>
      </c>
      <c r="R2170" s="87"/>
      <c r="S2170" s="87"/>
      <c r="T2170" s="87"/>
      <c r="U2170" s="90">
        <v>44081.399664351855</v>
      </c>
      <c r="V2170" s="92" t="s">
        <v>4350</v>
      </c>
      <c r="W2170" s="87"/>
      <c r="X2170" s="87"/>
      <c r="Y2170" s="96" t="s">
        <v>6350</v>
      </c>
      <c r="Z2170" s="87"/>
      <c r="AA2170" s="48">
        <v>0</v>
      </c>
      <c r="AB2170" s="49">
        <v>0</v>
      </c>
      <c r="AC2170" s="48">
        <v>0</v>
      </c>
      <c r="AD2170" s="49">
        <v>0</v>
      </c>
      <c r="AE2170" s="48">
        <v>0</v>
      </c>
      <c r="AF2170" s="49">
        <v>0</v>
      </c>
      <c r="AG2170" s="48">
        <v>21</v>
      </c>
      <c r="AH2170" s="49">
        <v>100</v>
      </c>
      <c r="AI2170" s="48">
        <v>21</v>
      </c>
    </row>
    <row r="2171" spans="1:35" x14ac:dyDescent="0.25">
      <c r="A2171" s="62" t="s">
        <v>1049</v>
      </c>
      <c r="B2171" s="62" t="s">
        <v>1359</v>
      </c>
      <c r="C2171" s="63"/>
      <c r="D2171" s="64"/>
      <c r="E2171" s="65"/>
      <c r="F2171" s="66"/>
      <c r="G2171" s="63"/>
      <c r="H2171" s="67"/>
      <c r="I2171" s="68"/>
      <c r="J2171" s="68"/>
      <c r="K2171" s="34"/>
      <c r="L2171" s="75">
        <v>2171</v>
      </c>
      <c r="M2171" s="75" t="b">
        <f xml:space="preserve"> IF(AND(Edges[Relationship Date (UTC)] &gt;= Misc!$O$2, Edges[Relationship Date (UTC)] &lt;= Misc!$P$2,Edges[Tweet Date (UTC)] &gt;= Misc!$O$3, Edges[Tweet Date (UTC)] &lt;= Misc!$P$3,TRUE), TRUE, FALSE)</f>
        <v>1</v>
      </c>
      <c r="N2171" s="70"/>
      <c r="O2171" s="87" t="s">
        <v>1908</v>
      </c>
      <c r="P2171" s="90">
        <v>44081.399687500001</v>
      </c>
      <c r="Q2171" s="87" t="s">
        <v>1923</v>
      </c>
      <c r="R2171" s="87"/>
      <c r="S2171" s="87"/>
      <c r="T2171" s="87" t="s">
        <v>2748</v>
      </c>
      <c r="U2171" s="90">
        <v>44081.399687500001</v>
      </c>
      <c r="V2171" s="92" t="s">
        <v>4351</v>
      </c>
      <c r="W2171" s="87"/>
      <c r="X2171" s="87"/>
      <c r="Y2171" s="96" t="s">
        <v>6351</v>
      </c>
      <c r="Z2171" s="87"/>
      <c r="AA2171" s="48">
        <v>0</v>
      </c>
      <c r="AB2171" s="49">
        <v>0</v>
      </c>
      <c r="AC2171" s="48">
        <v>0</v>
      </c>
      <c r="AD2171" s="49">
        <v>0</v>
      </c>
      <c r="AE2171" s="48">
        <v>0</v>
      </c>
      <c r="AF2171" s="49">
        <v>0</v>
      </c>
      <c r="AG2171" s="48">
        <v>14</v>
      </c>
      <c r="AH2171" s="49">
        <v>100</v>
      </c>
      <c r="AI2171" s="48">
        <v>14</v>
      </c>
    </row>
    <row r="2172" spans="1:35" x14ac:dyDescent="0.25">
      <c r="A2172" s="62" t="s">
        <v>1050</v>
      </c>
      <c r="B2172" s="62" t="s">
        <v>1818</v>
      </c>
      <c r="C2172" s="63"/>
      <c r="D2172" s="64"/>
      <c r="E2172" s="65"/>
      <c r="F2172" s="66"/>
      <c r="G2172" s="63"/>
      <c r="H2172" s="67"/>
      <c r="I2172" s="68"/>
      <c r="J2172" s="68"/>
      <c r="K2172" s="34"/>
      <c r="L2172" s="75">
        <v>2172</v>
      </c>
      <c r="M2172" s="75" t="b">
        <f xml:space="preserve"> IF(AND(Edges[Relationship Date (UTC)] &gt;= Misc!$O$2, Edges[Relationship Date (UTC)] &lt;= Misc!$P$2,Edges[Tweet Date (UTC)] &gt;= Misc!$O$3, Edges[Tweet Date (UTC)] &lt;= Misc!$P$3,TRUE), TRUE, FALSE)</f>
        <v>1</v>
      </c>
      <c r="N2172" s="70"/>
      <c r="O2172" s="87" t="s">
        <v>1908</v>
      </c>
      <c r="P2172" s="90">
        <v>44081.398888888885</v>
      </c>
      <c r="Q2172" s="87" t="s">
        <v>2487</v>
      </c>
      <c r="R2172" s="87"/>
      <c r="S2172" s="87"/>
      <c r="T2172" s="87" t="s">
        <v>2871</v>
      </c>
      <c r="U2172" s="90">
        <v>44081.398888888885</v>
      </c>
      <c r="V2172" s="92" t="s">
        <v>4352</v>
      </c>
      <c r="W2172" s="87"/>
      <c r="X2172" s="87"/>
      <c r="Y2172" s="96" t="s">
        <v>6352</v>
      </c>
      <c r="Z2172" s="87"/>
      <c r="AA2172" s="48">
        <v>0</v>
      </c>
      <c r="AB2172" s="49">
        <v>0</v>
      </c>
      <c r="AC2172" s="48">
        <v>0</v>
      </c>
      <c r="AD2172" s="49">
        <v>0</v>
      </c>
      <c r="AE2172" s="48">
        <v>0</v>
      </c>
      <c r="AF2172" s="49">
        <v>0</v>
      </c>
      <c r="AG2172" s="48">
        <v>15</v>
      </c>
      <c r="AH2172" s="49">
        <v>100</v>
      </c>
      <c r="AI2172" s="48">
        <v>15</v>
      </c>
    </row>
    <row r="2173" spans="1:35" x14ac:dyDescent="0.25">
      <c r="A2173" s="62" t="s">
        <v>1050</v>
      </c>
      <c r="B2173" s="62" t="s">
        <v>1818</v>
      </c>
      <c r="C2173" s="63"/>
      <c r="D2173" s="64"/>
      <c r="E2173" s="65"/>
      <c r="F2173" s="66"/>
      <c r="G2173" s="63"/>
      <c r="H2173" s="67"/>
      <c r="I2173" s="68"/>
      <c r="J2173" s="68"/>
      <c r="K2173" s="34"/>
      <c r="L2173" s="75">
        <v>2173</v>
      </c>
      <c r="M2173" s="75" t="b">
        <f xml:space="preserve"> IF(AND(Edges[Relationship Date (UTC)] &gt;= Misc!$O$2, Edges[Relationship Date (UTC)] &lt;= Misc!$P$2,Edges[Tweet Date (UTC)] &gt;= Misc!$O$3, Edges[Tweet Date (UTC)] &lt;= Misc!$P$3,TRUE), TRUE, FALSE)</f>
        <v>1</v>
      </c>
      <c r="N2173" s="70"/>
      <c r="O2173" s="87" t="s">
        <v>1908</v>
      </c>
      <c r="P2173" s="90">
        <v>44081.398912037039</v>
      </c>
      <c r="Q2173" s="87" t="s">
        <v>2488</v>
      </c>
      <c r="R2173" s="87"/>
      <c r="S2173" s="87"/>
      <c r="T2173" s="87" t="s">
        <v>2872</v>
      </c>
      <c r="U2173" s="90">
        <v>44081.398912037039</v>
      </c>
      <c r="V2173" s="92" t="s">
        <v>4353</v>
      </c>
      <c r="W2173" s="87"/>
      <c r="X2173" s="87"/>
      <c r="Y2173" s="96" t="s">
        <v>6353</v>
      </c>
      <c r="Z2173" s="87"/>
      <c r="AA2173" s="48">
        <v>0</v>
      </c>
      <c r="AB2173" s="49">
        <v>0</v>
      </c>
      <c r="AC2173" s="48">
        <v>0</v>
      </c>
      <c r="AD2173" s="49">
        <v>0</v>
      </c>
      <c r="AE2173" s="48">
        <v>0</v>
      </c>
      <c r="AF2173" s="49">
        <v>0</v>
      </c>
      <c r="AG2173" s="48">
        <v>10</v>
      </c>
      <c r="AH2173" s="49">
        <v>100</v>
      </c>
      <c r="AI2173" s="48">
        <v>10</v>
      </c>
    </row>
    <row r="2174" spans="1:35" x14ac:dyDescent="0.25">
      <c r="A2174" s="62" t="s">
        <v>1050</v>
      </c>
      <c r="B2174" s="62" t="s">
        <v>1819</v>
      </c>
      <c r="C2174" s="63"/>
      <c r="D2174" s="64"/>
      <c r="E2174" s="65"/>
      <c r="F2174" s="66"/>
      <c r="G2174" s="63"/>
      <c r="H2174" s="67"/>
      <c r="I2174" s="68"/>
      <c r="J2174" s="68"/>
      <c r="K2174" s="34"/>
      <c r="L2174" s="75">
        <v>2174</v>
      </c>
      <c r="M2174" s="75" t="b">
        <f xml:space="preserve"> IF(AND(Edges[Relationship Date (UTC)] &gt;= Misc!$O$2, Edges[Relationship Date (UTC)] &lt;= Misc!$P$2,Edges[Tweet Date (UTC)] &gt;= Misc!$O$3, Edges[Tweet Date (UTC)] &lt;= Misc!$P$3,TRUE), TRUE, FALSE)</f>
        <v>1</v>
      </c>
      <c r="N2174" s="70"/>
      <c r="O2174" s="87" t="s">
        <v>1908</v>
      </c>
      <c r="P2174" s="90">
        <v>44081.399745370371</v>
      </c>
      <c r="Q2174" s="87" t="s">
        <v>2489</v>
      </c>
      <c r="R2174" s="87"/>
      <c r="S2174" s="87"/>
      <c r="T2174" s="87" t="s">
        <v>2873</v>
      </c>
      <c r="U2174" s="90">
        <v>44081.399745370371</v>
      </c>
      <c r="V2174" s="92" t="s">
        <v>4354</v>
      </c>
      <c r="W2174" s="87"/>
      <c r="X2174" s="87"/>
      <c r="Y2174" s="96" t="s">
        <v>6354</v>
      </c>
      <c r="Z2174" s="87"/>
      <c r="AA2174" s="48">
        <v>0</v>
      </c>
      <c r="AB2174" s="49">
        <v>0</v>
      </c>
      <c r="AC2174" s="48">
        <v>0</v>
      </c>
      <c r="AD2174" s="49">
        <v>0</v>
      </c>
      <c r="AE2174" s="48">
        <v>0</v>
      </c>
      <c r="AF2174" s="49">
        <v>0</v>
      </c>
      <c r="AG2174" s="48">
        <v>10</v>
      </c>
      <c r="AH2174" s="49">
        <v>100</v>
      </c>
      <c r="AI2174" s="48">
        <v>10</v>
      </c>
    </row>
    <row r="2175" spans="1:35" x14ac:dyDescent="0.25">
      <c r="A2175" s="62" t="s">
        <v>1051</v>
      </c>
      <c r="B2175" s="62" t="s">
        <v>1820</v>
      </c>
      <c r="C2175" s="63"/>
      <c r="D2175" s="64"/>
      <c r="E2175" s="65"/>
      <c r="F2175" s="66"/>
      <c r="G2175" s="63"/>
      <c r="H2175" s="67"/>
      <c r="I2175" s="68"/>
      <c r="J2175" s="68"/>
      <c r="K2175" s="34"/>
      <c r="L2175" s="75">
        <v>2175</v>
      </c>
      <c r="M2175" s="75" t="b">
        <f xml:space="preserve"> IF(AND(Edges[Relationship Date (UTC)] &gt;= Misc!$O$2, Edges[Relationship Date (UTC)] &lt;= Misc!$P$2,Edges[Tweet Date (UTC)] &gt;= Misc!$O$3, Edges[Tweet Date (UTC)] &lt;= Misc!$P$3,TRUE), TRUE, FALSE)</f>
        <v>1</v>
      </c>
      <c r="N2175" s="70"/>
      <c r="O2175" s="87" t="s">
        <v>1908</v>
      </c>
      <c r="P2175" s="90">
        <v>44081.39984953704</v>
      </c>
      <c r="Q2175" s="87" t="s">
        <v>2490</v>
      </c>
      <c r="R2175" s="87"/>
      <c r="S2175" s="87"/>
      <c r="T2175" s="87"/>
      <c r="U2175" s="90">
        <v>44081.39984953704</v>
      </c>
      <c r="V2175" s="92" t="s">
        <v>4355</v>
      </c>
      <c r="W2175" s="87"/>
      <c r="X2175" s="87"/>
      <c r="Y2175" s="96" t="s">
        <v>6355</v>
      </c>
      <c r="Z2175" s="87"/>
      <c r="AA2175" s="48">
        <v>0</v>
      </c>
      <c r="AB2175" s="49">
        <v>0</v>
      </c>
      <c r="AC2175" s="48">
        <v>0</v>
      </c>
      <c r="AD2175" s="49">
        <v>0</v>
      </c>
      <c r="AE2175" s="48">
        <v>0</v>
      </c>
      <c r="AF2175" s="49">
        <v>0</v>
      </c>
      <c r="AG2175" s="48">
        <v>48</v>
      </c>
      <c r="AH2175" s="49">
        <v>100</v>
      </c>
      <c r="AI2175" s="48">
        <v>48</v>
      </c>
    </row>
    <row r="2176" spans="1:35" x14ac:dyDescent="0.25">
      <c r="A2176" s="62" t="s">
        <v>1052</v>
      </c>
      <c r="B2176" s="62" t="s">
        <v>1165</v>
      </c>
      <c r="C2176" s="63"/>
      <c r="D2176" s="64"/>
      <c r="E2176" s="65"/>
      <c r="F2176" s="66"/>
      <c r="G2176" s="63"/>
      <c r="H2176" s="67"/>
      <c r="I2176" s="68"/>
      <c r="J2176" s="68"/>
      <c r="K2176" s="34"/>
      <c r="L2176" s="75">
        <v>2176</v>
      </c>
      <c r="M2176" s="75" t="b">
        <f xml:space="preserve"> IF(AND(Edges[Relationship Date (UTC)] &gt;= Misc!$O$2, Edges[Relationship Date (UTC)] &lt;= Misc!$P$2,Edges[Tweet Date (UTC)] &gt;= Misc!$O$3, Edges[Tweet Date (UTC)] &lt;= Misc!$P$3,TRUE), TRUE, FALSE)</f>
        <v>1</v>
      </c>
      <c r="N2176" s="70"/>
      <c r="O2176" s="87" t="s">
        <v>1908</v>
      </c>
      <c r="P2176" s="90">
        <v>44081.399872685186</v>
      </c>
      <c r="Q2176" s="87" t="s">
        <v>2491</v>
      </c>
      <c r="R2176" s="87"/>
      <c r="S2176" s="87"/>
      <c r="T2176" s="87" t="s">
        <v>2747</v>
      </c>
      <c r="U2176" s="90">
        <v>44081.399872685186</v>
      </c>
      <c r="V2176" s="92" t="s">
        <v>4356</v>
      </c>
      <c r="W2176" s="87"/>
      <c r="X2176" s="87"/>
      <c r="Y2176" s="96" t="s">
        <v>6356</v>
      </c>
      <c r="Z2176" s="87"/>
      <c r="AA2176" s="48"/>
      <c r="AB2176" s="49"/>
      <c r="AC2176" s="48"/>
      <c r="AD2176" s="49"/>
      <c r="AE2176" s="48"/>
      <c r="AF2176" s="49"/>
      <c r="AG2176" s="48"/>
      <c r="AH2176" s="49"/>
      <c r="AI2176" s="48"/>
    </row>
    <row r="2177" spans="1:35" x14ac:dyDescent="0.25">
      <c r="A2177" s="62" t="s">
        <v>1052</v>
      </c>
      <c r="B2177" s="62" t="s">
        <v>1269</v>
      </c>
      <c r="C2177" s="63"/>
      <c r="D2177" s="64"/>
      <c r="E2177" s="65"/>
      <c r="F2177" s="66"/>
      <c r="G2177" s="63"/>
      <c r="H2177" s="67"/>
      <c r="I2177" s="68"/>
      <c r="J2177" s="68"/>
      <c r="K2177" s="34"/>
      <c r="L2177" s="75">
        <v>2177</v>
      </c>
      <c r="M2177" s="75" t="b">
        <f xml:space="preserve"> IF(AND(Edges[Relationship Date (UTC)] &gt;= Misc!$O$2, Edges[Relationship Date (UTC)] &lt;= Misc!$P$2,Edges[Tweet Date (UTC)] &gt;= Misc!$O$3, Edges[Tweet Date (UTC)] &lt;= Misc!$P$3,TRUE), TRUE, FALSE)</f>
        <v>1</v>
      </c>
      <c r="N2177" s="70"/>
      <c r="O2177" s="87" t="s">
        <v>1908</v>
      </c>
      <c r="P2177" s="90">
        <v>44081.399872685186</v>
      </c>
      <c r="Q2177" s="87" t="s">
        <v>2491</v>
      </c>
      <c r="R2177" s="87"/>
      <c r="S2177" s="87"/>
      <c r="T2177" s="87" t="s">
        <v>2747</v>
      </c>
      <c r="U2177" s="90">
        <v>44081.399872685186</v>
      </c>
      <c r="V2177" s="92" t="s">
        <v>4356</v>
      </c>
      <c r="W2177" s="87"/>
      <c r="X2177" s="87"/>
      <c r="Y2177" s="96" t="s">
        <v>6356</v>
      </c>
      <c r="Z2177" s="87"/>
      <c r="AA2177" s="48">
        <v>0</v>
      </c>
      <c r="AB2177" s="49">
        <v>0</v>
      </c>
      <c r="AC2177" s="48">
        <v>0</v>
      </c>
      <c r="AD2177" s="49">
        <v>0</v>
      </c>
      <c r="AE2177" s="48">
        <v>0</v>
      </c>
      <c r="AF2177" s="49">
        <v>0</v>
      </c>
      <c r="AG2177" s="48">
        <v>27</v>
      </c>
      <c r="AH2177" s="49">
        <v>100</v>
      </c>
      <c r="AI2177" s="48">
        <v>27</v>
      </c>
    </row>
    <row r="2178" spans="1:35" x14ac:dyDescent="0.25">
      <c r="A2178" s="62" t="s">
        <v>1053</v>
      </c>
      <c r="B2178" s="62" t="s">
        <v>1165</v>
      </c>
      <c r="C2178" s="63"/>
      <c r="D2178" s="64"/>
      <c r="E2178" s="65"/>
      <c r="F2178" s="66"/>
      <c r="G2178" s="63"/>
      <c r="H2178" s="67"/>
      <c r="I2178" s="68"/>
      <c r="J2178" s="68"/>
      <c r="K2178" s="34"/>
      <c r="L2178" s="75">
        <v>2178</v>
      </c>
      <c r="M2178" s="75" t="b">
        <f xml:space="preserve"> IF(AND(Edges[Relationship Date (UTC)] &gt;= Misc!$O$2, Edges[Relationship Date (UTC)] &lt;= Misc!$P$2,Edges[Tweet Date (UTC)] &gt;= Misc!$O$3, Edges[Tweet Date (UTC)] &lt;= Misc!$P$3,TRUE), TRUE, FALSE)</f>
        <v>1</v>
      </c>
      <c r="N2178" s="70"/>
      <c r="O2178" s="87" t="s">
        <v>1908</v>
      </c>
      <c r="P2178" s="90">
        <v>44081.399930555555</v>
      </c>
      <c r="Q2178" s="87" t="s">
        <v>1911</v>
      </c>
      <c r="R2178" s="87"/>
      <c r="S2178" s="87"/>
      <c r="T2178" s="87" t="s">
        <v>2743</v>
      </c>
      <c r="U2178" s="90">
        <v>44081.399930555555</v>
      </c>
      <c r="V2178" s="92" t="s">
        <v>4357</v>
      </c>
      <c r="W2178" s="87"/>
      <c r="X2178" s="87"/>
      <c r="Y2178" s="96" t="s">
        <v>6357</v>
      </c>
      <c r="Z2178" s="87"/>
      <c r="AA2178" s="48">
        <v>0</v>
      </c>
      <c r="AB2178" s="49">
        <v>0</v>
      </c>
      <c r="AC2178" s="48">
        <v>0</v>
      </c>
      <c r="AD2178" s="49">
        <v>0</v>
      </c>
      <c r="AE2178" s="48">
        <v>0</v>
      </c>
      <c r="AF2178" s="49">
        <v>0</v>
      </c>
      <c r="AG2178" s="48">
        <v>29</v>
      </c>
      <c r="AH2178" s="49">
        <v>100</v>
      </c>
      <c r="AI2178" s="48">
        <v>29</v>
      </c>
    </row>
    <row r="2179" spans="1:35" x14ac:dyDescent="0.25">
      <c r="A2179" s="62" t="s">
        <v>1054</v>
      </c>
      <c r="B2179" s="62" t="s">
        <v>1821</v>
      </c>
      <c r="C2179" s="63"/>
      <c r="D2179" s="64"/>
      <c r="E2179" s="65"/>
      <c r="F2179" s="66"/>
      <c r="G2179" s="63"/>
      <c r="H2179" s="67"/>
      <c r="I2179" s="68"/>
      <c r="J2179" s="68"/>
      <c r="K2179" s="34"/>
      <c r="L2179" s="75">
        <v>2179</v>
      </c>
      <c r="M2179" s="75" t="b">
        <f xml:space="preserve"> IF(AND(Edges[Relationship Date (UTC)] &gt;= Misc!$O$2, Edges[Relationship Date (UTC)] &lt;= Misc!$P$2,Edges[Tweet Date (UTC)] &gt;= Misc!$O$3, Edges[Tweet Date (UTC)] &lt;= Misc!$P$3,TRUE), TRUE, FALSE)</f>
        <v>1</v>
      </c>
      <c r="N2179" s="70"/>
      <c r="O2179" s="87" t="s">
        <v>1908</v>
      </c>
      <c r="P2179" s="90">
        <v>44081.400023148148</v>
      </c>
      <c r="Q2179" s="87" t="s">
        <v>2492</v>
      </c>
      <c r="R2179" s="87"/>
      <c r="S2179" s="87"/>
      <c r="T2179" s="87" t="s">
        <v>2874</v>
      </c>
      <c r="U2179" s="90">
        <v>44081.400023148148</v>
      </c>
      <c r="V2179" s="92" t="s">
        <v>4358</v>
      </c>
      <c r="W2179" s="87"/>
      <c r="X2179" s="87"/>
      <c r="Y2179" s="96" t="s">
        <v>6358</v>
      </c>
      <c r="Z2179" s="87"/>
      <c r="AA2179" s="48">
        <v>0</v>
      </c>
      <c r="AB2179" s="49">
        <v>0</v>
      </c>
      <c r="AC2179" s="48">
        <v>0</v>
      </c>
      <c r="AD2179" s="49">
        <v>0</v>
      </c>
      <c r="AE2179" s="48">
        <v>0</v>
      </c>
      <c r="AF2179" s="49">
        <v>0</v>
      </c>
      <c r="AG2179" s="48">
        <v>14</v>
      </c>
      <c r="AH2179" s="49">
        <v>100</v>
      </c>
      <c r="AI2179" s="48">
        <v>14</v>
      </c>
    </row>
    <row r="2180" spans="1:35" x14ac:dyDescent="0.25">
      <c r="A2180" s="62" t="s">
        <v>1055</v>
      </c>
      <c r="B2180" s="62" t="s">
        <v>1726</v>
      </c>
      <c r="C2180" s="63"/>
      <c r="D2180" s="64"/>
      <c r="E2180" s="65"/>
      <c r="F2180" s="66"/>
      <c r="G2180" s="63"/>
      <c r="H2180" s="67"/>
      <c r="I2180" s="68"/>
      <c r="J2180" s="68"/>
      <c r="K2180" s="34"/>
      <c r="L2180" s="75">
        <v>2180</v>
      </c>
      <c r="M2180" s="75" t="b">
        <f xml:space="preserve"> IF(AND(Edges[Relationship Date (UTC)] &gt;= Misc!$O$2, Edges[Relationship Date (UTC)] &lt;= Misc!$P$2,Edges[Tweet Date (UTC)] &gt;= Misc!$O$3, Edges[Tweet Date (UTC)] &lt;= Misc!$P$3,TRUE), TRUE, FALSE)</f>
        <v>1</v>
      </c>
      <c r="N2180" s="70"/>
      <c r="O2180" s="87" t="s">
        <v>1908</v>
      </c>
      <c r="P2180" s="90">
        <v>44081.400034722225</v>
      </c>
      <c r="Q2180" s="87" t="s">
        <v>2493</v>
      </c>
      <c r="R2180" s="87"/>
      <c r="S2180" s="87"/>
      <c r="T2180" s="87"/>
      <c r="U2180" s="90">
        <v>44081.400034722225</v>
      </c>
      <c r="V2180" s="92" t="s">
        <v>4359</v>
      </c>
      <c r="W2180" s="87"/>
      <c r="X2180" s="87"/>
      <c r="Y2180" s="96" t="s">
        <v>6359</v>
      </c>
      <c r="Z2180" s="87"/>
      <c r="AA2180" s="48">
        <v>0</v>
      </c>
      <c r="AB2180" s="49">
        <v>0</v>
      </c>
      <c r="AC2180" s="48">
        <v>1</v>
      </c>
      <c r="AD2180" s="49">
        <v>4.166666666666667</v>
      </c>
      <c r="AE2180" s="48">
        <v>0</v>
      </c>
      <c r="AF2180" s="49">
        <v>0</v>
      </c>
      <c r="AG2180" s="48">
        <v>23</v>
      </c>
      <c r="AH2180" s="49">
        <v>95.833333333333329</v>
      </c>
      <c r="AI2180" s="48">
        <v>24</v>
      </c>
    </row>
    <row r="2181" spans="1:35" x14ac:dyDescent="0.25">
      <c r="A2181" s="62" t="s">
        <v>1056</v>
      </c>
      <c r="B2181" s="62" t="s">
        <v>1336</v>
      </c>
      <c r="C2181" s="63"/>
      <c r="D2181" s="64"/>
      <c r="E2181" s="65"/>
      <c r="F2181" s="66"/>
      <c r="G2181" s="63"/>
      <c r="H2181" s="67"/>
      <c r="I2181" s="68"/>
      <c r="J2181" s="68"/>
      <c r="K2181" s="34"/>
      <c r="L2181" s="75">
        <v>2181</v>
      </c>
      <c r="M2181" s="75" t="b">
        <f xml:space="preserve"> IF(AND(Edges[Relationship Date (UTC)] &gt;= Misc!$O$2, Edges[Relationship Date (UTC)] &lt;= Misc!$P$2,Edges[Tweet Date (UTC)] &gt;= Misc!$O$3, Edges[Tweet Date (UTC)] &lt;= Misc!$P$3,TRUE), TRUE, FALSE)</f>
        <v>1</v>
      </c>
      <c r="N2181" s="70"/>
      <c r="O2181" s="87" t="s">
        <v>1908</v>
      </c>
      <c r="P2181" s="90">
        <v>44081.400219907409</v>
      </c>
      <c r="Q2181" s="87" t="s">
        <v>2249</v>
      </c>
      <c r="R2181" s="87"/>
      <c r="S2181" s="87"/>
      <c r="T2181" s="87" t="s">
        <v>2826</v>
      </c>
      <c r="U2181" s="90">
        <v>44081.400219907409</v>
      </c>
      <c r="V2181" s="92" t="s">
        <v>4360</v>
      </c>
      <c r="W2181" s="87"/>
      <c r="X2181" s="87"/>
      <c r="Y2181" s="96" t="s">
        <v>6360</v>
      </c>
      <c r="Z2181" s="87"/>
      <c r="AA2181" s="48">
        <v>0</v>
      </c>
      <c r="AB2181" s="49">
        <v>0</v>
      </c>
      <c r="AC2181" s="48">
        <v>0</v>
      </c>
      <c r="AD2181" s="49">
        <v>0</v>
      </c>
      <c r="AE2181" s="48">
        <v>0</v>
      </c>
      <c r="AF2181" s="49">
        <v>0</v>
      </c>
      <c r="AG2181" s="48">
        <v>32</v>
      </c>
      <c r="AH2181" s="49">
        <v>100</v>
      </c>
      <c r="AI2181" s="48">
        <v>32</v>
      </c>
    </row>
    <row r="2182" spans="1:35" x14ac:dyDescent="0.25">
      <c r="A2182" s="62" t="s">
        <v>1057</v>
      </c>
      <c r="B2182" s="62" t="s">
        <v>1434</v>
      </c>
      <c r="C2182" s="63"/>
      <c r="D2182" s="64"/>
      <c r="E2182" s="65"/>
      <c r="F2182" s="66"/>
      <c r="G2182" s="63"/>
      <c r="H2182" s="67"/>
      <c r="I2182" s="68"/>
      <c r="J2182" s="68"/>
      <c r="K2182" s="34"/>
      <c r="L2182" s="75">
        <v>2182</v>
      </c>
      <c r="M2182" s="75" t="b">
        <f xml:space="preserve"> IF(AND(Edges[Relationship Date (UTC)] &gt;= Misc!$O$2, Edges[Relationship Date (UTC)] &lt;= Misc!$P$2,Edges[Tweet Date (UTC)] &gt;= Misc!$O$3, Edges[Tweet Date (UTC)] &lt;= Misc!$P$3,TRUE), TRUE, FALSE)</f>
        <v>1</v>
      </c>
      <c r="N2182" s="70"/>
      <c r="O2182" s="87" t="s">
        <v>1908</v>
      </c>
      <c r="P2182" s="90">
        <v>44081.400277777779</v>
      </c>
      <c r="Q2182" s="87" t="s">
        <v>2015</v>
      </c>
      <c r="R2182" s="87"/>
      <c r="S2182" s="87"/>
      <c r="T2182" s="87" t="s">
        <v>2743</v>
      </c>
      <c r="U2182" s="90">
        <v>44081.400277777779</v>
      </c>
      <c r="V2182" s="92" t="s">
        <v>4361</v>
      </c>
      <c r="W2182" s="87"/>
      <c r="X2182" s="87"/>
      <c r="Y2182" s="96" t="s">
        <v>6361</v>
      </c>
      <c r="Z2182" s="87"/>
      <c r="AA2182" s="48">
        <v>0</v>
      </c>
      <c r="AB2182" s="49">
        <v>0</v>
      </c>
      <c r="AC2182" s="48">
        <v>0</v>
      </c>
      <c r="AD2182" s="49">
        <v>0</v>
      </c>
      <c r="AE2182" s="48">
        <v>0</v>
      </c>
      <c r="AF2182" s="49">
        <v>0</v>
      </c>
      <c r="AG2182" s="48">
        <v>17</v>
      </c>
      <c r="AH2182" s="49">
        <v>100</v>
      </c>
      <c r="AI2182" s="48">
        <v>17</v>
      </c>
    </row>
    <row r="2183" spans="1:35" x14ac:dyDescent="0.25">
      <c r="A2183" s="62" t="s">
        <v>1058</v>
      </c>
      <c r="B2183" s="62" t="s">
        <v>1822</v>
      </c>
      <c r="C2183" s="63"/>
      <c r="D2183" s="64"/>
      <c r="E2183" s="65"/>
      <c r="F2183" s="66"/>
      <c r="G2183" s="63"/>
      <c r="H2183" s="67"/>
      <c r="I2183" s="68"/>
      <c r="J2183" s="68"/>
      <c r="K2183" s="34"/>
      <c r="L2183" s="75">
        <v>2183</v>
      </c>
      <c r="M2183" s="75" t="b">
        <f xml:space="preserve"> IF(AND(Edges[Relationship Date (UTC)] &gt;= Misc!$O$2, Edges[Relationship Date (UTC)] &lt;= Misc!$P$2,Edges[Tweet Date (UTC)] &gt;= Misc!$O$3, Edges[Tweet Date (UTC)] &lt;= Misc!$P$3,TRUE), TRUE, FALSE)</f>
        <v>1</v>
      </c>
      <c r="N2183" s="70"/>
      <c r="O2183" s="87" t="s">
        <v>1908</v>
      </c>
      <c r="P2183" s="90">
        <v>44081.400277777779</v>
      </c>
      <c r="Q2183" s="87" t="s">
        <v>2494</v>
      </c>
      <c r="R2183" s="87"/>
      <c r="S2183" s="87"/>
      <c r="T2183" s="87"/>
      <c r="U2183" s="90">
        <v>44081.400277777779</v>
      </c>
      <c r="V2183" s="92" t="s">
        <v>4362</v>
      </c>
      <c r="W2183" s="87"/>
      <c r="X2183" s="87"/>
      <c r="Y2183" s="96" t="s">
        <v>6362</v>
      </c>
      <c r="Z2183" s="87"/>
      <c r="AA2183" s="48"/>
      <c r="AB2183" s="49"/>
      <c r="AC2183" s="48"/>
      <c r="AD2183" s="49"/>
      <c r="AE2183" s="48"/>
      <c r="AF2183" s="49"/>
      <c r="AG2183" s="48"/>
      <c r="AH2183" s="49"/>
      <c r="AI2183" s="48"/>
    </row>
    <row r="2184" spans="1:35" x14ac:dyDescent="0.25">
      <c r="A2184" s="62" t="s">
        <v>1058</v>
      </c>
      <c r="B2184" s="62" t="s">
        <v>1165</v>
      </c>
      <c r="C2184" s="63"/>
      <c r="D2184" s="64"/>
      <c r="E2184" s="65"/>
      <c r="F2184" s="66"/>
      <c r="G2184" s="63"/>
      <c r="H2184" s="67"/>
      <c r="I2184" s="68"/>
      <c r="J2184" s="68"/>
      <c r="K2184" s="34"/>
      <c r="L2184" s="75">
        <v>2184</v>
      </c>
      <c r="M2184" s="75" t="b">
        <f xml:space="preserve"> IF(AND(Edges[Relationship Date (UTC)] &gt;= Misc!$O$2, Edges[Relationship Date (UTC)] &lt;= Misc!$P$2,Edges[Tweet Date (UTC)] &gt;= Misc!$O$3, Edges[Tweet Date (UTC)] &lt;= Misc!$P$3,TRUE), TRUE, FALSE)</f>
        <v>1</v>
      </c>
      <c r="N2184" s="70"/>
      <c r="O2184" s="87" t="s">
        <v>1908</v>
      </c>
      <c r="P2184" s="90">
        <v>44081.400277777779</v>
      </c>
      <c r="Q2184" s="87" t="s">
        <v>2494</v>
      </c>
      <c r="R2184" s="87"/>
      <c r="S2184" s="87"/>
      <c r="T2184" s="87"/>
      <c r="U2184" s="90">
        <v>44081.400277777779</v>
      </c>
      <c r="V2184" s="92" t="s">
        <v>4362</v>
      </c>
      <c r="W2184" s="87"/>
      <c r="X2184" s="87"/>
      <c r="Y2184" s="96" t="s">
        <v>6362</v>
      </c>
      <c r="Z2184" s="87"/>
      <c r="AA2184" s="48"/>
      <c r="AB2184" s="49"/>
      <c r="AC2184" s="48"/>
      <c r="AD2184" s="49"/>
      <c r="AE2184" s="48"/>
      <c r="AF2184" s="49"/>
      <c r="AG2184" s="48"/>
      <c r="AH2184" s="49"/>
      <c r="AI2184" s="48"/>
    </row>
    <row r="2185" spans="1:35" x14ac:dyDescent="0.25">
      <c r="A2185" s="62" t="s">
        <v>1058</v>
      </c>
      <c r="B2185" s="62" t="s">
        <v>1823</v>
      </c>
      <c r="C2185" s="63"/>
      <c r="D2185" s="64"/>
      <c r="E2185" s="65"/>
      <c r="F2185" s="66"/>
      <c r="G2185" s="63"/>
      <c r="H2185" s="67"/>
      <c r="I2185" s="68"/>
      <c r="J2185" s="68"/>
      <c r="K2185" s="34"/>
      <c r="L2185" s="75">
        <v>2185</v>
      </c>
      <c r="M2185" s="75" t="b">
        <f xml:space="preserve"> IF(AND(Edges[Relationship Date (UTC)] &gt;= Misc!$O$2, Edges[Relationship Date (UTC)] &lt;= Misc!$P$2,Edges[Tweet Date (UTC)] &gt;= Misc!$O$3, Edges[Tweet Date (UTC)] &lt;= Misc!$P$3,TRUE), TRUE, FALSE)</f>
        <v>1</v>
      </c>
      <c r="N2185" s="70"/>
      <c r="O2185" s="87" t="s">
        <v>1908</v>
      </c>
      <c r="P2185" s="90">
        <v>44081.400277777779</v>
      </c>
      <c r="Q2185" s="87" t="s">
        <v>2494</v>
      </c>
      <c r="R2185" s="87"/>
      <c r="S2185" s="87"/>
      <c r="T2185" s="87"/>
      <c r="U2185" s="90">
        <v>44081.400277777779</v>
      </c>
      <c r="V2185" s="92" t="s">
        <v>4362</v>
      </c>
      <c r="W2185" s="87"/>
      <c r="X2185" s="87"/>
      <c r="Y2185" s="96" t="s">
        <v>6362</v>
      </c>
      <c r="Z2185" s="87"/>
      <c r="AA2185" s="48">
        <v>0</v>
      </c>
      <c r="AB2185" s="49">
        <v>0</v>
      </c>
      <c r="AC2185" s="48">
        <v>0</v>
      </c>
      <c r="AD2185" s="49">
        <v>0</v>
      </c>
      <c r="AE2185" s="48">
        <v>0</v>
      </c>
      <c r="AF2185" s="49">
        <v>0</v>
      </c>
      <c r="AG2185" s="48">
        <v>38</v>
      </c>
      <c r="AH2185" s="49">
        <v>100</v>
      </c>
      <c r="AI2185" s="48">
        <v>38</v>
      </c>
    </row>
    <row r="2186" spans="1:35" x14ac:dyDescent="0.25">
      <c r="A2186" s="62" t="s">
        <v>1059</v>
      </c>
      <c r="B2186" s="62" t="s">
        <v>1165</v>
      </c>
      <c r="C2186" s="63"/>
      <c r="D2186" s="64"/>
      <c r="E2186" s="65"/>
      <c r="F2186" s="66"/>
      <c r="G2186" s="63"/>
      <c r="H2186" s="67"/>
      <c r="I2186" s="68"/>
      <c r="J2186" s="68"/>
      <c r="K2186" s="34"/>
      <c r="L2186" s="75">
        <v>2186</v>
      </c>
      <c r="M2186" s="75" t="b">
        <f xml:space="preserve"> IF(AND(Edges[Relationship Date (UTC)] &gt;= Misc!$O$2, Edges[Relationship Date (UTC)] &lt;= Misc!$P$2,Edges[Tweet Date (UTC)] &gt;= Misc!$O$3, Edges[Tweet Date (UTC)] &lt;= Misc!$P$3,TRUE), TRUE, FALSE)</f>
        <v>1</v>
      </c>
      <c r="N2186" s="70"/>
      <c r="O2186" s="87" t="s">
        <v>1908</v>
      </c>
      <c r="P2186" s="90">
        <v>44081.400300925925</v>
      </c>
      <c r="Q2186" s="87" t="s">
        <v>2219</v>
      </c>
      <c r="R2186" s="87"/>
      <c r="S2186" s="87"/>
      <c r="T2186" s="87" t="s">
        <v>2743</v>
      </c>
      <c r="U2186" s="90">
        <v>44081.400300925925</v>
      </c>
      <c r="V2186" s="92" t="s">
        <v>4363</v>
      </c>
      <c r="W2186" s="87"/>
      <c r="X2186" s="87"/>
      <c r="Y2186" s="96" t="s">
        <v>6363</v>
      </c>
      <c r="Z2186" s="87"/>
      <c r="AA2186" s="48">
        <v>0</v>
      </c>
      <c r="AB2186" s="49">
        <v>0</v>
      </c>
      <c r="AC2186" s="48">
        <v>0</v>
      </c>
      <c r="AD2186" s="49">
        <v>0</v>
      </c>
      <c r="AE2186" s="48">
        <v>0</v>
      </c>
      <c r="AF2186" s="49">
        <v>0</v>
      </c>
      <c r="AG2186" s="48">
        <v>16</v>
      </c>
      <c r="AH2186" s="49">
        <v>100</v>
      </c>
      <c r="AI2186" s="48">
        <v>16</v>
      </c>
    </row>
    <row r="2187" spans="1:35" x14ac:dyDescent="0.25">
      <c r="A2187" s="62" t="s">
        <v>1060</v>
      </c>
      <c r="B2187" s="62" t="s">
        <v>1387</v>
      </c>
      <c r="C2187" s="63"/>
      <c r="D2187" s="64"/>
      <c r="E2187" s="65"/>
      <c r="F2187" s="66"/>
      <c r="G2187" s="63"/>
      <c r="H2187" s="67"/>
      <c r="I2187" s="68"/>
      <c r="J2187" s="68"/>
      <c r="K2187" s="34"/>
      <c r="L2187" s="75">
        <v>2187</v>
      </c>
      <c r="M2187" s="75" t="b">
        <f xml:space="preserve"> IF(AND(Edges[Relationship Date (UTC)] &gt;= Misc!$O$2, Edges[Relationship Date (UTC)] &lt;= Misc!$P$2,Edges[Tweet Date (UTC)] &gt;= Misc!$O$3, Edges[Tweet Date (UTC)] &lt;= Misc!$P$3,TRUE), TRUE, FALSE)</f>
        <v>1</v>
      </c>
      <c r="N2187" s="70"/>
      <c r="O2187" s="87" t="s">
        <v>1908</v>
      </c>
      <c r="P2187" s="90">
        <v>44081.400300925925</v>
      </c>
      <c r="Q2187" s="87" t="s">
        <v>2095</v>
      </c>
      <c r="R2187" s="87"/>
      <c r="S2187" s="87"/>
      <c r="T2187" s="87"/>
      <c r="U2187" s="90">
        <v>44081.400300925925</v>
      </c>
      <c r="V2187" s="92" t="s">
        <v>4364</v>
      </c>
      <c r="W2187" s="87"/>
      <c r="X2187" s="87"/>
      <c r="Y2187" s="96" t="s">
        <v>6364</v>
      </c>
      <c r="Z2187" s="87"/>
      <c r="AA2187" s="48">
        <v>0</v>
      </c>
      <c r="AB2187" s="49">
        <v>0</v>
      </c>
      <c r="AC2187" s="48">
        <v>0</v>
      </c>
      <c r="AD2187" s="49">
        <v>0</v>
      </c>
      <c r="AE2187" s="48">
        <v>0</v>
      </c>
      <c r="AF2187" s="49">
        <v>0</v>
      </c>
      <c r="AG2187" s="48">
        <v>46</v>
      </c>
      <c r="AH2187" s="49">
        <v>100</v>
      </c>
      <c r="AI2187" s="48">
        <v>46</v>
      </c>
    </row>
    <row r="2188" spans="1:35" x14ac:dyDescent="0.25">
      <c r="A2188" s="62" t="s">
        <v>1061</v>
      </c>
      <c r="B2188" s="62" t="s">
        <v>1394</v>
      </c>
      <c r="C2188" s="63"/>
      <c r="D2188" s="64"/>
      <c r="E2188" s="65"/>
      <c r="F2188" s="66"/>
      <c r="G2188" s="63"/>
      <c r="H2188" s="67"/>
      <c r="I2188" s="68"/>
      <c r="J2188" s="68"/>
      <c r="K2188" s="34"/>
      <c r="L2188" s="75">
        <v>2188</v>
      </c>
      <c r="M2188" s="75" t="b">
        <f xml:space="preserve"> IF(AND(Edges[Relationship Date (UTC)] &gt;= Misc!$O$2, Edges[Relationship Date (UTC)] &lt;= Misc!$P$2,Edges[Tweet Date (UTC)] &gt;= Misc!$O$3, Edges[Tweet Date (UTC)] &lt;= Misc!$P$3,TRUE), TRUE, FALSE)</f>
        <v>1</v>
      </c>
      <c r="N2188" s="70"/>
      <c r="O2188" s="87" t="s">
        <v>1908</v>
      </c>
      <c r="P2188" s="90">
        <v>44081.400381944448</v>
      </c>
      <c r="Q2188" s="87" t="s">
        <v>2236</v>
      </c>
      <c r="R2188" s="87"/>
      <c r="S2188" s="87"/>
      <c r="T2188" s="87"/>
      <c r="U2188" s="90">
        <v>44081.400381944448</v>
      </c>
      <c r="V2188" s="92" t="s">
        <v>4365</v>
      </c>
      <c r="W2188" s="87"/>
      <c r="X2188" s="87"/>
      <c r="Y2188" s="96" t="s">
        <v>6365</v>
      </c>
      <c r="Z2188" s="87"/>
      <c r="AA2188" s="48">
        <v>0</v>
      </c>
      <c r="AB2188" s="49">
        <v>0</v>
      </c>
      <c r="AC2188" s="48">
        <v>0</v>
      </c>
      <c r="AD2188" s="49">
        <v>0</v>
      </c>
      <c r="AE2188" s="48">
        <v>0</v>
      </c>
      <c r="AF2188" s="49">
        <v>0</v>
      </c>
      <c r="AG2188" s="48">
        <v>39</v>
      </c>
      <c r="AH2188" s="49">
        <v>100</v>
      </c>
      <c r="AI2188" s="48">
        <v>39</v>
      </c>
    </row>
    <row r="2189" spans="1:35" x14ac:dyDescent="0.25">
      <c r="A2189" s="62" t="s">
        <v>1062</v>
      </c>
      <c r="B2189" s="62" t="s">
        <v>1165</v>
      </c>
      <c r="C2189" s="63"/>
      <c r="D2189" s="64"/>
      <c r="E2189" s="65"/>
      <c r="F2189" s="66"/>
      <c r="G2189" s="63"/>
      <c r="H2189" s="67"/>
      <c r="I2189" s="68"/>
      <c r="J2189" s="68"/>
      <c r="K2189" s="34"/>
      <c r="L2189" s="75">
        <v>2189</v>
      </c>
      <c r="M2189" s="75" t="b">
        <f xml:space="preserve"> IF(AND(Edges[Relationship Date (UTC)] &gt;= Misc!$O$2, Edges[Relationship Date (UTC)] &lt;= Misc!$P$2,Edges[Tweet Date (UTC)] &gt;= Misc!$O$3, Edges[Tweet Date (UTC)] &lt;= Misc!$P$3,TRUE), TRUE, FALSE)</f>
        <v>1</v>
      </c>
      <c r="N2189" s="70"/>
      <c r="O2189" s="87" t="s">
        <v>1908</v>
      </c>
      <c r="P2189" s="90">
        <v>44081.400393518517</v>
      </c>
      <c r="Q2189" s="87" t="s">
        <v>1932</v>
      </c>
      <c r="R2189" s="87"/>
      <c r="S2189" s="87"/>
      <c r="T2189" s="87" t="s">
        <v>2743</v>
      </c>
      <c r="U2189" s="90">
        <v>44081.400393518517</v>
      </c>
      <c r="V2189" s="92" t="s">
        <v>4366</v>
      </c>
      <c r="W2189" s="87"/>
      <c r="X2189" s="87"/>
      <c r="Y2189" s="96" t="s">
        <v>6366</v>
      </c>
      <c r="Z2189" s="87"/>
      <c r="AA2189" s="48">
        <v>0</v>
      </c>
      <c r="AB2189" s="49">
        <v>0</v>
      </c>
      <c r="AC2189" s="48">
        <v>0</v>
      </c>
      <c r="AD2189" s="49">
        <v>0</v>
      </c>
      <c r="AE2189" s="48">
        <v>0</v>
      </c>
      <c r="AF2189" s="49">
        <v>0</v>
      </c>
      <c r="AG2189" s="48">
        <v>26</v>
      </c>
      <c r="AH2189" s="49">
        <v>100</v>
      </c>
      <c r="AI2189" s="48">
        <v>26</v>
      </c>
    </row>
    <row r="2190" spans="1:35" x14ac:dyDescent="0.25">
      <c r="A2190" s="62" t="s">
        <v>1063</v>
      </c>
      <c r="B2190" s="62" t="s">
        <v>1627</v>
      </c>
      <c r="C2190" s="63"/>
      <c r="D2190" s="64"/>
      <c r="E2190" s="65"/>
      <c r="F2190" s="66"/>
      <c r="G2190" s="63"/>
      <c r="H2190" s="67"/>
      <c r="I2190" s="68"/>
      <c r="J2190" s="68"/>
      <c r="K2190" s="34"/>
      <c r="L2190" s="75">
        <v>2190</v>
      </c>
      <c r="M2190" s="75" t="b">
        <f xml:space="preserve"> IF(AND(Edges[Relationship Date (UTC)] &gt;= Misc!$O$2, Edges[Relationship Date (UTC)] &lt;= Misc!$P$2,Edges[Tweet Date (UTC)] &gt;= Misc!$O$3, Edges[Tweet Date (UTC)] &lt;= Misc!$P$3,TRUE), TRUE, FALSE)</f>
        <v>1</v>
      </c>
      <c r="N2190" s="70"/>
      <c r="O2190" s="87" t="s">
        <v>1908</v>
      </c>
      <c r="P2190" s="90">
        <v>44081.400451388887</v>
      </c>
      <c r="Q2190" s="87" t="s">
        <v>2216</v>
      </c>
      <c r="R2190" s="87"/>
      <c r="S2190" s="87"/>
      <c r="T2190" s="87" t="s">
        <v>2743</v>
      </c>
      <c r="U2190" s="90">
        <v>44081.400451388887</v>
      </c>
      <c r="V2190" s="92" t="s">
        <v>4367</v>
      </c>
      <c r="W2190" s="87"/>
      <c r="X2190" s="87"/>
      <c r="Y2190" s="96" t="s">
        <v>6367</v>
      </c>
      <c r="Z2190" s="87"/>
      <c r="AA2190" s="48">
        <v>0</v>
      </c>
      <c r="AB2190" s="49">
        <v>0</v>
      </c>
      <c r="AC2190" s="48">
        <v>0</v>
      </c>
      <c r="AD2190" s="49">
        <v>0</v>
      </c>
      <c r="AE2190" s="48">
        <v>0</v>
      </c>
      <c r="AF2190" s="49">
        <v>0</v>
      </c>
      <c r="AG2190" s="48">
        <v>8</v>
      </c>
      <c r="AH2190" s="49">
        <v>100</v>
      </c>
      <c r="AI2190" s="48">
        <v>8</v>
      </c>
    </row>
    <row r="2191" spans="1:35" x14ac:dyDescent="0.25">
      <c r="A2191" s="62" t="s">
        <v>1064</v>
      </c>
      <c r="B2191" s="62" t="s">
        <v>1359</v>
      </c>
      <c r="C2191" s="63"/>
      <c r="D2191" s="64"/>
      <c r="E2191" s="65"/>
      <c r="F2191" s="66"/>
      <c r="G2191" s="63"/>
      <c r="H2191" s="67"/>
      <c r="I2191" s="68"/>
      <c r="J2191" s="68"/>
      <c r="K2191" s="34"/>
      <c r="L2191" s="75">
        <v>2191</v>
      </c>
      <c r="M2191" s="75" t="b">
        <f xml:space="preserve"> IF(AND(Edges[Relationship Date (UTC)] &gt;= Misc!$O$2, Edges[Relationship Date (UTC)] &lt;= Misc!$P$2,Edges[Tweet Date (UTC)] &gt;= Misc!$O$3, Edges[Tweet Date (UTC)] &lt;= Misc!$P$3,TRUE), TRUE, FALSE)</f>
        <v>1</v>
      </c>
      <c r="N2191" s="70"/>
      <c r="O2191" s="87" t="s">
        <v>1908</v>
      </c>
      <c r="P2191" s="90">
        <v>44081.400462962964</v>
      </c>
      <c r="Q2191" s="87" t="s">
        <v>1923</v>
      </c>
      <c r="R2191" s="87"/>
      <c r="S2191" s="87"/>
      <c r="T2191" s="87" t="s">
        <v>2748</v>
      </c>
      <c r="U2191" s="90">
        <v>44081.400462962964</v>
      </c>
      <c r="V2191" s="92" t="s">
        <v>4368</v>
      </c>
      <c r="W2191" s="87"/>
      <c r="X2191" s="87"/>
      <c r="Y2191" s="96" t="s">
        <v>6368</v>
      </c>
      <c r="Z2191" s="87"/>
      <c r="AA2191" s="48">
        <v>0</v>
      </c>
      <c r="AB2191" s="49">
        <v>0</v>
      </c>
      <c r="AC2191" s="48">
        <v>0</v>
      </c>
      <c r="AD2191" s="49">
        <v>0</v>
      </c>
      <c r="AE2191" s="48">
        <v>0</v>
      </c>
      <c r="AF2191" s="49">
        <v>0</v>
      </c>
      <c r="AG2191" s="48">
        <v>14</v>
      </c>
      <c r="AH2191" s="49">
        <v>100</v>
      </c>
      <c r="AI2191" s="48">
        <v>14</v>
      </c>
    </row>
    <row r="2192" spans="1:35" x14ac:dyDescent="0.25">
      <c r="A2192" s="62" t="s">
        <v>1065</v>
      </c>
      <c r="B2192" s="62" t="s">
        <v>1165</v>
      </c>
      <c r="C2192" s="63"/>
      <c r="D2192" s="64"/>
      <c r="E2192" s="65"/>
      <c r="F2192" s="66"/>
      <c r="G2192" s="63"/>
      <c r="H2192" s="67"/>
      <c r="I2192" s="68"/>
      <c r="J2192" s="68"/>
      <c r="K2192" s="34"/>
      <c r="L2192" s="75">
        <v>2192</v>
      </c>
      <c r="M2192" s="75" t="b">
        <f xml:space="preserve"> IF(AND(Edges[Relationship Date (UTC)] &gt;= Misc!$O$2, Edges[Relationship Date (UTC)] &lt;= Misc!$P$2,Edges[Tweet Date (UTC)] &gt;= Misc!$O$3, Edges[Tweet Date (UTC)] &lt;= Misc!$P$3,TRUE), TRUE, FALSE)</f>
        <v>1</v>
      </c>
      <c r="N2192" s="70"/>
      <c r="O2192" s="87" t="s">
        <v>1908</v>
      </c>
      <c r="P2192" s="90">
        <v>44081.399641203701</v>
      </c>
      <c r="Q2192" s="87" t="s">
        <v>2312</v>
      </c>
      <c r="R2192" s="87"/>
      <c r="S2192" s="87"/>
      <c r="T2192" s="87"/>
      <c r="U2192" s="90">
        <v>44081.399641203701</v>
      </c>
      <c r="V2192" s="92" t="s">
        <v>4369</v>
      </c>
      <c r="W2192" s="87"/>
      <c r="X2192" s="87"/>
      <c r="Y2192" s="96" t="s">
        <v>6369</v>
      </c>
      <c r="Z2192" s="87"/>
      <c r="AA2192" s="48">
        <v>0</v>
      </c>
      <c r="AB2192" s="49">
        <v>0</v>
      </c>
      <c r="AC2192" s="48">
        <v>0</v>
      </c>
      <c r="AD2192" s="49">
        <v>0</v>
      </c>
      <c r="AE2192" s="48">
        <v>0</v>
      </c>
      <c r="AF2192" s="49">
        <v>0</v>
      </c>
      <c r="AG2192" s="48">
        <v>21</v>
      </c>
      <c r="AH2192" s="49">
        <v>100</v>
      </c>
      <c r="AI2192" s="48">
        <v>21</v>
      </c>
    </row>
    <row r="2193" spans="1:35" x14ac:dyDescent="0.25">
      <c r="A2193" s="62" t="s">
        <v>1065</v>
      </c>
      <c r="B2193" s="62" t="s">
        <v>1165</v>
      </c>
      <c r="C2193" s="63"/>
      <c r="D2193" s="64"/>
      <c r="E2193" s="65"/>
      <c r="F2193" s="66"/>
      <c r="G2193" s="63"/>
      <c r="H2193" s="67"/>
      <c r="I2193" s="68"/>
      <c r="J2193" s="68"/>
      <c r="K2193" s="34"/>
      <c r="L2193" s="75">
        <v>2193</v>
      </c>
      <c r="M2193" s="75" t="b">
        <f xml:space="preserve"> IF(AND(Edges[Relationship Date (UTC)] &gt;= Misc!$O$2, Edges[Relationship Date (UTC)] &lt;= Misc!$P$2,Edges[Tweet Date (UTC)] &gt;= Misc!$O$3, Edges[Tweet Date (UTC)] &lt;= Misc!$P$3,TRUE), TRUE, FALSE)</f>
        <v>1</v>
      </c>
      <c r="N2193" s="70"/>
      <c r="O2193" s="87" t="s">
        <v>1908</v>
      </c>
      <c r="P2193" s="90">
        <v>44081.400520833333</v>
      </c>
      <c r="Q2193" s="87" t="s">
        <v>2495</v>
      </c>
      <c r="R2193" s="87"/>
      <c r="S2193" s="87"/>
      <c r="T2193" s="87"/>
      <c r="U2193" s="90">
        <v>44081.400520833333</v>
      </c>
      <c r="V2193" s="92" t="s">
        <v>4370</v>
      </c>
      <c r="W2193" s="87"/>
      <c r="X2193" s="87"/>
      <c r="Y2193" s="96" t="s">
        <v>6370</v>
      </c>
      <c r="Z2193" s="87"/>
      <c r="AA2193" s="48">
        <v>0</v>
      </c>
      <c r="AB2193" s="49">
        <v>0</v>
      </c>
      <c r="AC2193" s="48">
        <v>0</v>
      </c>
      <c r="AD2193" s="49">
        <v>0</v>
      </c>
      <c r="AE2193" s="48">
        <v>0</v>
      </c>
      <c r="AF2193" s="49">
        <v>0</v>
      </c>
      <c r="AG2193" s="48">
        <v>44</v>
      </c>
      <c r="AH2193" s="49">
        <v>100</v>
      </c>
      <c r="AI2193" s="48">
        <v>44</v>
      </c>
    </row>
    <row r="2194" spans="1:35" x14ac:dyDescent="0.25">
      <c r="A2194" s="62" t="s">
        <v>1066</v>
      </c>
      <c r="B2194" s="62" t="s">
        <v>1366</v>
      </c>
      <c r="C2194" s="63"/>
      <c r="D2194" s="64"/>
      <c r="E2194" s="65"/>
      <c r="F2194" s="66"/>
      <c r="G2194" s="63"/>
      <c r="H2194" s="67"/>
      <c r="I2194" s="68"/>
      <c r="J2194" s="68"/>
      <c r="K2194" s="34"/>
      <c r="L2194" s="75">
        <v>2194</v>
      </c>
      <c r="M2194" s="75" t="b">
        <f xml:space="preserve"> IF(AND(Edges[Relationship Date (UTC)] &gt;= Misc!$O$2, Edges[Relationship Date (UTC)] &lt;= Misc!$P$2,Edges[Tweet Date (UTC)] &gt;= Misc!$O$3, Edges[Tweet Date (UTC)] &lt;= Misc!$P$3,TRUE), TRUE, FALSE)</f>
        <v>1</v>
      </c>
      <c r="N2194" s="70"/>
      <c r="O2194" s="87" t="s">
        <v>1908</v>
      </c>
      <c r="P2194" s="90">
        <v>44081.40053240741</v>
      </c>
      <c r="Q2194" s="87" t="s">
        <v>1933</v>
      </c>
      <c r="R2194" s="87"/>
      <c r="S2194" s="87"/>
      <c r="T2194" s="87" t="s">
        <v>2743</v>
      </c>
      <c r="U2194" s="90">
        <v>44081.40053240741</v>
      </c>
      <c r="V2194" s="92" t="s">
        <v>4371</v>
      </c>
      <c r="W2194" s="87"/>
      <c r="X2194" s="87"/>
      <c r="Y2194" s="96" t="s">
        <v>6371</v>
      </c>
      <c r="Z2194" s="87"/>
      <c r="AA2194" s="48">
        <v>0</v>
      </c>
      <c r="AB2194" s="49">
        <v>0</v>
      </c>
      <c r="AC2194" s="48">
        <v>0</v>
      </c>
      <c r="AD2194" s="49">
        <v>0</v>
      </c>
      <c r="AE2194" s="48">
        <v>0</v>
      </c>
      <c r="AF2194" s="49">
        <v>0</v>
      </c>
      <c r="AG2194" s="48">
        <v>43</v>
      </c>
      <c r="AH2194" s="49">
        <v>100</v>
      </c>
      <c r="AI2194" s="48">
        <v>43</v>
      </c>
    </row>
    <row r="2195" spans="1:35" x14ac:dyDescent="0.25">
      <c r="A2195" s="62" t="s">
        <v>1067</v>
      </c>
      <c r="B2195" s="62" t="s">
        <v>1165</v>
      </c>
      <c r="C2195" s="63"/>
      <c r="D2195" s="64"/>
      <c r="E2195" s="65"/>
      <c r="F2195" s="66"/>
      <c r="G2195" s="63"/>
      <c r="H2195" s="67"/>
      <c r="I2195" s="68"/>
      <c r="J2195" s="68"/>
      <c r="K2195" s="34"/>
      <c r="L2195" s="75">
        <v>2195</v>
      </c>
      <c r="M2195" s="75" t="b">
        <f xml:space="preserve"> IF(AND(Edges[Relationship Date (UTC)] &gt;= Misc!$O$2, Edges[Relationship Date (UTC)] &lt;= Misc!$P$2,Edges[Tweet Date (UTC)] &gt;= Misc!$O$3, Edges[Tweet Date (UTC)] &lt;= Misc!$P$3,TRUE), TRUE, FALSE)</f>
        <v>1</v>
      </c>
      <c r="N2195" s="70"/>
      <c r="O2195" s="87" t="s">
        <v>1908</v>
      </c>
      <c r="P2195" s="90">
        <v>44081.380624999998</v>
      </c>
      <c r="Q2195" s="87" t="s">
        <v>1932</v>
      </c>
      <c r="R2195" s="87"/>
      <c r="S2195" s="87"/>
      <c r="T2195" s="87" t="s">
        <v>2743</v>
      </c>
      <c r="U2195" s="90">
        <v>44081.380624999998</v>
      </c>
      <c r="V2195" s="92" t="s">
        <v>4372</v>
      </c>
      <c r="W2195" s="87"/>
      <c r="X2195" s="87"/>
      <c r="Y2195" s="96" t="s">
        <v>6372</v>
      </c>
      <c r="Z2195" s="87"/>
      <c r="AA2195" s="48">
        <v>0</v>
      </c>
      <c r="AB2195" s="49">
        <v>0</v>
      </c>
      <c r="AC2195" s="48">
        <v>0</v>
      </c>
      <c r="AD2195" s="49">
        <v>0</v>
      </c>
      <c r="AE2195" s="48">
        <v>0</v>
      </c>
      <c r="AF2195" s="49">
        <v>0</v>
      </c>
      <c r="AG2195" s="48">
        <v>26</v>
      </c>
      <c r="AH2195" s="49">
        <v>100</v>
      </c>
      <c r="AI2195" s="48">
        <v>26</v>
      </c>
    </row>
    <row r="2196" spans="1:35" x14ac:dyDescent="0.25">
      <c r="A2196" s="62" t="s">
        <v>1067</v>
      </c>
      <c r="B2196" s="62" t="s">
        <v>1165</v>
      </c>
      <c r="C2196" s="63"/>
      <c r="D2196" s="64"/>
      <c r="E2196" s="65"/>
      <c r="F2196" s="66"/>
      <c r="G2196" s="63"/>
      <c r="H2196" s="67"/>
      <c r="I2196" s="68"/>
      <c r="J2196" s="68"/>
      <c r="K2196" s="34"/>
      <c r="L2196" s="75">
        <v>2196</v>
      </c>
      <c r="M2196" s="75" t="b">
        <f xml:space="preserve"> IF(AND(Edges[Relationship Date (UTC)] &gt;= Misc!$O$2, Edges[Relationship Date (UTC)] &lt;= Misc!$P$2,Edges[Tweet Date (UTC)] &gt;= Misc!$O$3, Edges[Tweet Date (UTC)] &lt;= Misc!$P$3,TRUE), TRUE, FALSE)</f>
        <v>1</v>
      </c>
      <c r="N2196" s="70"/>
      <c r="O2196" s="87" t="s">
        <v>1908</v>
      </c>
      <c r="P2196" s="90">
        <v>44081.400509259256</v>
      </c>
      <c r="Q2196" s="87" t="s">
        <v>2312</v>
      </c>
      <c r="R2196" s="87"/>
      <c r="S2196" s="87"/>
      <c r="T2196" s="87"/>
      <c r="U2196" s="90">
        <v>44081.400509259256</v>
      </c>
      <c r="V2196" s="92" t="s">
        <v>4373</v>
      </c>
      <c r="W2196" s="87"/>
      <c r="X2196" s="87"/>
      <c r="Y2196" s="96" t="s">
        <v>6373</v>
      </c>
      <c r="Z2196" s="87"/>
      <c r="AA2196" s="48">
        <v>0</v>
      </c>
      <c r="AB2196" s="49">
        <v>0</v>
      </c>
      <c r="AC2196" s="48">
        <v>0</v>
      </c>
      <c r="AD2196" s="49">
        <v>0</v>
      </c>
      <c r="AE2196" s="48">
        <v>0</v>
      </c>
      <c r="AF2196" s="49">
        <v>0</v>
      </c>
      <c r="AG2196" s="48">
        <v>21</v>
      </c>
      <c r="AH2196" s="49">
        <v>100</v>
      </c>
      <c r="AI2196" s="48">
        <v>21</v>
      </c>
    </row>
    <row r="2197" spans="1:35" x14ac:dyDescent="0.25">
      <c r="A2197" s="62" t="s">
        <v>1067</v>
      </c>
      <c r="B2197" s="62" t="s">
        <v>1165</v>
      </c>
      <c r="C2197" s="63"/>
      <c r="D2197" s="64"/>
      <c r="E2197" s="65"/>
      <c r="F2197" s="66"/>
      <c r="G2197" s="63"/>
      <c r="H2197" s="67"/>
      <c r="I2197" s="68"/>
      <c r="J2197" s="68"/>
      <c r="K2197" s="34"/>
      <c r="L2197" s="75">
        <v>2197</v>
      </c>
      <c r="M2197" s="75" t="b">
        <f xml:space="preserve"> IF(AND(Edges[Relationship Date (UTC)] &gt;= Misc!$O$2, Edges[Relationship Date (UTC)] &lt;= Misc!$P$2,Edges[Tweet Date (UTC)] &gt;= Misc!$O$3, Edges[Tweet Date (UTC)] &lt;= Misc!$P$3,TRUE), TRUE, FALSE)</f>
        <v>1</v>
      </c>
      <c r="N2197" s="70"/>
      <c r="O2197" s="87" t="s">
        <v>1908</v>
      </c>
      <c r="P2197" s="90">
        <v>44081.400671296295</v>
      </c>
      <c r="Q2197" s="87" t="s">
        <v>2117</v>
      </c>
      <c r="R2197" s="87"/>
      <c r="S2197" s="87"/>
      <c r="T2197" s="87" t="s">
        <v>2747</v>
      </c>
      <c r="U2197" s="90">
        <v>44081.400671296295</v>
      </c>
      <c r="V2197" s="92" t="s">
        <v>4374</v>
      </c>
      <c r="W2197" s="87"/>
      <c r="X2197" s="87"/>
      <c r="Y2197" s="96" t="s">
        <v>6374</v>
      </c>
      <c r="Z2197" s="87"/>
      <c r="AA2197" s="48">
        <v>0</v>
      </c>
      <c r="AB2197" s="49">
        <v>0</v>
      </c>
      <c r="AC2197" s="48">
        <v>0</v>
      </c>
      <c r="AD2197" s="49">
        <v>0</v>
      </c>
      <c r="AE2197" s="48">
        <v>0</v>
      </c>
      <c r="AF2197" s="49">
        <v>0</v>
      </c>
      <c r="AG2197" s="48">
        <v>23</v>
      </c>
      <c r="AH2197" s="49">
        <v>100</v>
      </c>
      <c r="AI2197" s="48">
        <v>23</v>
      </c>
    </row>
    <row r="2198" spans="1:35" x14ac:dyDescent="0.25">
      <c r="A2198" s="62" t="s">
        <v>1068</v>
      </c>
      <c r="B2198" s="62" t="s">
        <v>1824</v>
      </c>
      <c r="C2198" s="63"/>
      <c r="D2198" s="64"/>
      <c r="E2198" s="65"/>
      <c r="F2198" s="66"/>
      <c r="G2198" s="63"/>
      <c r="H2198" s="67"/>
      <c r="I2198" s="68"/>
      <c r="J2198" s="68"/>
      <c r="K2198" s="34"/>
      <c r="L2198" s="75">
        <v>2198</v>
      </c>
      <c r="M2198" s="75" t="b">
        <f xml:space="preserve"> IF(AND(Edges[Relationship Date (UTC)] &gt;= Misc!$O$2, Edges[Relationship Date (UTC)] &lt;= Misc!$P$2,Edges[Tweet Date (UTC)] &gt;= Misc!$O$3, Edges[Tweet Date (UTC)] &lt;= Misc!$P$3,TRUE), TRUE, FALSE)</f>
        <v>1</v>
      </c>
      <c r="N2198" s="70"/>
      <c r="O2198" s="87" t="s">
        <v>1909</v>
      </c>
      <c r="P2198" s="90">
        <v>44081.388668981483</v>
      </c>
      <c r="Q2198" s="87" t="s">
        <v>2496</v>
      </c>
      <c r="R2198" s="87"/>
      <c r="S2198" s="87"/>
      <c r="T2198" s="87" t="s">
        <v>2747</v>
      </c>
      <c r="U2198" s="90">
        <v>44081.388668981483</v>
      </c>
      <c r="V2198" s="92" t="s">
        <v>4375</v>
      </c>
      <c r="W2198" s="87"/>
      <c r="X2198" s="87"/>
      <c r="Y2198" s="96" t="s">
        <v>6375</v>
      </c>
      <c r="Z2198" s="96" t="s">
        <v>6924</v>
      </c>
      <c r="AA2198" s="132">
        <v>0</v>
      </c>
      <c r="AB2198" s="133">
        <v>0</v>
      </c>
      <c r="AC2198" s="132">
        <v>0</v>
      </c>
      <c r="AD2198" s="133">
        <v>0</v>
      </c>
      <c r="AE2198" s="132">
        <v>0</v>
      </c>
      <c r="AF2198" s="133">
        <v>0</v>
      </c>
      <c r="AG2198" s="132">
        <v>5</v>
      </c>
      <c r="AH2198" s="133">
        <v>100</v>
      </c>
      <c r="AI2198" s="132">
        <v>5</v>
      </c>
    </row>
    <row r="2199" spans="1:35" x14ac:dyDescent="0.25">
      <c r="A2199" s="62" t="s">
        <v>1068</v>
      </c>
      <c r="B2199" s="62" t="s">
        <v>1503</v>
      </c>
      <c r="C2199" s="63"/>
      <c r="D2199" s="64"/>
      <c r="E2199" s="65"/>
      <c r="F2199" s="66"/>
      <c r="G2199" s="63"/>
      <c r="H2199" s="67"/>
      <c r="I2199" s="68"/>
      <c r="J2199" s="68"/>
      <c r="K2199" s="34"/>
      <c r="L2199" s="75">
        <v>2199</v>
      </c>
      <c r="M2199" s="75" t="b">
        <f xml:space="preserve"> IF(AND(Edges[Relationship Date (UTC)] &gt;= Misc!$O$2, Edges[Relationship Date (UTC)] &lt;= Misc!$P$2,Edges[Tweet Date (UTC)] &gt;= Misc!$O$3, Edges[Tweet Date (UTC)] &lt;= Misc!$P$3,TRUE), TRUE, FALSE)</f>
        <v>1</v>
      </c>
      <c r="N2199" s="70"/>
      <c r="O2199" s="87" t="s">
        <v>1909</v>
      </c>
      <c r="P2199" s="90">
        <v>44081.391006944446</v>
      </c>
      <c r="Q2199" s="87" t="s">
        <v>2497</v>
      </c>
      <c r="R2199" s="87"/>
      <c r="S2199" s="87"/>
      <c r="T2199" s="87" t="s">
        <v>2747</v>
      </c>
      <c r="U2199" s="90">
        <v>44081.391006944446</v>
      </c>
      <c r="V2199" s="92" t="s">
        <v>4376</v>
      </c>
      <c r="W2199" s="87"/>
      <c r="X2199" s="87"/>
      <c r="Y2199" s="96" t="s">
        <v>6376</v>
      </c>
      <c r="Z2199" s="96" t="s">
        <v>6925</v>
      </c>
      <c r="AA2199" s="132"/>
      <c r="AB2199" s="133"/>
      <c r="AC2199" s="132"/>
      <c r="AD2199" s="133"/>
      <c r="AE2199" s="132"/>
      <c r="AF2199" s="133"/>
      <c r="AG2199" s="132"/>
      <c r="AH2199" s="133"/>
      <c r="AI2199" s="132"/>
    </row>
    <row r="2200" spans="1:35" x14ac:dyDescent="0.25">
      <c r="A2200" s="62" t="s">
        <v>1068</v>
      </c>
      <c r="B2200" s="62" t="s">
        <v>1825</v>
      </c>
      <c r="C2200" s="63"/>
      <c r="D2200" s="64"/>
      <c r="E2200" s="65"/>
      <c r="F2200" s="66"/>
      <c r="G2200" s="63"/>
      <c r="H2200" s="67"/>
      <c r="I2200" s="68"/>
      <c r="J2200" s="68"/>
      <c r="K2200" s="34"/>
      <c r="L2200" s="75">
        <v>2200</v>
      </c>
      <c r="M2200" s="75" t="b">
        <f xml:space="preserve"> IF(AND(Edges[Relationship Date (UTC)] &gt;= Misc!$O$2, Edges[Relationship Date (UTC)] &lt;= Misc!$P$2,Edges[Tweet Date (UTC)] &gt;= Misc!$O$3, Edges[Tweet Date (UTC)] &lt;= Misc!$P$3,TRUE), TRUE, FALSE)</f>
        <v>1</v>
      </c>
      <c r="N2200" s="70"/>
      <c r="O2200" s="87" t="s">
        <v>1909</v>
      </c>
      <c r="P2200" s="90">
        <v>44081.391712962963</v>
      </c>
      <c r="Q2200" s="87" t="s">
        <v>2498</v>
      </c>
      <c r="R2200" s="87"/>
      <c r="S2200" s="87"/>
      <c r="T2200" s="87" t="s">
        <v>2747</v>
      </c>
      <c r="U2200" s="90">
        <v>44081.391712962963</v>
      </c>
      <c r="V2200" s="92" t="s">
        <v>4377</v>
      </c>
      <c r="W2200" s="87"/>
      <c r="X2200" s="87"/>
      <c r="Y2200" s="96" t="s">
        <v>6377</v>
      </c>
      <c r="Z2200" s="96" t="s">
        <v>6926</v>
      </c>
      <c r="AA2200" s="132">
        <v>0</v>
      </c>
      <c r="AB2200" s="133">
        <v>0</v>
      </c>
      <c r="AC2200" s="132">
        <v>0</v>
      </c>
      <c r="AD2200" s="133">
        <v>0</v>
      </c>
      <c r="AE2200" s="132">
        <v>0</v>
      </c>
      <c r="AF2200" s="133">
        <v>0</v>
      </c>
      <c r="AG2200" s="132">
        <v>5</v>
      </c>
      <c r="AH2200" s="133">
        <v>100</v>
      </c>
      <c r="AI2200" s="132">
        <v>5</v>
      </c>
    </row>
    <row r="2201" spans="1:35" x14ac:dyDescent="0.25">
      <c r="A2201" s="62" t="s">
        <v>1068</v>
      </c>
      <c r="B2201" s="62" t="s">
        <v>1588</v>
      </c>
      <c r="C2201" s="63"/>
      <c r="D2201" s="64"/>
      <c r="E2201" s="65"/>
      <c r="F2201" s="66"/>
      <c r="G2201" s="63"/>
      <c r="H2201" s="67"/>
      <c r="I2201" s="68"/>
      <c r="J2201" s="68"/>
      <c r="K2201" s="34"/>
      <c r="L2201" s="75">
        <v>2201</v>
      </c>
      <c r="M2201" s="75" t="b">
        <f xml:space="preserve"> IF(AND(Edges[Relationship Date (UTC)] &gt;= Misc!$O$2, Edges[Relationship Date (UTC)] &lt;= Misc!$P$2,Edges[Tweet Date (UTC)] &gt;= Misc!$O$3, Edges[Tweet Date (UTC)] &lt;= Misc!$P$3,TRUE), TRUE, FALSE)</f>
        <v>1</v>
      </c>
      <c r="N2201" s="70"/>
      <c r="O2201" s="87" t="s">
        <v>1909</v>
      </c>
      <c r="P2201" s="90">
        <v>44081.392083333332</v>
      </c>
      <c r="Q2201" s="87" t="s">
        <v>2499</v>
      </c>
      <c r="R2201" s="87"/>
      <c r="S2201" s="87"/>
      <c r="T2201" s="87" t="s">
        <v>2747</v>
      </c>
      <c r="U2201" s="90">
        <v>44081.392083333332</v>
      </c>
      <c r="V2201" s="92" t="s">
        <v>4378</v>
      </c>
      <c r="W2201" s="87"/>
      <c r="X2201" s="87"/>
      <c r="Y2201" s="96" t="s">
        <v>6378</v>
      </c>
      <c r="Z2201" s="96" t="s">
        <v>6927</v>
      </c>
      <c r="AA2201" s="132">
        <v>0</v>
      </c>
      <c r="AB2201" s="133">
        <v>0</v>
      </c>
      <c r="AC2201" s="132">
        <v>0</v>
      </c>
      <c r="AD2201" s="133">
        <v>0</v>
      </c>
      <c r="AE2201" s="132">
        <v>0</v>
      </c>
      <c r="AF2201" s="133">
        <v>0</v>
      </c>
      <c r="AG2201" s="132">
        <v>5</v>
      </c>
      <c r="AH2201" s="133">
        <v>100</v>
      </c>
      <c r="AI2201" s="132">
        <v>5</v>
      </c>
    </row>
    <row r="2202" spans="1:35" x14ac:dyDescent="0.25">
      <c r="A2202" s="62" t="s">
        <v>1068</v>
      </c>
      <c r="B2202" s="62" t="s">
        <v>1826</v>
      </c>
      <c r="C2202" s="63"/>
      <c r="D2202" s="64"/>
      <c r="E2202" s="65"/>
      <c r="F2202" s="66"/>
      <c r="G2202" s="63"/>
      <c r="H2202" s="67"/>
      <c r="I2202" s="68"/>
      <c r="J2202" s="68"/>
      <c r="K2202" s="34"/>
      <c r="L2202" s="75">
        <v>2202</v>
      </c>
      <c r="M2202" s="75" t="b">
        <f xml:space="preserve"> IF(AND(Edges[Relationship Date (UTC)] &gt;= Misc!$O$2, Edges[Relationship Date (UTC)] &lt;= Misc!$P$2,Edges[Tweet Date (UTC)] &gt;= Misc!$O$3, Edges[Tweet Date (UTC)] &lt;= Misc!$P$3,TRUE), TRUE, FALSE)</f>
        <v>1</v>
      </c>
      <c r="N2202" s="70"/>
      <c r="O2202" s="87" t="s">
        <v>1909</v>
      </c>
      <c r="P2202" s="90">
        <v>44081.400671296295</v>
      </c>
      <c r="Q2202" s="87" t="s">
        <v>2500</v>
      </c>
      <c r="R2202" s="87"/>
      <c r="S2202" s="87"/>
      <c r="T2202" s="87" t="s">
        <v>2747</v>
      </c>
      <c r="U2202" s="90">
        <v>44081.400671296295</v>
      </c>
      <c r="V2202" s="92" t="s">
        <v>4379</v>
      </c>
      <c r="W2202" s="87"/>
      <c r="X2202" s="87"/>
      <c r="Y2202" s="96" t="s">
        <v>6379</v>
      </c>
      <c r="Z2202" s="96" t="s">
        <v>6928</v>
      </c>
      <c r="AA2202" s="132">
        <v>0</v>
      </c>
      <c r="AB2202" s="133">
        <v>0</v>
      </c>
      <c r="AC2202" s="132">
        <v>0</v>
      </c>
      <c r="AD2202" s="133">
        <v>0</v>
      </c>
      <c r="AE2202" s="132">
        <v>0</v>
      </c>
      <c r="AF2202" s="133">
        <v>0</v>
      </c>
      <c r="AG2202" s="132">
        <v>5</v>
      </c>
      <c r="AH2202" s="133">
        <v>100</v>
      </c>
      <c r="AI2202" s="132">
        <v>5</v>
      </c>
    </row>
    <row r="2203" spans="1:35" x14ac:dyDescent="0.25">
      <c r="A2203" s="62" t="s">
        <v>1068</v>
      </c>
      <c r="B2203" s="62" t="s">
        <v>1068</v>
      </c>
      <c r="C2203" s="63"/>
      <c r="D2203" s="64"/>
      <c r="E2203" s="65"/>
      <c r="F2203" s="66"/>
      <c r="G2203" s="63"/>
      <c r="H2203" s="67"/>
      <c r="I2203" s="68"/>
      <c r="J2203" s="68"/>
      <c r="K2203" s="34"/>
      <c r="L2203" s="75">
        <v>2203</v>
      </c>
      <c r="M2203" s="75" t="b">
        <f xml:space="preserve"> IF(AND(Edges[Relationship Date (UTC)] &gt;= Misc!$O$2, Edges[Relationship Date (UTC)] &lt;= Misc!$P$2,Edges[Tweet Date (UTC)] &gt;= Misc!$O$3, Edges[Tweet Date (UTC)] &lt;= Misc!$P$3,TRUE), TRUE, FALSE)</f>
        <v>1</v>
      </c>
      <c r="N2203" s="70"/>
      <c r="O2203" s="87" t="s">
        <v>178</v>
      </c>
      <c r="P2203" s="90">
        <v>44081.382847222223</v>
      </c>
      <c r="Q2203" s="87" t="s">
        <v>2501</v>
      </c>
      <c r="R2203" s="87"/>
      <c r="S2203" s="87"/>
      <c r="T2203" s="87" t="s">
        <v>2747</v>
      </c>
      <c r="U2203" s="90">
        <v>44081.382847222223</v>
      </c>
      <c r="V2203" s="92" t="s">
        <v>4380</v>
      </c>
      <c r="W2203" s="87"/>
      <c r="X2203" s="87"/>
      <c r="Y2203" s="96" t="s">
        <v>6380</v>
      </c>
      <c r="Z2203" s="87"/>
      <c r="AA2203" s="48">
        <v>0</v>
      </c>
      <c r="AB2203" s="49">
        <v>0</v>
      </c>
      <c r="AC2203" s="48">
        <v>0</v>
      </c>
      <c r="AD2203" s="49">
        <v>0</v>
      </c>
      <c r="AE2203" s="48">
        <v>0</v>
      </c>
      <c r="AF2203" s="49">
        <v>0</v>
      </c>
      <c r="AG2203" s="48">
        <v>4</v>
      </c>
      <c r="AH2203" s="49">
        <v>100</v>
      </c>
      <c r="AI2203" s="48">
        <v>4</v>
      </c>
    </row>
    <row r="2204" spans="1:35" x14ac:dyDescent="0.25">
      <c r="A2204" s="62" t="s">
        <v>1068</v>
      </c>
      <c r="B2204" s="62" t="s">
        <v>1436</v>
      </c>
      <c r="C2204" s="63"/>
      <c r="D2204" s="64"/>
      <c r="E2204" s="65"/>
      <c r="F2204" s="66"/>
      <c r="G2204" s="63"/>
      <c r="H2204" s="67"/>
      <c r="I2204" s="68"/>
      <c r="J2204" s="68"/>
      <c r="K2204" s="34"/>
      <c r="L2204" s="75">
        <v>2204</v>
      </c>
      <c r="M2204" s="75" t="b">
        <f xml:space="preserve"> IF(AND(Edges[Relationship Date (UTC)] &gt;= Misc!$O$2, Edges[Relationship Date (UTC)] &lt;= Misc!$P$2,Edges[Tweet Date (UTC)] &gt;= Misc!$O$3, Edges[Tweet Date (UTC)] &lt;= Misc!$P$3,TRUE), TRUE, FALSE)</f>
        <v>1</v>
      </c>
      <c r="N2204" s="70"/>
      <c r="O2204" s="87" t="s">
        <v>1909</v>
      </c>
      <c r="P2204" s="90">
        <v>44081.389479166668</v>
      </c>
      <c r="Q2204" s="87" t="s">
        <v>2502</v>
      </c>
      <c r="R2204" s="87"/>
      <c r="S2204" s="87"/>
      <c r="T2204" s="87" t="s">
        <v>2747</v>
      </c>
      <c r="U2204" s="90">
        <v>44081.389479166668</v>
      </c>
      <c r="V2204" s="92" t="s">
        <v>4381</v>
      </c>
      <c r="W2204" s="87"/>
      <c r="X2204" s="87"/>
      <c r="Y2204" s="96" t="s">
        <v>6381</v>
      </c>
      <c r="Z2204" s="96" t="s">
        <v>6929</v>
      </c>
      <c r="AA2204" s="132">
        <v>0</v>
      </c>
      <c r="AB2204" s="133">
        <v>0</v>
      </c>
      <c r="AC2204" s="132">
        <v>0</v>
      </c>
      <c r="AD2204" s="133">
        <v>0</v>
      </c>
      <c r="AE2204" s="132">
        <v>0</v>
      </c>
      <c r="AF2204" s="133">
        <v>0</v>
      </c>
      <c r="AG2204" s="132">
        <v>5</v>
      </c>
      <c r="AH2204" s="133">
        <v>100</v>
      </c>
      <c r="AI2204" s="132">
        <v>5</v>
      </c>
    </row>
    <row r="2205" spans="1:35" x14ac:dyDescent="0.25">
      <c r="A2205" s="62" t="s">
        <v>1068</v>
      </c>
      <c r="B2205" s="62" t="s">
        <v>1827</v>
      </c>
      <c r="C2205" s="63"/>
      <c r="D2205" s="64"/>
      <c r="E2205" s="65"/>
      <c r="F2205" s="66"/>
      <c r="G2205" s="63"/>
      <c r="H2205" s="67"/>
      <c r="I2205" s="68"/>
      <c r="J2205" s="68"/>
      <c r="K2205" s="34"/>
      <c r="L2205" s="75">
        <v>2205</v>
      </c>
      <c r="M2205" s="75" t="b">
        <f xml:space="preserve"> IF(AND(Edges[Relationship Date (UTC)] &gt;= Misc!$O$2, Edges[Relationship Date (UTC)] &lt;= Misc!$P$2,Edges[Tweet Date (UTC)] &gt;= Misc!$O$3, Edges[Tweet Date (UTC)] &lt;= Misc!$P$3,TRUE), TRUE, FALSE)</f>
        <v>1</v>
      </c>
      <c r="N2205" s="70"/>
      <c r="O2205" s="87" t="s">
        <v>1908</v>
      </c>
      <c r="P2205" s="90">
        <v>44081.391006944446</v>
      </c>
      <c r="Q2205" s="87" t="s">
        <v>2497</v>
      </c>
      <c r="R2205" s="87"/>
      <c r="S2205" s="87"/>
      <c r="T2205" s="87" t="s">
        <v>2747</v>
      </c>
      <c r="U2205" s="90">
        <v>44081.391006944446</v>
      </c>
      <c r="V2205" s="92" t="s">
        <v>4376</v>
      </c>
      <c r="W2205" s="87"/>
      <c r="X2205" s="87"/>
      <c r="Y2205" s="96" t="s">
        <v>6376</v>
      </c>
      <c r="Z2205" s="96" t="s">
        <v>6925</v>
      </c>
      <c r="AA2205" s="132">
        <v>0</v>
      </c>
      <c r="AB2205" s="133">
        <v>0</v>
      </c>
      <c r="AC2205" s="132">
        <v>0</v>
      </c>
      <c r="AD2205" s="133">
        <v>0</v>
      </c>
      <c r="AE2205" s="132">
        <v>0</v>
      </c>
      <c r="AF2205" s="133">
        <v>0</v>
      </c>
      <c r="AG2205" s="132">
        <v>6</v>
      </c>
      <c r="AH2205" s="133">
        <v>100</v>
      </c>
      <c r="AI2205" s="132">
        <v>6</v>
      </c>
    </row>
    <row r="2206" spans="1:35" x14ac:dyDescent="0.25">
      <c r="A2206" s="62" t="s">
        <v>1069</v>
      </c>
      <c r="B2206" s="62" t="s">
        <v>1165</v>
      </c>
      <c r="C2206" s="63"/>
      <c r="D2206" s="64"/>
      <c r="E2206" s="65"/>
      <c r="F2206" s="66"/>
      <c r="G2206" s="63"/>
      <c r="H2206" s="67"/>
      <c r="I2206" s="68"/>
      <c r="J2206" s="68"/>
      <c r="K2206" s="34"/>
      <c r="L2206" s="75">
        <v>2206</v>
      </c>
      <c r="M2206" s="75" t="b">
        <f xml:space="preserve"> IF(AND(Edges[Relationship Date (UTC)] &gt;= Misc!$O$2, Edges[Relationship Date (UTC)] &lt;= Misc!$P$2,Edges[Tweet Date (UTC)] &gt;= Misc!$O$3, Edges[Tweet Date (UTC)] &lt;= Misc!$P$3,TRUE), TRUE, FALSE)</f>
        <v>1</v>
      </c>
      <c r="N2206" s="70"/>
      <c r="O2206" s="87" t="s">
        <v>1908</v>
      </c>
      <c r="P2206" s="90">
        <v>44081.400694444441</v>
      </c>
      <c r="Q2206" s="87" t="s">
        <v>1988</v>
      </c>
      <c r="R2206" s="87"/>
      <c r="S2206" s="87"/>
      <c r="T2206" s="87"/>
      <c r="U2206" s="90">
        <v>44081.400694444441</v>
      </c>
      <c r="V2206" s="92" t="s">
        <v>4382</v>
      </c>
      <c r="W2206" s="87"/>
      <c r="X2206" s="87"/>
      <c r="Y2206" s="96" t="s">
        <v>6382</v>
      </c>
      <c r="Z2206" s="87"/>
      <c r="AA2206" s="48">
        <v>0</v>
      </c>
      <c r="AB2206" s="49">
        <v>0</v>
      </c>
      <c r="AC2206" s="48">
        <v>0</v>
      </c>
      <c r="AD2206" s="49">
        <v>0</v>
      </c>
      <c r="AE2206" s="48">
        <v>0</v>
      </c>
      <c r="AF2206" s="49">
        <v>0</v>
      </c>
      <c r="AG2206" s="48">
        <v>44</v>
      </c>
      <c r="AH2206" s="49">
        <v>100</v>
      </c>
      <c r="AI2206" s="48">
        <v>44</v>
      </c>
    </row>
    <row r="2207" spans="1:35" x14ac:dyDescent="0.25">
      <c r="A2207" s="62" t="s">
        <v>1070</v>
      </c>
      <c r="B2207" s="62" t="s">
        <v>1165</v>
      </c>
      <c r="C2207" s="63"/>
      <c r="D2207" s="64"/>
      <c r="E2207" s="65"/>
      <c r="F2207" s="66"/>
      <c r="G2207" s="63"/>
      <c r="H2207" s="67"/>
      <c r="I2207" s="68"/>
      <c r="J2207" s="68"/>
      <c r="K2207" s="34"/>
      <c r="L2207" s="75">
        <v>2207</v>
      </c>
      <c r="M2207" s="75" t="b">
        <f xml:space="preserve"> IF(AND(Edges[Relationship Date (UTC)] &gt;= Misc!$O$2, Edges[Relationship Date (UTC)] &lt;= Misc!$P$2,Edges[Tweet Date (UTC)] &gt;= Misc!$O$3, Edges[Tweet Date (UTC)] &lt;= Misc!$P$3,TRUE), TRUE, FALSE)</f>
        <v>1</v>
      </c>
      <c r="N2207" s="70"/>
      <c r="O2207" s="87" t="s">
        <v>1908</v>
      </c>
      <c r="P2207" s="90">
        <v>44081.400706018518</v>
      </c>
      <c r="Q2207" s="87" t="s">
        <v>2503</v>
      </c>
      <c r="R2207" s="87"/>
      <c r="S2207" s="87"/>
      <c r="T2207" s="87"/>
      <c r="U2207" s="90">
        <v>44081.400706018518</v>
      </c>
      <c r="V2207" s="92" t="s">
        <v>4383</v>
      </c>
      <c r="W2207" s="87"/>
      <c r="X2207" s="87"/>
      <c r="Y2207" s="96" t="s">
        <v>6383</v>
      </c>
      <c r="Z2207" s="87"/>
      <c r="AA2207" s="48">
        <v>0</v>
      </c>
      <c r="AB2207" s="49">
        <v>0</v>
      </c>
      <c r="AC2207" s="48">
        <v>0</v>
      </c>
      <c r="AD2207" s="49">
        <v>0</v>
      </c>
      <c r="AE2207" s="48">
        <v>0</v>
      </c>
      <c r="AF2207" s="49">
        <v>0</v>
      </c>
      <c r="AG2207" s="48">
        <v>47</v>
      </c>
      <c r="AH2207" s="49">
        <v>100</v>
      </c>
      <c r="AI2207" s="48">
        <v>47</v>
      </c>
    </row>
    <row r="2208" spans="1:35" x14ac:dyDescent="0.25">
      <c r="A2208" s="62" t="s">
        <v>1071</v>
      </c>
      <c r="B2208" s="62" t="s">
        <v>1512</v>
      </c>
      <c r="C2208" s="63"/>
      <c r="D2208" s="64"/>
      <c r="E2208" s="65"/>
      <c r="F2208" s="66"/>
      <c r="G2208" s="63"/>
      <c r="H2208" s="67"/>
      <c r="I2208" s="68"/>
      <c r="J2208" s="68"/>
      <c r="K2208" s="34"/>
      <c r="L2208" s="75">
        <v>2208</v>
      </c>
      <c r="M2208" s="75" t="b">
        <f xml:space="preserve"> IF(AND(Edges[Relationship Date (UTC)] &gt;= Misc!$O$2, Edges[Relationship Date (UTC)] &lt;= Misc!$P$2,Edges[Tweet Date (UTC)] &gt;= Misc!$O$3, Edges[Tweet Date (UTC)] &lt;= Misc!$P$3,TRUE), TRUE, FALSE)</f>
        <v>1</v>
      </c>
      <c r="N2208" s="70"/>
      <c r="O2208" s="87" t="s">
        <v>1908</v>
      </c>
      <c r="P2208" s="90">
        <v>44081.400729166664</v>
      </c>
      <c r="Q2208" s="87" t="s">
        <v>2096</v>
      </c>
      <c r="R2208" s="87"/>
      <c r="S2208" s="87"/>
      <c r="T2208" s="87" t="s">
        <v>2743</v>
      </c>
      <c r="U2208" s="90">
        <v>44081.400729166664</v>
      </c>
      <c r="V2208" s="92" t="s">
        <v>4384</v>
      </c>
      <c r="W2208" s="87"/>
      <c r="X2208" s="87"/>
      <c r="Y2208" s="96" t="s">
        <v>6384</v>
      </c>
      <c r="Z2208" s="87"/>
      <c r="AA2208" s="48">
        <v>0</v>
      </c>
      <c r="AB2208" s="49">
        <v>0</v>
      </c>
      <c r="AC2208" s="48">
        <v>0</v>
      </c>
      <c r="AD2208" s="49">
        <v>0</v>
      </c>
      <c r="AE2208" s="48">
        <v>0</v>
      </c>
      <c r="AF2208" s="49">
        <v>0</v>
      </c>
      <c r="AG2208" s="48">
        <v>43</v>
      </c>
      <c r="AH2208" s="49">
        <v>100</v>
      </c>
      <c r="AI2208" s="48">
        <v>43</v>
      </c>
    </row>
    <row r="2209" spans="1:35" x14ac:dyDescent="0.25">
      <c r="A2209" s="62" t="s">
        <v>1072</v>
      </c>
      <c r="B2209" s="62" t="s">
        <v>1165</v>
      </c>
      <c r="C2209" s="63"/>
      <c r="D2209" s="64"/>
      <c r="E2209" s="65"/>
      <c r="F2209" s="66"/>
      <c r="G2209" s="63"/>
      <c r="H2209" s="67"/>
      <c r="I2209" s="68"/>
      <c r="J2209" s="68"/>
      <c r="K2209" s="34"/>
      <c r="L2209" s="75">
        <v>2209</v>
      </c>
      <c r="M2209" s="75" t="b">
        <f xml:space="preserve"> IF(AND(Edges[Relationship Date (UTC)] &gt;= Misc!$O$2, Edges[Relationship Date (UTC)] &lt;= Misc!$P$2,Edges[Tweet Date (UTC)] &gt;= Misc!$O$3, Edges[Tweet Date (UTC)] &lt;= Misc!$P$3,TRUE), TRUE, FALSE)</f>
        <v>1</v>
      </c>
      <c r="N2209" s="70"/>
      <c r="O2209" s="87" t="s">
        <v>1908</v>
      </c>
      <c r="P2209" s="90">
        <v>44081.400740740741</v>
      </c>
      <c r="Q2209" s="87" t="s">
        <v>1932</v>
      </c>
      <c r="R2209" s="87"/>
      <c r="S2209" s="87"/>
      <c r="T2209" s="87" t="s">
        <v>2743</v>
      </c>
      <c r="U2209" s="90">
        <v>44081.400740740741</v>
      </c>
      <c r="V2209" s="92" t="s">
        <v>4385</v>
      </c>
      <c r="W2209" s="87"/>
      <c r="X2209" s="87"/>
      <c r="Y2209" s="96" t="s">
        <v>6385</v>
      </c>
      <c r="Z2209" s="87"/>
      <c r="AA2209" s="48">
        <v>0</v>
      </c>
      <c r="AB2209" s="49">
        <v>0</v>
      </c>
      <c r="AC2209" s="48">
        <v>0</v>
      </c>
      <c r="AD2209" s="49">
        <v>0</v>
      </c>
      <c r="AE2209" s="48">
        <v>0</v>
      </c>
      <c r="AF2209" s="49">
        <v>0</v>
      </c>
      <c r="AG2209" s="48">
        <v>26</v>
      </c>
      <c r="AH2209" s="49">
        <v>100</v>
      </c>
      <c r="AI2209" s="48">
        <v>26</v>
      </c>
    </row>
    <row r="2210" spans="1:35" x14ac:dyDescent="0.25">
      <c r="A2210" s="62" t="s">
        <v>1073</v>
      </c>
      <c r="B2210" s="62" t="s">
        <v>1726</v>
      </c>
      <c r="C2210" s="63"/>
      <c r="D2210" s="64"/>
      <c r="E2210" s="65"/>
      <c r="F2210" s="66"/>
      <c r="G2210" s="63"/>
      <c r="H2210" s="67"/>
      <c r="I2210" s="68"/>
      <c r="J2210" s="68"/>
      <c r="K2210" s="34"/>
      <c r="L2210" s="75">
        <v>2210</v>
      </c>
      <c r="M2210" s="75" t="b">
        <f xml:space="preserve"> IF(AND(Edges[Relationship Date (UTC)] &gt;= Misc!$O$2, Edges[Relationship Date (UTC)] &lt;= Misc!$P$2,Edges[Tweet Date (UTC)] &gt;= Misc!$O$3, Edges[Tweet Date (UTC)] &lt;= Misc!$P$3,TRUE), TRUE, FALSE)</f>
        <v>1</v>
      </c>
      <c r="N2210" s="70"/>
      <c r="O2210" s="87" t="s">
        <v>1908</v>
      </c>
      <c r="P2210" s="90">
        <v>44081.400752314818</v>
      </c>
      <c r="Q2210" s="87" t="s">
        <v>2493</v>
      </c>
      <c r="R2210" s="87"/>
      <c r="S2210" s="87"/>
      <c r="T2210" s="87"/>
      <c r="U2210" s="90">
        <v>44081.400752314818</v>
      </c>
      <c r="V2210" s="92" t="s">
        <v>4386</v>
      </c>
      <c r="W2210" s="87"/>
      <c r="X2210" s="87"/>
      <c r="Y2210" s="96" t="s">
        <v>6386</v>
      </c>
      <c r="Z2210" s="87"/>
      <c r="AA2210" s="48">
        <v>0</v>
      </c>
      <c r="AB2210" s="49">
        <v>0</v>
      </c>
      <c r="AC2210" s="48">
        <v>1</v>
      </c>
      <c r="AD2210" s="49">
        <v>4.166666666666667</v>
      </c>
      <c r="AE2210" s="48">
        <v>0</v>
      </c>
      <c r="AF2210" s="49">
        <v>0</v>
      </c>
      <c r="AG2210" s="48">
        <v>23</v>
      </c>
      <c r="AH2210" s="49">
        <v>95.833333333333329</v>
      </c>
      <c r="AI2210" s="48">
        <v>24</v>
      </c>
    </row>
    <row r="2211" spans="1:35" x14ac:dyDescent="0.25">
      <c r="A2211" s="62" t="s">
        <v>1074</v>
      </c>
      <c r="B2211" s="62" t="s">
        <v>1584</v>
      </c>
      <c r="C2211" s="63"/>
      <c r="D2211" s="64"/>
      <c r="E2211" s="65"/>
      <c r="F2211" s="66"/>
      <c r="G2211" s="63"/>
      <c r="H2211" s="67"/>
      <c r="I2211" s="68"/>
      <c r="J2211" s="68"/>
      <c r="K2211" s="34"/>
      <c r="L2211" s="75">
        <v>2211</v>
      </c>
      <c r="M2211" s="75" t="b">
        <f xml:space="preserve"> IF(AND(Edges[Relationship Date (UTC)] &gt;= Misc!$O$2, Edges[Relationship Date (UTC)] &lt;= Misc!$P$2,Edges[Tweet Date (UTC)] &gt;= Misc!$O$3, Edges[Tweet Date (UTC)] &lt;= Misc!$P$3,TRUE), TRUE, FALSE)</f>
        <v>1</v>
      </c>
      <c r="N2211" s="70"/>
      <c r="O2211" s="87" t="s">
        <v>1908</v>
      </c>
      <c r="P2211" s="90">
        <v>44081.400775462964</v>
      </c>
      <c r="Q2211" s="87" t="s">
        <v>2172</v>
      </c>
      <c r="R2211" s="87"/>
      <c r="S2211" s="87"/>
      <c r="T2211" s="87" t="s">
        <v>2743</v>
      </c>
      <c r="U2211" s="90">
        <v>44081.400775462964</v>
      </c>
      <c r="V2211" s="92" t="s">
        <v>4387</v>
      </c>
      <c r="W2211" s="87"/>
      <c r="X2211" s="87"/>
      <c r="Y2211" s="96" t="s">
        <v>6387</v>
      </c>
      <c r="Z2211" s="87"/>
      <c r="AA2211" s="48">
        <v>0</v>
      </c>
      <c r="AB2211" s="49">
        <v>0</v>
      </c>
      <c r="AC2211" s="48">
        <v>0</v>
      </c>
      <c r="AD2211" s="49">
        <v>0</v>
      </c>
      <c r="AE2211" s="48">
        <v>0</v>
      </c>
      <c r="AF2211" s="49">
        <v>0</v>
      </c>
      <c r="AG2211" s="48">
        <v>37</v>
      </c>
      <c r="AH2211" s="49">
        <v>100</v>
      </c>
      <c r="AI2211" s="48">
        <v>37</v>
      </c>
    </row>
    <row r="2212" spans="1:35" x14ac:dyDescent="0.25">
      <c r="A2212" s="62" t="s">
        <v>1074</v>
      </c>
      <c r="B2212" s="62" t="s">
        <v>1352</v>
      </c>
      <c r="C2212" s="63"/>
      <c r="D2212" s="64"/>
      <c r="E2212" s="65"/>
      <c r="F2212" s="66"/>
      <c r="G2212" s="63"/>
      <c r="H2212" s="67"/>
      <c r="I2212" s="68"/>
      <c r="J2212" s="68"/>
      <c r="K2212" s="34"/>
      <c r="L2212" s="75">
        <v>2212</v>
      </c>
      <c r="M2212" s="75" t="b">
        <f xml:space="preserve"> IF(AND(Edges[Relationship Date (UTC)] &gt;= Misc!$O$2, Edges[Relationship Date (UTC)] &lt;= Misc!$P$2,Edges[Tweet Date (UTC)] &gt;= Misc!$O$3, Edges[Tweet Date (UTC)] &lt;= Misc!$P$3,TRUE), TRUE, FALSE)</f>
        <v>1</v>
      </c>
      <c r="N2212" s="70"/>
      <c r="O2212" s="87" t="s">
        <v>1908</v>
      </c>
      <c r="P2212" s="90">
        <v>44081.395289351851</v>
      </c>
      <c r="Q2212" s="87" t="s">
        <v>2163</v>
      </c>
      <c r="R2212" s="87"/>
      <c r="S2212" s="87"/>
      <c r="T2212" s="87"/>
      <c r="U2212" s="90">
        <v>44081.395289351851</v>
      </c>
      <c r="V2212" s="92" t="s">
        <v>4388</v>
      </c>
      <c r="W2212" s="87"/>
      <c r="X2212" s="87"/>
      <c r="Y2212" s="96" t="s">
        <v>6388</v>
      </c>
      <c r="Z2212" s="87"/>
      <c r="AA2212" s="48">
        <v>0</v>
      </c>
      <c r="AB2212" s="49">
        <v>0</v>
      </c>
      <c r="AC2212" s="48">
        <v>0</v>
      </c>
      <c r="AD2212" s="49">
        <v>0</v>
      </c>
      <c r="AE2212" s="48">
        <v>0</v>
      </c>
      <c r="AF2212" s="49">
        <v>0</v>
      </c>
      <c r="AG2212" s="48">
        <v>48</v>
      </c>
      <c r="AH2212" s="49">
        <v>100</v>
      </c>
      <c r="AI2212" s="48">
        <v>48</v>
      </c>
    </row>
    <row r="2213" spans="1:35" x14ac:dyDescent="0.25">
      <c r="A2213" s="62" t="s">
        <v>1075</v>
      </c>
      <c r="B2213" s="62" t="s">
        <v>1165</v>
      </c>
      <c r="C2213" s="63"/>
      <c r="D2213" s="64"/>
      <c r="E2213" s="65"/>
      <c r="F2213" s="66"/>
      <c r="G2213" s="63"/>
      <c r="H2213" s="67"/>
      <c r="I2213" s="68"/>
      <c r="J2213" s="68"/>
      <c r="K2213" s="34"/>
      <c r="L2213" s="75">
        <v>2213</v>
      </c>
      <c r="M2213" s="75" t="b">
        <f xml:space="preserve"> IF(AND(Edges[Relationship Date (UTC)] &gt;= Misc!$O$2, Edges[Relationship Date (UTC)] &lt;= Misc!$P$2,Edges[Tweet Date (UTC)] &gt;= Misc!$O$3, Edges[Tweet Date (UTC)] &lt;= Misc!$P$3,TRUE), TRUE, FALSE)</f>
        <v>1</v>
      </c>
      <c r="N2213" s="70"/>
      <c r="O2213" s="87" t="s">
        <v>1908</v>
      </c>
      <c r="P2213" s="90">
        <v>44081.400752314818</v>
      </c>
      <c r="Q2213" s="87" t="s">
        <v>1932</v>
      </c>
      <c r="R2213" s="87"/>
      <c r="S2213" s="87"/>
      <c r="T2213" s="87" t="s">
        <v>2743</v>
      </c>
      <c r="U2213" s="90">
        <v>44081.400752314818</v>
      </c>
      <c r="V2213" s="92" t="s">
        <v>4389</v>
      </c>
      <c r="W2213" s="87"/>
      <c r="X2213" s="87"/>
      <c r="Y2213" s="96" t="s">
        <v>6389</v>
      </c>
      <c r="Z2213" s="87"/>
      <c r="AA2213" s="48">
        <v>0</v>
      </c>
      <c r="AB2213" s="49">
        <v>0</v>
      </c>
      <c r="AC2213" s="48">
        <v>0</v>
      </c>
      <c r="AD2213" s="49">
        <v>0</v>
      </c>
      <c r="AE2213" s="48">
        <v>0</v>
      </c>
      <c r="AF2213" s="49">
        <v>0</v>
      </c>
      <c r="AG2213" s="48">
        <v>26</v>
      </c>
      <c r="AH2213" s="49">
        <v>100</v>
      </c>
      <c r="AI2213" s="48">
        <v>26</v>
      </c>
    </row>
    <row r="2214" spans="1:35" x14ac:dyDescent="0.25">
      <c r="A2214" s="62" t="s">
        <v>1075</v>
      </c>
      <c r="B2214" s="62" t="s">
        <v>1165</v>
      </c>
      <c r="C2214" s="63"/>
      <c r="D2214" s="64"/>
      <c r="E2214" s="65"/>
      <c r="F2214" s="66"/>
      <c r="G2214" s="63"/>
      <c r="H2214" s="67"/>
      <c r="I2214" s="68"/>
      <c r="J2214" s="68"/>
      <c r="K2214" s="34"/>
      <c r="L2214" s="75">
        <v>2214</v>
      </c>
      <c r="M2214" s="75" t="b">
        <f xml:space="preserve"> IF(AND(Edges[Relationship Date (UTC)] &gt;= Misc!$O$2, Edges[Relationship Date (UTC)] &lt;= Misc!$P$2,Edges[Tweet Date (UTC)] &gt;= Misc!$O$3, Edges[Tweet Date (UTC)] &lt;= Misc!$P$3,TRUE), TRUE, FALSE)</f>
        <v>1</v>
      </c>
      <c r="N2214" s="70"/>
      <c r="O2214" s="87" t="s">
        <v>1908</v>
      </c>
      <c r="P2214" s="90">
        <v>44081.400833333333</v>
      </c>
      <c r="Q2214" s="87" t="s">
        <v>1972</v>
      </c>
      <c r="R2214" s="87"/>
      <c r="S2214" s="87"/>
      <c r="T2214" s="87"/>
      <c r="U2214" s="90">
        <v>44081.400833333333</v>
      </c>
      <c r="V2214" s="92" t="s">
        <v>4390</v>
      </c>
      <c r="W2214" s="87"/>
      <c r="X2214" s="87"/>
      <c r="Y2214" s="96" t="s">
        <v>6390</v>
      </c>
      <c r="Z2214" s="87"/>
      <c r="AA2214" s="48">
        <v>0</v>
      </c>
      <c r="AB2214" s="49">
        <v>0</v>
      </c>
      <c r="AC2214" s="48">
        <v>0</v>
      </c>
      <c r="AD2214" s="49">
        <v>0</v>
      </c>
      <c r="AE2214" s="48">
        <v>0</v>
      </c>
      <c r="AF2214" s="49">
        <v>0</v>
      </c>
      <c r="AG2214" s="48">
        <v>41</v>
      </c>
      <c r="AH2214" s="49">
        <v>100</v>
      </c>
      <c r="AI2214" s="48">
        <v>41</v>
      </c>
    </row>
    <row r="2215" spans="1:35" x14ac:dyDescent="0.25">
      <c r="A2215" s="62" t="s">
        <v>1076</v>
      </c>
      <c r="B2215" s="62" t="s">
        <v>1828</v>
      </c>
      <c r="C2215" s="63"/>
      <c r="D2215" s="64"/>
      <c r="E2215" s="65"/>
      <c r="F2215" s="66"/>
      <c r="G2215" s="63"/>
      <c r="H2215" s="67"/>
      <c r="I2215" s="68"/>
      <c r="J2215" s="68"/>
      <c r="K2215" s="34"/>
      <c r="L2215" s="75">
        <v>2215</v>
      </c>
      <c r="M2215" s="75" t="b">
        <f xml:space="preserve"> IF(AND(Edges[Relationship Date (UTC)] &gt;= Misc!$O$2, Edges[Relationship Date (UTC)] &lt;= Misc!$P$2,Edges[Tweet Date (UTC)] &gt;= Misc!$O$3, Edges[Tweet Date (UTC)] &lt;= Misc!$P$3,TRUE), TRUE, FALSE)</f>
        <v>1</v>
      </c>
      <c r="N2215" s="70"/>
      <c r="O2215" s="87" t="s">
        <v>1908</v>
      </c>
      <c r="P2215" s="90">
        <v>44081.400983796295</v>
      </c>
      <c r="Q2215" s="87" t="s">
        <v>2504</v>
      </c>
      <c r="R2215" s="87"/>
      <c r="S2215" s="87"/>
      <c r="T2215" s="87"/>
      <c r="U2215" s="90">
        <v>44081.400983796295</v>
      </c>
      <c r="V2215" s="92" t="s">
        <v>4391</v>
      </c>
      <c r="W2215" s="87"/>
      <c r="X2215" s="87"/>
      <c r="Y2215" s="96" t="s">
        <v>6391</v>
      </c>
      <c r="Z2215" s="87"/>
      <c r="AA2215" s="48">
        <v>0</v>
      </c>
      <c r="AB2215" s="49">
        <v>0</v>
      </c>
      <c r="AC2215" s="48">
        <v>0</v>
      </c>
      <c r="AD2215" s="49">
        <v>0</v>
      </c>
      <c r="AE2215" s="48">
        <v>0</v>
      </c>
      <c r="AF2215" s="49">
        <v>0</v>
      </c>
      <c r="AG2215" s="48">
        <v>41</v>
      </c>
      <c r="AH2215" s="49">
        <v>100</v>
      </c>
      <c r="AI2215" s="48">
        <v>41</v>
      </c>
    </row>
    <row r="2216" spans="1:35" x14ac:dyDescent="0.25">
      <c r="A2216" s="62" t="s">
        <v>1077</v>
      </c>
      <c r="B2216" s="62" t="s">
        <v>1352</v>
      </c>
      <c r="C2216" s="63"/>
      <c r="D2216" s="64"/>
      <c r="E2216" s="65"/>
      <c r="F2216" s="66"/>
      <c r="G2216" s="63"/>
      <c r="H2216" s="67"/>
      <c r="I2216" s="68"/>
      <c r="J2216" s="68"/>
      <c r="K2216" s="34"/>
      <c r="L2216" s="75">
        <v>2216</v>
      </c>
      <c r="M2216" s="75" t="b">
        <f xml:space="preserve"> IF(AND(Edges[Relationship Date (UTC)] &gt;= Misc!$O$2, Edges[Relationship Date (UTC)] &lt;= Misc!$P$2,Edges[Tweet Date (UTC)] &gt;= Misc!$O$3, Edges[Tweet Date (UTC)] &lt;= Misc!$P$3,TRUE), TRUE, FALSE)</f>
        <v>1</v>
      </c>
      <c r="N2216" s="70"/>
      <c r="O2216" s="87" t="s">
        <v>1908</v>
      </c>
      <c r="P2216" s="90">
        <v>44081.401006944441</v>
      </c>
      <c r="Q2216" s="87" t="s">
        <v>2163</v>
      </c>
      <c r="R2216" s="87"/>
      <c r="S2216" s="87"/>
      <c r="T2216" s="87"/>
      <c r="U2216" s="90">
        <v>44081.401006944441</v>
      </c>
      <c r="V2216" s="92" t="s">
        <v>4392</v>
      </c>
      <c r="W2216" s="87"/>
      <c r="X2216" s="87"/>
      <c r="Y2216" s="96" t="s">
        <v>6392</v>
      </c>
      <c r="Z2216" s="87"/>
      <c r="AA2216" s="48">
        <v>0</v>
      </c>
      <c r="AB2216" s="49">
        <v>0</v>
      </c>
      <c r="AC2216" s="48">
        <v>0</v>
      </c>
      <c r="AD2216" s="49">
        <v>0</v>
      </c>
      <c r="AE2216" s="48">
        <v>0</v>
      </c>
      <c r="AF2216" s="49">
        <v>0</v>
      </c>
      <c r="AG2216" s="48">
        <v>48</v>
      </c>
      <c r="AH2216" s="49">
        <v>100</v>
      </c>
      <c r="AI2216" s="48">
        <v>48</v>
      </c>
    </row>
    <row r="2217" spans="1:35" x14ac:dyDescent="0.25">
      <c r="A2217" s="62" t="s">
        <v>1078</v>
      </c>
      <c r="B2217" s="62" t="s">
        <v>1359</v>
      </c>
      <c r="C2217" s="63"/>
      <c r="D2217" s="64"/>
      <c r="E2217" s="65"/>
      <c r="F2217" s="66"/>
      <c r="G2217" s="63"/>
      <c r="H2217" s="67"/>
      <c r="I2217" s="68"/>
      <c r="J2217" s="68"/>
      <c r="K2217" s="34"/>
      <c r="L2217" s="75">
        <v>2217</v>
      </c>
      <c r="M2217" s="75" t="b">
        <f xml:space="preserve"> IF(AND(Edges[Relationship Date (UTC)] &gt;= Misc!$O$2, Edges[Relationship Date (UTC)] &lt;= Misc!$P$2,Edges[Tweet Date (UTC)] &gt;= Misc!$O$3, Edges[Tweet Date (UTC)] &lt;= Misc!$P$3,TRUE), TRUE, FALSE)</f>
        <v>1</v>
      </c>
      <c r="N2217" s="70"/>
      <c r="O2217" s="87" t="s">
        <v>1908</v>
      </c>
      <c r="P2217" s="90">
        <v>44081.401064814818</v>
      </c>
      <c r="Q2217" s="87" t="s">
        <v>1923</v>
      </c>
      <c r="R2217" s="87"/>
      <c r="S2217" s="87"/>
      <c r="T2217" s="87" t="s">
        <v>2748</v>
      </c>
      <c r="U2217" s="90">
        <v>44081.401064814818</v>
      </c>
      <c r="V2217" s="92" t="s">
        <v>4393</v>
      </c>
      <c r="W2217" s="87"/>
      <c r="X2217" s="87"/>
      <c r="Y2217" s="96" t="s">
        <v>6393</v>
      </c>
      <c r="Z2217" s="87"/>
      <c r="AA2217" s="48">
        <v>0</v>
      </c>
      <c r="AB2217" s="49">
        <v>0</v>
      </c>
      <c r="AC2217" s="48">
        <v>0</v>
      </c>
      <c r="AD2217" s="49">
        <v>0</v>
      </c>
      <c r="AE2217" s="48">
        <v>0</v>
      </c>
      <c r="AF2217" s="49">
        <v>0</v>
      </c>
      <c r="AG2217" s="48">
        <v>14</v>
      </c>
      <c r="AH2217" s="49">
        <v>100</v>
      </c>
      <c r="AI2217" s="48">
        <v>14</v>
      </c>
    </row>
    <row r="2218" spans="1:35" x14ac:dyDescent="0.25">
      <c r="A2218" s="62" t="s">
        <v>1079</v>
      </c>
      <c r="B2218" s="62" t="s">
        <v>1761</v>
      </c>
      <c r="C2218" s="63"/>
      <c r="D2218" s="64"/>
      <c r="E2218" s="65"/>
      <c r="F2218" s="66"/>
      <c r="G2218" s="63"/>
      <c r="H2218" s="67"/>
      <c r="I2218" s="68"/>
      <c r="J2218" s="68"/>
      <c r="K2218" s="34"/>
      <c r="L2218" s="75">
        <v>2218</v>
      </c>
      <c r="M2218" s="75" t="b">
        <f xml:space="preserve"> IF(AND(Edges[Relationship Date (UTC)] &gt;= Misc!$O$2, Edges[Relationship Date (UTC)] &lt;= Misc!$P$2,Edges[Tweet Date (UTC)] &gt;= Misc!$O$3, Edges[Tweet Date (UTC)] &lt;= Misc!$P$3,TRUE), TRUE, FALSE)</f>
        <v>1</v>
      </c>
      <c r="N2218" s="70"/>
      <c r="O2218" s="87" t="s">
        <v>1908</v>
      </c>
      <c r="P2218" s="90">
        <v>44081.40116898148</v>
      </c>
      <c r="Q2218" s="87" t="s">
        <v>2394</v>
      </c>
      <c r="R2218" s="87"/>
      <c r="S2218" s="87"/>
      <c r="T2218" s="87" t="s">
        <v>2743</v>
      </c>
      <c r="U2218" s="90">
        <v>44081.40116898148</v>
      </c>
      <c r="V2218" s="92" t="s">
        <v>4394</v>
      </c>
      <c r="W2218" s="87"/>
      <c r="X2218" s="87"/>
      <c r="Y2218" s="96" t="s">
        <v>6394</v>
      </c>
      <c r="Z2218" s="87"/>
      <c r="AA2218" s="48">
        <v>0</v>
      </c>
      <c r="AB2218" s="49">
        <v>0</v>
      </c>
      <c r="AC2218" s="48">
        <v>0</v>
      </c>
      <c r="AD2218" s="49">
        <v>0</v>
      </c>
      <c r="AE2218" s="48">
        <v>0</v>
      </c>
      <c r="AF2218" s="49">
        <v>0</v>
      </c>
      <c r="AG2218" s="48">
        <v>17</v>
      </c>
      <c r="AH2218" s="49">
        <v>100</v>
      </c>
      <c r="AI2218" s="48">
        <v>17</v>
      </c>
    </row>
    <row r="2219" spans="1:35" x14ac:dyDescent="0.25">
      <c r="A2219" s="62" t="s">
        <v>1080</v>
      </c>
      <c r="B2219" s="62" t="s">
        <v>1523</v>
      </c>
      <c r="C2219" s="63"/>
      <c r="D2219" s="64"/>
      <c r="E2219" s="65"/>
      <c r="F2219" s="66"/>
      <c r="G2219" s="63"/>
      <c r="H2219" s="67"/>
      <c r="I2219" s="68"/>
      <c r="J2219" s="68"/>
      <c r="K2219" s="34"/>
      <c r="L2219" s="75">
        <v>2219</v>
      </c>
      <c r="M2219" s="75" t="b">
        <f xml:space="preserve"> IF(AND(Edges[Relationship Date (UTC)] &gt;= Misc!$O$2, Edges[Relationship Date (UTC)] &lt;= Misc!$P$2,Edges[Tweet Date (UTC)] &gt;= Misc!$O$3, Edges[Tweet Date (UTC)] &lt;= Misc!$P$3,TRUE), TRUE, FALSE)</f>
        <v>1</v>
      </c>
      <c r="N2219" s="70"/>
      <c r="O2219" s="87" t="s">
        <v>1908</v>
      </c>
      <c r="P2219" s="90">
        <v>44081.40121527778</v>
      </c>
      <c r="Q2219" s="87" t="s">
        <v>2103</v>
      </c>
      <c r="R2219" s="87"/>
      <c r="S2219" s="87"/>
      <c r="T2219" s="87" t="s">
        <v>2743</v>
      </c>
      <c r="U2219" s="90">
        <v>44081.40121527778</v>
      </c>
      <c r="V2219" s="92" t="s">
        <v>4395</v>
      </c>
      <c r="W2219" s="87"/>
      <c r="X2219" s="87"/>
      <c r="Y2219" s="96" t="s">
        <v>6395</v>
      </c>
      <c r="Z2219" s="87"/>
      <c r="AA2219" s="48">
        <v>0</v>
      </c>
      <c r="AB2219" s="49">
        <v>0</v>
      </c>
      <c r="AC2219" s="48">
        <v>0</v>
      </c>
      <c r="AD2219" s="49">
        <v>0</v>
      </c>
      <c r="AE2219" s="48">
        <v>0</v>
      </c>
      <c r="AF2219" s="49">
        <v>0</v>
      </c>
      <c r="AG2219" s="48">
        <v>3</v>
      </c>
      <c r="AH2219" s="49">
        <v>100</v>
      </c>
      <c r="AI2219" s="48">
        <v>3</v>
      </c>
    </row>
    <row r="2220" spans="1:35" x14ac:dyDescent="0.25">
      <c r="A2220" s="62" t="s">
        <v>1081</v>
      </c>
      <c r="B2220" s="62" t="s">
        <v>1165</v>
      </c>
      <c r="C2220" s="63"/>
      <c r="D2220" s="64"/>
      <c r="E2220" s="65"/>
      <c r="F2220" s="66"/>
      <c r="G2220" s="63"/>
      <c r="H2220" s="67"/>
      <c r="I2220" s="68"/>
      <c r="J2220" s="68"/>
      <c r="K2220" s="34"/>
      <c r="L2220" s="75">
        <v>2220</v>
      </c>
      <c r="M2220" s="75" t="b">
        <f xml:space="preserve"> IF(AND(Edges[Relationship Date (UTC)] &gt;= Misc!$O$2, Edges[Relationship Date (UTC)] &lt;= Misc!$P$2,Edges[Tweet Date (UTC)] &gt;= Misc!$O$3, Edges[Tweet Date (UTC)] &lt;= Misc!$P$3,TRUE), TRUE, FALSE)</f>
        <v>1</v>
      </c>
      <c r="N2220" s="70"/>
      <c r="O2220" s="87" t="s">
        <v>1908</v>
      </c>
      <c r="P2220" s="90">
        <v>44081.401226851849</v>
      </c>
      <c r="Q2220" s="87" t="s">
        <v>1918</v>
      </c>
      <c r="R2220" s="87"/>
      <c r="S2220" s="87"/>
      <c r="T2220" s="87"/>
      <c r="U2220" s="90">
        <v>44081.401226851849</v>
      </c>
      <c r="V2220" s="92" t="s">
        <v>4396</v>
      </c>
      <c r="W2220" s="87"/>
      <c r="X2220" s="87"/>
      <c r="Y2220" s="96" t="s">
        <v>6396</v>
      </c>
      <c r="Z2220" s="87"/>
      <c r="AA2220" s="48">
        <v>0</v>
      </c>
      <c r="AB2220" s="49">
        <v>0</v>
      </c>
      <c r="AC2220" s="48">
        <v>0</v>
      </c>
      <c r="AD2220" s="49">
        <v>0</v>
      </c>
      <c r="AE2220" s="48">
        <v>0</v>
      </c>
      <c r="AF2220" s="49">
        <v>0</v>
      </c>
      <c r="AG2220" s="48">
        <v>44</v>
      </c>
      <c r="AH2220" s="49">
        <v>100</v>
      </c>
      <c r="AI2220" s="48">
        <v>44</v>
      </c>
    </row>
    <row r="2221" spans="1:35" x14ac:dyDescent="0.25">
      <c r="A2221" s="62" t="s">
        <v>1082</v>
      </c>
      <c r="B2221" s="62" t="s">
        <v>1165</v>
      </c>
      <c r="C2221" s="63"/>
      <c r="D2221" s="64"/>
      <c r="E2221" s="65"/>
      <c r="F2221" s="66"/>
      <c r="G2221" s="63"/>
      <c r="H2221" s="67"/>
      <c r="I2221" s="68"/>
      <c r="J2221" s="68"/>
      <c r="K2221" s="34"/>
      <c r="L2221" s="75">
        <v>2221</v>
      </c>
      <c r="M2221" s="75" t="b">
        <f xml:space="preserve"> IF(AND(Edges[Relationship Date (UTC)] &gt;= Misc!$O$2, Edges[Relationship Date (UTC)] &lt;= Misc!$P$2,Edges[Tweet Date (UTC)] &gt;= Misc!$O$3, Edges[Tweet Date (UTC)] &lt;= Misc!$P$3,TRUE), TRUE, FALSE)</f>
        <v>1</v>
      </c>
      <c r="N2221" s="70"/>
      <c r="O2221" s="87" t="s">
        <v>1908</v>
      </c>
      <c r="P2221" s="90">
        <v>44081.401261574072</v>
      </c>
      <c r="Q2221" s="87" t="s">
        <v>1918</v>
      </c>
      <c r="R2221" s="87"/>
      <c r="S2221" s="87"/>
      <c r="T2221" s="87"/>
      <c r="U2221" s="90">
        <v>44081.401261574072</v>
      </c>
      <c r="V2221" s="92" t="s">
        <v>4397</v>
      </c>
      <c r="W2221" s="87"/>
      <c r="X2221" s="87"/>
      <c r="Y2221" s="96" t="s">
        <v>6397</v>
      </c>
      <c r="Z2221" s="87"/>
      <c r="AA2221" s="48">
        <v>0</v>
      </c>
      <c r="AB2221" s="49">
        <v>0</v>
      </c>
      <c r="AC2221" s="48">
        <v>0</v>
      </c>
      <c r="AD2221" s="49">
        <v>0</v>
      </c>
      <c r="AE2221" s="48">
        <v>0</v>
      </c>
      <c r="AF2221" s="49">
        <v>0</v>
      </c>
      <c r="AG2221" s="48">
        <v>44</v>
      </c>
      <c r="AH2221" s="49">
        <v>100</v>
      </c>
      <c r="AI2221" s="48">
        <v>44</v>
      </c>
    </row>
    <row r="2222" spans="1:35" x14ac:dyDescent="0.25">
      <c r="A2222" s="62" t="s">
        <v>1083</v>
      </c>
      <c r="B2222" s="62" t="s">
        <v>1165</v>
      </c>
      <c r="C2222" s="63"/>
      <c r="D2222" s="64"/>
      <c r="E2222" s="65"/>
      <c r="F2222" s="66"/>
      <c r="G2222" s="63"/>
      <c r="H2222" s="67"/>
      <c r="I2222" s="68"/>
      <c r="J2222" s="68"/>
      <c r="K2222" s="34"/>
      <c r="L2222" s="75">
        <v>2222</v>
      </c>
      <c r="M2222" s="75" t="b">
        <f xml:space="preserve"> IF(AND(Edges[Relationship Date (UTC)] &gt;= Misc!$O$2, Edges[Relationship Date (UTC)] &lt;= Misc!$P$2,Edges[Tweet Date (UTC)] &gt;= Misc!$O$3, Edges[Tweet Date (UTC)] &lt;= Misc!$P$3,TRUE), TRUE, FALSE)</f>
        <v>1</v>
      </c>
      <c r="N2222" s="70"/>
      <c r="O2222" s="87" t="s">
        <v>1908</v>
      </c>
      <c r="P2222" s="90">
        <v>44081.401261574072</v>
      </c>
      <c r="Q2222" s="87" t="s">
        <v>1932</v>
      </c>
      <c r="R2222" s="87"/>
      <c r="S2222" s="87"/>
      <c r="T2222" s="87" t="s">
        <v>2743</v>
      </c>
      <c r="U2222" s="90">
        <v>44081.401261574072</v>
      </c>
      <c r="V2222" s="92" t="s">
        <v>4398</v>
      </c>
      <c r="W2222" s="87"/>
      <c r="X2222" s="87"/>
      <c r="Y2222" s="96" t="s">
        <v>6398</v>
      </c>
      <c r="Z2222" s="87"/>
      <c r="AA2222" s="48">
        <v>0</v>
      </c>
      <c r="AB2222" s="49">
        <v>0</v>
      </c>
      <c r="AC2222" s="48">
        <v>0</v>
      </c>
      <c r="AD2222" s="49">
        <v>0</v>
      </c>
      <c r="AE2222" s="48">
        <v>0</v>
      </c>
      <c r="AF2222" s="49">
        <v>0</v>
      </c>
      <c r="AG2222" s="48">
        <v>26</v>
      </c>
      <c r="AH2222" s="49">
        <v>100</v>
      </c>
      <c r="AI2222" s="48">
        <v>26</v>
      </c>
    </row>
    <row r="2223" spans="1:35" x14ac:dyDescent="0.25">
      <c r="A2223" s="62" t="s">
        <v>1084</v>
      </c>
      <c r="B2223" s="62" t="s">
        <v>1349</v>
      </c>
      <c r="C2223" s="63"/>
      <c r="D2223" s="64"/>
      <c r="E2223" s="65"/>
      <c r="F2223" s="66"/>
      <c r="G2223" s="63"/>
      <c r="H2223" s="67"/>
      <c r="I2223" s="68"/>
      <c r="J2223" s="68"/>
      <c r="K2223" s="34"/>
      <c r="L2223" s="75">
        <v>2223</v>
      </c>
      <c r="M2223" s="75" t="b">
        <f xml:space="preserve"> IF(AND(Edges[Relationship Date (UTC)] &gt;= Misc!$O$2, Edges[Relationship Date (UTC)] &lt;= Misc!$P$2,Edges[Tweet Date (UTC)] &gt;= Misc!$O$3, Edges[Tweet Date (UTC)] &lt;= Misc!$P$3,TRUE), TRUE, FALSE)</f>
        <v>1</v>
      </c>
      <c r="N2223" s="70"/>
      <c r="O2223" s="87" t="s">
        <v>1908</v>
      </c>
      <c r="P2223" s="90">
        <v>44081.401273148149</v>
      </c>
      <c r="Q2223" s="87" t="s">
        <v>1915</v>
      </c>
      <c r="R2223" s="87"/>
      <c r="S2223" s="87"/>
      <c r="T2223" s="87" t="s">
        <v>2743</v>
      </c>
      <c r="U2223" s="90">
        <v>44081.401273148149</v>
      </c>
      <c r="V2223" s="92" t="s">
        <v>4399</v>
      </c>
      <c r="W2223" s="87"/>
      <c r="X2223" s="87"/>
      <c r="Y2223" s="96" t="s">
        <v>6399</v>
      </c>
      <c r="Z2223" s="87"/>
      <c r="AA2223" s="48">
        <v>0</v>
      </c>
      <c r="AB2223" s="49">
        <v>0</v>
      </c>
      <c r="AC2223" s="48">
        <v>0</v>
      </c>
      <c r="AD2223" s="49">
        <v>0</v>
      </c>
      <c r="AE2223" s="48">
        <v>0</v>
      </c>
      <c r="AF2223" s="49">
        <v>0</v>
      </c>
      <c r="AG2223" s="48">
        <v>32</v>
      </c>
      <c r="AH2223" s="49">
        <v>100</v>
      </c>
      <c r="AI2223" s="48">
        <v>32</v>
      </c>
    </row>
    <row r="2224" spans="1:35" x14ac:dyDescent="0.25">
      <c r="A2224" s="62" t="s">
        <v>1085</v>
      </c>
      <c r="B2224" s="62" t="s">
        <v>1512</v>
      </c>
      <c r="C2224" s="63"/>
      <c r="D2224" s="64"/>
      <c r="E2224" s="65"/>
      <c r="F2224" s="66"/>
      <c r="G2224" s="63"/>
      <c r="H2224" s="67"/>
      <c r="I2224" s="68"/>
      <c r="J2224" s="68"/>
      <c r="K2224" s="34"/>
      <c r="L2224" s="75">
        <v>2224</v>
      </c>
      <c r="M2224" s="75" t="b">
        <f xml:space="preserve"> IF(AND(Edges[Relationship Date (UTC)] &gt;= Misc!$O$2, Edges[Relationship Date (UTC)] &lt;= Misc!$P$2,Edges[Tweet Date (UTC)] &gt;= Misc!$O$3, Edges[Tweet Date (UTC)] &lt;= Misc!$P$3,TRUE), TRUE, FALSE)</f>
        <v>1</v>
      </c>
      <c r="N2224" s="70"/>
      <c r="O2224" s="87" t="s">
        <v>1908</v>
      </c>
      <c r="P2224" s="90">
        <v>44081.401435185187</v>
      </c>
      <c r="Q2224" s="87" t="s">
        <v>2096</v>
      </c>
      <c r="R2224" s="87"/>
      <c r="S2224" s="87"/>
      <c r="T2224" s="87" t="s">
        <v>2743</v>
      </c>
      <c r="U2224" s="90">
        <v>44081.401435185187</v>
      </c>
      <c r="V2224" s="92" t="s">
        <v>4400</v>
      </c>
      <c r="W2224" s="87"/>
      <c r="X2224" s="87"/>
      <c r="Y2224" s="96" t="s">
        <v>6400</v>
      </c>
      <c r="Z2224" s="87"/>
      <c r="AA2224" s="48">
        <v>0</v>
      </c>
      <c r="AB2224" s="49">
        <v>0</v>
      </c>
      <c r="AC2224" s="48">
        <v>0</v>
      </c>
      <c r="AD2224" s="49">
        <v>0</v>
      </c>
      <c r="AE2224" s="48">
        <v>0</v>
      </c>
      <c r="AF2224" s="49">
        <v>0</v>
      </c>
      <c r="AG2224" s="48">
        <v>43</v>
      </c>
      <c r="AH2224" s="49">
        <v>100</v>
      </c>
      <c r="AI2224" s="48">
        <v>43</v>
      </c>
    </row>
    <row r="2225" spans="1:35" x14ac:dyDescent="0.25">
      <c r="A2225" s="62" t="s">
        <v>1086</v>
      </c>
      <c r="B2225" s="62" t="s">
        <v>1352</v>
      </c>
      <c r="C2225" s="63"/>
      <c r="D2225" s="64"/>
      <c r="E2225" s="65"/>
      <c r="F2225" s="66"/>
      <c r="G2225" s="63"/>
      <c r="H2225" s="67"/>
      <c r="I2225" s="68"/>
      <c r="J2225" s="68"/>
      <c r="K2225" s="34"/>
      <c r="L2225" s="75">
        <v>2225</v>
      </c>
      <c r="M2225" s="75" t="b">
        <f xml:space="preserve"> IF(AND(Edges[Relationship Date (UTC)] &gt;= Misc!$O$2, Edges[Relationship Date (UTC)] &lt;= Misc!$P$2,Edges[Tweet Date (UTC)] &gt;= Misc!$O$3, Edges[Tweet Date (UTC)] &lt;= Misc!$P$3,TRUE), TRUE, FALSE)</f>
        <v>1</v>
      </c>
      <c r="N2225" s="70"/>
      <c r="O2225" s="87" t="s">
        <v>1908</v>
      </c>
      <c r="P2225" s="90">
        <v>44081.397280092591</v>
      </c>
      <c r="Q2225" s="87" t="s">
        <v>1934</v>
      </c>
      <c r="R2225" s="87"/>
      <c r="S2225" s="87"/>
      <c r="T2225" s="87"/>
      <c r="U2225" s="90">
        <v>44081.397280092591</v>
      </c>
      <c r="V2225" s="92" t="s">
        <v>4401</v>
      </c>
      <c r="W2225" s="87"/>
      <c r="X2225" s="87"/>
      <c r="Y2225" s="96" t="s">
        <v>6401</v>
      </c>
      <c r="Z2225" s="87"/>
      <c r="AA2225" s="48">
        <v>0</v>
      </c>
      <c r="AB2225" s="49">
        <v>0</v>
      </c>
      <c r="AC2225" s="48">
        <v>0</v>
      </c>
      <c r="AD2225" s="49">
        <v>0</v>
      </c>
      <c r="AE2225" s="48">
        <v>0</v>
      </c>
      <c r="AF2225" s="49">
        <v>0</v>
      </c>
      <c r="AG2225" s="48">
        <v>48</v>
      </c>
      <c r="AH2225" s="49">
        <v>100</v>
      </c>
      <c r="AI2225" s="48">
        <v>48</v>
      </c>
    </row>
    <row r="2226" spans="1:35" x14ac:dyDescent="0.25">
      <c r="A2226" s="62" t="s">
        <v>1086</v>
      </c>
      <c r="B2226" s="62" t="s">
        <v>1165</v>
      </c>
      <c r="C2226" s="63"/>
      <c r="D2226" s="64"/>
      <c r="E2226" s="65"/>
      <c r="F2226" s="66"/>
      <c r="G2226" s="63"/>
      <c r="H2226" s="67"/>
      <c r="I2226" s="68"/>
      <c r="J2226" s="68"/>
      <c r="K2226" s="34"/>
      <c r="L2226" s="75">
        <v>2226</v>
      </c>
      <c r="M2226" s="75" t="b">
        <f xml:space="preserve"> IF(AND(Edges[Relationship Date (UTC)] &gt;= Misc!$O$2, Edges[Relationship Date (UTC)] &lt;= Misc!$P$2,Edges[Tweet Date (UTC)] &gt;= Misc!$O$3, Edges[Tweet Date (UTC)] &lt;= Misc!$P$3,TRUE), TRUE, FALSE)</f>
        <v>1</v>
      </c>
      <c r="N2226" s="70"/>
      <c r="O2226" s="87" t="s">
        <v>1908</v>
      </c>
      <c r="P2226" s="90">
        <v>44081.398206018515</v>
      </c>
      <c r="Q2226" s="87" t="s">
        <v>1921</v>
      </c>
      <c r="R2226" s="87"/>
      <c r="S2226" s="87"/>
      <c r="T2226" s="87" t="s">
        <v>2747</v>
      </c>
      <c r="U2226" s="90">
        <v>44081.398206018515</v>
      </c>
      <c r="V2226" s="92" t="s">
        <v>4402</v>
      </c>
      <c r="W2226" s="87"/>
      <c r="X2226" s="87"/>
      <c r="Y2226" s="96" t="s">
        <v>6402</v>
      </c>
      <c r="Z2226" s="87"/>
      <c r="AA2226" s="48">
        <v>0</v>
      </c>
      <c r="AB2226" s="49">
        <v>0</v>
      </c>
      <c r="AC2226" s="48">
        <v>0</v>
      </c>
      <c r="AD2226" s="49">
        <v>0</v>
      </c>
      <c r="AE2226" s="48">
        <v>0</v>
      </c>
      <c r="AF2226" s="49">
        <v>0</v>
      </c>
      <c r="AG2226" s="48">
        <v>26</v>
      </c>
      <c r="AH2226" s="49">
        <v>100</v>
      </c>
      <c r="AI2226" s="48">
        <v>26</v>
      </c>
    </row>
    <row r="2227" spans="1:35" x14ac:dyDescent="0.25">
      <c r="A2227" s="62" t="s">
        <v>1086</v>
      </c>
      <c r="B2227" s="62" t="s">
        <v>1165</v>
      </c>
      <c r="C2227" s="63"/>
      <c r="D2227" s="64"/>
      <c r="E2227" s="65"/>
      <c r="F2227" s="66"/>
      <c r="G2227" s="63"/>
      <c r="H2227" s="67"/>
      <c r="I2227" s="68"/>
      <c r="J2227" s="68"/>
      <c r="K2227" s="34"/>
      <c r="L2227" s="75">
        <v>2227</v>
      </c>
      <c r="M2227" s="75" t="b">
        <f xml:space="preserve"> IF(AND(Edges[Relationship Date (UTC)] &gt;= Misc!$O$2, Edges[Relationship Date (UTC)] &lt;= Misc!$P$2,Edges[Tweet Date (UTC)] &gt;= Misc!$O$3, Edges[Tweet Date (UTC)] &lt;= Misc!$P$3,TRUE), TRUE, FALSE)</f>
        <v>1</v>
      </c>
      <c r="N2227" s="70"/>
      <c r="O2227" s="87" t="s">
        <v>1908</v>
      </c>
      <c r="P2227" s="90">
        <v>44081.400613425925</v>
      </c>
      <c r="Q2227" s="87" t="s">
        <v>1970</v>
      </c>
      <c r="R2227" s="87"/>
      <c r="S2227" s="87"/>
      <c r="T2227" s="87"/>
      <c r="U2227" s="90">
        <v>44081.400613425925</v>
      </c>
      <c r="V2227" s="92" t="s">
        <v>4403</v>
      </c>
      <c r="W2227" s="87"/>
      <c r="X2227" s="87"/>
      <c r="Y2227" s="96" t="s">
        <v>6403</v>
      </c>
      <c r="Z2227" s="87"/>
      <c r="AA2227" s="48">
        <v>0</v>
      </c>
      <c r="AB2227" s="49">
        <v>0</v>
      </c>
      <c r="AC2227" s="48">
        <v>0</v>
      </c>
      <c r="AD2227" s="49">
        <v>0</v>
      </c>
      <c r="AE2227" s="48">
        <v>0</v>
      </c>
      <c r="AF2227" s="49">
        <v>0</v>
      </c>
      <c r="AG2227" s="48">
        <v>46</v>
      </c>
      <c r="AH2227" s="49">
        <v>100</v>
      </c>
      <c r="AI2227" s="48">
        <v>46</v>
      </c>
    </row>
    <row r="2228" spans="1:35" x14ac:dyDescent="0.25">
      <c r="A2228" s="62" t="s">
        <v>1086</v>
      </c>
      <c r="B2228" s="62" t="s">
        <v>1165</v>
      </c>
      <c r="C2228" s="63"/>
      <c r="D2228" s="64"/>
      <c r="E2228" s="65"/>
      <c r="F2228" s="66"/>
      <c r="G2228" s="63"/>
      <c r="H2228" s="67"/>
      <c r="I2228" s="68"/>
      <c r="J2228" s="68"/>
      <c r="K2228" s="34"/>
      <c r="L2228" s="75">
        <v>2228</v>
      </c>
      <c r="M2228" s="75" t="b">
        <f xml:space="preserve"> IF(AND(Edges[Relationship Date (UTC)] &gt;= Misc!$O$2, Edges[Relationship Date (UTC)] &lt;= Misc!$P$2,Edges[Tweet Date (UTC)] &gt;= Misc!$O$3, Edges[Tweet Date (UTC)] &lt;= Misc!$P$3,TRUE), TRUE, FALSE)</f>
        <v>1</v>
      </c>
      <c r="N2228" s="70"/>
      <c r="O2228" s="87" t="s">
        <v>1908</v>
      </c>
      <c r="P2228" s="90">
        <v>44081.401446759257</v>
      </c>
      <c r="Q2228" s="87" t="s">
        <v>1918</v>
      </c>
      <c r="R2228" s="87"/>
      <c r="S2228" s="87"/>
      <c r="T2228" s="87"/>
      <c r="U2228" s="90">
        <v>44081.401446759257</v>
      </c>
      <c r="V2228" s="92" t="s">
        <v>4404</v>
      </c>
      <c r="W2228" s="87"/>
      <c r="X2228" s="87"/>
      <c r="Y2228" s="96" t="s">
        <v>6404</v>
      </c>
      <c r="Z2228" s="87"/>
      <c r="AA2228" s="48">
        <v>0</v>
      </c>
      <c r="AB2228" s="49">
        <v>0</v>
      </c>
      <c r="AC2228" s="48">
        <v>0</v>
      </c>
      <c r="AD2228" s="49">
        <v>0</v>
      </c>
      <c r="AE2228" s="48">
        <v>0</v>
      </c>
      <c r="AF2228" s="49">
        <v>0</v>
      </c>
      <c r="AG2228" s="48">
        <v>44</v>
      </c>
      <c r="AH2228" s="49">
        <v>100</v>
      </c>
      <c r="AI2228" s="48">
        <v>44</v>
      </c>
    </row>
    <row r="2229" spans="1:35" x14ac:dyDescent="0.25">
      <c r="A2229" s="62" t="s">
        <v>1087</v>
      </c>
      <c r="B2229" s="62" t="s">
        <v>1359</v>
      </c>
      <c r="C2229" s="63"/>
      <c r="D2229" s="64"/>
      <c r="E2229" s="65"/>
      <c r="F2229" s="66"/>
      <c r="G2229" s="63"/>
      <c r="H2229" s="67"/>
      <c r="I2229" s="68"/>
      <c r="J2229" s="68"/>
      <c r="K2229" s="34"/>
      <c r="L2229" s="75">
        <v>2229</v>
      </c>
      <c r="M2229" s="75" t="b">
        <f xml:space="preserve"> IF(AND(Edges[Relationship Date (UTC)] &gt;= Misc!$O$2, Edges[Relationship Date (UTC)] &lt;= Misc!$P$2,Edges[Tweet Date (UTC)] &gt;= Misc!$O$3, Edges[Tweet Date (UTC)] &lt;= Misc!$P$3,TRUE), TRUE, FALSE)</f>
        <v>1</v>
      </c>
      <c r="N2229" s="70"/>
      <c r="O2229" s="87" t="s">
        <v>1908</v>
      </c>
      <c r="P2229" s="90">
        <v>44081.401458333334</v>
      </c>
      <c r="Q2229" s="87" t="s">
        <v>1923</v>
      </c>
      <c r="R2229" s="87"/>
      <c r="S2229" s="87"/>
      <c r="T2229" s="87" t="s">
        <v>2748</v>
      </c>
      <c r="U2229" s="90">
        <v>44081.401458333334</v>
      </c>
      <c r="V2229" s="92" t="s">
        <v>4405</v>
      </c>
      <c r="W2229" s="87"/>
      <c r="X2229" s="87"/>
      <c r="Y2229" s="96" t="s">
        <v>6405</v>
      </c>
      <c r="Z2229" s="87"/>
      <c r="AA2229" s="48">
        <v>0</v>
      </c>
      <c r="AB2229" s="49">
        <v>0</v>
      </c>
      <c r="AC2229" s="48">
        <v>0</v>
      </c>
      <c r="AD2229" s="49">
        <v>0</v>
      </c>
      <c r="AE2229" s="48">
        <v>0</v>
      </c>
      <c r="AF2229" s="49">
        <v>0</v>
      </c>
      <c r="AG2229" s="48">
        <v>14</v>
      </c>
      <c r="AH2229" s="49">
        <v>100</v>
      </c>
      <c r="AI2229" s="48">
        <v>14</v>
      </c>
    </row>
    <row r="2230" spans="1:35" x14ac:dyDescent="0.25">
      <c r="A2230" s="62" t="s">
        <v>1088</v>
      </c>
      <c r="B2230" s="62" t="s">
        <v>1165</v>
      </c>
      <c r="C2230" s="63"/>
      <c r="D2230" s="64"/>
      <c r="E2230" s="65"/>
      <c r="F2230" s="66"/>
      <c r="G2230" s="63"/>
      <c r="H2230" s="67"/>
      <c r="I2230" s="68"/>
      <c r="J2230" s="68"/>
      <c r="K2230" s="34"/>
      <c r="L2230" s="75">
        <v>2230</v>
      </c>
      <c r="M2230" s="75" t="b">
        <f xml:space="preserve"> IF(AND(Edges[Relationship Date (UTC)] &gt;= Misc!$O$2, Edges[Relationship Date (UTC)] &lt;= Misc!$P$2,Edges[Tweet Date (UTC)] &gt;= Misc!$O$3, Edges[Tweet Date (UTC)] &lt;= Misc!$P$3,TRUE), TRUE, FALSE)</f>
        <v>1</v>
      </c>
      <c r="N2230" s="70"/>
      <c r="O2230" s="87" t="s">
        <v>1908</v>
      </c>
      <c r="P2230" s="90">
        <v>44081.375925925924</v>
      </c>
      <c r="Q2230" s="87" t="s">
        <v>1911</v>
      </c>
      <c r="R2230" s="87"/>
      <c r="S2230" s="87"/>
      <c r="T2230" s="87" t="s">
        <v>2743</v>
      </c>
      <c r="U2230" s="90">
        <v>44081.375925925924</v>
      </c>
      <c r="V2230" s="92" t="s">
        <v>4406</v>
      </c>
      <c r="W2230" s="87"/>
      <c r="X2230" s="87"/>
      <c r="Y2230" s="96" t="s">
        <v>6406</v>
      </c>
      <c r="Z2230" s="87"/>
      <c r="AA2230" s="48">
        <v>0</v>
      </c>
      <c r="AB2230" s="49">
        <v>0</v>
      </c>
      <c r="AC2230" s="48">
        <v>0</v>
      </c>
      <c r="AD2230" s="49">
        <v>0</v>
      </c>
      <c r="AE2230" s="48">
        <v>0</v>
      </c>
      <c r="AF2230" s="49">
        <v>0</v>
      </c>
      <c r="AG2230" s="48">
        <v>29</v>
      </c>
      <c r="AH2230" s="49">
        <v>100</v>
      </c>
      <c r="AI2230" s="48">
        <v>29</v>
      </c>
    </row>
    <row r="2231" spans="1:35" x14ac:dyDescent="0.25">
      <c r="A2231" s="62" t="s">
        <v>1088</v>
      </c>
      <c r="B2231" s="62" t="s">
        <v>1165</v>
      </c>
      <c r="C2231" s="63"/>
      <c r="D2231" s="64"/>
      <c r="E2231" s="65"/>
      <c r="F2231" s="66"/>
      <c r="G2231" s="63"/>
      <c r="H2231" s="67"/>
      <c r="I2231" s="68"/>
      <c r="J2231" s="68"/>
      <c r="K2231" s="34"/>
      <c r="L2231" s="75">
        <v>2231</v>
      </c>
      <c r="M2231" s="75" t="b">
        <f xml:space="preserve"> IF(AND(Edges[Relationship Date (UTC)] &gt;= Misc!$O$2, Edges[Relationship Date (UTC)] &lt;= Misc!$P$2,Edges[Tweet Date (UTC)] &gt;= Misc!$O$3, Edges[Tweet Date (UTC)] &lt;= Misc!$P$3,TRUE), TRUE, FALSE)</f>
        <v>1</v>
      </c>
      <c r="N2231" s="70"/>
      <c r="O2231" s="87" t="s">
        <v>1908</v>
      </c>
      <c r="P2231" s="90">
        <v>44081.400625000002</v>
      </c>
      <c r="Q2231" s="87" t="s">
        <v>2014</v>
      </c>
      <c r="R2231" s="87"/>
      <c r="S2231" s="87"/>
      <c r="T2231" s="87" t="s">
        <v>2743</v>
      </c>
      <c r="U2231" s="90">
        <v>44081.400625000002</v>
      </c>
      <c r="V2231" s="92" t="s">
        <v>4407</v>
      </c>
      <c r="W2231" s="87"/>
      <c r="X2231" s="87"/>
      <c r="Y2231" s="96" t="s">
        <v>6407</v>
      </c>
      <c r="Z2231" s="87"/>
      <c r="AA2231" s="48">
        <v>0</v>
      </c>
      <c r="AB2231" s="49">
        <v>0</v>
      </c>
      <c r="AC2231" s="48">
        <v>0</v>
      </c>
      <c r="AD2231" s="49">
        <v>0</v>
      </c>
      <c r="AE2231" s="48">
        <v>0</v>
      </c>
      <c r="AF2231" s="49">
        <v>0</v>
      </c>
      <c r="AG2231" s="48">
        <v>33</v>
      </c>
      <c r="AH2231" s="49">
        <v>100</v>
      </c>
      <c r="AI2231" s="48">
        <v>33</v>
      </c>
    </row>
    <row r="2232" spans="1:35" x14ac:dyDescent="0.25">
      <c r="A2232" s="62" t="s">
        <v>1088</v>
      </c>
      <c r="B2232" s="62" t="s">
        <v>1165</v>
      </c>
      <c r="C2232" s="63"/>
      <c r="D2232" s="64"/>
      <c r="E2232" s="65"/>
      <c r="F2232" s="66"/>
      <c r="G2232" s="63"/>
      <c r="H2232" s="67"/>
      <c r="I2232" s="68"/>
      <c r="J2232" s="68"/>
      <c r="K2232" s="34"/>
      <c r="L2232" s="75">
        <v>2232</v>
      </c>
      <c r="M2232" s="75" t="b">
        <f xml:space="preserve"> IF(AND(Edges[Relationship Date (UTC)] &gt;= Misc!$O$2, Edges[Relationship Date (UTC)] &lt;= Misc!$P$2,Edges[Tweet Date (UTC)] &gt;= Misc!$O$3, Edges[Tweet Date (UTC)] &lt;= Misc!$P$3,TRUE), TRUE, FALSE)</f>
        <v>1</v>
      </c>
      <c r="N2232" s="70"/>
      <c r="O2232" s="87" t="s">
        <v>1908</v>
      </c>
      <c r="P2232" s="90">
        <v>44081.401469907411</v>
      </c>
      <c r="Q2232" s="87" t="s">
        <v>2345</v>
      </c>
      <c r="R2232" s="87"/>
      <c r="S2232" s="87"/>
      <c r="T2232" s="87"/>
      <c r="U2232" s="90">
        <v>44081.401469907411</v>
      </c>
      <c r="V2232" s="92" t="s">
        <v>4408</v>
      </c>
      <c r="W2232" s="87"/>
      <c r="X2232" s="87"/>
      <c r="Y2232" s="96" t="s">
        <v>6408</v>
      </c>
      <c r="Z2232" s="87"/>
      <c r="AA2232" s="48">
        <v>0</v>
      </c>
      <c r="AB2232" s="49">
        <v>0</v>
      </c>
      <c r="AC2232" s="48">
        <v>0</v>
      </c>
      <c r="AD2232" s="49">
        <v>0</v>
      </c>
      <c r="AE2232" s="48">
        <v>0</v>
      </c>
      <c r="AF2232" s="49">
        <v>0</v>
      </c>
      <c r="AG2232" s="48">
        <v>48</v>
      </c>
      <c r="AH2232" s="49">
        <v>100</v>
      </c>
      <c r="AI2232" s="48">
        <v>48</v>
      </c>
    </row>
    <row r="2233" spans="1:35" x14ac:dyDescent="0.25">
      <c r="A2233" s="62" t="s">
        <v>1089</v>
      </c>
      <c r="B2233" s="62" t="s">
        <v>1361</v>
      </c>
      <c r="C2233" s="63"/>
      <c r="D2233" s="64"/>
      <c r="E2233" s="65"/>
      <c r="F2233" s="66"/>
      <c r="G2233" s="63"/>
      <c r="H2233" s="67"/>
      <c r="I2233" s="68"/>
      <c r="J2233" s="68"/>
      <c r="K2233" s="34"/>
      <c r="L2233" s="75">
        <v>2233</v>
      </c>
      <c r="M2233" s="75" t="b">
        <f xml:space="preserve"> IF(AND(Edges[Relationship Date (UTC)] &gt;= Misc!$O$2, Edges[Relationship Date (UTC)] &lt;= Misc!$P$2,Edges[Tweet Date (UTC)] &gt;= Misc!$O$3, Edges[Tweet Date (UTC)] &lt;= Misc!$P$3,TRUE), TRUE, FALSE)</f>
        <v>1</v>
      </c>
      <c r="N2233" s="70"/>
      <c r="O2233" s="87" t="s">
        <v>1908</v>
      </c>
      <c r="P2233" s="90">
        <v>44081.401516203703</v>
      </c>
      <c r="Q2233" s="87" t="s">
        <v>1925</v>
      </c>
      <c r="R2233" s="87"/>
      <c r="S2233" s="87"/>
      <c r="T2233" s="87"/>
      <c r="U2233" s="90">
        <v>44081.401516203703</v>
      </c>
      <c r="V2233" s="92" t="s">
        <v>4409</v>
      </c>
      <c r="W2233" s="87"/>
      <c r="X2233" s="87"/>
      <c r="Y2233" s="96" t="s">
        <v>6409</v>
      </c>
      <c r="Z2233" s="87"/>
      <c r="AA2233" s="48"/>
      <c r="AB2233" s="49"/>
      <c r="AC2233" s="48"/>
      <c r="AD2233" s="49"/>
      <c r="AE2233" s="48"/>
      <c r="AF2233" s="49"/>
      <c r="AG2233" s="48"/>
      <c r="AH2233" s="49"/>
      <c r="AI2233" s="48"/>
    </row>
    <row r="2234" spans="1:35" x14ac:dyDescent="0.25">
      <c r="A2234" s="62" t="s">
        <v>1089</v>
      </c>
      <c r="B2234" s="62" t="s">
        <v>1362</v>
      </c>
      <c r="C2234" s="63"/>
      <c r="D2234" s="64"/>
      <c r="E2234" s="65"/>
      <c r="F2234" s="66"/>
      <c r="G2234" s="63"/>
      <c r="H2234" s="67"/>
      <c r="I2234" s="68"/>
      <c r="J2234" s="68"/>
      <c r="K2234" s="34"/>
      <c r="L2234" s="75">
        <v>2234</v>
      </c>
      <c r="M2234" s="75" t="b">
        <f xml:space="preserve"> IF(AND(Edges[Relationship Date (UTC)] &gt;= Misc!$O$2, Edges[Relationship Date (UTC)] &lt;= Misc!$P$2,Edges[Tweet Date (UTC)] &gt;= Misc!$O$3, Edges[Tweet Date (UTC)] &lt;= Misc!$P$3,TRUE), TRUE, FALSE)</f>
        <v>1</v>
      </c>
      <c r="N2234" s="70"/>
      <c r="O2234" s="87" t="s">
        <v>1908</v>
      </c>
      <c r="P2234" s="90">
        <v>44081.401516203703</v>
      </c>
      <c r="Q2234" s="87" t="s">
        <v>1925</v>
      </c>
      <c r="R2234" s="87"/>
      <c r="S2234" s="87"/>
      <c r="T2234" s="87"/>
      <c r="U2234" s="90">
        <v>44081.401516203703</v>
      </c>
      <c r="V2234" s="92" t="s">
        <v>4409</v>
      </c>
      <c r="W2234" s="87"/>
      <c r="X2234" s="87"/>
      <c r="Y2234" s="96" t="s">
        <v>6409</v>
      </c>
      <c r="Z2234" s="87"/>
      <c r="AA2234" s="48">
        <v>0</v>
      </c>
      <c r="AB2234" s="49">
        <v>0</v>
      </c>
      <c r="AC2234" s="48">
        <v>0</v>
      </c>
      <c r="AD2234" s="49">
        <v>0</v>
      </c>
      <c r="AE2234" s="48">
        <v>0</v>
      </c>
      <c r="AF2234" s="49">
        <v>0</v>
      </c>
      <c r="AG2234" s="48">
        <v>42</v>
      </c>
      <c r="AH2234" s="49">
        <v>100</v>
      </c>
      <c r="AI2234" s="48">
        <v>42</v>
      </c>
    </row>
    <row r="2235" spans="1:35" x14ac:dyDescent="0.25">
      <c r="A2235" s="62" t="s">
        <v>1090</v>
      </c>
      <c r="B2235" s="62" t="s">
        <v>1352</v>
      </c>
      <c r="C2235" s="63"/>
      <c r="D2235" s="64"/>
      <c r="E2235" s="65"/>
      <c r="F2235" s="66"/>
      <c r="G2235" s="63"/>
      <c r="H2235" s="67"/>
      <c r="I2235" s="68"/>
      <c r="J2235" s="68"/>
      <c r="K2235" s="34"/>
      <c r="L2235" s="75">
        <v>2235</v>
      </c>
      <c r="M2235" s="75" t="b">
        <f xml:space="preserve"> IF(AND(Edges[Relationship Date (UTC)] &gt;= Misc!$O$2, Edges[Relationship Date (UTC)] &lt;= Misc!$P$2,Edges[Tweet Date (UTC)] &gt;= Misc!$O$3, Edges[Tweet Date (UTC)] &lt;= Misc!$P$3,TRUE), TRUE, FALSE)</f>
        <v>1</v>
      </c>
      <c r="N2235" s="70"/>
      <c r="O2235" s="87" t="s">
        <v>1908</v>
      </c>
      <c r="P2235" s="90">
        <v>44081.401516203703</v>
      </c>
      <c r="Q2235" s="87" t="s">
        <v>1927</v>
      </c>
      <c r="R2235" s="87"/>
      <c r="S2235" s="87"/>
      <c r="T2235" s="87"/>
      <c r="U2235" s="90">
        <v>44081.401516203703</v>
      </c>
      <c r="V2235" s="92" t="s">
        <v>4410</v>
      </c>
      <c r="W2235" s="87"/>
      <c r="X2235" s="87"/>
      <c r="Y2235" s="96" t="s">
        <v>6410</v>
      </c>
      <c r="Z2235" s="87"/>
      <c r="AA2235" s="48">
        <v>0</v>
      </c>
      <c r="AB2235" s="49">
        <v>0</v>
      </c>
      <c r="AC2235" s="48">
        <v>0</v>
      </c>
      <c r="AD2235" s="49">
        <v>0</v>
      </c>
      <c r="AE2235" s="48">
        <v>0</v>
      </c>
      <c r="AF2235" s="49">
        <v>0</v>
      </c>
      <c r="AG2235" s="48">
        <v>47</v>
      </c>
      <c r="AH2235" s="49">
        <v>100</v>
      </c>
      <c r="AI2235" s="48">
        <v>47</v>
      </c>
    </row>
    <row r="2236" spans="1:35" x14ac:dyDescent="0.25">
      <c r="A2236" s="62" t="s">
        <v>1091</v>
      </c>
      <c r="B2236" s="62" t="s">
        <v>1346</v>
      </c>
      <c r="C2236" s="63"/>
      <c r="D2236" s="64"/>
      <c r="E2236" s="65"/>
      <c r="F2236" s="66"/>
      <c r="G2236" s="63"/>
      <c r="H2236" s="67"/>
      <c r="I2236" s="68"/>
      <c r="J2236" s="68"/>
      <c r="K2236" s="34"/>
      <c r="L2236" s="75">
        <v>2236</v>
      </c>
      <c r="M2236" s="75" t="b">
        <f xml:space="preserve"> IF(AND(Edges[Relationship Date (UTC)] &gt;= Misc!$O$2, Edges[Relationship Date (UTC)] &lt;= Misc!$P$2,Edges[Tweet Date (UTC)] &gt;= Misc!$O$3, Edges[Tweet Date (UTC)] &lt;= Misc!$P$3,TRUE), TRUE, FALSE)</f>
        <v>1</v>
      </c>
      <c r="N2236" s="70"/>
      <c r="O2236" s="87" t="s">
        <v>1908</v>
      </c>
      <c r="P2236" s="90">
        <v>44081.395960648151</v>
      </c>
      <c r="Q2236" s="87" t="s">
        <v>1912</v>
      </c>
      <c r="R2236" s="87"/>
      <c r="S2236" s="87"/>
      <c r="T2236" s="87" t="s">
        <v>2743</v>
      </c>
      <c r="U2236" s="90">
        <v>44081.395960648151</v>
      </c>
      <c r="V2236" s="92" t="s">
        <v>4411</v>
      </c>
      <c r="W2236" s="87"/>
      <c r="X2236" s="87"/>
      <c r="Y2236" s="96" t="s">
        <v>6411</v>
      </c>
      <c r="Z2236" s="87"/>
      <c r="AA2236" s="48">
        <v>0</v>
      </c>
      <c r="AB2236" s="49">
        <v>0</v>
      </c>
      <c r="AC2236" s="48">
        <v>0</v>
      </c>
      <c r="AD2236" s="49">
        <v>0</v>
      </c>
      <c r="AE2236" s="48">
        <v>0</v>
      </c>
      <c r="AF2236" s="49">
        <v>0</v>
      </c>
      <c r="AG2236" s="48">
        <v>39</v>
      </c>
      <c r="AH2236" s="49">
        <v>100</v>
      </c>
      <c r="AI2236" s="48">
        <v>39</v>
      </c>
    </row>
    <row r="2237" spans="1:35" x14ac:dyDescent="0.25">
      <c r="A2237" s="62" t="s">
        <v>1091</v>
      </c>
      <c r="B2237" s="62" t="s">
        <v>1578</v>
      </c>
      <c r="C2237" s="63"/>
      <c r="D2237" s="64"/>
      <c r="E2237" s="65"/>
      <c r="F2237" s="66"/>
      <c r="G2237" s="63"/>
      <c r="H2237" s="67"/>
      <c r="I2237" s="68"/>
      <c r="J2237" s="68"/>
      <c r="K2237" s="34"/>
      <c r="L2237" s="75">
        <v>2237</v>
      </c>
      <c r="M2237" s="75" t="b">
        <f xml:space="preserve"> IF(AND(Edges[Relationship Date (UTC)] &gt;= Misc!$O$2, Edges[Relationship Date (UTC)] &lt;= Misc!$P$2,Edges[Tweet Date (UTC)] &gt;= Misc!$O$3, Edges[Tweet Date (UTC)] &lt;= Misc!$P$3,TRUE), TRUE, FALSE)</f>
        <v>1</v>
      </c>
      <c r="N2237" s="70"/>
      <c r="O2237" s="87" t="s">
        <v>1908</v>
      </c>
      <c r="P2237" s="90">
        <v>44081.40152777778</v>
      </c>
      <c r="Q2237" s="87" t="s">
        <v>2505</v>
      </c>
      <c r="R2237" s="87"/>
      <c r="S2237" s="87"/>
      <c r="T2237" s="87" t="s">
        <v>2875</v>
      </c>
      <c r="U2237" s="90">
        <v>44081.40152777778</v>
      </c>
      <c r="V2237" s="92" t="s">
        <v>4412</v>
      </c>
      <c r="W2237" s="87"/>
      <c r="X2237" s="87"/>
      <c r="Y2237" s="96" t="s">
        <v>6412</v>
      </c>
      <c r="Z2237" s="87"/>
      <c r="AA2237" s="48">
        <v>0</v>
      </c>
      <c r="AB2237" s="49">
        <v>0</v>
      </c>
      <c r="AC2237" s="48">
        <v>0</v>
      </c>
      <c r="AD2237" s="49">
        <v>0</v>
      </c>
      <c r="AE2237" s="48">
        <v>0</v>
      </c>
      <c r="AF2237" s="49">
        <v>0</v>
      </c>
      <c r="AG2237" s="48">
        <v>41</v>
      </c>
      <c r="AH2237" s="49">
        <v>100</v>
      </c>
      <c r="AI2237" s="48">
        <v>41</v>
      </c>
    </row>
    <row r="2238" spans="1:35" x14ac:dyDescent="0.25">
      <c r="A2238" s="62" t="s">
        <v>1092</v>
      </c>
      <c r="B2238" s="62" t="s">
        <v>1165</v>
      </c>
      <c r="C2238" s="63"/>
      <c r="D2238" s="64"/>
      <c r="E2238" s="65"/>
      <c r="F2238" s="66"/>
      <c r="G2238" s="63"/>
      <c r="H2238" s="67"/>
      <c r="I2238" s="68"/>
      <c r="J2238" s="68"/>
      <c r="K2238" s="34"/>
      <c r="L2238" s="75">
        <v>2238</v>
      </c>
      <c r="M2238" s="75" t="b">
        <f xml:space="preserve"> IF(AND(Edges[Relationship Date (UTC)] &gt;= Misc!$O$2, Edges[Relationship Date (UTC)] &lt;= Misc!$P$2,Edges[Tweet Date (UTC)] &gt;= Misc!$O$3, Edges[Tweet Date (UTC)] &lt;= Misc!$P$3,TRUE), TRUE, FALSE)</f>
        <v>1</v>
      </c>
      <c r="N2238" s="70"/>
      <c r="O2238" s="87" t="s">
        <v>1908</v>
      </c>
      <c r="P2238" s="90">
        <v>44081.401574074072</v>
      </c>
      <c r="Q2238" s="87" t="s">
        <v>1911</v>
      </c>
      <c r="R2238" s="87"/>
      <c r="S2238" s="87"/>
      <c r="T2238" s="87" t="s">
        <v>2743</v>
      </c>
      <c r="U2238" s="90">
        <v>44081.401574074072</v>
      </c>
      <c r="V2238" s="92" t="s">
        <v>4413</v>
      </c>
      <c r="W2238" s="87"/>
      <c r="X2238" s="87"/>
      <c r="Y2238" s="96" t="s">
        <v>6413</v>
      </c>
      <c r="Z2238" s="87"/>
      <c r="AA2238" s="48">
        <v>0</v>
      </c>
      <c r="AB2238" s="49">
        <v>0</v>
      </c>
      <c r="AC2238" s="48">
        <v>0</v>
      </c>
      <c r="AD2238" s="49">
        <v>0</v>
      </c>
      <c r="AE2238" s="48">
        <v>0</v>
      </c>
      <c r="AF2238" s="49">
        <v>0</v>
      </c>
      <c r="AG2238" s="48">
        <v>29</v>
      </c>
      <c r="AH2238" s="49">
        <v>100</v>
      </c>
      <c r="AI2238" s="48">
        <v>29</v>
      </c>
    </row>
    <row r="2239" spans="1:35" x14ac:dyDescent="0.25">
      <c r="A2239" s="62" t="s">
        <v>1093</v>
      </c>
      <c r="B2239" s="62" t="s">
        <v>1165</v>
      </c>
      <c r="C2239" s="63"/>
      <c r="D2239" s="64"/>
      <c r="E2239" s="65"/>
      <c r="F2239" s="66"/>
      <c r="G2239" s="63"/>
      <c r="H2239" s="67"/>
      <c r="I2239" s="68"/>
      <c r="J2239" s="68"/>
      <c r="K2239" s="34"/>
      <c r="L2239" s="75">
        <v>2239</v>
      </c>
      <c r="M2239" s="75" t="b">
        <f xml:space="preserve"> IF(AND(Edges[Relationship Date (UTC)] &gt;= Misc!$O$2, Edges[Relationship Date (UTC)] &lt;= Misc!$P$2,Edges[Tweet Date (UTC)] &gt;= Misc!$O$3, Edges[Tweet Date (UTC)] &lt;= Misc!$P$3,TRUE), TRUE, FALSE)</f>
        <v>1</v>
      </c>
      <c r="N2239" s="70"/>
      <c r="O2239" s="87" t="s">
        <v>1908</v>
      </c>
      <c r="P2239" s="90">
        <v>44081.401574074072</v>
      </c>
      <c r="Q2239" s="87" t="s">
        <v>2312</v>
      </c>
      <c r="R2239" s="87"/>
      <c r="S2239" s="87"/>
      <c r="T2239" s="87"/>
      <c r="U2239" s="90">
        <v>44081.401574074072</v>
      </c>
      <c r="V2239" s="92" t="s">
        <v>4414</v>
      </c>
      <c r="W2239" s="87"/>
      <c r="X2239" s="87"/>
      <c r="Y2239" s="96" t="s">
        <v>6414</v>
      </c>
      <c r="Z2239" s="87"/>
      <c r="AA2239" s="48">
        <v>0</v>
      </c>
      <c r="AB2239" s="49">
        <v>0</v>
      </c>
      <c r="AC2239" s="48">
        <v>0</v>
      </c>
      <c r="AD2239" s="49">
        <v>0</v>
      </c>
      <c r="AE2239" s="48">
        <v>0</v>
      </c>
      <c r="AF2239" s="49">
        <v>0</v>
      </c>
      <c r="AG2239" s="48">
        <v>21</v>
      </c>
      <c r="AH2239" s="49">
        <v>100</v>
      </c>
      <c r="AI2239" s="48">
        <v>21</v>
      </c>
    </row>
    <row r="2240" spans="1:35" x14ac:dyDescent="0.25">
      <c r="A2240" s="62" t="s">
        <v>1094</v>
      </c>
      <c r="B2240" s="62" t="s">
        <v>1387</v>
      </c>
      <c r="C2240" s="63"/>
      <c r="D2240" s="64"/>
      <c r="E2240" s="65"/>
      <c r="F2240" s="66"/>
      <c r="G2240" s="63"/>
      <c r="H2240" s="67"/>
      <c r="I2240" s="68"/>
      <c r="J2240" s="68"/>
      <c r="K2240" s="34"/>
      <c r="L2240" s="75">
        <v>2240</v>
      </c>
      <c r="M2240" s="75" t="b">
        <f xml:space="preserve"> IF(AND(Edges[Relationship Date (UTC)] &gt;= Misc!$O$2, Edges[Relationship Date (UTC)] &lt;= Misc!$P$2,Edges[Tweet Date (UTC)] &gt;= Misc!$O$3, Edges[Tweet Date (UTC)] &lt;= Misc!$P$3,TRUE), TRUE, FALSE)</f>
        <v>1</v>
      </c>
      <c r="N2240" s="70"/>
      <c r="O2240" s="87" t="s">
        <v>1908</v>
      </c>
      <c r="P2240" s="90">
        <v>44081.401597222219</v>
      </c>
      <c r="Q2240" s="87" t="s">
        <v>2242</v>
      </c>
      <c r="R2240" s="87"/>
      <c r="S2240" s="87"/>
      <c r="T2240" s="87" t="s">
        <v>2743</v>
      </c>
      <c r="U2240" s="90">
        <v>44081.401597222219</v>
      </c>
      <c r="V2240" s="92" t="s">
        <v>4415</v>
      </c>
      <c r="W2240" s="87"/>
      <c r="X2240" s="87"/>
      <c r="Y2240" s="96" t="s">
        <v>6415</v>
      </c>
      <c r="Z2240" s="87"/>
      <c r="AA2240" s="48">
        <v>0</v>
      </c>
      <c r="AB2240" s="49">
        <v>0</v>
      </c>
      <c r="AC2240" s="48">
        <v>0</v>
      </c>
      <c r="AD2240" s="49">
        <v>0</v>
      </c>
      <c r="AE2240" s="48">
        <v>0</v>
      </c>
      <c r="AF2240" s="49">
        <v>0</v>
      </c>
      <c r="AG2240" s="48">
        <v>15</v>
      </c>
      <c r="AH2240" s="49">
        <v>100</v>
      </c>
      <c r="AI2240" s="48">
        <v>15</v>
      </c>
    </row>
    <row r="2241" spans="1:35" x14ac:dyDescent="0.25">
      <c r="A2241" s="62" t="s">
        <v>1095</v>
      </c>
      <c r="B2241" s="62" t="s">
        <v>1165</v>
      </c>
      <c r="C2241" s="63"/>
      <c r="D2241" s="64"/>
      <c r="E2241" s="65"/>
      <c r="F2241" s="66"/>
      <c r="G2241" s="63"/>
      <c r="H2241" s="67"/>
      <c r="I2241" s="68"/>
      <c r="J2241" s="68"/>
      <c r="K2241" s="34"/>
      <c r="L2241" s="75">
        <v>2241</v>
      </c>
      <c r="M2241" s="75" t="b">
        <f xml:space="preserve"> IF(AND(Edges[Relationship Date (UTC)] &gt;= Misc!$O$2, Edges[Relationship Date (UTC)] &lt;= Misc!$P$2,Edges[Tweet Date (UTC)] &gt;= Misc!$O$3, Edges[Tweet Date (UTC)] &lt;= Misc!$P$3,TRUE), TRUE, FALSE)</f>
        <v>1</v>
      </c>
      <c r="N2241" s="70"/>
      <c r="O2241" s="87" t="s">
        <v>1908</v>
      </c>
      <c r="P2241" s="90">
        <v>44081.399942129632</v>
      </c>
      <c r="Q2241" s="87" t="s">
        <v>2312</v>
      </c>
      <c r="R2241" s="87"/>
      <c r="S2241" s="87"/>
      <c r="T2241" s="87"/>
      <c r="U2241" s="90">
        <v>44081.399942129632</v>
      </c>
      <c r="V2241" s="92" t="s">
        <v>4416</v>
      </c>
      <c r="W2241" s="87"/>
      <c r="X2241" s="87"/>
      <c r="Y2241" s="96" t="s">
        <v>6416</v>
      </c>
      <c r="Z2241" s="87"/>
      <c r="AA2241" s="48">
        <v>0</v>
      </c>
      <c r="AB2241" s="49">
        <v>0</v>
      </c>
      <c r="AC2241" s="48">
        <v>0</v>
      </c>
      <c r="AD2241" s="49">
        <v>0</v>
      </c>
      <c r="AE2241" s="48">
        <v>0</v>
      </c>
      <c r="AF2241" s="49">
        <v>0</v>
      </c>
      <c r="AG2241" s="48">
        <v>21</v>
      </c>
      <c r="AH2241" s="49">
        <v>100</v>
      </c>
      <c r="AI2241" s="48">
        <v>21</v>
      </c>
    </row>
    <row r="2242" spans="1:35" x14ac:dyDescent="0.25">
      <c r="A2242" s="62" t="s">
        <v>1095</v>
      </c>
      <c r="B2242" s="62" t="s">
        <v>1165</v>
      </c>
      <c r="C2242" s="63"/>
      <c r="D2242" s="64"/>
      <c r="E2242" s="65"/>
      <c r="F2242" s="66"/>
      <c r="G2242" s="63"/>
      <c r="H2242" s="67"/>
      <c r="I2242" s="68"/>
      <c r="J2242" s="68"/>
      <c r="K2242" s="34"/>
      <c r="L2242" s="75">
        <v>2242</v>
      </c>
      <c r="M2242" s="75" t="b">
        <f xml:space="preserve"> IF(AND(Edges[Relationship Date (UTC)] &gt;= Misc!$O$2, Edges[Relationship Date (UTC)] &lt;= Misc!$P$2,Edges[Tweet Date (UTC)] &gt;= Misc!$O$3, Edges[Tweet Date (UTC)] &lt;= Misc!$P$3,TRUE), TRUE, FALSE)</f>
        <v>1</v>
      </c>
      <c r="N2242" s="70"/>
      <c r="O2242" s="87" t="s">
        <v>1908</v>
      </c>
      <c r="P2242" s="90">
        <v>44081.401747685188</v>
      </c>
      <c r="Q2242" s="87" t="s">
        <v>2219</v>
      </c>
      <c r="R2242" s="87"/>
      <c r="S2242" s="87"/>
      <c r="T2242" s="87" t="s">
        <v>2743</v>
      </c>
      <c r="U2242" s="90">
        <v>44081.401747685188</v>
      </c>
      <c r="V2242" s="92" t="s">
        <v>4417</v>
      </c>
      <c r="W2242" s="87"/>
      <c r="X2242" s="87"/>
      <c r="Y2242" s="96" t="s">
        <v>6417</v>
      </c>
      <c r="Z2242" s="87"/>
      <c r="AA2242" s="48">
        <v>0</v>
      </c>
      <c r="AB2242" s="49">
        <v>0</v>
      </c>
      <c r="AC2242" s="48">
        <v>0</v>
      </c>
      <c r="AD2242" s="49">
        <v>0</v>
      </c>
      <c r="AE2242" s="48">
        <v>0</v>
      </c>
      <c r="AF2242" s="49">
        <v>0</v>
      </c>
      <c r="AG2242" s="48">
        <v>16</v>
      </c>
      <c r="AH2242" s="49">
        <v>100</v>
      </c>
      <c r="AI2242" s="48">
        <v>16</v>
      </c>
    </row>
    <row r="2243" spans="1:35" x14ac:dyDescent="0.25">
      <c r="A2243" s="62" t="s">
        <v>1096</v>
      </c>
      <c r="B2243" s="62" t="s">
        <v>1771</v>
      </c>
      <c r="C2243" s="63"/>
      <c r="D2243" s="64"/>
      <c r="E2243" s="65"/>
      <c r="F2243" s="66"/>
      <c r="G2243" s="63"/>
      <c r="H2243" s="67"/>
      <c r="I2243" s="68"/>
      <c r="J2243" s="68"/>
      <c r="K2243" s="34"/>
      <c r="L2243" s="75">
        <v>2243</v>
      </c>
      <c r="M2243" s="75" t="b">
        <f xml:space="preserve"> IF(AND(Edges[Relationship Date (UTC)] &gt;= Misc!$O$2, Edges[Relationship Date (UTC)] &lt;= Misc!$P$2,Edges[Tweet Date (UTC)] &gt;= Misc!$O$3, Edges[Tweet Date (UTC)] &lt;= Misc!$P$3,TRUE), TRUE, FALSE)</f>
        <v>1</v>
      </c>
      <c r="N2243" s="70"/>
      <c r="O2243" s="87" t="s">
        <v>1908</v>
      </c>
      <c r="P2243" s="90">
        <v>44081.401759259257</v>
      </c>
      <c r="Q2243" s="87" t="s">
        <v>2408</v>
      </c>
      <c r="R2243" s="87"/>
      <c r="S2243" s="87"/>
      <c r="T2243" s="87" t="s">
        <v>2864</v>
      </c>
      <c r="U2243" s="90">
        <v>44081.401759259257</v>
      </c>
      <c r="V2243" s="92" t="s">
        <v>4418</v>
      </c>
      <c r="W2243" s="87"/>
      <c r="X2243" s="87"/>
      <c r="Y2243" s="96" t="s">
        <v>6418</v>
      </c>
      <c r="Z2243" s="87"/>
      <c r="AA2243" s="48"/>
      <c r="AB2243" s="49"/>
      <c r="AC2243" s="48"/>
      <c r="AD2243" s="49"/>
      <c r="AE2243" s="48"/>
      <c r="AF2243" s="49"/>
      <c r="AG2243" s="48"/>
      <c r="AH2243" s="49"/>
      <c r="AI2243" s="48"/>
    </row>
    <row r="2244" spans="1:35" x14ac:dyDescent="0.25">
      <c r="A2244" s="62" t="s">
        <v>1096</v>
      </c>
      <c r="B2244" s="62" t="s">
        <v>1772</v>
      </c>
      <c r="C2244" s="63"/>
      <c r="D2244" s="64"/>
      <c r="E2244" s="65"/>
      <c r="F2244" s="66"/>
      <c r="G2244" s="63"/>
      <c r="H2244" s="67"/>
      <c r="I2244" s="68"/>
      <c r="J2244" s="68"/>
      <c r="K2244" s="34"/>
      <c r="L2244" s="75">
        <v>2244</v>
      </c>
      <c r="M2244" s="75" t="b">
        <f xml:space="preserve"> IF(AND(Edges[Relationship Date (UTC)] &gt;= Misc!$O$2, Edges[Relationship Date (UTC)] &lt;= Misc!$P$2,Edges[Tweet Date (UTC)] &gt;= Misc!$O$3, Edges[Tweet Date (UTC)] &lt;= Misc!$P$3,TRUE), TRUE, FALSE)</f>
        <v>1</v>
      </c>
      <c r="N2244" s="70"/>
      <c r="O2244" s="87" t="s">
        <v>1908</v>
      </c>
      <c r="P2244" s="90">
        <v>44081.401759259257</v>
      </c>
      <c r="Q2244" s="87" t="s">
        <v>2408</v>
      </c>
      <c r="R2244" s="87"/>
      <c r="S2244" s="87"/>
      <c r="T2244" s="87" t="s">
        <v>2864</v>
      </c>
      <c r="U2244" s="90">
        <v>44081.401759259257</v>
      </c>
      <c r="V2244" s="92" t="s">
        <v>4418</v>
      </c>
      <c r="W2244" s="87"/>
      <c r="X2244" s="87"/>
      <c r="Y2244" s="96" t="s">
        <v>6418</v>
      </c>
      <c r="Z2244" s="87"/>
      <c r="AA2244" s="48"/>
      <c r="AB2244" s="49"/>
      <c r="AC2244" s="48"/>
      <c r="AD2244" s="49"/>
      <c r="AE2244" s="48"/>
      <c r="AF2244" s="49"/>
      <c r="AG2244" s="48"/>
      <c r="AH2244" s="49"/>
      <c r="AI2244" s="48"/>
    </row>
    <row r="2245" spans="1:35" x14ac:dyDescent="0.25">
      <c r="A2245" s="62" t="s">
        <v>1096</v>
      </c>
      <c r="B2245" s="62" t="s">
        <v>1773</v>
      </c>
      <c r="C2245" s="63"/>
      <c r="D2245" s="64"/>
      <c r="E2245" s="65"/>
      <c r="F2245" s="66"/>
      <c r="G2245" s="63"/>
      <c r="H2245" s="67"/>
      <c r="I2245" s="68"/>
      <c r="J2245" s="68"/>
      <c r="K2245" s="34"/>
      <c r="L2245" s="75">
        <v>2245</v>
      </c>
      <c r="M2245" s="75" t="b">
        <f xml:space="preserve"> IF(AND(Edges[Relationship Date (UTC)] &gt;= Misc!$O$2, Edges[Relationship Date (UTC)] &lt;= Misc!$P$2,Edges[Tweet Date (UTC)] &gt;= Misc!$O$3, Edges[Tweet Date (UTC)] &lt;= Misc!$P$3,TRUE), TRUE, FALSE)</f>
        <v>1</v>
      </c>
      <c r="N2245" s="70"/>
      <c r="O2245" s="87" t="s">
        <v>1908</v>
      </c>
      <c r="P2245" s="90">
        <v>44081.401759259257</v>
      </c>
      <c r="Q2245" s="87" t="s">
        <v>2408</v>
      </c>
      <c r="R2245" s="87"/>
      <c r="S2245" s="87"/>
      <c r="T2245" s="87" t="s">
        <v>2864</v>
      </c>
      <c r="U2245" s="90">
        <v>44081.401759259257</v>
      </c>
      <c r="V2245" s="92" t="s">
        <v>4418</v>
      </c>
      <c r="W2245" s="87"/>
      <c r="X2245" s="87"/>
      <c r="Y2245" s="96" t="s">
        <v>6418</v>
      </c>
      <c r="Z2245" s="87"/>
      <c r="AA2245" s="48"/>
      <c r="AB2245" s="49"/>
      <c r="AC2245" s="48"/>
      <c r="AD2245" s="49"/>
      <c r="AE2245" s="48"/>
      <c r="AF2245" s="49"/>
      <c r="AG2245" s="48"/>
      <c r="AH2245" s="49"/>
      <c r="AI2245" s="48"/>
    </row>
    <row r="2246" spans="1:35" x14ac:dyDescent="0.25">
      <c r="A2246" s="62" t="s">
        <v>1096</v>
      </c>
      <c r="B2246" s="62" t="s">
        <v>1404</v>
      </c>
      <c r="C2246" s="63"/>
      <c r="D2246" s="64"/>
      <c r="E2246" s="65"/>
      <c r="F2246" s="66"/>
      <c r="G2246" s="63"/>
      <c r="H2246" s="67"/>
      <c r="I2246" s="68"/>
      <c r="J2246" s="68"/>
      <c r="K2246" s="34"/>
      <c r="L2246" s="75">
        <v>2246</v>
      </c>
      <c r="M2246" s="75" t="b">
        <f xml:space="preserve"> IF(AND(Edges[Relationship Date (UTC)] &gt;= Misc!$O$2, Edges[Relationship Date (UTC)] &lt;= Misc!$P$2,Edges[Tweet Date (UTC)] &gt;= Misc!$O$3, Edges[Tweet Date (UTC)] &lt;= Misc!$P$3,TRUE), TRUE, FALSE)</f>
        <v>1</v>
      </c>
      <c r="N2246" s="70"/>
      <c r="O2246" s="87" t="s">
        <v>1908</v>
      </c>
      <c r="P2246" s="90">
        <v>44081.401759259257</v>
      </c>
      <c r="Q2246" s="87" t="s">
        <v>2408</v>
      </c>
      <c r="R2246" s="87"/>
      <c r="S2246" s="87"/>
      <c r="T2246" s="87" t="s">
        <v>2864</v>
      </c>
      <c r="U2246" s="90">
        <v>44081.401759259257</v>
      </c>
      <c r="V2246" s="92" t="s">
        <v>4418</v>
      </c>
      <c r="W2246" s="87"/>
      <c r="X2246" s="87"/>
      <c r="Y2246" s="96" t="s">
        <v>6418</v>
      </c>
      <c r="Z2246" s="87"/>
      <c r="AA2246" s="48">
        <v>0</v>
      </c>
      <c r="AB2246" s="49">
        <v>0</v>
      </c>
      <c r="AC2246" s="48">
        <v>0</v>
      </c>
      <c r="AD2246" s="49">
        <v>0</v>
      </c>
      <c r="AE2246" s="48">
        <v>0</v>
      </c>
      <c r="AF2246" s="49">
        <v>0</v>
      </c>
      <c r="AG2246" s="48">
        <v>29</v>
      </c>
      <c r="AH2246" s="49">
        <v>100</v>
      </c>
      <c r="AI2246" s="48">
        <v>29</v>
      </c>
    </row>
    <row r="2247" spans="1:35" x14ac:dyDescent="0.25">
      <c r="A2247" s="62" t="s">
        <v>1097</v>
      </c>
      <c r="B2247" s="62" t="s">
        <v>1352</v>
      </c>
      <c r="C2247" s="63"/>
      <c r="D2247" s="64"/>
      <c r="E2247" s="65"/>
      <c r="F2247" s="66"/>
      <c r="G2247" s="63"/>
      <c r="H2247" s="67"/>
      <c r="I2247" s="68"/>
      <c r="J2247" s="68"/>
      <c r="K2247" s="34"/>
      <c r="L2247" s="75">
        <v>2247</v>
      </c>
      <c r="M2247" s="75" t="b">
        <f xml:space="preserve"> IF(AND(Edges[Relationship Date (UTC)] &gt;= Misc!$O$2, Edges[Relationship Date (UTC)] &lt;= Misc!$P$2,Edges[Tweet Date (UTC)] &gt;= Misc!$O$3, Edges[Tweet Date (UTC)] &lt;= Misc!$P$3,TRUE), TRUE, FALSE)</f>
        <v>1</v>
      </c>
      <c r="N2247" s="70"/>
      <c r="O2247" s="87" t="s">
        <v>1908</v>
      </c>
      <c r="P2247" s="90">
        <v>44081.40053240741</v>
      </c>
      <c r="Q2247" s="87" t="s">
        <v>1934</v>
      </c>
      <c r="R2247" s="87"/>
      <c r="S2247" s="87"/>
      <c r="T2247" s="87"/>
      <c r="U2247" s="90">
        <v>44081.40053240741</v>
      </c>
      <c r="V2247" s="92" t="s">
        <v>4419</v>
      </c>
      <c r="W2247" s="87"/>
      <c r="X2247" s="87"/>
      <c r="Y2247" s="96" t="s">
        <v>6419</v>
      </c>
      <c r="Z2247" s="87"/>
      <c r="AA2247" s="48">
        <v>0</v>
      </c>
      <c r="AB2247" s="49">
        <v>0</v>
      </c>
      <c r="AC2247" s="48">
        <v>0</v>
      </c>
      <c r="AD2247" s="49">
        <v>0</v>
      </c>
      <c r="AE2247" s="48">
        <v>0</v>
      </c>
      <c r="AF2247" s="49">
        <v>0</v>
      </c>
      <c r="AG2247" s="48">
        <v>48</v>
      </c>
      <c r="AH2247" s="49">
        <v>100</v>
      </c>
      <c r="AI2247" s="48">
        <v>48</v>
      </c>
    </row>
    <row r="2248" spans="1:35" x14ac:dyDescent="0.25">
      <c r="A2248" s="62" t="s">
        <v>1097</v>
      </c>
      <c r="B2248" s="62" t="s">
        <v>1352</v>
      </c>
      <c r="C2248" s="63"/>
      <c r="D2248" s="64"/>
      <c r="E2248" s="65"/>
      <c r="F2248" s="66"/>
      <c r="G2248" s="63"/>
      <c r="H2248" s="67"/>
      <c r="I2248" s="68"/>
      <c r="J2248" s="68"/>
      <c r="K2248" s="34"/>
      <c r="L2248" s="75">
        <v>2248</v>
      </c>
      <c r="M2248" s="75" t="b">
        <f xml:space="preserve"> IF(AND(Edges[Relationship Date (UTC)] &gt;= Misc!$O$2, Edges[Relationship Date (UTC)] &lt;= Misc!$P$2,Edges[Tweet Date (UTC)] &gt;= Misc!$O$3, Edges[Tweet Date (UTC)] &lt;= Misc!$P$3,TRUE), TRUE, FALSE)</f>
        <v>1</v>
      </c>
      <c r="N2248" s="70"/>
      <c r="O2248" s="87" t="s">
        <v>1908</v>
      </c>
      <c r="P2248" s="90">
        <v>44081.401782407411</v>
      </c>
      <c r="Q2248" s="87" t="s">
        <v>1952</v>
      </c>
      <c r="R2248" s="87"/>
      <c r="S2248" s="87"/>
      <c r="T2248" s="87"/>
      <c r="U2248" s="90">
        <v>44081.401782407411</v>
      </c>
      <c r="V2248" s="92" t="s">
        <v>4420</v>
      </c>
      <c r="W2248" s="87"/>
      <c r="X2248" s="87"/>
      <c r="Y2248" s="96" t="s">
        <v>6420</v>
      </c>
      <c r="Z2248" s="87"/>
      <c r="AA2248" s="48">
        <v>0</v>
      </c>
      <c r="AB2248" s="49">
        <v>0</v>
      </c>
      <c r="AC2248" s="48">
        <v>0</v>
      </c>
      <c r="AD2248" s="49">
        <v>0</v>
      </c>
      <c r="AE2248" s="48">
        <v>0</v>
      </c>
      <c r="AF2248" s="49">
        <v>0</v>
      </c>
      <c r="AG2248" s="48">
        <v>48</v>
      </c>
      <c r="AH2248" s="49">
        <v>100</v>
      </c>
      <c r="AI2248" s="48">
        <v>48</v>
      </c>
    </row>
    <row r="2249" spans="1:35" x14ac:dyDescent="0.25">
      <c r="A2249" s="62" t="s">
        <v>1098</v>
      </c>
      <c r="B2249" s="62" t="s">
        <v>1269</v>
      </c>
      <c r="C2249" s="63"/>
      <c r="D2249" s="64"/>
      <c r="E2249" s="65"/>
      <c r="F2249" s="66"/>
      <c r="G2249" s="63"/>
      <c r="H2249" s="67"/>
      <c r="I2249" s="68"/>
      <c r="J2249" s="68"/>
      <c r="K2249" s="34"/>
      <c r="L2249" s="75">
        <v>2249</v>
      </c>
      <c r="M2249" s="75" t="b">
        <f xml:space="preserve"> IF(AND(Edges[Relationship Date (UTC)] &gt;= Misc!$O$2, Edges[Relationship Date (UTC)] &lt;= Misc!$P$2,Edges[Tweet Date (UTC)] &gt;= Misc!$O$3, Edges[Tweet Date (UTC)] &lt;= Misc!$P$3,TRUE), TRUE, FALSE)</f>
        <v>1</v>
      </c>
      <c r="N2249" s="70"/>
      <c r="O2249" s="87" t="s">
        <v>1908</v>
      </c>
      <c r="P2249" s="90">
        <v>44081.401909722219</v>
      </c>
      <c r="Q2249" s="87" t="s">
        <v>2061</v>
      </c>
      <c r="R2249" s="87"/>
      <c r="S2249" s="87"/>
      <c r="T2249" s="87" t="s">
        <v>2743</v>
      </c>
      <c r="U2249" s="90">
        <v>44081.401909722219</v>
      </c>
      <c r="V2249" s="92" t="s">
        <v>4421</v>
      </c>
      <c r="W2249" s="87"/>
      <c r="X2249" s="87"/>
      <c r="Y2249" s="96" t="s">
        <v>6421</v>
      </c>
      <c r="Z2249" s="87"/>
      <c r="AA2249" s="48">
        <v>0</v>
      </c>
      <c r="AB2249" s="49">
        <v>0</v>
      </c>
      <c r="AC2249" s="48">
        <v>0</v>
      </c>
      <c r="AD2249" s="49">
        <v>0</v>
      </c>
      <c r="AE2249" s="48">
        <v>0</v>
      </c>
      <c r="AF2249" s="49">
        <v>0</v>
      </c>
      <c r="AG2249" s="48">
        <v>22</v>
      </c>
      <c r="AH2249" s="49">
        <v>100</v>
      </c>
      <c r="AI2249" s="48">
        <v>22</v>
      </c>
    </row>
    <row r="2250" spans="1:35" x14ac:dyDescent="0.25">
      <c r="A2250" s="62" t="s">
        <v>1099</v>
      </c>
      <c r="B2250" s="62" t="s">
        <v>1417</v>
      </c>
      <c r="C2250" s="63"/>
      <c r="D2250" s="64"/>
      <c r="E2250" s="65"/>
      <c r="F2250" s="66"/>
      <c r="G2250" s="63"/>
      <c r="H2250" s="67"/>
      <c r="I2250" s="68"/>
      <c r="J2250" s="68"/>
      <c r="K2250" s="34"/>
      <c r="L2250" s="75">
        <v>2250</v>
      </c>
      <c r="M2250" s="75" t="b">
        <f xml:space="preserve"> IF(AND(Edges[Relationship Date (UTC)] &gt;= Misc!$O$2, Edges[Relationship Date (UTC)] &lt;= Misc!$P$2,Edges[Tweet Date (UTC)] &gt;= Misc!$O$3, Edges[Tweet Date (UTC)] &lt;= Misc!$P$3,TRUE), TRUE, FALSE)</f>
        <v>1</v>
      </c>
      <c r="N2250" s="70"/>
      <c r="O2250" s="87" t="s">
        <v>1908</v>
      </c>
      <c r="P2250" s="90">
        <v>44081.401921296296</v>
      </c>
      <c r="Q2250" s="87" t="s">
        <v>1995</v>
      </c>
      <c r="R2250" s="87"/>
      <c r="S2250" s="87"/>
      <c r="T2250" s="87"/>
      <c r="U2250" s="90">
        <v>44081.401921296296</v>
      </c>
      <c r="V2250" s="92" t="s">
        <v>4422</v>
      </c>
      <c r="W2250" s="87"/>
      <c r="X2250" s="87"/>
      <c r="Y2250" s="96" t="s">
        <v>6422</v>
      </c>
      <c r="Z2250" s="87"/>
      <c r="AA2250" s="48">
        <v>0</v>
      </c>
      <c r="AB2250" s="49">
        <v>0</v>
      </c>
      <c r="AC2250" s="48">
        <v>0</v>
      </c>
      <c r="AD2250" s="49">
        <v>0</v>
      </c>
      <c r="AE2250" s="48">
        <v>0</v>
      </c>
      <c r="AF2250" s="49">
        <v>0</v>
      </c>
      <c r="AG2250" s="48">
        <v>48</v>
      </c>
      <c r="AH2250" s="49">
        <v>100</v>
      </c>
      <c r="AI2250" s="48">
        <v>48</v>
      </c>
    </row>
    <row r="2251" spans="1:35" x14ac:dyDescent="0.25">
      <c r="A2251" s="62" t="s">
        <v>1100</v>
      </c>
      <c r="B2251" s="62" t="s">
        <v>1165</v>
      </c>
      <c r="C2251" s="63"/>
      <c r="D2251" s="64"/>
      <c r="E2251" s="65"/>
      <c r="F2251" s="66"/>
      <c r="G2251" s="63"/>
      <c r="H2251" s="67"/>
      <c r="I2251" s="68"/>
      <c r="J2251" s="68"/>
      <c r="K2251" s="34"/>
      <c r="L2251" s="75">
        <v>2251</v>
      </c>
      <c r="M2251" s="75" t="b">
        <f xml:space="preserve"> IF(AND(Edges[Relationship Date (UTC)] &gt;= Misc!$O$2, Edges[Relationship Date (UTC)] &lt;= Misc!$P$2,Edges[Tweet Date (UTC)] &gt;= Misc!$O$3, Edges[Tweet Date (UTC)] &lt;= Misc!$P$3,TRUE), TRUE, FALSE)</f>
        <v>1</v>
      </c>
      <c r="N2251" s="70"/>
      <c r="O2251" s="87" t="s">
        <v>1908</v>
      </c>
      <c r="P2251" s="90">
        <v>44081.374189814815</v>
      </c>
      <c r="Q2251" s="87" t="s">
        <v>2506</v>
      </c>
      <c r="R2251" s="92" t="s">
        <v>2704</v>
      </c>
      <c r="S2251" s="87" t="s">
        <v>2738</v>
      </c>
      <c r="T2251" s="87" t="s">
        <v>2876</v>
      </c>
      <c r="U2251" s="90">
        <v>44081.374189814815</v>
      </c>
      <c r="V2251" s="92" t="s">
        <v>4423</v>
      </c>
      <c r="W2251" s="87"/>
      <c r="X2251" s="87"/>
      <c r="Y2251" s="96" t="s">
        <v>6423</v>
      </c>
      <c r="Z2251" s="87"/>
      <c r="AA2251" s="48">
        <v>0</v>
      </c>
      <c r="AB2251" s="49">
        <v>0</v>
      </c>
      <c r="AC2251" s="48">
        <v>0</v>
      </c>
      <c r="AD2251" s="49">
        <v>0</v>
      </c>
      <c r="AE2251" s="48">
        <v>0</v>
      </c>
      <c r="AF2251" s="49">
        <v>0</v>
      </c>
      <c r="AG2251" s="48">
        <v>6</v>
      </c>
      <c r="AH2251" s="49">
        <v>100</v>
      </c>
      <c r="AI2251" s="48">
        <v>6</v>
      </c>
    </row>
    <row r="2252" spans="1:35" x14ac:dyDescent="0.25">
      <c r="A2252" s="62" t="s">
        <v>1100</v>
      </c>
      <c r="B2252" s="62" t="s">
        <v>1100</v>
      </c>
      <c r="C2252" s="63"/>
      <c r="D2252" s="64"/>
      <c r="E2252" s="65"/>
      <c r="F2252" s="66"/>
      <c r="G2252" s="63"/>
      <c r="H2252" s="67"/>
      <c r="I2252" s="68"/>
      <c r="J2252" s="68"/>
      <c r="K2252" s="34"/>
      <c r="L2252" s="75">
        <v>2252</v>
      </c>
      <c r="M2252" s="75" t="b">
        <f xml:space="preserve"> IF(AND(Edges[Relationship Date (UTC)] &gt;= Misc!$O$2, Edges[Relationship Date (UTC)] &lt;= Misc!$P$2,Edges[Tweet Date (UTC)] &gt;= Misc!$O$3, Edges[Tweet Date (UTC)] &lt;= Misc!$P$3,TRUE), TRUE, FALSE)</f>
        <v>1</v>
      </c>
      <c r="N2252" s="70"/>
      <c r="O2252" s="87" t="s">
        <v>178</v>
      </c>
      <c r="P2252" s="90">
        <v>44081.376076388886</v>
      </c>
      <c r="Q2252" s="87" t="s">
        <v>2507</v>
      </c>
      <c r="R2252" s="92" t="s">
        <v>2705</v>
      </c>
      <c r="S2252" s="87" t="s">
        <v>2738</v>
      </c>
      <c r="T2252" s="87"/>
      <c r="U2252" s="90">
        <v>44081.376076388886</v>
      </c>
      <c r="V2252" s="92" t="s">
        <v>4424</v>
      </c>
      <c r="W2252" s="87"/>
      <c r="X2252" s="87"/>
      <c r="Y2252" s="96" t="s">
        <v>6424</v>
      </c>
      <c r="Z2252" s="87"/>
      <c r="AA2252" s="48">
        <v>0</v>
      </c>
      <c r="AB2252" s="49">
        <v>0</v>
      </c>
      <c r="AC2252" s="48">
        <v>0</v>
      </c>
      <c r="AD2252" s="49">
        <v>0</v>
      </c>
      <c r="AE2252" s="48">
        <v>0</v>
      </c>
      <c r="AF2252" s="49">
        <v>0</v>
      </c>
      <c r="AG2252" s="48">
        <v>39</v>
      </c>
      <c r="AH2252" s="49">
        <v>100</v>
      </c>
      <c r="AI2252" s="48">
        <v>39</v>
      </c>
    </row>
    <row r="2253" spans="1:35" x14ac:dyDescent="0.25">
      <c r="A2253" s="62" t="s">
        <v>1100</v>
      </c>
      <c r="B2253" s="62" t="s">
        <v>1100</v>
      </c>
      <c r="C2253" s="63"/>
      <c r="D2253" s="64"/>
      <c r="E2253" s="65"/>
      <c r="F2253" s="66"/>
      <c r="G2253" s="63"/>
      <c r="H2253" s="67"/>
      <c r="I2253" s="68"/>
      <c r="J2253" s="68"/>
      <c r="K2253" s="34"/>
      <c r="L2253" s="75">
        <v>2253</v>
      </c>
      <c r="M2253" s="75" t="b">
        <f xml:space="preserve"> IF(AND(Edges[Relationship Date (UTC)] &gt;= Misc!$O$2, Edges[Relationship Date (UTC)] &lt;= Misc!$P$2,Edges[Tweet Date (UTC)] &gt;= Misc!$O$3, Edges[Tweet Date (UTC)] &lt;= Misc!$P$3,TRUE), TRUE, FALSE)</f>
        <v>1</v>
      </c>
      <c r="N2253" s="70"/>
      <c r="O2253" s="87" t="s">
        <v>178</v>
      </c>
      <c r="P2253" s="90">
        <v>44081.378113425926</v>
      </c>
      <c r="Q2253" s="87" t="s">
        <v>2508</v>
      </c>
      <c r="R2253" s="92" t="s">
        <v>2706</v>
      </c>
      <c r="S2253" s="87" t="s">
        <v>2738</v>
      </c>
      <c r="T2253" s="87" t="s">
        <v>2804</v>
      </c>
      <c r="U2253" s="90">
        <v>44081.378113425926</v>
      </c>
      <c r="V2253" s="92" t="s">
        <v>4425</v>
      </c>
      <c r="W2253" s="87"/>
      <c r="X2253" s="87"/>
      <c r="Y2253" s="96" t="s">
        <v>6425</v>
      </c>
      <c r="Z2253" s="87"/>
      <c r="AA2253" s="48">
        <v>0</v>
      </c>
      <c r="AB2253" s="49">
        <v>0</v>
      </c>
      <c r="AC2253" s="48">
        <v>0</v>
      </c>
      <c r="AD2253" s="49">
        <v>0</v>
      </c>
      <c r="AE2253" s="48">
        <v>0</v>
      </c>
      <c r="AF2253" s="49">
        <v>0</v>
      </c>
      <c r="AG2253" s="48">
        <v>39</v>
      </c>
      <c r="AH2253" s="49">
        <v>100</v>
      </c>
      <c r="AI2253" s="48">
        <v>39</v>
      </c>
    </row>
    <row r="2254" spans="1:35" x14ac:dyDescent="0.25">
      <c r="A2254" s="62" t="s">
        <v>1100</v>
      </c>
      <c r="B2254" s="62" t="s">
        <v>1165</v>
      </c>
      <c r="C2254" s="63"/>
      <c r="D2254" s="64"/>
      <c r="E2254" s="65"/>
      <c r="F2254" s="66"/>
      <c r="G2254" s="63"/>
      <c r="H2254" s="67"/>
      <c r="I2254" s="68"/>
      <c r="J2254" s="68"/>
      <c r="K2254" s="34"/>
      <c r="L2254" s="75">
        <v>2254</v>
      </c>
      <c r="M2254" s="75" t="b">
        <f xml:space="preserve"> IF(AND(Edges[Relationship Date (UTC)] &gt;= Misc!$O$2, Edges[Relationship Date (UTC)] &lt;= Misc!$P$2,Edges[Tweet Date (UTC)] &gt;= Misc!$O$3, Edges[Tweet Date (UTC)] &lt;= Misc!$P$3,TRUE), TRUE, FALSE)</f>
        <v>1</v>
      </c>
      <c r="N2254" s="70"/>
      <c r="O2254" s="87" t="s">
        <v>1908</v>
      </c>
      <c r="P2254" s="90">
        <v>44081.393171296295</v>
      </c>
      <c r="Q2254" s="87" t="s">
        <v>2311</v>
      </c>
      <c r="R2254" s="87"/>
      <c r="S2254" s="87"/>
      <c r="T2254" s="87"/>
      <c r="U2254" s="90">
        <v>44081.393171296295</v>
      </c>
      <c r="V2254" s="92" t="s">
        <v>4426</v>
      </c>
      <c r="W2254" s="87"/>
      <c r="X2254" s="87"/>
      <c r="Y2254" s="96" t="s">
        <v>6426</v>
      </c>
      <c r="Z2254" s="87"/>
      <c r="AA2254" s="48">
        <v>0</v>
      </c>
      <c r="AB2254" s="49">
        <v>0</v>
      </c>
      <c r="AC2254" s="48">
        <v>0</v>
      </c>
      <c r="AD2254" s="49">
        <v>0</v>
      </c>
      <c r="AE2254" s="48">
        <v>0</v>
      </c>
      <c r="AF2254" s="49">
        <v>0</v>
      </c>
      <c r="AG2254" s="48">
        <v>48</v>
      </c>
      <c r="AH2254" s="49">
        <v>100</v>
      </c>
      <c r="AI2254" s="48">
        <v>48</v>
      </c>
    </row>
    <row r="2255" spans="1:35" x14ac:dyDescent="0.25">
      <c r="A2255" s="62" t="s">
        <v>1100</v>
      </c>
      <c r="B2255" s="62" t="s">
        <v>1165</v>
      </c>
      <c r="C2255" s="63"/>
      <c r="D2255" s="64"/>
      <c r="E2255" s="65"/>
      <c r="F2255" s="66"/>
      <c r="G2255" s="63"/>
      <c r="H2255" s="67"/>
      <c r="I2255" s="68"/>
      <c r="J2255" s="68"/>
      <c r="K2255" s="34"/>
      <c r="L2255" s="75">
        <v>2255</v>
      </c>
      <c r="M2255" s="75" t="b">
        <f xml:space="preserve"> IF(AND(Edges[Relationship Date (UTC)] &gt;= Misc!$O$2, Edges[Relationship Date (UTC)] &lt;= Misc!$P$2,Edges[Tweet Date (UTC)] &gt;= Misc!$O$3, Edges[Tweet Date (UTC)] &lt;= Misc!$P$3,TRUE), TRUE, FALSE)</f>
        <v>1</v>
      </c>
      <c r="N2255" s="70"/>
      <c r="O2255" s="87" t="s">
        <v>1908</v>
      </c>
      <c r="P2255" s="90">
        <v>44081.397476851853</v>
      </c>
      <c r="Q2255" s="87" t="s">
        <v>2219</v>
      </c>
      <c r="R2255" s="87"/>
      <c r="S2255" s="87"/>
      <c r="T2255" s="87" t="s">
        <v>2743</v>
      </c>
      <c r="U2255" s="90">
        <v>44081.397476851853</v>
      </c>
      <c r="V2255" s="92" t="s">
        <v>4427</v>
      </c>
      <c r="W2255" s="87"/>
      <c r="X2255" s="87"/>
      <c r="Y2255" s="96" t="s">
        <v>6427</v>
      </c>
      <c r="Z2255" s="87"/>
      <c r="AA2255" s="48">
        <v>0</v>
      </c>
      <c r="AB2255" s="49">
        <v>0</v>
      </c>
      <c r="AC2255" s="48">
        <v>0</v>
      </c>
      <c r="AD2255" s="49">
        <v>0</v>
      </c>
      <c r="AE2255" s="48">
        <v>0</v>
      </c>
      <c r="AF2255" s="49">
        <v>0</v>
      </c>
      <c r="AG2255" s="48">
        <v>16</v>
      </c>
      <c r="AH2255" s="49">
        <v>100</v>
      </c>
      <c r="AI2255" s="48">
        <v>16</v>
      </c>
    </row>
    <row r="2256" spans="1:35" x14ac:dyDescent="0.25">
      <c r="A2256" s="62" t="s">
        <v>1100</v>
      </c>
      <c r="B2256" s="62" t="s">
        <v>1165</v>
      </c>
      <c r="C2256" s="63"/>
      <c r="D2256" s="64"/>
      <c r="E2256" s="65"/>
      <c r="F2256" s="66"/>
      <c r="G2256" s="63"/>
      <c r="H2256" s="67"/>
      <c r="I2256" s="68"/>
      <c r="J2256" s="68"/>
      <c r="K2256" s="34"/>
      <c r="L2256" s="75">
        <v>2256</v>
      </c>
      <c r="M2256" s="75" t="b">
        <f xml:space="preserve"> IF(AND(Edges[Relationship Date (UTC)] &gt;= Misc!$O$2, Edges[Relationship Date (UTC)] &lt;= Misc!$P$2,Edges[Tweet Date (UTC)] &gt;= Misc!$O$3, Edges[Tweet Date (UTC)] &lt;= Misc!$P$3,TRUE), TRUE, FALSE)</f>
        <v>1</v>
      </c>
      <c r="N2256" s="70"/>
      <c r="O2256" s="87" t="s">
        <v>1908</v>
      </c>
      <c r="P2256" s="90">
        <v>44081.401990740742</v>
      </c>
      <c r="Q2256" s="87" t="s">
        <v>2312</v>
      </c>
      <c r="R2256" s="87"/>
      <c r="S2256" s="87"/>
      <c r="T2256" s="87"/>
      <c r="U2256" s="90">
        <v>44081.401990740742</v>
      </c>
      <c r="V2256" s="92" t="s">
        <v>4428</v>
      </c>
      <c r="W2256" s="87"/>
      <c r="X2256" s="87"/>
      <c r="Y2256" s="96" t="s">
        <v>6428</v>
      </c>
      <c r="Z2256" s="87"/>
      <c r="AA2256" s="48">
        <v>0</v>
      </c>
      <c r="AB2256" s="49">
        <v>0</v>
      </c>
      <c r="AC2256" s="48">
        <v>0</v>
      </c>
      <c r="AD2256" s="49">
        <v>0</v>
      </c>
      <c r="AE2256" s="48">
        <v>0</v>
      </c>
      <c r="AF2256" s="49">
        <v>0</v>
      </c>
      <c r="AG2256" s="48">
        <v>21</v>
      </c>
      <c r="AH2256" s="49">
        <v>100</v>
      </c>
      <c r="AI2256" s="48">
        <v>21</v>
      </c>
    </row>
    <row r="2257" spans="1:35" x14ac:dyDescent="0.25">
      <c r="A2257" s="62" t="s">
        <v>1101</v>
      </c>
      <c r="B2257" s="62" t="s">
        <v>1829</v>
      </c>
      <c r="C2257" s="63"/>
      <c r="D2257" s="64"/>
      <c r="E2257" s="65"/>
      <c r="F2257" s="66"/>
      <c r="G2257" s="63"/>
      <c r="H2257" s="67"/>
      <c r="I2257" s="68"/>
      <c r="J2257" s="68"/>
      <c r="K2257" s="34"/>
      <c r="L2257" s="75">
        <v>2257</v>
      </c>
      <c r="M2257" s="75" t="b">
        <f xml:space="preserve"> IF(AND(Edges[Relationship Date (UTC)] &gt;= Misc!$O$2, Edges[Relationship Date (UTC)] &lt;= Misc!$P$2,Edges[Tweet Date (UTC)] &gt;= Misc!$O$3, Edges[Tweet Date (UTC)] &lt;= Misc!$P$3,TRUE), TRUE, FALSE)</f>
        <v>1</v>
      </c>
      <c r="N2257" s="70"/>
      <c r="O2257" s="87" t="s">
        <v>1908</v>
      </c>
      <c r="P2257" s="90">
        <v>44081.398344907408</v>
      </c>
      <c r="Q2257" s="87" t="s">
        <v>2509</v>
      </c>
      <c r="R2257" s="87"/>
      <c r="S2257" s="87"/>
      <c r="T2257" s="87"/>
      <c r="U2257" s="90">
        <v>44081.398344907408</v>
      </c>
      <c r="V2257" s="92" t="s">
        <v>4429</v>
      </c>
      <c r="W2257" s="87"/>
      <c r="X2257" s="87"/>
      <c r="Y2257" s="96" t="s">
        <v>6429</v>
      </c>
      <c r="Z2257" s="87"/>
      <c r="AA2257" s="48">
        <v>0</v>
      </c>
      <c r="AB2257" s="49">
        <v>0</v>
      </c>
      <c r="AC2257" s="48">
        <v>0</v>
      </c>
      <c r="AD2257" s="49">
        <v>0</v>
      </c>
      <c r="AE2257" s="48">
        <v>0</v>
      </c>
      <c r="AF2257" s="49">
        <v>0</v>
      </c>
      <c r="AG2257" s="48">
        <v>41</v>
      </c>
      <c r="AH2257" s="49">
        <v>100</v>
      </c>
      <c r="AI2257" s="48">
        <v>41</v>
      </c>
    </row>
    <row r="2258" spans="1:35" x14ac:dyDescent="0.25">
      <c r="A2258" s="62" t="s">
        <v>1101</v>
      </c>
      <c r="B2258" s="62" t="s">
        <v>1666</v>
      </c>
      <c r="C2258" s="63"/>
      <c r="D2258" s="64"/>
      <c r="E2258" s="65"/>
      <c r="F2258" s="66"/>
      <c r="G2258" s="63"/>
      <c r="H2258" s="67"/>
      <c r="I2258" s="68"/>
      <c r="J2258" s="68"/>
      <c r="K2258" s="34"/>
      <c r="L2258" s="75">
        <v>2258</v>
      </c>
      <c r="M2258" s="75" t="b">
        <f xml:space="preserve"> IF(AND(Edges[Relationship Date (UTC)] &gt;= Misc!$O$2, Edges[Relationship Date (UTC)] &lt;= Misc!$P$2,Edges[Tweet Date (UTC)] &gt;= Misc!$O$3, Edges[Tweet Date (UTC)] &lt;= Misc!$P$3,TRUE), TRUE, FALSE)</f>
        <v>1</v>
      </c>
      <c r="N2258" s="70"/>
      <c r="O2258" s="87" t="s">
        <v>1908</v>
      </c>
      <c r="P2258" s="90">
        <v>44081.402002314811</v>
      </c>
      <c r="Q2258" s="87" t="s">
        <v>2281</v>
      </c>
      <c r="R2258" s="87"/>
      <c r="S2258" s="87"/>
      <c r="T2258" s="87"/>
      <c r="U2258" s="90">
        <v>44081.402002314811</v>
      </c>
      <c r="V2258" s="92" t="s">
        <v>4430</v>
      </c>
      <c r="W2258" s="87"/>
      <c r="X2258" s="87"/>
      <c r="Y2258" s="96" t="s">
        <v>6430</v>
      </c>
      <c r="Z2258" s="87"/>
      <c r="AA2258" s="48">
        <v>0</v>
      </c>
      <c r="AB2258" s="49">
        <v>0</v>
      </c>
      <c r="AC2258" s="48">
        <v>0</v>
      </c>
      <c r="AD2258" s="49">
        <v>0</v>
      </c>
      <c r="AE2258" s="48">
        <v>0</v>
      </c>
      <c r="AF2258" s="49">
        <v>0</v>
      </c>
      <c r="AG2258" s="48">
        <v>47</v>
      </c>
      <c r="AH2258" s="49">
        <v>100</v>
      </c>
      <c r="AI2258" s="48">
        <v>47</v>
      </c>
    </row>
    <row r="2259" spans="1:35" x14ac:dyDescent="0.25">
      <c r="A2259" s="62" t="s">
        <v>1101</v>
      </c>
      <c r="B2259" s="62" t="s">
        <v>1387</v>
      </c>
      <c r="C2259" s="63"/>
      <c r="D2259" s="64"/>
      <c r="E2259" s="65"/>
      <c r="F2259" s="66"/>
      <c r="G2259" s="63"/>
      <c r="H2259" s="67"/>
      <c r="I2259" s="68"/>
      <c r="J2259" s="68"/>
      <c r="K2259" s="34"/>
      <c r="L2259" s="75">
        <v>2259</v>
      </c>
      <c r="M2259" s="75" t="b">
        <f xml:space="preserve"> IF(AND(Edges[Relationship Date (UTC)] &gt;= Misc!$O$2, Edges[Relationship Date (UTC)] &lt;= Misc!$P$2,Edges[Tweet Date (UTC)] &gt;= Misc!$O$3, Edges[Tweet Date (UTC)] &lt;= Misc!$P$3,TRUE), TRUE, FALSE)</f>
        <v>1</v>
      </c>
      <c r="N2259" s="70"/>
      <c r="O2259" s="87" t="s">
        <v>1908</v>
      </c>
      <c r="P2259" s="90">
        <v>44081.397534722222</v>
      </c>
      <c r="Q2259" s="87" t="s">
        <v>2227</v>
      </c>
      <c r="R2259" s="87"/>
      <c r="S2259" s="87"/>
      <c r="T2259" s="87"/>
      <c r="U2259" s="90">
        <v>44081.397534722222</v>
      </c>
      <c r="V2259" s="92" t="s">
        <v>4431</v>
      </c>
      <c r="W2259" s="87"/>
      <c r="X2259" s="87"/>
      <c r="Y2259" s="96" t="s">
        <v>6431</v>
      </c>
      <c r="Z2259" s="87"/>
      <c r="AA2259" s="48">
        <v>0</v>
      </c>
      <c r="AB2259" s="49">
        <v>0</v>
      </c>
      <c r="AC2259" s="48">
        <v>0</v>
      </c>
      <c r="AD2259" s="49">
        <v>0</v>
      </c>
      <c r="AE2259" s="48">
        <v>0</v>
      </c>
      <c r="AF2259" s="49">
        <v>0</v>
      </c>
      <c r="AG2259" s="48">
        <v>46</v>
      </c>
      <c r="AH2259" s="49">
        <v>100</v>
      </c>
      <c r="AI2259" s="48">
        <v>46</v>
      </c>
    </row>
    <row r="2260" spans="1:35" x14ac:dyDescent="0.25">
      <c r="A2260" s="62" t="s">
        <v>1102</v>
      </c>
      <c r="B2260" s="62" t="s">
        <v>1165</v>
      </c>
      <c r="C2260" s="63"/>
      <c r="D2260" s="64"/>
      <c r="E2260" s="65"/>
      <c r="F2260" s="66"/>
      <c r="G2260" s="63"/>
      <c r="H2260" s="67"/>
      <c r="I2260" s="68"/>
      <c r="J2260" s="68"/>
      <c r="K2260" s="34"/>
      <c r="L2260" s="75">
        <v>2260</v>
      </c>
      <c r="M2260" s="75" t="b">
        <f xml:space="preserve"> IF(AND(Edges[Relationship Date (UTC)] &gt;= Misc!$O$2, Edges[Relationship Date (UTC)] &lt;= Misc!$P$2,Edges[Tweet Date (UTC)] &gt;= Misc!$O$3, Edges[Tweet Date (UTC)] &lt;= Misc!$P$3,TRUE), TRUE, FALSE)</f>
        <v>1</v>
      </c>
      <c r="N2260" s="70"/>
      <c r="O2260" s="87" t="s">
        <v>1908</v>
      </c>
      <c r="P2260" s="90">
        <v>44081.402071759258</v>
      </c>
      <c r="Q2260" s="87" t="s">
        <v>2219</v>
      </c>
      <c r="R2260" s="87"/>
      <c r="S2260" s="87"/>
      <c r="T2260" s="87" t="s">
        <v>2743</v>
      </c>
      <c r="U2260" s="90">
        <v>44081.402071759258</v>
      </c>
      <c r="V2260" s="92" t="s">
        <v>4432</v>
      </c>
      <c r="W2260" s="87"/>
      <c r="X2260" s="87"/>
      <c r="Y2260" s="96" t="s">
        <v>6432</v>
      </c>
      <c r="Z2260" s="87"/>
      <c r="AA2260" s="48">
        <v>0</v>
      </c>
      <c r="AB2260" s="49">
        <v>0</v>
      </c>
      <c r="AC2260" s="48">
        <v>0</v>
      </c>
      <c r="AD2260" s="49">
        <v>0</v>
      </c>
      <c r="AE2260" s="48">
        <v>0</v>
      </c>
      <c r="AF2260" s="49">
        <v>0</v>
      </c>
      <c r="AG2260" s="48">
        <v>16</v>
      </c>
      <c r="AH2260" s="49">
        <v>100</v>
      </c>
      <c r="AI2260" s="48">
        <v>16</v>
      </c>
    </row>
    <row r="2261" spans="1:35" x14ac:dyDescent="0.25">
      <c r="A2261" s="62" t="s">
        <v>1103</v>
      </c>
      <c r="B2261" s="62" t="s">
        <v>1361</v>
      </c>
      <c r="C2261" s="63"/>
      <c r="D2261" s="64"/>
      <c r="E2261" s="65"/>
      <c r="F2261" s="66"/>
      <c r="G2261" s="63"/>
      <c r="H2261" s="67"/>
      <c r="I2261" s="68"/>
      <c r="J2261" s="68"/>
      <c r="K2261" s="34"/>
      <c r="L2261" s="75">
        <v>2261</v>
      </c>
      <c r="M2261" s="75" t="b">
        <f xml:space="preserve"> IF(AND(Edges[Relationship Date (UTC)] &gt;= Misc!$O$2, Edges[Relationship Date (UTC)] &lt;= Misc!$P$2,Edges[Tweet Date (UTC)] &gt;= Misc!$O$3, Edges[Tweet Date (UTC)] &lt;= Misc!$P$3,TRUE), TRUE, FALSE)</f>
        <v>1</v>
      </c>
      <c r="N2261" s="70"/>
      <c r="O2261" s="87" t="s">
        <v>1908</v>
      </c>
      <c r="P2261" s="90">
        <v>44081.402118055557</v>
      </c>
      <c r="Q2261" s="87" t="s">
        <v>1925</v>
      </c>
      <c r="R2261" s="87"/>
      <c r="S2261" s="87"/>
      <c r="T2261" s="87"/>
      <c r="U2261" s="90">
        <v>44081.402118055557</v>
      </c>
      <c r="V2261" s="92" t="s">
        <v>4433</v>
      </c>
      <c r="W2261" s="87"/>
      <c r="X2261" s="87"/>
      <c r="Y2261" s="96" t="s">
        <v>6433</v>
      </c>
      <c r="Z2261" s="87"/>
      <c r="AA2261" s="48"/>
      <c r="AB2261" s="49"/>
      <c r="AC2261" s="48"/>
      <c r="AD2261" s="49"/>
      <c r="AE2261" s="48"/>
      <c r="AF2261" s="49"/>
      <c r="AG2261" s="48"/>
      <c r="AH2261" s="49"/>
      <c r="AI2261" s="48"/>
    </row>
    <row r="2262" spans="1:35" x14ac:dyDescent="0.25">
      <c r="A2262" s="62" t="s">
        <v>1103</v>
      </c>
      <c r="B2262" s="62" t="s">
        <v>1362</v>
      </c>
      <c r="C2262" s="63"/>
      <c r="D2262" s="64"/>
      <c r="E2262" s="65"/>
      <c r="F2262" s="66"/>
      <c r="G2262" s="63"/>
      <c r="H2262" s="67"/>
      <c r="I2262" s="68"/>
      <c r="J2262" s="68"/>
      <c r="K2262" s="34"/>
      <c r="L2262" s="75">
        <v>2262</v>
      </c>
      <c r="M2262" s="75" t="b">
        <f xml:space="preserve"> IF(AND(Edges[Relationship Date (UTC)] &gt;= Misc!$O$2, Edges[Relationship Date (UTC)] &lt;= Misc!$P$2,Edges[Tweet Date (UTC)] &gt;= Misc!$O$3, Edges[Tweet Date (UTC)] &lt;= Misc!$P$3,TRUE), TRUE, FALSE)</f>
        <v>1</v>
      </c>
      <c r="N2262" s="70"/>
      <c r="O2262" s="87" t="s">
        <v>1908</v>
      </c>
      <c r="P2262" s="90">
        <v>44081.402118055557</v>
      </c>
      <c r="Q2262" s="87" t="s">
        <v>1925</v>
      </c>
      <c r="R2262" s="87"/>
      <c r="S2262" s="87"/>
      <c r="T2262" s="87"/>
      <c r="U2262" s="90">
        <v>44081.402118055557</v>
      </c>
      <c r="V2262" s="92" t="s">
        <v>4433</v>
      </c>
      <c r="W2262" s="87"/>
      <c r="X2262" s="87"/>
      <c r="Y2262" s="96" t="s">
        <v>6433</v>
      </c>
      <c r="Z2262" s="87"/>
      <c r="AA2262" s="48">
        <v>0</v>
      </c>
      <c r="AB2262" s="49">
        <v>0</v>
      </c>
      <c r="AC2262" s="48">
        <v>0</v>
      </c>
      <c r="AD2262" s="49">
        <v>0</v>
      </c>
      <c r="AE2262" s="48">
        <v>0</v>
      </c>
      <c r="AF2262" s="49">
        <v>0</v>
      </c>
      <c r="AG2262" s="48">
        <v>42</v>
      </c>
      <c r="AH2262" s="49">
        <v>100</v>
      </c>
      <c r="AI2262" s="48">
        <v>42</v>
      </c>
    </row>
    <row r="2263" spans="1:35" x14ac:dyDescent="0.25">
      <c r="A2263" s="62" t="s">
        <v>1104</v>
      </c>
      <c r="B2263" s="62" t="s">
        <v>1639</v>
      </c>
      <c r="C2263" s="63"/>
      <c r="D2263" s="64"/>
      <c r="E2263" s="65"/>
      <c r="F2263" s="66"/>
      <c r="G2263" s="63"/>
      <c r="H2263" s="67"/>
      <c r="I2263" s="68"/>
      <c r="J2263" s="68"/>
      <c r="K2263" s="34"/>
      <c r="L2263" s="75">
        <v>2263</v>
      </c>
      <c r="M2263" s="75" t="b">
        <f xml:space="preserve"> IF(AND(Edges[Relationship Date (UTC)] &gt;= Misc!$O$2, Edges[Relationship Date (UTC)] &lt;= Misc!$P$2,Edges[Tweet Date (UTC)] &gt;= Misc!$O$3, Edges[Tweet Date (UTC)] &lt;= Misc!$P$3,TRUE), TRUE, FALSE)</f>
        <v>1</v>
      </c>
      <c r="N2263" s="70"/>
      <c r="O2263" s="87" t="s">
        <v>1908</v>
      </c>
      <c r="P2263" s="90">
        <v>44081.40216435185</v>
      </c>
      <c r="Q2263" s="87" t="s">
        <v>2248</v>
      </c>
      <c r="R2263" s="87"/>
      <c r="S2263" s="87"/>
      <c r="T2263" s="87" t="s">
        <v>2743</v>
      </c>
      <c r="U2263" s="90">
        <v>44081.40216435185</v>
      </c>
      <c r="V2263" s="92" t="s">
        <v>4434</v>
      </c>
      <c r="W2263" s="87"/>
      <c r="X2263" s="87"/>
      <c r="Y2263" s="96" t="s">
        <v>6434</v>
      </c>
      <c r="Z2263" s="87"/>
      <c r="AA2263" s="48">
        <v>0</v>
      </c>
      <c r="AB2263" s="49">
        <v>0</v>
      </c>
      <c r="AC2263" s="48">
        <v>0</v>
      </c>
      <c r="AD2263" s="49">
        <v>0</v>
      </c>
      <c r="AE2263" s="48">
        <v>0</v>
      </c>
      <c r="AF2263" s="49">
        <v>0</v>
      </c>
      <c r="AG2263" s="48">
        <v>29</v>
      </c>
      <c r="AH2263" s="49">
        <v>100</v>
      </c>
      <c r="AI2263" s="48">
        <v>29</v>
      </c>
    </row>
    <row r="2264" spans="1:35" x14ac:dyDescent="0.25">
      <c r="A2264" s="62" t="s">
        <v>1105</v>
      </c>
      <c r="B2264" s="62" t="s">
        <v>1830</v>
      </c>
      <c r="C2264" s="63"/>
      <c r="D2264" s="64"/>
      <c r="E2264" s="65"/>
      <c r="F2264" s="66"/>
      <c r="G2264" s="63"/>
      <c r="H2264" s="67"/>
      <c r="I2264" s="68"/>
      <c r="J2264" s="68"/>
      <c r="K2264" s="34"/>
      <c r="L2264" s="75">
        <v>2264</v>
      </c>
      <c r="M2264" s="75" t="b">
        <f xml:space="preserve"> IF(AND(Edges[Relationship Date (UTC)] &gt;= Misc!$O$2, Edges[Relationship Date (UTC)] &lt;= Misc!$P$2,Edges[Tweet Date (UTC)] &gt;= Misc!$O$3, Edges[Tweet Date (UTC)] &lt;= Misc!$P$3,TRUE), TRUE, FALSE)</f>
        <v>1</v>
      </c>
      <c r="N2264" s="70"/>
      <c r="O2264" s="87" t="s">
        <v>1908</v>
      </c>
      <c r="P2264" s="90">
        <v>44081.402129629627</v>
      </c>
      <c r="Q2264" s="87" t="s">
        <v>2510</v>
      </c>
      <c r="R2264" s="87"/>
      <c r="S2264" s="87"/>
      <c r="T2264" s="87" t="s">
        <v>2750</v>
      </c>
      <c r="U2264" s="90">
        <v>44081.402129629627</v>
      </c>
      <c r="V2264" s="92" t="s">
        <v>4435</v>
      </c>
      <c r="W2264" s="87"/>
      <c r="X2264" s="87"/>
      <c r="Y2264" s="96" t="s">
        <v>6435</v>
      </c>
      <c r="Z2264" s="87"/>
      <c r="AA2264" s="48">
        <v>0</v>
      </c>
      <c r="AB2264" s="49">
        <v>0</v>
      </c>
      <c r="AC2264" s="48">
        <v>0</v>
      </c>
      <c r="AD2264" s="49">
        <v>0</v>
      </c>
      <c r="AE2264" s="48">
        <v>0</v>
      </c>
      <c r="AF2264" s="49">
        <v>0</v>
      </c>
      <c r="AG2264" s="48">
        <v>11</v>
      </c>
      <c r="AH2264" s="49">
        <v>100</v>
      </c>
      <c r="AI2264" s="48">
        <v>11</v>
      </c>
    </row>
    <row r="2265" spans="1:35" x14ac:dyDescent="0.25">
      <c r="A2265" s="62" t="s">
        <v>1105</v>
      </c>
      <c r="B2265" s="62" t="s">
        <v>1830</v>
      </c>
      <c r="C2265" s="63"/>
      <c r="D2265" s="64"/>
      <c r="E2265" s="65"/>
      <c r="F2265" s="66"/>
      <c r="G2265" s="63"/>
      <c r="H2265" s="67"/>
      <c r="I2265" s="68"/>
      <c r="J2265" s="68"/>
      <c r="K2265" s="34"/>
      <c r="L2265" s="75">
        <v>2265</v>
      </c>
      <c r="M2265" s="75" t="b">
        <f xml:space="preserve"> IF(AND(Edges[Relationship Date (UTC)] &gt;= Misc!$O$2, Edges[Relationship Date (UTC)] &lt;= Misc!$P$2,Edges[Tweet Date (UTC)] &gt;= Misc!$O$3, Edges[Tweet Date (UTC)] &lt;= Misc!$P$3,TRUE), TRUE, FALSE)</f>
        <v>1</v>
      </c>
      <c r="N2265" s="70"/>
      <c r="O2265" s="87" t="s">
        <v>1908</v>
      </c>
      <c r="P2265" s="90">
        <v>44081.402199074073</v>
      </c>
      <c r="Q2265" s="87" t="s">
        <v>2510</v>
      </c>
      <c r="R2265" s="87"/>
      <c r="S2265" s="87"/>
      <c r="T2265" s="87" t="s">
        <v>2750</v>
      </c>
      <c r="U2265" s="90">
        <v>44081.402199074073</v>
      </c>
      <c r="V2265" s="92" t="s">
        <v>4436</v>
      </c>
      <c r="W2265" s="87"/>
      <c r="X2265" s="87"/>
      <c r="Y2265" s="96" t="s">
        <v>6436</v>
      </c>
      <c r="Z2265" s="87"/>
      <c r="AA2265" s="48">
        <v>0</v>
      </c>
      <c r="AB2265" s="49">
        <v>0</v>
      </c>
      <c r="AC2265" s="48">
        <v>0</v>
      </c>
      <c r="AD2265" s="49">
        <v>0</v>
      </c>
      <c r="AE2265" s="48">
        <v>0</v>
      </c>
      <c r="AF2265" s="49">
        <v>0</v>
      </c>
      <c r="AG2265" s="48">
        <v>11</v>
      </c>
      <c r="AH2265" s="49">
        <v>100</v>
      </c>
      <c r="AI2265" s="48">
        <v>11</v>
      </c>
    </row>
    <row r="2266" spans="1:35" x14ac:dyDescent="0.25">
      <c r="A2266" s="62" t="s">
        <v>1105</v>
      </c>
      <c r="B2266" s="62" t="s">
        <v>1767</v>
      </c>
      <c r="C2266" s="63"/>
      <c r="D2266" s="64"/>
      <c r="E2266" s="65"/>
      <c r="F2266" s="66"/>
      <c r="G2266" s="63"/>
      <c r="H2266" s="67"/>
      <c r="I2266" s="68"/>
      <c r="J2266" s="68"/>
      <c r="K2266" s="34"/>
      <c r="L2266" s="75">
        <v>2266</v>
      </c>
      <c r="M2266" s="75" t="b">
        <f xml:space="preserve"> IF(AND(Edges[Relationship Date (UTC)] &gt;= Misc!$O$2, Edges[Relationship Date (UTC)] &lt;= Misc!$P$2,Edges[Tweet Date (UTC)] &gt;= Misc!$O$3, Edges[Tweet Date (UTC)] &lt;= Misc!$P$3,TRUE), TRUE, FALSE)</f>
        <v>1</v>
      </c>
      <c r="N2266" s="70"/>
      <c r="O2266" s="87" t="s">
        <v>1908</v>
      </c>
      <c r="P2266" s="90">
        <v>44081.402129629627</v>
      </c>
      <c r="Q2266" s="87" t="s">
        <v>2510</v>
      </c>
      <c r="R2266" s="87"/>
      <c r="S2266" s="87"/>
      <c r="T2266" s="87" t="s">
        <v>2750</v>
      </c>
      <c r="U2266" s="90">
        <v>44081.402129629627</v>
      </c>
      <c r="V2266" s="92" t="s">
        <v>4435</v>
      </c>
      <c r="W2266" s="87"/>
      <c r="X2266" s="87"/>
      <c r="Y2266" s="96" t="s">
        <v>6435</v>
      </c>
      <c r="Z2266" s="87"/>
      <c r="AA2266" s="48"/>
      <c r="AB2266" s="49"/>
      <c r="AC2266" s="48"/>
      <c r="AD2266" s="49"/>
      <c r="AE2266" s="48"/>
      <c r="AF2266" s="49"/>
      <c r="AG2266" s="48"/>
      <c r="AH2266" s="49"/>
      <c r="AI2266" s="48"/>
    </row>
    <row r="2267" spans="1:35" x14ac:dyDescent="0.25">
      <c r="A2267" s="62" t="s">
        <v>1105</v>
      </c>
      <c r="B2267" s="62" t="s">
        <v>1767</v>
      </c>
      <c r="C2267" s="63"/>
      <c r="D2267" s="64"/>
      <c r="E2267" s="65"/>
      <c r="F2267" s="66"/>
      <c r="G2267" s="63"/>
      <c r="H2267" s="67"/>
      <c r="I2267" s="68"/>
      <c r="J2267" s="68"/>
      <c r="K2267" s="34"/>
      <c r="L2267" s="75">
        <v>2267</v>
      </c>
      <c r="M2267" s="75" t="b">
        <f xml:space="preserve"> IF(AND(Edges[Relationship Date (UTC)] &gt;= Misc!$O$2, Edges[Relationship Date (UTC)] &lt;= Misc!$P$2,Edges[Tweet Date (UTC)] &gt;= Misc!$O$3, Edges[Tweet Date (UTC)] &lt;= Misc!$P$3,TRUE), TRUE, FALSE)</f>
        <v>1</v>
      </c>
      <c r="N2267" s="70"/>
      <c r="O2267" s="87" t="s">
        <v>1908</v>
      </c>
      <c r="P2267" s="90">
        <v>44081.402199074073</v>
      </c>
      <c r="Q2267" s="87" t="s">
        <v>2510</v>
      </c>
      <c r="R2267" s="87"/>
      <c r="S2267" s="87"/>
      <c r="T2267" s="87" t="s">
        <v>2750</v>
      </c>
      <c r="U2267" s="90">
        <v>44081.402199074073</v>
      </c>
      <c r="V2267" s="92" t="s">
        <v>4436</v>
      </c>
      <c r="W2267" s="87"/>
      <c r="X2267" s="87"/>
      <c r="Y2267" s="96" t="s">
        <v>6436</v>
      </c>
      <c r="Z2267" s="87"/>
      <c r="AA2267" s="48"/>
      <c r="AB2267" s="49"/>
      <c r="AC2267" s="48"/>
      <c r="AD2267" s="49"/>
      <c r="AE2267" s="48"/>
      <c r="AF2267" s="49"/>
      <c r="AG2267" s="48"/>
      <c r="AH2267" s="49"/>
      <c r="AI2267" s="48"/>
    </row>
    <row r="2268" spans="1:35" x14ac:dyDescent="0.25">
      <c r="A2268" s="62" t="s">
        <v>1105</v>
      </c>
      <c r="B2268" s="62" t="s">
        <v>1553</v>
      </c>
      <c r="C2268" s="63"/>
      <c r="D2268" s="64"/>
      <c r="E2268" s="65"/>
      <c r="F2268" s="66"/>
      <c r="G2268" s="63"/>
      <c r="H2268" s="67"/>
      <c r="I2268" s="68"/>
      <c r="J2268" s="68"/>
      <c r="K2268" s="34"/>
      <c r="L2268" s="75">
        <v>2268</v>
      </c>
      <c r="M2268" s="75" t="b">
        <f xml:space="preserve"> IF(AND(Edges[Relationship Date (UTC)] &gt;= Misc!$O$2, Edges[Relationship Date (UTC)] &lt;= Misc!$P$2,Edges[Tweet Date (UTC)] &gt;= Misc!$O$3, Edges[Tweet Date (UTC)] &lt;= Misc!$P$3,TRUE), TRUE, FALSE)</f>
        <v>1</v>
      </c>
      <c r="N2268" s="70"/>
      <c r="O2268" s="87" t="s">
        <v>1908</v>
      </c>
      <c r="P2268" s="90">
        <v>44081.402129629627</v>
      </c>
      <c r="Q2268" s="87" t="s">
        <v>2510</v>
      </c>
      <c r="R2268" s="87"/>
      <c r="S2268" s="87"/>
      <c r="T2268" s="87" t="s">
        <v>2750</v>
      </c>
      <c r="U2268" s="90">
        <v>44081.402129629627</v>
      </c>
      <c r="V2268" s="92" t="s">
        <v>4435</v>
      </c>
      <c r="W2268" s="87"/>
      <c r="X2268" s="87"/>
      <c r="Y2268" s="96" t="s">
        <v>6435</v>
      </c>
      <c r="Z2268" s="87"/>
      <c r="AA2268" s="48"/>
      <c r="AB2268" s="49"/>
      <c r="AC2268" s="48"/>
      <c r="AD2268" s="49"/>
      <c r="AE2268" s="48"/>
      <c r="AF2268" s="49"/>
      <c r="AG2268" s="48"/>
      <c r="AH2268" s="49"/>
      <c r="AI2268" s="48"/>
    </row>
    <row r="2269" spans="1:35" x14ac:dyDescent="0.25">
      <c r="A2269" s="62" t="s">
        <v>1105</v>
      </c>
      <c r="B2269" s="62" t="s">
        <v>1553</v>
      </c>
      <c r="C2269" s="63"/>
      <c r="D2269" s="64"/>
      <c r="E2269" s="65"/>
      <c r="F2269" s="66"/>
      <c r="G2269" s="63"/>
      <c r="H2269" s="67"/>
      <c r="I2269" s="68"/>
      <c r="J2269" s="68"/>
      <c r="K2269" s="34"/>
      <c r="L2269" s="75">
        <v>2269</v>
      </c>
      <c r="M2269" s="75" t="b">
        <f xml:space="preserve"> IF(AND(Edges[Relationship Date (UTC)] &gt;= Misc!$O$2, Edges[Relationship Date (UTC)] &lt;= Misc!$P$2,Edges[Tweet Date (UTC)] &gt;= Misc!$O$3, Edges[Tweet Date (UTC)] &lt;= Misc!$P$3,TRUE), TRUE, FALSE)</f>
        <v>1</v>
      </c>
      <c r="N2269" s="70"/>
      <c r="O2269" s="87" t="s">
        <v>1908</v>
      </c>
      <c r="P2269" s="90">
        <v>44081.402199074073</v>
      </c>
      <c r="Q2269" s="87" t="s">
        <v>2510</v>
      </c>
      <c r="R2269" s="87"/>
      <c r="S2269" s="87"/>
      <c r="T2269" s="87" t="s">
        <v>2750</v>
      </c>
      <c r="U2269" s="90">
        <v>44081.402199074073</v>
      </c>
      <c r="V2269" s="92" t="s">
        <v>4436</v>
      </c>
      <c r="W2269" s="87"/>
      <c r="X2269" s="87"/>
      <c r="Y2269" s="96" t="s">
        <v>6436</v>
      </c>
      <c r="Z2269" s="87"/>
      <c r="AA2269" s="48"/>
      <c r="AB2269" s="49"/>
      <c r="AC2269" s="48"/>
      <c r="AD2269" s="49"/>
      <c r="AE2269" s="48"/>
      <c r="AF2269" s="49"/>
      <c r="AG2269" s="48"/>
      <c r="AH2269" s="49"/>
      <c r="AI2269" s="48"/>
    </row>
    <row r="2270" spans="1:35" x14ac:dyDescent="0.25">
      <c r="A2270" s="62" t="s">
        <v>1105</v>
      </c>
      <c r="B2270" s="62" t="s">
        <v>1460</v>
      </c>
      <c r="C2270" s="63"/>
      <c r="D2270" s="64"/>
      <c r="E2270" s="65"/>
      <c r="F2270" s="66"/>
      <c r="G2270" s="63"/>
      <c r="H2270" s="67"/>
      <c r="I2270" s="68"/>
      <c r="J2270" s="68"/>
      <c r="K2270" s="34"/>
      <c r="L2270" s="75">
        <v>2270</v>
      </c>
      <c r="M2270" s="75" t="b">
        <f xml:space="preserve"> IF(AND(Edges[Relationship Date (UTC)] &gt;= Misc!$O$2, Edges[Relationship Date (UTC)] &lt;= Misc!$P$2,Edges[Tweet Date (UTC)] &gt;= Misc!$O$3, Edges[Tweet Date (UTC)] &lt;= Misc!$P$3,TRUE), TRUE, FALSE)</f>
        <v>1</v>
      </c>
      <c r="N2270" s="70"/>
      <c r="O2270" s="87" t="s">
        <v>1908</v>
      </c>
      <c r="P2270" s="90">
        <v>44081.402129629627</v>
      </c>
      <c r="Q2270" s="87" t="s">
        <v>2510</v>
      </c>
      <c r="R2270" s="87"/>
      <c r="S2270" s="87"/>
      <c r="T2270" s="87" t="s">
        <v>2750</v>
      </c>
      <c r="U2270" s="90">
        <v>44081.402129629627</v>
      </c>
      <c r="V2270" s="92" t="s">
        <v>4435</v>
      </c>
      <c r="W2270" s="87"/>
      <c r="X2270" s="87"/>
      <c r="Y2270" s="96" t="s">
        <v>6435</v>
      </c>
      <c r="Z2270" s="87"/>
      <c r="AA2270" s="48"/>
      <c r="AB2270" s="49"/>
      <c r="AC2270" s="48"/>
      <c r="AD2270" s="49"/>
      <c r="AE2270" s="48"/>
      <c r="AF2270" s="49"/>
      <c r="AG2270" s="48"/>
      <c r="AH2270" s="49"/>
      <c r="AI2270" s="48"/>
    </row>
    <row r="2271" spans="1:35" x14ac:dyDescent="0.25">
      <c r="A2271" s="62" t="s">
        <v>1105</v>
      </c>
      <c r="B2271" s="62" t="s">
        <v>1461</v>
      </c>
      <c r="C2271" s="63"/>
      <c r="D2271" s="64"/>
      <c r="E2271" s="65"/>
      <c r="F2271" s="66"/>
      <c r="G2271" s="63"/>
      <c r="H2271" s="67"/>
      <c r="I2271" s="68"/>
      <c r="J2271" s="68"/>
      <c r="K2271" s="34"/>
      <c r="L2271" s="75">
        <v>2271</v>
      </c>
      <c r="M2271" s="75" t="b">
        <f xml:space="preserve"> IF(AND(Edges[Relationship Date (UTC)] &gt;= Misc!$O$2, Edges[Relationship Date (UTC)] &lt;= Misc!$P$2,Edges[Tweet Date (UTC)] &gt;= Misc!$O$3, Edges[Tweet Date (UTC)] &lt;= Misc!$P$3,TRUE), TRUE, FALSE)</f>
        <v>1</v>
      </c>
      <c r="N2271" s="70"/>
      <c r="O2271" s="87" t="s">
        <v>1908</v>
      </c>
      <c r="P2271" s="90">
        <v>44081.402129629627</v>
      </c>
      <c r="Q2271" s="87" t="s">
        <v>2510</v>
      </c>
      <c r="R2271" s="87"/>
      <c r="S2271" s="87"/>
      <c r="T2271" s="87" t="s">
        <v>2750</v>
      </c>
      <c r="U2271" s="90">
        <v>44081.402129629627</v>
      </c>
      <c r="V2271" s="92" t="s">
        <v>4435</v>
      </c>
      <c r="W2271" s="87"/>
      <c r="X2271" s="87"/>
      <c r="Y2271" s="96" t="s">
        <v>6435</v>
      </c>
      <c r="Z2271" s="87"/>
      <c r="AA2271" s="48"/>
      <c r="AB2271" s="49"/>
      <c r="AC2271" s="48"/>
      <c r="AD2271" s="49"/>
      <c r="AE2271" s="48"/>
      <c r="AF2271" s="49"/>
      <c r="AG2271" s="48"/>
      <c r="AH2271" s="49"/>
      <c r="AI2271" s="48"/>
    </row>
    <row r="2272" spans="1:35" x14ac:dyDescent="0.25">
      <c r="A2272" s="62" t="s">
        <v>1105</v>
      </c>
      <c r="B2272" s="62" t="s">
        <v>1462</v>
      </c>
      <c r="C2272" s="63"/>
      <c r="D2272" s="64"/>
      <c r="E2272" s="65"/>
      <c r="F2272" s="66"/>
      <c r="G2272" s="63"/>
      <c r="H2272" s="67"/>
      <c r="I2272" s="68"/>
      <c r="J2272" s="68"/>
      <c r="K2272" s="34"/>
      <c r="L2272" s="75">
        <v>2272</v>
      </c>
      <c r="M2272" s="75" t="b">
        <f xml:space="preserve"> IF(AND(Edges[Relationship Date (UTC)] &gt;= Misc!$O$2, Edges[Relationship Date (UTC)] &lt;= Misc!$P$2,Edges[Tweet Date (UTC)] &gt;= Misc!$O$3, Edges[Tweet Date (UTC)] &lt;= Misc!$P$3,TRUE), TRUE, FALSE)</f>
        <v>1</v>
      </c>
      <c r="N2272" s="70"/>
      <c r="O2272" s="87" t="s">
        <v>1908</v>
      </c>
      <c r="P2272" s="90">
        <v>44081.402129629627</v>
      </c>
      <c r="Q2272" s="87" t="s">
        <v>2510</v>
      </c>
      <c r="R2272" s="87"/>
      <c r="S2272" s="87"/>
      <c r="T2272" s="87" t="s">
        <v>2750</v>
      </c>
      <c r="U2272" s="90">
        <v>44081.402129629627</v>
      </c>
      <c r="V2272" s="92" t="s">
        <v>4435</v>
      </c>
      <c r="W2272" s="87"/>
      <c r="X2272" s="87"/>
      <c r="Y2272" s="96" t="s">
        <v>6435</v>
      </c>
      <c r="Z2272" s="87"/>
      <c r="AA2272" s="48"/>
      <c r="AB2272" s="49"/>
      <c r="AC2272" s="48"/>
      <c r="AD2272" s="49"/>
      <c r="AE2272" s="48"/>
      <c r="AF2272" s="49"/>
      <c r="AG2272" s="48"/>
      <c r="AH2272" s="49"/>
      <c r="AI2272" s="48"/>
    </row>
    <row r="2273" spans="1:35" x14ac:dyDescent="0.25">
      <c r="A2273" s="62" t="s">
        <v>1105</v>
      </c>
      <c r="B2273" s="62" t="s">
        <v>1354</v>
      </c>
      <c r="C2273" s="63"/>
      <c r="D2273" s="64"/>
      <c r="E2273" s="65"/>
      <c r="F2273" s="66"/>
      <c r="G2273" s="63"/>
      <c r="H2273" s="67"/>
      <c r="I2273" s="68"/>
      <c r="J2273" s="68"/>
      <c r="K2273" s="34"/>
      <c r="L2273" s="75">
        <v>2273</v>
      </c>
      <c r="M2273" s="75" t="b">
        <f xml:space="preserve"> IF(AND(Edges[Relationship Date (UTC)] &gt;= Misc!$O$2, Edges[Relationship Date (UTC)] &lt;= Misc!$P$2,Edges[Tweet Date (UTC)] &gt;= Misc!$O$3, Edges[Tweet Date (UTC)] &lt;= Misc!$P$3,TRUE), TRUE, FALSE)</f>
        <v>1</v>
      </c>
      <c r="N2273" s="70"/>
      <c r="O2273" s="87" t="s">
        <v>1908</v>
      </c>
      <c r="P2273" s="90">
        <v>44081.402129629627</v>
      </c>
      <c r="Q2273" s="87" t="s">
        <v>2510</v>
      </c>
      <c r="R2273" s="87"/>
      <c r="S2273" s="87"/>
      <c r="T2273" s="87" t="s">
        <v>2750</v>
      </c>
      <c r="U2273" s="90">
        <v>44081.402129629627</v>
      </c>
      <c r="V2273" s="92" t="s">
        <v>4435</v>
      </c>
      <c r="W2273" s="87"/>
      <c r="X2273" s="87"/>
      <c r="Y2273" s="96" t="s">
        <v>6435</v>
      </c>
      <c r="Z2273" s="87"/>
      <c r="AA2273" s="48"/>
      <c r="AB2273" s="49"/>
      <c r="AC2273" s="48"/>
      <c r="AD2273" s="49"/>
      <c r="AE2273" s="48"/>
      <c r="AF2273" s="49"/>
      <c r="AG2273" s="48"/>
      <c r="AH2273" s="49"/>
      <c r="AI2273" s="48"/>
    </row>
    <row r="2274" spans="1:35" x14ac:dyDescent="0.25">
      <c r="A2274" s="62" t="s">
        <v>1105</v>
      </c>
      <c r="B2274" s="62" t="s">
        <v>1355</v>
      </c>
      <c r="C2274" s="63"/>
      <c r="D2274" s="64"/>
      <c r="E2274" s="65"/>
      <c r="F2274" s="66"/>
      <c r="G2274" s="63"/>
      <c r="H2274" s="67"/>
      <c r="I2274" s="68"/>
      <c r="J2274" s="68"/>
      <c r="K2274" s="34"/>
      <c r="L2274" s="75">
        <v>2274</v>
      </c>
      <c r="M2274" s="75" t="b">
        <f xml:space="preserve"> IF(AND(Edges[Relationship Date (UTC)] &gt;= Misc!$O$2, Edges[Relationship Date (UTC)] &lt;= Misc!$P$2,Edges[Tweet Date (UTC)] &gt;= Misc!$O$3, Edges[Tweet Date (UTC)] &lt;= Misc!$P$3,TRUE), TRUE, FALSE)</f>
        <v>1</v>
      </c>
      <c r="N2274" s="70"/>
      <c r="O2274" s="87" t="s">
        <v>1908</v>
      </c>
      <c r="P2274" s="90">
        <v>44081.402129629627</v>
      </c>
      <c r="Q2274" s="87" t="s">
        <v>2510</v>
      </c>
      <c r="R2274" s="87"/>
      <c r="S2274" s="87"/>
      <c r="T2274" s="87" t="s">
        <v>2750</v>
      </c>
      <c r="U2274" s="90">
        <v>44081.402129629627</v>
      </c>
      <c r="V2274" s="92" t="s">
        <v>4435</v>
      </c>
      <c r="W2274" s="87"/>
      <c r="X2274" s="87"/>
      <c r="Y2274" s="96" t="s">
        <v>6435</v>
      </c>
      <c r="Z2274" s="87"/>
      <c r="AA2274" s="48"/>
      <c r="AB2274" s="49"/>
      <c r="AC2274" s="48"/>
      <c r="AD2274" s="49"/>
      <c r="AE2274" s="48"/>
      <c r="AF2274" s="49"/>
      <c r="AG2274" s="48"/>
      <c r="AH2274" s="49"/>
      <c r="AI2274" s="48"/>
    </row>
    <row r="2275" spans="1:35" x14ac:dyDescent="0.25">
      <c r="A2275" s="62" t="s">
        <v>1105</v>
      </c>
      <c r="B2275" s="62" t="s">
        <v>1460</v>
      </c>
      <c r="C2275" s="63"/>
      <c r="D2275" s="64"/>
      <c r="E2275" s="65"/>
      <c r="F2275" s="66"/>
      <c r="G2275" s="63"/>
      <c r="H2275" s="67"/>
      <c r="I2275" s="68"/>
      <c r="J2275" s="68"/>
      <c r="K2275" s="34"/>
      <c r="L2275" s="75">
        <v>2275</v>
      </c>
      <c r="M2275" s="75" t="b">
        <f xml:space="preserve"> IF(AND(Edges[Relationship Date (UTC)] &gt;= Misc!$O$2, Edges[Relationship Date (UTC)] &lt;= Misc!$P$2,Edges[Tweet Date (UTC)] &gt;= Misc!$O$3, Edges[Tweet Date (UTC)] &lt;= Misc!$P$3,TRUE), TRUE, FALSE)</f>
        <v>1</v>
      </c>
      <c r="N2275" s="70"/>
      <c r="O2275" s="87" t="s">
        <v>1908</v>
      </c>
      <c r="P2275" s="90">
        <v>44081.402199074073</v>
      </c>
      <c r="Q2275" s="87" t="s">
        <v>2510</v>
      </c>
      <c r="R2275" s="87"/>
      <c r="S2275" s="87"/>
      <c r="T2275" s="87" t="s">
        <v>2750</v>
      </c>
      <c r="U2275" s="90">
        <v>44081.402199074073</v>
      </c>
      <c r="V2275" s="92" t="s">
        <v>4436</v>
      </c>
      <c r="W2275" s="87"/>
      <c r="X2275" s="87"/>
      <c r="Y2275" s="96" t="s">
        <v>6436</v>
      </c>
      <c r="Z2275" s="87"/>
      <c r="AA2275" s="48"/>
      <c r="AB2275" s="49"/>
      <c r="AC2275" s="48"/>
      <c r="AD2275" s="49"/>
      <c r="AE2275" s="48"/>
      <c r="AF2275" s="49"/>
      <c r="AG2275" s="48"/>
      <c r="AH2275" s="49"/>
      <c r="AI2275" s="48"/>
    </row>
    <row r="2276" spans="1:35" x14ac:dyDescent="0.25">
      <c r="A2276" s="62" t="s">
        <v>1105</v>
      </c>
      <c r="B2276" s="62" t="s">
        <v>1461</v>
      </c>
      <c r="C2276" s="63"/>
      <c r="D2276" s="64"/>
      <c r="E2276" s="65"/>
      <c r="F2276" s="66"/>
      <c r="G2276" s="63"/>
      <c r="H2276" s="67"/>
      <c r="I2276" s="68"/>
      <c r="J2276" s="68"/>
      <c r="K2276" s="34"/>
      <c r="L2276" s="75">
        <v>2276</v>
      </c>
      <c r="M2276" s="75" t="b">
        <f xml:space="preserve"> IF(AND(Edges[Relationship Date (UTC)] &gt;= Misc!$O$2, Edges[Relationship Date (UTC)] &lt;= Misc!$P$2,Edges[Tweet Date (UTC)] &gt;= Misc!$O$3, Edges[Tweet Date (UTC)] &lt;= Misc!$P$3,TRUE), TRUE, FALSE)</f>
        <v>1</v>
      </c>
      <c r="N2276" s="70"/>
      <c r="O2276" s="87" t="s">
        <v>1908</v>
      </c>
      <c r="P2276" s="90">
        <v>44081.402199074073</v>
      </c>
      <c r="Q2276" s="87" t="s">
        <v>2510</v>
      </c>
      <c r="R2276" s="87"/>
      <c r="S2276" s="87"/>
      <c r="T2276" s="87" t="s">
        <v>2750</v>
      </c>
      <c r="U2276" s="90">
        <v>44081.402199074073</v>
      </c>
      <c r="V2276" s="92" t="s">
        <v>4436</v>
      </c>
      <c r="W2276" s="87"/>
      <c r="X2276" s="87"/>
      <c r="Y2276" s="96" t="s">
        <v>6436</v>
      </c>
      <c r="Z2276" s="87"/>
      <c r="AA2276" s="48"/>
      <c r="AB2276" s="49"/>
      <c r="AC2276" s="48"/>
      <c r="AD2276" s="49"/>
      <c r="AE2276" s="48"/>
      <c r="AF2276" s="49"/>
      <c r="AG2276" s="48"/>
      <c r="AH2276" s="49"/>
      <c r="AI2276" s="48"/>
    </row>
    <row r="2277" spans="1:35" x14ac:dyDescent="0.25">
      <c r="A2277" s="62" t="s">
        <v>1105</v>
      </c>
      <c r="B2277" s="62" t="s">
        <v>1462</v>
      </c>
      <c r="C2277" s="63"/>
      <c r="D2277" s="64"/>
      <c r="E2277" s="65"/>
      <c r="F2277" s="66"/>
      <c r="G2277" s="63"/>
      <c r="H2277" s="67"/>
      <c r="I2277" s="68"/>
      <c r="J2277" s="68"/>
      <c r="K2277" s="34"/>
      <c r="L2277" s="75">
        <v>2277</v>
      </c>
      <c r="M2277" s="75" t="b">
        <f xml:space="preserve"> IF(AND(Edges[Relationship Date (UTC)] &gt;= Misc!$O$2, Edges[Relationship Date (UTC)] &lt;= Misc!$P$2,Edges[Tweet Date (UTC)] &gt;= Misc!$O$3, Edges[Tweet Date (UTC)] &lt;= Misc!$P$3,TRUE), TRUE, FALSE)</f>
        <v>1</v>
      </c>
      <c r="N2277" s="70"/>
      <c r="O2277" s="87" t="s">
        <v>1908</v>
      </c>
      <c r="P2277" s="90">
        <v>44081.402199074073</v>
      </c>
      <c r="Q2277" s="87" t="s">
        <v>2510</v>
      </c>
      <c r="R2277" s="87"/>
      <c r="S2277" s="87"/>
      <c r="T2277" s="87" t="s">
        <v>2750</v>
      </c>
      <c r="U2277" s="90">
        <v>44081.402199074073</v>
      </c>
      <c r="V2277" s="92" t="s">
        <v>4436</v>
      </c>
      <c r="W2277" s="87"/>
      <c r="X2277" s="87"/>
      <c r="Y2277" s="96" t="s">
        <v>6436</v>
      </c>
      <c r="Z2277" s="87"/>
      <c r="AA2277" s="48"/>
      <c r="AB2277" s="49"/>
      <c r="AC2277" s="48"/>
      <c r="AD2277" s="49"/>
      <c r="AE2277" s="48"/>
      <c r="AF2277" s="49"/>
      <c r="AG2277" s="48"/>
      <c r="AH2277" s="49"/>
      <c r="AI2277" s="48"/>
    </row>
    <row r="2278" spans="1:35" x14ac:dyDescent="0.25">
      <c r="A2278" s="62" t="s">
        <v>1105</v>
      </c>
      <c r="B2278" s="62" t="s">
        <v>1354</v>
      </c>
      <c r="C2278" s="63"/>
      <c r="D2278" s="64"/>
      <c r="E2278" s="65"/>
      <c r="F2278" s="66"/>
      <c r="G2278" s="63"/>
      <c r="H2278" s="67"/>
      <c r="I2278" s="68"/>
      <c r="J2278" s="68"/>
      <c r="K2278" s="34"/>
      <c r="L2278" s="75">
        <v>2278</v>
      </c>
      <c r="M2278" s="75" t="b">
        <f xml:space="preserve"> IF(AND(Edges[Relationship Date (UTC)] &gt;= Misc!$O$2, Edges[Relationship Date (UTC)] &lt;= Misc!$P$2,Edges[Tweet Date (UTC)] &gt;= Misc!$O$3, Edges[Tweet Date (UTC)] &lt;= Misc!$P$3,TRUE), TRUE, FALSE)</f>
        <v>1</v>
      </c>
      <c r="N2278" s="70"/>
      <c r="O2278" s="87" t="s">
        <v>1908</v>
      </c>
      <c r="P2278" s="90">
        <v>44081.402199074073</v>
      </c>
      <c r="Q2278" s="87" t="s">
        <v>2510</v>
      </c>
      <c r="R2278" s="87"/>
      <c r="S2278" s="87"/>
      <c r="T2278" s="87" t="s">
        <v>2750</v>
      </c>
      <c r="U2278" s="90">
        <v>44081.402199074073</v>
      </c>
      <c r="V2278" s="92" t="s">
        <v>4436</v>
      </c>
      <c r="W2278" s="87"/>
      <c r="X2278" s="87"/>
      <c r="Y2278" s="96" t="s">
        <v>6436</v>
      </c>
      <c r="Z2278" s="87"/>
      <c r="AA2278" s="48"/>
      <c r="AB2278" s="49"/>
      <c r="AC2278" s="48"/>
      <c r="AD2278" s="49"/>
      <c r="AE2278" s="48"/>
      <c r="AF2278" s="49"/>
      <c r="AG2278" s="48"/>
      <c r="AH2278" s="49"/>
      <c r="AI2278" s="48"/>
    </row>
    <row r="2279" spans="1:35" x14ac:dyDescent="0.25">
      <c r="A2279" s="62" t="s">
        <v>1105</v>
      </c>
      <c r="B2279" s="62" t="s">
        <v>1355</v>
      </c>
      <c r="C2279" s="63"/>
      <c r="D2279" s="64"/>
      <c r="E2279" s="65"/>
      <c r="F2279" s="66"/>
      <c r="G2279" s="63"/>
      <c r="H2279" s="67"/>
      <c r="I2279" s="68"/>
      <c r="J2279" s="68"/>
      <c r="K2279" s="34"/>
      <c r="L2279" s="75">
        <v>2279</v>
      </c>
      <c r="M2279" s="75" t="b">
        <f xml:space="preserve"> IF(AND(Edges[Relationship Date (UTC)] &gt;= Misc!$O$2, Edges[Relationship Date (UTC)] &lt;= Misc!$P$2,Edges[Tweet Date (UTC)] &gt;= Misc!$O$3, Edges[Tweet Date (UTC)] &lt;= Misc!$P$3,TRUE), TRUE, FALSE)</f>
        <v>1</v>
      </c>
      <c r="N2279" s="70"/>
      <c r="O2279" s="87" t="s">
        <v>1908</v>
      </c>
      <c r="P2279" s="90">
        <v>44081.402199074073</v>
      </c>
      <c r="Q2279" s="87" t="s">
        <v>2510</v>
      </c>
      <c r="R2279" s="87"/>
      <c r="S2279" s="87"/>
      <c r="T2279" s="87" t="s">
        <v>2750</v>
      </c>
      <c r="U2279" s="90">
        <v>44081.402199074073</v>
      </c>
      <c r="V2279" s="92" t="s">
        <v>4436</v>
      </c>
      <c r="W2279" s="87"/>
      <c r="X2279" s="87"/>
      <c r="Y2279" s="96" t="s">
        <v>6436</v>
      </c>
      <c r="Z2279" s="87"/>
      <c r="AA2279" s="48"/>
      <c r="AB2279" s="49"/>
      <c r="AC2279" s="48"/>
      <c r="AD2279" s="49"/>
      <c r="AE2279" s="48"/>
      <c r="AF2279" s="49"/>
      <c r="AG2279" s="48"/>
      <c r="AH2279" s="49"/>
      <c r="AI2279" s="48"/>
    </row>
    <row r="2280" spans="1:35" x14ac:dyDescent="0.25">
      <c r="A2280" s="62" t="s">
        <v>1106</v>
      </c>
      <c r="B2280" s="62" t="s">
        <v>1651</v>
      </c>
      <c r="C2280" s="63"/>
      <c r="D2280" s="64"/>
      <c r="E2280" s="65"/>
      <c r="F2280" s="66"/>
      <c r="G2280" s="63"/>
      <c r="H2280" s="67"/>
      <c r="I2280" s="68"/>
      <c r="J2280" s="68"/>
      <c r="K2280" s="34"/>
      <c r="L2280" s="75">
        <v>2280</v>
      </c>
      <c r="M2280" s="75" t="b">
        <f xml:space="preserve"> IF(AND(Edges[Relationship Date (UTC)] &gt;= Misc!$O$2, Edges[Relationship Date (UTC)] &lt;= Misc!$P$2,Edges[Tweet Date (UTC)] &gt;= Misc!$O$3, Edges[Tweet Date (UTC)] &lt;= Misc!$P$3,TRUE), TRUE, FALSE)</f>
        <v>1</v>
      </c>
      <c r="N2280" s="70"/>
      <c r="O2280" s="87" t="s">
        <v>1908</v>
      </c>
      <c r="P2280" s="90">
        <v>44081.382627314815</v>
      </c>
      <c r="Q2280" s="87" t="s">
        <v>2266</v>
      </c>
      <c r="R2280" s="87"/>
      <c r="S2280" s="87"/>
      <c r="T2280" s="87" t="s">
        <v>2747</v>
      </c>
      <c r="U2280" s="90">
        <v>44081.382627314815</v>
      </c>
      <c r="V2280" s="92" t="s">
        <v>4437</v>
      </c>
      <c r="W2280" s="87"/>
      <c r="X2280" s="87"/>
      <c r="Y2280" s="96" t="s">
        <v>6437</v>
      </c>
      <c r="Z2280" s="87"/>
      <c r="AA2280" s="48"/>
      <c r="AB2280" s="49"/>
      <c r="AC2280" s="48"/>
      <c r="AD2280" s="49"/>
      <c r="AE2280" s="48"/>
      <c r="AF2280" s="49"/>
      <c r="AG2280" s="48"/>
      <c r="AH2280" s="49"/>
      <c r="AI2280" s="48"/>
    </row>
    <row r="2281" spans="1:35" x14ac:dyDescent="0.25">
      <c r="A2281" s="62" t="s">
        <v>1106</v>
      </c>
      <c r="B2281" s="62" t="s">
        <v>1652</v>
      </c>
      <c r="C2281" s="63"/>
      <c r="D2281" s="64"/>
      <c r="E2281" s="65"/>
      <c r="F2281" s="66"/>
      <c r="G2281" s="63"/>
      <c r="H2281" s="67"/>
      <c r="I2281" s="68"/>
      <c r="J2281" s="68"/>
      <c r="K2281" s="34"/>
      <c r="L2281" s="75">
        <v>2281</v>
      </c>
      <c r="M2281" s="75" t="b">
        <f xml:space="preserve"> IF(AND(Edges[Relationship Date (UTC)] &gt;= Misc!$O$2, Edges[Relationship Date (UTC)] &lt;= Misc!$P$2,Edges[Tweet Date (UTC)] &gt;= Misc!$O$3, Edges[Tweet Date (UTC)] &lt;= Misc!$P$3,TRUE), TRUE, FALSE)</f>
        <v>1</v>
      </c>
      <c r="N2281" s="70"/>
      <c r="O2281" s="87" t="s">
        <v>1908</v>
      </c>
      <c r="P2281" s="90">
        <v>44081.382627314815</v>
      </c>
      <c r="Q2281" s="87" t="s">
        <v>2266</v>
      </c>
      <c r="R2281" s="87"/>
      <c r="S2281" s="87"/>
      <c r="T2281" s="87" t="s">
        <v>2747</v>
      </c>
      <c r="U2281" s="90">
        <v>44081.382627314815</v>
      </c>
      <c r="V2281" s="92" t="s">
        <v>4437</v>
      </c>
      <c r="W2281" s="87"/>
      <c r="X2281" s="87"/>
      <c r="Y2281" s="96" t="s">
        <v>6437</v>
      </c>
      <c r="Z2281" s="87"/>
      <c r="AA2281" s="48">
        <v>0</v>
      </c>
      <c r="AB2281" s="49">
        <v>0</v>
      </c>
      <c r="AC2281" s="48">
        <v>0</v>
      </c>
      <c r="AD2281" s="49">
        <v>0</v>
      </c>
      <c r="AE2281" s="48">
        <v>0</v>
      </c>
      <c r="AF2281" s="49">
        <v>0</v>
      </c>
      <c r="AG2281" s="48">
        <v>28</v>
      </c>
      <c r="AH2281" s="49">
        <v>100</v>
      </c>
      <c r="AI2281" s="48">
        <v>28</v>
      </c>
    </row>
    <row r="2282" spans="1:35" x14ac:dyDescent="0.25">
      <c r="A2282" s="62" t="s">
        <v>1107</v>
      </c>
      <c r="B2282" s="62" t="s">
        <v>1106</v>
      </c>
      <c r="C2282" s="63"/>
      <c r="D2282" s="64"/>
      <c r="E2282" s="65"/>
      <c r="F2282" s="66"/>
      <c r="G2282" s="63"/>
      <c r="H2282" s="67"/>
      <c r="I2282" s="68"/>
      <c r="J2282" s="68"/>
      <c r="K2282" s="34"/>
      <c r="L2282" s="75">
        <v>2282</v>
      </c>
      <c r="M2282" s="75" t="b">
        <f xml:space="preserve"> IF(AND(Edges[Relationship Date (UTC)] &gt;= Misc!$O$2, Edges[Relationship Date (UTC)] &lt;= Misc!$P$2,Edges[Tweet Date (UTC)] &gt;= Misc!$O$3, Edges[Tweet Date (UTC)] &lt;= Misc!$P$3,TRUE), TRUE, FALSE)</f>
        <v>1</v>
      </c>
      <c r="N2282" s="70"/>
      <c r="O2282" s="87" t="s">
        <v>1908</v>
      </c>
      <c r="P2282" s="90">
        <v>44081.40221064815</v>
      </c>
      <c r="Q2282" s="87" t="s">
        <v>2266</v>
      </c>
      <c r="R2282" s="87"/>
      <c r="S2282" s="87"/>
      <c r="T2282" s="87" t="s">
        <v>2747</v>
      </c>
      <c r="U2282" s="90">
        <v>44081.40221064815</v>
      </c>
      <c r="V2282" s="92" t="s">
        <v>4438</v>
      </c>
      <c r="W2282" s="87"/>
      <c r="X2282" s="87"/>
      <c r="Y2282" s="96" t="s">
        <v>6438</v>
      </c>
      <c r="Z2282" s="87"/>
      <c r="AA2282" s="48"/>
      <c r="AB2282" s="49"/>
      <c r="AC2282" s="48"/>
      <c r="AD2282" s="49"/>
      <c r="AE2282" s="48"/>
      <c r="AF2282" s="49"/>
      <c r="AG2282" s="48"/>
      <c r="AH2282" s="49"/>
      <c r="AI2282" s="48"/>
    </row>
    <row r="2283" spans="1:35" x14ac:dyDescent="0.25">
      <c r="A2283" s="62" t="s">
        <v>1107</v>
      </c>
      <c r="B2283" s="62" t="s">
        <v>1651</v>
      </c>
      <c r="C2283" s="63"/>
      <c r="D2283" s="64"/>
      <c r="E2283" s="65"/>
      <c r="F2283" s="66"/>
      <c r="G2283" s="63"/>
      <c r="H2283" s="67"/>
      <c r="I2283" s="68"/>
      <c r="J2283" s="68"/>
      <c r="K2283" s="34"/>
      <c r="L2283" s="75">
        <v>2283</v>
      </c>
      <c r="M2283" s="75" t="b">
        <f xml:space="preserve"> IF(AND(Edges[Relationship Date (UTC)] &gt;= Misc!$O$2, Edges[Relationship Date (UTC)] &lt;= Misc!$P$2,Edges[Tweet Date (UTC)] &gt;= Misc!$O$3, Edges[Tweet Date (UTC)] &lt;= Misc!$P$3,TRUE), TRUE, FALSE)</f>
        <v>1</v>
      </c>
      <c r="N2283" s="70"/>
      <c r="O2283" s="87" t="s">
        <v>1908</v>
      </c>
      <c r="P2283" s="90">
        <v>44081.40221064815</v>
      </c>
      <c r="Q2283" s="87" t="s">
        <v>2266</v>
      </c>
      <c r="R2283" s="87"/>
      <c r="S2283" s="87"/>
      <c r="T2283" s="87" t="s">
        <v>2747</v>
      </c>
      <c r="U2283" s="90">
        <v>44081.40221064815</v>
      </c>
      <c r="V2283" s="92" t="s">
        <v>4438</v>
      </c>
      <c r="W2283" s="87"/>
      <c r="X2283" s="87"/>
      <c r="Y2283" s="96" t="s">
        <v>6438</v>
      </c>
      <c r="Z2283" s="87"/>
      <c r="AA2283" s="48"/>
      <c r="AB2283" s="49"/>
      <c r="AC2283" s="48"/>
      <c r="AD2283" s="49"/>
      <c r="AE2283" s="48"/>
      <c r="AF2283" s="49"/>
      <c r="AG2283" s="48"/>
      <c r="AH2283" s="49"/>
      <c r="AI2283" s="48"/>
    </row>
    <row r="2284" spans="1:35" x14ac:dyDescent="0.25">
      <c r="A2284" s="62" t="s">
        <v>1107</v>
      </c>
      <c r="B2284" s="62" t="s">
        <v>1652</v>
      </c>
      <c r="C2284" s="63"/>
      <c r="D2284" s="64"/>
      <c r="E2284" s="65"/>
      <c r="F2284" s="66"/>
      <c r="G2284" s="63"/>
      <c r="H2284" s="67"/>
      <c r="I2284" s="68"/>
      <c r="J2284" s="68"/>
      <c r="K2284" s="34"/>
      <c r="L2284" s="75">
        <v>2284</v>
      </c>
      <c r="M2284" s="75" t="b">
        <f xml:space="preserve"> IF(AND(Edges[Relationship Date (UTC)] &gt;= Misc!$O$2, Edges[Relationship Date (UTC)] &lt;= Misc!$P$2,Edges[Tweet Date (UTC)] &gt;= Misc!$O$3, Edges[Tweet Date (UTC)] &lt;= Misc!$P$3,TRUE), TRUE, FALSE)</f>
        <v>1</v>
      </c>
      <c r="N2284" s="70"/>
      <c r="O2284" s="87" t="s">
        <v>1908</v>
      </c>
      <c r="P2284" s="90">
        <v>44081.40221064815</v>
      </c>
      <c r="Q2284" s="87" t="s">
        <v>2266</v>
      </c>
      <c r="R2284" s="87"/>
      <c r="S2284" s="87"/>
      <c r="T2284" s="87" t="s">
        <v>2747</v>
      </c>
      <c r="U2284" s="90">
        <v>44081.40221064815</v>
      </c>
      <c r="V2284" s="92" t="s">
        <v>4438</v>
      </c>
      <c r="W2284" s="87"/>
      <c r="X2284" s="87"/>
      <c r="Y2284" s="96" t="s">
        <v>6438</v>
      </c>
      <c r="Z2284" s="87"/>
      <c r="AA2284" s="48">
        <v>0</v>
      </c>
      <c r="AB2284" s="49">
        <v>0</v>
      </c>
      <c r="AC2284" s="48">
        <v>0</v>
      </c>
      <c r="AD2284" s="49">
        <v>0</v>
      </c>
      <c r="AE2284" s="48">
        <v>0</v>
      </c>
      <c r="AF2284" s="49">
        <v>0</v>
      </c>
      <c r="AG2284" s="48">
        <v>28</v>
      </c>
      <c r="AH2284" s="49">
        <v>100</v>
      </c>
      <c r="AI2284" s="48">
        <v>28</v>
      </c>
    </row>
    <row r="2285" spans="1:35" x14ac:dyDescent="0.25">
      <c r="A2285" s="62" t="s">
        <v>1108</v>
      </c>
      <c r="B2285" s="62" t="s">
        <v>1831</v>
      </c>
      <c r="C2285" s="63"/>
      <c r="D2285" s="64"/>
      <c r="E2285" s="65"/>
      <c r="F2285" s="66"/>
      <c r="G2285" s="63"/>
      <c r="H2285" s="67"/>
      <c r="I2285" s="68"/>
      <c r="J2285" s="68"/>
      <c r="K2285" s="34"/>
      <c r="L2285" s="75">
        <v>2285</v>
      </c>
      <c r="M2285" s="75" t="b">
        <f xml:space="preserve"> IF(AND(Edges[Relationship Date (UTC)] &gt;= Misc!$O$2, Edges[Relationship Date (UTC)] &lt;= Misc!$P$2,Edges[Tweet Date (UTC)] &gt;= Misc!$O$3, Edges[Tweet Date (UTC)] &lt;= Misc!$P$3,TRUE), TRUE, FALSE)</f>
        <v>1</v>
      </c>
      <c r="N2285" s="70"/>
      <c r="O2285" s="87" t="s">
        <v>1908</v>
      </c>
      <c r="P2285" s="90">
        <v>44081.397037037037</v>
      </c>
      <c r="Q2285" s="87" t="s">
        <v>2511</v>
      </c>
      <c r="R2285" s="87"/>
      <c r="S2285" s="87"/>
      <c r="T2285" s="87" t="s">
        <v>2877</v>
      </c>
      <c r="U2285" s="90">
        <v>44081.397037037037</v>
      </c>
      <c r="V2285" s="92" t="s">
        <v>4439</v>
      </c>
      <c r="W2285" s="87"/>
      <c r="X2285" s="87"/>
      <c r="Y2285" s="96" t="s">
        <v>6439</v>
      </c>
      <c r="Z2285" s="87"/>
      <c r="AA2285" s="48">
        <v>0</v>
      </c>
      <c r="AB2285" s="49">
        <v>0</v>
      </c>
      <c r="AC2285" s="48">
        <v>0</v>
      </c>
      <c r="AD2285" s="49">
        <v>0</v>
      </c>
      <c r="AE2285" s="48">
        <v>0</v>
      </c>
      <c r="AF2285" s="49">
        <v>0</v>
      </c>
      <c r="AG2285" s="48">
        <v>11</v>
      </c>
      <c r="AH2285" s="49">
        <v>100</v>
      </c>
      <c r="AI2285" s="48">
        <v>11</v>
      </c>
    </row>
    <row r="2286" spans="1:35" x14ac:dyDescent="0.25">
      <c r="A2286" s="62" t="s">
        <v>1108</v>
      </c>
      <c r="B2286" s="62" t="s">
        <v>1832</v>
      </c>
      <c r="C2286" s="63"/>
      <c r="D2286" s="64"/>
      <c r="E2286" s="65"/>
      <c r="F2286" s="66"/>
      <c r="G2286" s="63"/>
      <c r="H2286" s="67"/>
      <c r="I2286" s="68"/>
      <c r="J2286" s="68"/>
      <c r="K2286" s="34"/>
      <c r="L2286" s="75">
        <v>2286</v>
      </c>
      <c r="M2286" s="75" t="b">
        <f xml:space="preserve"> IF(AND(Edges[Relationship Date (UTC)] &gt;= Misc!$O$2, Edges[Relationship Date (UTC)] &lt;= Misc!$P$2,Edges[Tweet Date (UTC)] &gt;= Misc!$O$3, Edges[Tweet Date (UTC)] &lt;= Misc!$P$3,TRUE), TRUE, FALSE)</f>
        <v>1</v>
      </c>
      <c r="N2286" s="70"/>
      <c r="O2286" s="87" t="s">
        <v>1908</v>
      </c>
      <c r="P2286" s="90">
        <v>44081.400509259256</v>
      </c>
      <c r="Q2286" s="87" t="s">
        <v>2512</v>
      </c>
      <c r="R2286" s="87"/>
      <c r="S2286" s="87"/>
      <c r="T2286" s="87" t="s">
        <v>2878</v>
      </c>
      <c r="U2286" s="90">
        <v>44081.400509259256</v>
      </c>
      <c r="V2286" s="92" t="s">
        <v>4440</v>
      </c>
      <c r="W2286" s="87"/>
      <c r="X2286" s="87"/>
      <c r="Y2286" s="96" t="s">
        <v>6440</v>
      </c>
      <c r="Z2286" s="87"/>
      <c r="AA2286" s="48">
        <v>0</v>
      </c>
      <c r="AB2286" s="49">
        <v>0</v>
      </c>
      <c r="AC2286" s="48">
        <v>0</v>
      </c>
      <c r="AD2286" s="49">
        <v>0</v>
      </c>
      <c r="AE2286" s="48">
        <v>0</v>
      </c>
      <c r="AF2286" s="49">
        <v>0</v>
      </c>
      <c r="AG2286" s="48">
        <v>19</v>
      </c>
      <c r="AH2286" s="49">
        <v>100</v>
      </c>
      <c r="AI2286" s="48">
        <v>19</v>
      </c>
    </row>
    <row r="2287" spans="1:35" x14ac:dyDescent="0.25">
      <c r="A2287" s="62" t="s">
        <v>1108</v>
      </c>
      <c r="B2287" s="62" t="s">
        <v>1178</v>
      </c>
      <c r="C2287" s="63"/>
      <c r="D2287" s="64"/>
      <c r="E2287" s="65"/>
      <c r="F2287" s="66"/>
      <c r="G2287" s="63"/>
      <c r="H2287" s="67"/>
      <c r="I2287" s="68"/>
      <c r="J2287" s="68"/>
      <c r="K2287" s="34"/>
      <c r="L2287" s="75">
        <v>2287</v>
      </c>
      <c r="M2287" s="75" t="b">
        <f xml:space="preserve"> IF(AND(Edges[Relationship Date (UTC)] &gt;= Misc!$O$2, Edges[Relationship Date (UTC)] &lt;= Misc!$P$2,Edges[Tweet Date (UTC)] &gt;= Misc!$O$3, Edges[Tweet Date (UTC)] &lt;= Misc!$P$3,TRUE), TRUE, FALSE)</f>
        <v>1</v>
      </c>
      <c r="N2287" s="70"/>
      <c r="O2287" s="87" t="s">
        <v>1908</v>
      </c>
      <c r="P2287" s="90">
        <v>44081.39565972222</v>
      </c>
      <c r="Q2287" s="87" t="s">
        <v>2513</v>
      </c>
      <c r="R2287" s="87"/>
      <c r="S2287" s="87"/>
      <c r="T2287" s="87" t="s">
        <v>2747</v>
      </c>
      <c r="U2287" s="90">
        <v>44081.39565972222</v>
      </c>
      <c r="V2287" s="92" t="s">
        <v>4441</v>
      </c>
      <c r="W2287" s="87"/>
      <c r="X2287" s="87"/>
      <c r="Y2287" s="96" t="s">
        <v>6441</v>
      </c>
      <c r="Z2287" s="87"/>
      <c r="AA2287" s="48">
        <v>0</v>
      </c>
      <c r="AB2287" s="49">
        <v>0</v>
      </c>
      <c r="AC2287" s="48">
        <v>0</v>
      </c>
      <c r="AD2287" s="49">
        <v>0</v>
      </c>
      <c r="AE2287" s="48">
        <v>0</v>
      </c>
      <c r="AF2287" s="49">
        <v>0</v>
      </c>
      <c r="AG2287" s="48">
        <v>27</v>
      </c>
      <c r="AH2287" s="49">
        <v>100</v>
      </c>
      <c r="AI2287" s="48">
        <v>27</v>
      </c>
    </row>
    <row r="2288" spans="1:35" x14ac:dyDescent="0.25">
      <c r="A2288" s="62" t="s">
        <v>1108</v>
      </c>
      <c r="B2288" s="62" t="s">
        <v>1833</v>
      </c>
      <c r="C2288" s="63"/>
      <c r="D2288" s="64"/>
      <c r="E2288" s="65"/>
      <c r="F2288" s="66"/>
      <c r="G2288" s="63"/>
      <c r="H2288" s="67"/>
      <c r="I2288" s="68"/>
      <c r="J2288" s="68"/>
      <c r="K2288" s="34"/>
      <c r="L2288" s="75">
        <v>2288</v>
      </c>
      <c r="M2288" s="75" t="b">
        <f xml:space="preserve"> IF(AND(Edges[Relationship Date (UTC)] &gt;= Misc!$O$2, Edges[Relationship Date (UTC)] &lt;= Misc!$P$2,Edges[Tweet Date (UTC)] &gt;= Misc!$O$3, Edges[Tweet Date (UTC)] &lt;= Misc!$P$3,TRUE), TRUE, FALSE)</f>
        <v>1</v>
      </c>
      <c r="N2288" s="70"/>
      <c r="O2288" s="87" t="s">
        <v>1908</v>
      </c>
      <c r="P2288" s="90">
        <v>44081.401435185187</v>
      </c>
      <c r="Q2288" s="87" t="s">
        <v>2514</v>
      </c>
      <c r="R2288" s="87"/>
      <c r="S2288" s="87"/>
      <c r="T2288" s="87" t="s">
        <v>2879</v>
      </c>
      <c r="U2288" s="90">
        <v>44081.401435185187</v>
      </c>
      <c r="V2288" s="92" t="s">
        <v>4442</v>
      </c>
      <c r="W2288" s="87"/>
      <c r="X2288" s="87"/>
      <c r="Y2288" s="96" t="s">
        <v>6442</v>
      </c>
      <c r="Z2288" s="87"/>
      <c r="AA2288" s="48">
        <v>0</v>
      </c>
      <c r="AB2288" s="49">
        <v>0</v>
      </c>
      <c r="AC2288" s="48">
        <v>0</v>
      </c>
      <c r="AD2288" s="49">
        <v>0</v>
      </c>
      <c r="AE2288" s="48">
        <v>0</v>
      </c>
      <c r="AF2288" s="49">
        <v>0</v>
      </c>
      <c r="AG2288" s="48">
        <v>17</v>
      </c>
      <c r="AH2288" s="49">
        <v>100</v>
      </c>
      <c r="AI2288" s="48">
        <v>17</v>
      </c>
    </row>
    <row r="2289" spans="1:35" x14ac:dyDescent="0.25">
      <c r="A2289" s="62" t="s">
        <v>1108</v>
      </c>
      <c r="B2289" s="62" t="s">
        <v>1834</v>
      </c>
      <c r="C2289" s="63"/>
      <c r="D2289" s="64"/>
      <c r="E2289" s="65"/>
      <c r="F2289" s="66"/>
      <c r="G2289" s="63"/>
      <c r="H2289" s="67"/>
      <c r="I2289" s="68"/>
      <c r="J2289" s="68"/>
      <c r="K2289" s="34"/>
      <c r="L2289" s="75">
        <v>2289</v>
      </c>
      <c r="M2289" s="75" t="b">
        <f xml:space="preserve"> IF(AND(Edges[Relationship Date (UTC)] &gt;= Misc!$O$2, Edges[Relationship Date (UTC)] &lt;= Misc!$P$2,Edges[Tweet Date (UTC)] &gt;= Misc!$O$3, Edges[Tweet Date (UTC)] &lt;= Misc!$P$3,TRUE), TRUE, FALSE)</f>
        <v>1</v>
      </c>
      <c r="N2289" s="70"/>
      <c r="O2289" s="87" t="s">
        <v>1908</v>
      </c>
      <c r="P2289" s="90">
        <v>44081.401516203703</v>
      </c>
      <c r="Q2289" s="87" t="s">
        <v>2515</v>
      </c>
      <c r="R2289" s="87"/>
      <c r="S2289" s="87"/>
      <c r="T2289" s="87" t="s">
        <v>2836</v>
      </c>
      <c r="U2289" s="90">
        <v>44081.401516203703</v>
      </c>
      <c r="V2289" s="92" t="s">
        <v>4443</v>
      </c>
      <c r="W2289" s="87"/>
      <c r="X2289" s="87"/>
      <c r="Y2289" s="96" t="s">
        <v>6443</v>
      </c>
      <c r="Z2289" s="87"/>
      <c r="AA2289" s="48">
        <v>0</v>
      </c>
      <c r="AB2289" s="49">
        <v>0</v>
      </c>
      <c r="AC2289" s="48">
        <v>0</v>
      </c>
      <c r="AD2289" s="49">
        <v>0</v>
      </c>
      <c r="AE2289" s="48">
        <v>0</v>
      </c>
      <c r="AF2289" s="49">
        <v>0</v>
      </c>
      <c r="AG2289" s="48">
        <v>16</v>
      </c>
      <c r="AH2289" s="49">
        <v>100</v>
      </c>
      <c r="AI2289" s="48">
        <v>16</v>
      </c>
    </row>
    <row r="2290" spans="1:35" x14ac:dyDescent="0.25">
      <c r="A2290" s="62" t="s">
        <v>1108</v>
      </c>
      <c r="B2290" s="62" t="s">
        <v>1835</v>
      </c>
      <c r="C2290" s="63"/>
      <c r="D2290" s="64"/>
      <c r="E2290" s="65"/>
      <c r="F2290" s="66"/>
      <c r="G2290" s="63"/>
      <c r="H2290" s="67"/>
      <c r="I2290" s="68"/>
      <c r="J2290" s="68"/>
      <c r="K2290" s="34"/>
      <c r="L2290" s="75">
        <v>2290</v>
      </c>
      <c r="M2290" s="75" t="b">
        <f xml:space="preserve"> IF(AND(Edges[Relationship Date (UTC)] &gt;= Misc!$O$2, Edges[Relationship Date (UTC)] &lt;= Misc!$P$2,Edges[Tweet Date (UTC)] &gt;= Misc!$O$3, Edges[Tweet Date (UTC)] &lt;= Misc!$P$3,TRUE), TRUE, FALSE)</f>
        <v>1</v>
      </c>
      <c r="N2290" s="70"/>
      <c r="O2290" s="87" t="s">
        <v>1908</v>
      </c>
      <c r="P2290" s="90">
        <v>44081.40221064815</v>
      </c>
      <c r="Q2290" s="87" t="s">
        <v>2516</v>
      </c>
      <c r="R2290" s="87"/>
      <c r="S2290" s="87"/>
      <c r="T2290" s="87" t="s">
        <v>2880</v>
      </c>
      <c r="U2290" s="90">
        <v>44081.40221064815</v>
      </c>
      <c r="V2290" s="92" t="s">
        <v>4444</v>
      </c>
      <c r="W2290" s="87"/>
      <c r="X2290" s="87"/>
      <c r="Y2290" s="96" t="s">
        <v>6444</v>
      </c>
      <c r="Z2290" s="87"/>
      <c r="AA2290" s="48">
        <v>0</v>
      </c>
      <c r="AB2290" s="49">
        <v>0</v>
      </c>
      <c r="AC2290" s="48">
        <v>0</v>
      </c>
      <c r="AD2290" s="49">
        <v>0</v>
      </c>
      <c r="AE2290" s="48">
        <v>0</v>
      </c>
      <c r="AF2290" s="49">
        <v>0</v>
      </c>
      <c r="AG2290" s="48">
        <v>16</v>
      </c>
      <c r="AH2290" s="49">
        <v>100</v>
      </c>
      <c r="AI2290" s="48">
        <v>16</v>
      </c>
    </row>
    <row r="2291" spans="1:35" x14ac:dyDescent="0.25">
      <c r="A2291" s="62" t="s">
        <v>1109</v>
      </c>
      <c r="B2291" s="62" t="s">
        <v>1359</v>
      </c>
      <c r="C2291" s="63"/>
      <c r="D2291" s="64"/>
      <c r="E2291" s="65"/>
      <c r="F2291" s="66"/>
      <c r="G2291" s="63"/>
      <c r="H2291" s="67"/>
      <c r="I2291" s="68"/>
      <c r="J2291" s="68"/>
      <c r="K2291" s="34"/>
      <c r="L2291" s="75">
        <v>2291</v>
      </c>
      <c r="M2291" s="75" t="b">
        <f xml:space="preserve"> IF(AND(Edges[Relationship Date (UTC)] &gt;= Misc!$O$2, Edges[Relationship Date (UTC)] &lt;= Misc!$P$2,Edges[Tweet Date (UTC)] &gt;= Misc!$O$3, Edges[Tweet Date (UTC)] &lt;= Misc!$P$3,TRUE), TRUE, FALSE)</f>
        <v>1</v>
      </c>
      <c r="N2291" s="70"/>
      <c r="O2291" s="87" t="s">
        <v>1908</v>
      </c>
      <c r="P2291" s="90">
        <v>44081.402222222219</v>
      </c>
      <c r="Q2291" s="87" t="s">
        <v>1923</v>
      </c>
      <c r="R2291" s="87"/>
      <c r="S2291" s="87"/>
      <c r="T2291" s="87" t="s">
        <v>2748</v>
      </c>
      <c r="U2291" s="90">
        <v>44081.402222222219</v>
      </c>
      <c r="V2291" s="92" t="s">
        <v>4445</v>
      </c>
      <c r="W2291" s="87"/>
      <c r="X2291" s="87"/>
      <c r="Y2291" s="96" t="s">
        <v>6445</v>
      </c>
      <c r="Z2291" s="87"/>
      <c r="AA2291" s="48">
        <v>0</v>
      </c>
      <c r="AB2291" s="49">
        <v>0</v>
      </c>
      <c r="AC2291" s="48">
        <v>0</v>
      </c>
      <c r="AD2291" s="49">
        <v>0</v>
      </c>
      <c r="AE2291" s="48">
        <v>0</v>
      </c>
      <c r="AF2291" s="49">
        <v>0</v>
      </c>
      <c r="AG2291" s="48">
        <v>14</v>
      </c>
      <c r="AH2291" s="49">
        <v>100</v>
      </c>
      <c r="AI2291" s="48">
        <v>14</v>
      </c>
    </row>
    <row r="2292" spans="1:35" x14ac:dyDescent="0.25">
      <c r="A2292" s="62" t="s">
        <v>1110</v>
      </c>
      <c r="B2292" s="62" t="s">
        <v>1372</v>
      </c>
      <c r="C2292" s="63"/>
      <c r="D2292" s="64"/>
      <c r="E2292" s="65"/>
      <c r="F2292" s="66"/>
      <c r="G2292" s="63"/>
      <c r="H2292" s="67"/>
      <c r="I2292" s="68"/>
      <c r="J2292" s="68"/>
      <c r="K2292" s="34"/>
      <c r="L2292" s="75">
        <v>2292</v>
      </c>
      <c r="M2292" s="75" t="b">
        <f xml:space="preserve"> IF(AND(Edges[Relationship Date (UTC)] &gt;= Misc!$O$2, Edges[Relationship Date (UTC)] &lt;= Misc!$P$2,Edges[Tweet Date (UTC)] &gt;= Misc!$O$3, Edges[Tweet Date (UTC)] &lt;= Misc!$P$3,TRUE), TRUE, FALSE)</f>
        <v>1</v>
      </c>
      <c r="N2292" s="70"/>
      <c r="O2292" s="87" t="s">
        <v>1908</v>
      </c>
      <c r="P2292" s="90">
        <v>44081.402245370373</v>
      </c>
      <c r="Q2292" s="87" t="s">
        <v>1946</v>
      </c>
      <c r="R2292" s="87"/>
      <c r="S2292" s="87"/>
      <c r="T2292" s="87" t="s">
        <v>2750</v>
      </c>
      <c r="U2292" s="90">
        <v>44081.402245370373</v>
      </c>
      <c r="V2292" s="92" t="s">
        <v>4446</v>
      </c>
      <c r="W2292" s="87"/>
      <c r="X2292" s="87"/>
      <c r="Y2292" s="96" t="s">
        <v>6446</v>
      </c>
      <c r="Z2292" s="87"/>
      <c r="AA2292" s="48"/>
      <c r="AB2292" s="49"/>
      <c r="AC2292" s="48"/>
      <c r="AD2292" s="49"/>
      <c r="AE2292" s="48"/>
      <c r="AF2292" s="49"/>
      <c r="AG2292" s="48"/>
      <c r="AH2292" s="49"/>
      <c r="AI2292" s="48"/>
    </row>
    <row r="2293" spans="1:35" x14ac:dyDescent="0.25">
      <c r="A2293" s="62" t="s">
        <v>1110</v>
      </c>
      <c r="B2293" s="62" t="s">
        <v>1373</v>
      </c>
      <c r="C2293" s="63"/>
      <c r="D2293" s="64"/>
      <c r="E2293" s="65"/>
      <c r="F2293" s="66"/>
      <c r="G2293" s="63"/>
      <c r="H2293" s="67"/>
      <c r="I2293" s="68"/>
      <c r="J2293" s="68"/>
      <c r="K2293" s="34"/>
      <c r="L2293" s="75">
        <v>2293</v>
      </c>
      <c r="M2293" s="75" t="b">
        <f xml:space="preserve"> IF(AND(Edges[Relationship Date (UTC)] &gt;= Misc!$O$2, Edges[Relationship Date (UTC)] &lt;= Misc!$P$2,Edges[Tweet Date (UTC)] &gt;= Misc!$O$3, Edges[Tweet Date (UTC)] &lt;= Misc!$P$3,TRUE), TRUE, FALSE)</f>
        <v>1</v>
      </c>
      <c r="N2293" s="70"/>
      <c r="O2293" s="87" t="s">
        <v>1908</v>
      </c>
      <c r="P2293" s="90">
        <v>44081.402245370373</v>
      </c>
      <c r="Q2293" s="87" t="s">
        <v>1946</v>
      </c>
      <c r="R2293" s="87"/>
      <c r="S2293" s="87"/>
      <c r="T2293" s="87" t="s">
        <v>2750</v>
      </c>
      <c r="U2293" s="90">
        <v>44081.402245370373</v>
      </c>
      <c r="V2293" s="92" t="s">
        <v>4446</v>
      </c>
      <c r="W2293" s="87"/>
      <c r="X2293" s="87"/>
      <c r="Y2293" s="96" t="s">
        <v>6446</v>
      </c>
      <c r="Z2293" s="87"/>
      <c r="AA2293" s="48"/>
      <c r="AB2293" s="49"/>
      <c r="AC2293" s="48"/>
      <c r="AD2293" s="49"/>
      <c r="AE2293" s="48"/>
      <c r="AF2293" s="49"/>
      <c r="AG2293" s="48"/>
      <c r="AH2293" s="49"/>
      <c r="AI2293" s="48"/>
    </row>
    <row r="2294" spans="1:35" x14ac:dyDescent="0.25">
      <c r="A2294" s="62" t="s">
        <v>1110</v>
      </c>
      <c r="B2294" s="62" t="s">
        <v>1374</v>
      </c>
      <c r="C2294" s="63"/>
      <c r="D2294" s="64"/>
      <c r="E2294" s="65"/>
      <c r="F2294" s="66"/>
      <c r="G2294" s="63"/>
      <c r="H2294" s="67"/>
      <c r="I2294" s="68"/>
      <c r="J2294" s="68"/>
      <c r="K2294" s="34"/>
      <c r="L2294" s="75">
        <v>2294</v>
      </c>
      <c r="M2294" s="75" t="b">
        <f xml:space="preserve"> IF(AND(Edges[Relationship Date (UTC)] &gt;= Misc!$O$2, Edges[Relationship Date (UTC)] &lt;= Misc!$P$2,Edges[Tweet Date (UTC)] &gt;= Misc!$O$3, Edges[Tweet Date (UTC)] &lt;= Misc!$P$3,TRUE), TRUE, FALSE)</f>
        <v>1</v>
      </c>
      <c r="N2294" s="70"/>
      <c r="O2294" s="87" t="s">
        <v>1908</v>
      </c>
      <c r="P2294" s="90">
        <v>44081.402245370373</v>
      </c>
      <c r="Q2294" s="87" t="s">
        <v>1946</v>
      </c>
      <c r="R2294" s="87"/>
      <c r="S2294" s="87"/>
      <c r="T2294" s="87" t="s">
        <v>2750</v>
      </c>
      <c r="U2294" s="90">
        <v>44081.402245370373</v>
      </c>
      <c r="V2294" s="92" t="s">
        <v>4446</v>
      </c>
      <c r="W2294" s="87"/>
      <c r="X2294" s="87"/>
      <c r="Y2294" s="96" t="s">
        <v>6446</v>
      </c>
      <c r="Z2294" s="87"/>
      <c r="AA2294" s="48"/>
      <c r="AB2294" s="49"/>
      <c r="AC2294" s="48"/>
      <c r="AD2294" s="49"/>
      <c r="AE2294" s="48"/>
      <c r="AF2294" s="49"/>
      <c r="AG2294" s="48"/>
      <c r="AH2294" s="49"/>
      <c r="AI2294" s="48"/>
    </row>
    <row r="2295" spans="1:35" x14ac:dyDescent="0.25">
      <c r="A2295" s="62" t="s">
        <v>1110</v>
      </c>
      <c r="B2295" s="62" t="s">
        <v>1354</v>
      </c>
      <c r="C2295" s="63"/>
      <c r="D2295" s="64"/>
      <c r="E2295" s="65"/>
      <c r="F2295" s="66"/>
      <c r="G2295" s="63"/>
      <c r="H2295" s="67"/>
      <c r="I2295" s="68"/>
      <c r="J2295" s="68"/>
      <c r="K2295" s="34"/>
      <c r="L2295" s="75">
        <v>2295</v>
      </c>
      <c r="M2295" s="75" t="b">
        <f xml:space="preserve"> IF(AND(Edges[Relationship Date (UTC)] &gt;= Misc!$O$2, Edges[Relationship Date (UTC)] &lt;= Misc!$P$2,Edges[Tweet Date (UTC)] &gt;= Misc!$O$3, Edges[Tweet Date (UTC)] &lt;= Misc!$P$3,TRUE), TRUE, FALSE)</f>
        <v>1</v>
      </c>
      <c r="N2295" s="70"/>
      <c r="O2295" s="87" t="s">
        <v>1908</v>
      </c>
      <c r="P2295" s="90">
        <v>44081.402245370373</v>
      </c>
      <c r="Q2295" s="87" t="s">
        <v>1946</v>
      </c>
      <c r="R2295" s="87"/>
      <c r="S2295" s="87"/>
      <c r="T2295" s="87" t="s">
        <v>2750</v>
      </c>
      <c r="U2295" s="90">
        <v>44081.402245370373</v>
      </c>
      <c r="V2295" s="92" t="s">
        <v>4446</v>
      </c>
      <c r="W2295" s="87"/>
      <c r="X2295" s="87"/>
      <c r="Y2295" s="96" t="s">
        <v>6446</v>
      </c>
      <c r="Z2295" s="87"/>
      <c r="AA2295" s="48"/>
      <c r="AB2295" s="49"/>
      <c r="AC2295" s="48"/>
      <c r="AD2295" s="49"/>
      <c r="AE2295" s="48"/>
      <c r="AF2295" s="49"/>
      <c r="AG2295" s="48"/>
      <c r="AH2295" s="49"/>
      <c r="AI2295" s="48"/>
    </row>
    <row r="2296" spans="1:35" x14ac:dyDescent="0.25">
      <c r="A2296" s="62" t="s">
        <v>1110</v>
      </c>
      <c r="B2296" s="62" t="s">
        <v>1355</v>
      </c>
      <c r="C2296" s="63"/>
      <c r="D2296" s="64"/>
      <c r="E2296" s="65"/>
      <c r="F2296" s="66"/>
      <c r="G2296" s="63"/>
      <c r="H2296" s="67"/>
      <c r="I2296" s="68"/>
      <c r="J2296" s="68"/>
      <c r="K2296" s="34"/>
      <c r="L2296" s="75">
        <v>2296</v>
      </c>
      <c r="M2296" s="75" t="b">
        <f xml:space="preserve"> IF(AND(Edges[Relationship Date (UTC)] &gt;= Misc!$O$2, Edges[Relationship Date (UTC)] &lt;= Misc!$P$2,Edges[Tweet Date (UTC)] &gt;= Misc!$O$3, Edges[Tweet Date (UTC)] &lt;= Misc!$P$3,TRUE), TRUE, FALSE)</f>
        <v>1</v>
      </c>
      <c r="N2296" s="70"/>
      <c r="O2296" s="87" t="s">
        <v>1908</v>
      </c>
      <c r="P2296" s="90">
        <v>44081.402245370373</v>
      </c>
      <c r="Q2296" s="87" t="s">
        <v>1946</v>
      </c>
      <c r="R2296" s="87"/>
      <c r="S2296" s="87"/>
      <c r="T2296" s="87" t="s">
        <v>2750</v>
      </c>
      <c r="U2296" s="90">
        <v>44081.402245370373</v>
      </c>
      <c r="V2296" s="92" t="s">
        <v>4446</v>
      </c>
      <c r="W2296" s="87"/>
      <c r="X2296" s="87"/>
      <c r="Y2296" s="96" t="s">
        <v>6446</v>
      </c>
      <c r="Z2296" s="87"/>
      <c r="AA2296" s="48">
        <v>0</v>
      </c>
      <c r="AB2296" s="49">
        <v>0</v>
      </c>
      <c r="AC2296" s="48">
        <v>0</v>
      </c>
      <c r="AD2296" s="49">
        <v>0</v>
      </c>
      <c r="AE2296" s="48">
        <v>0</v>
      </c>
      <c r="AF2296" s="49">
        <v>0</v>
      </c>
      <c r="AG2296" s="48">
        <v>18</v>
      </c>
      <c r="AH2296" s="49">
        <v>100</v>
      </c>
      <c r="AI2296" s="48">
        <v>18</v>
      </c>
    </row>
    <row r="2297" spans="1:35" x14ac:dyDescent="0.25">
      <c r="A2297" s="62" t="s">
        <v>1111</v>
      </c>
      <c r="B2297" s="62" t="s">
        <v>1165</v>
      </c>
      <c r="C2297" s="63"/>
      <c r="D2297" s="64"/>
      <c r="E2297" s="65"/>
      <c r="F2297" s="66"/>
      <c r="G2297" s="63"/>
      <c r="H2297" s="67"/>
      <c r="I2297" s="68"/>
      <c r="J2297" s="68"/>
      <c r="K2297" s="34"/>
      <c r="L2297" s="75">
        <v>2297</v>
      </c>
      <c r="M2297" s="75" t="b">
        <f xml:space="preserve"> IF(AND(Edges[Relationship Date (UTC)] &gt;= Misc!$O$2, Edges[Relationship Date (UTC)] &lt;= Misc!$P$2,Edges[Tweet Date (UTC)] &gt;= Misc!$O$3, Edges[Tweet Date (UTC)] &lt;= Misc!$P$3,TRUE), TRUE, FALSE)</f>
        <v>1</v>
      </c>
      <c r="N2297" s="70"/>
      <c r="O2297" s="87" t="s">
        <v>1908</v>
      </c>
      <c r="P2297" s="90">
        <v>44081.402314814812</v>
      </c>
      <c r="Q2297" s="87" t="s">
        <v>1911</v>
      </c>
      <c r="R2297" s="87"/>
      <c r="S2297" s="87"/>
      <c r="T2297" s="87" t="s">
        <v>2743</v>
      </c>
      <c r="U2297" s="90">
        <v>44081.402314814812</v>
      </c>
      <c r="V2297" s="92" t="s">
        <v>4447</v>
      </c>
      <c r="W2297" s="87"/>
      <c r="X2297" s="87"/>
      <c r="Y2297" s="96" t="s">
        <v>6447</v>
      </c>
      <c r="Z2297" s="87"/>
      <c r="AA2297" s="48">
        <v>0</v>
      </c>
      <c r="AB2297" s="49">
        <v>0</v>
      </c>
      <c r="AC2297" s="48">
        <v>0</v>
      </c>
      <c r="AD2297" s="49">
        <v>0</v>
      </c>
      <c r="AE2297" s="48">
        <v>0</v>
      </c>
      <c r="AF2297" s="49">
        <v>0</v>
      </c>
      <c r="AG2297" s="48">
        <v>29</v>
      </c>
      <c r="AH2297" s="49">
        <v>100</v>
      </c>
      <c r="AI2297" s="48">
        <v>29</v>
      </c>
    </row>
    <row r="2298" spans="1:35" x14ac:dyDescent="0.25">
      <c r="A2298" s="62" t="s">
        <v>1112</v>
      </c>
      <c r="B2298" s="62" t="s">
        <v>1451</v>
      </c>
      <c r="C2298" s="63"/>
      <c r="D2298" s="64"/>
      <c r="E2298" s="65"/>
      <c r="F2298" s="66"/>
      <c r="G2298" s="63"/>
      <c r="H2298" s="67"/>
      <c r="I2298" s="68"/>
      <c r="J2298" s="68"/>
      <c r="K2298" s="34"/>
      <c r="L2298" s="75">
        <v>2298</v>
      </c>
      <c r="M2298" s="75" t="b">
        <f xml:space="preserve"> IF(AND(Edges[Relationship Date (UTC)] &gt;= Misc!$O$2, Edges[Relationship Date (UTC)] &lt;= Misc!$P$2,Edges[Tweet Date (UTC)] &gt;= Misc!$O$3, Edges[Tweet Date (UTC)] &lt;= Misc!$P$3,TRUE), TRUE, FALSE)</f>
        <v>1</v>
      </c>
      <c r="N2298" s="70"/>
      <c r="O2298" s="87" t="s">
        <v>1908</v>
      </c>
      <c r="P2298" s="90">
        <v>44081.402314814812</v>
      </c>
      <c r="Q2298" s="87" t="s">
        <v>2039</v>
      </c>
      <c r="R2298" s="87"/>
      <c r="S2298" s="87"/>
      <c r="T2298" s="87"/>
      <c r="U2298" s="90">
        <v>44081.402314814812</v>
      </c>
      <c r="V2298" s="92" t="s">
        <v>4448</v>
      </c>
      <c r="W2298" s="87"/>
      <c r="X2298" s="87"/>
      <c r="Y2298" s="96" t="s">
        <v>6448</v>
      </c>
      <c r="Z2298" s="87"/>
      <c r="AA2298" s="48">
        <v>0</v>
      </c>
      <c r="AB2298" s="49">
        <v>0</v>
      </c>
      <c r="AC2298" s="48">
        <v>0</v>
      </c>
      <c r="AD2298" s="49">
        <v>0</v>
      </c>
      <c r="AE2298" s="48">
        <v>0</v>
      </c>
      <c r="AF2298" s="49">
        <v>0</v>
      </c>
      <c r="AG2298" s="48">
        <v>39</v>
      </c>
      <c r="AH2298" s="49">
        <v>100</v>
      </c>
      <c r="AI2298" s="48">
        <v>39</v>
      </c>
    </row>
    <row r="2299" spans="1:35" x14ac:dyDescent="0.25">
      <c r="A2299" s="62" t="s">
        <v>1112</v>
      </c>
      <c r="B2299" s="62" t="s">
        <v>1165</v>
      </c>
      <c r="C2299" s="63"/>
      <c r="D2299" s="64"/>
      <c r="E2299" s="65"/>
      <c r="F2299" s="66"/>
      <c r="G2299" s="63"/>
      <c r="H2299" s="67"/>
      <c r="I2299" s="68"/>
      <c r="J2299" s="68"/>
      <c r="K2299" s="34"/>
      <c r="L2299" s="75">
        <v>2299</v>
      </c>
      <c r="M2299" s="75" t="b">
        <f xml:space="preserve"> IF(AND(Edges[Relationship Date (UTC)] &gt;= Misc!$O$2, Edges[Relationship Date (UTC)] &lt;= Misc!$P$2,Edges[Tweet Date (UTC)] &gt;= Misc!$O$3, Edges[Tweet Date (UTC)] &lt;= Misc!$P$3,TRUE), TRUE, FALSE)</f>
        <v>1</v>
      </c>
      <c r="N2299" s="70"/>
      <c r="O2299" s="87" t="s">
        <v>1908</v>
      </c>
      <c r="P2299" s="90">
        <v>44081.396620370368</v>
      </c>
      <c r="Q2299" s="87" t="s">
        <v>1921</v>
      </c>
      <c r="R2299" s="87"/>
      <c r="S2299" s="87"/>
      <c r="T2299" s="87" t="s">
        <v>2747</v>
      </c>
      <c r="U2299" s="90">
        <v>44081.396620370368</v>
      </c>
      <c r="V2299" s="92" t="s">
        <v>4449</v>
      </c>
      <c r="W2299" s="87"/>
      <c r="X2299" s="87"/>
      <c r="Y2299" s="96" t="s">
        <v>6449</v>
      </c>
      <c r="Z2299" s="87"/>
      <c r="AA2299" s="48">
        <v>0</v>
      </c>
      <c r="AB2299" s="49">
        <v>0</v>
      </c>
      <c r="AC2299" s="48">
        <v>0</v>
      </c>
      <c r="AD2299" s="49">
        <v>0</v>
      </c>
      <c r="AE2299" s="48">
        <v>0</v>
      </c>
      <c r="AF2299" s="49">
        <v>0</v>
      </c>
      <c r="AG2299" s="48">
        <v>26</v>
      </c>
      <c r="AH2299" s="49">
        <v>100</v>
      </c>
      <c r="AI2299" s="48">
        <v>26</v>
      </c>
    </row>
    <row r="2300" spans="1:35" x14ac:dyDescent="0.25">
      <c r="A2300" s="62" t="s">
        <v>1113</v>
      </c>
      <c r="B2300" s="62" t="s">
        <v>1396</v>
      </c>
      <c r="C2300" s="63"/>
      <c r="D2300" s="64"/>
      <c r="E2300" s="65"/>
      <c r="F2300" s="66"/>
      <c r="G2300" s="63"/>
      <c r="H2300" s="67"/>
      <c r="I2300" s="68"/>
      <c r="J2300" s="68"/>
      <c r="K2300" s="34"/>
      <c r="L2300" s="75">
        <v>2300</v>
      </c>
      <c r="M2300" s="75" t="b">
        <f xml:space="preserve"> IF(AND(Edges[Relationship Date (UTC)] &gt;= Misc!$O$2, Edges[Relationship Date (UTC)] &lt;= Misc!$P$2,Edges[Tweet Date (UTC)] &gt;= Misc!$O$3, Edges[Tweet Date (UTC)] &lt;= Misc!$P$3,TRUE), TRUE, FALSE)</f>
        <v>1</v>
      </c>
      <c r="N2300" s="70"/>
      <c r="O2300" s="87" t="s">
        <v>1908</v>
      </c>
      <c r="P2300" s="90">
        <v>44081.402418981481</v>
      </c>
      <c r="Q2300" s="87" t="s">
        <v>1974</v>
      </c>
      <c r="R2300" s="87"/>
      <c r="S2300" s="87"/>
      <c r="T2300" s="87" t="s">
        <v>2743</v>
      </c>
      <c r="U2300" s="90">
        <v>44081.402418981481</v>
      </c>
      <c r="V2300" s="92" t="s">
        <v>4450</v>
      </c>
      <c r="W2300" s="87"/>
      <c r="X2300" s="87"/>
      <c r="Y2300" s="96" t="s">
        <v>6450</v>
      </c>
      <c r="Z2300" s="87"/>
      <c r="AA2300" s="48">
        <v>0</v>
      </c>
      <c r="AB2300" s="49">
        <v>0</v>
      </c>
      <c r="AC2300" s="48">
        <v>0</v>
      </c>
      <c r="AD2300" s="49">
        <v>0</v>
      </c>
      <c r="AE2300" s="48">
        <v>0</v>
      </c>
      <c r="AF2300" s="49">
        <v>0</v>
      </c>
      <c r="AG2300" s="48">
        <v>36</v>
      </c>
      <c r="AH2300" s="49">
        <v>100</v>
      </c>
      <c r="AI2300" s="48">
        <v>36</v>
      </c>
    </row>
    <row r="2301" spans="1:35" x14ac:dyDescent="0.25">
      <c r="A2301" s="62" t="s">
        <v>1114</v>
      </c>
      <c r="B2301" s="62" t="s">
        <v>1836</v>
      </c>
      <c r="C2301" s="63"/>
      <c r="D2301" s="64"/>
      <c r="E2301" s="65"/>
      <c r="F2301" s="66"/>
      <c r="G2301" s="63"/>
      <c r="H2301" s="67"/>
      <c r="I2301" s="68"/>
      <c r="J2301" s="68"/>
      <c r="K2301" s="34"/>
      <c r="L2301" s="75">
        <v>2301</v>
      </c>
      <c r="M2301" s="75" t="b">
        <f xml:space="preserve"> IF(AND(Edges[Relationship Date (UTC)] &gt;= Misc!$O$2, Edges[Relationship Date (UTC)] &lt;= Misc!$P$2,Edges[Tweet Date (UTC)] &gt;= Misc!$O$3, Edges[Tweet Date (UTC)] &lt;= Misc!$P$3,TRUE), TRUE, FALSE)</f>
        <v>1</v>
      </c>
      <c r="N2301" s="70"/>
      <c r="O2301" s="87" t="s">
        <v>1908</v>
      </c>
      <c r="P2301" s="90">
        <v>44081.402430555558</v>
      </c>
      <c r="Q2301" s="87" t="s">
        <v>2517</v>
      </c>
      <c r="R2301" s="87"/>
      <c r="S2301" s="87"/>
      <c r="T2301" s="87"/>
      <c r="U2301" s="90">
        <v>44081.402430555558</v>
      </c>
      <c r="V2301" s="92" t="s">
        <v>4451</v>
      </c>
      <c r="W2301" s="87"/>
      <c r="X2301" s="87"/>
      <c r="Y2301" s="96" t="s">
        <v>6451</v>
      </c>
      <c r="Z2301" s="87"/>
      <c r="AA2301" s="48">
        <v>0</v>
      </c>
      <c r="AB2301" s="49">
        <v>0</v>
      </c>
      <c r="AC2301" s="48">
        <v>0</v>
      </c>
      <c r="AD2301" s="49">
        <v>0</v>
      </c>
      <c r="AE2301" s="48">
        <v>0</v>
      </c>
      <c r="AF2301" s="49">
        <v>0</v>
      </c>
      <c r="AG2301" s="48">
        <v>6</v>
      </c>
      <c r="AH2301" s="49">
        <v>100</v>
      </c>
      <c r="AI2301" s="48">
        <v>6</v>
      </c>
    </row>
    <row r="2302" spans="1:35" x14ac:dyDescent="0.25">
      <c r="A2302" s="62" t="s">
        <v>1115</v>
      </c>
      <c r="B2302" s="62" t="s">
        <v>1504</v>
      </c>
      <c r="C2302" s="63"/>
      <c r="D2302" s="64"/>
      <c r="E2302" s="65"/>
      <c r="F2302" s="66"/>
      <c r="G2302" s="63"/>
      <c r="H2302" s="67"/>
      <c r="I2302" s="68"/>
      <c r="J2302" s="68"/>
      <c r="K2302" s="34"/>
      <c r="L2302" s="75">
        <v>2302</v>
      </c>
      <c r="M2302" s="75" t="b">
        <f xml:space="preserve"> IF(AND(Edges[Relationship Date (UTC)] &gt;= Misc!$O$2, Edges[Relationship Date (UTC)] &lt;= Misc!$P$2,Edges[Tweet Date (UTC)] &gt;= Misc!$O$3, Edges[Tweet Date (UTC)] &lt;= Misc!$P$3,TRUE), TRUE, FALSE)</f>
        <v>1</v>
      </c>
      <c r="N2302" s="70"/>
      <c r="O2302" s="87" t="s">
        <v>1908</v>
      </c>
      <c r="P2302" s="90">
        <v>44081.402442129627</v>
      </c>
      <c r="Q2302" s="87" t="s">
        <v>2518</v>
      </c>
      <c r="R2302" s="87"/>
      <c r="S2302" s="87"/>
      <c r="T2302" s="87"/>
      <c r="U2302" s="90">
        <v>44081.402442129627</v>
      </c>
      <c r="V2302" s="92" t="s">
        <v>4452</v>
      </c>
      <c r="W2302" s="87"/>
      <c r="X2302" s="87"/>
      <c r="Y2302" s="96" t="s">
        <v>6452</v>
      </c>
      <c r="Z2302" s="87"/>
      <c r="AA2302" s="48"/>
      <c r="AB2302" s="49"/>
      <c r="AC2302" s="48"/>
      <c r="AD2302" s="49"/>
      <c r="AE2302" s="48"/>
      <c r="AF2302" s="49"/>
      <c r="AG2302" s="48"/>
      <c r="AH2302" s="49"/>
      <c r="AI2302" s="48"/>
    </row>
    <row r="2303" spans="1:35" x14ac:dyDescent="0.25">
      <c r="A2303" s="62" t="s">
        <v>1115</v>
      </c>
      <c r="B2303" s="62" t="s">
        <v>421</v>
      </c>
      <c r="C2303" s="63"/>
      <c r="D2303" s="64"/>
      <c r="E2303" s="65"/>
      <c r="F2303" s="66"/>
      <c r="G2303" s="63"/>
      <c r="H2303" s="67"/>
      <c r="I2303" s="68"/>
      <c r="J2303" s="68"/>
      <c r="K2303" s="34"/>
      <c r="L2303" s="75">
        <v>2303</v>
      </c>
      <c r="M2303" s="75" t="b">
        <f xml:space="preserve"> IF(AND(Edges[Relationship Date (UTC)] &gt;= Misc!$O$2, Edges[Relationship Date (UTC)] &lt;= Misc!$P$2,Edges[Tweet Date (UTC)] &gt;= Misc!$O$3, Edges[Tweet Date (UTC)] &lt;= Misc!$P$3,TRUE), TRUE, FALSE)</f>
        <v>1</v>
      </c>
      <c r="N2303" s="70"/>
      <c r="O2303" s="87" t="s">
        <v>1908</v>
      </c>
      <c r="P2303" s="90">
        <v>44081.402442129627</v>
      </c>
      <c r="Q2303" s="87" t="s">
        <v>2518</v>
      </c>
      <c r="R2303" s="87"/>
      <c r="S2303" s="87"/>
      <c r="T2303" s="87"/>
      <c r="U2303" s="90">
        <v>44081.402442129627</v>
      </c>
      <c r="V2303" s="92" t="s">
        <v>4452</v>
      </c>
      <c r="W2303" s="87"/>
      <c r="X2303" s="87"/>
      <c r="Y2303" s="96" t="s">
        <v>6452</v>
      </c>
      <c r="Z2303" s="87"/>
      <c r="AA2303" s="48">
        <v>0</v>
      </c>
      <c r="AB2303" s="49">
        <v>0</v>
      </c>
      <c r="AC2303" s="48">
        <v>0</v>
      </c>
      <c r="AD2303" s="49">
        <v>0</v>
      </c>
      <c r="AE2303" s="48">
        <v>0</v>
      </c>
      <c r="AF2303" s="49">
        <v>0</v>
      </c>
      <c r="AG2303" s="48">
        <v>41</v>
      </c>
      <c r="AH2303" s="49">
        <v>100</v>
      </c>
      <c r="AI2303" s="48">
        <v>41</v>
      </c>
    </row>
    <row r="2304" spans="1:35" x14ac:dyDescent="0.25">
      <c r="A2304" s="62" t="s">
        <v>1116</v>
      </c>
      <c r="B2304" s="62" t="s">
        <v>1837</v>
      </c>
      <c r="C2304" s="63"/>
      <c r="D2304" s="64"/>
      <c r="E2304" s="65"/>
      <c r="F2304" s="66"/>
      <c r="G2304" s="63"/>
      <c r="H2304" s="67"/>
      <c r="I2304" s="68"/>
      <c r="J2304" s="68"/>
      <c r="K2304" s="34"/>
      <c r="L2304" s="75">
        <v>2304</v>
      </c>
      <c r="M2304" s="75" t="b">
        <f xml:space="preserve"> IF(AND(Edges[Relationship Date (UTC)] &gt;= Misc!$O$2, Edges[Relationship Date (UTC)] &lt;= Misc!$P$2,Edges[Tweet Date (UTC)] &gt;= Misc!$O$3, Edges[Tweet Date (UTC)] &lt;= Misc!$P$3,TRUE), TRUE, FALSE)</f>
        <v>1</v>
      </c>
      <c r="N2304" s="70"/>
      <c r="O2304" s="87" t="s">
        <v>1908</v>
      </c>
      <c r="P2304" s="90">
        <v>44081.401238425926</v>
      </c>
      <c r="Q2304" s="87" t="s">
        <v>2519</v>
      </c>
      <c r="R2304" s="87"/>
      <c r="S2304" s="87"/>
      <c r="T2304" s="87" t="s">
        <v>2743</v>
      </c>
      <c r="U2304" s="90">
        <v>44081.401238425926</v>
      </c>
      <c r="V2304" s="92" t="s">
        <v>4453</v>
      </c>
      <c r="W2304" s="87"/>
      <c r="X2304" s="87"/>
      <c r="Y2304" s="96" t="s">
        <v>6453</v>
      </c>
      <c r="Z2304" s="87"/>
      <c r="AA2304" s="48"/>
      <c r="AB2304" s="49"/>
      <c r="AC2304" s="48"/>
      <c r="AD2304" s="49"/>
      <c r="AE2304" s="48"/>
      <c r="AF2304" s="49"/>
      <c r="AG2304" s="48"/>
      <c r="AH2304" s="49"/>
      <c r="AI2304" s="48"/>
    </row>
    <row r="2305" spans="1:35" x14ac:dyDescent="0.25">
      <c r="A2305" s="62" t="s">
        <v>1116</v>
      </c>
      <c r="B2305" s="62" t="s">
        <v>1393</v>
      </c>
      <c r="C2305" s="63"/>
      <c r="D2305" s="64"/>
      <c r="E2305" s="65"/>
      <c r="F2305" s="66"/>
      <c r="G2305" s="63"/>
      <c r="H2305" s="67"/>
      <c r="I2305" s="68"/>
      <c r="J2305" s="68"/>
      <c r="K2305" s="34"/>
      <c r="L2305" s="75">
        <v>2305</v>
      </c>
      <c r="M2305" s="75" t="b">
        <f xml:space="preserve"> IF(AND(Edges[Relationship Date (UTC)] &gt;= Misc!$O$2, Edges[Relationship Date (UTC)] &lt;= Misc!$P$2,Edges[Tweet Date (UTC)] &gt;= Misc!$O$3, Edges[Tweet Date (UTC)] &lt;= Misc!$P$3,TRUE), TRUE, FALSE)</f>
        <v>1</v>
      </c>
      <c r="N2305" s="70"/>
      <c r="O2305" s="87" t="s">
        <v>1908</v>
      </c>
      <c r="P2305" s="90">
        <v>44081.401238425926</v>
      </c>
      <c r="Q2305" s="87" t="s">
        <v>2519</v>
      </c>
      <c r="R2305" s="87"/>
      <c r="S2305" s="87"/>
      <c r="T2305" s="87" t="s">
        <v>2743</v>
      </c>
      <c r="U2305" s="90">
        <v>44081.401238425926</v>
      </c>
      <c r="V2305" s="92" t="s">
        <v>4453</v>
      </c>
      <c r="W2305" s="87"/>
      <c r="X2305" s="87"/>
      <c r="Y2305" s="96" t="s">
        <v>6453</v>
      </c>
      <c r="Z2305" s="87"/>
      <c r="AA2305" s="48"/>
      <c r="AB2305" s="49"/>
      <c r="AC2305" s="48"/>
      <c r="AD2305" s="49"/>
      <c r="AE2305" s="48"/>
      <c r="AF2305" s="49"/>
      <c r="AG2305" s="48"/>
      <c r="AH2305" s="49"/>
      <c r="AI2305" s="48"/>
    </row>
    <row r="2306" spans="1:35" x14ac:dyDescent="0.25">
      <c r="A2306" s="62" t="s">
        <v>1116</v>
      </c>
      <c r="B2306" s="62" t="s">
        <v>1838</v>
      </c>
      <c r="C2306" s="63"/>
      <c r="D2306" s="64"/>
      <c r="E2306" s="65"/>
      <c r="F2306" s="66"/>
      <c r="G2306" s="63"/>
      <c r="H2306" s="67"/>
      <c r="I2306" s="68"/>
      <c r="J2306" s="68"/>
      <c r="K2306" s="34"/>
      <c r="L2306" s="75">
        <v>2306</v>
      </c>
      <c r="M2306" s="75" t="b">
        <f xml:space="preserve"> IF(AND(Edges[Relationship Date (UTC)] &gt;= Misc!$O$2, Edges[Relationship Date (UTC)] &lt;= Misc!$P$2,Edges[Tweet Date (UTC)] &gt;= Misc!$O$3, Edges[Tweet Date (UTC)] &lt;= Misc!$P$3,TRUE), TRUE, FALSE)</f>
        <v>1</v>
      </c>
      <c r="N2306" s="70"/>
      <c r="O2306" s="87" t="s">
        <v>1908</v>
      </c>
      <c r="P2306" s="90">
        <v>44081.401238425926</v>
      </c>
      <c r="Q2306" s="87" t="s">
        <v>2519</v>
      </c>
      <c r="R2306" s="87"/>
      <c r="S2306" s="87"/>
      <c r="T2306" s="87" t="s">
        <v>2743</v>
      </c>
      <c r="U2306" s="90">
        <v>44081.401238425926</v>
      </c>
      <c r="V2306" s="92" t="s">
        <v>4453</v>
      </c>
      <c r="W2306" s="87"/>
      <c r="X2306" s="87"/>
      <c r="Y2306" s="96" t="s">
        <v>6453</v>
      </c>
      <c r="Z2306" s="87"/>
      <c r="AA2306" s="48">
        <v>0</v>
      </c>
      <c r="AB2306" s="49">
        <v>0</v>
      </c>
      <c r="AC2306" s="48">
        <v>0</v>
      </c>
      <c r="AD2306" s="49">
        <v>0</v>
      </c>
      <c r="AE2306" s="48">
        <v>0</v>
      </c>
      <c r="AF2306" s="49">
        <v>0</v>
      </c>
      <c r="AG2306" s="48">
        <v>26</v>
      </c>
      <c r="AH2306" s="49">
        <v>100</v>
      </c>
      <c r="AI2306" s="48">
        <v>26</v>
      </c>
    </row>
    <row r="2307" spans="1:35" x14ac:dyDescent="0.25">
      <c r="A2307" s="62" t="s">
        <v>1116</v>
      </c>
      <c r="B2307" s="62" t="s">
        <v>1387</v>
      </c>
      <c r="C2307" s="63"/>
      <c r="D2307" s="64"/>
      <c r="E2307" s="65"/>
      <c r="F2307" s="66"/>
      <c r="G2307" s="63"/>
      <c r="H2307" s="67"/>
      <c r="I2307" s="68"/>
      <c r="J2307" s="68"/>
      <c r="K2307" s="34"/>
      <c r="L2307" s="75">
        <v>2307</v>
      </c>
      <c r="M2307" s="75" t="b">
        <f xml:space="preserve"> IF(AND(Edges[Relationship Date (UTC)] &gt;= Misc!$O$2, Edges[Relationship Date (UTC)] &lt;= Misc!$P$2,Edges[Tweet Date (UTC)] &gt;= Misc!$O$3, Edges[Tweet Date (UTC)] &lt;= Misc!$P$3,TRUE), TRUE, FALSE)</f>
        <v>1</v>
      </c>
      <c r="N2307" s="70"/>
      <c r="O2307" s="87" t="s">
        <v>1908</v>
      </c>
      <c r="P2307" s="90">
        <v>44081.401238425926</v>
      </c>
      <c r="Q2307" s="87" t="s">
        <v>2519</v>
      </c>
      <c r="R2307" s="87"/>
      <c r="S2307" s="87"/>
      <c r="T2307" s="87" t="s">
        <v>2743</v>
      </c>
      <c r="U2307" s="90">
        <v>44081.401238425926</v>
      </c>
      <c r="V2307" s="92" t="s">
        <v>4453</v>
      </c>
      <c r="W2307" s="87"/>
      <c r="X2307" s="87"/>
      <c r="Y2307" s="96" t="s">
        <v>6453</v>
      </c>
      <c r="Z2307" s="87"/>
      <c r="AA2307" s="48"/>
      <c r="AB2307" s="49"/>
      <c r="AC2307" s="48"/>
      <c r="AD2307" s="49"/>
      <c r="AE2307" s="48"/>
      <c r="AF2307" s="49"/>
      <c r="AG2307" s="48"/>
      <c r="AH2307" s="49"/>
      <c r="AI2307" s="48"/>
    </row>
    <row r="2308" spans="1:35" x14ac:dyDescent="0.25">
      <c r="A2308" s="62" t="s">
        <v>1116</v>
      </c>
      <c r="B2308" s="62" t="s">
        <v>1404</v>
      </c>
      <c r="C2308" s="63"/>
      <c r="D2308" s="64"/>
      <c r="E2308" s="65"/>
      <c r="F2308" s="66"/>
      <c r="G2308" s="63"/>
      <c r="H2308" s="67"/>
      <c r="I2308" s="68"/>
      <c r="J2308" s="68"/>
      <c r="K2308" s="34"/>
      <c r="L2308" s="75">
        <v>2308</v>
      </c>
      <c r="M2308" s="75" t="b">
        <f xml:space="preserve"> IF(AND(Edges[Relationship Date (UTC)] &gt;= Misc!$O$2, Edges[Relationship Date (UTC)] &lt;= Misc!$P$2,Edges[Tweet Date (UTC)] &gt;= Misc!$O$3, Edges[Tweet Date (UTC)] &lt;= Misc!$P$3,TRUE), TRUE, FALSE)</f>
        <v>1</v>
      </c>
      <c r="N2308" s="70"/>
      <c r="O2308" s="87" t="s">
        <v>1908</v>
      </c>
      <c r="P2308" s="90">
        <v>44081.401238425926</v>
      </c>
      <c r="Q2308" s="87" t="s">
        <v>2519</v>
      </c>
      <c r="R2308" s="87"/>
      <c r="S2308" s="87"/>
      <c r="T2308" s="87" t="s">
        <v>2743</v>
      </c>
      <c r="U2308" s="90">
        <v>44081.401238425926</v>
      </c>
      <c r="V2308" s="92" t="s">
        <v>4453</v>
      </c>
      <c r="W2308" s="87"/>
      <c r="X2308" s="87"/>
      <c r="Y2308" s="96" t="s">
        <v>6453</v>
      </c>
      <c r="Z2308" s="87"/>
      <c r="AA2308" s="48"/>
      <c r="AB2308" s="49"/>
      <c r="AC2308" s="48"/>
      <c r="AD2308" s="49"/>
      <c r="AE2308" s="48"/>
      <c r="AF2308" s="49"/>
      <c r="AG2308" s="48"/>
      <c r="AH2308" s="49"/>
      <c r="AI2308" s="48"/>
    </row>
    <row r="2309" spans="1:35" x14ac:dyDescent="0.25">
      <c r="A2309" s="62" t="s">
        <v>1116</v>
      </c>
      <c r="B2309" s="62" t="s">
        <v>1165</v>
      </c>
      <c r="C2309" s="63"/>
      <c r="D2309" s="64"/>
      <c r="E2309" s="65"/>
      <c r="F2309" s="66"/>
      <c r="G2309" s="63"/>
      <c r="H2309" s="67"/>
      <c r="I2309" s="68"/>
      <c r="J2309" s="68"/>
      <c r="K2309" s="34"/>
      <c r="L2309" s="75">
        <v>2309</v>
      </c>
      <c r="M2309" s="75" t="b">
        <f xml:space="preserve"> IF(AND(Edges[Relationship Date (UTC)] &gt;= Misc!$O$2, Edges[Relationship Date (UTC)] &lt;= Misc!$P$2,Edges[Tweet Date (UTC)] &gt;= Misc!$O$3, Edges[Tweet Date (UTC)] &lt;= Misc!$P$3,TRUE), TRUE, FALSE)</f>
        <v>1</v>
      </c>
      <c r="N2309" s="70"/>
      <c r="O2309" s="87" t="s">
        <v>1908</v>
      </c>
      <c r="P2309" s="90">
        <v>44081.402465277781</v>
      </c>
      <c r="Q2309" s="87" t="s">
        <v>2312</v>
      </c>
      <c r="R2309" s="87"/>
      <c r="S2309" s="87"/>
      <c r="T2309" s="87"/>
      <c r="U2309" s="90">
        <v>44081.402465277781</v>
      </c>
      <c r="V2309" s="92" t="s">
        <v>4454</v>
      </c>
      <c r="W2309" s="87"/>
      <c r="X2309" s="87"/>
      <c r="Y2309" s="96" t="s">
        <v>6454</v>
      </c>
      <c r="Z2309" s="87"/>
      <c r="AA2309" s="48">
        <v>0</v>
      </c>
      <c r="AB2309" s="49">
        <v>0</v>
      </c>
      <c r="AC2309" s="48">
        <v>0</v>
      </c>
      <c r="AD2309" s="49">
        <v>0</v>
      </c>
      <c r="AE2309" s="48">
        <v>0</v>
      </c>
      <c r="AF2309" s="49">
        <v>0</v>
      </c>
      <c r="AG2309" s="48">
        <v>21</v>
      </c>
      <c r="AH2309" s="49">
        <v>100</v>
      </c>
      <c r="AI2309" s="48">
        <v>21</v>
      </c>
    </row>
    <row r="2310" spans="1:35" x14ac:dyDescent="0.25">
      <c r="A2310" s="62" t="s">
        <v>1117</v>
      </c>
      <c r="B2310" s="62" t="s">
        <v>1352</v>
      </c>
      <c r="C2310" s="63"/>
      <c r="D2310" s="64"/>
      <c r="E2310" s="65"/>
      <c r="F2310" s="66"/>
      <c r="G2310" s="63"/>
      <c r="H2310" s="67"/>
      <c r="I2310" s="68"/>
      <c r="J2310" s="68"/>
      <c r="K2310" s="34"/>
      <c r="L2310" s="75">
        <v>2310</v>
      </c>
      <c r="M2310" s="75" t="b">
        <f xml:space="preserve"> IF(AND(Edges[Relationship Date (UTC)] &gt;= Misc!$O$2, Edges[Relationship Date (UTC)] &lt;= Misc!$P$2,Edges[Tweet Date (UTC)] &gt;= Misc!$O$3, Edges[Tweet Date (UTC)] &lt;= Misc!$P$3,TRUE), TRUE, FALSE)</f>
        <v>1</v>
      </c>
      <c r="N2310" s="70"/>
      <c r="O2310" s="87" t="s">
        <v>1908</v>
      </c>
      <c r="P2310" s="90">
        <v>44081.40247685185</v>
      </c>
      <c r="Q2310" s="87" t="s">
        <v>1945</v>
      </c>
      <c r="R2310" s="87"/>
      <c r="S2310" s="87"/>
      <c r="T2310" s="87"/>
      <c r="U2310" s="90">
        <v>44081.40247685185</v>
      </c>
      <c r="V2310" s="92" t="s">
        <v>4455</v>
      </c>
      <c r="W2310" s="87"/>
      <c r="X2310" s="87"/>
      <c r="Y2310" s="96" t="s">
        <v>6455</v>
      </c>
      <c r="Z2310" s="87"/>
      <c r="AA2310" s="48">
        <v>0</v>
      </c>
      <c r="AB2310" s="49">
        <v>0</v>
      </c>
      <c r="AC2310" s="48">
        <v>0</v>
      </c>
      <c r="AD2310" s="49">
        <v>0</v>
      </c>
      <c r="AE2310" s="48">
        <v>0</v>
      </c>
      <c r="AF2310" s="49">
        <v>0</v>
      </c>
      <c r="AG2310" s="48">
        <v>50</v>
      </c>
      <c r="AH2310" s="49">
        <v>100</v>
      </c>
      <c r="AI2310" s="48">
        <v>50</v>
      </c>
    </row>
    <row r="2311" spans="1:35" x14ac:dyDescent="0.25">
      <c r="A2311" s="62" t="s">
        <v>1118</v>
      </c>
      <c r="B2311" s="62" t="s">
        <v>1165</v>
      </c>
      <c r="C2311" s="63"/>
      <c r="D2311" s="64"/>
      <c r="E2311" s="65"/>
      <c r="F2311" s="66"/>
      <c r="G2311" s="63"/>
      <c r="H2311" s="67"/>
      <c r="I2311" s="68"/>
      <c r="J2311" s="68"/>
      <c r="K2311" s="34"/>
      <c r="L2311" s="75">
        <v>2311</v>
      </c>
      <c r="M2311" s="75" t="b">
        <f xml:space="preserve"> IF(AND(Edges[Relationship Date (UTC)] &gt;= Misc!$O$2, Edges[Relationship Date (UTC)] &lt;= Misc!$P$2,Edges[Tweet Date (UTC)] &gt;= Misc!$O$3, Edges[Tweet Date (UTC)] &lt;= Misc!$P$3,TRUE), TRUE, FALSE)</f>
        <v>1</v>
      </c>
      <c r="N2311" s="70"/>
      <c r="O2311" s="87" t="s">
        <v>1908</v>
      </c>
      <c r="P2311" s="90">
        <v>44081.402488425927</v>
      </c>
      <c r="Q2311" s="87" t="s">
        <v>2014</v>
      </c>
      <c r="R2311" s="87"/>
      <c r="S2311" s="87"/>
      <c r="T2311" s="87" t="s">
        <v>2743</v>
      </c>
      <c r="U2311" s="90">
        <v>44081.402488425927</v>
      </c>
      <c r="V2311" s="92" t="s">
        <v>4456</v>
      </c>
      <c r="W2311" s="87"/>
      <c r="X2311" s="87"/>
      <c r="Y2311" s="96" t="s">
        <v>6456</v>
      </c>
      <c r="Z2311" s="87"/>
      <c r="AA2311" s="48">
        <v>0</v>
      </c>
      <c r="AB2311" s="49">
        <v>0</v>
      </c>
      <c r="AC2311" s="48">
        <v>0</v>
      </c>
      <c r="AD2311" s="49">
        <v>0</v>
      </c>
      <c r="AE2311" s="48">
        <v>0</v>
      </c>
      <c r="AF2311" s="49">
        <v>0</v>
      </c>
      <c r="AG2311" s="48">
        <v>33</v>
      </c>
      <c r="AH2311" s="49">
        <v>100</v>
      </c>
      <c r="AI2311" s="48">
        <v>33</v>
      </c>
    </row>
    <row r="2312" spans="1:35" x14ac:dyDescent="0.25">
      <c r="A2312" s="62" t="s">
        <v>1119</v>
      </c>
      <c r="B2312" s="62" t="s">
        <v>1165</v>
      </c>
      <c r="C2312" s="63"/>
      <c r="D2312" s="64"/>
      <c r="E2312" s="65"/>
      <c r="F2312" s="66"/>
      <c r="G2312" s="63"/>
      <c r="H2312" s="67"/>
      <c r="I2312" s="68"/>
      <c r="J2312" s="68"/>
      <c r="K2312" s="34"/>
      <c r="L2312" s="75">
        <v>2312</v>
      </c>
      <c r="M2312" s="75" t="b">
        <f xml:space="preserve"> IF(AND(Edges[Relationship Date (UTC)] &gt;= Misc!$O$2, Edges[Relationship Date (UTC)] &lt;= Misc!$P$2,Edges[Tweet Date (UTC)] &gt;= Misc!$O$3, Edges[Tweet Date (UTC)] &lt;= Misc!$P$3,TRUE), TRUE, FALSE)</f>
        <v>1</v>
      </c>
      <c r="N2312" s="70"/>
      <c r="O2312" s="87" t="s">
        <v>1908</v>
      </c>
      <c r="P2312" s="90">
        <v>44081.40253472222</v>
      </c>
      <c r="Q2312" s="87" t="s">
        <v>2312</v>
      </c>
      <c r="R2312" s="87"/>
      <c r="S2312" s="87"/>
      <c r="T2312" s="87"/>
      <c r="U2312" s="90">
        <v>44081.40253472222</v>
      </c>
      <c r="V2312" s="92" t="s">
        <v>4457</v>
      </c>
      <c r="W2312" s="87"/>
      <c r="X2312" s="87"/>
      <c r="Y2312" s="96" t="s">
        <v>6457</v>
      </c>
      <c r="Z2312" s="87"/>
      <c r="AA2312" s="48">
        <v>0</v>
      </c>
      <c r="AB2312" s="49">
        <v>0</v>
      </c>
      <c r="AC2312" s="48">
        <v>0</v>
      </c>
      <c r="AD2312" s="49">
        <v>0</v>
      </c>
      <c r="AE2312" s="48">
        <v>0</v>
      </c>
      <c r="AF2312" s="49">
        <v>0</v>
      </c>
      <c r="AG2312" s="48">
        <v>21</v>
      </c>
      <c r="AH2312" s="49">
        <v>100</v>
      </c>
      <c r="AI2312" s="48">
        <v>21</v>
      </c>
    </row>
    <row r="2313" spans="1:35" x14ac:dyDescent="0.25">
      <c r="A2313" s="62" t="s">
        <v>1120</v>
      </c>
      <c r="B2313" s="62" t="s">
        <v>1435</v>
      </c>
      <c r="C2313" s="63"/>
      <c r="D2313" s="64"/>
      <c r="E2313" s="65"/>
      <c r="F2313" s="66"/>
      <c r="G2313" s="63"/>
      <c r="H2313" s="67"/>
      <c r="I2313" s="68"/>
      <c r="J2313" s="68"/>
      <c r="K2313" s="34"/>
      <c r="L2313" s="75">
        <v>2313</v>
      </c>
      <c r="M2313" s="75" t="b">
        <f xml:space="preserve"> IF(AND(Edges[Relationship Date (UTC)] &gt;= Misc!$O$2, Edges[Relationship Date (UTC)] &lt;= Misc!$P$2,Edges[Tweet Date (UTC)] &gt;= Misc!$O$3, Edges[Tweet Date (UTC)] &lt;= Misc!$P$3,TRUE), TRUE, FALSE)</f>
        <v>1</v>
      </c>
      <c r="N2313" s="70"/>
      <c r="O2313" s="87" t="s">
        <v>1908</v>
      </c>
      <c r="P2313" s="90">
        <v>44081.40253472222</v>
      </c>
      <c r="Q2313" s="87" t="s">
        <v>2235</v>
      </c>
      <c r="R2313" s="87"/>
      <c r="S2313" s="87"/>
      <c r="T2313" s="87" t="s">
        <v>2821</v>
      </c>
      <c r="U2313" s="90">
        <v>44081.40253472222</v>
      </c>
      <c r="V2313" s="92" t="s">
        <v>4458</v>
      </c>
      <c r="W2313" s="87"/>
      <c r="X2313" s="87"/>
      <c r="Y2313" s="96" t="s">
        <v>6458</v>
      </c>
      <c r="Z2313" s="87"/>
      <c r="AA2313" s="48"/>
      <c r="AB2313" s="49"/>
      <c r="AC2313" s="48"/>
      <c r="AD2313" s="49"/>
      <c r="AE2313" s="48"/>
      <c r="AF2313" s="49"/>
      <c r="AG2313" s="48"/>
      <c r="AH2313" s="49"/>
      <c r="AI2313" s="48"/>
    </row>
    <row r="2314" spans="1:35" x14ac:dyDescent="0.25">
      <c r="A2314" s="62" t="s">
        <v>1120</v>
      </c>
      <c r="B2314" s="62" t="s">
        <v>1632</v>
      </c>
      <c r="C2314" s="63"/>
      <c r="D2314" s="64"/>
      <c r="E2314" s="65"/>
      <c r="F2314" s="66"/>
      <c r="G2314" s="63"/>
      <c r="H2314" s="67"/>
      <c r="I2314" s="68"/>
      <c r="J2314" s="68"/>
      <c r="K2314" s="34"/>
      <c r="L2314" s="75">
        <v>2314</v>
      </c>
      <c r="M2314" s="75" t="b">
        <f xml:space="preserve"> IF(AND(Edges[Relationship Date (UTC)] &gt;= Misc!$O$2, Edges[Relationship Date (UTC)] &lt;= Misc!$P$2,Edges[Tweet Date (UTC)] &gt;= Misc!$O$3, Edges[Tweet Date (UTC)] &lt;= Misc!$P$3,TRUE), TRUE, FALSE)</f>
        <v>1</v>
      </c>
      <c r="N2314" s="70"/>
      <c r="O2314" s="87" t="s">
        <v>1908</v>
      </c>
      <c r="P2314" s="90">
        <v>44081.40253472222</v>
      </c>
      <c r="Q2314" s="87" t="s">
        <v>2235</v>
      </c>
      <c r="R2314" s="87"/>
      <c r="S2314" s="87"/>
      <c r="T2314" s="87" t="s">
        <v>2821</v>
      </c>
      <c r="U2314" s="90">
        <v>44081.40253472222</v>
      </c>
      <c r="V2314" s="92" t="s">
        <v>4458</v>
      </c>
      <c r="W2314" s="87"/>
      <c r="X2314" s="87"/>
      <c r="Y2314" s="96" t="s">
        <v>6458</v>
      </c>
      <c r="Z2314" s="87"/>
      <c r="AA2314" s="48">
        <v>0</v>
      </c>
      <c r="AB2314" s="49">
        <v>0</v>
      </c>
      <c r="AC2314" s="48">
        <v>0</v>
      </c>
      <c r="AD2314" s="49">
        <v>0</v>
      </c>
      <c r="AE2314" s="48">
        <v>0</v>
      </c>
      <c r="AF2314" s="49">
        <v>0</v>
      </c>
      <c r="AG2314" s="48">
        <v>14</v>
      </c>
      <c r="AH2314" s="49">
        <v>100</v>
      </c>
      <c r="AI2314" s="48">
        <v>14</v>
      </c>
    </row>
    <row r="2315" spans="1:35" x14ac:dyDescent="0.25">
      <c r="A2315" s="62" t="s">
        <v>1121</v>
      </c>
      <c r="B2315" s="62" t="s">
        <v>1361</v>
      </c>
      <c r="C2315" s="63"/>
      <c r="D2315" s="64"/>
      <c r="E2315" s="65"/>
      <c r="F2315" s="66"/>
      <c r="G2315" s="63"/>
      <c r="H2315" s="67"/>
      <c r="I2315" s="68"/>
      <c r="J2315" s="68"/>
      <c r="K2315" s="34"/>
      <c r="L2315" s="75">
        <v>2315</v>
      </c>
      <c r="M2315" s="75" t="b">
        <f xml:space="preserve"> IF(AND(Edges[Relationship Date (UTC)] &gt;= Misc!$O$2, Edges[Relationship Date (UTC)] &lt;= Misc!$P$2,Edges[Tweet Date (UTC)] &gt;= Misc!$O$3, Edges[Tweet Date (UTC)] &lt;= Misc!$P$3,TRUE), TRUE, FALSE)</f>
        <v>1</v>
      </c>
      <c r="N2315" s="70"/>
      <c r="O2315" s="87" t="s">
        <v>1908</v>
      </c>
      <c r="P2315" s="90">
        <v>44081.402569444443</v>
      </c>
      <c r="Q2315" s="87" t="s">
        <v>1925</v>
      </c>
      <c r="R2315" s="87"/>
      <c r="S2315" s="87"/>
      <c r="T2315" s="87"/>
      <c r="U2315" s="90">
        <v>44081.402569444443</v>
      </c>
      <c r="V2315" s="92" t="s">
        <v>4459</v>
      </c>
      <c r="W2315" s="87"/>
      <c r="X2315" s="87"/>
      <c r="Y2315" s="96" t="s">
        <v>6459</v>
      </c>
      <c r="Z2315" s="87"/>
      <c r="AA2315" s="48"/>
      <c r="AB2315" s="49"/>
      <c r="AC2315" s="48"/>
      <c r="AD2315" s="49"/>
      <c r="AE2315" s="48"/>
      <c r="AF2315" s="49"/>
      <c r="AG2315" s="48"/>
      <c r="AH2315" s="49"/>
      <c r="AI2315" s="48"/>
    </row>
    <row r="2316" spans="1:35" x14ac:dyDescent="0.25">
      <c r="A2316" s="62" t="s">
        <v>1121</v>
      </c>
      <c r="B2316" s="62" t="s">
        <v>1362</v>
      </c>
      <c r="C2316" s="63"/>
      <c r="D2316" s="64"/>
      <c r="E2316" s="65"/>
      <c r="F2316" s="66"/>
      <c r="G2316" s="63"/>
      <c r="H2316" s="67"/>
      <c r="I2316" s="68"/>
      <c r="J2316" s="68"/>
      <c r="K2316" s="34"/>
      <c r="L2316" s="75">
        <v>2316</v>
      </c>
      <c r="M2316" s="75" t="b">
        <f xml:space="preserve"> IF(AND(Edges[Relationship Date (UTC)] &gt;= Misc!$O$2, Edges[Relationship Date (UTC)] &lt;= Misc!$P$2,Edges[Tweet Date (UTC)] &gt;= Misc!$O$3, Edges[Tweet Date (UTC)] &lt;= Misc!$P$3,TRUE), TRUE, FALSE)</f>
        <v>1</v>
      </c>
      <c r="N2316" s="70"/>
      <c r="O2316" s="87" t="s">
        <v>1908</v>
      </c>
      <c r="P2316" s="90">
        <v>44081.402569444443</v>
      </c>
      <c r="Q2316" s="87" t="s">
        <v>1925</v>
      </c>
      <c r="R2316" s="87"/>
      <c r="S2316" s="87"/>
      <c r="T2316" s="87"/>
      <c r="U2316" s="90">
        <v>44081.402569444443</v>
      </c>
      <c r="V2316" s="92" t="s">
        <v>4459</v>
      </c>
      <c r="W2316" s="87"/>
      <c r="X2316" s="87"/>
      <c r="Y2316" s="96" t="s">
        <v>6459</v>
      </c>
      <c r="Z2316" s="87"/>
      <c r="AA2316" s="48">
        <v>0</v>
      </c>
      <c r="AB2316" s="49">
        <v>0</v>
      </c>
      <c r="AC2316" s="48">
        <v>0</v>
      </c>
      <c r="AD2316" s="49">
        <v>0</v>
      </c>
      <c r="AE2316" s="48">
        <v>0</v>
      </c>
      <c r="AF2316" s="49">
        <v>0</v>
      </c>
      <c r="AG2316" s="48">
        <v>42</v>
      </c>
      <c r="AH2316" s="49">
        <v>100</v>
      </c>
      <c r="AI2316" s="48">
        <v>42</v>
      </c>
    </row>
    <row r="2317" spans="1:35" x14ac:dyDescent="0.25">
      <c r="A2317" s="62" t="s">
        <v>1122</v>
      </c>
      <c r="B2317" s="62" t="s">
        <v>1165</v>
      </c>
      <c r="C2317" s="63"/>
      <c r="D2317" s="64"/>
      <c r="E2317" s="65"/>
      <c r="F2317" s="66"/>
      <c r="G2317" s="63"/>
      <c r="H2317" s="67"/>
      <c r="I2317" s="68"/>
      <c r="J2317" s="68"/>
      <c r="K2317" s="34"/>
      <c r="L2317" s="75">
        <v>2317</v>
      </c>
      <c r="M2317" s="75" t="b">
        <f xml:space="preserve"> IF(AND(Edges[Relationship Date (UTC)] &gt;= Misc!$O$2, Edges[Relationship Date (UTC)] &lt;= Misc!$P$2,Edges[Tweet Date (UTC)] &gt;= Misc!$O$3, Edges[Tweet Date (UTC)] &lt;= Misc!$P$3,TRUE), TRUE, FALSE)</f>
        <v>1</v>
      </c>
      <c r="N2317" s="70"/>
      <c r="O2317" s="87" t="s">
        <v>1908</v>
      </c>
      <c r="P2317" s="90">
        <v>44081.402627314812</v>
      </c>
      <c r="Q2317" s="87" t="s">
        <v>1918</v>
      </c>
      <c r="R2317" s="87"/>
      <c r="S2317" s="87"/>
      <c r="T2317" s="87"/>
      <c r="U2317" s="90">
        <v>44081.402627314812</v>
      </c>
      <c r="V2317" s="92" t="s">
        <v>4460</v>
      </c>
      <c r="W2317" s="87"/>
      <c r="X2317" s="87"/>
      <c r="Y2317" s="96" t="s">
        <v>6460</v>
      </c>
      <c r="Z2317" s="87"/>
      <c r="AA2317" s="48">
        <v>0</v>
      </c>
      <c r="AB2317" s="49">
        <v>0</v>
      </c>
      <c r="AC2317" s="48">
        <v>0</v>
      </c>
      <c r="AD2317" s="49">
        <v>0</v>
      </c>
      <c r="AE2317" s="48">
        <v>0</v>
      </c>
      <c r="AF2317" s="49">
        <v>0</v>
      </c>
      <c r="AG2317" s="48">
        <v>44</v>
      </c>
      <c r="AH2317" s="49">
        <v>100</v>
      </c>
      <c r="AI2317" s="48">
        <v>44</v>
      </c>
    </row>
    <row r="2318" spans="1:35" x14ac:dyDescent="0.25">
      <c r="A2318" s="62" t="s">
        <v>1123</v>
      </c>
      <c r="B2318" s="62" t="s">
        <v>1375</v>
      </c>
      <c r="C2318" s="63"/>
      <c r="D2318" s="64"/>
      <c r="E2318" s="65"/>
      <c r="F2318" s="66"/>
      <c r="G2318" s="63"/>
      <c r="H2318" s="67"/>
      <c r="I2318" s="68"/>
      <c r="J2318" s="68"/>
      <c r="K2318" s="34"/>
      <c r="L2318" s="75">
        <v>2318</v>
      </c>
      <c r="M2318" s="75" t="b">
        <f xml:space="preserve"> IF(AND(Edges[Relationship Date (UTC)] &gt;= Misc!$O$2, Edges[Relationship Date (UTC)] &lt;= Misc!$P$2,Edges[Tweet Date (UTC)] &gt;= Misc!$O$3, Edges[Tweet Date (UTC)] &lt;= Misc!$P$3,TRUE), TRUE, FALSE)</f>
        <v>1</v>
      </c>
      <c r="N2318" s="70"/>
      <c r="O2318" s="87" t="s">
        <v>1908</v>
      </c>
      <c r="P2318" s="90">
        <v>44081.400451388887</v>
      </c>
      <c r="Q2318" s="87" t="s">
        <v>1947</v>
      </c>
      <c r="R2318" s="87"/>
      <c r="S2318" s="87"/>
      <c r="T2318" s="87"/>
      <c r="U2318" s="90">
        <v>44081.400451388887</v>
      </c>
      <c r="V2318" s="92" t="s">
        <v>4461</v>
      </c>
      <c r="W2318" s="87"/>
      <c r="X2318" s="87"/>
      <c r="Y2318" s="96" t="s">
        <v>6461</v>
      </c>
      <c r="Z2318" s="87"/>
      <c r="AA2318" s="48">
        <v>0</v>
      </c>
      <c r="AB2318" s="49">
        <v>0</v>
      </c>
      <c r="AC2318" s="48">
        <v>1</v>
      </c>
      <c r="AD2318" s="49">
        <v>4.5454545454545459</v>
      </c>
      <c r="AE2318" s="48">
        <v>0</v>
      </c>
      <c r="AF2318" s="49">
        <v>0</v>
      </c>
      <c r="AG2318" s="48">
        <v>21</v>
      </c>
      <c r="AH2318" s="49">
        <v>95.454545454545453</v>
      </c>
      <c r="AI2318" s="48">
        <v>22</v>
      </c>
    </row>
    <row r="2319" spans="1:35" x14ac:dyDescent="0.25">
      <c r="A2319" s="62" t="s">
        <v>1123</v>
      </c>
      <c r="B2319" s="62" t="s">
        <v>1375</v>
      </c>
      <c r="C2319" s="63"/>
      <c r="D2319" s="64"/>
      <c r="E2319" s="65"/>
      <c r="F2319" s="66"/>
      <c r="G2319" s="63"/>
      <c r="H2319" s="67"/>
      <c r="I2319" s="68"/>
      <c r="J2319" s="68"/>
      <c r="K2319" s="34"/>
      <c r="L2319" s="75">
        <v>2319</v>
      </c>
      <c r="M2319" s="75" t="b">
        <f xml:space="preserve"> IF(AND(Edges[Relationship Date (UTC)] &gt;= Misc!$O$2, Edges[Relationship Date (UTC)] &lt;= Misc!$P$2,Edges[Tweet Date (UTC)] &gt;= Misc!$O$3, Edges[Tweet Date (UTC)] &lt;= Misc!$P$3,TRUE), TRUE, FALSE)</f>
        <v>1</v>
      </c>
      <c r="N2319" s="70"/>
      <c r="O2319" s="87" t="s">
        <v>1908</v>
      </c>
      <c r="P2319" s="90">
        <v>44081.400972222225</v>
      </c>
      <c r="Q2319" s="87" t="s">
        <v>1949</v>
      </c>
      <c r="R2319" s="87"/>
      <c r="S2319" s="87"/>
      <c r="T2319" s="87" t="s">
        <v>2748</v>
      </c>
      <c r="U2319" s="90">
        <v>44081.400972222225</v>
      </c>
      <c r="V2319" s="92" t="s">
        <v>4462</v>
      </c>
      <c r="W2319" s="87"/>
      <c r="X2319" s="87"/>
      <c r="Y2319" s="96" t="s">
        <v>6462</v>
      </c>
      <c r="Z2319" s="87"/>
      <c r="AA2319" s="48">
        <v>0</v>
      </c>
      <c r="AB2319" s="49">
        <v>0</v>
      </c>
      <c r="AC2319" s="48">
        <v>0</v>
      </c>
      <c r="AD2319" s="49">
        <v>0</v>
      </c>
      <c r="AE2319" s="48">
        <v>0</v>
      </c>
      <c r="AF2319" s="49">
        <v>0</v>
      </c>
      <c r="AG2319" s="48">
        <v>14</v>
      </c>
      <c r="AH2319" s="49">
        <v>100</v>
      </c>
      <c r="AI2319" s="48">
        <v>14</v>
      </c>
    </row>
    <row r="2320" spans="1:35" x14ac:dyDescent="0.25">
      <c r="A2320" s="62" t="s">
        <v>1124</v>
      </c>
      <c r="B2320" s="62" t="s">
        <v>1124</v>
      </c>
      <c r="C2320" s="63"/>
      <c r="D2320" s="64"/>
      <c r="E2320" s="65"/>
      <c r="F2320" s="66"/>
      <c r="G2320" s="63"/>
      <c r="H2320" s="67"/>
      <c r="I2320" s="68"/>
      <c r="J2320" s="68"/>
      <c r="K2320" s="34"/>
      <c r="L2320" s="75">
        <v>2320</v>
      </c>
      <c r="M2320" s="75" t="b">
        <f xml:space="preserve"> IF(AND(Edges[Relationship Date (UTC)] &gt;= Misc!$O$2, Edges[Relationship Date (UTC)] &lt;= Misc!$P$2,Edges[Tweet Date (UTC)] &gt;= Misc!$O$3, Edges[Tweet Date (UTC)] &lt;= Misc!$P$3,TRUE), TRUE, FALSE)</f>
        <v>1</v>
      </c>
      <c r="N2320" s="70"/>
      <c r="O2320" s="87" t="s">
        <v>178</v>
      </c>
      <c r="P2320" s="90">
        <v>44081.390914351854</v>
      </c>
      <c r="Q2320" s="87" t="s">
        <v>2520</v>
      </c>
      <c r="R2320" s="87"/>
      <c r="S2320" s="87"/>
      <c r="T2320" s="87" t="s">
        <v>2881</v>
      </c>
      <c r="U2320" s="90">
        <v>44081.390914351854</v>
      </c>
      <c r="V2320" s="92" t="s">
        <v>4463</v>
      </c>
      <c r="W2320" s="87"/>
      <c r="X2320" s="87"/>
      <c r="Y2320" s="96" t="s">
        <v>6463</v>
      </c>
      <c r="Z2320" s="87"/>
      <c r="AA2320" s="48">
        <v>1</v>
      </c>
      <c r="AB2320" s="49">
        <v>4</v>
      </c>
      <c r="AC2320" s="48">
        <v>0</v>
      </c>
      <c r="AD2320" s="49">
        <v>0</v>
      </c>
      <c r="AE2320" s="48">
        <v>0</v>
      </c>
      <c r="AF2320" s="49">
        <v>0</v>
      </c>
      <c r="AG2320" s="48">
        <v>24</v>
      </c>
      <c r="AH2320" s="49">
        <v>96</v>
      </c>
      <c r="AI2320" s="48">
        <v>25</v>
      </c>
    </row>
    <row r="2321" spans="1:35" x14ac:dyDescent="0.25">
      <c r="A2321" s="62" t="s">
        <v>1123</v>
      </c>
      <c r="B2321" s="62" t="s">
        <v>1124</v>
      </c>
      <c r="C2321" s="63"/>
      <c r="D2321" s="64"/>
      <c r="E2321" s="65"/>
      <c r="F2321" s="66"/>
      <c r="G2321" s="63"/>
      <c r="H2321" s="67"/>
      <c r="I2321" s="68"/>
      <c r="J2321" s="68"/>
      <c r="K2321" s="34"/>
      <c r="L2321" s="75">
        <v>2321</v>
      </c>
      <c r="M2321" s="75" t="b">
        <f xml:space="preserve"> IF(AND(Edges[Relationship Date (UTC)] &gt;= Misc!$O$2, Edges[Relationship Date (UTC)] &lt;= Misc!$P$2,Edges[Tweet Date (UTC)] &gt;= Misc!$O$3, Edges[Tweet Date (UTC)] &lt;= Misc!$P$3,TRUE), TRUE, FALSE)</f>
        <v>1</v>
      </c>
      <c r="N2321" s="70"/>
      <c r="O2321" s="87" t="s">
        <v>1908</v>
      </c>
      <c r="P2321" s="90">
        <v>44081.402719907404</v>
      </c>
      <c r="Q2321" s="87" t="s">
        <v>2520</v>
      </c>
      <c r="R2321" s="87"/>
      <c r="S2321" s="87"/>
      <c r="T2321" s="87" t="s">
        <v>2881</v>
      </c>
      <c r="U2321" s="90">
        <v>44081.402719907404</v>
      </c>
      <c r="V2321" s="92" t="s">
        <v>4464</v>
      </c>
      <c r="W2321" s="87"/>
      <c r="X2321" s="87"/>
      <c r="Y2321" s="96" t="s">
        <v>6464</v>
      </c>
      <c r="Z2321" s="87"/>
      <c r="AA2321" s="48">
        <v>1</v>
      </c>
      <c r="AB2321" s="49">
        <v>4</v>
      </c>
      <c r="AC2321" s="48">
        <v>0</v>
      </c>
      <c r="AD2321" s="49">
        <v>0</v>
      </c>
      <c r="AE2321" s="48">
        <v>0</v>
      </c>
      <c r="AF2321" s="49">
        <v>0</v>
      </c>
      <c r="AG2321" s="48">
        <v>24</v>
      </c>
      <c r="AH2321" s="49">
        <v>96</v>
      </c>
      <c r="AI2321" s="48">
        <v>25</v>
      </c>
    </row>
    <row r="2322" spans="1:35" x14ac:dyDescent="0.25">
      <c r="A2322" s="62" t="s">
        <v>1123</v>
      </c>
      <c r="B2322" s="62" t="s">
        <v>1376</v>
      </c>
      <c r="C2322" s="63"/>
      <c r="D2322" s="64"/>
      <c r="E2322" s="65"/>
      <c r="F2322" s="66"/>
      <c r="G2322" s="63"/>
      <c r="H2322" s="67"/>
      <c r="I2322" s="68"/>
      <c r="J2322" s="68"/>
      <c r="K2322" s="34"/>
      <c r="L2322" s="75">
        <v>2322</v>
      </c>
      <c r="M2322" s="75" t="b">
        <f xml:space="preserve"> IF(AND(Edges[Relationship Date (UTC)] &gt;= Misc!$O$2, Edges[Relationship Date (UTC)] &lt;= Misc!$P$2,Edges[Tweet Date (UTC)] &gt;= Misc!$O$3, Edges[Tweet Date (UTC)] &lt;= Misc!$P$3,TRUE), TRUE, FALSE)</f>
        <v>1</v>
      </c>
      <c r="N2322" s="70"/>
      <c r="O2322" s="87" t="s">
        <v>1908</v>
      </c>
      <c r="P2322" s="90">
        <v>44081.400787037041</v>
      </c>
      <c r="Q2322" s="87" t="s">
        <v>1948</v>
      </c>
      <c r="R2322" s="87"/>
      <c r="S2322" s="87"/>
      <c r="T2322" s="87" t="s">
        <v>2748</v>
      </c>
      <c r="U2322" s="90">
        <v>44081.400787037041</v>
      </c>
      <c r="V2322" s="92" t="s">
        <v>4465</v>
      </c>
      <c r="W2322" s="87"/>
      <c r="X2322" s="87"/>
      <c r="Y2322" s="96" t="s">
        <v>6465</v>
      </c>
      <c r="Z2322" s="87"/>
      <c r="AA2322" s="48">
        <v>0</v>
      </c>
      <c r="AB2322" s="49">
        <v>0</v>
      </c>
      <c r="AC2322" s="48">
        <v>0</v>
      </c>
      <c r="AD2322" s="49">
        <v>0</v>
      </c>
      <c r="AE2322" s="48">
        <v>0</v>
      </c>
      <c r="AF2322" s="49">
        <v>0</v>
      </c>
      <c r="AG2322" s="48">
        <v>14</v>
      </c>
      <c r="AH2322" s="49">
        <v>100</v>
      </c>
      <c r="AI2322" s="48">
        <v>14</v>
      </c>
    </row>
    <row r="2323" spans="1:35" x14ac:dyDescent="0.25">
      <c r="A2323" s="62" t="s">
        <v>1123</v>
      </c>
      <c r="B2323" s="62" t="s">
        <v>1513</v>
      </c>
      <c r="C2323" s="63"/>
      <c r="D2323" s="64"/>
      <c r="E2323" s="65"/>
      <c r="F2323" s="66"/>
      <c r="G2323" s="63"/>
      <c r="H2323" s="67"/>
      <c r="I2323" s="68"/>
      <c r="J2323" s="68"/>
      <c r="K2323" s="34"/>
      <c r="L2323" s="75">
        <v>2323</v>
      </c>
      <c r="M2323" s="75" t="b">
        <f xml:space="preserve"> IF(AND(Edges[Relationship Date (UTC)] &gt;= Misc!$O$2, Edges[Relationship Date (UTC)] &lt;= Misc!$P$2,Edges[Tweet Date (UTC)] &gt;= Misc!$O$3, Edges[Tweet Date (UTC)] &lt;= Misc!$P$3,TRUE), TRUE, FALSE)</f>
        <v>1</v>
      </c>
      <c r="N2323" s="70"/>
      <c r="O2323" s="87" t="s">
        <v>1908</v>
      </c>
      <c r="P2323" s="90">
        <v>44081.402268518519</v>
      </c>
      <c r="Q2323" s="87" t="s">
        <v>2097</v>
      </c>
      <c r="R2323" s="87"/>
      <c r="S2323" s="87"/>
      <c r="T2323" s="87" t="s">
        <v>2795</v>
      </c>
      <c r="U2323" s="90">
        <v>44081.402268518519</v>
      </c>
      <c r="V2323" s="92" t="s">
        <v>4466</v>
      </c>
      <c r="W2323" s="87"/>
      <c r="X2323" s="87"/>
      <c r="Y2323" s="96" t="s">
        <v>6466</v>
      </c>
      <c r="Z2323" s="87"/>
      <c r="AA2323" s="48">
        <v>0</v>
      </c>
      <c r="AB2323" s="49">
        <v>0</v>
      </c>
      <c r="AC2323" s="48">
        <v>1</v>
      </c>
      <c r="AD2323" s="49">
        <v>5</v>
      </c>
      <c r="AE2323" s="48">
        <v>0</v>
      </c>
      <c r="AF2323" s="49">
        <v>0</v>
      </c>
      <c r="AG2323" s="48">
        <v>19</v>
      </c>
      <c r="AH2323" s="49">
        <v>95</v>
      </c>
      <c r="AI2323" s="48">
        <v>20</v>
      </c>
    </row>
    <row r="2324" spans="1:35" x14ac:dyDescent="0.25">
      <c r="A2324" s="62" t="s">
        <v>1125</v>
      </c>
      <c r="B2324" s="62" t="s">
        <v>1522</v>
      </c>
      <c r="C2324" s="63"/>
      <c r="D2324" s="64"/>
      <c r="E2324" s="65"/>
      <c r="F2324" s="66"/>
      <c r="G2324" s="63"/>
      <c r="H2324" s="67"/>
      <c r="I2324" s="68"/>
      <c r="J2324" s="68"/>
      <c r="K2324" s="34"/>
      <c r="L2324" s="75">
        <v>2324</v>
      </c>
      <c r="M2324" s="75" t="b">
        <f xml:space="preserve"> IF(AND(Edges[Relationship Date (UTC)] &gt;= Misc!$O$2, Edges[Relationship Date (UTC)] &lt;= Misc!$P$2,Edges[Tweet Date (UTC)] &gt;= Misc!$O$3, Edges[Tweet Date (UTC)] &lt;= Misc!$P$3,TRUE), TRUE, FALSE)</f>
        <v>1</v>
      </c>
      <c r="N2324" s="70"/>
      <c r="O2324" s="87" t="s">
        <v>1908</v>
      </c>
      <c r="P2324" s="90">
        <v>44081.402754629627</v>
      </c>
      <c r="Q2324" s="87" t="s">
        <v>2102</v>
      </c>
      <c r="R2324" s="87"/>
      <c r="S2324" s="87"/>
      <c r="T2324" s="87"/>
      <c r="U2324" s="90">
        <v>44081.402754629627</v>
      </c>
      <c r="V2324" s="92" t="s">
        <v>4467</v>
      </c>
      <c r="W2324" s="87"/>
      <c r="X2324" s="87"/>
      <c r="Y2324" s="96" t="s">
        <v>6467</v>
      </c>
      <c r="Z2324" s="87"/>
      <c r="AA2324" s="48">
        <v>1</v>
      </c>
      <c r="AB2324" s="49">
        <v>4.5454545454545459</v>
      </c>
      <c r="AC2324" s="48">
        <v>0</v>
      </c>
      <c r="AD2324" s="49">
        <v>0</v>
      </c>
      <c r="AE2324" s="48">
        <v>0</v>
      </c>
      <c r="AF2324" s="49">
        <v>0</v>
      </c>
      <c r="AG2324" s="48">
        <v>21</v>
      </c>
      <c r="AH2324" s="49">
        <v>95.454545454545453</v>
      </c>
      <c r="AI2324" s="48">
        <v>22</v>
      </c>
    </row>
    <row r="2325" spans="1:35" x14ac:dyDescent="0.25">
      <c r="A2325" s="62" t="s">
        <v>1126</v>
      </c>
      <c r="B2325" s="62" t="s">
        <v>1439</v>
      </c>
      <c r="C2325" s="63"/>
      <c r="D2325" s="64"/>
      <c r="E2325" s="65"/>
      <c r="F2325" s="66"/>
      <c r="G2325" s="63"/>
      <c r="H2325" s="67"/>
      <c r="I2325" s="68"/>
      <c r="J2325" s="68"/>
      <c r="K2325" s="34"/>
      <c r="L2325" s="75">
        <v>2325</v>
      </c>
      <c r="M2325" s="75" t="b">
        <f xml:space="preserve"> IF(AND(Edges[Relationship Date (UTC)] &gt;= Misc!$O$2, Edges[Relationship Date (UTC)] &lt;= Misc!$P$2,Edges[Tweet Date (UTC)] &gt;= Misc!$O$3, Edges[Tweet Date (UTC)] &lt;= Misc!$P$3,TRUE), TRUE, FALSE)</f>
        <v>1</v>
      </c>
      <c r="N2325" s="70"/>
      <c r="O2325" s="87" t="s">
        <v>1908</v>
      </c>
      <c r="P2325" s="90">
        <v>44081.402766203704</v>
      </c>
      <c r="Q2325" s="87" t="s">
        <v>2331</v>
      </c>
      <c r="R2325" s="87"/>
      <c r="S2325" s="87"/>
      <c r="T2325" s="87" t="s">
        <v>2776</v>
      </c>
      <c r="U2325" s="90">
        <v>44081.402766203704</v>
      </c>
      <c r="V2325" s="92" t="s">
        <v>4468</v>
      </c>
      <c r="W2325" s="87"/>
      <c r="X2325" s="87"/>
      <c r="Y2325" s="96" t="s">
        <v>6468</v>
      </c>
      <c r="Z2325" s="87"/>
      <c r="AA2325" s="48"/>
      <c r="AB2325" s="49"/>
      <c r="AC2325" s="48"/>
      <c r="AD2325" s="49"/>
      <c r="AE2325" s="48"/>
      <c r="AF2325" s="49"/>
      <c r="AG2325" s="48"/>
      <c r="AH2325" s="49"/>
      <c r="AI2325" s="48"/>
    </row>
    <row r="2326" spans="1:35" x14ac:dyDescent="0.25">
      <c r="A2326" s="62" t="s">
        <v>1126</v>
      </c>
      <c r="B2326" s="62" t="s">
        <v>1353</v>
      </c>
      <c r="C2326" s="63"/>
      <c r="D2326" s="64"/>
      <c r="E2326" s="65"/>
      <c r="F2326" s="66"/>
      <c r="G2326" s="63"/>
      <c r="H2326" s="67"/>
      <c r="I2326" s="68"/>
      <c r="J2326" s="68"/>
      <c r="K2326" s="34"/>
      <c r="L2326" s="75">
        <v>2326</v>
      </c>
      <c r="M2326" s="75" t="b">
        <f xml:space="preserve"> IF(AND(Edges[Relationship Date (UTC)] &gt;= Misc!$O$2, Edges[Relationship Date (UTC)] &lt;= Misc!$P$2,Edges[Tweet Date (UTC)] &gt;= Misc!$O$3, Edges[Tweet Date (UTC)] &lt;= Misc!$P$3,TRUE), TRUE, FALSE)</f>
        <v>1</v>
      </c>
      <c r="N2326" s="70"/>
      <c r="O2326" s="87" t="s">
        <v>1908</v>
      </c>
      <c r="P2326" s="90">
        <v>44081.402766203704</v>
      </c>
      <c r="Q2326" s="87" t="s">
        <v>2331</v>
      </c>
      <c r="R2326" s="87"/>
      <c r="S2326" s="87"/>
      <c r="T2326" s="87" t="s">
        <v>2776</v>
      </c>
      <c r="U2326" s="90">
        <v>44081.402766203704</v>
      </c>
      <c r="V2326" s="92" t="s">
        <v>4468</v>
      </c>
      <c r="W2326" s="87"/>
      <c r="X2326" s="87"/>
      <c r="Y2326" s="96" t="s">
        <v>6468</v>
      </c>
      <c r="Z2326" s="87"/>
      <c r="AA2326" s="48"/>
      <c r="AB2326" s="49"/>
      <c r="AC2326" s="48"/>
      <c r="AD2326" s="49"/>
      <c r="AE2326" s="48"/>
      <c r="AF2326" s="49"/>
      <c r="AG2326" s="48"/>
      <c r="AH2326" s="49"/>
      <c r="AI2326" s="48"/>
    </row>
    <row r="2327" spans="1:35" x14ac:dyDescent="0.25">
      <c r="A2327" s="62" t="s">
        <v>1126</v>
      </c>
      <c r="B2327" s="62" t="s">
        <v>1710</v>
      </c>
      <c r="C2327" s="63"/>
      <c r="D2327" s="64"/>
      <c r="E2327" s="65"/>
      <c r="F2327" s="66"/>
      <c r="G2327" s="63"/>
      <c r="H2327" s="67"/>
      <c r="I2327" s="68"/>
      <c r="J2327" s="68"/>
      <c r="K2327" s="34"/>
      <c r="L2327" s="75">
        <v>2327</v>
      </c>
      <c r="M2327" s="75" t="b">
        <f xml:space="preserve"> IF(AND(Edges[Relationship Date (UTC)] &gt;= Misc!$O$2, Edges[Relationship Date (UTC)] &lt;= Misc!$P$2,Edges[Tweet Date (UTC)] &gt;= Misc!$O$3, Edges[Tweet Date (UTC)] &lt;= Misc!$P$3,TRUE), TRUE, FALSE)</f>
        <v>1</v>
      </c>
      <c r="N2327" s="70"/>
      <c r="O2327" s="87" t="s">
        <v>1908</v>
      </c>
      <c r="P2327" s="90">
        <v>44081.402766203704</v>
      </c>
      <c r="Q2327" s="87" t="s">
        <v>2331</v>
      </c>
      <c r="R2327" s="87"/>
      <c r="S2327" s="87"/>
      <c r="T2327" s="87" t="s">
        <v>2776</v>
      </c>
      <c r="U2327" s="90">
        <v>44081.402766203704</v>
      </c>
      <c r="V2327" s="92" t="s">
        <v>4468</v>
      </c>
      <c r="W2327" s="87"/>
      <c r="X2327" s="87"/>
      <c r="Y2327" s="96" t="s">
        <v>6468</v>
      </c>
      <c r="Z2327" s="87"/>
      <c r="AA2327" s="48"/>
      <c r="AB2327" s="49"/>
      <c r="AC2327" s="48"/>
      <c r="AD2327" s="49"/>
      <c r="AE2327" s="48"/>
      <c r="AF2327" s="49"/>
      <c r="AG2327" s="48"/>
      <c r="AH2327" s="49"/>
      <c r="AI2327" s="48"/>
    </row>
    <row r="2328" spans="1:35" x14ac:dyDescent="0.25">
      <c r="A2328" s="62" t="s">
        <v>1126</v>
      </c>
      <c r="B2328" s="62" t="s">
        <v>1387</v>
      </c>
      <c r="C2328" s="63"/>
      <c r="D2328" s="64"/>
      <c r="E2328" s="65"/>
      <c r="F2328" s="66"/>
      <c r="G2328" s="63"/>
      <c r="H2328" s="67"/>
      <c r="I2328" s="68"/>
      <c r="J2328" s="68"/>
      <c r="K2328" s="34"/>
      <c r="L2328" s="75">
        <v>2328</v>
      </c>
      <c r="M2328" s="75" t="b">
        <f xml:space="preserve"> IF(AND(Edges[Relationship Date (UTC)] &gt;= Misc!$O$2, Edges[Relationship Date (UTC)] &lt;= Misc!$P$2,Edges[Tweet Date (UTC)] &gt;= Misc!$O$3, Edges[Tweet Date (UTC)] &lt;= Misc!$P$3,TRUE), TRUE, FALSE)</f>
        <v>1</v>
      </c>
      <c r="N2328" s="70"/>
      <c r="O2328" s="87" t="s">
        <v>1908</v>
      </c>
      <c r="P2328" s="90">
        <v>44081.402766203704</v>
      </c>
      <c r="Q2328" s="87" t="s">
        <v>2331</v>
      </c>
      <c r="R2328" s="87"/>
      <c r="S2328" s="87"/>
      <c r="T2328" s="87" t="s">
        <v>2776</v>
      </c>
      <c r="U2328" s="90">
        <v>44081.402766203704</v>
      </c>
      <c r="V2328" s="92" t="s">
        <v>4468</v>
      </c>
      <c r="W2328" s="87"/>
      <c r="X2328" s="87"/>
      <c r="Y2328" s="96" t="s">
        <v>6468</v>
      </c>
      <c r="Z2328" s="87"/>
      <c r="AA2328" s="48"/>
      <c r="AB2328" s="49"/>
      <c r="AC2328" s="48"/>
      <c r="AD2328" s="49"/>
      <c r="AE2328" s="48"/>
      <c r="AF2328" s="49"/>
      <c r="AG2328" s="48"/>
      <c r="AH2328" s="49"/>
      <c r="AI2328" s="48"/>
    </row>
    <row r="2329" spans="1:35" x14ac:dyDescent="0.25">
      <c r="A2329" s="62" t="s">
        <v>1126</v>
      </c>
      <c r="B2329" s="62" t="s">
        <v>1354</v>
      </c>
      <c r="C2329" s="63"/>
      <c r="D2329" s="64"/>
      <c r="E2329" s="65"/>
      <c r="F2329" s="66"/>
      <c r="G2329" s="63"/>
      <c r="H2329" s="67"/>
      <c r="I2329" s="68"/>
      <c r="J2329" s="68"/>
      <c r="K2329" s="34"/>
      <c r="L2329" s="75">
        <v>2329</v>
      </c>
      <c r="M2329" s="75" t="b">
        <f xml:space="preserve"> IF(AND(Edges[Relationship Date (UTC)] &gt;= Misc!$O$2, Edges[Relationship Date (UTC)] &lt;= Misc!$P$2,Edges[Tweet Date (UTC)] &gt;= Misc!$O$3, Edges[Tweet Date (UTC)] &lt;= Misc!$P$3,TRUE), TRUE, FALSE)</f>
        <v>1</v>
      </c>
      <c r="N2329" s="70"/>
      <c r="O2329" s="87" t="s">
        <v>1908</v>
      </c>
      <c r="P2329" s="90">
        <v>44081.402766203704</v>
      </c>
      <c r="Q2329" s="87" t="s">
        <v>2331</v>
      </c>
      <c r="R2329" s="87"/>
      <c r="S2329" s="87"/>
      <c r="T2329" s="87" t="s">
        <v>2776</v>
      </c>
      <c r="U2329" s="90">
        <v>44081.402766203704</v>
      </c>
      <c r="V2329" s="92" t="s">
        <v>4468</v>
      </c>
      <c r="W2329" s="87"/>
      <c r="X2329" s="87"/>
      <c r="Y2329" s="96" t="s">
        <v>6468</v>
      </c>
      <c r="Z2329" s="87"/>
      <c r="AA2329" s="48">
        <v>0</v>
      </c>
      <c r="AB2329" s="49">
        <v>0</v>
      </c>
      <c r="AC2329" s="48">
        <v>0</v>
      </c>
      <c r="AD2329" s="49">
        <v>0</v>
      </c>
      <c r="AE2329" s="48">
        <v>0</v>
      </c>
      <c r="AF2329" s="49">
        <v>0</v>
      </c>
      <c r="AG2329" s="48">
        <v>10</v>
      </c>
      <c r="AH2329" s="49">
        <v>100</v>
      </c>
      <c r="AI2329" s="48">
        <v>10</v>
      </c>
    </row>
    <row r="2330" spans="1:35" x14ac:dyDescent="0.25">
      <c r="A2330" s="62" t="s">
        <v>1127</v>
      </c>
      <c r="B2330" s="62" t="s">
        <v>1414</v>
      </c>
      <c r="C2330" s="63"/>
      <c r="D2330" s="64"/>
      <c r="E2330" s="65"/>
      <c r="F2330" s="66"/>
      <c r="G2330" s="63"/>
      <c r="H2330" s="67"/>
      <c r="I2330" s="68"/>
      <c r="J2330" s="68"/>
      <c r="K2330" s="34"/>
      <c r="L2330" s="75">
        <v>2330</v>
      </c>
      <c r="M2330" s="75" t="b">
        <f xml:space="preserve"> IF(AND(Edges[Relationship Date (UTC)] &gt;= Misc!$O$2, Edges[Relationship Date (UTC)] &lt;= Misc!$P$2,Edges[Tweet Date (UTC)] &gt;= Misc!$O$3, Edges[Tweet Date (UTC)] &lt;= Misc!$P$3,TRUE), TRUE, FALSE)</f>
        <v>1</v>
      </c>
      <c r="N2330" s="70"/>
      <c r="O2330" s="87" t="s">
        <v>1908</v>
      </c>
      <c r="P2330" s="90">
        <v>44081.402789351851</v>
      </c>
      <c r="Q2330" s="87" t="s">
        <v>1991</v>
      </c>
      <c r="R2330" s="87"/>
      <c r="S2330" s="87"/>
      <c r="T2330" s="87" t="s">
        <v>2743</v>
      </c>
      <c r="U2330" s="90">
        <v>44081.402789351851</v>
      </c>
      <c r="V2330" s="92" t="s">
        <v>4469</v>
      </c>
      <c r="W2330" s="87"/>
      <c r="X2330" s="87"/>
      <c r="Y2330" s="96" t="s">
        <v>6469</v>
      </c>
      <c r="Z2330" s="87"/>
      <c r="AA2330" s="48">
        <v>0</v>
      </c>
      <c r="AB2330" s="49">
        <v>0</v>
      </c>
      <c r="AC2330" s="48">
        <v>0</v>
      </c>
      <c r="AD2330" s="49">
        <v>0</v>
      </c>
      <c r="AE2330" s="48">
        <v>0</v>
      </c>
      <c r="AF2330" s="49">
        <v>0</v>
      </c>
      <c r="AG2330" s="48">
        <v>40</v>
      </c>
      <c r="AH2330" s="49">
        <v>100</v>
      </c>
      <c r="AI2330" s="48">
        <v>40</v>
      </c>
    </row>
    <row r="2331" spans="1:35" x14ac:dyDescent="0.25">
      <c r="A2331" s="62" t="s">
        <v>1128</v>
      </c>
      <c r="B2331" s="62" t="s">
        <v>1165</v>
      </c>
      <c r="C2331" s="63"/>
      <c r="D2331" s="64"/>
      <c r="E2331" s="65"/>
      <c r="F2331" s="66"/>
      <c r="G2331" s="63"/>
      <c r="H2331" s="67"/>
      <c r="I2331" s="68"/>
      <c r="J2331" s="68"/>
      <c r="K2331" s="34"/>
      <c r="L2331" s="75">
        <v>2331</v>
      </c>
      <c r="M2331" s="75" t="b">
        <f xml:space="preserve"> IF(AND(Edges[Relationship Date (UTC)] &gt;= Misc!$O$2, Edges[Relationship Date (UTC)] &lt;= Misc!$P$2,Edges[Tweet Date (UTC)] &gt;= Misc!$O$3, Edges[Tweet Date (UTC)] &lt;= Misc!$P$3,TRUE), TRUE, FALSE)</f>
        <v>1</v>
      </c>
      <c r="N2331" s="70"/>
      <c r="O2331" s="87" t="s">
        <v>1908</v>
      </c>
      <c r="P2331" s="90">
        <v>44081.401898148149</v>
      </c>
      <c r="Q2331" s="87" t="s">
        <v>1932</v>
      </c>
      <c r="R2331" s="87"/>
      <c r="S2331" s="87"/>
      <c r="T2331" s="87" t="s">
        <v>2743</v>
      </c>
      <c r="U2331" s="90">
        <v>44081.401898148149</v>
      </c>
      <c r="V2331" s="92" t="s">
        <v>4470</v>
      </c>
      <c r="W2331" s="87"/>
      <c r="X2331" s="87"/>
      <c r="Y2331" s="96" t="s">
        <v>6470</v>
      </c>
      <c r="Z2331" s="87"/>
      <c r="AA2331" s="48">
        <v>0</v>
      </c>
      <c r="AB2331" s="49">
        <v>0</v>
      </c>
      <c r="AC2331" s="48">
        <v>0</v>
      </c>
      <c r="AD2331" s="49">
        <v>0</v>
      </c>
      <c r="AE2331" s="48">
        <v>0</v>
      </c>
      <c r="AF2331" s="49">
        <v>0</v>
      </c>
      <c r="AG2331" s="48">
        <v>26</v>
      </c>
      <c r="AH2331" s="49">
        <v>100</v>
      </c>
      <c r="AI2331" s="48">
        <v>26</v>
      </c>
    </row>
    <row r="2332" spans="1:35" x14ac:dyDescent="0.25">
      <c r="A2332" s="62" t="s">
        <v>1128</v>
      </c>
      <c r="B2332" s="62" t="s">
        <v>1165</v>
      </c>
      <c r="C2332" s="63"/>
      <c r="D2332" s="64"/>
      <c r="E2332" s="65"/>
      <c r="F2332" s="66"/>
      <c r="G2332" s="63"/>
      <c r="H2332" s="67"/>
      <c r="I2332" s="68"/>
      <c r="J2332" s="68"/>
      <c r="K2332" s="34"/>
      <c r="L2332" s="75">
        <v>2332</v>
      </c>
      <c r="M2332" s="75" t="b">
        <f xml:space="preserve"> IF(AND(Edges[Relationship Date (UTC)] &gt;= Misc!$O$2, Edges[Relationship Date (UTC)] &lt;= Misc!$P$2,Edges[Tweet Date (UTC)] &gt;= Misc!$O$3, Edges[Tweet Date (UTC)] &lt;= Misc!$P$3,TRUE), TRUE, FALSE)</f>
        <v>1</v>
      </c>
      <c r="N2332" s="70"/>
      <c r="O2332" s="87" t="s">
        <v>1908</v>
      </c>
      <c r="P2332" s="90">
        <v>44081.402916666666</v>
      </c>
      <c r="Q2332" s="87" t="s">
        <v>2312</v>
      </c>
      <c r="R2332" s="87"/>
      <c r="S2332" s="87"/>
      <c r="T2332" s="87"/>
      <c r="U2332" s="90">
        <v>44081.402916666666</v>
      </c>
      <c r="V2332" s="92" t="s">
        <v>4471</v>
      </c>
      <c r="W2332" s="87"/>
      <c r="X2332" s="87"/>
      <c r="Y2332" s="96" t="s">
        <v>6471</v>
      </c>
      <c r="Z2332" s="87"/>
      <c r="AA2332" s="48">
        <v>0</v>
      </c>
      <c r="AB2332" s="49">
        <v>0</v>
      </c>
      <c r="AC2332" s="48">
        <v>0</v>
      </c>
      <c r="AD2332" s="49">
        <v>0</v>
      </c>
      <c r="AE2332" s="48">
        <v>0</v>
      </c>
      <c r="AF2332" s="49">
        <v>0</v>
      </c>
      <c r="AG2332" s="48">
        <v>21</v>
      </c>
      <c r="AH2332" s="49">
        <v>100</v>
      </c>
      <c r="AI2332" s="48">
        <v>21</v>
      </c>
    </row>
    <row r="2333" spans="1:35" x14ac:dyDescent="0.25">
      <c r="A2333" s="62" t="s">
        <v>1129</v>
      </c>
      <c r="B2333" s="62" t="s">
        <v>1359</v>
      </c>
      <c r="C2333" s="63"/>
      <c r="D2333" s="64"/>
      <c r="E2333" s="65"/>
      <c r="F2333" s="66"/>
      <c r="G2333" s="63"/>
      <c r="H2333" s="67"/>
      <c r="I2333" s="68"/>
      <c r="J2333" s="68"/>
      <c r="K2333" s="34"/>
      <c r="L2333" s="75">
        <v>2333</v>
      </c>
      <c r="M2333" s="75" t="b">
        <f xml:space="preserve"> IF(AND(Edges[Relationship Date (UTC)] &gt;= Misc!$O$2, Edges[Relationship Date (UTC)] &lt;= Misc!$P$2,Edges[Tweet Date (UTC)] &gt;= Misc!$O$3, Edges[Tweet Date (UTC)] &lt;= Misc!$P$3,TRUE), TRUE, FALSE)</f>
        <v>1</v>
      </c>
      <c r="N2333" s="70"/>
      <c r="O2333" s="87" t="s">
        <v>1908</v>
      </c>
      <c r="P2333" s="90">
        <v>44081.402916666666</v>
      </c>
      <c r="Q2333" s="87" t="s">
        <v>1923</v>
      </c>
      <c r="R2333" s="87"/>
      <c r="S2333" s="87"/>
      <c r="T2333" s="87" t="s">
        <v>2748</v>
      </c>
      <c r="U2333" s="90">
        <v>44081.402916666666</v>
      </c>
      <c r="V2333" s="92" t="s">
        <v>4472</v>
      </c>
      <c r="W2333" s="87"/>
      <c r="X2333" s="87"/>
      <c r="Y2333" s="96" t="s">
        <v>6472</v>
      </c>
      <c r="Z2333" s="87"/>
      <c r="AA2333" s="48">
        <v>0</v>
      </c>
      <c r="AB2333" s="49">
        <v>0</v>
      </c>
      <c r="AC2333" s="48">
        <v>0</v>
      </c>
      <c r="AD2333" s="49">
        <v>0</v>
      </c>
      <c r="AE2333" s="48">
        <v>0</v>
      </c>
      <c r="AF2333" s="49">
        <v>0</v>
      </c>
      <c r="AG2333" s="48">
        <v>14</v>
      </c>
      <c r="AH2333" s="49">
        <v>100</v>
      </c>
      <c r="AI2333" s="48">
        <v>14</v>
      </c>
    </row>
    <row r="2334" spans="1:35" x14ac:dyDescent="0.25">
      <c r="A2334" s="62" t="s">
        <v>1130</v>
      </c>
      <c r="B2334" s="62" t="s">
        <v>1165</v>
      </c>
      <c r="C2334" s="63"/>
      <c r="D2334" s="64"/>
      <c r="E2334" s="65"/>
      <c r="F2334" s="66"/>
      <c r="G2334" s="63"/>
      <c r="H2334" s="67"/>
      <c r="I2334" s="68"/>
      <c r="J2334" s="68"/>
      <c r="K2334" s="34"/>
      <c r="L2334" s="75">
        <v>2334</v>
      </c>
      <c r="M2334" s="75" t="b">
        <f xml:space="preserve"> IF(AND(Edges[Relationship Date (UTC)] &gt;= Misc!$O$2, Edges[Relationship Date (UTC)] &lt;= Misc!$P$2,Edges[Tweet Date (UTC)] &gt;= Misc!$O$3, Edges[Tweet Date (UTC)] &lt;= Misc!$P$3,TRUE), TRUE, FALSE)</f>
        <v>1</v>
      </c>
      <c r="N2334" s="70"/>
      <c r="O2334" s="87" t="s">
        <v>1908</v>
      </c>
      <c r="P2334" s="90">
        <v>44081.402974537035</v>
      </c>
      <c r="Q2334" s="87" t="s">
        <v>1932</v>
      </c>
      <c r="R2334" s="87"/>
      <c r="S2334" s="87"/>
      <c r="T2334" s="87" t="s">
        <v>2743</v>
      </c>
      <c r="U2334" s="90">
        <v>44081.402974537035</v>
      </c>
      <c r="V2334" s="92" t="s">
        <v>4473</v>
      </c>
      <c r="W2334" s="87"/>
      <c r="X2334" s="87"/>
      <c r="Y2334" s="96" t="s">
        <v>6473</v>
      </c>
      <c r="Z2334" s="87"/>
      <c r="AA2334" s="48">
        <v>0</v>
      </c>
      <c r="AB2334" s="49">
        <v>0</v>
      </c>
      <c r="AC2334" s="48">
        <v>0</v>
      </c>
      <c r="AD2334" s="49">
        <v>0</v>
      </c>
      <c r="AE2334" s="48">
        <v>0</v>
      </c>
      <c r="AF2334" s="49">
        <v>0</v>
      </c>
      <c r="AG2334" s="48">
        <v>26</v>
      </c>
      <c r="AH2334" s="49">
        <v>100</v>
      </c>
      <c r="AI2334" s="48">
        <v>26</v>
      </c>
    </row>
    <row r="2335" spans="1:35" x14ac:dyDescent="0.25">
      <c r="A2335" s="62" t="s">
        <v>1131</v>
      </c>
      <c r="B2335" s="62" t="s">
        <v>1839</v>
      </c>
      <c r="C2335" s="63"/>
      <c r="D2335" s="64"/>
      <c r="E2335" s="65"/>
      <c r="F2335" s="66"/>
      <c r="G2335" s="63"/>
      <c r="H2335" s="67"/>
      <c r="I2335" s="68"/>
      <c r="J2335" s="68"/>
      <c r="K2335" s="34"/>
      <c r="L2335" s="75">
        <v>2335</v>
      </c>
      <c r="M2335" s="75" t="b">
        <f xml:space="preserve"> IF(AND(Edges[Relationship Date (UTC)] &gt;= Misc!$O$2, Edges[Relationship Date (UTC)] &lt;= Misc!$P$2,Edges[Tweet Date (UTC)] &gt;= Misc!$O$3, Edges[Tweet Date (UTC)] &lt;= Misc!$P$3,TRUE), TRUE, FALSE)</f>
        <v>1</v>
      </c>
      <c r="N2335" s="70"/>
      <c r="O2335" s="87" t="s">
        <v>1908</v>
      </c>
      <c r="P2335" s="90">
        <v>44081.385821759257</v>
      </c>
      <c r="Q2335" s="87" t="s">
        <v>2521</v>
      </c>
      <c r="R2335" s="87"/>
      <c r="S2335" s="87"/>
      <c r="T2335" s="87" t="s">
        <v>2750</v>
      </c>
      <c r="U2335" s="90">
        <v>44081.385821759257</v>
      </c>
      <c r="V2335" s="92" t="s">
        <v>4474</v>
      </c>
      <c r="W2335" s="87"/>
      <c r="X2335" s="87"/>
      <c r="Y2335" s="96" t="s">
        <v>6474</v>
      </c>
      <c r="Z2335" s="87"/>
      <c r="AA2335" s="48">
        <v>0</v>
      </c>
      <c r="AB2335" s="49">
        <v>0</v>
      </c>
      <c r="AC2335" s="48">
        <v>0</v>
      </c>
      <c r="AD2335" s="49">
        <v>0</v>
      </c>
      <c r="AE2335" s="48">
        <v>0</v>
      </c>
      <c r="AF2335" s="49">
        <v>0</v>
      </c>
      <c r="AG2335" s="48">
        <v>11</v>
      </c>
      <c r="AH2335" s="49">
        <v>100</v>
      </c>
      <c r="AI2335" s="48">
        <v>11</v>
      </c>
    </row>
    <row r="2336" spans="1:35" x14ac:dyDescent="0.25">
      <c r="A2336" s="62" t="s">
        <v>1131</v>
      </c>
      <c r="B2336" s="62" t="s">
        <v>1840</v>
      </c>
      <c r="C2336" s="63"/>
      <c r="D2336" s="64"/>
      <c r="E2336" s="65"/>
      <c r="F2336" s="66"/>
      <c r="G2336" s="63"/>
      <c r="H2336" s="67"/>
      <c r="I2336" s="68"/>
      <c r="J2336" s="68"/>
      <c r="K2336" s="34"/>
      <c r="L2336" s="75">
        <v>2336</v>
      </c>
      <c r="M2336" s="75" t="b">
        <f xml:space="preserve"> IF(AND(Edges[Relationship Date (UTC)] &gt;= Misc!$O$2, Edges[Relationship Date (UTC)] &lt;= Misc!$P$2,Edges[Tweet Date (UTC)] &gt;= Misc!$O$3, Edges[Tweet Date (UTC)] &lt;= Misc!$P$3,TRUE), TRUE, FALSE)</f>
        <v>1</v>
      </c>
      <c r="N2336" s="70"/>
      <c r="O2336" s="87" t="s">
        <v>1908</v>
      </c>
      <c r="P2336" s="90">
        <v>44081.395810185182</v>
      </c>
      <c r="Q2336" s="87" t="s">
        <v>2522</v>
      </c>
      <c r="R2336" s="87"/>
      <c r="S2336" s="87"/>
      <c r="T2336" s="87" t="s">
        <v>2750</v>
      </c>
      <c r="U2336" s="90">
        <v>44081.395810185182</v>
      </c>
      <c r="V2336" s="92" t="s">
        <v>4475</v>
      </c>
      <c r="W2336" s="87"/>
      <c r="X2336" s="87"/>
      <c r="Y2336" s="96" t="s">
        <v>6475</v>
      </c>
      <c r="Z2336" s="87"/>
      <c r="AA2336" s="48">
        <v>0</v>
      </c>
      <c r="AB2336" s="49">
        <v>0</v>
      </c>
      <c r="AC2336" s="48">
        <v>0</v>
      </c>
      <c r="AD2336" s="49">
        <v>0</v>
      </c>
      <c r="AE2336" s="48">
        <v>0</v>
      </c>
      <c r="AF2336" s="49">
        <v>0</v>
      </c>
      <c r="AG2336" s="48">
        <v>13</v>
      </c>
      <c r="AH2336" s="49">
        <v>100</v>
      </c>
      <c r="AI2336" s="48">
        <v>13</v>
      </c>
    </row>
    <row r="2337" spans="1:35" x14ac:dyDescent="0.25">
      <c r="A2337" s="62" t="s">
        <v>1131</v>
      </c>
      <c r="B2337" s="62" t="s">
        <v>1165</v>
      </c>
      <c r="C2337" s="63"/>
      <c r="D2337" s="64"/>
      <c r="E2337" s="65"/>
      <c r="F2337" s="66"/>
      <c r="G2337" s="63"/>
      <c r="H2337" s="67"/>
      <c r="I2337" s="68"/>
      <c r="J2337" s="68"/>
      <c r="K2337" s="34"/>
      <c r="L2337" s="75">
        <v>2337</v>
      </c>
      <c r="M2337" s="75" t="b">
        <f xml:space="preserve"> IF(AND(Edges[Relationship Date (UTC)] &gt;= Misc!$O$2, Edges[Relationship Date (UTC)] &lt;= Misc!$P$2,Edges[Tweet Date (UTC)] &gt;= Misc!$O$3, Edges[Tweet Date (UTC)] &lt;= Misc!$P$3,TRUE), TRUE, FALSE)</f>
        <v>1</v>
      </c>
      <c r="N2337" s="70"/>
      <c r="O2337" s="87" t="s">
        <v>1908</v>
      </c>
      <c r="P2337" s="90">
        <v>44081.374328703707</v>
      </c>
      <c r="Q2337" s="87" t="s">
        <v>1932</v>
      </c>
      <c r="R2337" s="87"/>
      <c r="S2337" s="87"/>
      <c r="T2337" s="87" t="s">
        <v>2743</v>
      </c>
      <c r="U2337" s="90">
        <v>44081.374328703707</v>
      </c>
      <c r="V2337" s="92" t="s">
        <v>4476</v>
      </c>
      <c r="W2337" s="87"/>
      <c r="X2337" s="87"/>
      <c r="Y2337" s="96" t="s">
        <v>6476</v>
      </c>
      <c r="Z2337" s="87"/>
      <c r="AA2337" s="48">
        <v>0</v>
      </c>
      <c r="AB2337" s="49">
        <v>0</v>
      </c>
      <c r="AC2337" s="48">
        <v>0</v>
      </c>
      <c r="AD2337" s="49">
        <v>0</v>
      </c>
      <c r="AE2337" s="48">
        <v>0</v>
      </c>
      <c r="AF2337" s="49">
        <v>0</v>
      </c>
      <c r="AG2337" s="48">
        <v>26</v>
      </c>
      <c r="AH2337" s="49">
        <v>100</v>
      </c>
      <c r="AI2337" s="48">
        <v>26</v>
      </c>
    </row>
    <row r="2338" spans="1:35" x14ac:dyDescent="0.25">
      <c r="A2338" s="62" t="s">
        <v>1131</v>
      </c>
      <c r="B2338" s="62" t="s">
        <v>1254</v>
      </c>
      <c r="C2338" s="63"/>
      <c r="D2338" s="64"/>
      <c r="E2338" s="65"/>
      <c r="F2338" s="66"/>
      <c r="G2338" s="63"/>
      <c r="H2338" s="67"/>
      <c r="I2338" s="68"/>
      <c r="J2338" s="68"/>
      <c r="K2338" s="34"/>
      <c r="L2338" s="75">
        <v>2338</v>
      </c>
      <c r="M2338" s="75" t="b">
        <f xml:space="preserve"> IF(AND(Edges[Relationship Date (UTC)] &gt;= Misc!$O$2, Edges[Relationship Date (UTC)] &lt;= Misc!$P$2,Edges[Tweet Date (UTC)] &gt;= Misc!$O$3, Edges[Tweet Date (UTC)] &lt;= Misc!$P$3,TRUE), TRUE, FALSE)</f>
        <v>1</v>
      </c>
      <c r="N2338" s="70"/>
      <c r="O2338" s="87" t="s">
        <v>1908</v>
      </c>
      <c r="P2338" s="90">
        <v>44081.374537037038</v>
      </c>
      <c r="Q2338" s="87" t="s">
        <v>2040</v>
      </c>
      <c r="R2338" s="87"/>
      <c r="S2338" s="87"/>
      <c r="T2338" s="87"/>
      <c r="U2338" s="90">
        <v>44081.374537037038</v>
      </c>
      <c r="V2338" s="92" t="s">
        <v>4477</v>
      </c>
      <c r="W2338" s="87"/>
      <c r="X2338" s="87"/>
      <c r="Y2338" s="96" t="s">
        <v>6477</v>
      </c>
      <c r="Z2338" s="87"/>
      <c r="AA2338" s="48">
        <v>0</v>
      </c>
      <c r="AB2338" s="49">
        <v>0</v>
      </c>
      <c r="AC2338" s="48">
        <v>0</v>
      </c>
      <c r="AD2338" s="49">
        <v>0</v>
      </c>
      <c r="AE2338" s="48">
        <v>0</v>
      </c>
      <c r="AF2338" s="49">
        <v>0</v>
      </c>
      <c r="AG2338" s="48">
        <v>42</v>
      </c>
      <c r="AH2338" s="49">
        <v>100</v>
      </c>
      <c r="AI2338" s="48">
        <v>42</v>
      </c>
    </row>
    <row r="2339" spans="1:35" x14ac:dyDescent="0.25">
      <c r="A2339" s="62" t="s">
        <v>1131</v>
      </c>
      <c r="B2339" s="62" t="s">
        <v>1165</v>
      </c>
      <c r="C2339" s="63"/>
      <c r="D2339" s="64"/>
      <c r="E2339" s="65"/>
      <c r="F2339" s="66"/>
      <c r="G2339" s="63"/>
      <c r="H2339" s="67"/>
      <c r="I2339" s="68"/>
      <c r="J2339" s="68"/>
      <c r="K2339" s="34"/>
      <c r="L2339" s="75">
        <v>2339</v>
      </c>
      <c r="M2339" s="75" t="b">
        <f xml:space="preserve"> IF(AND(Edges[Relationship Date (UTC)] &gt;= Misc!$O$2, Edges[Relationship Date (UTC)] &lt;= Misc!$P$2,Edges[Tweet Date (UTC)] &gt;= Misc!$O$3, Edges[Tweet Date (UTC)] &lt;= Misc!$P$3,TRUE), TRUE, FALSE)</f>
        <v>1</v>
      </c>
      <c r="N2339" s="70"/>
      <c r="O2339" s="87" t="s">
        <v>1908</v>
      </c>
      <c r="P2339" s="90">
        <v>44081.384166666663</v>
      </c>
      <c r="Q2339" s="87" t="s">
        <v>2250</v>
      </c>
      <c r="R2339" s="87"/>
      <c r="S2339" s="87"/>
      <c r="T2339" s="87" t="s">
        <v>2827</v>
      </c>
      <c r="U2339" s="90">
        <v>44081.384166666663</v>
      </c>
      <c r="V2339" s="92" t="s">
        <v>4478</v>
      </c>
      <c r="W2339" s="87"/>
      <c r="X2339" s="87"/>
      <c r="Y2339" s="96" t="s">
        <v>6478</v>
      </c>
      <c r="Z2339" s="87"/>
      <c r="AA2339" s="48"/>
      <c r="AB2339" s="49"/>
      <c r="AC2339" s="48"/>
      <c r="AD2339" s="49"/>
      <c r="AE2339" s="48"/>
      <c r="AF2339" s="49"/>
      <c r="AG2339" s="48"/>
      <c r="AH2339" s="49"/>
      <c r="AI2339" s="48"/>
    </row>
    <row r="2340" spans="1:35" x14ac:dyDescent="0.25">
      <c r="A2340" s="62" t="s">
        <v>1131</v>
      </c>
      <c r="B2340" s="62" t="s">
        <v>1164</v>
      </c>
      <c r="C2340" s="63"/>
      <c r="D2340" s="64"/>
      <c r="E2340" s="65"/>
      <c r="F2340" s="66"/>
      <c r="G2340" s="63"/>
      <c r="H2340" s="67"/>
      <c r="I2340" s="68"/>
      <c r="J2340" s="68"/>
      <c r="K2340" s="34"/>
      <c r="L2340" s="75">
        <v>2340</v>
      </c>
      <c r="M2340" s="75" t="b">
        <f xml:space="preserve"> IF(AND(Edges[Relationship Date (UTC)] &gt;= Misc!$O$2, Edges[Relationship Date (UTC)] &lt;= Misc!$P$2,Edges[Tweet Date (UTC)] &gt;= Misc!$O$3, Edges[Tweet Date (UTC)] &lt;= Misc!$P$3,TRUE), TRUE, FALSE)</f>
        <v>1</v>
      </c>
      <c r="N2340" s="70"/>
      <c r="O2340" s="87" t="s">
        <v>1908</v>
      </c>
      <c r="P2340" s="90">
        <v>44081.384166666663</v>
      </c>
      <c r="Q2340" s="87" t="s">
        <v>2250</v>
      </c>
      <c r="R2340" s="87"/>
      <c r="S2340" s="87"/>
      <c r="T2340" s="87" t="s">
        <v>2827</v>
      </c>
      <c r="U2340" s="90">
        <v>44081.384166666663</v>
      </c>
      <c r="V2340" s="92" t="s">
        <v>4478</v>
      </c>
      <c r="W2340" s="87"/>
      <c r="X2340" s="87"/>
      <c r="Y2340" s="96" t="s">
        <v>6478</v>
      </c>
      <c r="Z2340" s="87"/>
      <c r="AA2340" s="48">
        <v>0</v>
      </c>
      <c r="AB2340" s="49">
        <v>0</v>
      </c>
      <c r="AC2340" s="48">
        <v>0</v>
      </c>
      <c r="AD2340" s="49">
        <v>0</v>
      </c>
      <c r="AE2340" s="48">
        <v>0</v>
      </c>
      <c r="AF2340" s="49">
        <v>0</v>
      </c>
      <c r="AG2340" s="48">
        <v>9</v>
      </c>
      <c r="AH2340" s="49">
        <v>100</v>
      </c>
      <c r="AI2340" s="48">
        <v>9</v>
      </c>
    </row>
    <row r="2341" spans="1:35" x14ac:dyDescent="0.25">
      <c r="A2341" s="62" t="s">
        <v>1131</v>
      </c>
      <c r="B2341" s="62" t="s">
        <v>1165</v>
      </c>
      <c r="C2341" s="63"/>
      <c r="D2341" s="64"/>
      <c r="E2341" s="65"/>
      <c r="F2341" s="66"/>
      <c r="G2341" s="63"/>
      <c r="H2341" s="67"/>
      <c r="I2341" s="68"/>
      <c r="J2341" s="68"/>
      <c r="K2341" s="34"/>
      <c r="L2341" s="75">
        <v>2341</v>
      </c>
      <c r="M2341" s="75" t="b">
        <f xml:space="preserve"> IF(AND(Edges[Relationship Date (UTC)] &gt;= Misc!$O$2, Edges[Relationship Date (UTC)] &lt;= Misc!$P$2,Edges[Tweet Date (UTC)] &gt;= Misc!$O$3, Edges[Tweet Date (UTC)] &lt;= Misc!$P$3,TRUE), TRUE, FALSE)</f>
        <v>1</v>
      </c>
      <c r="N2341" s="70"/>
      <c r="O2341" s="87" t="s">
        <v>1908</v>
      </c>
      <c r="P2341" s="90">
        <v>44081.384236111109</v>
      </c>
      <c r="Q2341" s="87" t="s">
        <v>2219</v>
      </c>
      <c r="R2341" s="87"/>
      <c r="S2341" s="87"/>
      <c r="T2341" s="87" t="s">
        <v>2743</v>
      </c>
      <c r="U2341" s="90">
        <v>44081.384236111109</v>
      </c>
      <c r="V2341" s="92" t="s">
        <v>4479</v>
      </c>
      <c r="W2341" s="87"/>
      <c r="X2341" s="87"/>
      <c r="Y2341" s="96" t="s">
        <v>6479</v>
      </c>
      <c r="Z2341" s="87"/>
      <c r="AA2341" s="48">
        <v>0</v>
      </c>
      <c r="AB2341" s="49">
        <v>0</v>
      </c>
      <c r="AC2341" s="48">
        <v>0</v>
      </c>
      <c r="AD2341" s="49">
        <v>0</v>
      </c>
      <c r="AE2341" s="48">
        <v>0</v>
      </c>
      <c r="AF2341" s="49">
        <v>0</v>
      </c>
      <c r="AG2341" s="48">
        <v>16</v>
      </c>
      <c r="AH2341" s="49">
        <v>100</v>
      </c>
      <c r="AI2341" s="48">
        <v>16</v>
      </c>
    </row>
    <row r="2342" spans="1:35" x14ac:dyDescent="0.25">
      <c r="A2342" s="62" t="s">
        <v>1131</v>
      </c>
      <c r="B2342" s="62" t="s">
        <v>1458</v>
      </c>
      <c r="C2342" s="63"/>
      <c r="D2342" s="64"/>
      <c r="E2342" s="65"/>
      <c r="F2342" s="66"/>
      <c r="G2342" s="63"/>
      <c r="H2342" s="67"/>
      <c r="I2342" s="68"/>
      <c r="J2342" s="68"/>
      <c r="K2342" s="34"/>
      <c r="L2342" s="75">
        <v>2342</v>
      </c>
      <c r="M2342" s="75" t="b">
        <f xml:space="preserve"> IF(AND(Edges[Relationship Date (UTC)] &gt;= Misc!$O$2, Edges[Relationship Date (UTC)] &lt;= Misc!$P$2,Edges[Tweet Date (UTC)] &gt;= Misc!$O$3, Edges[Tweet Date (UTC)] &lt;= Misc!$P$3,TRUE), TRUE, FALSE)</f>
        <v>1</v>
      </c>
      <c r="N2342" s="70"/>
      <c r="O2342" s="87" t="s">
        <v>1908</v>
      </c>
      <c r="P2342" s="90">
        <v>44081.385821759257</v>
      </c>
      <c r="Q2342" s="87" t="s">
        <v>2521</v>
      </c>
      <c r="R2342" s="87"/>
      <c r="S2342" s="87"/>
      <c r="T2342" s="87" t="s">
        <v>2750</v>
      </c>
      <c r="U2342" s="90">
        <v>44081.385821759257</v>
      </c>
      <c r="V2342" s="92" t="s">
        <v>4474</v>
      </c>
      <c r="W2342" s="87"/>
      <c r="X2342" s="87"/>
      <c r="Y2342" s="96" t="s">
        <v>6474</v>
      </c>
      <c r="Z2342" s="87"/>
      <c r="AA2342" s="48"/>
      <c r="AB2342" s="49"/>
      <c r="AC2342" s="48"/>
      <c r="AD2342" s="49"/>
      <c r="AE2342" s="48"/>
      <c r="AF2342" s="49"/>
      <c r="AG2342" s="48"/>
      <c r="AH2342" s="49"/>
      <c r="AI2342" s="48"/>
    </row>
    <row r="2343" spans="1:35" x14ac:dyDescent="0.25">
      <c r="A2343" s="62" t="s">
        <v>1131</v>
      </c>
      <c r="B2343" s="62" t="s">
        <v>1459</v>
      </c>
      <c r="C2343" s="63"/>
      <c r="D2343" s="64"/>
      <c r="E2343" s="65"/>
      <c r="F2343" s="66"/>
      <c r="G2343" s="63"/>
      <c r="H2343" s="67"/>
      <c r="I2343" s="68"/>
      <c r="J2343" s="68"/>
      <c r="K2343" s="34"/>
      <c r="L2343" s="75">
        <v>2343</v>
      </c>
      <c r="M2343" s="75" t="b">
        <f xml:space="preserve"> IF(AND(Edges[Relationship Date (UTC)] &gt;= Misc!$O$2, Edges[Relationship Date (UTC)] &lt;= Misc!$P$2,Edges[Tweet Date (UTC)] &gt;= Misc!$O$3, Edges[Tweet Date (UTC)] &lt;= Misc!$P$3,TRUE), TRUE, FALSE)</f>
        <v>1</v>
      </c>
      <c r="N2343" s="70"/>
      <c r="O2343" s="87" t="s">
        <v>1908</v>
      </c>
      <c r="P2343" s="90">
        <v>44081.385821759257</v>
      </c>
      <c r="Q2343" s="87" t="s">
        <v>2521</v>
      </c>
      <c r="R2343" s="87"/>
      <c r="S2343" s="87"/>
      <c r="T2343" s="87" t="s">
        <v>2750</v>
      </c>
      <c r="U2343" s="90">
        <v>44081.385821759257</v>
      </c>
      <c r="V2343" s="92" t="s">
        <v>4474</v>
      </c>
      <c r="W2343" s="87"/>
      <c r="X2343" s="87"/>
      <c r="Y2343" s="96" t="s">
        <v>6474</v>
      </c>
      <c r="Z2343" s="87"/>
      <c r="AA2343" s="48"/>
      <c r="AB2343" s="49"/>
      <c r="AC2343" s="48"/>
      <c r="AD2343" s="49"/>
      <c r="AE2343" s="48"/>
      <c r="AF2343" s="49"/>
      <c r="AG2343" s="48"/>
      <c r="AH2343" s="49"/>
      <c r="AI2343" s="48"/>
    </row>
    <row r="2344" spans="1:35" x14ac:dyDescent="0.25">
      <c r="A2344" s="62" t="s">
        <v>1131</v>
      </c>
      <c r="B2344" s="62" t="s">
        <v>1460</v>
      </c>
      <c r="C2344" s="63"/>
      <c r="D2344" s="64"/>
      <c r="E2344" s="65"/>
      <c r="F2344" s="66"/>
      <c r="G2344" s="63"/>
      <c r="H2344" s="67"/>
      <c r="I2344" s="68"/>
      <c r="J2344" s="68"/>
      <c r="K2344" s="34"/>
      <c r="L2344" s="75">
        <v>2344</v>
      </c>
      <c r="M2344" s="75" t="b">
        <f xml:space="preserve"> IF(AND(Edges[Relationship Date (UTC)] &gt;= Misc!$O$2, Edges[Relationship Date (UTC)] &lt;= Misc!$P$2,Edges[Tweet Date (UTC)] &gt;= Misc!$O$3, Edges[Tweet Date (UTC)] &lt;= Misc!$P$3,TRUE), TRUE, FALSE)</f>
        <v>1</v>
      </c>
      <c r="N2344" s="70"/>
      <c r="O2344" s="87" t="s">
        <v>1908</v>
      </c>
      <c r="P2344" s="90">
        <v>44081.385821759257</v>
      </c>
      <c r="Q2344" s="87" t="s">
        <v>2521</v>
      </c>
      <c r="R2344" s="87"/>
      <c r="S2344" s="87"/>
      <c r="T2344" s="87" t="s">
        <v>2750</v>
      </c>
      <c r="U2344" s="90">
        <v>44081.385821759257</v>
      </c>
      <c r="V2344" s="92" t="s">
        <v>4474</v>
      </c>
      <c r="W2344" s="87"/>
      <c r="X2344" s="87"/>
      <c r="Y2344" s="96" t="s">
        <v>6474</v>
      </c>
      <c r="Z2344" s="87"/>
      <c r="AA2344" s="48"/>
      <c r="AB2344" s="49"/>
      <c r="AC2344" s="48"/>
      <c r="AD2344" s="49"/>
      <c r="AE2344" s="48"/>
      <c r="AF2344" s="49"/>
      <c r="AG2344" s="48"/>
      <c r="AH2344" s="49"/>
      <c r="AI2344" s="48"/>
    </row>
    <row r="2345" spans="1:35" x14ac:dyDescent="0.25">
      <c r="A2345" s="62" t="s">
        <v>1131</v>
      </c>
      <c r="B2345" s="62" t="s">
        <v>1461</v>
      </c>
      <c r="C2345" s="63"/>
      <c r="D2345" s="64"/>
      <c r="E2345" s="65"/>
      <c r="F2345" s="66"/>
      <c r="G2345" s="63"/>
      <c r="H2345" s="67"/>
      <c r="I2345" s="68"/>
      <c r="J2345" s="68"/>
      <c r="K2345" s="34"/>
      <c r="L2345" s="75">
        <v>2345</v>
      </c>
      <c r="M2345" s="75" t="b">
        <f xml:space="preserve"> IF(AND(Edges[Relationship Date (UTC)] &gt;= Misc!$O$2, Edges[Relationship Date (UTC)] &lt;= Misc!$P$2,Edges[Tweet Date (UTC)] &gt;= Misc!$O$3, Edges[Tweet Date (UTC)] &lt;= Misc!$P$3,TRUE), TRUE, FALSE)</f>
        <v>1</v>
      </c>
      <c r="N2345" s="70"/>
      <c r="O2345" s="87" t="s">
        <v>1908</v>
      </c>
      <c r="P2345" s="90">
        <v>44081.385821759257</v>
      </c>
      <c r="Q2345" s="87" t="s">
        <v>2521</v>
      </c>
      <c r="R2345" s="87"/>
      <c r="S2345" s="87"/>
      <c r="T2345" s="87" t="s">
        <v>2750</v>
      </c>
      <c r="U2345" s="90">
        <v>44081.385821759257</v>
      </c>
      <c r="V2345" s="92" t="s">
        <v>4474</v>
      </c>
      <c r="W2345" s="87"/>
      <c r="X2345" s="87"/>
      <c r="Y2345" s="96" t="s">
        <v>6474</v>
      </c>
      <c r="Z2345" s="87"/>
      <c r="AA2345" s="48"/>
      <c r="AB2345" s="49"/>
      <c r="AC2345" s="48"/>
      <c r="AD2345" s="49"/>
      <c r="AE2345" s="48"/>
      <c r="AF2345" s="49"/>
      <c r="AG2345" s="48"/>
      <c r="AH2345" s="49"/>
      <c r="AI2345" s="48"/>
    </row>
    <row r="2346" spans="1:35" x14ac:dyDescent="0.25">
      <c r="A2346" s="62" t="s">
        <v>1131</v>
      </c>
      <c r="B2346" s="62" t="s">
        <v>1462</v>
      </c>
      <c r="C2346" s="63"/>
      <c r="D2346" s="64"/>
      <c r="E2346" s="65"/>
      <c r="F2346" s="66"/>
      <c r="G2346" s="63"/>
      <c r="H2346" s="67"/>
      <c r="I2346" s="68"/>
      <c r="J2346" s="68"/>
      <c r="K2346" s="34"/>
      <c r="L2346" s="75">
        <v>2346</v>
      </c>
      <c r="M2346" s="75" t="b">
        <f xml:space="preserve"> IF(AND(Edges[Relationship Date (UTC)] &gt;= Misc!$O$2, Edges[Relationship Date (UTC)] &lt;= Misc!$P$2,Edges[Tweet Date (UTC)] &gt;= Misc!$O$3, Edges[Tweet Date (UTC)] &lt;= Misc!$P$3,TRUE), TRUE, FALSE)</f>
        <v>1</v>
      </c>
      <c r="N2346" s="70"/>
      <c r="O2346" s="87" t="s">
        <v>1908</v>
      </c>
      <c r="P2346" s="90">
        <v>44081.385821759257</v>
      </c>
      <c r="Q2346" s="87" t="s">
        <v>2521</v>
      </c>
      <c r="R2346" s="87"/>
      <c r="S2346" s="87"/>
      <c r="T2346" s="87" t="s">
        <v>2750</v>
      </c>
      <c r="U2346" s="90">
        <v>44081.385821759257</v>
      </c>
      <c r="V2346" s="92" t="s">
        <v>4474</v>
      </c>
      <c r="W2346" s="87"/>
      <c r="X2346" s="87"/>
      <c r="Y2346" s="96" t="s">
        <v>6474</v>
      </c>
      <c r="Z2346" s="87"/>
      <c r="AA2346" s="48"/>
      <c r="AB2346" s="49"/>
      <c r="AC2346" s="48"/>
      <c r="AD2346" s="49"/>
      <c r="AE2346" s="48"/>
      <c r="AF2346" s="49"/>
      <c r="AG2346" s="48"/>
      <c r="AH2346" s="49"/>
      <c r="AI2346" s="48"/>
    </row>
    <row r="2347" spans="1:35" x14ac:dyDescent="0.25">
      <c r="A2347" s="62" t="s">
        <v>1131</v>
      </c>
      <c r="B2347" s="62" t="s">
        <v>1354</v>
      </c>
      <c r="C2347" s="63"/>
      <c r="D2347" s="64"/>
      <c r="E2347" s="65"/>
      <c r="F2347" s="66"/>
      <c r="G2347" s="63"/>
      <c r="H2347" s="67"/>
      <c r="I2347" s="68"/>
      <c r="J2347" s="68"/>
      <c r="K2347" s="34"/>
      <c r="L2347" s="75">
        <v>2347</v>
      </c>
      <c r="M2347" s="75" t="b">
        <f xml:space="preserve"> IF(AND(Edges[Relationship Date (UTC)] &gt;= Misc!$O$2, Edges[Relationship Date (UTC)] &lt;= Misc!$P$2,Edges[Tweet Date (UTC)] &gt;= Misc!$O$3, Edges[Tweet Date (UTC)] &lt;= Misc!$P$3,TRUE), TRUE, FALSE)</f>
        <v>1</v>
      </c>
      <c r="N2347" s="70"/>
      <c r="O2347" s="87" t="s">
        <v>1908</v>
      </c>
      <c r="P2347" s="90">
        <v>44081.385821759257</v>
      </c>
      <c r="Q2347" s="87" t="s">
        <v>2521</v>
      </c>
      <c r="R2347" s="87"/>
      <c r="S2347" s="87"/>
      <c r="T2347" s="87" t="s">
        <v>2750</v>
      </c>
      <c r="U2347" s="90">
        <v>44081.385821759257</v>
      </c>
      <c r="V2347" s="92" t="s">
        <v>4474</v>
      </c>
      <c r="W2347" s="87"/>
      <c r="X2347" s="87"/>
      <c r="Y2347" s="96" t="s">
        <v>6474</v>
      </c>
      <c r="Z2347" s="87"/>
      <c r="AA2347" s="48"/>
      <c r="AB2347" s="49"/>
      <c r="AC2347" s="48"/>
      <c r="AD2347" s="49"/>
      <c r="AE2347" s="48"/>
      <c r="AF2347" s="49"/>
      <c r="AG2347" s="48"/>
      <c r="AH2347" s="49"/>
      <c r="AI2347" s="48"/>
    </row>
    <row r="2348" spans="1:35" x14ac:dyDescent="0.25">
      <c r="A2348" s="62" t="s">
        <v>1131</v>
      </c>
      <c r="B2348" s="62" t="s">
        <v>1355</v>
      </c>
      <c r="C2348" s="63"/>
      <c r="D2348" s="64"/>
      <c r="E2348" s="65"/>
      <c r="F2348" s="66"/>
      <c r="G2348" s="63"/>
      <c r="H2348" s="67"/>
      <c r="I2348" s="68"/>
      <c r="J2348" s="68"/>
      <c r="K2348" s="34"/>
      <c r="L2348" s="75">
        <v>2348</v>
      </c>
      <c r="M2348" s="75" t="b">
        <f xml:space="preserve"> IF(AND(Edges[Relationship Date (UTC)] &gt;= Misc!$O$2, Edges[Relationship Date (UTC)] &lt;= Misc!$P$2,Edges[Tweet Date (UTC)] &gt;= Misc!$O$3, Edges[Tweet Date (UTC)] &lt;= Misc!$P$3,TRUE), TRUE, FALSE)</f>
        <v>1</v>
      </c>
      <c r="N2348" s="70"/>
      <c r="O2348" s="87" t="s">
        <v>1908</v>
      </c>
      <c r="P2348" s="90">
        <v>44081.385821759257</v>
      </c>
      <c r="Q2348" s="87" t="s">
        <v>2521</v>
      </c>
      <c r="R2348" s="87"/>
      <c r="S2348" s="87"/>
      <c r="T2348" s="87" t="s">
        <v>2750</v>
      </c>
      <c r="U2348" s="90">
        <v>44081.385821759257</v>
      </c>
      <c r="V2348" s="92" t="s">
        <v>4474</v>
      </c>
      <c r="W2348" s="87"/>
      <c r="X2348" s="87"/>
      <c r="Y2348" s="96" t="s">
        <v>6474</v>
      </c>
      <c r="Z2348" s="87"/>
      <c r="AA2348" s="48"/>
      <c r="AB2348" s="49"/>
      <c r="AC2348" s="48"/>
      <c r="AD2348" s="49"/>
      <c r="AE2348" s="48"/>
      <c r="AF2348" s="49"/>
      <c r="AG2348" s="48"/>
      <c r="AH2348" s="49"/>
      <c r="AI2348" s="48"/>
    </row>
    <row r="2349" spans="1:35" x14ac:dyDescent="0.25">
      <c r="A2349" s="62" t="s">
        <v>1131</v>
      </c>
      <c r="B2349" s="62" t="s">
        <v>1165</v>
      </c>
      <c r="C2349" s="63"/>
      <c r="D2349" s="64"/>
      <c r="E2349" s="65"/>
      <c r="F2349" s="66"/>
      <c r="G2349" s="63"/>
      <c r="H2349" s="67"/>
      <c r="I2349" s="68"/>
      <c r="J2349" s="68"/>
      <c r="K2349" s="34"/>
      <c r="L2349" s="75">
        <v>2349</v>
      </c>
      <c r="M2349" s="75" t="b">
        <f xml:space="preserve"> IF(AND(Edges[Relationship Date (UTC)] &gt;= Misc!$O$2, Edges[Relationship Date (UTC)] &lt;= Misc!$P$2,Edges[Tweet Date (UTC)] &gt;= Misc!$O$3, Edges[Tweet Date (UTC)] &lt;= Misc!$P$3,TRUE), TRUE, FALSE)</f>
        <v>1</v>
      </c>
      <c r="N2349" s="70"/>
      <c r="O2349" s="87" t="s">
        <v>1908</v>
      </c>
      <c r="P2349" s="90">
        <v>44081.391840277778</v>
      </c>
      <c r="Q2349" s="87" t="s">
        <v>2312</v>
      </c>
      <c r="R2349" s="87"/>
      <c r="S2349" s="87"/>
      <c r="T2349" s="87"/>
      <c r="U2349" s="90">
        <v>44081.391840277778</v>
      </c>
      <c r="V2349" s="92" t="s">
        <v>4480</v>
      </c>
      <c r="W2349" s="87"/>
      <c r="X2349" s="87"/>
      <c r="Y2349" s="96" t="s">
        <v>6480</v>
      </c>
      <c r="Z2349" s="87"/>
      <c r="AA2349" s="48">
        <v>0</v>
      </c>
      <c r="AB2349" s="49">
        <v>0</v>
      </c>
      <c r="AC2349" s="48">
        <v>0</v>
      </c>
      <c r="AD2349" s="49">
        <v>0</v>
      </c>
      <c r="AE2349" s="48">
        <v>0</v>
      </c>
      <c r="AF2349" s="49">
        <v>0</v>
      </c>
      <c r="AG2349" s="48">
        <v>21</v>
      </c>
      <c r="AH2349" s="49">
        <v>100</v>
      </c>
      <c r="AI2349" s="48">
        <v>21</v>
      </c>
    </row>
    <row r="2350" spans="1:35" x14ac:dyDescent="0.25">
      <c r="A2350" s="62" t="s">
        <v>1131</v>
      </c>
      <c r="B2350" s="62" t="s">
        <v>1461</v>
      </c>
      <c r="C2350" s="63"/>
      <c r="D2350" s="64"/>
      <c r="E2350" s="65"/>
      <c r="F2350" s="66"/>
      <c r="G2350" s="63"/>
      <c r="H2350" s="67"/>
      <c r="I2350" s="68"/>
      <c r="J2350" s="68"/>
      <c r="K2350" s="34"/>
      <c r="L2350" s="75">
        <v>2350</v>
      </c>
      <c r="M2350" s="75" t="b">
        <f xml:space="preserve"> IF(AND(Edges[Relationship Date (UTC)] &gt;= Misc!$O$2, Edges[Relationship Date (UTC)] &lt;= Misc!$P$2,Edges[Tweet Date (UTC)] &gt;= Misc!$O$3, Edges[Tweet Date (UTC)] &lt;= Misc!$P$3,TRUE), TRUE, FALSE)</f>
        <v>1</v>
      </c>
      <c r="N2350" s="70"/>
      <c r="O2350" s="87" t="s">
        <v>1908</v>
      </c>
      <c r="P2350" s="90">
        <v>44081.395810185182</v>
      </c>
      <c r="Q2350" s="87" t="s">
        <v>2522</v>
      </c>
      <c r="R2350" s="87"/>
      <c r="S2350" s="87"/>
      <c r="T2350" s="87" t="s">
        <v>2750</v>
      </c>
      <c r="U2350" s="90">
        <v>44081.395810185182</v>
      </c>
      <c r="V2350" s="92" t="s">
        <v>4475</v>
      </c>
      <c r="W2350" s="87"/>
      <c r="X2350" s="87"/>
      <c r="Y2350" s="96" t="s">
        <v>6475</v>
      </c>
      <c r="Z2350" s="87"/>
      <c r="AA2350" s="48"/>
      <c r="AB2350" s="49"/>
      <c r="AC2350" s="48"/>
      <c r="AD2350" s="49"/>
      <c r="AE2350" s="48"/>
      <c r="AF2350" s="49"/>
      <c r="AG2350" s="48"/>
      <c r="AH2350" s="49"/>
      <c r="AI2350" s="48"/>
    </row>
    <row r="2351" spans="1:35" x14ac:dyDescent="0.25">
      <c r="A2351" s="62" t="s">
        <v>1131</v>
      </c>
      <c r="B2351" s="62" t="s">
        <v>1462</v>
      </c>
      <c r="C2351" s="63"/>
      <c r="D2351" s="64"/>
      <c r="E2351" s="65"/>
      <c r="F2351" s="66"/>
      <c r="G2351" s="63"/>
      <c r="H2351" s="67"/>
      <c r="I2351" s="68"/>
      <c r="J2351" s="68"/>
      <c r="K2351" s="34"/>
      <c r="L2351" s="75">
        <v>2351</v>
      </c>
      <c r="M2351" s="75" t="b">
        <f xml:space="preserve"> IF(AND(Edges[Relationship Date (UTC)] &gt;= Misc!$O$2, Edges[Relationship Date (UTC)] &lt;= Misc!$P$2,Edges[Tweet Date (UTC)] &gt;= Misc!$O$3, Edges[Tweet Date (UTC)] &lt;= Misc!$P$3,TRUE), TRUE, FALSE)</f>
        <v>1</v>
      </c>
      <c r="N2351" s="70"/>
      <c r="O2351" s="87" t="s">
        <v>1908</v>
      </c>
      <c r="P2351" s="90">
        <v>44081.395810185182</v>
      </c>
      <c r="Q2351" s="87" t="s">
        <v>2522</v>
      </c>
      <c r="R2351" s="87"/>
      <c r="S2351" s="87"/>
      <c r="T2351" s="87" t="s">
        <v>2750</v>
      </c>
      <c r="U2351" s="90">
        <v>44081.395810185182</v>
      </c>
      <c r="V2351" s="92" t="s">
        <v>4475</v>
      </c>
      <c r="W2351" s="87"/>
      <c r="X2351" s="87"/>
      <c r="Y2351" s="96" t="s">
        <v>6475</v>
      </c>
      <c r="Z2351" s="87"/>
      <c r="AA2351" s="48"/>
      <c r="AB2351" s="49"/>
      <c r="AC2351" s="48"/>
      <c r="AD2351" s="49"/>
      <c r="AE2351" s="48"/>
      <c r="AF2351" s="49"/>
      <c r="AG2351" s="48"/>
      <c r="AH2351" s="49"/>
      <c r="AI2351" s="48"/>
    </row>
    <row r="2352" spans="1:35" x14ac:dyDescent="0.25">
      <c r="A2352" s="62" t="s">
        <v>1131</v>
      </c>
      <c r="B2352" s="62" t="s">
        <v>1354</v>
      </c>
      <c r="C2352" s="63"/>
      <c r="D2352" s="64"/>
      <c r="E2352" s="65"/>
      <c r="F2352" s="66"/>
      <c r="G2352" s="63"/>
      <c r="H2352" s="67"/>
      <c r="I2352" s="68"/>
      <c r="J2352" s="68"/>
      <c r="K2352" s="34"/>
      <c r="L2352" s="75">
        <v>2352</v>
      </c>
      <c r="M2352" s="75" t="b">
        <f xml:space="preserve"> IF(AND(Edges[Relationship Date (UTC)] &gt;= Misc!$O$2, Edges[Relationship Date (UTC)] &lt;= Misc!$P$2,Edges[Tweet Date (UTC)] &gt;= Misc!$O$3, Edges[Tweet Date (UTC)] &lt;= Misc!$P$3,TRUE), TRUE, FALSE)</f>
        <v>1</v>
      </c>
      <c r="N2352" s="70"/>
      <c r="O2352" s="87" t="s">
        <v>1908</v>
      </c>
      <c r="P2352" s="90">
        <v>44081.395810185182</v>
      </c>
      <c r="Q2352" s="87" t="s">
        <v>2522</v>
      </c>
      <c r="R2352" s="87"/>
      <c r="S2352" s="87"/>
      <c r="T2352" s="87" t="s">
        <v>2750</v>
      </c>
      <c r="U2352" s="90">
        <v>44081.395810185182</v>
      </c>
      <c r="V2352" s="92" t="s">
        <v>4475</v>
      </c>
      <c r="W2352" s="87"/>
      <c r="X2352" s="87"/>
      <c r="Y2352" s="96" t="s">
        <v>6475</v>
      </c>
      <c r="Z2352" s="87"/>
      <c r="AA2352" s="48"/>
      <c r="AB2352" s="49"/>
      <c r="AC2352" s="48"/>
      <c r="AD2352" s="49"/>
      <c r="AE2352" s="48"/>
      <c r="AF2352" s="49"/>
      <c r="AG2352" s="48"/>
      <c r="AH2352" s="49"/>
      <c r="AI2352" s="48"/>
    </row>
    <row r="2353" spans="1:35" x14ac:dyDescent="0.25">
      <c r="A2353" s="62" t="s">
        <v>1131</v>
      </c>
      <c r="B2353" s="62" t="s">
        <v>1355</v>
      </c>
      <c r="C2353" s="63"/>
      <c r="D2353" s="64"/>
      <c r="E2353" s="65"/>
      <c r="F2353" s="66"/>
      <c r="G2353" s="63"/>
      <c r="H2353" s="67"/>
      <c r="I2353" s="68"/>
      <c r="J2353" s="68"/>
      <c r="K2353" s="34"/>
      <c r="L2353" s="75">
        <v>2353</v>
      </c>
      <c r="M2353" s="75" t="b">
        <f xml:space="preserve"> IF(AND(Edges[Relationship Date (UTC)] &gt;= Misc!$O$2, Edges[Relationship Date (UTC)] &lt;= Misc!$P$2,Edges[Tweet Date (UTC)] &gt;= Misc!$O$3, Edges[Tweet Date (UTC)] &lt;= Misc!$P$3,TRUE), TRUE, FALSE)</f>
        <v>1</v>
      </c>
      <c r="N2353" s="70"/>
      <c r="O2353" s="87" t="s">
        <v>1908</v>
      </c>
      <c r="P2353" s="90">
        <v>44081.395810185182</v>
      </c>
      <c r="Q2353" s="87" t="s">
        <v>2522</v>
      </c>
      <c r="R2353" s="87"/>
      <c r="S2353" s="87"/>
      <c r="T2353" s="87" t="s">
        <v>2750</v>
      </c>
      <c r="U2353" s="90">
        <v>44081.395810185182</v>
      </c>
      <c r="V2353" s="92" t="s">
        <v>4475</v>
      </c>
      <c r="W2353" s="87"/>
      <c r="X2353" s="87"/>
      <c r="Y2353" s="96" t="s">
        <v>6475</v>
      </c>
      <c r="Z2353" s="87"/>
      <c r="AA2353" s="48"/>
      <c r="AB2353" s="49"/>
      <c r="AC2353" s="48"/>
      <c r="AD2353" s="49"/>
      <c r="AE2353" s="48"/>
      <c r="AF2353" s="49"/>
      <c r="AG2353" s="48"/>
      <c r="AH2353" s="49"/>
      <c r="AI2353" s="48"/>
    </row>
    <row r="2354" spans="1:35" x14ac:dyDescent="0.25">
      <c r="A2354" s="62" t="s">
        <v>1131</v>
      </c>
      <c r="B2354" s="62" t="s">
        <v>1460</v>
      </c>
      <c r="C2354" s="63"/>
      <c r="D2354" s="64"/>
      <c r="E2354" s="65"/>
      <c r="F2354" s="66"/>
      <c r="G2354" s="63"/>
      <c r="H2354" s="67"/>
      <c r="I2354" s="68"/>
      <c r="J2354" s="68"/>
      <c r="K2354" s="34"/>
      <c r="L2354" s="75">
        <v>2354</v>
      </c>
      <c r="M2354" s="75" t="b">
        <f xml:space="preserve"> IF(AND(Edges[Relationship Date (UTC)] &gt;= Misc!$O$2, Edges[Relationship Date (UTC)] &lt;= Misc!$P$2,Edges[Tweet Date (UTC)] &gt;= Misc!$O$3, Edges[Tweet Date (UTC)] &lt;= Misc!$P$3,TRUE), TRUE, FALSE)</f>
        <v>1</v>
      </c>
      <c r="N2354" s="70"/>
      <c r="O2354" s="87" t="s">
        <v>1908</v>
      </c>
      <c r="P2354" s="90">
        <v>44081.395810185182</v>
      </c>
      <c r="Q2354" s="87" t="s">
        <v>2522</v>
      </c>
      <c r="R2354" s="87"/>
      <c r="S2354" s="87"/>
      <c r="T2354" s="87" t="s">
        <v>2750</v>
      </c>
      <c r="U2354" s="90">
        <v>44081.395810185182</v>
      </c>
      <c r="V2354" s="92" t="s">
        <v>4475</v>
      </c>
      <c r="W2354" s="87"/>
      <c r="X2354" s="87"/>
      <c r="Y2354" s="96" t="s">
        <v>6475</v>
      </c>
      <c r="Z2354" s="87"/>
      <c r="AA2354" s="48"/>
      <c r="AB2354" s="49"/>
      <c r="AC2354" s="48"/>
      <c r="AD2354" s="49"/>
      <c r="AE2354" s="48"/>
      <c r="AF2354" s="49"/>
      <c r="AG2354" s="48"/>
      <c r="AH2354" s="49"/>
      <c r="AI2354" s="48"/>
    </row>
    <row r="2355" spans="1:35" x14ac:dyDescent="0.25">
      <c r="A2355" s="62" t="s">
        <v>1131</v>
      </c>
      <c r="B2355" s="62" t="s">
        <v>1165</v>
      </c>
      <c r="C2355" s="63"/>
      <c r="D2355" s="64"/>
      <c r="E2355" s="65"/>
      <c r="F2355" s="66"/>
      <c r="G2355" s="63"/>
      <c r="H2355" s="67"/>
      <c r="I2355" s="68"/>
      <c r="J2355" s="68"/>
      <c r="K2355" s="34"/>
      <c r="L2355" s="75">
        <v>2355</v>
      </c>
      <c r="M2355" s="75" t="b">
        <f xml:space="preserve"> IF(AND(Edges[Relationship Date (UTC)] &gt;= Misc!$O$2, Edges[Relationship Date (UTC)] &lt;= Misc!$P$2,Edges[Tweet Date (UTC)] &gt;= Misc!$O$3, Edges[Tweet Date (UTC)] &lt;= Misc!$P$3,TRUE), TRUE, FALSE)</f>
        <v>1</v>
      </c>
      <c r="N2355" s="70"/>
      <c r="O2355" s="87" t="s">
        <v>1908</v>
      </c>
      <c r="P2355" s="90">
        <v>44081.396331018521</v>
      </c>
      <c r="Q2355" s="87" t="s">
        <v>1918</v>
      </c>
      <c r="R2355" s="87"/>
      <c r="S2355" s="87"/>
      <c r="T2355" s="87"/>
      <c r="U2355" s="90">
        <v>44081.396331018521</v>
      </c>
      <c r="V2355" s="92" t="s">
        <v>4481</v>
      </c>
      <c r="W2355" s="87"/>
      <c r="X2355" s="87"/>
      <c r="Y2355" s="96" t="s">
        <v>6481</v>
      </c>
      <c r="Z2355" s="87"/>
      <c r="AA2355" s="48">
        <v>0</v>
      </c>
      <c r="AB2355" s="49">
        <v>0</v>
      </c>
      <c r="AC2355" s="48">
        <v>0</v>
      </c>
      <c r="AD2355" s="49">
        <v>0</v>
      </c>
      <c r="AE2355" s="48">
        <v>0</v>
      </c>
      <c r="AF2355" s="49">
        <v>0</v>
      </c>
      <c r="AG2355" s="48">
        <v>44</v>
      </c>
      <c r="AH2355" s="49">
        <v>100</v>
      </c>
      <c r="AI2355" s="48">
        <v>44</v>
      </c>
    </row>
    <row r="2356" spans="1:35" x14ac:dyDescent="0.25">
      <c r="A2356" s="62" t="s">
        <v>1131</v>
      </c>
      <c r="B2356" s="62" t="s">
        <v>1165</v>
      </c>
      <c r="C2356" s="63"/>
      <c r="D2356" s="64"/>
      <c r="E2356" s="65"/>
      <c r="F2356" s="66"/>
      <c r="G2356" s="63"/>
      <c r="H2356" s="67"/>
      <c r="I2356" s="68"/>
      <c r="J2356" s="68"/>
      <c r="K2356" s="34"/>
      <c r="L2356" s="75">
        <v>2356</v>
      </c>
      <c r="M2356" s="75" t="b">
        <f xml:space="preserve"> IF(AND(Edges[Relationship Date (UTC)] &gt;= Misc!$O$2, Edges[Relationship Date (UTC)] &lt;= Misc!$P$2,Edges[Tweet Date (UTC)] &gt;= Misc!$O$3, Edges[Tweet Date (UTC)] &lt;= Misc!$P$3,TRUE), TRUE, FALSE)</f>
        <v>1</v>
      </c>
      <c r="N2356" s="70"/>
      <c r="O2356" s="87" t="s">
        <v>1908</v>
      </c>
      <c r="P2356" s="90">
        <v>44081.396909722222</v>
      </c>
      <c r="Q2356" s="87" t="s">
        <v>2014</v>
      </c>
      <c r="R2356" s="87"/>
      <c r="S2356" s="87"/>
      <c r="T2356" s="87" t="s">
        <v>2743</v>
      </c>
      <c r="U2356" s="90">
        <v>44081.396909722222</v>
      </c>
      <c r="V2356" s="92" t="s">
        <v>4482</v>
      </c>
      <c r="W2356" s="87"/>
      <c r="X2356" s="87"/>
      <c r="Y2356" s="96" t="s">
        <v>6482</v>
      </c>
      <c r="Z2356" s="87"/>
      <c r="AA2356" s="48">
        <v>0</v>
      </c>
      <c r="AB2356" s="49">
        <v>0</v>
      </c>
      <c r="AC2356" s="48">
        <v>0</v>
      </c>
      <c r="AD2356" s="49">
        <v>0</v>
      </c>
      <c r="AE2356" s="48">
        <v>0</v>
      </c>
      <c r="AF2356" s="49">
        <v>0</v>
      </c>
      <c r="AG2356" s="48">
        <v>33</v>
      </c>
      <c r="AH2356" s="49">
        <v>100</v>
      </c>
      <c r="AI2356" s="48">
        <v>33</v>
      </c>
    </row>
    <row r="2357" spans="1:35" x14ac:dyDescent="0.25">
      <c r="A2357" s="62" t="s">
        <v>1131</v>
      </c>
      <c r="B2357" s="62" t="s">
        <v>1165</v>
      </c>
      <c r="C2357" s="63"/>
      <c r="D2357" s="64"/>
      <c r="E2357" s="65"/>
      <c r="F2357" s="66"/>
      <c r="G2357" s="63"/>
      <c r="H2357" s="67"/>
      <c r="I2357" s="68"/>
      <c r="J2357" s="68"/>
      <c r="K2357" s="34"/>
      <c r="L2357" s="75">
        <v>2357</v>
      </c>
      <c r="M2357" s="75" t="b">
        <f xml:space="preserve"> IF(AND(Edges[Relationship Date (UTC)] &gt;= Misc!$O$2, Edges[Relationship Date (UTC)] &lt;= Misc!$P$2,Edges[Tweet Date (UTC)] &gt;= Misc!$O$3, Edges[Tweet Date (UTC)] &lt;= Misc!$P$3,TRUE), TRUE, FALSE)</f>
        <v>1</v>
      </c>
      <c r="N2357" s="70"/>
      <c r="O2357" s="87" t="s">
        <v>1908</v>
      </c>
      <c r="P2357" s="90">
        <v>44081.399976851855</v>
      </c>
      <c r="Q2357" s="87" t="s">
        <v>2482</v>
      </c>
      <c r="R2357" s="87"/>
      <c r="S2357" s="87"/>
      <c r="T2357" s="87" t="s">
        <v>2807</v>
      </c>
      <c r="U2357" s="90">
        <v>44081.399976851855</v>
      </c>
      <c r="V2357" s="92" t="s">
        <v>4483</v>
      </c>
      <c r="W2357" s="87"/>
      <c r="X2357" s="87"/>
      <c r="Y2357" s="96" t="s">
        <v>6483</v>
      </c>
      <c r="Z2357" s="87"/>
      <c r="AA2357" s="48"/>
      <c r="AB2357" s="49"/>
      <c r="AC2357" s="48"/>
      <c r="AD2357" s="49"/>
      <c r="AE2357" s="48"/>
      <c r="AF2357" s="49"/>
      <c r="AG2357" s="48"/>
      <c r="AH2357" s="49"/>
      <c r="AI2357" s="48"/>
    </row>
    <row r="2358" spans="1:35" x14ac:dyDescent="0.25">
      <c r="A2358" s="62" t="s">
        <v>1131</v>
      </c>
      <c r="B2358" s="62" t="s">
        <v>1253</v>
      </c>
      <c r="C2358" s="63"/>
      <c r="D2358" s="64"/>
      <c r="E2358" s="65"/>
      <c r="F2358" s="66"/>
      <c r="G2358" s="63"/>
      <c r="H2358" s="67"/>
      <c r="I2358" s="68"/>
      <c r="J2358" s="68"/>
      <c r="K2358" s="34"/>
      <c r="L2358" s="75">
        <v>2358</v>
      </c>
      <c r="M2358" s="75" t="b">
        <f xml:space="preserve"> IF(AND(Edges[Relationship Date (UTC)] &gt;= Misc!$O$2, Edges[Relationship Date (UTC)] &lt;= Misc!$P$2,Edges[Tweet Date (UTC)] &gt;= Misc!$O$3, Edges[Tweet Date (UTC)] &lt;= Misc!$P$3,TRUE), TRUE, FALSE)</f>
        <v>1</v>
      </c>
      <c r="N2358" s="70"/>
      <c r="O2358" s="87" t="s">
        <v>1908</v>
      </c>
      <c r="P2358" s="90">
        <v>44081.399976851855</v>
      </c>
      <c r="Q2358" s="87" t="s">
        <v>2482</v>
      </c>
      <c r="R2358" s="87"/>
      <c r="S2358" s="87"/>
      <c r="T2358" s="87" t="s">
        <v>2807</v>
      </c>
      <c r="U2358" s="90">
        <v>44081.399976851855</v>
      </c>
      <c r="V2358" s="92" t="s">
        <v>4483</v>
      </c>
      <c r="W2358" s="87"/>
      <c r="X2358" s="87"/>
      <c r="Y2358" s="96" t="s">
        <v>6483</v>
      </c>
      <c r="Z2358" s="87"/>
      <c r="AA2358" s="48">
        <v>0</v>
      </c>
      <c r="AB2358" s="49">
        <v>0</v>
      </c>
      <c r="AC2358" s="48">
        <v>0</v>
      </c>
      <c r="AD2358" s="49">
        <v>0</v>
      </c>
      <c r="AE2358" s="48">
        <v>0</v>
      </c>
      <c r="AF2358" s="49">
        <v>0</v>
      </c>
      <c r="AG2358" s="48">
        <v>8</v>
      </c>
      <c r="AH2358" s="49">
        <v>100</v>
      </c>
      <c r="AI2358" s="48">
        <v>8</v>
      </c>
    </row>
    <row r="2359" spans="1:35" x14ac:dyDescent="0.25">
      <c r="A2359" s="62" t="s">
        <v>1131</v>
      </c>
      <c r="B2359" s="62" t="s">
        <v>1458</v>
      </c>
      <c r="C2359" s="63"/>
      <c r="D2359" s="64"/>
      <c r="E2359" s="65"/>
      <c r="F2359" s="66"/>
      <c r="G2359" s="63"/>
      <c r="H2359" s="67"/>
      <c r="I2359" s="68"/>
      <c r="J2359" s="68"/>
      <c r="K2359" s="34"/>
      <c r="L2359" s="75">
        <v>2359</v>
      </c>
      <c r="M2359" s="75" t="b">
        <f xml:space="preserve"> IF(AND(Edges[Relationship Date (UTC)] &gt;= Misc!$O$2, Edges[Relationship Date (UTC)] &lt;= Misc!$P$2,Edges[Tweet Date (UTC)] &gt;= Misc!$O$3, Edges[Tweet Date (UTC)] &lt;= Misc!$P$3,TRUE), TRUE, FALSE)</f>
        <v>1</v>
      </c>
      <c r="N2359" s="70"/>
      <c r="O2359" s="87" t="s">
        <v>1908</v>
      </c>
      <c r="P2359" s="90">
        <v>44081.400300925925</v>
      </c>
      <c r="Q2359" s="87" t="s">
        <v>2523</v>
      </c>
      <c r="R2359" s="87"/>
      <c r="S2359" s="87"/>
      <c r="T2359" s="87" t="s">
        <v>2750</v>
      </c>
      <c r="U2359" s="90">
        <v>44081.400300925925</v>
      </c>
      <c r="V2359" s="92" t="s">
        <v>4484</v>
      </c>
      <c r="W2359" s="87"/>
      <c r="X2359" s="87"/>
      <c r="Y2359" s="96" t="s">
        <v>6484</v>
      </c>
      <c r="Z2359" s="87"/>
      <c r="AA2359" s="48"/>
      <c r="AB2359" s="49"/>
      <c r="AC2359" s="48"/>
      <c r="AD2359" s="49"/>
      <c r="AE2359" s="48"/>
      <c r="AF2359" s="49"/>
      <c r="AG2359" s="48"/>
      <c r="AH2359" s="49"/>
      <c r="AI2359" s="48"/>
    </row>
    <row r="2360" spans="1:35" x14ac:dyDescent="0.25">
      <c r="A2360" s="62" t="s">
        <v>1131</v>
      </c>
      <c r="B2360" s="62" t="s">
        <v>1459</v>
      </c>
      <c r="C2360" s="63"/>
      <c r="D2360" s="64"/>
      <c r="E2360" s="65"/>
      <c r="F2360" s="66"/>
      <c r="G2360" s="63"/>
      <c r="H2360" s="67"/>
      <c r="I2360" s="68"/>
      <c r="J2360" s="68"/>
      <c r="K2360" s="34"/>
      <c r="L2360" s="75">
        <v>2360</v>
      </c>
      <c r="M2360" s="75" t="b">
        <f xml:space="preserve"> IF(AND(Edges[Relationship Date (UTC)] &gt;= Misc!$O$2, Edges[Relationship Date (UTC)] &lt;= Misc!$P$2,Edges[Tweet Date (UTC)] &gt;= Misc!$O$3, Edges[Tweet Date (UTC)] &lt;= Misc!$P$3,TRUE), TRUE, FALSE)</f>
        <v>1</v>
      </c>
      <c r="N2360" s="70"/>
      <c r="O2360" s="87" t="s">
        <v>1908</v>
      </c>
      <c r="P2360" s="90">
        <v>44081.400300925925</v>
      </c>
      <c r="Q2360" s="87" t="s">
        <v>2523</v>
      </c>
      <c r="R2360" s="87"/>
      <c r="S2360" s="87"/>
      <c r="T2360" s="87" t="s">
        <v>2750</v>
      </c>
      <c r="U2360" s="90">
        <v>44081.400300925925</v>
      </c>
      <c r="V2360" s="92" t="s">
        <v>4484</v>
      </c>
      <c r="W2360" s="87"/>
      <c r="X2360" s="87"/>
      <c r="Y2360" s="96" t="s">
        <v>6484</v>
      </c>
      <c r="Z2360" s="87"/>
      <c r="AA2360" s="48"/>
      <c r="AB2360" s="49"/>
      <c r="AC2360" s="48"/>
      <c r="AD2360" s="49"/>
      <c r="AE2360" s="48"/>
      <c r="AF2360" s="49"/>
      <c r="AG2360" s="48"/>
      <c r="AH2360" s="49"/>
      <c r="AI2360" s="48"/>
    </row>
    <row r="2361" spans="1:35" x14ac:dyDescent="0.25">
      <c r="A2361" s="62" t="s">
        <v>1131</v>
      </c>
      <c r="B2361" s="62" t="s">
        <v>1460</v>
      </c>
      <c r="C2361" s="63"/>
      <c r="D2361" s="64"/>
      <c r="E2361" s="65"/>
      <c r="F2361" s="66"/>
      <c r="G2361" s="63"/>
      <c r="H2361" s="67"/>
      <c r="I2361" s="68"/>
      <c r="J2361" s="68"/>
      <c r="K2361" s="34"/>
      <c r="L2361" s="75">
        <v>2361</v>
      </c>
      <c r="M2361" s="75" t="b">
        <f xml:space="preserve"> IF(AND(Edges[Relationship Date (UTC)] &gt;= Misc!$O$2, Edges[Relationship Date (UTC)] &lt;= Misc!$P$2,Edges[Tweet Date (UTC)] &gt;= Misc!$O$3, Edges[Tweet Date (UTC)] &lt;= Misc!$P$3,TRUE), TRUE, FALSE)</f>
        <v>1</v>
      </c>
      <c r="N2361" s="70"/>
      <c r="O2361" s="87" t="s">
        <v>1908</v>
      </c>
      <c r="P2361" s="90">
        <v>44081.400300925925</v>
      </c>
      <c r="Q2361" s="87" t="s">
        <v>2523</v>
      </c>
      <c r="R2361" s="87"/>
      <c r="S2361" s="87"/>
      <c r="T2361" s="87" t="s">
        <v>2750</v>
      </c>
      <c r="U2361" s="90">
        <v>44081.400300925925</v>
      </c>
      <c r="V2361" s="92" t="s">
        <v>4484</v>
      </c>
      <c r="W2361" s="87"/>
      <c r="X2361" s="87"/>
      <c r="Y2361" s="96" t="s">
        <v>6484</v>
      </c>
      <c r="Z2361" s="87"/>
      <c r="AA2361" s="48"/>
      <c r="AB2361" s="49"/>
      <c r="AC2361" s="48"/>
      <c r="AD2361" s="49"/>
      <c r="AE2361" s="48"/>
      <c r="AF2361" s="49"/>
      <c r="AG2361" s="48"/>
      <c r="AH2361" s="49"/>
      <c r="AI2361" s="48"/>
    </row>
    <row r="2362" spans="1:35" x14ac:dyDescent="0.25">
      <c r="A2362" s="62" t="s">
        <v>1131</v>
      </c>
      <c r="B2362" s="62" t="s">
        <v>1461</v>
      </c>
      <c r="C2362" s="63"/>
      <c r="D2362" s="64"/>
      <c r="E2362" s="65"/>
      <c r="F2362" s="66"/>
      <c r="G2362" s="63"/>
      <c r="H2362" s="67"/>
      <c r="I2362" s="68"/>
      <c r="J2362" s="68"/>
      <c r="K2362" s="34"/>
      <c r="L2362" s="75">
        <v>2362</v>
      </c>
      <c r="M2362" s="75" t="b">
        <f xml:space="preserve"> IF(AND(Edges[Relationship Date (UTC)] &gt;= Misc!$O$2, Edges[Relationship Date (UTC)] &lt;= Misc!$P$2,Edges[Tweet Date (UTC)] &gt;= Misc!$O$3, Edges[Tweet Date (UTC)] &lt;= Misc!$P$3,TRUE), TRUE, FALSE)</f>
        <v>1</v>
      </c>
      <c r="N2362" s="70"/>
      <c r="O2362" s="87" t="s">
        <v>1908</v>
      </c>
      <c r="P2362" s="90">
        <v>44081.400300925925</v>
      </c>
      <c r="Q2362" s="87" t="s">
        <v>2523</v>
      </c>
      <c r="R2362" s="87"/>
      <c r="S2362" s="87"/>
      <c r="T2362" s="87" t="s">
        <v>2750</v>
      </c>
      <c r="U2362" s="90">
        <v>44081.400300925925</v>
      </c>
      <c r="V2362" s="92" t="s">
        <v>4484</v>
      </c>
      <c r="W2362" s="87"/>
      <c r="X2362" s="87"/>
      <c r="Y2362" s="96" t="s">
        <v>6484</v>
      </c>
      <c r="Z2362" s="87"/>
      <c r="AA2362" s="48"/>
      <c r="AB2362" s="49"/>
      <c r="AC2362" s="48"/>
      <c r="AD2362" s="49"/>
      <c r="AE2362" s="48"/>
      <c r="AF2362" s="49"/>
      <c r="AG2362" s="48"/>
      <c r="AH2362" s="49"/>
      <c r="AI2362" s="48"/>
    </row>
    <row r="2363" spans="1:35" x14ac:dyDescent="0.25">
      <c r="A2363" s="62" t="s">
        <v>1131</v>
      </c>
      <c r="B2363" s="62" t="s">
        <v>1462</v>
      </c>
      <c r="C2363" s="63"/>
      <c r="D2363" s="64"/>
      <c r="E2363" s="65"/>
      <c r="F2363" s="66"/>
      <c r="G2363" s="63"/>
      <c r="H2363" s="67"/>
      <c r="I2363" s="68"/>
      <c r="J2363" s="68"/>
      <c r="K2363" s="34"/>
      <c r="L2363" s="75">
        <v>2363</v>
      </c>
      <c r="M2363" s="75" t="b">
        <f xml:space="preserve"> IF(AND(Edges[Relationship Date (UTC)] &gt;= Misc!$O$2, Edges[Relationship Date (UTC)] &lt;= Misc!$P$2,Edges[Tweet Date (UTC)] &gt;= Misc!$O$3, Edges[Tweet Date (UTC)] &lt;= Misc!$P$3,TRUE), TRUE, FALSE)</f>
        <v>1</v>
      </c>
      <c r="N2363" s="70"/>
      <c r="O2363" s="87" t="s">
        <v>1908</v>
      </c>
      <c r="P2363" s="90">
        <v>44081.400300925925</v>
      </c>
      <c r="Q2363" s="87" t="s">
        <v>2523</v>
      </c>
      <c r="R2363" s="87"/>
      <c r="S2363" s="87"/>
      <c r="T2363" s="87" t="s">
        <v>2750</v>
      </c>
      <c r="U2363" s="90">
        <v>44081.400300925925</v>
      </c>
      <c r="V2363" s="92" t="s">
        <v>4484</v>
      </c>
      <c r="W2363" s="87"/>
      <c r="X2363" s="87"/>
      <c r="Y2363" s="96" t="s">
        <v>6484</v>
      </c>
      <c r="Z2363" s="87"/>
      <c r="AA2363" s="48"/>
      <c r="AB2363" s="49"/>
      <c r="AC2363" s="48"/>
      <c r="AD2363" s="49"/>
      <c r="AE2363" s="48"/>
      <c r="AF2363" s="49"/>
      <c r="AG2363" s="48"/>
      <c r="AH2363" s="49"/>
      <c r="AI2363" s="48"/>
    </row>
    <row r="2364" spans="1:35" x14ac:dyDescent="0.25">
      <c r="A2364" s="62" t="s">
        <v>1131</v>
      </c>
      <c r="B2364" s="62" t="s">
        <v>1354</v>
      </c>
      <c r="C2364" s="63"/>
      <c r="D2364" s="64"/>
      <c r="E2364" s="65"/>
      <c r="F2364" s="66"/>
      <c r="G2364" s="63"/>
      <c r="H2364" s="67"/>
      <c r="I2364" s="68"/>
      <c r="J2364" s="68"/>
      <c r="K2364" s="34"/>
      <c r="L2364" s="75">
        <v>2364</v>
      </c>
      <c r="M2364" s="75" t="b">
        <f xml:space="preserve"> IF(AND(Edges[Relationship Date (UTC)] &gt;= Misc!$O$2, Edges[Relationship Date (UTC)] &lt;= Misc!$P$2,Edges[Tweet Date (UTC)] &gt;= Misc!$O$3, Edges[Tweet Date (UTC)] &lt;= Misc!$P$3,TRUE), TRUE, FALSE)</f>
        <v>1</v>
      </c>
      <c r="N2364" s="70"/>
      <c r="O2364" s="87" t="s">
        <v>1908</v>
      </c>
      <c r="P2364" s="90">
        <v>44081.400300925925</v>
      </c>
      <c r="Q2364" s="87" t="s">
        <v>2523</v>
      </c>
      <c r="R2364" s="87"/>
      <c r="S2364" s="87"/>
      <c r="T2364" s="87" t="s">
        <v>2750</v>
      </c>
      <c r="U2364" s="90">
        <v>44081.400300925925</v>
      </c>
      <c r="V2364" s="92" t="s">
        <v>4484</v>
      </c>
      <c r="W2364" s="87"/>
      <c r="X2364" s="87"/>
      <c r="Y2364" s="96" t="s">
        <v>6484</v>
      </c>
      <c r="Z2364" s="87"/>
      <c r="AA2364" s="48"/>
      <c r="AB2364" s="49"/>
      <c r="AC2364" s="48"/>
      <c r="AD2364" s="49"/>
      <c r="AE2364" s="48"/>
      <c r="AF2364" s="49"/>
      <c r="AG2364" s="48"/>
      <c r="AH2364" s="49"/>
      <c r="AI2364" s="48"/>
    </row>
    <row r="2365" spans="1:35" x14ac:dyDescent="0.25">
      <c r="A2365" s="62" t="s">
        <v>1131</v>
      </c>
      <c r="B2365" s="62" t="s">
        <v>1355</v>
      </c>
      <c r="C2365" s="63"/>
      <c r="D2365" s="64"/>
      <c r="E2365" s="65"/>
      <c r="F2365" s="66"/>
      <c r="G2365" s="63"/>
      <c r="H2365" s="67"/>
      <c r="I2365" s="68"/>
      <c r="J2365" s="68"/>
      <c r="K2365" s="34"/>
      <c r="L2365" s="75">
        <v>2365</v>
      </c>
      <c r="M2365" s="75" t="b">
        <f xml:space="preserve"> IF(AND(Edges[Relationship Date (UTC)] &gt;= Misc!$O$2, Edges[Relationship Date (UTC)] &lt;= Misc!$P$2,Edges[Tweet Date (UTC)] &gt;= Misc!$O$3, Edges[Tweet Date (UTC)] &lt;= Misc!$P$3,TRUE), TRUE, FALSE)</f>
        <v>1</v>
      </c>
      <c r="N2365" s="70"/>
      <c r="O2365" s="87" t="s">
        <v>1908</v>
      </c>
      <c r="P2365" s="90">
        <v>44081.400300925925</v>
      </c>
      <c r="Q2365" s="87" t="s">
        <v>2523</v>
      </c>
      <c r="R2365" s="87"/>
      <c r="S2365" s="87"/>
      <c r="T2365" s="87" t="s">
        <v>2750</v>
      </c>
      <c r="U2365" s="90">
        <v>44081.400300925925</v>
      </c>
      <c r="V2365" s="92" t="s">
        <v>4484</v>
      </c>
      <c r="W2365" s="87"/>
      <c r="X2365" s="87"/>
      <c r="Y2365" s="96" t="s">
        <v>6484</v>
      </c>
      <c r="Z2365" s="87"/>
      <c r="AA2365" s="48"/>
      <c r="AB2365" s="49"/>
      <c r="AC2365" s="48"/>
      <c r="AD2365" s="49"/>
      <c r="AE2365" s="48"/>
      <c r="AF2365" s="49"/>
      <c r="AG2365" s="48"/>
      <c r="AH2365" s="49"/>
      <c r="AI2365" s="48"/>
    </row>
    <row r="2366" spans="1:35" x14ac:dyDescent="0.25">
      <c r="A2366" s="62" t="s">
        <v>1131</v>
      </c>
      <c r="B2366" s="62" t="s">
        <v>1841</v>
      </c>
      <c r="C2366" s="63"/>
      <c r="D2366" s="64"/>
      <c r="E2366" s="65"/>
      <c r="F2366" s="66"/>
      <c r="G2366" s="63"/>
      <c r="H2366" s="67"/>
      <c r="I2366" s="68"/>
      <c r="J2366" s="68"/>
      <c r="K2366" s="34"/>
      <c r="L2366" s="75">
        <v>2366</v>
      </c>
      <c r="M2366" s="75" t="b">
        <f xml:space="preserve"> IF(AND(Edges[Relationship Date (UTC)] &gt;= Misc!$O$2, Edges[Relationship Date (UTC)] &lt;= Misc!$P$2,Edges[Tweet Date (UTC)] &gt;= Misc!$O$3, Edges[Tweet Date (UTC)] &lt;= Misc!$P$3,TRUE), TRUE, FALSE)</f>
        <v>1</v>
      </c>
      <c r="N2366" s="70"/>
      <c r="O2366" s="87" t="s">
        <v>1908</v>
      </c>
      <c r="P2366" s="90">
        <v>44081.400300925925</v>
      </c>
      <c r="Q2366" s="87" t="s">
        <v>2523</v>
      </c>
      <c r="R2366" s="87"/>
      <c r="S2366" s="87"/>
      <c r="T2366" s="87" t="s">
        <v>2750</v>
      </c>
      <c r="U2366" s="90">
        <v>44081.400300925925</v>
      </c>
      <c r="V2366" s="92" t="s">
        <v>4484</v>
      </c>
      <c r="W2366" s="87"/>
      <c r="X2366" s="87"/>
      <c r="Y2366" s="96" t="s">
        <v>6484</v>
      </c>
      <c r="Z2366" s="87"/>
      <c r="AA2366" s="48">
        <v>0</v>
      </c>
      <c r="AB2366" s="49">
        <v>0</v>
      </c>
      <c r="AC2366" s="48">
        <v>0</v>
      </c>
      <c r="AD2366" s="49">
        <v>0</v>
      </c>
      <c r="AE2366" s="48">
        <v>0</v>
      </c>
      <c r="AF2366" s="49">
        <v>0</v>
      </c>
      <c r="AG2366" s="48">
        <v>12</v>
      </c>
      <c r="AH2366" s="49">
        <v>100</v>
      </c>
      <c r="AI2366" s="48">
        <v>12</v>
      </c>
    </row>
    <row r="2367" spans="1:35" x14ac:dyDescent="0.25">
      <c r="A2367" s="62" t="s">
        <v>1131</v>
      </c>
      <c r="B2367" s="62" t="s">
        <v>1834</v>
      </c>
      <c r="C2367" s="63"/>
      <c r="D2367" s="64"/>
      <c r="E2367" s="65"/>
      <c r="F2367" s="66"/>
      <c r="G2367" s="63"/>
      <c r="H2367" s="67"/>
      <c r="I2367" s="68"/>
      <c r="J2367" s="68"/>
      <c r="K2367" s="34"/>
      <c r="L2367" s="75">
        <v>2367</v>
      </c>
      <c r="M2367" s="75" t="b">
        <f xml:space="preserve"> IF(AND(Edges[Relationship Date (UTC)] &gt;= Misc!$O$2, Edges[Relationship Date (UTC)] &lt;= Misc!$P$2,Edges[Tweet Date (UTC)] &gt;= Misc!$O$3, Edges[Tweet Date (UTC)] &lt;= Misc!$P$3,TRUE), TRUE, FALSE)</f>
        <v>1</v>
      </c>
      <c r="N2367" s="70"/>
      <c r="O2367" s="87" t="s">
        <v>1908</v>
      </c>
      <c r="P2367" s="90">
        <v>44081.400347222225</v>
      </c>
      <c r="Q2367" s="87" t="s">
        <v>2515</v>
      </c>
      <c r="R2367" s="87"/>
      <c r="S2367" s="87"/>
      <c r="T2367" s="87" t="s">
        <v>2836</v>
      </c>
      <c r="U2367" s="90">
        <v>44081.400347222225</v>
      </c>
      <c r="V2367" s="92" t="s">
        <v>4485</v>
      </c>
      <c r="W2367" s="87"/>
      <c r="X2367" s="87"/>
      <c r="Y2367" s="96" t="s">
        <v>6485</v>
      </c>
      <c r="Z2367" s="87"/>
      <c r="AA2367" s="48">
        <v>0</v>
      </c>
      <c r="AB2367" s="49">
        <v>0</v>
      </c>
      <c r="AC2367" s="48">
        <v>0</v>
      </c>
      <c r="AD2367" s="49">
        <v>0</v>
      </c>
      <c r="AE2367" s="48">
        <v>0</v>
      </c>
      <c r="AF2367" s="49">
        <v>0</v>
      </c>
      <c r="AG2367" s="48">
        <v>16</v>
      </c>
      <c r="AH2367" s="49">
        <v>100</v>
      </c>
      <c r="AI2367" s="48">
        <v>16</v>
      </c>
    </row>
    <row r="2368" spans="1:35" x14ac:dyDescent="0.25">
      <c r="A2368" s="62" t="s">
        <v>1131</v>
      </c>
      <c r="B2368" s="62" t="s">
        <v>1131</v>
      </c>
      <c r="C2368" s="63"/>
      <c r="D2368" s="64"/>
      <c r="E2368" s="65"/>
      <c r="F2368" s="66"/>
      <c r="G2368" s="63"/>
      <c r="H2368" s="67"/>
      <c r="I2368" s="68"/>
      <c r="J2368" s="68"/>
      <c r="K2368" s="34"/>
      <c r="L2368" s="75">
        <v>2368</v>
      </c>
      <c r="M2368" s="75" t="b">
        <f xml:space="preserve"> IF(AND(Edges[Relationship Date (UTC)] &gt;= Misc!$O$2, Edges[Relationship Date (UTC)] &lt;= Misc!$P$2,Edges[Tweet Date (UTC)] &gt;= Misc!$O$3, Edges[Tweet Date (UTC)] &lt;= Misc!$P$3,TRUE), TRUE, FALSE)</f>
        <v>1</v>
      </c>
      <c r="N2368" s="70"/>
      <c r="O2368" s="87" t="s">
        <v>178</v>
      </c>
      <c r="P2368" s="90">
        <v>44081.401006944441</v>
      </c>
      <c r="Q2368" s="87" t="s">
        <v>2524</v>
      </c>
      <c r="R2368" s="87"/>
      <c r="S2368" s="87"/>
      <c r="T2368" s="87" t="s">
        <v>2807</v>
      </c>
      <c r="U2368" s="90">
        <v>44081.401006944441</v>
      </c>
      <c r="V2368" s="92" t="s">
        <v>4486</v>
      </c>
      <c r="W2368" s="87"/>
      <c r="X2368" s="87"/>
      <c r="Y2368" s="96" t="s">
        <v>6486</v>
      </c>
      <c r="Z2368" s="87"/>
      <c r="AA2368" s="48">
        <v>0</v>
      </c>
      <c r="AB2368" s="49">
        <v>0</v>
      </c>
      <c r="AC2368" s="48">
        <v>0</v>
      </c>
      <c r="AD2368" s="49">
        <v>0</v>
      </c>
      <c r="AE2368" s="48">
        <v>0</v>
      </c>
      <c r="AF2368" s="49">
        <v>0</v>
      </c>
      <c r="AG2368" s="48">
        <v>5</v>
      </c>
      <c r="AH2368" s="49">
        <v>100</v>
      </c>
      <c r="AI2368" s="48">
        <v>5</v>
      </c>
    </row>
    <row r="2369" spans="1:35" x14ac:dyDescent="0.25">
      <c r="A2369" s="62" t="s">
        <v>1131</v>
      </c>
      <c r="B2369" s="62" t="s">
        <v>1458</v>
      </c>
      <c r="C2369" s="63"/>
      <c r="D2369" s="64"/>
      <c r="E2369" s="65"/>
      <c r="F2369" s="66"/>
      <c r="G2369" s="63"/>
      <c r="H2369" s="67"/>
      <c r="I2369" s="68"/>
      <c r="J2369" s="68"/>
      <c r="K2369" s="34"/>
      <c r="L2369" s="75">
        <v>2369</v>
      </c>
      <c r="M2369" s="75" t="b">
        <f xml:space="preserve"> IF(AND(Edges[Relationship Date (UTC)] &gt;= Misc!$O$2, Edges[Relationship Date (UTC)] &lt;= Misc!$P$2,Edges[Tweet Date (UTC)] &gt;= Misc!$O$3, Edges[Tweet Date (UTC)] &lt;= Misc!$P$3,TRUE), TRUE, FALSE)</f>
        <v>1</v>
      </c>
      <c r="N2369" s="70"/>
      <c r="O2369" s="87" t="s">
        <v>1908</v>
      </c>
      <c r="P2369" s="90">
        <v>44081.402962962966</v>
      </c>
      <c r="Q2369" s="87" t="s">
        <v>2076</v>
      </c>
      <c r="R2369" s="87"/>
      <c r="S2369" s="87"/>
      <c r="T2369" s="87" t="s">
        <v>2750</v>
      </c>
      <c r="U2369" s="90">
        <v>44081.402962962966</v>
      </c>
      <c r="V2369" s="92" t="s">
        <v>4487</v>
      </c>
      <c r="W2369" s="87"/>
      <c r="X2369" s="87"/>
      <c r="Y2369" s="96" t="s">
        <v>6487</v>
      </c>
      <c r="Z2369" s="87"/>
      <c r="AA2369" s="48"/>
      <c r="AB2369" s="49"/>
      <c r="AC2369" s="48"/>
      <c r="AD2369" s="49"/>
      <c r="AE2369" s="48"/>
      <c r="AF2369" s="49"/>
      <c r="AG2369" s="48"/>
      <c r="AH2369" s="49"/>
      <c r="AI2369" s="48"/>
    </row>
    <row r="2370" spans="1:35" x14ac:dyDescent="0.25">
      <c r="A2370" s="62" t="s">
        <v>1131</v>
      </c>
      <c r="B2370" s="62" t="s">
        <v>1459</v>
      </c>
      <c r="C2370" s="63"/>
      <c r="D2370" s="64"/>
      <c r="E2370" s="65"/>
      <c r="F2370" s="66"/>
      <c r="G2370" s="63"/>
      <c r="H2370" s="67"/>
      <c r="I2370" s="68"/>
      <c r="J2370" s="68"/>
      <c r="K2370" s="34"/>
      <c r="L2370" s="75">
        <v>2370</v>
      </c>
      <c r="M2370" s="75" t="b">
        <f xml:space="preserve"> IF(AND(Edges[Relationship Date (UTC)] &gt;= Misc!$O$2, Edges[Relationship Date (UTC)] &lt;= Misc!$P$2,Edges[Tweet Date (UTC)] &gt;= Misc!$O$3, Edges[Tweet Date (UTC)] &lt;= Misc!$P$3,TRUE), TRUE, FALSE)</f>
        <v>1</v>
      </c>
      <c r="N2370" s="70"/>
      <c r="O2370" s="87" t="s">
        <v>1908</v>
      </c>
      <c r="P2370" s="90">
        <v>44081.402962962966</v>
      </c>
      <c r="Q2370" s="87" t="s">
        <v>2076</v>
      </c>
      <c r="R2370" s="87"/>
      <c r="S2370" s="87"/>
      <c r="T2370" s="87" t="s">
        <v>2750</v>
      </c>
      <c r="U2370" s="90">
        <v>44081.402962962966</v>
      </c>
      <c r="V2370" s="92" t="s">
        <v>4487</v>
      </c>
      <c r="W2370" s="87"/>
      <c r="X2370" s="87"/>
      <c r="Y2370" s="96" t="s">
        <v>6487</v>
      </c>
      <c r="Z2370" s="87"/>
      <c r="AA2370" s="48"/>
      <c r="AB2370" s="49"/>
      <c r="AC2370" s="48"/>
      <c r="AD2370" s="49"/>
      <c r="AE2370" s="48"/>
      <c r="AF2370" s="49"/>
      <c r="AG2370" s="48"/>
      <c r="AH2370" s="49"/>
      <c r="AI2370" s="48"/>
    </row>
    <row r="2371" spans="1:35" x14ac:dyDescent="0.25">
      <c r="A2371" s="62" t="s">
        <v>1131</v>
      </c>
      <c r="B2371" s="62" t="s">
        <v>1460</v>
      </c>
      <c r="C2371" s="63"/>
      <c r="D2371" s="64"/>
      <c r="E2371" s="65"/>
      <c r="F2371" s="66"/>
      <c r="G2371" s="63"/>
      <c r="H2371" s="67"/>
      <c r="I2371" s="68"/>
      <c r="J2371" s="68"/>
      <c r="K2371" s="34"/>
      <c r="L2371" s="75">
        <v>2371</v>
      </c>
      <c r="M2371" s="75" t="b">
        <f xml:space="preserve"> IF(AND(Edges[Relationship Date (UTC)] &gt;= Misc!$O$2, Edges[Relationship Date (UTC)] &lt;= Misc!$P$2,Edges[Tweet Date (UTC)] &gt;= Misc!$O$3, Edges[Tweet Date (UTC)] &lt;= Misc!$P$3,TRUE), TRUE, FALSE)</f>
        <v>1</v>
      </c>
      <c r="N2371" s="70"/>
      <c r="O2371" s="87" t="s">
        <v>1908</v>
      </c>
      <c r="P2371" s="90">
        <v>44081.402962962966</v>
      </c>
      <c r="Q2371" s="87" t="s">
        <v>2076</v>
      </c>
      <c r="R2371" s="87"/>
      <c r="S2371" s="87"/>
      <c r="T2371" s="87" t="s">
        <v>2750</v>
      </c>
      <c r="U2371" s="90">
        <v>44081.402962962966</v>
      </c>
      <c r="V2371" s="92" t="s">
        <v>4487</v>
      </c>
      <c r="W2371" s="87"/>
      <c r="X2371" s="87"/>
      <c r="Y2371" s="96" t="s">
        <v>6487</v>
      </c>
      <c r="Z2371" s="87"/>
      <c r="AA2371" s="48"/>
      <c r="AB2371" s="49"/>
      <c r="AC2371" s="48"/>
      <c r="AD2371" s="49"/>
      <c r="AE2371" s="48"/>
      <c r="AF2371" s="49"/>
      <c r="AG2371" s="48"/>
      <c r="AH2371" s="49"/>
      <c r="AI2371" s="48"/>
    </row>
    <row r="2372" spans="1:35" x14ac:dyDescent="0.25">
      <c r="A2372" s="62" t="s">
        <v>1131</v>
      </c>
      <c r="B2372" s="62" t="s">
        <v>1461</v>
      </c>
      <c r="C2372" s="63"/>
      <c r="D2372" s="64"/>
      <c r="E2372" s="65"/>
      <c r="F2372" s="66"/>
      <c r="G2372" s="63"/>
      <c r="H2372" s="67"/>
      <c r="I2372" s="68"/>
      <c r="J2372" s="68"/>
      <c r="K2372" s="34"/>
      <c r="L2372" s="75">
        <v>2372</v>
      </c>
      <c r="M2372" s="75" t="b">
        <f xml:space="preserve"> IF(AND(Edges[Relationship Date (UTC)] &gt;= Misc!$O$2, Edges[Relationship Date (UTC)] &lt;= Misc!$P$2,Edges[Tweet Date (UTC)] &gt;= Misc!$O$3, Edges[Tweet Date (UTC)] &lt;= Misc!$P$3,TRUE), TRUE, FALSE)</f>
        <v>1</v>
      </c>
      <c r="N2372" s="70"/>
      <c r="O2372" s="87" t="s">
        <v>1908</v>
      </c>
      <c r="P2372" s="90">
        <v>44081.402962962966</v>
      </c>
      <c r="Q2372" s="87" t="s">
        <v>2076</v>
      </c>
      <c r="R2372" s="87"/>
      <c r="S2372" s="87"/>
      <c r="T2372" s="87" t="s">
        <v>2750</v>
      </c>
      <c r="U2372" s="90">
        <v>44081.402962962966</v>
      </c>
      <c r="V2372" s="92" t="s">
        <v>4487</v>
      </c>
      <c r="W2372" s="87"/>
      <c r="X2372" s="87"/>
      <c r="Y2372" s="96" t="s">
        <v>6487</v>
      </c>
      <c r="Z2372" s="87"/>
      <c r="AA2372" s="48"/>
      <c r="AB2372" s="49"/>
      <c r="AC2372" s="48"/>
      <c r="AD2372" s="49"/>
      <c r="AE2372" s="48"/>
      <c r="AF2372" s="49"/>
      <c r="AG2372" s="48"/>
      <c r="AH2372" s="49"/>
      <c r="AI2372" s="48"/>
    </row>
    <row r="2373" spans="1:35" x14ac:dyDescent="0.25">
      <c r="A2373" s="62" t="s">
        <v>1131</v>
      </c>
      <c r="B2373" s="62" t="s">
        <v>1462</v>
      </c>
      <c r="C2373" s="63"/>
      <c r="D2373" s="64"/>
      <c r="E2373" s="65"/>
      <c r="F2373" s="66"/>
      <c r="G2373" s="63"/>
      <c r="H2373" s="67"/>
      <c r="I2373" s="68"/>
      <c r="J2373" s="68"/>
      <c r="K2373" s="34"/>
      <c r="L2373" s="75">
        <v>2373</v>
      </c>
      <c r="M2373" s="75" t="b">
        <f xml:space="preserve"> IF(AND(Edges[Relationship Date (UTC)] &gt;= Misc!$O$2, Edges[Relationship Date (UTC)] &lt;= Misc!$P$2,Edges[Tweet Date (UTC)] &gt;= Misc!$O$3, Edges[Tweet Date (UTC)] &lt;= Misc!$P$3,TRUE), TRUE, FALSE)</f>
        <v>1</v>
      </c>
      <c r="N2373" s="70"/>
      <c r="O2373" s="87" t="s">
        <v>1908</v>
      </c>
      <c r="P2373" s="90">
        <v>44081.402962962966</v>
      </c>
      <c r="Q2373" s="87" t="s">
        <v>2076</v>
      </c>
      <c r="R2373" s="87"/>
      <c r="S2373" s="87"/>
      <c r="T2373" s="87" t="s">
        <v>2750</v>
      </c>
      <c r="U2373" s="90">
        <v>44081.402962962966</v>
      </c>
      <c r="V2373" s="92" t="s">
        <v>4487</v>
      </c>
      <c r="W2373" s="87"/>
      <c r="X2373" s="87"/>
      <c r="Y2373" s="96" t="s">
        <v>6487</v>
      </c>
      <c r="Z2373" s="87"/>
      <c r="AA2373" s="48"/>
      <c r="AB2373" s="49"/>
      <c r="AC2373" s="48"/>
      <c r="AD2373" s="49"/>
      <c r="AE2373" s="48"/>
      <c r="AF2373" s="49"/>
      <c r="AG2373" s="48"/>
      <c r="AH2373" s="49"/>
      <c r="AI2373" s="48"/>
    </row>
    <row r="2374" spans="1:35" x14ac:dyDescent="0.25">
      <c r="A2374" s="62" t="s">
        <v>1131</v>
      </c>
      <c r="B2374" s="62" t="s">
        <v>1354</v>
      </c>
      <c r="C2374" s="63"/>
      <c r="D2374" s="64"/>
      <c r="E2374" s="65"/>
      <c r="F2374" s="66"/>
      <c r="G2374" s="63"/>
      <c r="H2374" s="67"/>
      <c r="I2374" s="68"/>
      <c r="J2374" s="68"/>
      <c r="K2374" s="34"/>
      <c r="L2374" s="75">
        <v>2374</v>
      </c>
      <c r="M2374" s="75" t="b">
        <f xml:space="preserve"> IF(AND(Edges[Relationship Date (UTC)] &gt;= Misc!$O$2, Edges[Relationship Date (UTC)] &lt;= Misc!$P$2,Edges[Tweet Date (UTC)] &gt;= Misc!$O$3, Edges[Tweet Date (UTC)] &lt;= Misc!$P$3,TRUE), TRUE, FALSE)</f>
        <v>1</v>
      </c>
      <c r="N2374" s="70"/>
      <c r="O2374" s="87" t="s">
        <v>1908</v>
      </c>
      <c r="P2374" s="90">
        <v>44081.402962962966</v>
      </c>
      <c r="Q2374" s="87" t="s">
        <v>2076</v>
      </c>
      <c r="R2374" s="87"/>
      <c r="S2374" s="87"/>
      <c r="T2374" s="87" t="s">
        <v>2750</v>
      </c>
      <c r="U2374" s="90">
        <v>44081.402962962966</v>
      </c>
      <c r="V2374" s="92" t="s">
        <v>4487</v>
      </c>
      <c r="W2374" s="87"/>
      <c r="X2374" s="87"/>
      <c r="Y2374" s="96" t="s">
        <v>6487</v>
      </c>
      <c r="Z2374" s="87"/>
      <c r="AA2374" s="48"/>
      <c r="AB2374" s="49"/>
      <c r="AC2374" s="48"/>
      <c r="AD2374" s="49"/>
      <c r="AE2374" s="48"/>
      <c r="AF2374" s="49"/>
      <c r="AG2374" s="48"/>
      <c r="AH2374" s="49"/>
      <c r="AI2374" s="48"/>
    </row>
    <row r="2375" spans="1:35" x14ac:dyDescent="0.25">
      <c r="A2375" s="62" t="s">
        <v>1131</v>
      </c>
      <c r="B2375" s="62" t="s">
        <v>1355</v>
      </c>
      <c r="C2375" s="63"/>
      <c r="D2375" s="64"/>
      <c r="E2375" s="65"/>
      <c r="F2375" s="66"/>
      <c r="G2375" s="63"/>
      <c r="H2375" s="67"/>
      <c r="I2375" s="68"/>
      <c r="J2375" s="68"/>
      <c r="K2375" s="34"/>
      <c r="L2375" s="75">
        <v>2375</v>
      </c>
      <c r="M2375" s="75" t="b">
        <f xml:space="preserve"> IF(AND(Edges[Relationship Date (UTC)] &gt;= Misc!$O$2, Edges[Relationship Date (UTC)] &lt;= Misc!$P$2,Edges[Tweet Date (UTC)] &gt;= Misc!$O$3, Edges[Tweet Date (UTC)] &lt;= Misc!$P$3,TRUE), TRUE, FALSE)</f>
        <v>1</v>
      </c>
      <c r="N2375" s="70"/>
      <c r="O2375" s="87" t="s">
        <v>1908</v>
      </c>
      <c r="P2375" s="90">
        <v>44081.402962962966</v>
      </c>
      <c r="Q2375" s="87" t="s">
        <v>2076</v>
      </c>
      <c r="R2375" s="87"/>
      <c r="S2375" s="87"/>
      <c r="T2375" s="87" t="s">
        <v>2750</v>
      </c>
      <c r="U2375" s="90">
        <v>44081.402962962966</v>
      </c>
      <c r="V2375" s="92" t="s">
        <v>4487</v>
      </c>
      <c r="W2375" s="87"/>
      <c r="X2375" s="87"/>
      <c r="Y2375" s="96" t="s">
        <v>6487</v>
      </c>
      <c r="Z2375" s="87"/>
      <c r="AA2375" s="48"/>
      <c r="AB2375" s="49"/>
      <c r="AC2375" s="48"/>
      <c r="AD2375" s="49"/>
      <c r="AE2375" s="48"/>
      <c r="AF2375" s="49"/>
      <c r="AG2375" s="48"/>
      <c r="AH2375" s="49"/>
      <c r="AI2375" s="48"/>
    </row>
    <row r="2376" spans="1:35" x14ac:dyDescent="0.25">
      <c r="A2376" s="62" t="s">
        <v>1131</v>
      </c>
      <c r="B2376" s="62" t="s">
        <v>1505</v>
      </c>
      <c r="C2376" s="63"/>
      <c r="D2376" s="64"/>
      <c r="E2376" s="65"/>
      <c r="F2376" s="66"/>
      <c r="G2376" s="63"/>
      <c r="H2376" s="67"/>
      <c r="I2376" s="68"/>
      <c r="J2376" s="68"/>
      <c r="K2376" s="34"/>
      <c r="L2376" s="75">
        <v>2376</v>
      </c>
      <c r="M2376" s="75" t="b">
        <f xml:space="preserve"> IF(AND(Edges[Relationship Date (UTC)] &gt;= Misc!$O$2, Edges[Relationship Date (UTC)] &lt;= Misc!$P$2,Edges[Tweet Date (UTC)] &gt;= Misc!$O$3, Edges[Tweet Date (UTC)] &lt;= Misc!$P$3,TRUE), TRUE, FALSE)</f>
        <v>1</v>
      </c>
      <c r="N2376" s="70"/>
      <c r="O2376" s="87" t="s">
        <v>1908</v>
      </c>
      <c r="P2376" s="90">
        <v>44081.402962962966</v>
      </c>
      <c r="Q2376" s="87" t="s">
        <v>2076</v>
      </c>
      <c r="R2376" s="87"/>
      <c r="S2376" s="87"/>
      <c r="T2376" s="87" t="s">
        <v>2750</v>
      </c>
      <c r="U2376" s="90">
        <v>44081.402962962966</v>
      </c>
      <c r="V2376" s="92" t="s">
        <v>4487</v>
      </c>
      <c r="W2376" s="87"/>
      <c r="X2376" s="87"/>
      <c r="Y2376" s="96" t="s">
        <v>6487</v>
      </c>
      <c r="Z2376" s="87"/>
      <c r="AA2376" s="48">
        <v>0</v>
      </c>
      <c r="AB2376" s="49">
        <v>0</v>
      </c>
      <c r="AC2376" s="48">
        <v>0</v>
      </c>
      <c r="AD2376" s="49">
        <v>0</v>
      </c>
      <c r="AE2376" s="48">
        <v>0</v>
      </c>
      <c r="AF2376" s="49">
        <v>0</v>
      </c>
      <c r="AG2376" s="48">
        <v>12</v>
      </c>
      <c r="AH2376" s="49">
        <v>100</v>
      </c>
      <c r="AI2376" s="48">
        <v>12</v>
      </c>
    </row>
    <row r="2377" spans="1:35" x14ac:dyDescent="0.25">
      <c r="A2377" s="62" t="s">
        <v>1131</v>
      </c>
      <c r="B2377" s="62" t="s">
        <v>1458</v>
      </c>
      <c r="C2377" s="63"/>
      <c r="D2377" s="64"/>
      <c r="E2377" s="65"/>
      <c r="F2377" s="66"/>
      <c r="G2377" s="63"/>
      <c r="H2377" s="67"/>
      <c r="I2377" s="68"/>
      <c r="J2377" s="68"/>
      <c r="K2377" s="34"/>
      <c r="L2377" s="75">
        <v>2377</v>
      </c>
      <c r="M2377" s="75" t="b">
        <f xml:space="preserve"> IF(AND(Edges[Relationship Date (UTC)] &gt;= Misc!$O$2, Edges[Relationship Date (UTC)] &lt;= Misc!$P$2,Edges[Tweet Date (UTC)] &gt;= Misc!$O$3, Edges[Tweet Date (UTC)] &lt;= Misc!$P$3,TRUE), TRUE, FALSE)</f>
        <v>1</v>
      </c>
      <c r="N2377" s="70"/>
      <c r="O2377" s="87" t="s">
        <v>1908</v>
      </c>
      <c r="P2377" s="90">
        <v>44081.402986111112</v>
      </c>
      <c r="Q2377" s="87" t="s">
        <v>2076</v>
      </c>
      <c r="R2377" s="87"/>
      <c r="S2377" s="87"/>
      <c r="T2377" s="87" t="s">
        <v>2750</v>
      </c>
      <c r="U2377" s="90">
        <v>44081.402986111112</v>
      </c>
      <c r="V2377" s="92" t="s">
        <v>4488</v>
      </c>
      <c r="W2377" s="87"/>
      <c r="X2377" s="87"/>
      <c r="Y2377" s="96" t="s">
        <v>6488</v>
      </c>
      <c r="Z2377" s="87"/>
      <c r="AA2377" s="48"/>
      <c r="AB2377" s="49"/>
      <c r="AC2377" s="48"/>
      <c r="AD2377" s="49"/>
      <c r="AE2377" s="48"/>
      <c r="AF2377" s="49"/>
      <c r="AG2377" s="48"/>
      <c r="AH2377" s="49"/>
      <c r="AI2377" s="48"/>
    </row>
    <row r="2378" spans="1:35" x14ac:dyDescent="0.25">
      <c r="A2378" s="62" t="s">
        <v>1131</v>
      </c>
      <c r="B2378" s="62" t="s">
        <v>1459</v>
      </c>
      <c r="C2378" s="63"/>
      <c r="D2378" s="64"/>
      <c r="E2378" s="65"/>
      <c r="F2378" s="66"/>
      <c r="G2378" s="63"/>
      <c r="H2378" s="67"/>
      <c r="I2378" s="68"/>
      <c r="J2378" s="68"/>
      <c r="K2378" s="34"/>
      <c r="L2378" s="75">
        <v>2378</v>
      </c>
      <c r="M2378" s="75" t="b">
        <f xml:space="preserve"> IF(AND(Edges[Relationship Date (UTC)] &gt;= Misc!$O$2, Edges[Relationship Date (UTC)] &lt;= Misc!$P$2,Edges[Tweet Date (UTC)] &gt;= Misc!$O$3, Edges[Tweet Date (UTC)] &lt;= Misc!$P$3,TRUE), TRUE, FALSE)</f>
        <v>1</v>
      </c>
      <c r="N2378" s="70"/>
      <c r="O2378" s="87" t="s">
        <v>1908</v>
      </c>
      <c r="P2378" s="90">
        <v>44081.402986111112</v>
      </c>
      <c r="Q2378" s="87" t="s">
        <v>2076</v>
      </c>
      <c r="R2378" s="87"/>
      <c r="S2378" s="87"/>
      <c r="T2378" s="87" t="s">
        <v>2750</v>
      </c>
      <c r="U2378" s="90">
        <v>44081.402986111112</v>
      </c>
      <c r="V2378" s="92" t="s">
        <v>4488</v>
      </c>
      <c r="W2378" s="87"/>
      <c r="X2378" s="87"/>
      <c r="Y2378" s="96" t="s">
        <v>6488</v>
      </c>
      <c r="Z2378" s="87"/>
      <c r="AA2378" s="48"/>
      <c r="AB2378" s="49"/>
      <c r="AC2378" s="48"/>
      <c r="AD2378" s="49"/>
      <c r="AE2378" s="48"/>
      <c r="AF2378" s="49"/>
      <c r="AG2378" s="48"/>
      <c r="AH2378" s="49"/>
      <c r="AI2378" s="48"/>
    </row>
    <row r="2379" spans="1:35" x14ac:dyDescent="0.25">
      <c r="A2379" s="62" t="s">
        <v>1131</v>
      </c>
      <c r="B2379" s="62" t="s">
        <v>1460</v>
      </c>
      <c r="C2379" s="63"/>
      <c r="D2379" s="64"/>
      <c r="E2379" s="65"/>
      <c r="F2379" s="66"/>
      <c r="G2379" s="63"/>
      <c r="H2379" s="67"/>
      <c r="I2379" s="68"/>
      <c r="J2379" s="68"/>
      <c r="K2379" s="34"/>
      <c r="L2379" s="75">
        <v>2379</v>
      </c>
      <c r="M2379" s="75" t="b">
        <f xml:space="preserve"> IF(AND(Edges[Relationship Date (UTC)] &gt;= Misc!$O$2, Edges[Relationship Date (UTC)] &lt;= Misc!$P$2,Edges[Tweet Date (UTC)] &gt;= Misc!$O$3, Edges[Tweet Date (UTC)] &lt;= Misc!$P$3,TRUE), TRUE, FALSE)</f>
        <v>1</v>
      </c>
      <c r="N2379" s="70"/>
      <c r="O2379" s="87" t="s">
        <v>1908</v>
      </c>
      <c r="P2379" s="90">
        <v>44081.402986111112</v>
      </c>
      <c r="Q2379" s="87" t="s">
        <v>2076</v>
      </c>
      <c r="R2379" s="87"/>
      <c r="S2379" s="87"/>
      <c r="T2379" s="87" t="s">
        <v>2750</v>
      </c>
      <c r="U2379" s="90">
        <v>44081.402986111112</v>
      </c>
      <c r="V2379" s="92" t="s">
        <v>4488</v>
      </c>
      <c r="W2379" s="87"/>
      <c r="X2379" s="87"/>
      <c r="Y2379" s="96" t="s">
        <v>6488</v>
      </c>
      <c r="Z2379" s="87"/>
      <c r="AA2379" s="48"/>
      <c r="AB2379" s="49"/>
      <c r="AC2379" s="48"/>
      <c r="AD2379" s="49"/>
      <c r="AE2379" s="48"/>
      <c r="AF2379" s="49"/>
      <c r="AG2379" s="48"/>
      <c r="AH2379" s="49"/>
      <c r="AI2379" s="48"/>
    </row>
    <row r="2380" spans="1:35" x14ac:dyDescent="0.25">
      <c r="A2380" s="62" t="s">
        <v>1131</v>
      </c>
      <c r="B2380" s="62" t="s">
        <v>1461</v>
      </c>
      <c r="C2380" s="63"/>
      <c r="D2380" s="64"/>
      <c r="E2380" s="65"/>
      <c r="F2380" s="66"/>
      <c r="G2380" s="63"/>
      <c r="H2380" s="67"/>
      <c r="I2380" s="68"/>
      <c r="J2380" s="68"/>
      <c r="K2380" s="34"/>
      <c r="L2380" s="75">
        <v>2380</v>
      </c>
      <c r="M2380" s="75" t="b">
        <f xml:space="preserve"> IF(AND(Edges[Relationship Date (UTC)] &gt;= Misc!$O$2, Edges[Relationship Date (UTC)] &lt;= Misc!$P$2,Edges[Tweet Date (UTC)] &gt;= Misc!$O$3, Edges[Tweet Date (UTC)] &lt;= Misc!$P$3,TRUE), TRUE, FALSE)</f>
        <v>1</v>
      </c>
      <c r="N2380" s="70"/>
      <c r="O2380" s="87" t="s">
        <v>1908</v>
      </c>
      <c r="P2380" s="90">
        <v>44081.402986111112</v>
      </c>
      <c r="Q2380" s="87" t="s">
        <v>2076</v>
      </c>
      <c r="R2380" s="87"/>
      <c r="S2380" s="87"/>
      <c r="T2380" s="87" t="s">
        <v>2750</v>
      </c>
      <c r="U2380" s="90">
        <v>44081.402986111112</v>
      </c>
      <c r="V2380" s="92" t="s">
        <v>4488</v>
      </c>
      <c r="W2380" s="87"/>
      <c r="X2380" s="87"/>
      <c r="Y2380" s="96" t="s">
        <v>6488</v>
      </c>
      <c r="Z2380" s="87"/>
      <c r="AA2380" s="48"/>
      <c r="AB2380" s="49"/>
      <c r="AC2380" s="48"/>
      <c r="AD2380" s="49"/>
      <c r="AE2380" s="48"/>
      <c r="AF2380" s="49"/>
      <c r="AG2380" s="48"/>
      <c r="AH2380" s="49"/>
      <c r="AI2380" s="48"/>
    </row>
    <row r="2381" spans="1:35" x14ac:dyDescent="0.25">
      <c r="A2381" s="62" t="s">
        <v>1131</v>
      </c>
      <c r="B2381" s="62" t="s">
        <v>1462</v>
      </c>
      <c r="C2381" s="63"/>
      <c r="D2381" s="64"/>
      <c r="E2381" s="65"/>
      <c r="F2381" s="66"/>
      <c r="G2381" s="63"/>
      <c r="H2381" s="67"/>
      <c r="I2381" s="68"/>
      <c r="J2381" s="68"/>
      <c r="K2381" s="34"/>
      <c r="L2381" s="75">
        <v>2381</v>
      </c>
      <c r="M2381" s="75" t="b">
        <f xml:space="preserve"> IF(AND(Edges[Relationship Date (UTC)] &gt;= Misc!$O$2, Edges[Relationship Date (UTC)] &lt;= Misc!$P$2,Edges[Tweet Date (UTC)] &gt;= Misc!$O$3, Edges[Tweet Date (UTC)] &lt;= Misc!$P$3,TRUE), TRUE, FALSE)</f>
        <v>1</v>
      </c>
      <c r="N2381" s="70"/>
      <c r="O2381" s="87" t="s">
        <v>1908</v>
      </c>
      <c r="P2381" s="90">
        <v>44081.402986111112</v>
      </c>
      <c r="Q2381" s="87" t="s">
        <v>2076</v>
      </c>
      <c r="R2381" s="87"/>
      <c r="S2381" s="87"/>
      <c r="T2381" s="87" t="s">
        <v>2750</v>
      </c>
      <c r="U2381" s="90">
        <v>44081.402986111112</v>
      </c>
      <c r="V2381" s="92" t="s">
        <v>4488</v>
      </c>
      <c r="W2381" s="87"/>
      <c r="X2381" s="87"/>
      <c r="Y2381" s="96" t="s">
        <v>6488</v>
      </c>
      <c r="Z2381" s="87"/>
      <c r="AA2381" s="48"/>
      <c r="AB2381" s="49"/>
      <c r="AC2381" s="48"/>
      <c r="AD2381" s="49"/>
      <c r="AE2381" s="48"/>
      <c r="AF2381" s="49"/>
      <c r="AG2381" s="48"/>
      <c r="AH2381" s="49"/>
      <c r="AI2381" s="48"/>
    </row>
    <row r="2382" spans="1:35" x14ac:dyDescent="0.25">
      <c r="A2382" s="62" t="s">
        <v>1131</v>
      </c>
      <c r="B2382" s="62" t="s">
        <v>1354</v>
      </c>
      <c r="C2382" s="63"/>
      <c r="D2382" s="64"/>
      <c r="E2382" s="65"/>
      <c r="F2382" s="66"/>
      <c r="G2382" s="63"/>
      <c r="H2382" s="67"/>
      <c r="I2382" s="68"/>
      <c r="J2382" s="68"/>
      <c r="K2382" s="34"/>
      <c r="L2382" s="75">
        <v>2382</v>
      </c>
      <c r="M2382" s="75" t="b">
        <f xml:space="preserve"> IF(AND(Edges[Relationship Date (UTC)] &gt;= Misc!$O$2, Edges[Relationship Date (UTC)] &lt;= Misc!$P$2,Edges[Tweet Date (UTC)] &gt;= Misc!$O$3, Edges[Tweet Date (UTC)] &lt;= Misc!$P$3,TRUE), TRUE, FALSE)</f>
        <v>1</v>
      </c>
      <c r="N2382" s="70"/>
      <c r="O2382" s="87" t="s">
        <v>1908</v>
      </c>
      <c r="P2382" s="90">
        <v>44081.402986111112</v>
      </c>
      <c r="Q2382" s="87" t="s">
        <v>2076</v>
      </c>
      <c r="R2382" s="87"/>
      <c r="S2382" s="87"/>
      <c r="T2382" s="87" t="s">
        <v>2750</v>
      </c>
      <c r="U2382" s="90">
        <v>44081.402986111112</v>
      </c>
      <c r="V2382" s="92" t="s">
        <v>4488</v>
      </c>
      <c r="W2382" s="87"/>
      <c r="X2382" s="87"/>
      <c r="Y2382" s="96" t="s">
        <v>6488</v>
      </c>
      <c r="Z2382" s="87"/>
      <c r="AA2382" s="48"/>
      <c r="AB2382" s="49"/>
      <c r="AC2382" s="48"/>
      <c r="AD2382" s="49"/>
      <c r="AE2382" s="48"/>
      <c r="AF2382" s="49"/>
      <c r="AG2382" s="48"/>
      <c r="AH2382" s="49"/>
      <c r="AI2382" s="48"/>
    </row>
    <row r="2383" spans="1:35" x14ac:dyDescent="0.25">
      <c r="A2383" s="62" t="s">
        <v>1131</v>
      </c>
      <c r="B2383" s="62" t="s">
        <v>1355</v>
      </c>
      <c r="C2383" s="63"/>
      <c r="D2383" s="64"/>
      <c r="E2383" s="65"/>
      <c r="F2383" s="66"/>
      <c r="G2383" s="63"/>
      <c r="H2383" s="67"/>
      <c r="I2383" s="68"/>
      <c r="J2383" s="68"/>
      <c r="K2383" s="34"/>
      <c r="L2383" s="75">
        <v>2383</v>
      </c>
      <c r="M2383" s="75" t="b">
        <f xml:space="preserve"> IF(AND(Edges[Relationship Date (UTC)] &gt;= Misc!$O$2, Edges[Relationship Date (UTC)] &lt;= Misc!$P$2,Edges[Tweet Date (UTC)] &gt;= Misc!$O$3, Edges[Tweet Date (UTC)] &lt;= Misc!$P$3,TRUE), TRUE, FALSE)</f>
        <v>1</v>
      </c>
      <c r="N2383" s="70"/>
      <c r="O2383" s="87" t="s">
        <v>1908</v>
      </c>
      <c r="P2383" s="90">
        <v>44081.402986111112</v>
      </c>
      <c r="Q2383" s="87" t="s">
        <v>2076</v>
      </c>
      <c r="R2383" s="87"/>
      <c r="S2383" s="87"/>
      <c r="T2383" s="87" t="s">
        <v>2750</v>
      </c>
      <c r="U2383" s="90">
        <v>44081.402986111112</v>
      </c>
      <c r="V2383" s="92" t="s">
        <v>4488</v>
      </c>
      <c r="W2383" s="87"/>
      <c r="X2383" s="87"/>
      <c r="Y2383" s="96" t="s">
        <v>6488</v>
      </c>
      <c r="Z2383" s="87"/>
      <c r="AA2383" s="48"/>
      <c r="AB2383" s="49"/>
      <c r="AC2383" s="48"/>
      <c r="AD2383" s="49"/>
      <c r="AE2383" s="48"/>
      <c r="AF2383" s="49"/>
      <c r="AG2383" s="48"/>
      <c r="AH2383" s="49"/>
      <c r="AI2383" s="48"/>
    </row>
    <row r="2384" spans="1:35" x14ac:dyDescent="0.25">
      <c r="A2384" s="62" t="s">
        <v>1131</v>
      </c>
      <c r="B2384" s="62" t="s">
        <v>1505</v>
      </c>
      <c r="C2384" s="63"/>
      <c r="D2384" s="64"/>
      <c r="E2384" s="65"/>
      <c r="F2384" s="66"/>
      <c r="G2384" s="63"/>
      <c r="H2384" s="67"/>
      <c r="I2384" s="68"/>
      <c r="J2384" s="68"/>
      <c r="K2384" s="34"/>
      <c r="L2384" s="75">
        <v>2384</v>
      </c>
      <c r="M2384" s="75" t="b">
        <f xml:space="preserve"> IF(AND(Edges[Relationship Date (UTC)] &gt;= Misc!$O$2, Edges[Relationship Date (UTC)] &lt;= Misc!$P$2,Edges[Tweet Date (UTC)] &gt;= Misc!$O$3, Edges[Tweet Date (UTC)] &lt;= Misc!$P$3,TRUE), TRUE, FALSE)</f>
        <v>1</v>
      </c>
      <c r="N2384" s="70"/>
      <c r="O2384" s="87" t="s">
        <v>1908</v>
      </c>
      <c r="P2384" s="90">
        <v>44081.402986111112</v>
      </c>
      <c r="Q2384" s="87" t="s">
        <v>2076</v>
      </c>
      <c r="R2384" s="87"/>
      <c r="S2384" s="87"/>
      <c r="T2384" s="87" t="s">
        <v>2750</v>
      </c>
      <c r="U2384" s="90">
        <v>44081.402986111112</v>
      </c>
      <c r="V2384" s="92" t="s">
        <v>4488</v>
      </c>
      <c r="W2384" s="87"/>
      <c r="X2384" s="87"/>
      <c r="Y2384" s="96" t="s">
        <v>6488</v>
      </c>
      <c r="Z2384" s="87"/>
      <c r="AA2384" s="48">
        <v>0</v>
      </c>
      <c r="AB2384" s="49">
        <v>0</v>
      </c>
      <c r="AC2384" s="48">
        <v>0</v>
      </c>
      <c r="AD2384" s="49">
        <v>0</v>
      </c>
      <c r="AE2384" s="48">
        <v>0</v>
      </c>
      <c r="AF2384" s="49">
        <v>0</v>
      </c>
      <c r="AG2384" s="48">
        <v>12</v>
      </c>
      <c r="AH2384" s="49">
        <v>100</v>
      </c>
      <c r="AI2384" s="48">
        <v>12</v>
      </c>
    </row>
    <row r="2385" spans="1:35" x14ac:dyDescent="0.25">
      <c r="A2385" s="62" t="s">
        <v>1132</v>
      </c>
      <c r="B2385" s="62" t="s">
        <v>1346</v>
      </c>
      <c r="C2385" s="63"/>
      <c r="D2385" s="64"/>
      <c r="E2385" s="65"/>
      <c r="F2385" s="66"/>
      <c r="G2385" s="63"/>
      <c r="H2385" s="67"/>
      <c r="I2385" s="68"/>
      <c r="J2385" s="68"/>
      <c r="K2385" s="34"/>
      <c r="L2385" s="75">
        <v>2385</v>
      </c>
      <c r="M2385" s="75" t="b">
        <f xml:space="preserve"> IF(AND(Edges[Relationship Date (UTC)] &gt;= Misc!$O$2, Edges[Relationship Date (UTC)] &lt;= Misc!$P$2,Edges[Tweet Date (UTC)] &gt;= Misc!$O$3, Edges[Tweet Date (UTC)] &lt;= Misc!$P$3,TRUE), TRUE, FALSE)</f>
        <v>1</v>
      </c>
      <c r="N2385" s="70"/>
      <c r="O2385" s="87" t="s">
        <v>1908</v>
      </c>
      <c r="P2385" s="90">
        <v>44081.403009259258</v>
      </c>
      <c r="Q2385" s="87" t="s">
        <v>1969</v>
      </c>
      <c r="R2385" s="87"/>
      <c r="S2385" s="87"/>
      <c r="T2385" s="87" t="s">
        <v>2757</v>
      </c>
      <c r="U2385" s="90">
        <v>44081.403009259258</v>
      </c>
      <c r="V2385" s="92" t="s">
        <v>4489</v>
      </c>
      <c r="W2385" s="87"/>
      <c r="X2385" s="87"/>
      <c r="Y2385" s="96" t="s">
        <v>6489</v>
      </c>
      <c r="Z2385" s="87"/>
      <c r="AA2385" s="48">
        <v>0</v>
      </c>
      <c r="AB2385" s="49">
        <v>0</v>
      </c>
      <c r="AC2385" s="48">
        <v>0</v>
      </c>
      <c r="AD2385" s="49">
        <v>0</v>
      </c>
      <c r="AE2385" s="48">
        <v>0</v>
      </c>
      <c r="AF2385" s="49">
        <v>0</v>
      </c>
      <c r="AG2385" s="48">
        <v>27</v>
      </c>
      <c r="AH2385" s="49">
        <v>100</v>
      </c>
      <c r="AI2385" s="48">
        <v>27</v>
      </c>
    </row>
    <row r="2386" spans="1:35" x14ac:dyDescent="0.25">
      <c r="A2386" s="62" t="s">
        <v>1133</v>
      </c>
      <c r="B2386" s="62" t="s">
        <v>1842</v>
      </c>
      <c r="C2386" s="63"/>
      <c r="D2386" s="64"/>
      <c r="E2386" s="65"/>
      <c r="F2386" s="66"/>
      <c r="G2386" s="63"/>
      <c r="H2386" s="67"/>
      <c r="I2386" s="68"/>
      <c r="J2386" s="68"/>
      <c r="K2386" s="34"/>
      <c r="L2386" s="75">
        <v>2386</v>
      </c>
      <c r="M2386" s="75" t="b">
        <f xml:space="preserve"> IF(AND(Edges[Relationship Date (UTC)] &gt;= Misc!$O$2, Edges[Relationship Date (UTC)] &lt;= Misc!$P$2,Edges[Tweet Date (UTC)] &gt;= Misc!$O$3, Edges[Tweet Date (UTC)] &lt;= Misc!$P$3,TRUE), TRUE, FALSE)</f>
        <v>1</v>
      </c>
      <c r="N2386" s="70"/>
      <c r="O2386" s="87" t="s">
        <v>1908</v>
      </c>
      <c r="P2386" s="90">
        <v>44081.403101851851</v>
      </c>
      <c r="Q2386" s="87" t="s">
        <v>2525</v>
      </c>
      <c r="R2386" s="87"/>
      <c r="S2386" s="87"/>
      <c r="T2386" s="87" t="s">
        <v>2747</v>
      </c>
      <c r="U2386" s="90">
        <v>44081.403101851851</v>
      </c>
      <c r="V2386" s="92" t="s">
        <v>4490</v>
      </c>
      <c r="W2386" s="87"/>
      <c r="X2386" s="87"/>
      <c r="Y2386" s="96" t="s">
        <v>6490</v>
      </c>
      <c r="Z2386" s="87"/>
      <c r="AA2386" s="48">
        <v>0</v>
      </c>
      <c r="AB2386" s="49">
        <v>0</v>
      </c>
      <c r="AC2386" s="48">
        <v>1</v>
      </c>
      <c r="AD2386" s="49">
        <v>5</v>
      </c>
      <c r="AE2386" s="48">
        <v>0</v>
      </c>
      <c r="AF2386" s="49">
        <v>0</v>
      </c>
      <c r="AG2386" s="48">
        <v>19</v>
      </c>
      <c r="AH2386" s="49">
        <v>95</v>
      </c>
      <c r="AI2386" s="48">
        <v>20</v>
      </c>
    </row>
    <row r="2387" spans="1:35" x14ac:dyDescent="0.25">
      <c r="A2387" s="62" t="s">
        <v>1134</v>
      </c>
      <c r="B2387" s="62" t="s">
        <v>1134</v>
      </c>
      <c r="C2387" s="63"/>
      <c r="D2387" s="64"/>
      <c r="E2387" s="65"/>
      <c r="F2387" s="66"/>
      <c r="G2387" s="63"/>
      <c r="H2387" s="67"/>
      <c r="I2387" s="68"/>
      <c r="J2387" s="68"/>
      <c r="K2387" s="34"/>
      <c r="L2387" s="75">
        <v>2387</v>
      </c>
      <c r="M2387" s="75" t="b">
        <f xml:space="preserve"> IF(AND(Edges[Relationship Date (UTC)] &gt;= Misc!$O$2, Edges[Relationship Date (UTC)] &lt;= Misc!$P$2,Edges[Tweet Date (UTC)] &gt;= Misc!$O$3, Edges[Tweet Date (UTC)] &lt;= Misc!$P$3,TRUE), TRUE, FALSE)</f>
        <v>1</v>
      </c>
      <c r="N2387" s="70"/>
      <c r="O2387" s="87" t="s">
        <v>178</v>
      </c>
      <c r="P2387" s="90">
        <v>44081.40315972222</v>
      </c>
      <c r="Q2387" s="87" t="s">
        <v>2526</v>
      </c>
      <c r="R2387" s="87" t="s">
        <v>2707</v>
      </c>
      <c r="S2387" s="87" t="s">
        <v>2741</v>
      </c>
      <c r="T2387" s="87" t="s">
        <v>2743</v>
      </c>
      <c r="U2387" s="90">
        <v>44081.40315972222</v>
      </c>
      <c r="V2387" s="92" t="s">
        <v>4491</v>
      </c>
      <c r="W2387" s="87"/>
      <c r="X2387" s="87"/>
      <c r="Y2387" s="96" t="s">
        <v>6491</v>
      </c>
      <c r="Z2387" s="87"/>
      <c r="AA2387" s="48">
        <v>0</v>
      </c>
      <c r="AB2387" s="49">
        <v>0</v>
      </c>
      <c r="AC2387" s="48">
        <v>0</v>
      </c>
      <c r="AD2387" s="49">
        <v>0</v>
      </c>
      <c r="AE2387" s="48">
        <v>0</v>
      </c>
      <c r="AF2387" s="49">
        <v>0</v>
      </c>
      <c r="AG2387" s="48">
        <v>29</v>
      </c>
      <c r="AH2387" s="49">
        <v>100</v>
      </c>
      <c r="AI2387" s="48">
        <v>29</v>
      </c>
    </row>
    <row r="2388" spans="1:35" x14ac:dyDescent="0.25">
      <c r="A2388" s="62" t="s">
        <v>1135</v>
      </c>
      <c r="B2388" s="62" t="s">
        <v>1352</v>
      </c>
      <c r="C2388" s="63"/>
      <c r="D2388" s="64"/>
      <c r="E2388" s="65"/>
      <c r="F2388" s="66"/>
      <c r="G2388" s="63"/>
      <c r="H2388" s="67"/>
      <c r="I2388" s="68"/>
      <c r="J2388" s="68"/>
      <c r="K2388" s="34"/>
      <c r="L2388" s="75">
        <v>2388</v>
      </c>
      <c r="M2388" s="75" t="b">
        <f xml:space="preserve"> IF(AND(Edges[Relationship Date (UTC)] &gt;= Misc!$O$2, Edges[Relationship Date (UTC)] &lt;= Misc!$P$2,Edges[Tweet Date (UTC)] &gt;= Misc!$O$3, Edges[Tweet Date (UTC)] &lt;= Misc!$P$3,TRUE), TRUE, FALSE)</f>
        <v>1</v>
      </c>
      <c r="N2388" s="70"/>
      <c r="O2388" s="87" t="s">
        <v>1908</v>
      </c>
      <c r="P2388" s="90">
        <v>44081.403182870374</v>
      </c>
      <c r="Q2388" s="87" t="s">
        <v>2192</v>
      </c>
      <c r="R2388" s="87"/>
      <c r="S2388" s="87"/>
      <c r="T2388" s="87"/>
      <c r="U2388" s="90">
        <v>44081.403182870374</v>
      </c>
      <c r="V2388" s="92" t="s">
        <v>4492</v>
      </c>
      <c r="W2388" s="87"/>
      <c r="X2388" s="87"/>
      <c r="Y2388" s="96" t="s">
        <v>6492</v>
      </c>
      <c r="Z2388" s="87"/>
      <c r="AA2388" s="48">
        <v>0</v>
      </c>
      <c r="AB2388" s="49">
        <v>0</v>
      </c>
      <c r="AC2388" s="48">
        <v>0</v>
      </c>
      <c r="AD2388" s="49">
        <v>0</v>
      </c>
      <c r="AE2388" s="48">
        <v>0</v>
      </c>
      <c r="AF2388" s="49">
        <v>0</v>
      </c>
      <c r="AG2388" s="48">
        <v>40</v>
      </c>
      <c r="AH2388" s="49">
        <v>100</v>
      </c>
      <c r="AI2388" s="48">
        <v>40</v>
      </c>
    </row>
    <row r="2389" spans="1:35" x14ac:dyDescent="0.25">
      <c r="A2389" s="62" t="s">
        <v>1136</v>
      </c>
      <c r="B2389" s="62" t="s">
        <v>1387</v>
      </c>
      <c r="C2389" s="63"/>
      <c r="D2389" s="64"/>
      <c r="E2389" s="65"/>
      <c r="F2389" s="66"/>
      <c r="G2389" s="63"/>
      <c r="H2389" s="67"/>
      <c r="I2389" s="68"/>
      <c r="J2389" s="68"/>
      <c r="K2389" s="34"/>
      <c r="L2389" s="75">
        <v>2389</v>
      </c>
      <c r="M2389" s="75" t="b">
        <f xml:space="preserve"> IF(AND(Edges[Relationship Date (UTC)] &gt;= Misc!$O$2, Edges[Relationship Date (UTC)] &lt;= Misc!$P$2,Edges[Tweet Date (UTC)] &gt;= Misc!$O$3, Edges[Tweet Date (UTC)] &lt;= Misc!$P$3,TRUE), TRUE, FALSE)</f>
        <v>1</v>
      </c>
      <c r="N2389" s="70"/>
      <c r="O2389" s="87" t="s">
        <v>1908</v>
      </c>
      <c r="P2389" s="90">
        <v>44081.403194444443</v>
      </c>
      <c r="Q2389" s="87" t="s">
        <v>2527</v>
      </c>
      <c r="R2389" s="92" t="s">
        <v>2708</v>
      </c>
      <c r="S2389" s="87" t="s">
        <v>2738</v>
      </c>
      <c r="T2389" s="87"/>
      <c r="U2389" s="90">
        <v>44081.403194444443</v>
      </c>
      <c r="V2389" s="92" t="s">
        <v>4493</v>
      </c>
      <c r="W2389" s="87"/>
      <c r="X2389" s="87"/>
      <c r="Y2389" s="96" t="s">
        <v>6493</v>
      </c>
      <c r="Z2389" s="87"/>
      <c r="AA2389" s="48"/>
      <c r="AB2389" s="49"/>
      <c r="AC2389" s="48"/>
      <c r="AD2389" s="49"/>
      <c r="AE2389" s="48"/>
      <c r="AF2389" s="49"/>
      <c r="AG2389" s="48"/>
      <c r="AH2389" s="49"/>
      <c r="AI2389" s="48"/>
    </row>
    <row r="2390" spans="1:35" x14ac:dyDescent="0.25">
      <c r="A2390" s="62" t="s">
        <v>1136</v>
      </c>
      <c r="B2390" s="62" t="s">
        <v>1165</v>
      </c>
      <c r="C2390" s="63"/>
      <c r="D2390" s="64"/>
      <c r="E2390" s="65"/>
      <c r="F2390" s="66"/>
      <c r="G2390" s="63"/>
      <c r="H2390" s="67"/>
      <c r="I2390" s="68"/>
      <c r="J2390" s="68"/>
      <c r="K2390" s="34"/>
      <c r="L2390" s="75">
        <v>2390</v>
      </c>
      <c r="M2390" s="75" t="b">
        <f xml:space="preserve"> IF(AND(Edges[Relationship Date (UTC)] &gt;= Misc!$O$2, Edges[Relationship Date (UTC)] &lt;= Misc!$P$2,Edges[Tweet Date (UTC)] &gt;= Misc!$O$3, Edges[Tweet Date (UTC)] &lt;= Misc!$P$3,TRUE), TRUE, FALSE)</f>
        <v>1</v>
      </c>
      <c r="N2390" s="70"/>
      <c r="O2390" s="87" t="s">
        <v>1908</v>
      </c>
      <c r="P2390" s="90">
        <v>44081.403194444443</v>
      </c>
      <c r="Q2390" s="87" t="s">
        <v>2527</v>
      </c>
      <c r="R2390" s="92" t="s">
        <v>2708</v>
      </c>
      <c r="S2390" s="87" t="s">
        <v>2738</v>
      </c>
      <c r="T2390" s="87"/>
      <c r="U2390" s="90">
        <v>44081.403194444443</v>
      </c>
      <c r="V2390" s="92" t="s">
        <v>4493</v>
      </c>
      <c r="W2390" s="87"/>
      <c r="X2390" s="87"/>
      <c r="Y2390" s="96" t="s">
        <v>6493</v>
      </c>
      <c r="Z2390" s="87"/>
      <c r="AA2390" s="48">
        <v>0</v>
      </c>
      <c r="AB2390" s="49">
        <v>0</v>
      </c>
      <c r="AC2390" s="48">
        <v>0</v>
      </c>
      <c r="AD2390" s="49">
        <v>0</v>
      </c>
      <c r="AE2390" s="48">
        <v>0</v>
      </c>
      <c r="AF2390" s="49">
        <v>0</v>
      </c>
      <c r="AG2390" s="48">
        <v>14</v>
      </c>
      <c r="AH2390" s="49">
        <v>100</v>
      </c>
      <c r="AI2390" s="48">
        <v>14</v>
      </c>
    </row>
    <row r="2391" spans="1:35" x14ac:dyDescent="0.25">
      <c r="A2391" s="62" t="s">
        <v>1137</v>
      </c>
      <c r="B2391" s="62" t="s">
        <v>1361</v>
      </c>
      <c r="C2391" s="63"/>
      <c r="D2391" s="64"/>
      <c r="E2391" s="65"/>
      <c r="F2391" s="66"/>
      <c r="G2391" s="63"/>
      <c r="H2391" s="67"/>
      <c r="I2391" s="68"/>
      <c r="J2391" s="68"/>
      <c r="K2391" s="34"/>
      <c r="L2391" s="75">
        <v>2391</v>
      </c>
      <c r="M2391" s="75" t="b">
        <f xml:space="preserve"> IF(AND(Edges[Relationship Date (UTC)] &gt;= Misc!$O$2, Edges[Relationship Date (UTC)] &lt;= Misc!$P$2,Edges[Tweet Date (UTC)] &gt;= Misc!$O$3, Edges[Tweet Date (UTC)] &lt;= Misc!$P$3,TRUE), TRUE, FALSE)</f>
        <v>1</v>
      </c>
      <c r="N2391" s="70"/>
      <c r="O2391" s="87" t="s">
        <v>1908</v>
      </c>
      <c r="P2391" s="90">
        <v>44081.393518518518</v>
      </c>
      <c r="Q2391" s="87" t="s">
        <v>1925</v>
      </c>
      <c r="R2391" s="87"/>
      <c r="S2391" s="87"/>
      <c r="T2391" s="87"/>
      <c r="U2391" s="90">
        <v>44081.393518518518</v>
      </c>
      <c r="V2391" s="92" t="s">
        <v>4494</v>
      </c>
      <c r="W2391" s="87"/>
      <c r="X2391" s="87"/>
      <c r="Y2391" s="96" t="s">
        <v>6494</v>
      </c>
      <c r="Z2391" s="87"/>
      <c r="AA2391" s="48"/>
      <c r="AB2391" s="49"/>
      <c r="AC2391" s="48"/>
      <c r="AD2391" s="49"/>
      <c r="AE2391" s="48"/>
      <c r="AF2391" s="49"/>
      <c r="AG2391" s="48"/>
      <c r="AH2391" s="49"/>
      <c r="AI2391" s="48"/>
    </row>
    <row r="2392" spans="1:35" x14ac:dyDescent="0.25">
      <c r="A2392" s="62" t="s">
        <v>1137</v>
      </c>
      <c r="B2392" s="62" t="s">
        <v>1362</v>
      </c>
      <c r="C2392" s="63"/>
      <c r="D2392" s="64"/>
      <c r="E2392" s="65"/>
      <c r="F2392" s="66"/>
      <c r="G2392" s="63"/>
      <c r="H2392" s="67"/>
      <c r="I2392" s="68"/>
      <c r="J2392" s="68"/>
      <c r="K2392" s="34"/>
      <c r="L2392" s="75">
        <v>2392</v>
      </c>
      <c r="M2392" s="75" t="b">
        <f xml:space="preserve"> IF(AND(Edges[Relationship Date (UTC)] &gt;= Misc!$O$2, Edges[Relationship Date (UTC)] &lt;= Misc!$P$2,Edges[Tweet Date (UTC)] &gt;= Misc!$O$3, Edges[Tweet Date (UTC)] &lt;= Misc!$P$3,TRUE), TRUE, FALSE)</f>
        <v>1</v>
      </c>
      <c r="N2392" s="70"/>
      <c r="O2392" s="87" t="s">
        <v>1908</v>
      </c>
      <c r="P2392" s="90">
        <v>44081.393518518518</v>
      </c>
      <c r="Q2392" s="87" t="s">
        <v>1925</v>
      </c>
      <c r="R2392" s="87"/>
      <c r="S2392" s="87"/>
      <c r="T2392" s="87"/>
      <c r="U2392" s="90">
        <v>44081.393518518518</v>
      </c>
      <c r="V2392" s="92" t="s">
        <v>4494</v>
      </c>
      <c r="W2392" s="87"/>
      <c r="X2392" s="87"/>
      <c r="Y2392" s="96" t="s">
        <v>6494</v>
      </c>
      <c r="Z2392" s="87"/>
      <c r="AA2392" s="48">
        <v>0</v>
      </c>
      <c r="AB2392" s="49">
        <v>0</v>
      </c>
      <c r="AC2392" s="48">
        <v>0</v>
      </c>
      <c r="AD2392" s="49">
        <v>0</v>
      </c>
      <c r="AE2392" s="48">
        <v>0</v>
      </c>
      <c r="AF2392" s="49">
        <v>0</v>
      </c>
      <c r="AG2392" s="48">
        <v>42</v>
      </c>
      <c r="AH2392" s="49">
        <v>100</v>
      </c>
      <c r="AI2392" s="48">
        <v>42</v>
      </c>
    </row>
    <row r="2393" spans="1:35" x14ac:dyDescent="0.25">
      <c r="A2393" s="62" t="s">
        <v>1137</v>
      </c>
      <c r="B2393" s="62" t="s">
        <v>1165</v>
      </c>
      <c r="C2393" s="63"/>
      <c r="D2393" s="64"/>
      <c r="E2393" s="65"/>
      <c r="F2393" s="66"/>
      <c r="G2393" s="63"/>
      <c r="H2393" s="67"/>
      <c r="I2393" s="68"/>
      <c r="J2393" s="68"/>
      <c r="K2393" s="34"/>
      <c r="L2393" s="75">
        <v>2393</v>
      </c>
      <c r="M2393" s="75" t="b">
        <f xml:space="preserve"> IF(AND(Edges[Relationship Date (UTC)] &gt;= Misc!$O$2, Edges[Relationship Date (UTC)] &lt;= Misc!$P$2,Edges[Tweet Date (UTC)] &gt;= Misc!$O$3, Edges[Tweet Date (UTC)] &lt;= Misc!$P$3,TRUE), TRUE, FALSE)</f>
        <v>1</v>
      </c>
      <c r="N2393" s="70"/>
      <c r="O2393" s="87" t="s">
        <v>1908</v>
      </c>
      <c r="P2393" s="90">
        <v>44081.403263888889</v>
      </c>
      <c r="Q2393" s="87" t="s">
        <v>1918</v>
      </c>
      <c r="R2393" s="87"/>
      <c r="S2393" s="87"/>
      <c r="T2393" s="87"/>
      <c r="U2393" s="90">
        <v>44081.403263888889</v>
      </c>
      <c r="V2393" s="92" t="s">
        <v>4495</v>
      </c>
      <c r="W2393" s="87"/>
      <c r="X2393" s="87"/>
      <c r="Y2393" s="96" t="s">
        <v>6495</v>
      </c>
      <c r="Z2393" s="87"/>
      <c r="AA2393" s="48">
        <v>0</v>
      </c>
      <c r="AB2393" s="49">
        <v>0</v>
      </c>
      <c r="AC2393" s="48">
        <v>0</v>
      </c>
      <c r="AD2393" s="49">
        <v>0</v>
      </c>
      <c r="AE2393" s="48">
        <v>0</v>
      </c>
      <c r="AF2393" s="49">
        <v>0</v>
      </c>
      <c r="AG2393" s="48">
        <v>44</v>
      </c>
      <c r="AH2393" s="49">
        <v>100</v>
      </c>
      <c r="AI2393" s="48">
        <v>44</v>
      </c>
    </row>
    <row r="2394" spans="1:35" x14ac:dyDescent="0.25">
      <c r="A2394" s="62" t="s">
        <v>1138</v>
      </c>
      <c r="B2394" s="62" t="s">
        <v>1843</v>
      </c>
      <c r="C2394" s="63"/>
      <c r="D2394" s="64"/>
      <c r="E2394" s="65"/>
      <c r="F2394" s="66"/>
      <c r="G2394" s="63"/>
      <c r="H2394" s="67"/>
      <c r="I2394" s="68"/>
      <c r="J2394" s="68"/>
      <c r="K2394" s="34"/>
      <c r="L2394" s="75">
        <v>2394</v>
      </c>
      <c r="M2394" s="75" t="b">
        <f xml:space="preserve"> IF(AND(Edges[Relationship Date (UTC)] &gt;= Misc!$O$2, Edges[Relationship Date (UTC)] &lt;= Misc!$P$2,Edges[Tweet Date (UTC)] &gt;= Misc!$O$3, Edges[Tweet Date (UTC)] &lt;= Misc!$P$3,TRUE), TRUE, FALSE)</f>
        <v>1</v>
      </c>
      <c r="N2394" s="70"/>
      <c r="O2394" s="87" t="s">
        <v>1908</v>
      </c>
      <c r="P2394" s="90">
        <v>44081.37358796296</v>
      </c>
      <c r="Q2394" s="87" t="s">
        <v>2528</v>
      </c>
      <c r="R2394" s="87"/>
      <c r="S2394" s="87"/>
      <c r="T2394" s="87" t="s">
        <v>2882</v>
      </c>
      <c r="U2394" s="90">
        <v>44081.37358796296</v>
      </c>
      <c r="V2394" s="92" t="s">
        <v>4496</v>
      </c>
      <c r="W2394" s="87"/>
      <c r="X2394" s="87"/>
      <c r="Y2394" s="96" t="s">
        <v>6496</v>
      </c>
      <c r="Z2394" s="87"/>
      <c r="AA2394" s="48">
        <v>0</v>
      </c>
      <c r="AB2394" s="49">
        <v>0</v>
      </c>
      <c r="AC2394" s="48">
        <v>0</v>
      </c>
      <c r="AD2394" s="49">
        <v>0</v>
      </c>
      <c r="AE2394" s="48">
        <v>0</v>
      </c>
      <c r="AF2394" s="49">
        <v>0</v>
      </c>
      <c r="AG2394" s="48">
        <v>4</v>
      </c>
      <c r="AH2394" s="49">
        <v>100</v>
      </c>
      <c r="AI2394" s="48">
        <v>4</v>
      </c>
    </row>
    <row r="2395" spans="1:35" x14ac:dyDescent="0.25">
      <c r="A2395" s="62" t="s">
        <v>1138</v>
      </c>
      <c r="B2395" s="62" t="s">
        <v>1165</v>
      </c>
      <c r="C2395" s="63"/>
      <c r="D2395" s="64"/>
      <c r="E2395" s="65"/>
      <c r="F2395" s="66"/>
      <c r="G2395" s="63"/>
      <c r="H2395" s="67"/>
      <c r="I2395" s="68"/>
      <c r="J2395" s="68"/>
      <c r="K2395" s="34"/>
      <c r="L2395" s="75">
        <v>2395</v>
      </c>
      <c r="M2395" s="75" t="b">
        <f xml:space="preserve"> IF(AND(Edges[Relationship Date (UTC)] &gt;= Misc!$O$2, Edges[Relationship Date (UTC)] &lt;= Misc!$P$2,Edges[Tweet Date (UTC)] &gt;= Misc!$O$3, Edges[Tweet Date (UTC)] &lt;= Misc!$P$3,TRUE), TRUE, FALSE)</f>
        <v>1</v>
      </c>
      <c r="N2395" s="70"/>
      <c r="O2395" s="87" t="s">
        <v>1908</v>
      </c>
      <c r="P2395" s="90">
        <v>44081.372291666667</v>
      </c>
      <c r="Q2395" s="87" t="s">
        <v>1932</v>
      </c>
      <c r="R2395" s="87"/>
      <c r="S2395" s="87"/>
      <c r="T2395" s="87" t="s">
        <v>2743</v>
      </c>
      <c r="U2395" s="90">
        <v>44081.372291666667</v>
      </c>
      <c r="V2395" s="92" t="s">
        <v>4497</v>
      </c>
      <c r="W2395" s="87"/>
      <c r="X2395" s="87"/>
      <c r="Y2395" s="96" t="s">
        <v>6497</v>
      </c>
      <c r="Z2395" s="87"/>
      <c r="AA2395" s="48">
        <v>0</v>
      </c>
      <c r="AB2395" s="49">
        <v>0</v>
      </c>
      <c r="AC2395" s="48">
        <v>0</v>
      </c>
      <c r="AD2395" s="49">
        <v>0</v>
      </c>
      <c r="AE2395" s="48">
        <v>0</v>
      </c>
      <c r="AF2395" s="49">
        <v>0</v>
      </c>
      <c r="AG2395" s="48">
        <v>26</v>
      </c>
      <c r="AH2395" s="49">
        <v>100</v>
      </c>
      <c r="AI2395" s="48">
        <v>26</v>
      </c>
    </row>
    <row r="2396" spans="1:35" x14ac:dyDescent="0.25">
      <c r="A2396" s="62" t="s">
        <v>1138</v>
      </c>
      <c r="B2396" s="62" t="s">
        <v>1425</v>
      </c>
      <c r="C2396" s="63"/>
      <c r="D2396" s="64"/>
      <c r="E2396" s="65"/>
      <c r="F2396" s="66"/>
      <c r="G2396" s="63"/>
      <c r="H2396" s="67"/>
      <c r="I2396" s="68"/>
      <c r="J2396" s="68"/>
      <c r="K2396" s="34"/>
      <c r="L2396" s="75">
        <v>2396</v>
      </c>
      <c r="M2396" s="75" t="b">
        <f xml:space="preserve"> IF(AND(Edges[Relationship Date (UTC)] &gt;= Misc!$O$2, Edges[Relationship Date (UTC)] &lt;= Misc!$P$2,Edges[Tweet Date (UTC)] &gt;= Misc!$O$3, Edges[Tweet Date (UTC)] &lt;= Misc!$P$3,TRUE), TRUE, FALSE)</f>
        <v>1</v>
      </c>
      <c r="N2396" s="70"/>
      <c r="O2396" s="87" t="s">
        <v>1908</v>
      </c>
      <c r="P2396" s="90">
        <v>44081.403263888889</v>
      </c>
      <c r="Q2396" s="87" t="s">
        <v>2006</v>
      </c>
      <c r="R2396" s="87"/>
      <c r="S2396" s="87"/>
      <c r="T2396" s="87"/>
      <c r="U2396" s="90">
        <v>44081.403263888889</v>
      </c>
      <c r="V2396" s="92" t="s">
        <v>4498</v>
      </c>
      <c r="W2396" s="87"/>
      <c r="X2396" s="87"/>
      <c r="Y2396" s="96" t="s">
        <v>6498</v>
      </c>
      <c r="Z2396" s="87"/>
      <c r="AA2396" s="48">
        <v>0</v>
      </c>
      <c r="AB2396" s="49">
        <v>0</v>
      </c>
      <c r="AC2396" s="48">
        <v>0</v>
      </c>
      <c r="AD2396" s="49">
        <v>0</v>
      </c>
      <c r="AE2396" s="48">
        <v>0</v>
      </c>
      <c r="AF2396" s="49">
        <v>0</v>
      </c>
      <c r="AG2396" s="48">
        <v>45</v>
      </c>
      <c r="AH2396" s="49">
        <v>100</v>
      </c>
      <c r="AI2396" s="48">
        <v>45</v>
      </c>
    </row>
    <row r="2397" spans="1:35" x14ac:dyDescent="0.25">
      <c r="A2397" s="62" t="s">
        <v>1139</v>
      </c>
      <c r="B2397" s="62" t="s">
        <v>1165</v>
      </c>
      <c r="C2397" s="63"/>
      <c r="D2397" s="64"/>
      <c r="E2397" s="65"/>
      <c r="F2397" s="66"/>
      <c r="G2397" s="63"/>
      <c r="H2397" s="67"/>
      <c r="I2397" s="68"/>
      <c r="J2397" s="68"/>
      <c r="K2397" s="34"/>
      <c r="L2397" s="75">
        <v>2397</v>
      </c>
      <c r="M2397" s="75" t="b">
        <f xml:space="preserve"> IF(AND(Edges[Relationship Date (UTC)] &gt;= Misc!$O$2, Edges[Relationship Date (UTC)] &lt;= Misc!$P$2,Edges[Tweet Date (UTC)] &gt;= Misc!$O$3, Edges[Tweet Date (UTC)] &lt;= Misc!$P$3,TRUE), TRUE, FALSE)</f>
        <v>1</v>
      </c>
      <c r="N2397" s="70"/>
      <c r="O2397" s="87" t="s">
        <v>1908</v>
      </c>
      <c r="P2397" s="90">
        <v>44081.403298611112</v>
      </c>
      <c r="Q2397" s="87" t="s">
        <v>1932</v>
      </c>
      <c r="R2397" s="87"/>
      <c r="S2397" s="87"/>
      <c r="T2397" s="87" t="s">
        <v>2743</v>
      </c>
      <c r="U2397" s="90">
        <v>44081.403298611112</v>
      </c>
      <c r="V2397" s="92" t="s">
        <v>4499</v>
      </c>
      <c r="W2397" s="87"/>
      <c r="X2397" s="87"/>
      <c r="Y2397" s="96" t="s">
        <v>6499</v>
      </c>
      <c r="Z2397" s="87"/>
      <c r="AA2397" s="48">
        <v>0</v>
      </c>
      <c r="AB2397" s="49">
        <v>0</v>
      </c>
      <c r="AC2397" s="48">
        <v>0</v>
      </c>
      <c r="AD2397" s="49">
        <v>0</v>
      </c>
      <c r="AE2397" s="48">
        <v>0</v>
      </c>
      <c r="AF2397" s="49">
        <v>0</v>
      </c>
      <c r="AG2397" s="48">
        <v>26</v>
      </c>
      <c r="AH2397" s="49">
        <v>100</v>
      </c>
      <c r="AI2397" s="48">
        <v>26</v>
      </c>
    </row>
    <row r="2398" spans="1:35" x14ac:dyDescent="0.25">
      <c r="A2398" s="62" t="s">
        <v>1140</v>
      </c>
      <c r="B2398" s="62" t="s">
        <v>1165</v>
      </c>
      <c r="C2398" s="63"/>
      <c r="D2398" s="64"/>
      <c r="E2398" s="65"/>
      <c r="F2398" s="66"/>
      <c r="G2398" s="63"/>
      <c r="H2398" s="67"/>
      <c r="I2398" s="68"/>
      <c r="J2398" s="68"/>
      <c r="K2398" s="34"/>
      <c r="L2398" s="75">
        <v>2398</v>
      </c>
      <c r="M2398" s="75" t="b">
        <f xml:space="preserve"> IF(AND(Edges[Relationship Date (UTC)] &gt;= Misc!$O$2, Edges[Relationship Date (UTC)] &lt;= Misc!$P$2,Edges[Tweet Date (UTC)] &gt;= Misc!$O$3, Edges[Tweet Date (UTC)] &lt;= Misc!$P$3,TRUE), TRUE, FALSE)</f>
        <v>1</v>
      </c>
      <c r="N2398" s="70"/>
      <c r="O2398" s="87" t="s">
        <v>1908</v>
      </c>
      <c r="P2398" s="90">
        <v>44081.403310185182</v>
      </c>
      <c r="Q2398" s="87" t="s">
        <v>2219</v>
      </c>
      <c r="R2398" s="87"/>
      <c r="S2398" s="87"/>
      <c r="T2398" s="87" t="s">
        <v>2743</v>
      </c>
      <c r="U2398" s="90">
        <v>44081.403310185182</v>
      </c>
      <c r="V2398" s="92" t="s">
        <v>4500</v>
      </c>
      <c r="W2398" s="87"/>
      <c r="X2398" s="87"/>
      <c r="Y2398" s="96" t="s">
        <v>6500</v>
      </c>
      <c r="Z2398" s="87"/>
      <c r="AA2398" s="48">
        <v>0</v>
      </c>
      <c r="AB2398" s="49">
        <v>0</v>
      </c>
      <c r="AC2398" s="48">
        <v>0</v>
      </c>
      <c r="AD2398" s="49">
        <v>0</v>
      </c>
      <c r="AE2398" s="48">
        <v>0</v>
      </c>
      <c r="AF2398" s="49">
        <v>0</v>
      </c>
      <c r="AG2398" s="48">
        <v>16</v>
      </c>
      <c r="AH2398" s="49">
        <v>100</v>
      </c>
      <c r="AI2398" s="48">
        <v>16</v>
      </c>
    </row>
    <row r="2399" spans="1:35" x14ac:dyDescent="0.25">
      <c r="A2399" s="62" t="s">
        <v>1141</v>
      </c>
      <c r="B2399" s="62" t="s">
        <v>1458</v>
      </c>
      <c r="C2399" s="63"/>
      <c r="D2399" s="64"/>
      <c r="E2399" s="65"/>
      <c r="F2399" s="66"/>
      <c r="G2399" s="63"/>
      <c r="H2399" s="67"/>
      <c r="I2399" s="68"/>
      <c r="J2399" s="68"/>
      <c r="K2399" s="34"/>
      <c r="L2399" s="75">
        <v>2399</v>
      </c>
      <c r="M2399" s="75" t="b">
        <f xml:space="preserve"> IF(AND(Edges[Relationship Date (UTC)] &gt;= Misc!$O$2, Edges[Relationship Date (UTC)] &lt;= Misc!$P$2,Edges[Tweet Date (UTC)] &gt;= Misc!$O$3, Edges[Tweet Date (UTC)] &lt;= Misc!$P$3,TRUE), TRUE, FALSE)</f>
        <v>1</v>
      </c>
      <c r="N2399" s="70"/>
      <c r="O2399" s="87" t="s">
        <v>1908</v>
      </c>
      <c r="P2399" s="90">
        <v>44081.396770833337</v>
      </c>
      <c r="Q2399" s="87" t="s">
        <v>2523</v>
      </c>
      <c r="R2399" s="87"/>
      <c r="S2399" s="87"/>
      <c r="T2399" s="87" t="s">
        <v>2750</v>
      </c>
      <c r="U2399" s="90">
        <v>44081.396770833337</v>
      </c>
      <c r="V2399" s="92" t="s">
        <v>4501</v>
      </c>
      <c r="W2399" s="87"/>
      <c r="X2399" s="87"/>
      <c r="Y2399" s="96" t="s">
        <v>6501</v>
      </c>
      <c r="Z2399" s="87"/>
      <c r="AA2399" s="48"/>
      <c r="AB2399" s="49"/>
      <c r="AC2399" s="48"/>
      <c r="AD2399" s="49"/>
      <c r="AE2399" s="48"/>
      <c r="AF2399" s="49"/>
      <c r="AG2399" s="48"/>
      <c r="AH2399" s="49"/>
      <c r="AI2399" s="48"/>
    </row>
    <row r="2400" spans="1:35" x14ac:dyDescent="0.25">
      <c r="A2400" s="62" t="s">
        <v>1141</v>
      </c>
      <c r="B2400" s="62" t="s">
        <v>1459</v>
      </c>
      <c r="C2400" s="63"/>
      <c r="D2400" s="64"/>
      <c r="E2400" s="65"/>
      <c r="F2400" s="66"/>
      <c r="G2400" s="63"/>
      <c r="H2400" s="67"/>
      <c r="I2400" s="68"/>
      <c r="J2400" s="68"/>
      <c r="K2400" s="34"/>
      <c r="L2400" s="75">
        <v>2400</v>
      </c>
      <c r="M2400" s="75" t="b">
        <f xml:space="preserve"> IF(AND(Edges[Relationship Date (UTC)] &gt;= Misc!$O$2, Edges[Relationship Date (UTC)] &lt;= Misc!$P$2,Edges[Tweet Date (UTC)] &gt;= Misc!$O$3, Edges[Tweet Date (UTC)] &lt;= Misc!$P$3,TRUE), TRUE, FALSE)</f>
        <v>1</v>
      </c>
      <c r="N2400" s="70"/>
      <c r="O2400" s="87" t="s">
        <v>1908</v>
      </c>
      <c r="P2400" s="90">
        <v>44081.396770833337</v>
      </c>
      <c r="Q2400" s="87" t="s">
        <v>2523</v>
      </c>
      <c r="R2400" s="87"/>
      <c r="S2400" s="87"/>
      <c r="T2400" s="87" t="s">
        <v>2750</v>
      </c>
      <c r="U2400" s="90">
        <v>44081.396770833337</v>
      </c>
      <c r="V2400" s="92" t="s">
        <v>4501</v>
      </c>
      <c r="W2400" s="87"/>
      <c r="X2400" s="87"/>
      <c r="Y2400" s="96" t="s">
        <v>6501</v>
      </c>
      <c r="Z2400" s="87"/>
      <c r="AA2400" s="48"/>
      <c r="AB2400" s="49"/>
      <c r="AC2400" s="48"/>
      <c r="AD2400" s="49"/>
      <c r="AE2400" s="48"/>
      <c r="AF2400" s="49"/>
      <c r="AG2400" s="48"/>
      <c r="AH2400" s="49"/>
      <c r="AI2400" s="48"/>
    </row>
    <row r="2401" spans="1:35" x14ac:dyDescent="0.25">
      <c r="A2401" s="62" t="s">
        <v>1141</v>
      </c>
      <c r="B2401" s="62" t="s">
        <v>1460</v>
      </c>
      <c r="C2401" s="63"/>
      <c r="D2401" s="64"/>
      <c r="E2401" s="65"/>
      <c r="F2401" s="66"/>
      <c r="G2401" s="63"/>
      <c r="H2401" s="67"/>
      <c r="I2401" s="68"/>
      <c r="J2401" s="68"/>
      <c r="K2401" s="34"/>
      <c r="L2401" s="75">
        <v>2401</v>
      </c>
      <c r="M2401" s="75" t="b">
        <f xml:space="preserve"> IF(AND(Edges[Relationship Date (UTC)] &gt;= Misc!$O$2, Edges[Relationship Date (UTC)] &lt;= Misc!$P$2,Edges[Tweet Date (UTC)] &gt;= Misc!$O$3, Edges[Tweet Date (UTC)] &lt;= Misc!$P$3,TRUE), TRUE, FALSE)</f>
        <v>1</v>
      </c>
      <c r="N2401" s="70"/>
      <c r="O2401" s="87" t="s">
        <v>1908</v>
      </c>
      <c r="P2401" s="90">
        <v>44081.396770833337</v>
      </c>
      <c r="Q2401" s="87" t="s">
        <v>2523</v>
      </c>
      <c r="R2401" s="87"/>
      <c r="S2401" s="87"/>
      <c r="T2401" s="87" t="s">
        <v>2750</v>
      </c>
      <c r="U2401" s="90">
        <v>44081.396770833337</v>
      </c>
      <c r="V2401" s="92" t="s">
        <v>4501</v>
      </c>
      <c r="W2401" s="87"/>
      <c r="X2401" s="87"/>
      <c r="Y2401" s="96" t="s">
        <v>6501</v>
      </c>
      <c r="Z2401" s="87"/>
      <c r="AA2401" s="48"/>
      <c r="AB2401" s="49"/>
      <c r="AC2401" s="48"/>
      <c r="AD2401" s="49"/>
      <c r="AE2401" s="48"/>
      <c r="AF2401" s="49"/>
      <c r="AG2401" s="48"/>
      <c r="AH2401" s="49"/>
      <c r="AI2401" s="48"/>
    </row>
    <row r="2402" spans="1:35" x14ac:dyDescent="0.25">
      <c r="A2402" s="62" t="s">
        <v>1141</v>
      </c>
      <c r="B2402" s="62" t="s">
        <v>1461</v>
      </c>
      <c r="C2402" s="63"/>
      <c r="D2402" s="64"/>
      <c r="E2402" s="65"/>
      <c r="F2402" s="66"/>
      <c r="G2402" s="63"/>
      <c r="H2402" s="67"/>
      <c r="I2402" s="68"/>
      <c r="J2402" s="68"/>
      <c r="K2402" s="34"/>
      <c r="L2402" s="75">
        <v>2402</v>
      </c>
      <c r="M2402" s="75" t="b">
        <f xml:space="preserve"> IF(AND(Edges[Relationship Date (UTC)] &gt;= Misc!$O$2, Edges[Relationship Date (UTC)] &lt;= Misc!$P$2,Edges[Tweet Date (UTC)] &gt;= Misc!$O$3, Edges[Tweet Date (UTC)] &lt;= Misc!$P$3,TRUE), TRUE, FALSE)</f>
        <v>1</v>
      </c>
      <c r="N2402" s="70"/>
      <c r="O2402" s="87" t="s">
        <v>1908</v>
      </c>
      <c r="P2402" s="90">
        <v>44081.396770833337</v>
      </c>
      <c r="Q2402" s="87" t="s">
        <v>2523</v>
      </c>
      <c r="R2402" s="87"/>
      <c r="S2402" s="87"/>
      <c r="T2402" s="87" t="s">
        <v>2750</v>
      </c>
      <c r="U2402" s="90">
        <v>44081.396770833337</v>
      </c>
      <c r="V2402" s="92" t="s">
        <v>4501</v>
      </c>
      <c r="W2402" s="87"/>
      <c r="X2402" s="87"/>
      <c r="Y2402" s="96" t="s">
        <v>6501</v>
      </c>
      <c r="Z2402" s="87"/>
      <c r="AA2402" s="48"/>
      <c r="AB2402" s="49"/>
      <c r="AC2402" s="48"/>
      <c r="AD2402" s="49"/>
      <c r="AE2402" s="48"/>
      <c r="AF2402" s="49"/>
      <c r="AG2402" s="48"/>
      <c r="AH2402" s="49"/>
      <c r="AI2402" s="48"/>
    </row>
    <row r="2403" spans="1:35" x14ac:dyDescent="0.25">
      <c r="A2403" s="62" t="s">
        <v>1141</v>
      </c>
      <c r="B2403" s="62" t="s">
        <v>1462</v>
      </c>
      <c r="C2403" s="63"/>
      <c r="D2403" s="64"/>
      <c r="E2403" s="65"/>
      <c r="F2403" s="66"/>
      <c r="G2403" s="63"/>
      <c r="H2403" s="67"/>
      <c r="I2403" s="68"/>
      <c r="J2403" s="68"/>
      <c r="K2403" s="34"/>
      <c r="L2403" s="75">
        <v>2403</v>
      </c>
      <c r="M2403" s="75" t="b">
        <f xml:space="preserve"> IF(AND(Edges[Relationship Date (UTC)] &gt;= Misc!$O$2, Edges[Relationship Date (UTC)] &lt;= Misc!$P$2,Edges[Tweet Date (UTC)] &gt;= Misc!$O$3, Edges[Tweet Date (UTC)] &lt;= Misc!$P$3,TRUE), TRUE, FALSE)</f>
        <v>1</v>
      </c>
      <c r="N2403" s="70"/>
      <c r="O2403" s="87" t="s">
        <v>1908</v>
      </c>
      <c r="P2403" s="90">
        <v>44081.396770833337</v>
      </c>
      <c r="Q2403" s="87" t="s">
        <v>2523</v>
      </c>
      <c r="R2403" s="87"/>
      <c r="S2403" s="87"/>
      <c r="T2403" s="87" t="s">
        <v>2750</v>
      </c>
      <c r="U2403" s="90">
        <v>44081.396770833337</v>
      </c>
      <c r="V2403" s="92" t="s">
        <v>4501</v>
      </c>
      <c r="W2403" s="87"/>
      <c r="X2403" s="87"/>
      <c r="Y2403" s="96" t="s">
        <v>6501</v>
      </c>
      <c r="Z2403" s="87"/>
      <c r="AA2403" s="48"/>
      <c r="AB2403" s="49"/>
      <c r="AC2403" s="48"/>
      <c r="AD2403" s="49"/>
      <c r="AE2403" s="48"/>
      <c r="AF2403" s="49"/>
      <c r="AG2403" s="48"/>
      <c r="AH2403" s="49"/>
      <c r="AI2403" s="48"/>
    </row>
    <row r="2404" spans="1:35" x14ac:dyDescent="0.25">
      <c r="A2404" s="62" t="s">
        <v>1141</v>
      </c>
      <c r="B2404" s="62" t="s">
        <v>1354</v>
      </c>
      <c r="C2404" s="63"/>
      <c r="D2404" s="64"/>
      <c r="E2404" s="65"/>
      <c r="F2404" s="66"/>
      <c r="G2404" s="63"/>
      <c r="H2404" s="67"/>
      <c r="I2404" s="68"/>
      <c r="J2404" s="68"/>
      <c r="K2404" s="34"/>
      <c r="L2404" s="75">
        <v>2404</v>
      </c>
      <c r="M2404" s="75" t="b">
        <f xml:space="preserve"> IF(AND(Edges[Relationship Date (UTC)] &gt;= Misc!$O$2, Edges[Relationship Date (UTC)] &lt;= Misc!$P$2,Edges[Tweet Date (UTC)] &gt;= Misc!$O$3, Edges[Tweet Date (UTC)] &lt;= Misc!$P$3,TRUE), TRUE, FALSE)</f>
        <v>1</v>
      </c>
      <c r="N2404" s="70"/>
      <c r="O2404" s="87" t="s">
        <v>1908</v>
      </c>
      <c r="P2404" s="90">
        <v>44081.396770833337</v>
      </c>
      <c r="Q2404" s="87" t="s">
        <v>2523</v>
      </c>
      <c r="R2404" s="87"/>
      <c r="S2404" s="87"/>
      <c r="T2404" s="87" t="s">
        <v>2750</v>
      </c>
      <c r="U2404" s="90">
        <v>44081.396770833337</v>
      </c>
      <c r="V2404" s="92" t="s">
        <v>4501</v>
      </c>
      <c r="W2404" s="87"/>
      <c r="X2404" s="87"/>
      <c r="Y2404" s="96" t="s">
        <v>6501</v>
      </c>
      <c r="Z2404" s="87"/>
      <c r="AA2404" s="48"/>
      <c r="AB2404" s="49"/>
      <c r="AC2404" s="48"/>
      <c r="AD2404" s="49"/>
      <c r="AE2404" s="48"/>
      <c r="AF2404" s="49"/>
      <c r="AG2404" s="48"/>
      <c r="AH2404" s="49"/>
      <c r="AI2404" s="48"/>
    </row>
    <row r="2405" spans="1:35" x14ac:dyDescent="0.25">
      <c r="A2405" s="62" t="s">
        <v>1141</v>
      </c>
      <c r="B2405" s="62" t="s">
        <v>1355</v>
      </c>
      <c r="C2405" s="63"/>
      <c r="D2405" s="64"/>
      <c r="E2405" s="65"/>
      <c r="F2405" s="66"/>
      <c r="G2405" s="63"/>
      <c r="H2405" s="67"/>
      <c r="I2405" s="68"/>
      <c r="J2405" s="68"/>
      <c r="K2405" s="34"/>
      <c r="L2405" s="75">
        <v>2405</v>
      </c>
      <c r="M2405" s="75" t="b">
        <f xml:space="preserve"> IF(AND(Edges[Relationship Date (UTC)] &gt;= Misc!$O$2, Edges[Relationship Date (UTC)] &lt;= Misc!$P$2,Edges[Tweet Date (UTC)] &gt;= Misc!$O$3, Edges[Tweet Date (UTC)] &lt;= Misc!$P$3,TRUE), TRUE, FALSE)</f>
        <v>1</v>
      </c>
      <c r="N2405" s="70"/>
      <c r="O2405" s="87" t="s">
        <v>1908</v>
      </c>
      <c r="P2405" s="90">
        <v>44081.396770833337</v>
      </c>
      <c r="Q2405" s="87" t="s">
        <v>2523</v>
      </c>
      <c r="R2405" s="87"/>
      <c r="S2405" s="87"/>
      <c r="T2405" s="87" t="s">
        <v>2750</v>
      </c>
      <c r="U2405" s="90">
        <v>44081.396770833337</v>
      </c>
      <c r="V2405" s="92" t="s">
        <v>4501</v>
      </c>
      <c r="W2405" s="87"/>
      <c r="X2405" s="87"/>
      <c r="Y2405" s="96" t="s">
        <v>6501</v>
      </c>
      <c r="Z2405" s="87"/>
      <c r="AA2405" s="48"/>
      <c r="AB2405" s="49"/>
      <c r="AC2405" s="48"/>
      <c r="AD2405" s="49"/>
      <c r="AE2405" s="48"/>
      <c r="AF2405" s="49"/>
      <c r="AG2405" s="48"/>
      <c r="AH2405" s="49"/>
      <c r="AI2405" s="48"/>
    </row>
    <row r="2406" spans="1:35" x14ac:dyDescent="0.25">
      <c r="A2406" s="62" t="s">
        <v>1141</v>
      </c>
      <c r="B2406" s="62" t="s">
        <v>1841</v>
      </c>
      <c r="C2406" s="63"/>
      <c r="D2406" s="64"/>
      <c r="E2406" s="65"/>
      <c r="F2406" s="66"/>
      <c r="G2406" s="63"/>
      <c r="H2406" s="67"/>
      <c r="I2406" s="68"/>
      <c r="J2406" s="68"/>
      <c r="K2406" s="34"/>
      <c r="L2406" s="75">
        <v>2406</v>
      </c>
      <c r="M2406" s="75" t="b">
        <f xml:space="preserve"> IF(AND(Edges[Relationship Date (UTC)] &gt;= Misc!$O$2, Edges[Relationship Date (UTC)] &lt;= Misc!$P$2,Edges[Tweet Date (UTC)] &gt;= Misc!$O$3, Edges[Tweet Date (UTC)] &lt;= Misc!$P$3,TRUE), TRUE, FALSE)</f>
        <v>1</v>
      </c>
      <c r="N2406" s="70"/>
      <c r="O2406" s="87" t="s">
        <v>1908</v>
      </c>
      <c r="P2406" s="90">
        <v>44081.396770833337</v>
      </c>
      <c r="Q2406" s="87" t="s">
        <v>2523</v>
      </c>
      <c r="R2406" s="87"/>
      <c r="S2406" s="87"/>
      <c r="T2406" s="87" t="s">
        <v>2750</v>
      </c>
      <c r="U2406" s="90">
        <v>44081.396770833337</v>
      </c>
      <c r="V2406" s="92" t="s">
        <v>4501</v>
      </c>
      <c r="W2406" s="87"/>
      <c r="X2406" s="87"/>
      <c r="Y2406" s="96" t="s">
        <v>6501</v>
      </c>
      <c r="Z2406" s="87"/>
      <c r="AA2406" s="48">
        <v>0</v>
      </c>
      <c r="AB2406" s="49">
        <v>0</v>
      </c>
      <c r="AC2406" s="48">
        <v>0</v>
      </c>
      <c r="AD2406" s="49">
        <v>0</v>
      </c>
      <c r="AE2406" s="48">
        <v>0</v>
      </c>
      <c r="AF2406" s="49">
        <v>0</v>
      </c>
      <c r="AG2406" s="48">
        <v>12</v>
      </c>
      <c r="AH2406" s="49">
        <v>100</v>
      </c>
      <c r="AI2406" s="48">
        <v>12</v>
      </c>
    </row>
    <row r="2407" spans="1:35" x14ac:dyDescent="0.25">
      <c r="A2407" s="62" t="s">
        <v>1141</v>
      </c>
      <c r="B2407" s="62" t="s">
        <v>1458</v>
      </c>
      <c r="C2407" s="63"/>
      <c r="D2407" s="64"/>
      <c r="E2407" s="65"/>
      <c r="F2407" s="66"/>
      <c r="G2407" s="63"/>
      <c r="H2407" s="67"/>
      <c r="I2407" s="68"/>
      <c r="J2407" s="68"/>
      <c r="K2407" s="34"/>
      <c r="L2407" s="75">
        <v>2407</v>
      </c>
      <c r="M2407" s="75" t="b">
        <f xml:space="preserve"> IF(AND(Edges[Relationship Date (UTC)] &gt;= Misc!$O$2, Edges[Relationship Date (UTC)] &lt;= Misc!$P$2,Edges[Tweet Date (UTC)] &gt;= Misc!$O$3, Edges[Tweet Date (UTC)] &lt;= Misc!$P$3,TRUE), TRUE, FALSE)</f>
        <v>1</v>
      </c>
      <c r="N2407" s="70"/>
      <c r="O2407" s="87" t="s">
        <v>1908</v>
      </c>
      <c r="P2407" s="90">
        <v>44081.403321759259</v>
      </c>
      <c r="Q2407" s="87" t="s">
        <v>2529</v>
      </c>
      <c r="R2407" s="87"/>
      <c r="S2407" s="87"/>
      <c r="T2407" s="87" t="s">
        <v>2750</v>
      </c>
      <c r="U2407" s="90">
        <v>44081.403321759259</v>
      </c>
      <c r="V2407" s="92" t="s">
        <v>4502</v>
      </c>
      <c r="W2407" s="87"/>
      <c r="X2407" s="87"/>
      <c r="Y2407" s="96" t="s">
        <v>6502</v>
      </c>
      <c r="Z2407" s="87"/>
      <c r="AA2407" s="48"/>
      <c r="AB2407" s="49"/>
      <c r="AC2407" s="48"/>
      <c r="AD2407" s="49"/>
      <c r="AE2407" s="48"/>
      <c r="AF2407" s="49"/>
      <c r="AG2407" s="48"/>
      <c r="AH2407" s="49"/>
      <c r="AI2407" s="48"/>
    </row>
    <row r="2408" spans="1:35" x14ac:dyDescent="0.25">
      <c r="A2408" s="62" t="s">
        <v>1141</v>
      </c>
      <c r="B2408" s="62" t="s">
        <v>1459</v>
      </c>
      <c r="C2408" s="63"/>
      <c r="D2408" s="64"/>
      <c r="E2408" s="65"/>
      <c r="F2408" s="66"/>
      <c r="G2408" s="63"/>
      <c r="H2408" s="67"/>
      <c r="I2408" s="68"/>
      <c r="J2408" s="68"/>
      <c r="K2408" s="34"/>
      <c r="L2408" s="75">
        <v>2408</v>
      </c>
      <c r="M2408" s="75" t="b">
        <f xml:space="preserve"> IF(AND(Edges[Relationship Date (UTC)] &gt;= Misc!$O$2, Edges[Relationship Date (UTC)] &lt;= Misc!$P$2,Edges[Tweet Date (UTC)] &gt;= Misc!$O$3, Edges[Tweet Date (UTC)] &lt;= Misc!$P$3,TRUE), TRUE, FALSE)</f>
        <v>1</v>
      </c>
      <c r="N2408" s="70"/>
      <c r="O2408" s="87" t="s">
        <v>1908</v>
      </c>
      <c r="P2408" s="90">
        <v>44081.403321759259</v>
      </c>
      <c r="Q2408" s="87" t="s">
        <v>2529</v>
      </c>
      <c r="R2408" s="87"/>
      <c r="S2408" s="87"/>
      <c r="T2408" s="87" t="s">
        <v>2750</v>
      </c>
      <c r="U2408" s="90">
        <v>44081.403321759259</v>
      </c>
      <c r="V2408" s="92" t="s">
        <v>4502</v>
      </c>
      <c r="W2408" s="87"/>
      <c r="X2408" s="87"/>
      <c r="Y2408" s="96" t="s">
        <v>6502</v>
      </c>
      <c r="Z2408" s="87"/>
      <c r="AA2408" s="48"/>
      <c r="AB2408" s="49"/>
      <c r="AC2408" s="48"/>
      <c r="AD2408" s="49"/>
      <c r="AE2408" s="48"/>
      <c r="AF2408" s="49"/>
      <c r="AG2408" s="48"/>
      <c r="AH2408" s="49"/>
      <c r="AI2408" s="48"/>
    </row>
    <row r="2409" spans="1:35" x14ac:dyDescent="0.25">
      <c r="A2409" s="62" t="s">
        <v>1141</v>
      </c>
      <c r="B2409" s="62" t="s">
        <v>1460</v>
      </c>
      <c r="C2409" s="63"/>
      <c r="D2409" s="64"/>
      <c r="E2409" s="65"/>
      <c r="F2409" s="66"/>
      <c r="G2409" s="63"/>
      <c r="H2409" s="67"/>
      <c r="I2409" s="68"/>
      <c r="J2409" s="68"/>
      <c r="K2409" s="34"/>
      <c r="L2409" s="75">
        <v>2409</v>
      </c>
      <c r="M2409" s="75" t="b">
        <f xml:space="preserve"> IF(AND(Edges[Relationship Date (UTC)] &gt;= Misc!$O$2, Edges[Relationship Date (UTC)] &lt;= Misc!$P$2,Edges[Tweet Date (UTC)] &gt;= Misc!$O$3, Edges[Tweet Date (UTC)] &lt;= Misc!$P$3,TRUE), TRUE, FALSE)</f>
        <v>1</v>
      </c>
      <c r="N2409" s="70"/>
      <c r="O2409" s="87" t="s">
        <v>1908</v>
      </c>
      <c r="P2409" s="90">
        <v>44081.403321759259</v>
      </c>
      <c r="Q2409" s="87" t="s">
        <v>2529</v>
      </c>
      <c r="R2409" s="87"/>
      <c r="S2409" s="87"/>
      <c r="T2409" s="87" t="s">
        <v>2750</v>
      </c>
      <c r="U2409" s="90">
        <v>44081.403321759259</v>
      </c>
      <c r="V2409" s="92" t="s">
        <v>4502</v>
      </c>
      <c r="W2409" s="87"/>
      <c r="X2409" s="87"/>
      <c r="Y2409" s="96" t="s">
        <v>6502</v>
      </c>
      <c r="Z2409" s="87"/>
      <c r="AA2409" s="48"/>
      <c r="AB2409" s="49"/>
      <c r="AC2409" s="48"/>
      <c r="AD2409" s="49"/>
      <c r="AE2409" s="48"/>
      <c r="AF2409" s="49"/>
      <c r="AG2409" s="48"/>
      <c r="AH2409" s="49"/>
      <c r="AI2409" s="48"/>
    </row>
    <row r="2410" spans="1:35" x14ac:dyDescent="0.25">
      <c r="A2410" s="62" t="s">
        <v>1141</v>
      </c>
      <c r="B2410" s="62" t="s">
        <v>1461</v>
      </c>
      <c r="C2410" s="63"/>
      <c r="D2410" s="64"/>
      <c r="E2410" s="65"/>
      <c r="F2410" s="66"/>
      <c r="G2410" s="63"/>
      <c r="H2410" s="67"/>
      <c r="I2410" s="68"/>
      <c r="J2410" s="68"/>
      <c r="K2410" s="34"/>
      <c r="L2410" s="75">
        <v>2410</v>
      </c>
      <c r="M2410" s="75" t="b">
        <f xml:space="preserve"> IF(AND(Edges[Relationship Date (UTC)] &gt;= Misc!$O$2, Edges[Relationship Date (UTC)] &lt;= Misc!$P$2,Edges[Tweet Date (UTC)] &gt;= Misc!$O$3, Edges[Tweet Date (UTC)] &lt;= Misc!$P$3,TRUE), TRUE, FALSE)</f>
        <v>1</v>
      </c>
      <c r="N2410" s="70"/>
      <c r="O2410" s="87" t="s">
        <v>1908</v>
      </c>
      <c r="P2410" s="90">
        <v>44081.403321759259</v>
      </c>
      <c r="Q2410" s="87" t="s">
        <v>2529</v>
      </c>
      <c r="R2410" s="87"/>
      <c r="S2410" s="87"/>
      <c r="T2410" s="87" t="s">
        <v>2750</v>
      </c>
      <c r="U2410" s="90">
        <v>44081.403321759259</v>
      </c>
      <c r="V2410" s="92" t="s">
        <v>4502</v>
      </c>
      <c r="W2410" s="87"/>
      <c r="X2410" s="87"/>
      <c r="Y2410" s="96" t="s">
        <v>6502</v>
      </c>
      <c r="Z2410" s="87"/>
      <c r="AA2410" s="48"/>
      <c r="AB2410" s="49"/>
      <c r="AC2410" s="48"/>
      <c r="AD2410" s="49"/>
      <c r="AE2410" s="48"/>
      <c r="AF2410" s="49"/>
      <c r="AG2410" s="48"/>
      <c r="AH2410" s="49"/>
      <c r="AI2410" s="48"/>
    </row>
    <row r="2411" spans="1:35" x14ac:dyDescent="0.25">
      <c r="A2411" s="62" t="s">
        <v>1141</v>
      </c>
      <c r="B2411" s="62" t="s">
        <v>1462</v>
      </c>
      <c r="C2411" s="63"/>
      <c r="D2411" s="64"/>
      <c r="E2411" s="65"/>
      <c r="F2411" s="66"/>
      <c r="G2411" s="63"/>
      <c r="H2411" s="67"/>
      <c r="I2411" s="68"/>
      <c r="J2411" s="68"/>
      <c r="K2411" s="34"/>
      <c r="L2411" s="75">
        <v>2411</v>
      </c>
      <c r="M2411" s="75" t="b">
        <f xml:space="preserve"> IF(AND(Edges[Relationship Date (UTC)] &gt;= Misc!$O$2, Edges[Relationship Date (UTC)] &lt;= Misc!$P$2,Edges[Tweet Date (UTC)] &gt;= Misc!$O$3, Edges[Tweet Date (UTC)] &lt;= Misc!$P$3,TRUE), TRUE, FALSE)</f>
        <v>1</v>
      </c>
      <c r="N2411" s="70"/>
      <c r="O2411" s="87" t="s">
        <v>1908</v>
      </c>
      <c r="P2411" s="90">
        <v>44081.403321759259</v>
      </c>
      <c r="Q2411" s="87" t="s">
        <v>2529</v>
      </c>
      <c r="R2411" s="87"/>
      <c r="S2411" s="87"/>
      <c r="T2411" s="87" t="s">
        <v>2750</v>
      </c>
      <c r="U2411" s="90">
        <v>44081.403321759259</v>
      </c>
      <c r="V2411" s="92" t="s">
        <v>4502</v>
      </c>
      <c r="W2411" s="87"/>
      <c r="X2411" s="87"/>
      <c r="Y2411" s="96" t="s">
        <v>6502</v>
      </c>
      <c r="Z2411" s="87"/>
      <c r="AA2411" s="48"/>
      <c r="AB2411" s="49"/>
      <c r="AC2411" s="48"/>
      <c r="AD2411" s="49"/>
      <c r="AE2411" s="48"/>
      <c r="AF2411" s="49"/>
      <c r="AG2411" s="48"/>
      <c r="AH2411" s="49"/>
      <c r="AI2411" s="48"/>
    </row>
    <row r="2412" spans="1:35" x14ac:dyDescent="0.25">
      <c r="A2412" s="62" t="s">
        <v>1141</v>
      </c>
      <c r="B2412" s="62" t="s">
        <v>1354</v>
      </c>
      <c r="C2412" s="63"/>
      <c r="D2412" s="64"/>
      <c r="E2412" s="65"/>
      <c r="F2412" s="66"/>
      <c r="G2412" s="63"/>
      <c r="H2412" s="67"/>
      <c r="I2412" s="68"/>
      <c r="J2412" s="68"/>
      <c r="K2412" s="34"/>
      <c r="L2412" s="75">
        <v>2412</v>
      </c>
      <c r="M2412" s="75" t="b">
        <f xml:space="preserve"> IF(AND(Edges[Relationship Date (UTC)] &gt;= Misc!$O$2, Edges[Relationship Date (UTC)] &lt;= Misc!$P$2,Edges[Tweet Date (UTC)] &gt;= Misc!$O$3, Edges[Tweet Date (UTC)] &lt;= Misc!$P$3,TRUE), TRUE, FALSE)</f>
        <v>1</v>
      </c>
      <c r="N2412" s="70"/>
      <c r="O2412" s="87" t="s">
        <v>1908</v>
      </c>
      <c r="P2412" s="90">
        <v>44081.403321759259</v>
      </c>
      <c r="Q2412" s="87" t="s">
        <v>2529</v>
      </c>
      <c r="R2412" s="87"/>
      <c r="S2412" s="87"/>
      <c r="T2412" s="87" t="s">
        <v>2750</v>
      </c>
      <c r="U2412" s="90">
        <v>44081.403321759259</v>
      </c>
      <c r="V2412" s="92" t="s">
        <v>4502</v>
      </c>
      <c r="W2412" s="87"/>
      <c r="X2412" s="87"/>
      <c r="Y2412" s="96" t="s">
        <v>6502</v>
      </c>
      <c r="Z2412" s="87"/>
      <c r="AA2412" s="48"/>
      <c r="AB2412" s="49"/>
      <c r="AC2412" s="48"/>
      <c r="AD2412" s="49"/>
      <c r="AE2412" s="48"/>
      <c r="AF2412" s="49"/>
      <c r="AG2412" s="48"/>
      <c r="AH2412" s="49"/>
      <c r="AI2412" s="48"/>
    </row>
    <row r="2413" spans="1:35" x14ac:dyDescent="0.25">
      <c r="A2413" s="62" t="s">
        <v>1141</v>
      </c>
      <c r="B2413" s="62" t="s">
        <v>1355</v>
      </c>
      <c r="C2413" s="63"/>
      <c r="D2413" s="64"/>
      <c r="E2413" s="65"/>
      <c r="F2413" s="66"/>
      <c r="G2413" s="63"/>
      <c r="H2413" s="67"/>
      <c r="I2413" s="68"/>
      <c r="J2413" s="68"/>
      <c r="K2413" s="34"/>
      <c r="L2413" s="75">
        <v>2413</v>
      </c>
      <c r="M2413" s="75" t="b">
        <f xml:space="preserve"> IF(AND(Edges[Relationship Date (UTC)] &gt;= Misc!$O$2, Edges[Relationship Date (UTC)] &lt;= Misc!$P$2,Edges[Tweet Date (UTC)] &gt;= Misc!$O$3, Edges[Tweet Date (UTC)] &lt;= Misc!$P$3,TRUE), TRUE, FALSE)</f>
        <v>1</v>
      </c>
      <c r="N2413" s="70"/>
      <c r="O2413" s="87" t="s">
        <v>1908</v>
      </c>
      <c r="P2413" s="90">
        <v>44081.403321759259</v>
      </c>
      <c r="Q2413" s="87" t="s">
        <v>2529</v>
      </c>
      <c r="R2413" s="87"/>
      <c r="S2413" s="87"/>
      <c r="T2413" s="87" t="s">
        <v>2750</v>
      </c>
      <c r="U2413" s="90">
        <v>44081.403321759259</v>
      </c>
      <c r="V2413" s="92" t="s">
        <v>4502</v>
      </c>
      <c r="W2413" s="87"/>
      <c r="X2413" s="87"/>
      <c r="Y2413" s="96" t="s">
        <v>6502</v>
      </c>
      <c r="Z2413" s="87"/>
      <c r="AA2413" s="48"/>
      <c r="AB2413" s="49"/>
      <c r="AC2413" s="48"/>
      <c r="AD2413" s="49"/>
      <c r="AE2413" s="48"/>
      <c r="AF2413" s="49"/>
      <c r="AG2413" s="48"/>
      <c r="AH2413" s="49"/>
      <c r="AI2413" s="48"/>
    </row>
    <row r="2414" spans="1:35" x14ac:dyDescent="0.25">
      <c r="A2414" s="62" t="s">
        <v>1141</v>
      </c>
      <c r="B2414" s="62" t="s">
        <v>1841</v>
      </c>
      <c r="C2414" s="63"/>
      <c r="D2414" s="64"/>
      <c r="E2414" s="65"/>
      <c r="F2414" s="66"/>
      <c r="G2414" s="63"/>
      <c r="H2414" s="67"/>
      <c r="I2414" s="68"/>
      <c r="J2414" s="68"/>
      <c r="K2414" s="34"/>
      <c r="L2414" s="75">
        <v>2414</v>
      </c>
      <c r="M2414" s="75" t="b">
        <f xml:space="preserve"> IF(AND(Edges[Relationship Date (UTC)] &gt;= Misc!$O$2, Edges[Relationship Date (UTC)] &lt;= Misc!$P$2,Edges[Tweet Date (UTC)] &gt;= Misc!$O$3, Edges[Tweet Date (UTC)] &lt;= Misc!$P$3,TRUE), TRUE, FALSE)</f>
        <v>1</v>
      </c>
      <c r="N2414" s="70"/>
      <c r="O2414" s="87" t="s">
        <v>1908</v>
      </c>
      <c r="P2414" s="90">
        <v>44081.403321759259</v>
      </c>
      <c r="Q2414" s="87" t="s">
        <v>2529</v>
      </c>
      <c r="R2414" s="87"/>
      <c r="S2414" s="87"/>
      <c r="T2414" s="87" t="s">
        <v>2750</v>
      </c>
      <c r="U2414" s="90">
        <v>44081.403321759259</v>
      </c>
      <c r="V2414" s="92" t="s">
        <v>4502</v>
      </c>
      <c r="W2414" s="87"/>
      <c r="X2414" s="87"/>
      <c r="Y2414" s="96" t="s">
        <v>6502</v>
      </c>
      <c r="Z2414" s="87"/>
      <c r="AA2414" s="48">
        <v>0</v>
      </c>
      <c r="AB2414" s="49">
        <v>0</v>
      </c>
      <c r="AC2414" s="48">
        <v>0</v>
      </c>
      <c r="AD2414" s="49">
        <v>0</v>
      </c>
      <c r="AE2414" s="48">
        <v>0</v>
      </c>
      <c r="AF2414" s="49">
        <v>0</v>
      </c>
      <c r="AG2414" s="48">
        <v>12</v>
      </c>
      <c r="AH2414" s="49">
        <v>100</v>
      </c>
      <c r="AI2414" s="48">
        <v>12</v>
      </c>
    </row>
    <row r="2415" spans="1:35" x14ac:dyDescent="0.25">
      <c r="A2415" s="62" t="s">
        <v>1142</v>
      </c>
      <c r="B2415" s="62" t="s">
        <v>1165</v>
      </c>
      <c r="C2415" s="63"/>
      <c r="D2415" s="64"/>
      <c r="E2415" s="65"/>
      <c r="F2415" s="66"/>
      <c r="G2415" s="63"/>
      <c r="H2415" s="67"/>
      <c r="I2415" s="68"/>
      <c r="J2415" s="68"/>
      <c r="K2415" s="34"/>
      <c r="L2415" s="75">
        <v>2415</v>
      </c>
      <c r="M2415" s="75" t="b">
        <f xml:space="preserve"> IF(AND(Edges[Relationship Date (UTC)] &gt;= Misc!$O$2, Edges[Relationship Date (UTC)] &lt;= Misc!$P$2,Edges[Tweet Date (UTC)] &gt;= Misc!$O$3, Edges[Tweet Date (UTC)] &lt;= Misc!$P$3,TRUE), TRUE, FALSE)</f>
        <v>1</v>
      </c>
      <c r="N2415" s="70"/>
      <c r="O2415" s="87" t="s">
        <v>1908</v>
      </c>
      <c r="P2415" s="90">
        <v>44081.386840277781</v>
      </c>
      <c r="Q2415" s="87" t="s">
        <v>1932</v>
      </c>
      <c r="R2415" s="87"/>
      <c r="S2415" s="87"/>
      <c r="T2415" s="87" t="s">
        <v>2743</v>
      </c>
      <c r="U2415" s="90">
        <v>44081.386840277781</v>
      </c>
      <c r="V2415" s="92" t="s">
        <v>4503</v>
      </c>
      <c r="W2415" s="87"/>
      <c r="X2415" s="87"/>
      <c r="Y2415" s="96" t="s">
        <v>6503</v>
      </c>
      <c r="Z2415" s="87"/>
      <c r="AA2415" s="48">
        <v>0</v>
      </c>
      <c r="AB2415" s="49">
        <v>0</v>
      </c>
      <c r="AC2415" s="48">
        <v>0</v>
      </c>
      <c r="AD2415" s="49">
        <v>0</v>
      </c>
      <c r="AE2415" s="48">
        <v>0</v>
      </c>
      <c r="AF2415" s="49">
        <v>0</v>
      </c>
      <c r="AG2415" s="48">
        <v>26</v>
      </c>
      <c r="AH2415" s="49">
        <v>100</v>
      </c>
      <c r="AI2415" s="48">
        <v>26</v>
      </c>
    </row>
    <row r="2416" spans="1:35" x14ac:dyDescent="0.25">
      <c r="A2416" s="62" t="s">
        <v>1142</v>
      </c>
      <c r="B2416" s="62" t="s">
        <v>1291</v>
      </c>
      <c r="C2416" s="63"/>
      <c r="D2416" s="64"/>
      <c r="E2416" s="65"/>
      <c r="F2416" s="66"/>
      <c r="G2416" s="63"/>
      <c r="H2416" s="67"/>
      <c r="I2416" s="68"/>
      <c r="J2416" s="68"/>
      <c r="K2416" s="34"/>
      <c r="L2416" s="75">
        <v>2416</v>
      </c>
      <c r="M2416" s="75" t="b">
        <f xml:space="preserve"> IF(AND(Edges[Relationship Date (UTC)] &gt;= Misc!$O$2, Edges[Relationship Date (UTC)] &lt;= Misc!$P$2,Edges[Tweet Date (UTC)] &gt;= Misc!$O$3, Edges[Tweet Date (UTC)] &lt;= Misc!$P$3,TRUE), TRUE, FALSE)</f>
        <v>1</v>
      </c>
      <c r="N2416" s="70"/>
      <c r="O2416" s="87" t="s">
        <v>1908</v>
      </c>
      <c r="P2416" s="90">
        <v>44081.403414351851</v>
      </c>
      <c r="Q2416" s="87" t="s">
        <v>1939</v>
      </c>
      <c r="R2416" s="87"/>
      <c r="S2416" s="87"/>
      <c r="T2416" s="87"/>
      <c r="U2416" s="90">
        <v>44081.403414351851</v>
      </c>
      <c r="V2416" s="92" t="s">
        <v>4504</v>
      </c>
      <c r="W2416" s="87"/>
      <c r="X2416" s="87"/>
      <c r="Y2416" s="96" t="s">
        <v>6504</v>
      </c>
      <c r="Z2416" s="87"/>
      <c r="AA2416" s="48">
        <v>0</v>
      </c>
      <c r="AB2416" s="49">
        <v>0</v>
      </c>
      <c r="AC2416" s="48">
        <v>0</v>
      </c>
      <c r="AD2416" s="49">
        <v>0</v>
      </c>
      <c r="AE2416" s="48">
        <v>0</v>
      </c>
      <c r="AF2416" s="49">
        <v>0</v>
      </c>
      <c r="AG2416" s="48">
        <v>47</v>
      </c>
      <c r="AH2416" s="49">
        <v>100</v>
      </c>
      <c r="AI2416" s="48">
        <v>47</v>
      </c>
    </row>
    <row r="2417" spans="1:35" x14ac:dyDescent="0.25">
      <c r="A2417" s="62" t="s">
        <v>1143</v>
      </c>
      <c r="B2417" s="62" t="s">
        <v>1165</v>
      </c>
      <c r="C2417" s="63"/>
      <c r="D2417" s="64"/>
      <c r="E2417" s="65"/>
      <c r="F2417" s="66"/>
      <c r="G2417" s="63"/>
      <c r="H2417" s="67"/>
      <c r="I2417" s="68"/>
      <c r="J2417" s="68"/>
      <c r="K2417" s="34"/>
      <c r="L2417" s="75">
        <v>2417</v>
      </c>
      <c r="M2417" s="75" t="b">
        <f xml:space="preserve"> IF(AND(Edges[Relationship Date (UTC)] &gt;= Misc!$O$2, Edges[Relationship Date (UTC)] &lt;= Misc!$P$2,Edges[Tweet Date (UTC)] &gt;= Misc!$O$3, Edges[Tweet Date (UTC)] &lt;= Misc!$P$3,TRUE), TRUE, FALSE)</f>
        <v>1</v>
      </c>
      <c r="N2417" s="70"/>
      <c r="O2417" s="87" t="s">
        <v>1908</v>
      </c>
      <c r="P2417" s="90">
        <v>44081.401504629626</v>
      </c>
      <c r="Q2417" s="87" t="s">
        <v>2312</v>
      </c>
      <c r="R2417" s="87"/>
      <c r="S2417" s="87"/>
      <c r="T2417" s="87"/>
      <c r="U2417" s="90">
        <v>44081.401504629626</v>
      </c>
      <c r="V2417" s="92" t="s">
        <v>4505</v>
      </c>
      <c r="W2417" s="87"/>
      <c r="X2417" s="87"/>
      <c r="Y2417" s="96" t="s">
        <v>6505</v>
      </c>
      <c r="Z2417" s="87"/>
      <c r="AA2417" s="48">
        <v>0</v>
      </c>
      <c r="AB2417" s="49">
        <v>0</v>
      </c>
      <c r="AC2417" s="48">
        <v>0</v>
      </c>
      <c r="AD2417" s="49">
        <v>0</v>
      </c>
      <c r="AE2417" s="48">
        <v>0</v>
      </c>
      <c r="AF2417" s="49">
        <v>0</v>
      </c>
      <c r="AG2417" s="48">
        <v>21</v>
      </c>
      <c r="AH2417" s="49">
        <v>100</v>
      </c>
      <c r="AI2417" s="48">
        <v>21</v>
      </c>
    </row>
    <row r="2418" spans="1:35" x14ac:dyDescent="0.25">
      <c r="A2418" s="62" t="s">
        <v>1143</v>
      </c>
      <c r="B2418" s="62" t="s">
        <v>1165</v>
      </c>
      <c r="C2418" s="63"/>
      <c r="D2418" s="64"/>
      <c r="E2418" s="65"/>
      <c r="F2418" s="66"/>
      <c r="G2418" s="63"/>
      <c r="H2418" s="67"/>
      <c r="I2418" s="68"/>
      <c r="J2418" s="68"/>
      <c r="K2418" s="34"/>
      <c r="L2418" s="75">
        <v>2418</v>
      </c>
      <c r="M2418" s="75" t="b">
        <f xml:space="preserve"> IF(AND(Edges[Relationship Date (UTC)] &gt;= Misc!$O$2, Edges[Relationship Date (UTC)] &lt;= Misc!$P$2,Edges[Tweet Date (UTC)] &gt;= Misc!$O$3, Edges[Tweet Date (UTC)] &lt;= Misc!$P$3,TRUE), TRUE, FALSE)</f>
        <v>1</v>
      </c>
      <c r="N2418" s="70"/>
      <c r="O2418" s="87" t="s">
        <v>1908</v>
      </c>
      <c r="P2418" s="90">
        <v>44081.403460648151</v>
      </c>
      <c r="Q2418" s="87" t="s">
        <v>2219</v>
      </c>
      <c r="R2418" s="87"/>
      <c r="S2418" s="87"/>
      <c r="T2418" s="87" t="s">
        <v>2743</v>
      </c>
      <c r="U2418" s="90">
        <v>44081.403460648151</v>
      </c>
      <c r="V2418" s="92" t="s">
        <v>4506</v>
      </c>
      <c r="W2418" s="87"/>
      <c r="X2418" s="87"/>
      <c r="Y2418" s="96" t="s">
        <v>6506</v>
      </c>
      <c r="Z2418" s="87"/>
      <c r="AA2418" s="48">
        <v>0</v>
      </c>
      <c r="AB2418" s="49">
        <v>0</v>
      </c>
      <c r="AC2418" s="48">
        <v>0</v>
      </c>
      <c r="AD2418" s="49">
        <v>0</v>
      </c>
      <c r="AE2418" s="48">
        <v>0</v>
      </c>
      <c r="AF2418" s="49">
        <v>0</v>
      </c>
      <c r="AG2418" s="48">
        <v>16</v>
      </c>
      <c r="AH2418" s="49">
        <v>100</v>
      </c>
      <c r="AI2418" s="48">
        <v>16</v>
      </c>
    </row>
    <row r="2419" spans="1:35" x14ac:dyDescent="0.25">
      <c r="A2419" s="62" t="s">
        <v>1144</v>
      </c>
      <c r="B2419" s="62" t="s">
        <v>1165</v>
      </c>
      <c r="C2419" s="63"/>
      <c r="D2419" s="64"/>
      <c r="E2419" s="65"/>
      <c r="F2419" s="66"/>
      <c r="G2419" s="63"/>
      <c r="H2419" s="67"/>
      <c r="I2419" s="68"/>
      <c r="J2419" s="68"/>
      <c r="K2419" s="34"/>
      <c r="L2419" s="75">
        <v>2419</v>
      </c>
      <c r="M2419" s="75" t="b">
        <f xml:space="preserve"> IF(AND(Edges[Relationship Date (UTC)] &gt;= Misc!$O$2, Edges[Relationship Date (UTC)] &lt;= Misc!$P$2,Edges[Tweet Date (UTC)] &gt;= Misc!$O$3, Edges[Tweet Date (UTC)] &lt;= Misc!$P$3,TRUE), TRUE, FALSE)</f>
        <v>1</v>
      </c>
      <c r="N2419" s="70"/>
      <c r="O2419" s="87" t="s">
        <v>1908</v>
      </c>
      <c r="P2419" s="90">
        <v>44081.400937500002</v>
      </c>
      <c r="Q2419" s="87" t="s">
        <v>1918</v>
      </c>
      <c r="R2419" s="87"/>
      <c r="S2419" s="87"/>
      <c r="T2419" s="87"/>
      <c r="U2419" s="90">
        <v>44081.400937500002</v>
      </c>
      <c r="V2419" s="92" t="s">
        <v>4507</v>
      </c>
      <c r="W2419" s="87"/>
      <c r="X2419" s="87"/>
      <c r="Y2419" s="96" t="s">
        <v>6507</v>
      </c>
      <c r="Z2419" s="87"/>
      <c r="AA2419" s="48">
        <v>0</v>
      </c>
      <c r="AB2419" s="49">
        <v>0</v>
      </c>
      <c r="AC2419" s="48">
        <v>0</v>
      </c>
      <c r="AD2419" s="49">
        <v>0</v>
      </c>
      <c r="AE2419" s="48">
        <v>0</v>
      </c>
      <c r="AF2419" s="49">
        <v>0</v>
      </c>
      <c r="AG2419" s="48">
        <v>44</v>
      </c>
      <c r="AH2419" s="49">
        <v>100</v>
      </c>
      <c r="AI2419" s="48">
        <v>44</v>
      </c>
    </row>
    <row r="2420" spans="1:35" x14ac:dyDescent="0.25">
      <c r="A2420" s="62" t="s">
        <v>1144</v>
      </c>
      <c r="B2420" s="62" t="s">
        <v>1416</v>
      </c>
      <c r="C2420" s="63"/>
      <c r="D2420" s="64"/>
      <c r="E2420" s="65"/>
      <c r="F2420" s="66"/>
      <c r="G2420" s="63"/>
      <c r="H2420" s="67"/>
      <c r="I2420" s="68"/>
      <c r="J2420" s="68"/>
      <c r="K2420" s="34"/>
      <c r="L2420" s="75">
        <v>2420</v>
      </c>
      <c r="M2420" s="75" t="b">
        <f xml:space="preserve"> IF(AND(Edges[Relationship Date (UTC)] &gt;= Misc!$O$2, Edges[Relationship Date (UTC)] &lt;= Misc!$P$2,Edges[Tweet Date (UTC)] &gt;= Misc!$O$3, Edges[Tweet Date (UTC)] &lt;= Misc!$P$3,TRUE), TRUE, FALSE)</f>
        <v>1</v>
      </c>
      <c r="N2420" s="70"/>
      <c r="O2420" s="87" t="s">
        <v>1908</v>
      </c>
      <c r="P2420" s="90">
        <v>44081.40347222222</v>
      </c>
      <c r="Q2420" s="87" t="s">
        <v>1994</v>
      </c>
      <c r="R2420" s="87"/>
      <c r="S2420" s="87"/>
      <c r="T2420" s="87"/>
      <c r="U2420" s="90">
        <v>44081.40347222222</v>
      </c>
      <c r="V2420" s="92" t="s">
        <v>4508</v>
      </c>
      <c r="W2420" s="87"/>
      <c r="X2420" s="87"/>
      <c r="Y2420" s="96" t="s">
        <v>6508</v>
      </c>
      <c r="Z2420" s="87"/>
      <c r="AA2420" s="48">
        <v>0</v>
      </c>
      <c r="AB2420" s="49">
        <v>0</v>
      </c>
      <c r="AC2420" s="48">
        <v>0</v>
      </c>
      <c r="AD2420" s="49">
        <v>0</v>
      </c>
      <c r="AE2420" s="48">
        <v>0</v>
      </c>
      <c r="AF2420" s="49">
        <v>0</v>
      </c>
      <c r="AG2420" s="48">
        <v>47</v>
      </c>
      <c r="AH2420" s="49">
        <v>100</v>
      </c>
      <c r="AI2420" s="48">
        <v>47</v>
      </c>
    </row>
    <row r="2421" spans="1:35" x14ac:dyDescent="0.25">
      <c r="A2421" s="62" t="s">
        <v>1145</v>
      </c>
      <c r="B2421" s="62" t="s">
        <v>1165</v>
      </c>
      <c r="C2421" s="63"/>
      <c r="D2421" s="64"/>
      <c r="E2421" s="65"/>
      <c r="F2421" s="66"/>
      <c r="G2421" s="63"/>
      <c r="H2421" s="67"/>
      <c r="I2421" s="68"/>
      <c r="J2421" s="68"/>
      <c r="K2421" s="34"/>
      <c r="L2421" s="75">
        <v>2421</v>
      </c>
      <c r="M2421" s="75" t="b">
        <f xml:space="preserve"> IF(AND(Edges[Relationship Date (UTC)] &gt;= Misc!$O$2, Edges[Relationship Date (UTC)] &lt;= Misc!$P$2,Edges[Tweet Date (UTC)] &gt;= Misc!$O$3, Edges[Tweet Date (UTC)] &lt;= Misc!$P$3,TRUE), TRUE, FALSE)</f>
        <v>1</v>
      </c>
      <c r="N2421" s="70"/>
      <c r="O2421" s="87" t="s">
        <v>1908</v>
      </c>
      <c r="P2421" s="90">
        <v>44081.403541666667</v>
      </c>
      <c r="Q2421" s="87" t="s">
        <v>1921</v>
      </c>
      <c r="R2421" s="87"/>
      <c r="S2421" s="87"/>
      <c r="T2421" s="87" t="s">
        <v>2747</v>
      </c>
      <c r="U2421" s="90">
        <v>44081.403541666667</v>
      </c>
      <c r="V2421" s="92" t="s">
        <v>4509</v>
      </c>
      <c r="W2421" s="87"/>
      <c r="X2421" s="87"/>
      <c r="Y2421" s="96" t="s">
        <v>6509</v>
      </c>
      <c r="Z2421" s="87"/>
      <c r="AA2421" s="48">
        <v>0</v>
      </c>
      <c r="AB2421" s="49">
        <v>0</v>
      </c>
      <c r="AC2421" s="48">
        <v>0</v>
      </c>
      <c r="AD2421" s="49">
        <v>0</v>
      </c>
      <c r="AE2421" s="48">
        <v>0</v>
      </c>
      <c r="AF2421" s="49">
        <v>0</v>
      </c>
      <c r="AG2421" s="48">
        <v>26</v>
      </c>
      <c r="AH2421" s="49">
        <v>100</v>
      </c>
      <c r="AI2421" s="48">
        <v>26</v>
      </c>
    </row>
    <row r="2422" spans="1:35" x14ac:dyDescent="0.25">
      <c r="A2422" s="62" t="s">
        <v>1146</v>
      </c>
      <c r="B2422" s="62" t="s">
        <v>1844</v>
      </c>
      <c r="C2422" s="63"/>
      <c r="D2422" s="64"/>
      <c r="E2422" s="65"/>
      <c r="F2422" s="66"/>
      <c r="G2422" s="63"/>
      <c r="H2422" s="67"/>
      <c r="I2422" s="68"/>
      <c r="J2422" s="68"/>
      <c r="K2422" s="34"/>
      <c r="L2422" s="75">
        <v>2422</v>
      </c>
      <c r="M2422" s="75" t="b">
        <f xml:space="preserve"> IF(AND(Edges[Relationship Date (UTC)] &gt;= Misc!$O$2, Edges[Relationship Date (UTC)] &lt;= Misc!$P$2,Edges[Tweet Date (UTC)] &gt;= Misc!$O$3, Edges[Tweet Date (UTC)] &lt;= Misc!$P$3,TRUE), TRUE, FALSE)</f>
        <v>1</v>
      </c>
      <c r="N2422" s="70"/>
      <c r="O2422" s="87" t="s">
        <v>1908</v>
      </c>
      <c r="P2422" s="90">
        <v>44081.403587962966</v>
      </c>
      <c r="Q2422" s="87" t="s">
        <v>2530</v>
      </c>
      <c r="R2422" s="87"/>
      <c r="S2422" s="87"/>
      <c r="T2422" s="87"/>
      <c r="U2422" s="90">
        <v>44081.403587962966</v>
      </c>
      <c r="V2422" s="92" t="s">
        <v>4510</v>
      </c>
      <c r="W2422" s="87"/>
      <c r="X2422" s="87"/>
      <c r="Y2422" s="96" t="s">
        <v>6510</v>
      </c>
      <c r="Z2422" s="87"/>
      <c r="AA2422" s="48">
        <v>0</v>
      </c>
      <c r="AB2422" s="49">
        <v>0</v>
      </c>
      <c r="AC2422" s="48">
        <v>0</v>
      </c>
      <c r="AD2422" s="49">
        <v>0</v>
      </c>
      <c r="AE2422" s="48">
        <v>0</v>
      </c>
      <c r="AF2422" s="49">
        <v>0</v>
      </c>
      <c r="AG2422" s="48">
        <v>45</v>
      </c>
      <c r="AH2422" s="49">
        <v>100</v>
      </c>
      <c r="AI2422" s="48">
        <v>45</v>
      </c>
    </row>
    <row r="2423" spans="1:35" x14ac:dyDescent="0.25">
      <c r="A2423" s="62" t="s">
        <v>1147</v>
      </c>
      <c r="B2423" s="62" t="s">
        <v>1398</v>
      </c>
      <c r="C2423" s="63"/>
      <c r="D2423" s="64"/>
      <c r="E2423" s="65"/>
      <c r="F2423" s="66"/>
      <c r="G2423" s="63"/>
      <c r="H2423" s="67"/>
      <c r="I2423" s="68"/>
      <c r="J2423" s="68"/>
      <c r="K2423" s="34"/>
      <c r="L2423" s="75">
        <v>2423</v>
      </c>
      <c r="M2423" s="75" t="b">
        <f xml:space="preserve"> IF(AND(Edges[Relationship Date (UTC)] &gt;= Misc!$O$2, Edges[Relationship Date (UTC)] &lt;= Misc!$P$2,Edges[Tweet Date (UTC)] &gt;= Misc!$O$3, Edges[Tweet Date (UTC)] &lt;= Misc!$P$3,TRUE), TRUE, FALSE)</f>
        <v>1</v>
      </c>
      <c r="N2423" s="70"/>
      <c r="O2423" s="87" t="s">
        <v>1908</v>
      </c>
      <c r="P2423" s="90">
        <v>44081.403599537036</v>
      </c>
      <c r="Q2423" s="87" t="s">
        <v>1976</v>
      </c>
      <c r="R2423" s="87"/>
      <c r="S2423" s="87"/>
      <c r="T2423" s="87" t="s">
        <v>2747</v>
      </c>
      <c r="U2423" s="90">
        <v>44081.403599537036</v>
      </c>
      <c r="V2423" s="92" t="s">
        <v>4511</v>
      </c>
      <c r="W2423" s="87"/>
      <c r="X2423" s="87"/>
      <c r="Y2423" s="96" t="s">
        <v>6511</v>
      </c>
      <c r="Z2423" s="87"/>
      <c r="AA2423" s="48"/>
      <c r="AB2423" s="49"/>
      <c r="AC2423" s="48"/>
      <c r="AD2423" s="49"/>
      <c r="AE2423" s="48"/>
      <c r="AF2423" s="49"/>
      <c r="AG2423" s="48"/>
      <c r="AH2423" s="49"/>
      <c r="AI2423" s="48"/>
    </row>
    <row r="2424" spans="1:35" x14ac:dyDescent="0.25">
      <c r="A2424" s="62" t="s">
        <v>1147</v>
      </c>
      <c r="B2424" s="62" t="s">
        <v>1165</v>
      </c>
      <c r="C2424" s="63"/>
      <c r="D2424" s="64"/>
      <c r="E2424" s="65"/>
      <c r="F2424" s="66"/>
      <c r="G2424" s="63"/>
      <c r="H2424" s="67"/>
      <c r="I2424" s="68"/>
      <c r="J2424" s="68"/>
      <c r="K2424" s="34"/>
      <c r="L2424" s="75">
        <v>2424</v>
      </c>
      <c r="M2424" s="75" t="b">
        <f xml:space="preserve"> IF(AND(Edges[Relationship Date (UTC)] &gt;= Misc!$O$2, Edges[Relationship Date (UTC)] &lt;= Misc!$P$2,Edges[Tweet Date (UTC)] &gt;= Misc!$O$3, Edges[Tweet Date (UTC)] &lt;= Misc!$P$3,TRUE), TRUE, FALSE)</f>
        <v>1</v>
      </c>
      <c r="N2424" s="70"/>
      <c r="O2424" s="87" t="s">
        <v>1908</v>
      </c>
      <c r="P2424" s="90">
        <v>44081.401631944442</v>
      </c>
      <c r="Q2424" s="87" t="s">
        <v>2312</v>
      </c>
      <c r="R2424" s="87"/>
      <c r="S2424" s="87"/>
      <c r="T2424" s="87"/>
      <c r="U2424" s="90">
        <v>44081.401631944442</v>
      </c>
      <c r="V2424" s="92" t="s">
        <v>4512</v>
      </c>
      <c r="W2424" s="87"/>
      <c r="X2424" s="87"/>
      <c r="Y2424" s="96" t="s">
        <v>6512</v>
      </c>
      <c r="Z2424" s="87"/>
      <c r="AA2424" s="48">
        <v>0</v>
      </c>
      <c r="AB2424" s="49">
        <v>0</v>
      </c>
      <c r="AC2424" s="48">
        <v>0</v>
      </c>
      <c r="AD2424" s="49">
        <v>0</v>
      </c>
      <c r="AE2424" s="48">
        <v>0</v>
      </c>
      <c r="AF2424" s="49">
        <v>0</v>
      </c>
      <c r="AG2424" s="48">
        <v>21</v>
      </c>
      <c r="AH2424" s="49">
        <v>100</v>
      </c>
      <c r="AI2424" s="48">
        <v>21</v>
      </c>
    </row>
    <row r="2425" spans="1:35" x14ac:dyDescent="0.25">
      <c r="A2425" s="62" t="s">
        <v>1147</v>
      </c>
      <c r="B2425" s="62" t="s">
        <v>1365</v>
      </c>
      <c r="C2425" s="63"/>
      <c r="D2425" s="64"/>
      <c r="E2425" s="65"/>
      <c r="F2425" s="66"/>
      <c r="G2425" s="63"/>
      <c r="H2425" s="67"/>
      <c r="I2425" s="68"/>
      <c r="J2425" s="68"/>
      <c r="K2425" s="34"/>
      <c r="L2425" s="75">
        <v>2425</v>
      </c>
      <c r="M2425" s="75" t="b">
        <f xml:space="preserve"> IF(AND(Edges[Relationship Date (UTC)] &gt;= Misc!$O$2, Edges[Relationship Date (UTC)] &lt;= Misc!$P$2,Edges[Tweet Date (UTC)] &gt;= Misc!$O$3, Edges[Tweet Date (UTC)] &lt;= Misc!$P$3,TRUE), TRUE, FALSE)</f>
        <v>1</v>
      </c>
      <c r="N2425" s="70"/>
      <c r="O2425" s="87" t="s">
        <v>1908</v>
      </c>
      <c r="P2425" s="90">
        <v>44081.401909722219</v>
      </c>
      <c r="Q2425" s="87" t="s">
        <v>1931</v>
      </c>
      <c r="R2425" s="87"/>
      <c r="S2425" s="87"/>
      <c r="T2425" s="87"/>
      <c r="U2425" s="90">
        <v>44081.401909722219</v>
      </c>
      <c r="V2425" s="92" t="s">
        <v>4513</v>
      </c>
      <c r="W2425" s="87"/>
      <c r="X2425" s="87"/>
      <c r="Y2425" s="96" t="s">
        <v>6513</v>
      </c>
      <c r="Z2425" s="87"/>
      <c r="AA2425" s="48">
        <v>0</v>
      </c>
      <c r="AB2425" s="49">
        <v>0</v>
      </c>
      <c r="AC2425" s="48">
        <v>0</v>
      </c>
      <c r="AD2425" s="49">
        <v>0</v>
      </c>
      <c r="AE2425" s="48">
        <v>0</v>
      </c>
      <c r="AF2425" s="49">
        <v>0</v>
      </c>
      <c r="AG2425" s="48">
        <v>42</v>
      </c>
      <c r="AH2425" s="49">
        <v>100</v>
      </c>
      <c r="AI2425" s="48">
        <v>42</v>
      </c>
    </row>
    <row r="2426" spans="1:35" x14ac:dyDescent="0.25">
      <c r="A2426" s="62" t="s">
        <v>1147</v>
      </c>
      <c r="B2426" s="62" t="s">
        <v>1291</v>
      </c>
      <c r="C2426" s="63"/>
      <c r="D2426" s="64"/>
      <c r="E2426" s="65"/>
      <c r="F2426" s="66"/>
      <c r="G2426" s="63"/>
      <c r="H2426" s="67"/>
      <c r="I2426" s="68"/>
      <c r="J2426" s="68"/>
      <c r="K2426" s="34"/>
      <c r="L2426" s="75">
        <v>2426</v>
      </c>
      <c r="M2426" s="75" t="b">
        <f xml:space="preserve"> IF(AND(Edges[Relationship Date (UTC)] &gt;= Misc!$O$2, Edges[Relationship Date (UTC)] &lt;= Misc!$P$2,Edges[Tweet Date (UTC)] &gt;= Misc!$O$3, Edges[Tweet Date (UTC)] &lt;= Misc!$P$3,TRUE), TRUE, FALSE)</f>
        <v>1</v>
      </c>
      <c r="N2426" s="70"/>
      <c r="O2426" s="87" t="s">
        <v>1908</v>
      </c>
      <c r="P2426" s="90">
        <v>44081.40353009259</v>
      </c>
      <c r="Q2426" s="87" t="s">
        <v>1939</v>
      </c>
      <c r="R2426" s="87"/>
      <c r="S2426" s="87"/>
      <c r="T2426" s="87"/>
      <c r="U2426" s="90">
        <v>44081.40353009259</v>
      </c>
      <c r="V2426" s="92" t="s">
        <v>4514</v>
      </c>
      <c r="W2426" s="87"/>
      <c r="X2426" s="87"/>
      <c r="Y2426" s="96" t="s">
        <v>6514</v>
      </c>
      <c r="Z2426" s="87"/>
      <c r="AA2426" s="48">
        <v>0</v>
      </c>
      <c r="AB2426" s="49">
        <v>0</v>
      </c>
      <c r="AC2426" s="48">
        <v>0</v>
      </c>
      <c r="AD2426" s="49">
        <v>0</v>
      </c>
      <c r="AE2426" s="48">
        <v>0</v>
      </c>
      <c r="AF2426" s="49">
        <v>0</v>
      </c>
      <c r="AG2426" s="48">
        <v>47</v>
      </c>
      <c r="AH2426" s="49">
        <v>100</v>
      </c>
      <c r="AI2426" s="48">
        <v>47</v>
      </c>
    </row>
    <row r="2427" spans="1:35" x14ac:dyDescent="0.25">
      <c r="A2427" s="62" t="s">
        <v>1147</v>
      </c>
      <c r="B2427" s="62" t="s">
        <v>1165</v>
      </c>
      <c r="C2427" s="63"/>
      <c r="D2427" s="64"/>
      <c r="E2427" s="65"/>
      <c r="F2427" s="66"/>
      <c r="G2427" s="63"/>
      <c r="H2427" s="67"/>
      <c r="I2427" s="68"/>
      <c r="J2427" s="68"/>
      <c r="K2427" s="34"/>
      <c r="L2427" s="75">
        <v>2427</v>
      </c>
      <c r="M2427" s="75" t="b">
        <f xml:space="preserve"> IF(AND(Edges[Relationship Date (UTC)] &gt;= Misc!$O$2, Edges[Relationship Date (UTC)] &lt;= Misc!$P$2,Edges[Tweet Date (UTC)] &gt;= Misc!$O$3, Edges[Tweet Date (UTC)] &lt;= Misc!$P$3,TRUE), TRUE, FALSE)</f>
        <v>1</v>
      </c>
      <c r="N2427" s="70"/>
      <c r="O2427" s="87" t="s">
        <v>1908</v>
      </c>
      <c r="P2427" s="90">
        <v>44081.403599537036</v>
      </c>
      <c r="Q2427" s="87" t="s">
        <v>1976</v>
      </c>
      <c r="R2427" s="87"/>
      <c r="S2427" s="87"/>
      <c r="T2427" s="87" t="s">
        <v>2747</v>
      </c>
      <c r="U2427" s="90">
        <v>44081.403599537036</v>
      </c>
      <c r="V2427" s="92" t="s">
        <v>4511</v>
      </c>
      <c r="W2427" s="87"/>
      <c r="X2427" s="87"/>
      <c r="Y2427" s="96" t="s">
        <v>6511</v>
      </c>
      <c r="Z2427" s="87"/>
      <c r="AA2427" s="48">
        <v>0</v>
      </c>
      <c r="AB2427" s="49">
        <v>0</v>
      </c>
      <c r="AC2427" s="48">
        <v>0</v>
      </c>
      <c r="AD2427" s="49">
        <v>0</v>
      </c>
      <c r="AE2427" s="48">
        <v>0</v>
      </c>
      <c r="AF2427" s="49">
        <v>0</v>
      </c>
      <c r="AG2427" s="48">
        <v>27</v>
      </c>
      <c r="AH2427" s="49">
        <v>100</v>
      </c>
      <c r="AI2427" s="48">
        <v>27</v>
      </c>
    </row>
    <row r="2428" spans="1:35" x14ac:dyDescent="0.25">
      <c r="A2428" s="62" t="s">
        <v>1148</v>
      </c>
      <c r="B2428" s="62" t="s">
        <v>1494</v>
      </c>
      <c r="C2428" s="63"/>
      <c r="D2428" s="64"/>
      <c r="E2428" s="65"/>
      <c r="F2428" s="66"/>
      <c r="G2428" s="63"/>
      <c r="H2428" s="67"/>
      <c r="I2428" s="68"/>
      <c r="J2428" s="68"/>
      <c r="K2428" s="34"/>
      <c r="L2428" s="75">
        <v>2428</v>
      </c>
      <c r="M2428" s="75" t="b">
        <f xml:space="preserve"> IF(AND(Edges[Relationship Date (UTC)] &gt;= Misc!$O$2, Edges[Relationship Date (UTC)] &lt;= Misc!$P$2,Edges[Tweet Date (UTC)] &gt;= Misc!$O$3, Edges[Tweet Date (UTC)] &lt;= Misc!$P$3,TRUE), TRUE, FALSE)</f>
        <v>1</v>
      </c>
      <c r="N2428" s="70"/>
      <c r="O2428" s="87" t="s">
        <v>1908</v>
      </c>
      <c r="P2428" s="90">
        <v>44081.402928240743</v>
      </c>
      <c r="Q2428" s="87" t="s">
        <v>2071</v>
      </c>
      <c r="R2428" s="87"/>
      <c r="S2428" s="87"/>
      <c r="T2428" s="87" t="s">
        <v>2788</v>
      </c>
      <c r="U2428" s="90">
        <v>44081.402928240743</v>
      </c>
      <c r="V2428" s="92" t="s">
        <v>4515</v>
      </c>
      <c r="W2428" s="87"/>
      <c r="X2428" s="87"/>
      <c r="Y2428" s="96" t="s">
        <v>6515</v>
      </c>
      <c r="Z2428" s="87"/>
      <c r="AA2428" s="48">
        <v>0</v>
      </c>
      <c r="AB2428" s="49">
        <v>0</v>
      </c>
      <c r="AC2428" s="48">
        <v>0</v>
      </c>
      <c r="AD2428" s="49">
        <v>0</v>
      </c>
      <c r="AE2428" s="48">
        <v>0</v>
      </c>
      <c r="AF2428" s="49">
        <v>0</v>
      </c>
      <c r="AG2428" s="48">
        <v>14</v>
      </c>
      <c r="AH2428" s="49">
        <v>100</v>
      </c>
      <c r="AI2428" s="48">
        <v>14</v>
      </c>
    </row>
    <row r="2429" spans="1:35" x14ac:dyDescent="0.25">
      <c r="A2429" s="62" t="s">
        <v>1148</v>
      </c>
      <c r="B2429" s="62" t="s">
        <v>1539</v>
      </c>
      <c r="C2429" s="63"/>
      <c r="D2429" s="64"/>
      <c r="E2429" s="65"/>
      <c r="F2429" s="66"/>
      <c r="G2429" s="63"/>
      <c r="H2429" s="67"/>
      <c r="I2429" s="68"/>
      <c r="J2429" s="68"/>
      <c r="K2429" s="34"/>
      <c r="L2429" s="75">
        <v>2429</v>
      </c>
      <c r="M2429" s="75" t="b">
        <f xml:space="preserve"> IF(AND(Edges[Relationship Date (UTC)] &gt;= Misc!$O$2, Edges[Relationship Date (UTC)] &lt;= Misc!$P$2,Edges[Tweet Date (UTC)] &gt;= Misc!$O$3, Edges[Tweet Date (UTC)] &lt;= Misc!$P$3,TRUE), TRUE, FALSE)</f>
        <v>1</v>
      </c>
      <c r="N2429" s="70"/>
      <c r="O2429" s="87" t="s">
        <v>1908</v>
      </c>
      <c r="P2429" s="90">
        <v>44081.403009259258</v>
      </c>
      <c r="Q2429" s="87" t="s">
        <v>2112</v>
      </c>
      <c r="R2429" s="87"/>
      <c r="S2429" s="87"/>
      <c r="T2429" s="87" t="s">
        <v>2803</v>
      </c>
      <c r="U2429" s="90">
        <v>44081.403009259258</v>
      </c>
      <c r="V2429" s="92" t="s">
        <v>4516</v>
      </c>
      <c r="W2429" s="87"/>
      <c r="X2429" s="87"/>
      <c r="Y2429" s="96" t="s">
        <v>6516</v>
      </c>
      <c r="Z2429" s="87"/>
      <c r="AA2429" s="48">
        <v>0</v>
      </c>
      <c r="AB2429" s="49">
        <v>0</v>
      </c>
      <c r="AC2429" s="48">
        <v>0</v>
      </c>
      <c r="AD2429" s="49">
        <v>0</v>
      </c>
      <c r="AE2429" s="48">
        <v>0</v>
      </c>
      <c r="AF2429" s="49">
        <v>0</v>
      </c>
      <c r="AG2429" s="48">
        <v>41</v>
      </c>
      <c r="AH2429" s="49">
        <v>100</v>
      </c>
      <c r="AI2429" s="48">
        <v>41</v>
      </c>
    </row>
    <row r="2430" spans="1:35" x14ac:dyDescent="0.25">
      <c r="A2430" s="62" t="s">
        <v>1149</v>
      </c>
      <c r="B2430" s="62" t="s">
        <v>1149</v>
      </c>
      <c r="C2430" s="63"/>
      <c r="D2430" s="64"/>
      <c r="E2430" s="65"/>
      <c r="F2430" s="66"/>
      <c r="G2430" s="63"/>
      <c r="H2430" s="67"/>
      <c r="I2430" s="68"/>
      <c r="J2430" s="68"/>
      <c r="K2430" s="34"/>
      <c r="L2430" s="75">
        <v>2430</v>
      </c>
      <c r="M2430" s="75" t="b">
        <f xml:space="preserve"> IF(AND(Edges[Relationship Date (UTC)] &gt;= Misc!$O$2, Edges[Relationship Date (UTC)] &lt;= Misc!$P$2,Edges[Tweet Date (UTC)] &gt;= Misc!$O$3, Edges[Tweet Date (UTC)] &lt;= Misc!$P$3,TRUE), TRUE, FALSE)</f>
        <v>1</v>
      </c>
      <c r="N2430" s="70"/>
      <c r="O2430" s="87" t="s">
        <v>178</v>
      </c>
      <c r="P2430" s="90">
        <v>44081.388703703706</v>
      </c>
      <c r="Q2430" s="87" t="s">
        <v>2531</v>
      </c>
      <c r="R2430" s="87"/>
      <c r="S2430" s="87"/>
      <c r="T2430" s="87" t="s">
        <v>2743</v>
      </c>
      <c r="U2430" s="90">
        <v>44081.388703703706</v>
      </c>
      <c r="V2430" s="92" t="s">
        <v>4517</v>
      </c>
      <c r="W2430" s="87"/>
      <c r="X2430" s="87"/>
      <c r="Y2430" s="96" t="s">
        <v>6517</v>
      </c>
      <c r="Z2430" s="87"/>
      <c r="AA2430" s="48">
        <v>0</v>
      </c>
      <c r="AB2430" s="49">
        <v>0</v>
      </c>
      <c r="AC2430" s="48">
        <v>0</v>
      </c>
      <c r="AD2430" s="49">
        <v>0</v>
      </c>
      <c r="AE2430" s="48">
        <v>0</v>
      </c>
      <c r="AF2430" s="49">
        <v>0</v>
      </c>
      <c r="AG2430" s="48">
        <v>20</v>
      </c>
      <c r="AH2430" s="49">
        <v>100</v>
      </c>
      <c r="AI2430" s="48">
        <v>20</v>
      </c>
    </row>
    <row r="2431" spans="1:35" x14ac:dyDescent="0.25">
      <c r="A2431" s="62" t="s">
        <v>1148</v>
      </c>
      <c r="B2431" s="62" t="s">
        <v>1149</v>
      </c>
      <c r="C2431" s="63"/>
      <c r="D2431" s="64"/>
      <c r="E2431" s="65"/>
      <c r="F2431" s="66"/>
      <c r="G2431" s="63"/>
      <c r="H2431" s="67"/>
      <c r="I2431" s="68"/>
      <c r="J2431" s="68"/>
      <c r="K2431" s="34"/>
      <c r="L2431" s="75">
        <v>2431</v>
      </c>
      <c r="M2431" s="75" t="b">
        <f xml:space="preserve"> IF(AND(Edges[Relationship Date (UTC)] &gt;= Misc!$O$2, Edges[Relationship Date (UTC)] &lt;= Misc!$P$2,Edges[Tweet Date (UTC)] &gt;= Misc!$O$3, Edges[Tweet Date (UTC)] &lt;= Misc!$P$3,TRUE), TRUE, FALSE)</f>
        <v>1</v>
      </c>
      <c r="N2431" s="70"/>
      <c r="O2431" s="87" t="s">
        <v>1908</v>
      </c>
      <c r="P2431" s="90">
        <v>44081.403645833336</v>
      </c>
      <c r="Q2431" s="87" t="s">
        <v>1916</v>
      </c>
      <c r="R2431" s="87"/>
      <c r="S2431" s="87"/>
      <c r="T2431" s="87" t="s">
        <v>2743</v>
      </c>
      <c r="U2431" s="90">
        <v>44081.403645833336</v>
      </c>
      <c r="V2431" s="92" t="s">
        <v>4518</v>
      </c>
      <c r="W2431" s="87"/>
      <c r="X2431" s="87"/>
      <c r="Y2431" s="96" t="s">
        <v>6518</v>
      </c>
      <c r="Z2431" s="87"/>
      <c r="AA2431" s="48"/>
      <c r="AB2431" s="49"/>
      <c r="AC2431" s="48"/>
      <c r="AD2431" s="49"/>
      <c r="AE2431" s="48"/>
      <c r="AF2431" s="49"/>
      <c r="AG2431" s="48"/>
      <c r="AH2431" s="49"/>
      <c r="AI2431" s="48"/>
    </row>
    <row r="2432" spans="1:35" x14ac:dyDescent="0.25">
      <c r="A2432" s="62" t="s">
        <v>1148</v>
      </c>
      <c r="B2432" s="62" t="s">
        <v>1165</v>
      </c>
      <c r="C2432" s="63"/>
      <c r="D2432" s="64"/>
      <c r="E2432" s="65"/>
      <c r="F2432" s="66"/>
      <c r="G2432" s="63"/>
      <c r="H2432" s="67"/>
      <c r="I2432" s="68"/>
      <c r="J2432" s="68"/>
      <c r="K2432" s="34"/>
      <c r="L2432" s="75">
        <v>2432</v>
      </c>
      <c r="M2432" s="75" t="b">
        <f xml:space="preserve"> IF(AND(Edges[Relationship Date (UTC)] &gt;= Misc!$O$2, Edges[Relationship Date (UTC)] &lt;= Misc!$P$2,Edges[Tweet Date (UTC)] &gt;= Misc!$O$3, Edges[Tweet Date (UTC)] &lt;= Misc!$P$3,TRUE), TRUE, FALSE)</f>
        <v>1</v>
      </c>
      <c r="N2432" s="70"/>
      <c r="O2432" s="87" t="s">
        <v>1908</v>
      </c>
      <c r="P2432" s="90">
        <v>44081.392881944441</v>
      </c>
      <c r="Q2432" s="87" t="s">
        <v>2312</v>
      </c>
      <c r="R2432" s="87"/>
      <c r="S2432" s="87"/>
      <c r="T2432" s="87"/>
      <c r="U2432" s="90">
        <v>44081.392881944441</v>
      </c>
      <c r="V2432" s="92" t="s">
        <v>4519</v>
      </c>
      <c r="W2432" s="87"/>
      <c r="X2432" s="87"/>
      <c r="Y2432" s="96" t="s">
        <v>6519</v>
      </c>
      <c r="Z2432" s="87"/>
      <c r="AA2432" s="48">
        <v>0</v>
      </c>
      <c r="AB2432" s="49">
        <v>0</v>
      </c>
      <c r="AC2432" s="48">
        <v>0</v>
      </c>
      <c r="AD2432" s="49">
        <v>0</v>
      </c>
      <c r="AE2432" s="48">
        <v>0</v>
      </c>
      <c r="AF2432" s="49">
        <v>0</v>
      </c>
      <c r="AG2432" s="48">
        <v>21</v>
      </c>
      <c r="AH2432" s="49">
        <v>100</v>
      </c>
      <c r="AI2432" s="48">
        <v>21</v>
      </c>
    </row>
    <row r="2433" spans="1:35" x14ac:dyDescent="0.25">
      <c r="A2433" s="62" t="s">
        <v>1148</v>
      </c>
      <c r="B2433" s="62" t="s">
        <v>1269</v>
      </c>
      <c r="C2433" s="63"/>
      <c r="D2433" s="64"/>
      <c r="E2433" s="65"/>
      <c r="F2433" s="66"/>
      <c r="G2433" s="63"/>
      <c r="H2433" s="67"/>
      <c r="I2433" s="68"/>
      <c r="J2433" s="68"/>
      <c r="K2433" s="34"/>
      <c r="L2433" s="75">
        <v>2433</v>
      </c>
      <c r="M2433" s="75" t="b">
        <f xml:space="preserve"> IF(AND(Edges[Relationship Date (UTC)] &gt;= Misc!$O$2, Edges[Relationship Date (UTC)] &lt;= Misc!$P$2,Edges[Tweet Date (UTC)] &gt;= Misc!$O$3, Edges[Tweet Date (UTC)] &lt;= Misc!$P$3,TRUE), TRUE, FALSE)</f>
        <v>1</v>
      </c>
      <c r="N2433" s="70"/>
      <c r="O2433" s="87" t="s">
        <v>1908</v>
      </c>
      <c r="P2433" s="90">
        <v>44081.393101851849</v>
      </c>
      <c r="Q2433" s="87" t="s">
        <v>2363</v>
      </c>
      <c r="R2433" s="87"/>
      <c r="S2433" s="87"/>
      <c r="T2433" s="87" t="s">
        <v>2743</v>
      </c>
      <c r="U2433" s="90">
        <v>44081.393101851849</v>
      </c>
      <c r="V2433" s="92" t="s">
        <v>4520</v>
      </c>
      <c r="W2433" s="87"/>
      <c r="X2433" s="87"/>
      <c r="Y2433" s="96" t="s">
        <v>6520</v>
      </c>
      <c r="Z2433" s="87"/>
      <c r="AA2433" s="48">
        <v>0</v>
      </c>
      <c r="AB2433" s="49">
        <v>0</v>
      </c>
      <c r="AC2433" s="48">
        <v>0</v>
      </c>
      <c r="AD2433" s="49">
        <v>0</v>
      </c>
      <c r="AE2433" s="48">
        <v>0</v>
      </c>
      <c r="AF2433" s="49">
        <v>0</v>
      </c>
      <c r="AG2433" s="48">
        <v>26</v>
      </c>
      <c r="AH2433" s="49">
        <v>100</v>
      </c>
      <c r="AI2433" s="48">
        <v>26</v>
      </c>
    </row>
    <row r="2434" spans="1:35" x14ac:dyDescent="0.25">
      <c r="A2434" s="62" t="s">
        <v>1148</v>
      </c>
      <c r="B2434" s="62" t="s">
        <v>1291</v>
      </c>
      <c r="C2434" s="63"/>
      <c r="D2434" s="64"/>
      <c r="E2434" s="65"/>
      <c r="F2434" s="66"/>
      <c r="G2434" s="63"/>
      <c r="H2434" s="67"/>
      <c r="I2434" s="68"/>
      <c r="J2434" s="68"/>
      <c r="K2434" s="34"/>
      <c r="L2434" s="75">
        <v>2434</v>
      </c>
      <c r="M2434" s="75" t="b">
        <f xml:space="preserve"> IF(AND(Edges[Relationship Date (UTC)] &gt;= Misc!$O$2, Edges[Relationship Date (UTC)] &lt;= Misc!$P$2,Edges[Tweet Date (UTC)] &gt;= Misc!$O$3, Edges[Tweet Date (UTC)] &lt;= Misc!$P$3,TRUE), TRUE, FALSE)</f>
        <v>1</v>
      </c>
      <c r="N2434" s="70"/>
      <c r="O2434" s="87" t="s">
        <v>1908</v>
      </c>
      <c r="P2434" s="90">
        <v>44081.400300925925</v>
      </c>
      <c r="Q2434" s="87" t="s">
        <v>1939</v>
      </c>
      <c r="R2434" s="87"/>
      <c r="S2434" s="87"/>
      <c r="T2434" s="87"/>
      <c r="U2434" s="90">
        <v>44081.400300925925</v>
      </c>
      <c r="V2434" s="92" t="s">
        <v>4521</v>
      </c>
      <c r="W2434" s="87"/>
      <c r="X2434" s="87"/>
      <c r="Y2434" s="96" t="s">
        <v>6521</v>
      </c>
      <c r="Z2434" s="87"/>
      <c r="AA2434" s="48">
        <v>0</v>
      </c>
      <c r="AB2434" s="49">
        <v>0</v>
      </c>
      <c r="AC2434" s="48">
        <v>0</v>
      </c>
      <c r="AD2434" s="49">
        <v>0</v>
      </c>
      <c r="AE2434" s="48">
        <v>0</v>
      </c>
      <c r="AF2434" s="49">
        <v>0</v>
      </c>
      <c r="AG2434" s="48">
        <v>47</v>
      </c>
      <c r="AH2434" s="49">
        <v>100</v>
      </c>
      <c r="AI2434" s="48">
        <v>47</v>
      </c>
    </row>
    <row r="2435" spans="1:35" x14ac:dyDescent="0.25">
      <c r="A2435" s="62" t="s">
        <v>1148</v>
      </c>
      <c r="B2435" s="62" t="s">
        <v>1509</v>
      </c>
      <c r="C2435" s="63"/>
      <c r="D2435" s="64"/>
      <c r="E2435" s="65"/>
      <c r="F2435" s="66"/>
      <c r="G2435" s="63"/>
      <c r="H2435" s="67"/>
      <c r="I2435" s="68"/>
      <c r="J2435" s="68"/>
      <c r="K2435" s="34"/>
      <c r="L2435" s="75">
        <v>2435</v>
      </c>
      <c r="M2435" s="75" t="b">
        <f xml:space="preserve"> IF(AND(Edges[Relationship Date (UTC)] &gt;= Misc!$O$2, Edges[Relationship Date (UTC)] &lt;= Misc!$P$2,Edges[Tweet Date (UTC)] &gt;= Misc!$O$3, Edges[Tweet Date (UTC)] &lt;= Misc!$P$3,TRUE), TRUE, FALSE)</f>
        <v>1</v>
      </c>
      <c r="N2435" s="70"/>
      <c r="O2435" s="87" t="s">
        <v>1908</v>
      </c>
      <c r="P2435" s="90">
        <v>44081.400648148148</v>
      </c>
      <c r="Q2435" s="87" t="s">
        <v>2090</v>
      </c>
      <c r="R2435" s="87"/>
      <c r="S2435" s="87"/>
      <c r="T2435" s="87" t="s">
        <v>2794</v>
      </c>
      <c r="U2435" s="90">
        <v>44081.400648148148</v>
      </c>
      <c r="V2435" s="92" t="s">
        <v>4522</v>
      </c>
      <c r="W2435" s="87"/>
      <c r="X2435" s="87"/>
      <c r="Y2435" s="96" t="s">
        <v>6522</v>
      </c>
      <c r="Z2435" s="87"/>
      <c r="AA2435" s="48">
        <v>0</v>
      </c>
      <c r="AB2435" s="49">
        <v>0</v>
      </c>
      <c r="AC2435" s="48">
        <v>0</v>
      </c>
      <c r="AD2435" s="49">
        <v>0</v>
      </c>
      <c r="AE2435" s="48">
        <v>0</v>
      </c>
      <c r="AF2435" s="49">
        <v>0</v>
      </c>
      <c r="AG2435" s="48">
        <v>33</v>
      </c>
      <c r="AH2435" s="49">
        <v>100</v>
      </c>
      <c r="AI2435" s="48">
        <v>33</v>
      </c>
    </row>
    <row r="2436" spans="1:35" x14ac:dyDescent="0.25">
      <c r="A2436" s="62" t="s">
        <v>1148</v>
      </c>
      <c r="B2436" s="62" t="s">
        <v>1165</v>
      </c>
      <c r="C2436" s="63"/>
      <c r="D2436" s="64"/>
      <c r="E2436" s="65"/>
      <c r="F2436" s="66"/>
      <c r="G2436" s="63"/>
      <c r="H2436" s="67"/>
      <c r="I2436" s="68"/>
      <c r="J2436" s="68"/>
      <c r="K2436" s="34"/>
      <c r="L2436" s="75">
        <v>2436</v>
      </c>
      <c r="M2436" s="75" t="b">
        <f xml:space="preserve"> IF(AND(Edges[Relationship Date (UTC)] &gt;= Misc!$O$2, Edges[Relationship Date (UTC)] &lt;= Misc!$P$2,Edges[Tweet Date (UTC)] &gt;= Misc!$O$3, Edges[Tweet Date (UTC)] &lt;= Misc!$P$3,TRUE), TRUE, FALSE)</f>
        <v>1</v>
      </c>
      <c r="N2436" s="70"/>
      <c r="O2436" s="87" t="s">
        <v>1908</v>
      </c>
      <c r="P2436" s="90">
        <v>44081.400729166664</v>
      </c>
      <c r="Q2436" s="87" t="s">
        <v>2111</v>
      </c>
      <c r="R2436" s="87"/>
      <c r="S2436" s="87"/>
      <c r="T2436" s="87" t="s">
        <v>2802</v>
      </c>
      <c r="U2436" s="90">
        <v>44081.400729166664</v>
      </c>
      <c r="V2436" s="92" t="s">
        <v>4523</v>
      </c>
      <c r="W2436" s="87"/>
      <c r="X2436" s="87"/>
      <c r="Y2436" s="96" t="s">
        <v>6523</v>
      </c>
      <c r="Z2436" s="87"/>
      <c r="AA2436" s="48"/>
      <c r="AB2436" s="49"/>
      <c r="AC2436" s="48"/>
      <c r="AD2436" s="49"/>
      <c r="AE2436" s="48"/>
      <c r="AF2436" s="49"/>
      <c r="AG2436" s="48"/>
      <c r="AH2436" s="49"/>
      <c r="AI2436" s="48"/>
    </row>
    <row r="2437" spans="1:35" x14ac:dyDescent="0.25">
      <c r="A2437" s="62" t="s">
        <v>1148</v>
      </c>
      <c r="B2437" s="62" t="s">
        <v>1538</v>
      </c>
      <c r="C2437" s="63"/>
      <c r="D2437" s="64"/>
      <c r="E2437" s="65"/>
      <c r="F2437" s="66"/>
      <c r="G2437" s="63"/>
      <c r="H2437" s="67"/>
      <c r="I2437" s="68"/>
      <c r="J2437" s="68"/>
      <c r="K2437" s="34"/>
      <c r="L2437" s="75">
        <v>2437</v>
      </c>
      <c r="M2437" s="75" t="b">
        <f xml:space="preserve"> IF(AND(Edges[Relationship Date (UTC)] &gt;= Misc!$O$2, Edges[Relationship Date (UTC)] &lt;= Misc!$P$2,Edges[Tweet Date (UTC)] &gt;= Misc!$O$3, Edges[Tweet Date (UTC)] &lt;= Misc!$P$3,TRUE), TRUE, FALSE)</f>
        <v>1</v>
      </c>
      <c r="N2437" s="70"/>
      <c r="O2437" s="87" t="s">
        <v>1908</v>
      </c>
      <c r="P2437" s="90">
        <v>44081.400729166664</v>
      </c>
      <c r="Q2437" s="87" t="s">
        <v>2111</v>
      </c>
      <c r="R2437" s="87"/>
      <c r="S2437" s="87"/>
      <c r="T2437" s="87" t="s">
        <v>2802</v>
      </c>
      <c r="U2437" s="90">
        <v>44081.400729166664</v>
      </c>
      <c r="V2437" s="92" t="s">
        <v>4523</v>
      </c>
      <c r="W2437" s="87"/>
      <c r="X2437" s="87"/>
      <c r="Y2437" s="96" t="s">
        <v>6523</v>
      </c>
      <c r="Z2437" s="87"/>
      <c r="AA2437" s="48">
        <v>0</v>
      </c>
      <c r="AB2437" s="49">
        <v>0</v>
      </c>
      <c r="AC2437" s="48">
        <v>0</v>
      </c>
      <c r="AD2437" s="49">
        <v>0</v>
      </c>
      <c r="AE2437" s="48">
        <v>0</v>
      </c>
      <c r="AF2437" s="49">
        <v>0</v>
      </c>
      <c r="AG2437" s="48">
        <v>29</v>
      </c>
      <c r="AH2437" s="49">
        <v>100</v>
      </c>
      <c r="AI2437" s="48">
        <v>29</v>
      </c>
    </row>
    <row r="2438" spans="1:35" x14ac:dyDescent="0.25">
      <c r="A2438" s="62" t="s">
        <v>1148</v>
      </c>
      <c r="B2438" s="62" t="s">
        <v>1165</v>
      </c>
      <c r="C2438" s="63"/>
      <c r="D2438" s="64"/>
      <c r="E2438" s="65"/>
      <c r="F2438" s="66"/>
      <c r="G2438" s="63"/>
      <c r="H2438" s="67"/>
      <c r="I2438" s="68"/>
      <c r="J2438" s="68"/>
      <c r="K2438" s="34"/>
      <c r="L2438" s="75">
        <v>2438</v>
      </c>
      <c r="M2438" s="75" t="b">
        <f xml:space="preserve"> IF(AND(Edges[Relationship Date (UTC)] &gt;= Misc!$O$2, Edges[Relationship Date (UTC)] &lt;= Misc!$P$2,Edges[Tweet Date (UTC)] &gt;= Misc!$O$3, Edges[Tweet Date (UTC)] &lt;= Misc!$P$3,TRUE), TRUE, FALSE)</f>
        <v>1</v>
      </c>
      <c r="N2438" s="70"/>
      <c r="O2438" s="87" t="s">
        <v>1908</v>
      </c>
      <c r="P2438" s="90">
        <v>44081.403645833336</v>
      </c>
      <c r="Q2438" s="87" t="s">
        <v>1916</v>
      </c>
      <c r="R2438" s="87"/>
      <c r="S2438" s="87"/>
      <c r="T2438" s="87" t="s">
        <v>2743</v>
      </c>
      <c r="U2438" s="90">
        <v>44081.403645833336</v>
      </c>
      <c r="V2438" s="92" t="s">
        <v>4518</v>
      </c>
      <c r="W2438" s="87"/>
      <c r="X2438" s="87"/>
      <c r="Y2438" s="96" t="s">
        <v>6518</v>
      </c>
      <c r="Z2438" s="87"/>
      <c r="AA2438" s="48">
        <v>0</v>
      </c>
      <c r="AB2438" s="49">
        <v>0</v>
      </c>
      <c r="AC2438" s="48">
        <v>0</v>
      </c>
      <c r="AD2438" s="49">
        <v>0</v>
      </c>
      <c r="AE2438" s="48">
        <v>0</v>
      </c>
      <c r="AF2438" s="49">
        <v>0</v>
      </c>
      <c r="AG2438" s="48">
        <v>12</v>
      </c>
      <c r="AH2438" s="49">
        <v>100</v>
      </c>
      <c r="AI2438" s="48">
        <v>12</v>
      </c>
    </row>
    <row r="2439" spans="1:35" x14ac:dyDescent="0.25">
      <c r="A2439" s="62" t="s">
        <v>1150</v>
      </c>
      <c r="B2439" s="62" t="s">
        <v>1359</v>
      </c>
      <c r="C2439" s="63"/>
      <c r="D2439" s="64"/>
      <c r="E2439" s="65"/>
      <c r="F2439" s="66"/>
      <c r="G2439" s="63"/>
      <c r="H2439" s="67"/>
      <c r="I2439" s="68"/>
      <c r="J2439" s="68"/>
      <c r="K2439" s="34"/>
      <c r="L2439" s="75">
        <v>2439</v>
      </c>
      <c r="M2439" s="75" t="b">
        <f xml:space="preserve"> IF(AND(Edges[Relationship Date (UTC)] &gt;= Misc!$O$2, Edges[Relationship Date (UTC)] &lt;= Misc!$P$2,Edges[Tweet Date (UTC)] &gt;= Misc!$O$3, Edges[Tweet Date (UTC)] &lt;= Misc!$P$3,TRUE), TRUE, FALSE)</f>
        <v>1</v>
      </c>
      <c r="N2439" s="70"/>
      <c r="O2439" s="87" t="s">
        <v>1908</v>
      </c>
      <c r="P2439" s="90">
        <v>44081.403657407405</v>
      </c>
      <c r="Q2439" s="87" t="s">
        <v>1923</v>
      </c>
      <c r="R2439" s="87"/>
      <c r="S2439" s="87"/>
      <c r="T2439" s="87" t="s">
        <v>2748</v>
      </c>
      <c r="U2439" s="90">
        <v>44081.403657407405</v>
      </c>
      <c r="V2439" s="92" t="s">
        <v>4524</v>
      </c>
      <c r="W2439" s="87"/>
      <c r="X2439" s="87"/>
      <c r="Y2439" s="96" t="s">
        <v>6524</v>
      </c>
      <c r="Z2439" s="87"/>
      <c r="AA2439" s="48">
        <v>0</v>
      </c>
      <c r="AB2439" s="49">
        <v>0</v>
      </c>
      <c r="AC2439" s="48">
        <v>0</v>
      </c>
      <c r="AD2439" s="49">
        <v>0</v>
      </c>
      <c r="AE2439" s="48">
        <v>0</v>
      </c>
      <c r="AF2439" s="49">
        <v>0</v>
      </c>
      <c r="AG2439" s="48">
        <v>14</v>
      </c>
      <c r="AH2439" s="49">
        <v>100</v>
      </c>
      <c r="AI2439" s="48">
        <v>14</v>
      </c>
    </row>
    <row r="2440" spans="1:35" x14ac:dyDescent="0.25">
      <c r="A2440" s="62" t="s">
        <v>1151</v>
      </c>
      <c r="B2440" s="62" t="s">
        <v>1151</v>
      </c>
      <c r="C2440" s="63"/>
      <c r="D2440" s="64"/>
      <c r="E2440" s="65"/>
      <c r="F2440" s="66"/>
      <c r="G2440" s="63"/>
      <c r="H2440" s="67"/>
      <c r="I2440" s="68"/>
      <c r="J2440" s="68"/>
      <c r="K2440" s="34"/>
      <c r="L2440" s="75">
        <v>2440</v>
      </c>
      <c r="M2440" s="75" t="b">
        <f xml:space="preserve"> IF(AND(Edges[Relationship Date (UTC)] &gt;= Misc!$O$2, Edges[Relationship Date (UTC)] &lt;= Misc!$P$2,Edges[Tweet Date (UTC)] &gt;= Misc!$O$3, Edges[Tweet Date (UTC)] &lt;= Misc!$P$3,TRUE), TRUE, FALSE)</f>
        <v>1</v>
      </c>
      <c r="N2440" s="70"/>
      <c r="O2440" s="87" t="s">
        <v>178</v>
      </c>
      <c r="P2440" s="90">
        <v>44081.403657407405</v>
      </c>
      <c r="Q2440" s="87" t="s">
        <v>2532</v>
      </c>
      <c r="R2440" s="92" t="s">
        <v>2709</v>
      </c>
      <c r="S2440" s="87" t="s">
        <v>2738</v>
      </c>
      <c r="T2440" s="87" t="s">
        <v>2883</v>
      </c>
      <c r="U2440" s="90">
        <v>44081.403657407405</v>
      </c>
      <c r="V2440" s="92" t="s">
        <v>4525</v>
      </c>
      <c r="W2440" s="87"/>
      <c r="X2440" s="87"/>
      <c r="Y2440" s="96" t="s">
        <v>6525</v>
      </c>
      <c r="Z2440" s="87"/>
      <c r="AA2440" s="48">
        <v>1</v>
      </c>
      <c r="AB2440" s="49">
        <v>5</v>
      </c>
      <c r="AC2440" s="48">
        <v>1</v>
      </c>
      <c r="AD2440" s="49">
        <v>5</v>
      </c>
      <c r="AE2440" s="48">
        <v>0</v>
      </c>
      <c r="AF2440" s="49">
        <v>0</v>
      </c>
      <c r="AG2440" s="48">
        <v>18</v>
      </c>
      <c r="AH2440" s="49">
        <v>90</v>
      </c>
      <c r="AI2440" s="48">
        <v>20</v>
      </c>
    </row>
    <row r="2441" spans="1:35" x14ac:dyDescent="0.25">
      <c r="A2441" s="62" t="s">
        <v>1152</v>
      </c>
      <c r="B2441" s="62" t="s">
        <v>1152</v>
      </c>
      <c r="C2441" s="63"/>
      <c r="D2441" s="64"/>
      <c r="E2441" s="65"/>
      <c r="F2441" s="66"/>
      <c r="G2441" s="63"/>
      <c r="H2441" s="67"/>
      <c r="I2441" s="68"/>
      <c r="J2441" s="68"/>
      <c r="K2441" s="34"/>
      <c r="L2441" s="75">
        <v>2441</v>
      </c>
      <c r="M2441" s="75" t="b">
        <f xml:space="preserve"> IF(AND(Edges[Relationship Date (UTC)] &gt;= Misc!$O$2, Edges[Relationship Date (UTC)] &lt;= Misc!$P$2,Edges[Tweet Date (UTC)] &gt;= Misc!$O$3, Edges[Tweet Date (UTC)] &lt;= Misc!$P$3,TRUE), TRUE, FALSE)</f>
        <v>1</v>
      </c>
      <c r="N2441" s="70"/>
      <c r="O2441" s="87" t="s">
        <v>178</v>
      </c>
      <c r="P2441" s="90">
        <v>44081.403692129628</v>
      </c>
      <c r="Q2441" s="87" t="s">
        <v>2533</v>
      </c>
      <c r="R2441" s="87"/>
      <c r="S2441" s="87"/>
      <c r="T2441" s="87" t="s">
        <v>2743</v>
      </c>
      <c r="U2441" s="90">
        <v>44081.403692129628</v>
      </c>
      <c r="V2441" s="92" t="s">
        <v>4526</v>
      </c>
      <c r="W2441" s="87"/>
      <c r="X2441" s="87"/>
      <c r="Y2441" s="96" t="s">
        <v>6526</v>
      </c>
      <c r="Z2441" s="87"/>
      <c r="AA2441" s="48">
        <v>0</v>
      </c>
      <c r="AB2441" s="49">
        <v>0</v>
      </c>
      <c r="AC2441" s="48">
        <v>0</v>
      </c>
      <c r="AD2441" s="49">
        <v>0</v>
      </c>
      <c r="AE2441" s="48">
        <v>0</v>
      </c>
      <c r="AF2441" s="49">
        <v>0</v>
      </c>
      <c r="AG2441" s="48">
        <v>1</v>
      </c>
      <c r="AH2441" s="49">
        <v>100</v>
      </c>
      <c r="AI2441" s="48">
        <v>1</v>
      </c>
    </row>
    <row r="2442" spans="1:35" x14ac:dyDescent="0.25">
      <c r="A2442" s="62" t="s">
        <v>1153</v>
      </c>
      <c r="B2442" s="62" t="s">
        <v>1165</v>
      </c>
      <c r="C2442" s="63"/>
      <c r="D2442" s="64"/>
      <c r="E2442" s="65"/>
      <c r="F2442" s="66"/>
      <c r="G2442" s="63"/>
      <c r="H2442" s="67"/>
      <c r="I2442" s="68"/>
      <c r="J2442" s="68"/>
      <c r="K2442" s="34"/>
      <c r="L2442" s="75">
        <v>2442</v>
      </c>
      <c r="M2442" s="75" t="b">
        <f xml:space="preserve"> IF(AND(Edges[Relationship Date (UTC)] &gt;= Misc!$O$2, Edges[Relationship Date (UTC)] &lt;= Misc!$P$2,Edges[Tweet Date (UTC)] &gt;= Misc!$O$3, Edges[Tweet Date (UTC)] &lt;= Misc!$P$3,TRUE), TRUE, FALSE)</f>
        <v>1</v>
      </c>
      <c r="N2442" s="70"/>
      <c r="O2442" s="87" t="s">
        <v>1908</v>
      </c>
      <c r="P2442" s="90">
        <v>44081.403738425928</v>
      </c>
      <c r="Q2442" s="87" t="s">
        <v>1918</v>
      </c>
      <c r="R2442" s="87"/>
      <c r="S2442" s="87"/>
      <c r="T2442" s="87"/>
      <c r="U2442" s="90">
        <v>44081.403738425928</v>
      </c>
      <c r="V2442" s="92" t="s">
        <v>4527</v>
      </c>
      <c r="W2442" s="87"/>
      <c r="X2442" s="87"/>
      <c r="Y2442" s="96" t="s">
        <v>6527</v>
      </c>
      <c r="Z2442" s="87"/>
      <c r="AA2442" s="48">
        <v>0</v>
      </c>
      <c r="AB2442" s="49">
        <v>0</v>
      </c>
      <c r="AC2442" s="48">
        <v>0</v>
      </c>
      <c r="AD2442" s="49">
        <v>0</v>
      </c>
      <c r="AE2442" s="48">
        <v>0</v>
      </c>
      <c r="AF2442" s="49">
        <v>0</v>
      </c>
      <c r="AG2442" s="48">
        <v>44</v>
      </c>
      <c r="AH2442" s="49">
        <v>100</v>
      </c>
      <c r="AI2442" s="48">
        <v>44</v>
      </c>
    </row>
    <row r="2443" spans="1:35" x14ac:dyDescent="0.25">
      <c r="A2443" s="62" t="s">
        <v>1154</v>
      </c>
      <c r="B2443" s="62" t="s">
        <v>1845</v>
      </c>
      <c r="C2443" s="63"/>
      <c r="D2443" s="64"/>
      <c r="E2443" s="65"/>
      <c r="F2443" s="66"/>
      <c r="G2443" s="63"/>
      <c r="H2443" s="67"/>
      <c r="I2443" s="68"/>
      <c r="J2443" s="68"/>
      <c r="K2443" s="34"/>
      <c r="L2443" s="75">
        <v>2443</v>
      </c>
      <c r="M2443" s="75" t="b">
        <f xml:space="preserve"> IF(AND(Edges[Relationship Date (UTC)] &gt;= Misc!$O$2, Edges[Relationship Date (UTC)] &lt;= Misc!$P$2,Edges[Tweet Date (UTC)] &gt;= Misc!$O$3, Edges[Tweet Date (UTC)] &lt;= Misc!$P$3,TRUE), TRUE, FALSE)</f>
        <v>1</v>
      </c>
      <c r="N2443" s="70"/>
      <c r="O2443" s="87" t="s">
        <v>1908</v>
      </c>
      <c r="P2443" s="90">
        <v>44081.403749999998</v>
      </c>
      <c r="Q2443" s="87" t="s">
        <v>2534</v>
      </c>
      <c r="R2443" s="87"/>
      <c r="S2443" s="87"/>
      <c r="T2443" s="87" t="s">
        <v>2875</v>
      </c>
      <c r="U2443" s="90">
        <v>44081.403749999998</v>
      </c>
      <c r="V2443" s="92" t="s">
        <v>4528</v>
      </c>
      <c r="W2443" s="87"/>
      <c r="X2443" s="87"/>
      <c r="Y2443" s="96" t="s">
        <v>6528</v>
      </c>
      <c r="Z2443" s="87"/>
      <c r="AA2443" s="48">
        <v>0</v>
      </c>
      <c r="AB2443" s="49">
        <v>0</v>
      </c>
      <c r="AC2443" s="48">
        <v>0</v>
      </c>
      <c r="AD2443" s="49">
        <v>0</v>
      </c>
      <c r="AE2443" s="48">
        <v>0</v>
      </c>
      <c r="AF2443" s="49">
        <v>0</v>
      </c>
      <c r="AG2443" s="48">
        <v>47</v>
      </c>
      <c r="AH2443" s="49">
        <v>100</v>
      </c>
      <c r="AI2443" s="48">
        <v>47</v>
      </c>
    </row>
    <row r="2444" spans="1:35" x14ac:dyDescent="0.25">
      <c r="A2444" s="62" t="s">
        <v>1155</v>
      </c>
      <c r="B2444" s="62" t="s">
        <v>1165</v>
      </c>
      <c r="C2444" s="63"/>
      <c r="D2444" s="64"/>
      <c r="E2444" s="65"/>
      <c r="F2444" s="66"/>
      <c r="G2444" s="63"/>
      <c r="H2444" s="67"/>
      <c r="I2444" s="68"/>
      <c r="J2444" s="68"/>
      <c r="K2444" s="34"/>
      <c r="L2444" s="75">
        <v>2444</v>
      </c>
      <c r="M2444" s="75" t="b">
        <f xml:space="preserve"> IF(AND(Edges[Relationship Date (UTC)] &gt;= Misc!$O$2, Edges[Relationship Date (UTC)] &lt;= Misc!$P$2,Edges[Tweet Date (UTC)] &gt;= Misc!$O$3, Edges[Tweet Date (UTC)] &lt;= Misc!$P$3,TRUE), TRUE, FALSE)</f>
        <v>1</v>
      </c>
      <c r="N2444" s="70"/>
      <c r="O2444" s="87" t="s">
        <v>1908</v>
      </c>
      <c r="P2444" s="90">
        <v>44081.403784722221</v>
      </c>
      <c r="Q2444" s="87" t="s">
        <v>1911</v>
      </c>
      <c r="R2444" s="87"/>
      <c r="S2444" s="87"/>
      <c r="T2444" s="87" t="s">
        <v>2743</v>
      </c>
      <c r="U2444" s="90">
        <v>44081.403784722221</v>
      </c>
      <c r="V2444" s="92" t="s">
        <v>4529</v>
      </c>
      <c r="W2444" s="87"/>
      <c r="X2444" s="87"/>
      <c r="Y2444" s="96" t="s">
        <v>6529</v>
      </c>
      <c r="Z2444" s="87"/>
      <c r="AA2444" s="48">
        <v>0</v>
      </c>
      <c r="AB2444" s="49">
        <v>0</v>
      </c>
      <c r="AC2444" s="48">
        <v>0</v>
      </c>
      <c r="AD2444" s="49">
        <v>0</v>
      </c>
      <c r="AE2444" s="48">
        <v>0</v>
      </c>
      <c r="AF2444" s="49">
        <v>0</v>
      </c>
      <c r="AG2444" s="48">
        <v>29</v>
      </c>
      <c r="AH2444" s="49">
        <v>100</v>
      </c>
      <c r="AI2444" s="48">
        <v>29</v>
      </c>
    </row>
    <row r="2445" spans="1:35" x14ac:dyDescent="0.25">
      <c r="A2445" s="62" t="s">
        <v>1156</v>
      </c>
      <c r="B2445" s="62" t="s">
        <v>1846</v>
      </c>
      <c r="C2445" s="63"/>
      <c r="D2445" s="64"/>
      <c r="E2445" s="65"/>
      <c r="F2445" s="66"/>
      <c r="G2445" s="63"/>
      <c r="H2445" s="67"/>
      <c r="I2445" s="68"/>
      <c r="J2445" s="68"/>
      <c r="K2445" s="34"/>
      <c r="L2445" s="75">
        <v>2445</v>
      </c>
      <c r="M2445" s="75" t="b">
        <f xml:space="preserve"> IF(AND(Edges[Relationship Date (UTC)] &gt;= Misc!$O$2, Edges[Relationship Date (UTC)] &lt;= Misc!$P$2,Edges[Tweet Date (UTC)] &gt;= Misc!$O$3, Edges[Tweet Date (UTC)] &lt;= Misc!$P$3,TRUE), TRUE, FALSE)</f>
        <v>1</v>
      </c>
      <c r="N2445" s="70"/>
      <c r="O2445" s="87" t="s">
        <v>1908</v>
      </c>
      <c r="P2445" s="90">
        <v>44081.386400462965</v>
      </c>
      <c r="Q2445" s="87" t="s">
        <v>2535</v>
      </c>
      <c r="R2445" s="87"/>
      <c r="S2445" s="87"/>
      <c r="T2445" s="87" t="s">
        <v>2743</v>
      </c>
      <c r="U2445" s="90">
        <v>44081.386400462965</v>
      </c>
      <c r="V2445" s="92" t="s">
        <v>4530</v>
      </c>
      <c r="W2445" s="87"/>
      <c r="X2445" s="87"/>
      <c r="Y2445" s="96" t="s">
        <v>6530</v>
      </c>
      <c r="Z2445" s="96" t="s">
        <v>6930</v>
      </c>
      <c r="AA2445" s="132"/>
      <c r="AB2445" s="133"/>
      <c r="AC2445" s="132"/>
      <c r="AD2445" s="133"/>
      <c r="AE2445" s="132"/>
      <c r="AF2445" s="133"/>
      <c r="AG2445" s="132"/>
      <c r="AH2445" s="133"/>
      <c r="AI2445" s="132"/>
    </row>
    <row r="2446" spans="1:35" x14ac:dyDescent="0.25">
      <c r="A2446" s="62" t="s">
        <v>1156</v>
      </c>
      <c r="B2446" s="62" t="s">
        <v>1847</v>
      </c>
      <c r="C2446" s="63"/>
      <c r="D2446" s="64"/>
      <c r="E2446" s="65"/>
      <c r="F2446" s="66"/>
      <c r="G2446" s="63"/>
      <c r="H2446" s="67"/>
      <c r="I2446" s="68"/>
      <c r="J2446" s="68"/>
      <c r="K2446" s="34"/>
      <c r="L2446" s="75">
        <v>2446</v>
      </c>
      <c r="M2446" s="75" t="b">
        <f xml:space="preserve"> IF(AND(Edges[Relationship Date (UTC)] &gt;= Misc!$O$2, Edges[Relationship Date (UTC)] &lt;= Misc!$P$2,Edges[Tweet Date (UTC)] &gt;= Misc!$O$3, Edges[Tweet Date (UTC)] &lt;= Misc!$P$3,TRUE), TRUE, FALSE)</f>
        <v>1</v>
      </c>
      <c r="N2446" s="70"/>
      <c r="O2446" s="87" t="s">
        <v>1908</v>
      </c>
      <c r="P2446" s="90">
        <v>44081.386400462965</v>
      </c>
      <c r="Q2446" s="87" t="s">
        <v>2535</v>
      </c>
      <c r="R2446" s="87"/>
      <c r="S2446" s="87"/>
      <c r="T2446" s="87" t="s">
        <v>2743</v>
      </c>
      <c r="U2446" s="90">
        <v>44081.386400462965</v>
      </c>
      <c r="V2446" s="92" t="s">
        <v>4530</v>
      </c>
      <c r="W2446" s="87"/>
      <c r="X2446" s="87"/>
      <c r="Y2446" s="96" t="s">
        <v>6530</v>
      </c>
      <c r="Z2446" s="96" t="s">
        <v>6930</v>
      </c>
      <c r="AA2446" s="132"/>
      <c r="AB2446" s="133"/>
      <c r="AC2446" s="132"/>
      <c r="AD2446" s="133"/>
      <c r="AE2446" s="132"/>
      <c r="AF2446" s="133"/>
      <c r="AG2446" s="132"/>
      <c r="AH2446" s="133"/>
      <c r="AI2446" s="132"/>
    </row>
    <row r="2447" spans="1:35" x14ac:dyDescent="0.25">
      <c r="A2447" s="62" t="s">
        <v>1156</v>
      </c>
      <c r="B2447" s="62" t="s">
        <v>1848</v>
      </c>
      <c r="C2447" s="63"/>
      <c r="D2447" s="64"/>
      <c r="E2447" s="65"/>
      <c r="F2447" s="66"/>
      <c r="G2447" s="63"/>
      <c r="H2447" s="67"/>
      <c r="I2447" s="68"/>
      <c r="J2447" s="68"/>
      <c r="K2447" s="34"/>
      <c r="L2447" s="75">
        <v>2447</v>
      </c>
      <c r="M2447" s="75" t="b">
        <f xml:space="preserve"> IF(AND(Edges[Relationship Date (UTC)] &gt;= Misc!$O$2, Edges[Relationship Date (UTC)] &lt;= Misc!$P$2,Edges[Tweet Date (UTC)] &gt;= Misc!$O$3, Edges[Tweet Date (UTC)] &lt;= Misc!$P$3,TRUE), TRUE, FALSE)</f>
        <v>1</v>
      </c>
      <c r="N2447" s="70"/>
      <c r="O2447" s="87" t="s">
        <v>1908</v>
      </c>
      <c r="P2447" s="90">
        <v>44081.386400462965</v>
      </c>
      <c r="Q2447" s="87" t="s">
        <v>2535</v>
      </c>
      <c r="R2447" s="87"/>
      <c r="S2447" s="87"/>
      <c r="T2447" s="87" t="s">
        <v>2743</v>
      </c>
      <c r="U2447" s="90">
        <v>44081.386400462965</v>
      </c>
      <c r="V2447" s="92" t="s">
        <v>4530</v>
      </c>
      <c r="W2447" s="87"/>
      <c r="X2447" s="87"/>
      <c r="Y2447" s="96" t="s">
        <v>6530</v>
      </c>
      <c r="Z2447" s="96" t="s">
        <v>6930</v>
      </c>
      <c r="AA2447" s="132"/>
      <c r="AB2447" s="133"/>
      <c r="AC2447" s="132"/>
      <c r="AD2447" s="133"/>
      <c r="AE2447" s="132"/>
      <c r="AF2447" s="133"/>
      <c r="AG2447" s="132"/>
      <c r="AH2447" s="133"/>
      <c r="AI2447" s="132"/>
    </row>
    <row r="2448" spans="1:35" x14ac:dyDescent="0.25">
      <c r="A2448" s="62" t="s">
        <v>1156</v>
      </c>
      <c r="B2448" s="62" t="s">
        <v>1849</v>
      </c>
      <c r="C2448" s="63"/>
      <c r="D2448" s="64"/>
      <c r="E2448" s="65"/>
      <c r="F2448" s="66"/>
      <c r="G2448" s="63"/>
      <c r="H2448" s="67"/>
      <c r="I2448" s="68"/>
      <c r="J2448" s="68"/>
      <c r="K2448" s="34"/>
      <c r="L2448" s="75">
        <v>2448</v>
      </c>
      <c r="M2448" s="75" t="b">
        <f xml:space="preserve"> IF(AND(Edges[Relationship Date (UTC)] &gt;= Misc!$O$2, Edges[Relationship Date (UTC)] &lt;= Misc!$P$2,Edges[Tweet Date (UTC)] &gt;= Misc!$O$3, Edges[Tweet Date (UTC)] &lt;= Misc!$P$3,TRUE), TRUE, FALSE)</f>
        <v>1</v>
      </c>
      <c r="N2448" s="70"/>
      <c r="O2448" s="87" t="s">
        <v>1908</v>
      </c>
      <c r="P2448" s="90">
        <v>44081.386400462965</v>
      </c>
      <c r="Q2448" s="87" t="s">
        <v>2535</v>
      </c>
      <c r="R2448" s="87"/>
      <c r="S2448" s="87"/>
      <c r="T2448" s="87" t="s">
        <v>2743</v>
      </c>
      <c r="U2448" s="90">
        <v>44081.386400462965</v>
      </c>
      <c r="V2448" s="92" t="s">
        <v>4530</v>
      </c>
      <c r="W2448" s="87"/>
      <c r="X2448" s="87"/>
      <c r="Y2448" s="96" t="s">
        <v>6530</v>
      </c>
      <c r="Z2448" s="96" t="s">
        <v>6930</v>
      </c>
      <c r="AA2448" s="132"/>
      <c r="AB2448" s="133"/>
      <c r="AC2448" s="132"/>
      <c r="AD2448" s="133"/>
      <c r="AE2448" s="132"/>
      <c r="AF2448" s="133"/>
      <c r="AG2448" s="132"/>
      <c r="AH2448" s="133"/>
      <c r="AI2448" s="132"/>
    </row>
    <row r="2449" spans="1:35" x14ac:dyDescent="0.25">
      <c r="A2449" s="62" t="s">
        <v>1156</v>
      </c>
      <c r="B2449" s="62" t="s">
        <v>1850</v>
      </c>
      <c r="C2449" s="63"/>
      <c r="D2449" s="64"/>
      <c r="E2449" s="65"/>
      <c r="F2449" s="66"/>
      <c r="G2449" s="63"/>
      <c r="H2449" s="67"/>
      <c r="I2449" s="68"/>
      <c r="J2449" s="68"/>
      <c r="K2449" s="34"/>
      <c r="L2449" s="75">
        <v>2449</v>
      </c>
      <c r="M2449" s="75" t="b">
        <f xml:space="preserve"> IF(AND(Edges[Relationship Date (UTC)] &gt;= Misc!$O$2, Edges[Relationship Date (UTC)] &lt;= Misc!$P$2,Edges[Tweet Date (UTC)] &gt;= Misc!$O$3, Edges[Tweet Date (UTC)] &lt;= Misc!$P$3,TRUE), TRUE, FALSE)</f>
        <v>1</v>
      </c>
      <c r="N2449" s="70"/>
      <c r="O2449" s="87" t="s">
        <v>1908</v>
      </c>
      <c r="P2449" s="90">
        <v>44081.386400462965</v>
      </c>
      <c r="Q2449" s="87" t="s">
        <v>2535</v>
      </c>
      <c r="R2449" s="87"/>
      <c r="S2449" s="87"/>
      <c r="T2449" s="87" t="s">
        <v>2743</v>
      </c>
      <c r="U2449" s="90">
        <v>44081.386400462965</v>
      </c>
      <c r="V2449" s="92" t="s">
        <v>4530</v>
      </c>
      <c r="W2449" s="87"/>
      <c r="X2449" s="87"/>
      <c r="Y2449" s="96" t="s">
        <v>6530</v>
      </c>
      <c r="Z2449" s="96" t="s">
        <v>6930</v>
      </c>
      <c r="AA2449" s="132"/>
      <c r="AB2449" s="133"/>
      <c r="AC2449" s="132"/>
      <c r="AD2449" s="133"/>
      <c r="AE2449" s="132"/>
      <c r="AF2449" s="133"/>
      <c r="AG2449" s="132"/>
      <c r="AH2449" s="133"/>
      <c r="AI2449" s="132"/>
    </row>
    <row r="2450" spans="1:35" x14ac:dyDescent="0.25">
      <c r="A2450" s="62" t="s">
        <v>1156</v>
      </c>
      <c r="B2450" s="62" t="s">
        <v>1851</v>
      </c>
      <c r="C2450" s="63"/>
      <c r="D2450" s="64"/>
      <c r="E2450" s="65"/>
      <c r="F2450" s="66"/>
      <c r="G2450" s="63"/>
      <c r="H2450" s="67"/>
      <c r="I2450" s="68"/>
      <c r="J2450" s="68"/>
      <c r="K2450" s="34"/>
      <c r="L2450" s="75">
        <v>2450</v>
      </c>
      <c r="M2450" s="75" t="b">
        <f xml:space="preserve"> IF(AND(Edges[Relationship Date (UTC)] &gt;= Misc!$O$2, Edges[Relationship Date (UTC)] &lt;= Misc!$P$2,Edges[Tweet Date (UTC)] &gt;= Misc!$O$3, Edges[Tweet Date (UTC)] &lt;= Misc!$P$3,TRUE), TRUE, FALSE)</f>
        <v>1</v>
      </c>
      <c r="N2450" s="70"/>
      <c r="O2450" s="87" t="s">
        <v>1909</v>
      </c>
      <c r="P2450" s="90">
        <v>44081.386400462965</v>
      </c>
      <c r="Q2450" s="87" t="s">
        <v>2535</v>
      </c>
      <c r="R2450" s="87"/>
      <c r="S2450" s="87"/>
      <c r="T2450" s="87" t="s">
        <v>2743</v>
      </c>
      <c r="U2450" s="90">
        <v>44081.386400462965</v>
      </c>
      <c r="V2450" s="92" t="s">
        <v>4530</v>
      </c>
      <c r="W2450" s="87"/>
      <c r="X2450" s="87"/>
      <c r="Y2450" s="96" t="s">
        <v>6530</v>
      </c>
      <c r="Z2450" s="96" t="s">
        <v>6930</v>
      </c>
      <c r="AA2450" s="132">
        <v>0</v>
      </c>
      <c r="AB2450" s="133">
        <v>0</v>
      </c>
      <c r="AC2450" s="132">
        <v>0</v>
      </c>
      <c r="AD2450" s="133">
        <v>0</v>
      </c>
      <c r="AE2450" s="132">
        <v>0</v>
      </c>
      <c r="AF2450" s="133">
        <v>0</v>
      </c>
      <c r="AG2450" s="132">
        <v>20</v>
      </c>
      <c r="AH2450" s="133">
        <v>100</v>
      </c>
      <c r="AI2450" s="132">
        <v>20</v>
      </c>
    </row>
    <row r="2451" spans="1:35" x14ac:dyDescent="0.25">
      <c r="A2451" s="62" t="s">
        <v>1156</v>
      </c>
      <c r="B2451" s="62" t="s">
        <v>1644</v>
      </c>
      <c r="C2451" s="63"/>
      <c r="D2451" s="64"/>
      <c r="E2451" s="65"/>
      <c r="F2451" s="66"/>
      <c r="G2451" s="63"/>
      <c r="H2451" s="67"/>
      <c r="I2451" s="68"/>
      <c r="J2451" s="68"/>
      <c r="K2451" s="34"/>
      <c r="L2451" s="75">
        <v>2451</v>
      </c>
      <c r="M2451" s="75" t="b">
        <f xml:space="preserve"> IF(AND(Edges[Relationship Date (UTC)] &gt;= Misc!$O$2, Edges[Relationship Date (UTC)] &lt;= Misc!$P$2,Edges[Tweet Date (UTC)] &gt;= Misc!$O$3, Edges[Tweet Date (UTC)] &lt;= Misc!$P$3,TRUE), TRUE, FALSE)</f>
        <v>1</v>
      </c>
      <c r="N2451" s="70"/>
      <c r="O2451" s="87" t="s">
        <v>1909</v>
      </c>
      <c r="P2451" s="90">
        <v>44081.403819444444</v>
      </c>
      <c r="Q2451" s="87" t="s">
        <v>2536</v>
      </c>
      <c r="R2451" s="87"/>
      <c r="S2451" s="87"/>
      <c r="T2451" s="87" t="s">
        <v>2747</v>
      </c>
      <c r="U2451" s="90">
        <v>44081.403819444444</v>
      </c>
      <c r="V2451" s="92" t="s">
        <v>4531</v>
      </c>
      <c r="W2451" s="87"/>
      <c r="X2451" s="87"/>
      <c r="Y2451" s="96" t="s">
        <v>6531</v>
      </c>
      <c r="Z2451" s="96" t="s">
        <v>6931</v>
      </c>
      <c r="AA2451" s="132"/>
      <c r="AB2451" s="133"/>
      <c r="AC2451" s="132"/>
      <c r="AD2451" s="133"/>
      <c r="AE2451" s="132"/>
      <c r="AF2451" s="133"/>
      <c r="AG2451" s="132"/>
      <c r="AH2451" s="133"/>
      <c r="AI2451" s="132"/>
    </row>
    <row r="2452" spans="1:35" x14ac:dyDescent="0.25">
      <c r="A2452" s="62" t="s">
        <v>1156</v>
      </c>
      <c r="B2452" s="62" t="s">
        <v>1385</v>
      </c>
      <c r="C2452" s="63"/>
      <c r="D2452" s="64"/>
      <c r="E2452" s="65"/>
      <c r="F2452" s="66"/>
      <c r="G2452" s="63"/>
      <c r="H2452" s="67"/>
      <c r="I2452" s="68"/>
      <c r="J2452" s="68"/>
      <c r="K2452" s="34"/>
      <c r="L2452" s="75">
        <v>2452</v>
      </c>
      <c r="M2452" s="75" t="b">
        <f xml:space="preserve"> IF(AND(Edges[Relationship Date (UTC)] &gt;= Misc!$O$2, Edges[Relationship Date (UTC)] &lt;= Misc!$P$2,Edges[Tweet Date (UTC)] &gt;= Misc!$O$3, Edges[Tweet Date (UTC)] &lt;= Misc!$P$3,TRUE), TRUE, FALSE)</f>
        <v>1</v>
      </c>
      <c r="N2452" s="70"/>
      <c r="O2452" s="87" t="s">
        <v>1908</v>
      </c>
      <c r="P2452" s="90">
        <v>44081.386400462965</v>
      </c>
      <c r="Q2452" s="87" t="s">
        <v>2535</v>
      </c>
      <c r="R2452" s="87"/>
      <c r="S2452" s="87"/>
      <c r="T2452" s="87" t="s">
        <v>2743</v>
      </c>
      <c r="U2452" s="90">
        <v>44081.386400462965</v>
      </c>
      <c r="V2452" s="92" t="s">
        <v>4530</v>
      </c>
      <c r="W2452" s="87"/>
      <c r="X2452" s="87"/>
      <c r="Y2452" s="96" t="s">
        <v>6530</v>
      </c>
      <c r="Z2452" s="96" t="s">
        <v>6930</v>
      </c>
      <c r="AA2452" s="132"/>
      <c r="AB2452" s="133"/>
      <c r="AC2452" s="132"/>
      <c r="AD2452" s="133"/>
      <c r="AE2452" s="132"/>
      <c r="AF2452" s="133"/>
      <c r="AG2452" s="132"/>
      <c r="AH2452" s="133"/>
      <c r="AI2452" s="132"/>
    </row>
    <row r="2453" spans="1:35" x14ac:dyDescent="0.25">
      <c r="A2453" s="62" t="s">
        <v>1156</v>
      </c>
      <c r="B2453" s="62" t="s">
        <v>1165</v>
      </c>
      <c r="C2453" s="63"/>
      <c r="D2453" s="64"/>
      <c r="E2453" s="65"/>
      <c r="F2453" s="66"/>
      <c r="G2453" s="63"/>
      <c r="H2453" s="67"/>
      <c r="I2453" s="68"/>
      <c r="J2453" s="68"/>
      <c r="K2453" s="34"/>
      <c r="L2453" s="75">
        <v>2453</v>
      </c>
      <c r="M2453" s="75" t="b">
        <f xml:space="preserve"> IF(AND(Edges[Relationship Date (UTC)] &gt;= Misc!$O$2, Edges[Relationship Date (UTC)] &lt;= Misc!$P$2,Edges[Tweet Date (UTC)] &gt;= Misc!$O$3, Edges[Tweet Date (UTC)] &lt;= Misc!$P$3,TRUE), TRUE, FALSE)</f>
        <v>1</v>
      </c>
      <c r="N2453" s="70"/>
      <c r="O2453" s="87" t="s">
        <v>1908</v>
      </c>
      <c r="P2453" s="90">
        <v>44081.403819444444</v>
      </c>
      <c r="Q2453" s="87" t="s">
        <v>2536</v>
      </c>
      <c r="R2453" s="87"/>
      <c r="S2453" s="87"/>
      <c r="T2453" s="87" t="s">
        <v>2747</v>
      </c>
      <c r="U2453" s="90">
        <v>44081.403819444444</v>
      </c>
      <c r="V2453" s="92" t="s">
        <v>4531</v>
      </c>
      <c r="W2453" s="87"/>
      <c r="X2453" s="87"/>
      <c r="Y2453" s="96" t="s">
        <v>6531</v>
      </c>
      <c r="Z2453" s="96" t="s">
        <v>6931</v>
      </c>
      <c r="AA2453" s="132">
        <v>0</v>
      </c>
      <c r="AB2453" s="133">
        <v>0</v>
      </c>
      <c r="AC2453" s="132">
        <v>0</v>
      </c>
      <c r="AD2453" s="133">
        <v>0</v>
      </c>
      <c r="AE2453" s="132">
        <v>0</v>
      </c>
      <c r="AF2453" s="133">
        <v>0</v>
      </c>
      <c r="AG2453" s="132">
        <v>25</v>
      </c>
      <c r="AH2453" s="133">
        <v>100</v>
      </c>
      <c r="AI2453" s="132">
        <v>25</v>
      </c>
    </row>
    <row r="2454" spans="1:35" x14ac:dyDescent="0.25">
      <c r="A2454" s="62" t="s">
        <v>1157</v>
      </c>
      <c r="B2454" s="62" t="s">
        <v>1440</v>
      </c>
      <c r="C2454" s="63"/>
      <c r="D2454" s="64"/>
      <c r="E2454" s="65"/>
      <c r="F2454" s="66"/>
      <c r="G2454" s="63"/>
      <c r="H2454" s="67"/>
      <c r="I2454" s="68"/>
      <c r="J2454" s="68"/>
      <c r="K2454" s="34"/>
      <c r="L2454" s="75">
        <v>2454</v>
      </c>
      <c r="M2454" s="75" t="b">
        <f xml:space="preserve"> IF(AND(Edges[Relationship Date (UTC)] &gt;= Misc!$O$2, Edges[Relationship Date (UTC)] &lt;= Misc!$P$2,Edges[Tweet Date (UTC)] &gt;= Misc!$O$3, Edges[Tweet Date (UTC)] &lt;= Misc!$P$3,TRUE), TRUE, FALSE)</f>
        <v>1</v>
      </c>
      <c r="N2454" s="70"/>
      <c r="O2454" s="87" t="s">
        <v>1908</v>
      </c>
      <c r="P2454" s="90">
        <v>44081.403831018521</v>
      </c>
      <c r="Q2454" s="87" t="s">
        <v>2027</v>
      </c>
      <c r="R2454" s="87"/>
      <c r="S2454" s="87"/>
      <c r="T2454" s="87" t="s">
        <v>2743</v>
      </c>
      <c r="U2454" s="90">
        <v>44081.403831018521</v>
      </c>
      <c r="V2454" s="92" t="s">
        <v>4532</v>
      </c>
      <c r="W2454" s="87"/>
      <c r="X2454" s="87"/>
      <c r="Y2454" s="96" t="s">
        <v>6532</v>
      </c>
      <c r="Z2454" s="87"/>
      <c r="AA2454" s="48">
        <v>0</v>
      </c>
      <c r="AB2454" s="49">
        <v>0</v>
      </c>
      <c r="AC2454" s="48">
        <v>0</v>
      </c>
      <c r="AD2454" s="49">
        <v>0</v>
      </c>
      <c r="AE2454" s="48">
        <v>0</v>
      </c>
      <c r="AF2454" s="49">
        <v>0</v>
      </c>
      <c r="AG2454" s="48">
        <v>10</v>
      </c>
      <c r="AH2454" s="49">
        <v>100</v>
      </c>
      <c r="AI2454" s="48">
        <v>10</v>
      </c>
    </row>
    <row r="2455" spans="1:35" x14ac:dyDescent="0.25">
      <c r="A2455" s="62" t="s">
        <v>1158</v>
      </c>
      <c r="B2455" s="62" t="s">
        <v>1165</v>
      </c>
      <c r="C2455" s="63"/>
      <c r="D2455" s="64"/>
      <c r="E2455" s="65"/>
      <c r="F2455" s="66"/>
      <c r="G2455" s="63"/>
      <c r="H2455" s="67"/>
      <c r="I2455" s="68"/>
      <c r="J2455" s="68"/>
      <c r="K2455" s="34"/>
      <c r="L2455" s="75">
        <v>2455</v>
      </c>
      <c r="M2455" s="75" t="b">
        <f xml:space="preserve"> IF(AND(Edges[Relationship Date (UTC)] &gt;= Misc!$O$2, Edges[Relationship Date (UTC)] &lt;= Misc!$P$2,Edges[Tweet Date (UTC)] &gt;= Misc!$O$3, Edges[Tweet Date (UTC)] &lt;= Misc!$P$3,TRUE), TRUE, FALSE)</f>
        <v>1</v>
      </c>
      <c r="N2455" s="70"/>
      <c r="O2455" s="87" t="s">
        <v>1908</v>
      </c>
      <c r="P2455" s="90">
        <v>44081.403900462959</v>
      </c>
      <c r="Q2455" s="87" t="s">
        <v>1911</v>
      </c>
      <c r="R2455" s="87"/>
      <c r="S2455" s="87"/>
      <c r="T2455" s="87" t="s">
        <v>2743</v>
      </c>
      <c r="U2455" s="90">
        <v>44081.403900462959</v>
      </c>
      <c r="V2455" s="92" t="s">
        <v>4533</v>
      </c>
      <c r="W2455" s="87"/>
      <c r="X2455" s="87"/>
      <c r="Y2455" s="96" t="s">
        <v>6533</v>
      </c>
      <c r="Z2455" s="87"/>
      <c r="AA2455" s="48">
        <v>0</v>
      </c>
      <c r="AB2455" s="49">
        <v>0</v>
      </c>
      <c r="AC2455" s="48">
        <v>0</v>
      </c>
      <c r="AD2455" s="49">
        <v>0</v>
      </c>
      <c r="AE2455" s="48">
        <v>0</v>
      </c>
      <c r="AF2455" s="49">
        <v>0</v>
      </c>
      <c r="AG2455" s="48">
        <v>29</v>
      </c>
      <c r="AH2455" s="49">
        <v>100</v>
      </c>
      <c r="AI2455" s="48">
        <v>29</v>
      </c>
    </row>
    <row r="2456" spans="1:35" x14ac:dyDescent="0.25">
      <c r="A2456" s="62" t="s">
        <v>1159</v>
      </c>
      <c r="B2456" s="62" t="s">
        <v>1269</v>
      </c>
      <c r="C2456" s="63"/>
      <c r="D2456" s="64"/>
      <c r="E2456" s="65"/>
      <c r="F2456" s="66"/>
      <c r="G2456" s="63"/>
      <c r="H2456" s="67"/>
      <c r="I2456" s="68"/>
      <c r="J2456" s="68"/>
      <c r="K2456" s="34"/>
      <c r="L2456" s="75">
        <v>2456</v>
      </c>
      <c r="M2456" s="75" t="b">
        <f xml:space="preserve"> IF(AND(Edges[Relationship Date (UTC)] &gt;= Misc!$O$2, Edges[Relationship Date (UTC)] &lt;= Misc!$P$2,Edges[Tweet Date (UTC)] &gt;= Misc!$O$3, Edges[Tweet Date (UTC)] &lt;= Misc!$P$3,TRUE), TRUE, FALSE)</f>
        <v>1</v>
      </c>
      <c r="N2456" s="70"/>
      <c r="O2456" s="87" t="s">
        <v>1908</v>
      </c>
      <c r="P2456" s="90">
        <v>44081.403958333336</v>
      </c>
      <c r="Q2456" s="87" t="s">
        <v>2061</v>
      </c>
      <c r="R2456" s="87"/>
      <c r="S2456" s="87"/>
      <c r="T2456" s="87" t="s">
        <v>2743</v>
      </c>
      <c r="U2456" s="90">
        <v>44081.403958333336</v>
      </c>
      <c r="V2456" s="92" t="s">
        <v>4534</v>
      </c>
      <c r="W2456" s="87"/>
      <c r="X2456" s="87"/>
      <c r="Y2456" s="96" t="s">
        <v>6534</v>
      </c>
      <c r="Z2456" s="87"/>
      <c r="AA2456" s="48">
        <v>0</v>
      </c>
      <c r="AB2456" s="49">
        <v>0</v>
      </c>
      <c r="AC2456" s="48">
        <v>0</v>
      </c>
      <c r="AD2456" s="49">
        <v>0</v>
      </c>
      <c r="AE2456" s="48">
        <v>0</v>
      </c>
      <c r="AF2456" s="49">
        <v>0</v>
      </c>
      <c r="AG2456" s="48">
        <v>22</v>
      </c>
      <c r="AH2456" s="49">
        <v>100</v>
      </c>
      <c r="AI2456" s="48">
        <v>22</v>
      </c>
    </row>
    <row r="2457" spans="1:35" x14ac:dyDescent="0.25">
      <c r="A2457" s="62" t="s">
        <v>1160</v>
      </c>
      <c r="B2457" s="62" t="s">
        <v>1378</v>
      </c>
      <c r="C2457" s="63"/>
      <c r="D2457" s="64"/>
      <c r="E2457" s="65"/>
      <c r="F2457" s="66"/>
      <c r="G2457" s="63"/>
      <c r="H2457" s="67"/>
      <c r="I2457" s="68"/>
      <c r="J2457" s="68"/>
      <c r="K2457" s="34"/>
      <c r="L2457" s="75">
        <v>2457</v>
      </c>
      <c r="M2457" s="75" t="b">
        <f xml:space="preserve"> IF(AND(Edges[Relationship Date (UTC)] &gt;= Misc!$O$2, Edges[Relationship Date (UTC)] &lt;= Misc!$P$2,Edges[Tweet Date (UTC)] &gt;= Misc!$O$3, Edges[Tweet Date (UTC)] &lt;= Misc!$P$3,TRUE), TRUE, FALSE)</f>
        <v>1</v>
      </c>
      <c r="N2457" s="70"/>
      <c r="O2457" s="87" t="s">
        <v>1908</v>
      </c>
      <c r="P2457" s="90">
        <v>44081.403981481482</v>
      </c>
      <c r="Q2457" s="87" t="s">
        <v>1951</v>
      </c>
      <c r="R2457" s="87"/>
      <c r="S2457" s="87"/>
      <c r="T2457" s="87" t="s">
        <v>2751</v>
      </c>
      <c r="U2457" s="90">
        <v>44081.403981481482</v>
      </c>
      <c r="V2457" s="92" t="s">
        <v>4535</v>
      </c>
      <c r="W2457" s="87"/>
      <c r="X2457" s="87"/>
      <c r="Y2457" s="96" t="s">
        <v>6535</v>
      </c>
      <c r="Z2457" s="87"/>
      <c r="AA2457" s="48"/>
      <c r="AB2457" s="49"/>
      <c r="AC2457" s="48"/>
      <c r="AD2457" s="49"/>
      <c r="AE2457" s="48"/>
      <c r="AF2457" s="49"/>
      <c r="AG2457" s="48"/>
      <c r="AH2457" s="49"/>
      <c r="AI2457" s="48"/>
    </row>
    <row r="2458" spans="1:35" x14ac:dyDescent="0.25">
      <c r="A2458" s="62" t="s">
        <v>1160</v>
      </c>
      <c r="B2458" s="62" t="s">
        <v>1379</v>
      </c>
      <c r="C2458" s="63"/>
      <c r="D2458" s="64"/>
      <c r="E2458" s="65"/>
      <c r="F2458" s="66"/>
      <c r="G2458" s="63"/>
      <c r="H2458" s="67"/>
      <c r="I2458" s="68"/>
      <c r="J2458" s="68"/>
      <c r="K2458" s="34"/>
      <c r="L2458" s="75">
        <v>2458</v>
      </c>
      <c r="M2458" s="75" t="b">
        <f xml:space="preserve"> IF(AND(Edges[Relationship Date (UTC)] &gt;= Misc!$O$2, Edges[Relationship Date (UTC)] &lt;= Misc!$P$2,Edges[Tweet Date (UTC)] &gt;= Misc!$O$3, Edges[Tweet Date (UTC)] &lt;= Misc!$P$3,TRUE), TRUE, FALSE)</f>
        <v>1</v>
      </c>
      <c r="N2458" s="70"/>
      <c r="O2458" s="87" t="s">
        <v>1908</v>
      </c>
      <c r="P2458" s="90">
        <v>44081.403981481482</v>
      </c>
      <c r="Q2458" s="87" t="s">
        <v>1951</v>
      </c>
      <c r="R2458" s="87"/>
      <c r="S2458" s="87"/>
      <c r="T2458" s="87" t="s">
        <v>2751</v>
      </c>
      <c r="U2458" s="90">
        <v>44081.403981481482</v>
      </c>
      <c r="V2458" s="92" t="s">
        <v>4535</v>
      </c>
      <c r="W2458" s="87"/>
      <c r="X2458" s="87"/>
      <c r="Y2458" s="96" t="s">
        <v>6535</v>
      </c>
      <c r="Z2458" s="87"/>
      <c r="AA2458" s="48"/>
      <c r="AB2458" s="49"/>
      <c r="AC2458" s="48"/>
      <c r="AD2458" s="49"/>
      <c r="AE2458" s="48"/>
      <c r="AF2458" s="49"/>
      <c r="AG2458" s="48"/>
      <c r="AH2458" s="49"/>
      <c r="AI2458" s="48"/>
    </row>
    <row r="2459" spans="1:35" x14ac:dyDescent="0.25">
      <c r="A2459" s="62" t="s">
        <v>1160</v>
      </c>
      <c r="B2459" s="62" t="s">
        <v>1380</v>
      </c>
      <c r="C2459" s="63"/>
      <c r="D2459" s="64"/>
      <c r="E2459" s="65"/>
      <c r="F2459" s="66"/>
      <c r="G2459" s="63"/>
      <c r="H2459" s="67"/>
      <c r="I2459" s="68"/>
      <c r="J2459" s="68"/>
      <c r="K2459" s="34"/>
      <c r="L2459" s="75">
        <v>2459</v>
      </c>
      <c r="M2459" s="75" t="b">
        <f xml:space="preserve"> IF(AND(Edges[Relationship Date (UTC)] &gt;= Misc!$O$2, Edges[Relationship Date (UTC)] &lt;= Misc!$P$2,Edges[Tweet Date (UTC)] &gt;= Misc!$O$3, Edges[Tweet Date (UTC)] &lt;= Misc!$P$3,TRUE), TRUE, FALSE)</f>
        <v>1</v>
      </c>
      <c r="N2459" s="70"/>
      <c r="O2459" s="87" t="s">
        <v>1908</v>
      </c>
      <c r="P2459" s="90">
        <v>44081.403981481482</v>
      </c>
      <c r="Q2459" s="87" t="s">
        <v>1951</v>
      </c>
      <c r="R2459" s="87"/>
      <c r="S2459" s="87"/>
      <c r="T2459" s="87" t="s">
        <v>2751</v>
      </c>
      <c r="U2459" s="90">
        <v>44081.403981481482</v>
      </c>
      <c r="V2459" s="92" t="s">
        <v>4535</v>
      </c>
      <c r="W2459" s="87"/>
      <c r="X2459" s="87"/>
      <c r="Y2459" s="96" t="s">
        <v>6535</v>
      </c>
      <c r="Z2459" s="87"/>
      <c r="AA2459" s="48">
        <v>0</v>
      </c>
      <c r="AB2459" s="49">
        <v>0</v>
      </c>
      <c r="AC2459" s="48">
        <v>0</v>
      </c>
      <c r="AD2459" s="49">
        <v>0</v>
      </c>
      <c r="AE2459" s="48">
        <v>0</v>
      </c>
      <c r="AF2459" s="49">
        <v>0</v>
      </c>
      <c r="AG2459" s="48">
        <v>19</v>
      </c>
      <c r="AH2459" s="49">
        <v>100</v>
      </c>
      <c r="AI2459" s="48">
        <v>19</v>
      </c>
    </row>
    <row r="2460" spans="1:35" x14ac:dyDescent="0.25">
      <c r="A2460" s="62" t="s">
        <v>1161</v>
      </c>
      <c r="B2460" s="62" t="s">
        <v>1852</v>
      </c>
      <c r="C2460" s="63"/>
      <c r="D2460" s="64"/>
      <c r="E2460" s="65"/>
      <c r="F2460" s="66"/>
      <c r="G2460" s="63"/>
      <c r="H2460" s="67"/>
      <c r="I2460" s="68"/>
      <c r="J2460" s="68"/>
      <c r="K2460" s="34"/>
      <c r="L2460" s="75">
        <v>2460</v>
      </c>
      <c r="M2460" s="75" t="b">
        <f xml:space="preserve"> IF(AND(Edges[Relationship Date (UTC)] &gt;= Misc!$O$2, Edges[Relationship Date (UTC)] &lt;= Misc!$P$2,Edges[Tweet Date (UTC)] &gt;= Misc!$O$3, Edges[Tweet Date (UTC)] &lt;= Misc!$P$3,TRUE), TRUE, FALSE)</f>
        <v>1</v>
      </c>
      <c r="N2460" s="70"/>
      <c r="O2460" s="87" t="s">
        <v>1908</v>
      </c>
      <c r="P2460" s="90">
        <v>44081.403692129628</v>
      </c>
      <c r="Q2460" s="87" t="s">
        <v>2537</v>
      </c>
      <c r="R2460" s="92" t="s">
        <v>2710</v>
      </c>
      <c r="S2460" s="87" t="s">
        <v>2738</v>
      </c>
      <c r="T2460" s="87" t="s">
        <v>2807</v>
      </c>
      <c r="U2460" s="90">
        <v>44081.403692129628</v>
      </c>
      <c r="V2460" s="92" t="s">
        <v>4536</v>
      </c>
      <c r="W2460" s="87"/>
      <c r="X2460" s="87"/>
      <c r="Y2460" s="96" t="s">
        <v>6536</v>
      </c>
      <c r="Z2460" s="87"/>
      <c r="AA2460" s="48">
        <v>0</v>
      </c>
      <c r="AB2460" s="49">
        <v>0</v>
      </c>
      <c r="AC2460" s="48">
        <v>0</v>
      </c>
      <c r="AD2460" s="49">
        <v>0</v>
      </c>
      <c r="AE2460" s="48">
        <v>0</v>
      </c>
      <c r="AF2460" s="49">
        <v>0</v>
      </c>
      <c r="AG2460" s="48">
        <v>22</v>
      </c>
      <c r="AH2460" s="49">
        <v>100</v>
      </c>
      <c r="AI2460" s="48">
        <v>22</v>
      </c>
    </row>
    <row r="2461" spans="1:35" x14ac:dyDescent="0.25">
      <c r="A2461" s="62" t="s">
        <v>1161</v>
      </c>
      <c r="B2461" s="62" t="s">
        <v>1165</v>
      </c>
      <c r="C2461" s="63"/>
      <c r="D2461" s="64"/>
      <c r="E2461" s="65"/>
      <c r="F2461" s="66"/>
      <c r="G2461" s="63"/>
      <c r="H2461" s="67"/>
      <c r="I2461" s="68"/>
      <c r="J2461" s="68"/>
      <c r="K2461" s="34"/>
      <c r="L2461" s="75">
        <v>2461</v>
      </c>
      <c r="M2461" s="75" t="b">
        <f xml:space="preserve"> IF(AND(Edges[Relationship Date (UTC)] &gt;= Misc!$O$2, Edges[Relationship Date (UTC)] &lt;= Misc!$P$2,Edges[Tweet Date (UTC)] &gt;= Misc!$O$3, Edges[Tweet Date (UTC)] &lt;= Misc!$P$3,TRUE), TRUE, FALSE)</f>
        <v>1</v>
      </c>
      <c r="N2461" s="70"/>
      <c r="O2461" s="87" t="s">
        <v>1908</v>
      </c>
      <c r="P2461" s="90">
        <v>44081.403692129628</v>
      </c>
      <c r="Q2461" s="87" t="s">
        <v>2537</v>
      </c>
      <c r="R2461" s="92" t="s">
        <v>2710</v>
      </c>
      <c r="S2461" s="87" t="s">
        <v>2738</v>
      </c>
      <c r="T2461" s="87" t="s">
        <v>2807</v>
      </c>
      <c r="U2461" s="90">
        <v>44081.403692129628</v>
      </c>
      <c r="V2461" s="92" t="s">
        <v>4536</v>
      </c>
      <c r="W2461" s="87"/>
      <c r="X2461" s="87"/>
      <c r="Y2461" s="96" t="s">
        <v>6536</v>
      </c>
      <c r="Z2461" s="87"/>
      <c r="AA2461" s="48"/>
      <c r="AB2461" s="49"/>
      <c r="AC2461" s="48"/>
      <c r="AD2461" s="49"/>
      <c r="AE2461" s="48"/>
      <c r="AF2461" s="49"/>
      <c r="AG2461" s="48"/>
      <c r="AH2461" s="49"/>
      <c r="AI2461" s="48"/>
    </row>
    <row r="2462" spans="1:35" x14ac:dyDescent="0.25">
      <c r="A2462" s="62" t="s">
        <v>1161</v>
      </c>
      <c r="B2462" s="62" t="s">
        <v>1165</v>
      </c>
      <c r="C2462" s="63"/>
      <c r="D2462" s="64"/>
      <c r="E2462" s="65"/>
      <c r="F2462" s="66"/>
      <c r="G2462" s="63"/>
      <c r="H2462" s="67"/>
      <c r="I2462" s="68"/>
      <c r="J2462" s="68"/>
      <c r="K2462" s="34"/>
      <c r="L2462" s="75">
        <v>2462</v>
      </c>
      <c r="M2462" s="75" t="b">
        <f xml:space="preserve"> IF(AND(Edges[Relationship Date (UTC)] &gt;= Misc!$O$2, Edges[Relationship Date (UTC)] &lt;= Misc!$P$2,Edges[Tweet Date (UTC)] &gt;= Misc!$O$3, Edges[Tweet Date (UTC)] &lt;= Misc!$P$3,TRUE), TRUE, FALSE)</f>
        <v>1</v>
      </c>
      <c r="N2462" s="70"/>
      <c r="O2462" s="87" t="s">
        <v>1908</v>
      </c>
      <c r="P2462" s="90">
        <v>44081.403981481482</v>
      </c>
      <c r="Q2462" s="87" t="s">
        <v>2538</v>
      </c>
      <c r="R2462" s="87"/>
      <c r="S2462" s="87"/>
      <c r="T2462" s="87" t="s">
        <v>2851</v>
      </c>
      <c r="U2462" s="90">
        <v>44081.403981481482</v>
      </c>
      <c r="V2462" s="92" t="s">
        <v>4537</v>
      </c>
      <c r="W2462" s="87"/>
      <c r="X2462" s="87"/>
      <c r="Y2462" s="96" t="s">
        <v>6537</v>
      </c>
      <c r="Z2462" s="87"/>
      <c r="AA2462" s="48">
        <v>0</v>
      </c>
      <c r="AB2462" s="49">
        <v>0</v>
      </c>
      <c r="AC2462" s="48">
        <v>0</v>
      </c>
      <c r="AD2462" s="49">
        <v>0</v>
      </c>
      <c r="AE2462" s="48">
        <v>0</v>
      </c>
      <c r="AF2462" s="49">
        <v>0</v>
      </c>
      <c r="AG2462" s="48">
        <v>35</v>
      </c>
      <c r="AH2462" s="49">
        <v>100</v>
      </c>
      <c r="AI2462" s="48">
        <v>35</v>
      </c>
    </row>
    <row r="2463" spans="1:35" x14ac:dyDescent="0.25">
      <c r="A2463" s="62" t="s">
        <v>1162</v>
      </c>
      <c r="B2463" s="62" t="s">
        <v>1327</v>
      </c>
      <c r="C2463" s="63"/>
      <c r="D2463" s="64"/>
      <c r="E2463" s="65"/>
      <c r="F2463" s="66"/>
      <c r="G2463" s="63"/>
      <c r="H2463" s="67"/>
      <c r="I2463" s="68"/>
      <c r="J2463" s="68"/>
      <c r="K2463" s="34"/>
      <c r="L2463" s="75">
        <v>2463</v>
      </c>
      <c r="M2463" s="75" t="b">
        <f xml:space="preserve"> IF(AND(Edges[Relationship Date (UTC)] &gt;= Misc!$O$2, Edges[Relationship Date (UTC)] &lt;= Misc!$P$2,Edges[Tweet Date (UTC)] &gt;= Misc!$O$3, Edges[Tweet Date (UTC)] &lt;= Misc!$P$3,TRUE), TRUE, FALSE)</f>
        <v>1</v>
      </c>
      <c r="N2463" s="70"/>
      <c r="O2463" s="87" t="s">
        <v>1908</v>
      </c>
      <c r="P2463" s="90">
        <v>44081.403993055559</v>
      </c>
      <c r="Q2463" s="87" t="s">
        <v>2539</v>
      </c>
      <c r="R2463" s="87"/>
      <c r="S2463" s="87"/>
      <c r="T2463" s="87" t="s">
        <v>2743</v>
      </c>
      <c r="U2463" s="90">
        <v>44081.403993055559</v>
      </c>
      <c r="V2463" s="92" t="s">
        <v>4538</v>
      </c>
      <c r="W2463" s="87"/>
      <c r="X2463" s="87"/>
      <c r="Y2463" s="96" t="s">
        <v>6538</v>
      </c>
      <c r="Z2463" s="87"/>
      <c r="AA2463" s="48">
        <v>0</v>
      </c>
      <c r="AB2463" s="49">
        <v>0</v>
      </c>
      <c r="AC2463" s="48">
        <v>0</v>
      </c>
      <c r="AD2463" s="49">
        <v>0</v>
      </c>
      <c r="AE2463" s="48">
        <v>0</v>
      </c>
      <c r="AF2463" s="49">
        <v>0</v>
      </c>
      <c r="AG2463" s="48">
        <v>40</v>
      </c>
      <c r="AH2463" s="49">
        <v>100</v>
      </c>
      <c r="AI2463" s="48">
        <v>40</v>
      </c>
    </row>
    <row r="2464" spans="1:35" x14ac:dyDescent="0.25">
      <c r="A2464" s="62" t="s">
        <v>1163</v>
      </c>
      <c r="B2464" s="62" t="s">
        <v>1592</v>
      </c>
      <c r="C2464" s="63"/>
      <c r="D2464" s="64"/>
      <c r="E2464" s="65"/>
      <c r="F2464" s="66"/>
      <c r="G2464" s="63"/>
      <c r="H2464" s="67"/>
      <c r="I2464" s="68"/>
      <c r="J2464" s="68"/>
      <c r="K2464" s="34"/>
      <c r="L2464" s="75">
        <v>2464</v>
      </c>
      <c r="M2464" s="75" t="b">
        <f xml:space="preserve"> IF(AND(Edges[Relationship Date (UTC)] &gt;= Misc!$O$2, Edges[Relationship Date (UTC)] &lt;= Misc!$P$2,Edges[Tweet Date (UTC)] &gt;= Misc!$O$3, Edges[Tweet Date (UTC)] &lt;= Misc!$P$3,TRUE), TRUE, FALSE)</f>
        <v>1</v>
      </c>
      <c r="N2464" s="70"/>
      <c r="O2464" s="87" t="s">
        <v>1908</v>
      </c>
      <c r="P2464" s="90">
        <v>44081.404039351852</v>
      </c>
      <c r="Q2464" s="87" t="s">
        <v>2178</v>
      </c>
      <c r="R2464" s="87"/>
      <c r="S2464" s="87"/>
      <c r="T2464" s="87" t="s">
        <v>2811</v>
      </c>
      <c r="U2464" s="90">
        <v>44081.404039351852</v>
      </c>
      <c r="V2464" s="92" t="s">
        <v>4539</v>
      </c>
      <c r="W2464" s="87"/>
      <c r="X2464" s="87"/>
      <c r="Y2464" s="96" t="s">
        <v>6539</v>
      </c>
      <c r="Z2464" s="87"/>
      <c r="AA2464" s="48">
        <v>0</v>
      </c>
      <c r="AB2464" s="49">
        <v>0</v>
      </c>
      <c r="AC2464" s="48">
        <v>0</v>
      </c>
      <c r="AD2464" s="49">
        <v>0</v>
      </c>
      <c r="AE2464" s="48">
        <v>0</v>
      </c>
      <c r="AF2464" s="49">
        <v>0</v>
      </c>
      <c r="AG2464" s="48">
        <v>47</v>
      </c>
      <c r="AH2464" s="49">
        <v>100</v>
      </c>
      <c r="AI2464" s="48">
        <v>47</v>
      </c>
    </row>
    <row r="2465" spans="1:35" x14ac:dyDescent="0.25">
      <c r="A2465" s="62" t="s">
        <v>1164</v>
      </c>
      <c r="B2465" s="62" t="s">
        <v>1164</v>
      </c>
      <c r="C2465" s="63"/>
      <c r="D2465" s="64"/>
      <c r="E2465" s="65"/>
      <c r="F2465" s="66"/>
      <c r="G2465" s="63"/>
      <c r="H2465" s="67"/>
      <c r="I2465" s="68"/>
      <c r="J2465" s="68"/>
      <c r="K2465" s="34"/>
      <c r="L2465" s="75">
        <v>2465</v>
      </c>
      <c r="M2465" s="75" t="b">
        <f xml:space="preserve"> IF(AND(Edges[Relationship Date (UTC)] &gt;= Misc!$O$2, Edges[Relationship Date (UTC)] &lt;= Misc!$P$2,Edges[Tweet Date (UTC)] &gt;= Misc!$O$3, Edges[Tweet Date (UTC)] &lt;= Misc!$P$3,TRUE), TRUE, FALSE)</f>
        <v>1</v>
      </c>
      <c r="N2465" s="70"/>
      <c r="O2465" s="87" t="s">
        <v>178</v>
      </c>
      <c r="P2465" s="90">
        <v>44081.380173611113</v>
      </c>
      <c r="Q2465" s="87" t="s">
        <v>2540</v>
      </c>
      <c r="R2465" s="87"/>
      <c r="S2465" s="87"/>
      <c r="T2465" s="87" t="s">
        <v>2743</v>
      </c>
      <c r="U2465" s="90">
        <v>44081.380173611113</v>
      </c>
      <c r="V2465" s="92" t="s">
        <v>4540</v>
      </c>
      <c r="W2465" s="87"/>
      <c r="X2465" s="87"/>
      <c r="Y2465" s="96" t="s">
        <v>6540</v>
      </c>
      <c r="Z2465" s="87"/>
      <c r="AA2465" s="48">
        <v>0</v>
      </c>
      <c r="AB2465" s="49">
        <v>0</v>
      </c>
      <c r="AC2465" s="48">
        <v>0</v>
      </c>
      <c r="AD2465" s="49">
        <v>0</v>
      </c>
      <c r="AE2465" s="48">
        <v>0</v>
      </c>
      <c r="AF2465" s="49">
        <v>0</v>
      </c>
      <c r="AG2465" s="48">
        <v>18</v>
      </c>
      <c r="AH2465" s="49">
        <v>100</v>
      </c>
      <c r="AI2465" s="48">
        <v>18</v>
      </c>
    </row>
    <row r="2466" spans="1:35" x14ac:dyDescent="0.25">
      <c r="A2466" s="62" t="s">
        <v>1164</v>
      </c>
      <c r="B2466" s="62" t="s">
        <v>1165</v>
      </c>
      <c r="C2466" s="63"/>
      <c r="D2466" s="64"/>
      <c r="E2466" s="65"/>
      <c r="F2466" s="66"/>
      <c r="G2466" s="63"/>
      <c r="H2466" s="67"/>
      <c r="I2466" s="68"/>
      <c r="J2466" s="68"/>
      <c r="K2466" s="34"/>
      <c r="L2466" s="75">
        <v>2466</v>
      </c>
      <c r="M2466" s="75" t="b">
        <f xml:space="preserve"> IF(AND(Edges[Relationship Date (UTC)] &gt;= Misc!$O$2, Edges[Relationship Date (UTC)] &lt;= Misc!$P$2,Edges[Tweet Date (UTC)] &gt;= Misc!$O$3, Edges[Tweet Date (UTC)] &lt;= Misc!$P$3,TRUE), TRUE, FALSE)</f>
        <v>1</v>
      </c>
      <c r="N2466" s="70"/>
      <c r="O2466" s="87" t="s">
        <v>1908</v>
      </c>
      <c r="P2466" s="90">
        <v>44081.38082175926</v>
      </c>
      <c r="Q2466" s="87" t="s">
        <v>2541</v>
      </c>
      <c r="R2466" s="87"/>
      <c r="S2466" s="87"/>
      <c r="T2466" s="87" t="s">
        <v>2827</v>
      </c>
      <c r="U2466" s="90">
        <v>44081.38082175926</v>
      </c>
      <c r="V2466" s="92" t="s">
        <v>4541</v>
      </c>
      <c r="W2466" s="87"/>
      <c r="X2466" s="87"/>
      <c r="Y2466" s="96" t="s">
        <v>6541</v>
      </c>
      <c r="Z2466" s="87"/>
      <c r="AA2466" s="48">
        <v>0</v>
      </c>
      <c r="AB2466" s="49">
        <v>0</v>
      </c>
      <c r="AC2466" s="48">
        <v>0</v>
      </c>
      <c r="AD2466" s="49">
        <v>0</v>
      </c>
      <c r="AE2466" s="48">
        <v>0</v>
      </c>
      <c r="AF2466" s="49">
        <v>0</v>
      </c>
      <c r="AG2466" s="48">
        <v>7</v>
      </c>
      <c r="AH2466" s="49">
        <v>100</v>
      </c>
      <c r="AI2466" s="48">
        <v>7</v>
      </c>
    </row>
    <row r="2467" spans="1:35" x14ac:dyDescent="0.25">
      <c r="A2467" s="62" t="s">
        <v>1164</v>
      </c>
      <c r="B2467" s="62" t="s">
        <v>1165</v>
      </c>
      <c r="C2467" s="63"/>
      <c r="D2467" s="64"/>
      <c r="E2467" s="65"/>
      <c r="F2467" s="66"/>
      <c r="G2467" s="63"/>
      <c r="H2467" s="67"/>
      <c r="I2467" s="68"/>
      <c r="J2467" s="68"/>
      <c r="K2467" s="34"/>
      <c r="L2467" s="75">
        <v>2467</v>
      </c>
      <c r="M2467" s="75" t="b">
        <f xml:space="preserve"> IF(AND(Edges[Relationship Date (UTC)] &gt;= Misc!$O$2, Edges[Relationship Date (UTC)] &lt;= Misc!$P$2,Edges[Tweet Date (UTC)] &gt;= Misc!$O$3, Edges[Tweet Date (UTC)] &lt;= Misc!$P$3,TRUE), TRUE, FALSE)</f>
        <v>1</v>
      </c>
      <c r="N2467" s="70"/>
      <c r="O2467" s="87" t="s">
        <v>1908</v>
      </c>
      <c r="P2467" s="90">
        <v>44081.391550925924</v>
      </c>
      <c r="Q2467" s="87" t="s">
        <v>1911</v>
      </c>
      <c r="R2467" s="87"/>
      <c r="S2467" s="87"/>
      <c r="T2467" s="87" t="s">
        <v>2743</v>
      </c>
      <c r="U2467" s="90">
        <v>44081.391550925924</v>
      </c>
      <c r="V2467" s="92" t="s">
        <v>4542</v>
      </c>
      <c r="W2467" s="87"/>
      <c r="X2467" s="87"/>
      <c r="Y2467" s="96" t="s">
        <v>6542</v>
      </c>
      <c r="Z2467" s="87"/>
      <c r="AA2467" s="48">
        <v>0</v>
      </c>
      <c r="AB2467" s="49">
        <v>0</v>
      </c>
      <c r="AC2467" s="48">
        <v>0</v>
      </c>
      <c r="AD2467" s="49">
        <v>0</v>
      </c>
      <c r="AE2467" s="48">
        <v>0</v>
      </c>
      <c r="AF2467" s="49">
        <v>0</v>
      </c>
      <c r="AG2467" s="48">
        <v>29</v>
      </c>
      <c r="AH2467" s="49">
        <v>100</v>
      </c>
      <c r="AI2467" s="48">
        <v>29</v>
      </c>
    </row>
    <row r="2468" spans="1:35" x14ac:dyDescent="0.25">
      <c r="A2468" s="62" t="s">
        <v>1165</v>
      </c>
      <c r="B2468" s="62" t="s">
        <v>1164</v>
      </c>
      <c r="C2468" s="63"/>
      <c r="D2468" s="64"/>
      <c r="E2468" s="65"/>
      <c r="F2468" s="66"/>
      <c r="G2468" s="63"/>
      <c r="H2468" s="67"/>
      <c r="I2468" s="68"/>
      <c r="J2468" s="68"/>
      <c r="K2468" s="34"/>
      <c r="L2468" s="75">
        <v>2468</v>
      </c>
      <c r="M2468" s="75" t="b">
        <f xml:space="preserve"> IF(AND(Edges[Relationship Date (UTC)] &gt;= Misc!$O$2, Edges[Relationship Date (UTC)] &lt;= Misc!$P$2,Edges[Tweet Date (UTC)] &gt;= Misc!$O$3, Edges[Tweet Date (UTC)] &lt;= Misc!$P$3,TRUE), TRUE, FALSE)</f>
        <v>1</v>
      </c>
      <c r="N2468" s="70"/>
      <c r="O2468" s="87" t="s">
        <v>1908</v>
      </c>
      <c r="P2468" s="90">
        <v>44081.382395833331</v>
      </c>
      <c r="Q2468" s="87" t="s">
        <v>2250</v>
      </c>
      <c r="R2468" s="87"/>
      <c r="S2468" s="87"/>
      <c r="T2468" s="87" t="s">
        <v>2827</v>
      </c>
      <c r="U2468" s="90">
        <v>44081.382395833331</v>
      </c>
      <c r="V2468" s="92" t="s">
        <v>4543</v>
      </c>
      <c r="W2468" s="87"/>
      <c r="X2468" s="87"/>
      <c r="Y2468" s="96" t="s">
        <v>6543</v>
      </c>
      <c r="Z2468" s="87"/>
      <c r="AA2468" s="48">
        <v>0</v>
      </c>
      <c r="AB2468" s="49">
        <v>0</v>
      </c>
      <c r="AC2468" s="48">
        <v>0</v>
      </c>
      <c r="AD2468" s="49">
        <v>0</v>
      </c>
      <c r="AE2468" s="48">
        <v>0</v>
      </c>
      <c r="AF2468" s="49">
        <v>0</v>
      </c>
      <c r="AG2468" s="48">
        <v>9</v>
      </c>
      <c r="AH2468" s="49">
        <v>100</v>
      </c>
      <c r="AI2468" s="48">
        <v>9</v>
      </c>
    </row>
    <row r="2469" spans="1:35" x14ac:dyDescent="0.25">
      <c r="A2469" s="62" t="s">
        <v>1166</v>
      </c>
      <c r="B2469" s="62" t="s">
        <v>1164</v>
      </c>
      <c r="C2469" s="63"/>
      <c r="D2469" s="64"/>
      <c r="E2469" s="65"/>
      <c r="F2469" s="66"/>
      <c r="G2469" s="63"/>
      <c r="H2469" s="67"/>
      <c r="I2469" s="68"/>
      <c r="J2469" s="68"/>
      <c r="K2469" s="34"/>
      <c r="L2469" s="75">
        <v>2469</v>
      </c>
      <c r="M2469" s="75" t="b">
        <f xml:space="preserve"> IF(AND(Edges[Relationship Date (UTC)] &gt;= Misc!$O$2, Edges[Relationship Date (UTC)] &lt;= Misc!$P$2,Edges[Tweet Date (UTC)] &gt;= Misc!$O$3, Edges[Tweet Date (UTC)] &lt;= Misc!$P$3,TRUE), TRUE, FALSE)</f>
        <v>1</v>
      </c>
      <c r="N2469" s="70"/>
      <c r="O2469" s="87" t="s">
        <v>1908</v>
      </c>
      <c r="P2469" s="90">
        <v>44081.383194444446</v>
      </c>
      <c r="Q2469" s="87" t="s">
        <v>2250</v>
      </c>
      <c r="R2469" s="87"/>
      <c r="S2469" s="87"/>
      <c r="T2469" s="87" t="s">
        <v>2827</v>
      </c>
      <c r="U2469" s="90">
        <v>44081.383194444446</v>
      </c>
      <c r="V2469" s="92" t="s">
        <v>4544</v>
      </c>
      <c r="W2469" s="87"/>
      <c r="X2469" s="87"/>
      <c r="Y2469" s="96" t="s">
        <v>6544</v>
      </c>
      <c r="Z2469" s="87"/>
      <c r="AA2469" s="48"/>
      <c r="AB2469" s="49"/>
      <c r="AC2469" s="48"/>
      <c r="AD2469" s="49"/>
      <c r="AE2469" s="48"/>
      <c r="AF2469" s="49"/>
      <c r="AG2469" s="48"/>
      <c r="AH2469" s="49"/>
      <c r="AI2469" s="48"/>
    </row>
    <row r="2470" spans="1:35" x14ac:dyDescent="0.25">
      <c r="A2470" s="62" t="s">
        <v>1167</v>
      </c>
      <c r="B2470" s="62" t="s">
        <v>1167</v>
      </c>
      <c r="C2470" s="63"/>
      <c r="D2470" s="64"/>
      <c r="E2470" s="65"/>
      <c r="F2470" s="66"/>
      <c r="G2470" s="63"/>
      <c r="H2470" s="67"/>
      <c r="I2470" s="68"/>
      <c r="J2470" s="68"/>
      <c r="K2470" s="34"/>
      <c r="L2470" s="75">
        <v>2470</v>
      </c>
      <c r="M2470" s="75" t="b">
        <f xml:space="preserve"> IF(AND(Edges[Relationship Date (UTC)] &gt;= Misc!$O$2, Edges[Relationship Date (UTC)] &lt;= Misc!$P$2,Edges[Tweet Date (UTC)] &gt;= Misc!$O$3, Edges[Tweet Date (UTC)] &lt;= Misc!$P$3,TRUE), TRUE, FALSE)</f>
        <v>1</v>
      </c>
      <c r="N2470" s="70"/>
      <c r="O2470" s="87" t="s">
        <v>178</v>
      </c>
      <c r="P2470" s="90">
        <v>44081.388090277775</v>
      </c>
      <c r="Q2470" s="87" t="s">
        <v>2344</v>
      </c>
      <c r="R2470" s="87"/>
      <c r="S2470" s="87"/>
      <c r="T2470" s="87" t="s">
        <v>2743</v>
      </c>
      <c r="U2470" s="90">
        <v>44081.388090277775</v>
      </c>
      <c r="V2470" s="92" t="s">
        <v>4545</v>
      </c>
      <c r="W2470" s="87"/>
      <c r="X2470" s="87"/>
      <c r="Y2470" s="96" t="s">
        <v>6545</v>
      </c>
      <c r="Z2470" s="87"/>
      <c r="AA2470" s="48">
        <v>0</v>
      </c>
      <c r="AB2470" s="49">
        <v>0</v>
      </c>
      <c r="AC2470" s="48">
        <v>0</v>
      </c>
      <c r="AD2470" s="49">
        <v>0</v>
      </c>
      <c r="AE2470" s="48">
        <v>0</v>
      </c>
      <c r="AF2470" s="49">
        <v>0</v>
      </c>
      <c r="AG2470" s="48">
        <v>3</v>
      </c>
      <c r="AH2470" s="49">
        <v>100</v>
      </c>
      <c r="AI2470" s="48">
        <v>3</v>
      </c>
    </row>
    <row r="2471" spans="1:35" x14ac:dyDescent="0.25">
      <c r="A2471" s="62" t="s">
        <v>1167</v>
      </c>
      <c r="B2471" s="62" t="s">
        <v>1165</v>
      </c>
      <c r="C2471" s="63"/>
      <c r="D2471" s="64"/>
      <c r="E2471" s="65"/>
      <c r="F2471" s="66"/>
      <c r="G2471" s="63"/>
      <c r="H2471" s="67"/>
      <c r="I2471" s="68"/>
      <c r="J2471" s="68"/>
      <c r="K2471" s="34"/>
      <c r="L2471" s="75">
        <v>2471</v>
      </c>
      <c r="M2471" s="75" t="b">
        <f xml:space="preserve"> IF(AND(Edges[Relationship Date (UTC)] &gt;= Misc!$O$2, Edges[Relationship Date (UTC)] &lt;= Misc!$P$2,Edges[Tweet Date (UTC)] &gt;= Misc!$O$3, Edges[Tweet Date (UTC)] &lt;= Misc!$P$3,TRUE), TRUE, FALSE)</f>
        <v>1</v>
      </c>
      <c r="N2471" s="70"/>
      <c r="O2471" s="87" t="s">
        <v>1908</v>
      </c>
      <c r="P2471" s="90">
        <v>44081.388703703706</v>
      </c>
      <c r="Q2471" s="87" t="s">
        <v>1918</v>
      </c>
      <c r="R2471" s="87"/>
      <c r="S2471" s="87"/>
      <c r="T2471" s="87"/>
      <c r="U2471" s="90">
        <v>44081.388703703706</v>
      </c>
      <c r="V2471" s="92" t="s">
        <v>4546</v>
      </c>
      <c r="W2471" s="87"/>
      <c r="X2471" s="87"/>
      <c r="Y2471" s="96" t="s">
        <v>6546</v>
      </c>
      <c r="Z2471" s="87"/>
      <c r="AA2471" s="48">
        <v>0</v>
      </c>
      <c r="AB2471" s="49">
        <v>0</v>
      </c>
      <c r="AC2471" s="48">
        <v>0</v>
      </c>
      <c r="AD2471" s="49">
        <v>0</v>
      </c>
      <c r="AE2471" s="48">
        <v>0</v>
      </c>
      <c r="AF2471" s="49">
        <v>0</v>
      </c>
      <c r="AG2471" s="48">
        <v>44</v>
      </c>
      <c r="AH2471" s="49">
        <v>100</v>
      </c>
      <c r="AI2471" s="48">
        <v>44</v>
      </c>
    </row>
    <row r="2472" spans="1:35" x14ac:dyDescent="0.25">
      <c r="A2472" s="62" t="s">
        <v>1167</v>
      </c>
      <c r="B2472" s="62" t="s">
        <v>1165</v>
      </c>
      <c r="C2472" s="63"/>
      <c r="D2472" s="64"/>
      <c r="E2472" s="65"/>
      <c r="F2472" s="66"/>
      <c r="G2472" s="63"/>
      <c r="H2472" s="67"/>
      <c r="I2472" s="68"/>
      <c r="J2472" s="68"/>
      <c r="K2472" s="34"/>
      <c r="L2472" s="75">
        <v>2472</v>
      </c>
      <c r="M2472" s="75" t="b">
        <f xml:space="preserve"> IF(AND(Edges[Relationship Date (UTC)] &gt;= Misc!$O$2, Edges[Relationship Date (UTC)] &lt;= Misc!$P$2,Edges[Tweet Date (UTC)] &gt;= Misc!$O$3, Edges[Tweet Date (UTC)] &lt;= Misc!$P$3,TRUE), TRUE, FALSE)</f>
        <v>1</v>
      </c>
      <c r="N2472" s="70"/>
      <c r="O2472" s="87" t="s">
        <v>1908</v>
      </c>
      <c r="P2472" s="90">
        <v>44081.388784722221</v>
      </c>
      <c r="Q2472" s="87" t="s">
        <v>1932</v>
      </c>
      <c r="R2472" s="87"/>
      <c r="S2472" s="87"/>
      <c r="T2472" s="87" t="s">
        <v>2743</v>
      </c>
      <c r="U2472" s="90">
        <v>44081.388784722221</v>
      </c>
      <c r="V2472" s="92" t="s">
        <v>4547</v>
      </c>
      <c r="W2472" s="87"/>
      <c r="X2472" s="87"/>
      <c r="Y2472" s="96" t="s">
        <v>6547</v>
      </c>
      <c r="Z2472" s="87"/>
      <c r="AA2472" s="48">
        <v>0</v>
      </c>
      <c r="AB2472" s="49">
        <v>0</v>
      </c>
      <c r="AC2472" s="48">
        <v>0</v>
      </c>
      <c r="AD2472" s="49">
        <v>0</v>
      </c>
      <c r="AE2472" s="48">
        <v>0</v>
      </c>
      <c r="AF2472" s="49">
        <v>0</v>
      </c>
      <c r="AG2472" s="48">
        <v>26</v>
      </c>
      <c r="AH2472" s="49">
        <v>100</v>
      </c>
      <c r="AI2472" s="48">
        <v>26</v>
      </c>
    </row>
    <row r="2473" spans="1:35" x14ac:dyDescent="0.25">
      <c r="A2473" s="62" t="s">
        <v>1167</v>
      </c>
      <c r="B2473" s="62" t="s">
        <v>1167</v>
      </c>
      <c r="C2473" s="63"/>
      <c r="D2473" s="64"/>
      <c r="E2473" s="65"/>
      <c r="F2473" s="66"/>
      <c r="G2473" s="63"/>
      <c r="H2473" s="67"/>
      <c r="I2473" s="68"/>
      <c r="J2473" s="68"/>
      <c r="K2473" s="34"/>
      <c r="L2473" s="75">
        <v>2473</v>
      </c>
      <c r="M2473" s="75" t="b">
        <f xml:space="preserve"> IF(AND(Edges[Relationship Date (UTC)] &gt;= Misc!$O$2, Edges[Relationship Date (UTC)] &lt;= Misc!$P$2,Edges[Tweet Date (UTC)] &gt;= Misc!$O$3, Edges[Tweet Date (UTC)] &lt;= Misc!$P$3,TRUE), TRUE, FALSE)</f>
        <v>1</v>
      </c>
      <c r="N2473" s="70"/>
      <c r="O2473" s="87" t="s">
        <v>178</v>
      </c>
      <c r="P2473" s="90">
        <v>44081.389085648145</v>
      </c>
      <c r="Q2473" s="87" t="s">
        <v>2234</v>
      </c>
      <c r="R2473" s="87"/>
      <c r="S2473" s="87"/>
      <c r="T2473" s="87" t="s">
        <v>2743</v>
      </c>
      <c r="U2473" s="90">
        <v>44081.389085648145</v>
      </c>
      <c r="V2473" s="92" t="s">
        <v>4548</v>
      </c>
      <c r="W2473" s="87"/>
      <c r="X2473" s="87"/>
      <c r="Y2473" s="96" t="s">
        <v>6548</v>
      </c>
      <c r="Z2473" s="87"/>
      <c r="AA2473" s="48">
        <v>0</v>
      </c>
      <c r="AB2473" s="49">
        <v>0</v>
      </c>
      <c r="AC2473" s="48">
        <v>0</v>
      </c>
      <c r="AD2473" s="49">
        <v>0</v>
      </c>
      <c r="AE2473" s="48">
        <v>0</v>
      </c>
      <c r="AF2473" s="49">
        <v>0</v>
      </c>
      <c r="AG2473" s="48">
        <v>1</v>
      </c>
      <c r="AH2473" s="49">
        <v>100</v>
      </c>
      <c r="AI2473" s="48">
        <v>1</v>
      </c>
    </row>
    <row r="2474" spans="1:35" x14ac:dyDescent="0.25">
      <c r="A2474" s="62" t="s">
        <v>1167</v>
      </c>
      <c r="B2474" s="62" t="s">
        <v>1359</v>
      </c>
      <c r="C2474" s="63"/>
      <c r="D2474" s="64"/>
      <c r="E2474" s="65"/>
      <c r="F2474" s="66"/>
      <c r="G2474" s="63"/>
      <c r="H2474" s="67"/>
      <c r="I2474" s="68"/>
      <c r="J2474" s="68"/>
      <c r="K2474" s="34"/>
      <c r="L2474" s="75">
        <v>2474</v>
      </c>
      <c r="M2474" s="75" t="b">
        <f xml:space="preserve"> IF(AND(Edges[Relationship Date (UTC)] &gt;= Misc!$O$2, Edges[Relationship Date (UTC)] &lt;= Misc!$P$2,Edges[Tweet Date (UTC)] &gt;= Misc!$O$3, Edges[Tweet Date (UTC)] &lt;= Misc!$P$3,TRUE), TRUE, FALSE)</f>
        <v>1</v>
      </c>
      <c r="N2474" s="70"/>
      <c r="O2474" s="87" t="s">
        <v>1908</v>
      </c>
      <c r="P2474" s="90">
        <v>44081.389166666668</v>
      </c>
      <c r="Q2474" s="87" t="s">
        <v>1923</v>
      </c>
      <c r="R2474" s="87"/>
      <c r="S2474" s="87"/>
      <c r="T2474" s="87" t="s">
        <v>2748</v>
      </c>
      <c r="U2474" s="90">
        <v>44081.389166666668</v>
      </c>
      <c r="V2474" s="92" t="s">
        <v>4549</v>
      </c>
      <c r="W2474" s="87"/>
      <c r="X2474" s="87"/>
      <c r="Y2474" s="96" t="s">
        <v>6549</v>
      </c>
      <c r="Z2474" s="87"/>
      <c r="AA2474" s="48">
        <v>0</v>
      </c>
      <c r="AB2474" s="49">
        <v>0</v>
      </c>
      <c r="AC2474" s="48">
        <v>0</v>
      </c>
      <c r="AD2474" s="49">
        <v>0</v>
      </c>
      <c r="AE2474" s="48">
        <v>0</v>
      </c>
      <c r="AF2474" s="49">
        <v>0</v>
      </c>
      <c r="AG2474" s="48">
        <v>14</v>
      </c>
      <c r="AH2474" s="49">
        <v>100</v>
      </c>
      <c r="AI2474" s="48">
        <v>14</v>
      </c>
    </row>
    <row r="2475" spans="1:35" x14ac:dyDescent="0.25">
      <c r="A2475" s="62" t="s">
        <v>1167</v>
      </c>
      <c r="B2475" s="62" t="s">
        <v>1165</v>
      </c>
      <c r="C2475" s="63"/>
      <c r="D2475" s="64"/>
      <c r="E2475" s="65"/>
      <c r="F2475" s="66"/>
      <c r="G2475" s="63"/>
      <c r="H2475" s="67"/>
      <c r="I2475" s="68"/>
      <c r="J2475" s="68"/>
      <c r="K2475" s="34"/>
      <c r="L2475" s="75">
        <v>2475</v>
      </c>
      <c r="M2475" s="75" t="b">
        <f xml:space="preserve"> IF(AND(Edges[Relationship Date (UTC)] &gt;= Misc!$O$2, Edges[Relationship Date (UTC)] &lt;= Misc!$P$2,Edges[Tweet Date (UTC)] &gt;= Misc!$O$3, Edges[Tweet Date (UTC)] &lt;= Misc!$P$3,TRUE), TRUE, FALSE)</f>
        <v>1</v>
      </c>
      <c r="N2475" s="70"/>
      <c r="O2475" s="87" t="s">
        <v>1908</v>
      </c>
      <c r="P2475" s="90">
        <v>44081.389178240737</v>
      </c>
      <c r="Q2475" s="87" t="s">
        <v>2312</v>
      </c>
      <c r="R2475" s="87"/>
      <c r="S2475" s="87"/>
      <c r="T2475" s="87"/>
      <c r="U2475" s="90">
        <v>44081.389178240737</v>
      </c>
      <c r="V2475" s="92" t="s">
        <v>4550</v>
      </c>
      <c r="W2475" s="87"/>
      <c r="X2475" s="87"/>
      <c r="Y2475" s="96" t="s">
        <v>6550</v>
      </c>
      <c r="Z2475" s="87"/>
      <c r="AA2475" s="48">
        <v>0</v>
      </c>
      <c r="AB2475" s="49">
        <v>0</v>
      </c>
      <c r="AC2475" s="48">
        <v>0</v>
      </c>
      <c r="AD2475" s="49">
        <v>0</v>
      </c>
      <c r="AE2475" s="48">
        <v>0</v>
      </c>
      <c r="AF2475" s="49">
        <v>0</v>
      </c>
      <c r="AG2475" s="48">
        <v>21</v>
      </c>
      <c r="AH2475" s="49">
        <v>100</v>
      </c>
      <c r="AI2475" s="48">
        <v>21</v>
      </c>
    </row>
    <row r="2476" spans="1:35" x14ac:dyDescent="0.25">
      <c r="A2476" s="62" t="s">
        <v>1166</v>
      </c>
      <c r="B2476" s="62" t="s">
        <v>1167</v>
      </c>
      <c r="C2476" s="63"/>
      <c r="D2476" s="64"/>
      <c r="E2476" s="65"/>
      <c r="F2476" s="66"/>
      <c r="G2476" s="63"/>
      <c r="H2476" s="67"/>
      <c r="I2476" s="68"/>
      <c r="J2476" s="68"/>
      <c r="K2476" s="34"/>
      <c r="L2476" s="75">
        <v>2476</v>
      </c>
      <c r="M2476" s="75" t="b">
        <f xml:space="preserve"> IF(AND(Edges[Relationship Date (UTC)] &gt;= Misc!$O$2, Edges[Relationship Date (UTC)] &lt;= Misc!$P$2,Edges[Tweet Date (UTC)] &gt;= Misc!$O$3, Edges[Tweet Date (UTC)] &lt;= Misc!$P$3,TRUE), TRUE, FALSE)</f>
        <v>1</v>
      </c>
      <c r="N2476" s="70"/>
      <c r="O2476" s="87" t="s">
        <v>1908</v>
      </c>
      <c r="P2476" s="90">
        <v>44081.392384259256</v>
      </c>
      <c r="Q2476" s="87" t="s">
        <v>2344</v>
      </c>
      <c r="R2476" s="87"/>
      <c r="S2476" s="87"/>
      <c r="T2476" s="87" t="s">
        <v>2743</v>
      </c>
      <c r="U2476" s="90">
        <v>44081.392384259256</v>
      </c>
      <c r="V2476" s="92" t="s">
        <v>4551</v>
      </c>
      <c r="W2476" s="87"/>
      <c r="X2476" s="87"/>
      <c r="Y2476" s="96" t="s">
        <v>6551</v>
      </c>
      <c r="Z2476" s="87"/>
      <c r="AA2476" s="48">
        <v>0</v>
      </c>
      <c r="AB2476" s="49">
        <v>0</v>
      </c>
      <c r="AC2476" s="48">
        <v>0</v>
      </c>
      <c r="AD2476" s="49">
        <v>0</v>
      </c>
      <c r="AE2476" s="48">
        <v>0</v>
      </c>
      <c r="AF2476" s="49">
        <v>0</v>
      </c>
      <c r="AG2476" s="48">
        <v>3</v>
      </c>
      <c r="AH2476" s="49">
        <v>100</v>
      </c>
      <c r="AI2476" s="48">
        <v>3</v>
      </c>
    </row>
    <row r="2477" spans="1:35" x14ac:dyDescent="0.25">
      <c r="A2477" s="62" t="s">
        <v>1166</v>
      </c>
      <c r="B2477" s="62" t="s">
        <v>1165</v>
      </c>
      <c r="C2477" s="63"/>
      <c r="D2477" s="64"/>
      <c r="E2477" s="65"/>
      <c r="F2477" s="66"/>
      <c r="G2477" s="63"/>
      <c r="H2477" s="67"/>
      <c r="I2477" s="68"/>
      <c r="J2477" s="68"/>
      <c r="K2477" s="34"/>
      <c r="L2477" s="75">
        <v>2477</v>
      </c>
      <c r="M2477" s="75" t="b">
        <f xml:space="preserve"> IF(AND(Edges[Relationship Date (UTC)] &gt;= Misc!$O$2, Edges[Relationship Date (UTC)] &lt;= Misc!$P$2,Edges[Tweet Date (UTC)] &gt;= Misc!$O$3, Edges[Tweet Date (UTC)] &lt;= Misc!$P$3,TRUE), TRUE, FALSE)</f>
        <v>1</v>
      </c>
      <c r="N2477" s="70"/>
      <c r="O2477" s="87" t="s">
        <v>1908</v>
      </c>
      <c r="P2477" s="90">
        <v>44081.371874999997</v>
      </c>
      <c r="Q2477" s="87" t="s">
        <v>1932</v>
      </c>
      <c r="R2477" s="87"/>
      <c r="S2477" s="87"/>
      <c r="T2477" s="87" t="s">
        <v>2743</v>
      </c>
      <c r="U2477" s="90">
        <v>44081.371874999997</v>
      </c>
      <c r="V2477" s="92" t="s">
        <v>4552</v>
      </c>
      <c r="W2477" s="87"/>
      <c r="X2477" s="87"/>
      <c r="Y2477" s="96" t="s">
        <v>6552</v>
      </c>
      <c r="Z2477" s="87"/>
      <c r="AA2477" s="48">
        <v>0</v>
      </c>
      <c r="AB2477" s="49">
        <v>0</v>
      </c>
      <c r="AC2477" s="48">
        <v>0</v>
      </c>
      <c r="AD2477" s="49">
        <v>0</v>
      </c>
      <c r="AE2477" s="48">
        <v>0</v>
      </c>
      <c r="AF2477" s="49">
        <v>0</v>
      </c>
      <c r="AG2477" s="48">
        <v>26</v>
      </c>
      <c r="AH2477" s="49">
        <v>100</v>
      </c>
      <c r="AI2477" s="48">
        <v>26</v>
      </c>
    </row>
    <row r="2478" spans="1:35" x14ac:dyDescent="0.25">
      <c r="A2478" s="62" t="s">
        <v>1166</v>
      </c>
      <c r="B2478" s="62" t="s">
        <v>1165</v>
      </c>
      <c r="C2478" s="63"/>
      <c r="D2478" s="64"/>
      <c r="E2478" s="65"/>
      <c r="F2478" s="66"/>
      <c r="G2478" s="63"/>
      <c r="H2478" s="67"/>
      <c r="I2478" s="68"/>
      <c r="J2478" s="68"/>
      <c r="K2478" s="34"/>
      <c r="L2478" s="75">
        <v>2478</v>
      </c>
      <c r="M2478" s="75" t="b">
        <f xml:space="preserve"> IF(AND(Edges[Relationship Date (UTC)] &gt;= Misc!$O$2, Edges[Relationship Date (UTC)] &lt;= Misc!$P$2,Edges[Tweet Date (UTC)] &gt;= Misc!$O$3, Edges[Tweet Date (UTC)] &lt;= Misc!$P$3,TRUE), TRUE, FALSE)</f>
        <v>1</v>
      </c>
      <c r="N2478" s="70"/>
      <c r="O2478" s="87" t="s">
        <v>1908</v>
      </c>
      <c r="P2478" s="90">
        <v>44081.382013888891</v>
      </c>
      <c r="Q2478" s="87" t="s">
        <v>1918</v>
      </c>
      <c r="R2478" s="87"/>
      <c r="S2478" s="87"/>
      <c r="T2478" s="87"/>
      <c r="U2478" s="90">
        <v>44081.382013888891</v>
      </c>
      <c r="V2478" s="92" t="s">
        <v>4553</v>
      </c>
      <c r="W2478" s="87"/>
      <c r="X2478" s="87"/>
      <c r="Y2478" s="96" t="s">
        <v>6553</v>
      </c>
      <c r="Z2478" s="87"/>
      <c r="AA2478" s="48">
        <v>0</v>
      </c>
      <c r="AB2478" s="49">
        <v>0</v>
      </c>
      <c r="AC2478" s="48">
        <v>0</v>
      </c>
      <c r="AD2478" s="49">
        <v>0</v>
      </c>
      <c r="AE2478" s="48">
        <v>0</v>
      </c>
      <c r="AF2478" s="49">
        <v>0</v>
      </c>
      <c r="AG2478" s="48">
        <v>44</v>
      </c>
      <c r="AH2478" s="49">
        <v>100</v>
      </c>
      <c r="AI2478" s="48">
        <v>44</v>
      </c>
    </row>
    <row r="2479" spans="1:35" x14ac:dyDescent="0.25">
      <c r="A2479" s="62" t="s">
        <v>1166</v>
      </c>
      <c r="B2479" s="62" t="s">
        <v>1165</v>
      </c>
      <c r="C2479" s="63"/>
      <c r="D2479" s="64"/>
      <c r="E2479" s="65"/>
      <c r="F2479" s="66"/>
      <c r="G2479" s="63"/>
      <c r="H2479" s="67"/>
      <c r="I2479" s="68"/>
      <c r="J2479" s="68"/>
      <c r="K2479" s="34"/>
      <c r="L2479" s="75">
        <v>2479</v>
      </c>
      <c r="M2479" s="75" t="b">
        <f xml:space="preserve"> IF(AND(Edges[Relationship Date (UTC)] &gt;= Misc!$O$2, Edges[Relationship Date (UTC)] &lt;= Misc!$P$2,Edges[Tweet Date (UTC)] &gt;= Misc!$O$3, Edges[Tweet Date (UTC)] &lt;= Misc!$P$3,TRUE), TRUE, FALSE)</f>
        <v>1</v>
      </c>
      <c r="N2479" s="70"/>
      <c r="O2479" s="87" t="s">
        <v>1908</v>
      </c>
      <c r="P2479" s="90">
        <v>44081.383194444446</v>
      </c>
      <c r="Q2479" s="87" t="s">
        <v>2250</v>
      </c>
      <c r="R2479" s="87"/>
      <c r="S2479" s="87"/>
      <c r="T2479" s="87" t="s">
        <v>2827</v>
      </c>
      <c r="U2479" s="90">
        <v>44081.383194444446</v>
      </c>
      <c r="V2479" s="92" t="s">
        <v>4544</v>
      </c>
      <c r="W2479" s="87"/>
      <c r="X2479" s="87"/>
      <c r="Y2479" s="96" t="s">
        <v>6544</v>
      </c>
      <c r="Z2479" s="87"/>
      <c r="AA2479" s="48">
        <v>0</v>
      </c>
      <c r="AB2479" s="49">
        <v>0</v>
      </c>
      <c r="AC2479" s="48">
        <v>0</v>
      </c>
      <c r="AD2479" s="49">
        <v>0</v>
      </c>
      <c r="AE2479" s="48">
        <v>0</v>
      </c>
      <c r="AF2479" s="49">
        <v>0</v>
      </c>
      <c r="AG2479" s="48">
        <v>9</v>
      </c>
      <c r="AH2479" s="49">
        <v>100</v>
      </c>
      <c r="AI2479" s="48">
        <v>9</v>
      </c>
    </row>
    <row r="2480" spans="1:35" x14ac:dyDescent="0.25">
      <c r="A2480" s="62" t="s">
        <v>1166</v>
      </c>
      <c r="B2480" s="62" t="s">
        <v>1165</v>
      </c>
      <c r="C2480" s="63"/>
      <c r="D2480" s="64"/>
      <c r="E2480" s="65"/>
      <c r="F2480" s="66"/>
      <c r="G2480" s="63"/>
      <c r="H2480" s="67"/>
      <c r="I2480" s="68"/>
      <c r="J2480" s="68"/>
      <c r="K2480" s="34"/>
      <c r="L2480" s="75">
        <v>2480</v>
      </c>
      <c r="M2480" s="75" t="b">
        <f xml:space="preserve"> IF(AND(Edges[Relationship Date (UTC)] &gt;= Misc!$O$2, Edges[Relationship Date (UTC)] &lt;= Misc!$P$2,Edges[Tweet Date (UTC)] &gt;= Misc!$O$3, Edges[Tweet Date (UTC)] &lt;= Misc!$P$3,TRUE), TRUE, FALSE)</f>
        <v>1</v>
      </c>
      <c r="N2480" s="70"/>
      <c r="O2480" s="87" t="s">
        <v>1908</v>
      </c>
      <c r="P2480" s="90">
        <v>44081.392291666663</v>
      </c>
      <c r="Q2480" s="87" t="s">
        <v>2312</v>
      </c>
      <c r="R2480" s="87"/>
      <c r="S2480" s="87"/>
      <c r="T2480" s="87"/>
      <c r="U2480" s="90">
        <v>44081.392291666663</v>
      </c>
      <c r="V2480" s="92" t="s">
        <v>4554</v>
      </c>
      <c r="W2480" s="87"/>
      <c r="X2480" s="87"/>
      <c r="Y2480" s="96" t="s">
        <v>6554</v>
      </c>
      <c r="Z2480" s="87"/>
      <c r="AA2480" s="48">
        <v>0</v>
      </c>
      <c r="AB2480" s="49">
        <v>0</v>
      </c>
      <c r="AC2480" s="48">
        <v>0</v>
      </c>
      <c r="AD2480" s="49">
        <v>0</v>
      </c>
      <c r="AE2480" s="48">
        <v>0</v>
      </c>
      <c r="AF2480" s="49">
        <v>0</v>
      </c>
      <c r="AG2480" s="48">
        <v>21</v>
      </c>
      <c r="AH2480" s="49">
        <v>100</v>
      </c>
      <c r="AI2480" s="48">
        <v>21</v>
      </c>
    </row>
    <row r="2481" spans="1:35" x14ac:dyDescent="0.25">
      <c r="A2481" s="62" t="s">
        <v>1166</v>
      </c>
      <c r="B2481" s="62" t="s">
        <v>1165</v>
      </c>
      <c r="C2481" s="63"/>
      <c r="D2481" s="64"/>
      <c r="E2481" s="65"/>
      <c r="F2481" s="66"/>
      <c r="G2481" s="63"/>
      <c r="H2481" s="67"/>
      <c r="I2481" s="68"/>
      <c r="J2481" s="68"/>
      <c r="K2481" s="34"/>
      <c r="L2481" s="75">
        <v>2481</v>
      </c>
      <c r="M2481" s="75" t="b">
        <f xml:space="preserve"> IF(AND(Edges[Relationship Date (UTC)] &gt;= Misc!$O$2, Edges[Relationship Date (UTC)] &lt;= Misc!$P$2,Edges[Tweet Date (UTC)] &gt;= Misc!$O$3, Edges[Tweet Date (UTC)] &lt;= Misc!$P$3,TRUE), TRUE, FALSE)</f>
        <v>1</v>
      </c>
      <c r="N2481" s="70"/>
      <c r="O2481" s="87" t="s">
        <v>1908</v>
      </c>
      <c r="P2481" s="90">
        <v>44081.392638888887</v>
      </c>
      <c r="Q2481" s="87" t="s">
        <v>1972</v>
      </c>
      <c r="R2481" s="87"/>
      <c r="S2481" s="87"/>
      <c r="T2481" s="87"/>
      <c r="U2481" s="90">
        <v>44081.392638888887</v>
      </c>
      <c r="V2481" s="92" t="s">
        <v>4555</v>
      </c>
      <c r="W2481" s="87"/>
      <c r="X2481" s="87"/>
      <c r="Y2481" s="96" t="s">
        <v>6555</v>
      </c>
      <c r="Z2481" s="87"/>
      <c r="AA2481" s="48">
        <v>0</v>
      </c>
      <c r="AB2481" s="49">
        <v>0</v>
      </c>
      <c r="AC2481" s="48">
        <v>0</v>
      </c>
      <c r="AD2481" s="49">
        <v>0</v>
      </c>
      <c r="AE2481" s="48">
        <v>0</v>
      </c>
      <c r="AF2481" s="49">
        <v>0</v>
      </c>
      <c r="AG2481" s="48">
        <v>41</v>
      </c>
      <c r="AH2481" s="49">
        <v>100</v>
      </c>
      <c r="AI2481" s="48">
        <v>41</v>
      </c>
    </row>
    <row r="2482" spans="1:35" x14ac:dyDescent="0.25">
      <c r="A2482" s="62" t="s">
        <v>1166</v>
      </c>
      <c r="B2482" s="62" t="s">
        <v>1165</v>
      </c>
      <c r="C2482" s="63"/>
      <c r="D2482" s="64"/>
      <c r="E2482" s="65"/>
      <c r="F2482" s="66"/>
      <c r="G2482" s="63"/>
      <c r="H2482" s="67"/>
      <c r="I2482" s="68"/>
      <c r="J2482" s="68"/>
      <c r="K2482" s="34"/>
      <c r="L2482" s="75">
        <v>2482</v>
      </c>
      <c r="M2482" s="75" t="b">
        <f xml:space="preserve"> IF(AND(Edges[Relationship Date (UTC)] &gt;= Misc!$O$2, Edges[Relationship Date (UTC)] &lt;= Misc!$P$2,Edges[Tweet Date (UTC)] &gt;= Misc!$O$3, Edges[Tweet Date (UTC)] &lt;= Misc!$P$3,TRUE), TRUE, FALSE)</f>
        <v>1</v>
      </c>
      <c r="N2482" s="70"/>
      <c r="O2482" s="87" t="s">
        <v>1908</v>
      </c>
      <c r="P2482" s="90">
        <v>44081.404085648152</v>
      </c>
      <c r="Q2482" s="87" t="s">
        <v>1911</v>
      </c>
      <c r="R2482" s="87"/>
      <c r="S2482" s="87"/>
      <c r="T2482" s="87" t="s">
        <v>2743</v>
      </c>
      <c r="U2482" s="90">
        <v>44081.404085648152</v>
      </c>
      <c r="V2482" s="92" t="s">
        <v>4556</v>
      </c>
      <c r="W2482" s="87"/>
      <c r="X2482" s="87"/>
      <c r="Y2482" s="96" t="s">
        <v>6556</v>
      </c>
      <c r="Z2482" s="87"/>
      <c r="AA2482" s="48">
        <v>0</v>
      </c>
      <c r="AB2482" s="49">
        <v>0</v>
      </c>
      <c r="AC2482" s="48">
        <v>0</v>
      </c>
      <c r="AD2482" s="49">
        <v>0</v>
      </c>
      <c r="AE2482" s="48">
        <v>0</v>
      </c>
      <c r="AF2482" s="49">
        <v>0</v>
      </c>
      <c r="AG2482" s="48">
        <v>29</v>
      </c>
      <c r="AH2482" s="49">
        <v>100</v>
      </c>
      <c r="AI2482" s="48">
        <v>29</v>
      </c>
    </row>
    <row r="2483" spans="1:35" x14ac:dyDescent="0.25">
      <c r="A2483" s="62" t="s">
        <v>1168</v>
      </c>
      <c r="B2483" s="62" t="s">
        <v>1578</v>
      </c>
      <c r="C2483" s="63"/>
      <c r="D2483" s="64"/>
      <c r="E2483" s="65"/>
      <c r="F2483" s="66"/>
      <c r="G2483" s="63"/>
      <c r="H2483" s="67"/>
      <c r="I2483" s="68"/>
      <c r="J2483" s="68"/>
      <c r="K2483" s="34"/>
      <c r="L2483" s="75">
        <v>2483</v>
      </c>
      <c r="M2483" s="75" t="b">
        <f xml:space="preserve"> IF(AND(Edges[Relationship Date (UTC)] &gt;= Misc!$O$2, Edges[Relationship Date (UTC)] &lt;= Misc!$P$2,Edges[Tweet Date (UTC)] &gt;= Misc!$O$3, Edges[Tweet Date (UTC)] &lt;= Misc!$P$3,TRUE), TRUE, FALSE)</f>
        <v>1</v>
      </c>
      <c r="N2483" s="70"/>
      <c r="O2483" s="87" t="s">
        <v>1908</v>
      </c>
      <c r="P2483" s="90">
        <v>44081.404120370367</v>
      </c>
      <c r="Q2483" s="87" t="s">
        <v>2166</v>
      </c>
      <c r="R2483" s="87"/>
      <c r="S2483" s="87"/>
      <c r="T2483" s="87"/>
      <c r="U2483" s="90">
        <v>44081.404120370367</v>
      </c>
      <c r="V2483" s="92" t="s">
        <v>4557</v>
      </c>
      <c r="W2483" s="87"/>
      <c r="X2483" s="87"/>
      <c r="Y2483" s="96" t="s">
        <v>6557</v>
      </c>
      <c r="Z2483" s="87"/>
      <c r="AA2483" s="48">
        <v>0</v>
      </c>
      <c r="AB2483" s="49">
        <v>0</v>
      </c>
      <c r="AC2483" s="48">
        <v>0</v>
      </c>
      <c r="AD2483" s="49">
        <v>0</v>
      </c>
      <c r="AE2483" s="48">
        <v>0</v>
      </c>
      <c r="AF2483" s="49">
        <v>0</v>
      </c>
      <c r="AG2483" s="48">
        <v>51</v>
      </c>
      <c r="AH2483" s="49">
        <v>100</v>
      </c>
      <c r="AI2483" s="48">
        <v>51</v>
      </c>
    </row>
    <row r="2484" spans="1:35" x14ac:dyDescent="0.25">
      <c r="A2484" s="62" t="s">
        <v>1168</v>
      </c>
      <c r="B2484" s="62" t="s">
        <v>1513</v>
      </c>
      <c r="C2484" s="63"/>
      <c r="D2484" s="64"/>
      <c r="E2484" s="65"/>
      <c r="F2484" s="66"/>
      <c r="G2484" s="63"/>
      <c r="H2484" s="67"/>
      <c r="I2484" s="68"/>
      <c r="J2484" s="68"/>
      <c r="K2484" s="34"/>
      <c r="L2484" s="75">
        <v>2484</v>
      </c>
      <c r="M2484" s="75" t="b">
        <f xml:space="preserve"> IF(AND(Edges[Relationship Date (UTC)] &gt;= Misc!$O$2, Edges[Relationship Date (UTC)] &lt;= Misc!$P$2,Edges[Tweet Date (UTC)] &gt;= Misc!$O$3, Edges[Tweet Date (UTC)] &lt;= Misc!$P$3,TRUE), TRUE, FALSE)</f>
        <v>1</v>
      </c>
      <c r="N2484" s="70"/>
      <c r="O2484" s="87" t="s">
        <v>1908</v>
      </c>
      <c r="P2484" s="90">
        <v>44081.403900462959</v>
      </c>
      <c r="Q2484" s="87" t="s">
        <v>2097</v>
      </c>
      <c r="R2484" s="87"/>
      <c r="S2484" s="87"/>
      <c r="T2484" s="87" t="s">
        <v>2795</v>
      </c>
      <c r="U2484" s="90">
        <v>44081.403900462959</v>
      </c>
      <c r="V2484" s="92" t="s">
        <v>4558</v>
      </c>
      <c r="W2484" s="87"/>
      <c r="X2484" s="87"/>
      <c r="Y2484" s="96" t="s">
        <v>6558</v>
      </c>
      <c r="Z2484" s="87"/>
      <c r="AA2484" s="48">
        <v>0</v>
      </c>
      <c r="AB2484" s="49">
        <v>0</v>
      </c>
      <c r="AC2484" s="48">
        <v>1</v>
      </c>
      <c r="AD2484" s="49">
        <v>5</v>
      </c>
      <c r="AE2484" s="48">
        <v>0</v>
      </c>
      <c r="AF2484" s="49">
        <v>0</v>
      </c>
      <c r="AG2484" s="48">
        <v>19</v>
      </c>
      <c r="AH2484" s="49">
        <v>95</v>
      </c>
      <c r="AI2484" s="48">
        <v>20</v>
      </c>
    </row>
    <row r="2485" spans="1:35" x14ac:dyDescent="0.25">
      <c r="A2485" s="62" t="s">
        <v>1169</v>
      </c>
      <c r="B2485" s="62" t="s">
        <v>1327</v>
      </c>
      <c r="C2485" s="63"/>
      <c r="D2485" s="64"/>
      <c r="E2485" s="65"/>
      <c r="F2485" s="66"/>
      <c r="G2485" s="63"/>
      <c r="H2485" s="67"/>
      <c r="I2485" s="68"/>
      <c r="J2485" s="68"/>
      <c r="K2485" s="34"/>
      <c r="L2485" s="75">
        <v>2485</v>
      </c>
      <c r="M2485" s="75" t="b">
        <f xml:space="preserve"> IF(AND(Edges[Relationship Date (UTC)] &gt;= Misc!$O$2, Edges[Relationship Date (UTC)] &lt;= Misc!$P$2,Edges[Tweet Date (UTC)] &gt;= Misc!$O$3, Edges[Tweet Date (UTC)] &lt;= Misc!$P$3,TRUE), TRUE, FALSE)</f>
        <v>1</v>
      </c>
      <c r="N2485" s="70"/>
      <c r="O2485" s="87" t="s">
        <v>1908</v>
      </c>
      <c r="P2485" s="90">
        <v>44081.404143518521</v>
      </c>
      <c r="Q2485" s="87" t="s">
        <v>2539</v>
      </c>
      <c r="R2485" s="87"/>
      <c r="S2485" s="87"/>
      <c r="T2485" s="87" t="s">
        <v>2743</v>
      </c>
      <c r="U2485" s="90">
        <v>44081.404143518521</v>
      </c>
      <c r="V2485" s="92" t="s">
        <v>4559</v>
      </c>
      <c r="W2485" s="87"/>
      <c r="X2485" s="87"/>
      <c r="Y2485" s="96" t="s">
        <v>6559</v>
      </c>
      <c r="Z2485" s="87"/>
      <c r="AA2485" s="48">
        <v>0</v>
      </c>
      <c r="AB2485" s="49">
        <v>0</v>
      </c>
      <c r="AC2485" s="48">
        <v>0</v>
      </c>
      <c r="AD2485" s="49">
        <v>0</v>
      </c>
      <c r="AE2485" s="48">
        <v>0</v>
      </c>
      <c r="AF2485" s="49">
        <v>0</v>
      </c>
      <c r="AG2485" s="48">
        <v>40</v>
      </c>
      <c r="AH2485" s="49">
        <v>100</v>
      </c>
      <c r="AI2485" s="48">
        <v>40</v>
      </c>
    </row>
    <row r="2486" spans="1:35" x14ac:dyDescent="0.25">
      <c r="A2486" s="62" t="s">
        <v>1170</v>
      </c>
      <c r="B2486" s="62" t="s">
        <v>1853</v>
      </c>
      <c r="C2486" s="63"/>
      <c r="D2486" s="64"/>
      <c r="E2486" s="65"/>
      <c r="F2486" s="66"/>
      <c r="G2486" s="63"/>
      <c r="H2486" s="67"/>
      <c r="I2486" s="68"/>
      <c r="J2486" s="68"/>
      <c r="K2486" s="34"/>
      <c r="L2486" s="75">
        <v>2486</v>
      </c>
      <c r="M2486" s="75" t="b">
        <f xml:space="preserve"> IF(AND(Edges[Relationship Date (UTC)] &gt;= Misc!$O$2, Edges[Relationship Date (UTC)] &lt;= Misc!$P$2,Edges[Tweet Date (UTC)] &gt;= Misc!$O$3, Edges[Tweet Date (UTC)] &lt;= Misc!$P$3,TRUE), TRUE, FALSE)</f>
        <v>1</v>
      </c>
      <c r="N2486" s="70"/>
      <c r="O2486" s="87" t="s">
        <v>1908</v>
      </c>
      <c r="P2486" s="90">
        <v>44081.40420138889</v>
      </c>
      <c r="Q2486" s="87" t="s">
        <v>2542</v>
      </c>
      <c r="R2486" s="87"/>
      <c r="S2486" s="87"/>
      <c r="T2486" s="87"/>
      <c r="U2486" s="90">
        <v>44081.40420138889</v>
      </c>
      <c r="V2486" s="92" t="s">
        <v>4560</v>
      </c>
      <c r="W2486" s="87"/>
      <c r="X2486" s="87"/>
      <c r="Y2486" s="96" t="s">
        <v>6560</v>
      </c>
      <c r="Z2486" s="87"/>
      <c r="AA2486" s="48">
        <v>0</v>
      </c>
      <c r="AB2486" s="49">
        <v>0</v>
      </c>
      <c r="AC2486" s="48">
        <v>0</v>
      </c>
      <c r="AD2486" s="49">
        <v>0</v>
      </c>
      <c r="AE2486" s="48">
        <v>0</v>
      </c>
      <c r="AF2486" s="49">
        <v>0</v>
      </c>
      <c r="AG2486" s="48">
        <v>43</v>
      </c>
      <c r="AH2486" s="49">
        <v>100</v>
      </c>
      <c r="AI2486" s="48">
        <v>43</v>
      </c>
    </row>
    <row r="2487" spans="1:35" x14ac:dyDescent="0.25">
      <c r="A2487" s="62" t="s">
        <v>1171</v>
      </c>
      <c r="B2487" s="62" t="s">
        <v>1512</v>
      </c>
      <c r="C2487" s="63"/>
      <c r="D2487" s="64"/>
      <c r="E2487" s="65"/>
      <c r="F2487" s="66"/>
      <c r="G2487" s="63"/>
      <c r="H2487" s="67"/>
      <c r="I2487" s="68"/>
      <c r="J2487" s="68"/>
      <c r="K2487" s="34"/>
      <c r="L2487" s="75">
        <v>2487</v>
      </c>
      <c r="M2487" s="75" t="b">
        <f xml:space="preserve"> IF(AND(Edges[Relationship Date (UTC)] &gt;= Misc!$O$2, Edges[Relationship Date (UTC)] &lt;= Misc!$P$2,Edges[Tweet Date (UTC)] &gt;= Misc!$O$3, Edges[Tweet Date (UTC)] &lt;= Misc!$P$3,TRUE), TRUE, FALSE)</f>
        <v>1</v>
      </c>
      <c r="N2487" s="70"/>
      <c r="O2487" s="87" t="s">
        <v>1908</v>
      </c>
      <c r="P2487" s="90">
        <v>44081.404236111113</v>
      </c>
      <c r="Q2487" s="87" t="s">
        <v>2096</v>
      </c>
      <c r="R2487" s="87"/>
      <c r="S2487" s="87"/>
      <c r="T2487" s="87" t="s">
        <v>2743</v>
      </c>
      <c r="U2487" s="90">
        <v>44081.404236111113</v>
      </c>
      <c r="V2487" s="92" t="s">
        <v>4561</v>
      </c>
      <c r="W2487" s="87"/>
      <c r="X2487" s="87"/>
      <c r="Y2487" s="96" t="s">
        <v>6561</v>
      </c>
      <c r="Z2487" s="87"/>
      <c r="AA2487" s="48">
        <v>0</v>
      </c>
      <c r="AB2487" s="49">
        <v>0</v>
      </c>
      <c r="AC2487" s="48">
        <v>0</v>
      </c>
      <c r="AD2487" s="49">
        <v>0</v>
      </c>
      <c r="AE2487" s="48">
        <v>0</v>
      </c>
      <c r="AF2487" s="49">
        <v>0</v>
      </c>
      <c r="AG2487" s="48">
        <v>43</v>
      </c>
      <c r="AH2487" s="49">
        <v>100</v>
      </c>
      <c r="AI2487" s="48">
        <v>43</v>
      </c>
    </row>
    <row r="2488" spans="1:35" x14ac:dyDescent="0.25">
      <c r="A2488" s="62" t="s">
        <v>1172</v>
      </c>
      <c r="B2488" s="62" t="s">
        <v>1165</v>
      </c>
      <c r="C2488" s="63"/>
      <c r="D2488" s="64"/>
      <c r="E2488" s="65"/>
      <c r="F2488" s="66"/>
      <c r="G2488" s="63"/>
      <c r="H2488" s="67"/>
      <c r="I2488" s="68"/>
      <c r="J2488" s="68"/>
      <c r="K2488" s="34"/>
      <c r="L2488" s="75">
        <v>2488</v>
      </c>
      <c r="M2488" s="75" t="b">
        <f xml:space="preserve"> IF(AND(Edges[Relationship Date (UTC)] &gt;= Misc!$O$2, Edges[Relationship Date (UTC)] &lt;= Misc!$P$2,Edges[Tweet Date (UTC)] &gt;= Misc!$O$3, Edges[Tweet Date (UTC)] &lt;= Misc!$P$3,TRUE), TRUE, FALSE)</f>
        <v>1</v>
      </c>
      <c r="N2488" s="70"/>
      <c r="O2488" s="87" t="s">
        <v>1909</v>
      </c>
      <c r="P2488" s="90">
        <v>44081.404247685183</v>
      </c>
      <c r="Q2488" s="87" t="s">
        <v>2543</v>
      </c>
      <c r="R2488" s="87"/>
      <c r="S2488" s="87"/>
      <c r="T2488" s="87" t="s">
        <v>2743</v>
      </c>
      <c r="U2488" s="90">
        <v>44081.404247685183</v>
      </c>
      <c r="V2488" s="92" t="s">
        <v>4562</v>
      </c>
      <c r="W2488" s="87"/>
      <c r="X2488" s="87"/>
      <c r="Y2488" s="96" t="s">
        <v>6562</v>
      </c>
      <c r="Z2488" s="96" t="s">
        <v>6910</v>
      </c>
      <c r="AA2488" s="132">
        <v>1</v>
      </c>
      <c r="AB2488" s="133">
        <v>20</v>
      </c>
      <c r="AC2488" s="132">
        <v>0</v>
      </c>
      <c r="AD2488" s="133">
        <v>0</v>
      </c>
      <c r="AE2488" s="132">
        <v>0</v>
      </c>
      <c r="AF2488" s="133">
        <v>0</v>
      </c>
      <c r="AG2488" s="132">
        <v>4</v>
      </c>
      <c r="AH2488" s="133">
        <v>80</v>
      </c>
      <c r="AI2488" s="132">
        <v>5</v>
      </c>
    </row>
    <row r="2489" spans="1:35" x14ac:dyDescent="0.25">
      <c r="A2489" s="62" t="s">
        <v>1173</v>
      </c>
      <c r="B2489" s="62" t="s">
        <v>1394</v>
      </c>
      <c r="C2489" s="63"/>
      <c r="D2489" s="64"/>
      <c r="E2489" s="65"/>
      <c r="F2489" s="66"/>
      <c r="G2489" s="63"/>
      <c r="H2489" s="67"/>
      <c r="I2489" s="68"/>
      <c r="J2489" s="68"/>
      <c r="K2489" s="34"/>
      <c r="L2489" s="75">
        <v>2489</v>
      </c>
      <c r="M2489" s="75" t="b">
        <f xml:space="preserve"> IF(AND(Edges[Relationship Date (UTC)] &gt;= Misc!$O$2, Edges[Relationship Date (UTC)] &lt;= Misc!$P$2,Edges[Tweet Date (UTC)] &gt;= Misc!$O$3, Edges[Tweet Date (UTC)] &lt;= Misc!$P$3,TRUE), TRUE, FALSE)</f>
        <v>1</v>
      </c>
      <c r="N2489" s="70"/>
      <c r="O2489" s="87" t="s">
        <v>1908</v>
      </c>
      <c r="P2489" s="90">
        <v>44081.40357638889</v>
      </c>
      <c r="Q2489" s="87" t="s">
        <v>2236</v>
      </c>
      <c r="R2489" s="87"/>
      <c r="S2489" s="87"/>
      <c r="T2489" s="87"/>
      <c r="U2489" s="90">
        <v>44081.40357638889</v>
      </c>
      <c r="V2489" s="92" t="s">
        <v>4563</v>
      </c>
      <c r="W2489" s="87"/>
      <c r="X2489" s="87"/>
      <c r="Y2489" s="96" t="s">
        <v>6563</v>
      </c>
      <c r="Z2489" s="87"/>
      <c r="AA2489" s="48">
        <v>0</v>
      </c>
      <c r="AB2489" s="49">
        <v>0</v>
      </c>
      <c r="AC2489" s="48">
        <v>0</v>
      </c>
      <c r="AD2489" s="49">
        <v>0</v>
      </c>
      <c r="AE2489" s="48">
        <v>0</v>
      </c>
      <c r="AF2489" s="49">
        <v>0</v>
      </c>
      <c r="AG2489" s="48">
        <v>39</v>
      </c>
      <c r="AH2489" s="49">
        <v>100</v>
      </c>
      <c r="AI2489" s="48">
        <v>39</v>
      </c>
    </row>
    <row r="2490" spans="1:35" x14ac:dyDescent="0.25">
      <c r="A2490" s="62" t="s">
        <v>1173</v>
      </c>
      <c r="B2490" s="62" t="s">
        <v>1173</v>
      </c>
      <c r="C2490" s="63"/>
      <c r="D2490" s="64"/>
      <c r="E2490" s="65"/>
      <c r="F2490" s="66"/>
      <c r="G2490" s="63"/>
      <c r="H2490" s="67"/>
      <c r="I2490" s="68"/>
      <c r="J2490" s="68"/>
      <c r="K2490" s="34"/>
      <c r="L2490" s="75">
        <v>2490</v>
      </c>
      <c r="M2490" s="75" t="b">
        <f xml:space="preserve"> IF(AND(Edges[Relationship Date (UTC)] &gt;= Misc!$O$2, Edges[Relationship Date (UTC)] &lt;= Misc!$P$2,Edges[Tweet Date (UTC)] &gt;= Misc!$O$3, Edges[Tweet Date (UTC)] &lt;= Misc!$P$3,TRUE), TRUE, FALSE)</f>
        <v>1</v>
      </c>
      <c r="N2490" s="70"/>
      <c r="O2490" s="87" t="s">
        <v>178</v>
      </c>
      <c r="P2490" s="90">
        <v>44081.404247685183</v>
      </c>
      <c r="Q2490" s="87" t="s">
        <v>2234</v>
      </c>
      <c r="R2490" s="87"/>
      <c r="S2490" s="87"/>
      <c r="T2490" s="87" t="s">
        <v>2743</v>
      </c>
      <c r="U2490" s="90">
        <v>44081.404247685183</v>
      </c>
      <c r="V2490" s="92" t="s">
        <v>4564</v>
      </c>
      <c r="W2490" s="87"/>
      <c r="X2490" s="87"/>
      <c r="Y2490" s="96" t="s">
        <v>6564</v>
      </c>
      <c r="Z2490" s="87"/>
      <c r="AA2490" s="48">
        <v>0</v>
      </c>
      <c r="AB2490" s="49">
        <v>0</v>
      </c>
      <c r="AC2490" s="48">
        <v>0</v>
      </c>
      <c r="AD2490" s="49">
        <v>0</v>
      </c>
      <c r="AE2490" s="48">
        <v>0</v>
      </c>
      <c r="AF2490" s="49">
        <v>0</v>
      </c>
      <c r="AG2490" s="48">
        <v>1</v>
      </c>
      <c r="AH2490" s="49">
        <v>100</v>
      </c>
      <c r="AI2490" s="48">
        <v>1</v>
      </c>
    </row>
    <row r="2491" spans="1:35" x14ac:dyDescent="0.25">
      <c r="A2491" s="62" t="s">
        <v>1174</v>
      </c>
      <c r="B2491" s="62" t="s">
        <v>1165</v>
      </c>
      <c r="C2491" s="63"/>
      <c r="D2491" s="64"/>
      <c r="E2491" s="65"/>
      <c r="F2491" s="66"/>
      <c r="G2491" s="63"/>
      <c r="H2491" s="67"/>
      <c r="I2491" s="68"/>
      <c r="J2491" s="68"/>
      <c r="K2491" s="34"/>
      <c r="L2491" s="75">
        <v>2491</v>
      </c>
      <c r="M2491" s="75" t="b">
        <f xml:space="preserve"> IF(AND(Edges[Relationship Date (UTC)] &gt;= Misc!$O$2, Edges[Relationship Date (UTC)] &lt;= Misc!$P$2,Edges[Tweet Date (UTC)] &gt;= Misc!$O$3, Edges[Tweet Date (UTC)] &lt;= Misc!$P$3,TRUE), TRUE, FALSE)</f>
        <v>1</v>
      </c>
      <c r="N2491" s="70"/>
      <c r="O2491" s="87" t="s">
        <v>1908</v>
      </c>
      <c r="P2491" s="90">
        <v>44081.404282407406</v>
      </c>
      <c r="Q2491" s="87" t="s">
        <v>2312</v>
      </c>
      <c r="R2491" s="87"/>
      <c r="S2491" s="87"/>
      <c r="T2491" s="87"/>
      <c r="U2491" s="90">
        <v>44081.404282407406</v>
      </c>
      <c r="V2491" s="92" t="s">
        <v>4565</v>
      </c>
      <c r="W2491" s="87"/>
      <c r="X2491" s="87"/>
      <c r="Y2491" s="96" t="s">
        <v>6565</v>
      </c>
      <c r="Z2491" s="87"/>
      <c r="AA2491" s="48">
        <v>0</v>
      </c>
      <c r="AB2491" s="49">
        <v>0</v>
      </c>
      <c r="AC2491" s="48">
        <v>0</v>
      </c>
      <c r="AD2491" s="49">
        <v>0</v>
      </c>
      <c r="AE2491" s="48">
        <v>0</v>
      </c>
      <c r="AF2491" s="49">
        <v>0</v>
      </c>
      <c r="AG2491" s="48">
        <v>21</v>
      </c>
      <c r="AH2491" s="49">
        <v>100</v>
      </c>
      <c r="AI2491" s="48">
        <v>21</v>
      </c>
    </row>
    <row r="2492" spans="1:35" x14ac:dyDescent="0.25">
      <c r="A2492" s="62" t="s">
        <v>1175</v>
      </c>
      <c r="B2492" s="62" t="s">
        <v>1165</v>
      </c>
      <c r="C2492" s="63"/>
      <c r="D2492" s="64"/>
      <c r="E2492" s="65"/>
      <c r="F2492" s="66"/>
      <c r="G2492" s="63"/>
      <c r="H2492" s="67"/>
      <c r="I2492" s="68"/>
      <c r="J2492" s="68"/>
      <c r="K2492" s="34"/>
      <c r="L2492" s="75">
        <v>2492</v>
      </c>
      <c r="M2492" s="75" t="b">
        <f xml:space="preserve"> IF(AND(Edges[Relationship Date (UTC)] &gt;= Misc!$O$2, Edges[Relationship Date (UTC)] &lt;= Misc!$P$2,Edges[Tweet Date (UTC)] &gt;= Misc!$O$3, Edges[Tweet Date (UTC)] &lt;= Misc!$P$3,TRUE), TRUE, FALSE)</f>
        <v>1</v>
      </c>
      <c r="N2492" s="70"/>
      <c r="O2492" s="87" t="s">
        <v>1908</v>
      </c>
      <c r="P2492" s="90">
        <v>44081.404305555552</v>
      </c>
      <c r="Q2492" s="87" t="s">
        <v>1918</v>
      </c>
      <c r="R2492" s="87"/>
      <c r="S2492" s="87"/>
      <c r="T2492" s="87"/>
      <c r="U2492" s="90">
        <v>44081.404305555552</v>
      </c>
      <c r="V2492" s="92" t="s">
        <v>4566</v>
      </c>
      <c r="W2492" s="87"/>
      <c r="X2492" s="87"/>
      <c r="Y2492" s="96" t="s">
        <v>6566</v>
      </c>
      <c r="Z2492" s="87"/>
      <c r="AA2492" s="48">
        <v>0</v>
      </c>
      <c r="AB2492" s="49">
        <v>0</v>
      </c>
      <c r="AC2492" s="48">
        <v>0</v>
      </c>
      <c r="AD2492" s="49">
        <v>0</v>
      </c>
      <c r="AE2492" s="48">
        <v>0</v>
      </c>
      <c r="AF2492" s="49">
        <v>0</v>
      </c>
      <c r="AG2492" s="48">
        <v>44</v>
      </c>
      <c r="AH2492" s="49">
        <v>100</v>
      </c>
      <c r="AI2492" s="48">
        <v>44</v>
      </c>
    </row>
    <row r="2493" spans="1:35" x14ac:dyDescent="0.25">
      <c r="A2493" s="62" t="s">
        <v>1176</v>
      </c>
      <c r="B2493" s="62" t="s">
        <v>1327</v>
      </c>
      <c r="C2493" s="63"/>
      <c r="D2493" s="64"/>
      <c r="E2493" s="65"/>
      <c r="F2493" s="66"/>
      <c r="G2493" s="63"/>
      <c r="H2493" s="67"/>
      <c r="I2493" s="68"/>
      <c r="J2493" s="68"/>
      <c r="K2493" s="34"/>
      <c r="L2493" s="75">
        <v>2493</v>
      </c>
      <c r="M2493" s="75" t="b">
        <f xml:space="preserve"> IF(AND(Edges[Relationship Date (UTC)] &gt;= Misc!$O$2, Edges[Relationship Date (UTC)] &lt;= Misc!$P$2,Edges[Tweet Date (UTC)] &gt;= Misc!$O$3, Edges[Tweet Date (UTC)] &lt;= Misc!$P$3,TRUE), TRUE, FALSE)</f>
        <v>1</v>
      </c>
      <c r="N2493" s="70"/>
      <c r="O2493" s="87" t="s">
        <v>1908</v>
      </c>
      <c r="P2493" s="90">
        <v>44081.404317129629</v>
      </c>
      <c r="Q2493" s="87" t="s">
        <v>2539</v>
      </c>
      <c r="R2493" s="87"/>
      <c r="S2493" s="87"/>
      <c r="T2493" s="87" t="s">
        <v>2743</v>
      </c>
      <c r="U2493" s="90">
        <v>44081.404317129629</v>
      </c>
      <c r="V2493" s="92" t="s">
        <v>4567</v>
      </c>
      <c r="W2493" s="87"/>
      <c r="X2493" s="87"/>
      <c r="Y2493" s="96" t="s">
        <v>6567</v>
      </c>
      <c r="Z2493" s="87"/>
      <c r="AA2493" s="48">
        <v>0</v>
      </c>
      <c r="AB2493" s="49">
        <v>0</v>
      </c>
      <c r="AC2493" s="48">
        <v>0</v>
      </c>
      <c r="AD2493" s="49">
        <v>0</v>
      </c>
      <c r="AE2493" s="48">
        <v>0</v>
      </c>
      <c r="AF2493" s="49">
        <v>0</v>
      </c>
      <c r="AG2493" s="48">
        <v>40</v>
      </c>
      <c r="AH2493" s="49">
        <v>100</v>
      </c>
      <c r="AI2493" s="48">
        <v>40</v>
      </c>
    </row>
    <row r="2494" spans="1:35" x14ac:dyDescent="0.25">
      <c r="A2494" s="62" t="s">
        <v>1177</v>
      </c>
      <c r="B2494" s="62" t="s">
        <v>1442</v>
      </c>
      <c r="C2494" s="63"/>
      <c r="D2494" s="64"/>
      <c r="E2494" s="65"/>
      <c r="F2494" s="66"/>
      <c r="G2494" s="63"/>
      <c r="H2494" s="67"/>
      <c r="I2494" s="68"/>
      <c r="J2494" s="68"/>
      <c r="K2494" s="34"/>
      <c r="L2494" s="75">
        <v>2494</v>
      </c>
      <c r="M2494" s="75" t="b">
        <f xml:space="preserve"> IF(AND(Edges[Relationship Date (UTC)] &gt;= Misc!$O$2, Edges[Relationship Date (UTC)] &lt;= Misc!$P$2,Edges[Tweet Date (UTC)] &gt;= Misc!$O$3, Edges[Tweet Date (UTC)] &lt;= Misc!$P$3,TRUE), TRUE, FALSE)</f>
        <v>1</v>
      </c>
      <c r="N2494" s="70"/>
      <c r="O2494" s="87" t="s">
        <v>1908</v>
      </c>
      <c r="P2494" s="90">
        <v>44081.376018518517</v>
      </c>
      <c r="Q2494" s="87" t="s">
        <v>2029</v>
      </c>
      <c r="R2494" s="87"/>
      <c r="S2494" s="87"/>
      <c r="T2494" s="87" t="s">
        <v>2743</v>
      </c>
      <c r="U2494" s="90">
        <v>44081.376018518517</v>
      </c>
      <c r="V2494" s="92" t="s">
        <v>4568</v>
      </c>
      <c r="W2494" s="87"/>
      <c r="X2494" s="87"/>
      <c r="Y2494" s="96" t="s">
        <v>6568</v>
      </c>
      <c r="Z2494" s="87"/>
      <c r="AA2494" s="48"/>
      <c r="AB2494" s="49"/>
      <c r="AC2494" s="48"/>
      <c r="AD2494" s="49"/>
      <c r="AE2494" s="48"/>
      <c r="AF2494" s="49"/>
      <c r="AG2494" s="48"/>
      <c r="AH2494" s="49"/>
      <c r="AI2494" s="48"/>
    </row>
    <row r="2495" spans="1:35" x14ac:dyDescent="0.25">
      <c r="A2495" s="62" t="s">
        <v>1178</v>
      </c>
      <c r="B2495" s="62" t="s">
        <v>1165</v>
      </c>
      <c r="C2495" s="63"/>
      <c r="D2495" s="64"/>
      <c r="E2495" s="65"/>
      <c r="F2495" s="66"/>
      <c r="G2495" s="63"/>
      <c r="H2495" s="67"/>
      <c r="I2495" s="68"/>
      <c r="J2495" s="68"/>
      <c r="K2495" s="34"/>
      <c r="L2495" s="75">
        <v>2495</v>
      </c>
      <c r="M2495" s="75" t="b">
        <f xml:space="preserve"> IF(AND(Edges[Relationship Date (UTC)] &gt;= Misc!$O$2, Edges[Relationship Date (UTC)] &lt;= Misc!$P$2,Edges[Tweet Date (UTC)] &gt;= Misc!$O$3, Edges[Tweet Date (UTC)] &lt;= Misc!$P$3,TRUE), TRUE, FALSE)</f>
        <v>1</v>
      </c>
      <c r="N2495" s="70"/>
      <c r="O2495" s="87" t="s">
        <v>1908</v>
      </c>
      <c r="P2495" s="90">
        <v>44081.388888888891</v>
      </c>
      <c r="Q2495" s="87" t="s">
        <v>2312</v>
      </c>
      <c r="R2495" s="87"/>
      <c r="S2495" s="87"/>
      <c r="T2495" s="87"/>
      <c r="U2495" s="90">
        <v>44081.388888888891</v>
      </c>
      <c r="V2495" s="92" t="s">
        <v>4569</v>
      </c>
      <c r="W2495" s="87"/>
      <c r="X2495" s="87"/>
      <c r="Y2495" s="96" t="s">
        <v>6569</v>
      </c>
      <c r="Z2495" s="87"/>
      <c r="AA2495" s="48">
        <v>0</v>
      </c>
      <c r="AB2495" s="49">
        <v>0</v>
      </c>
      <c r="AC2495" s="48">
        <v>0</v>
      </c>
      <c r="AD2495" s="49">
        <v>0</v>
      </c>
      <c r="AE2495" s="48">
        <v>0</v>
      </c>
      <c r="AF2495" s="49">
        <v>0</v>
      </c>
      <c r="AG2495" s="48">
        <v>21</v>
      </c>
      <c r="AH2495" s="49">
        <v>100</v>
      </c>
      <c r="AI2495" s="48">
        <v>21</v>
      </c>
    </row>
    <row r="2496" spans="1:35" x14ac:dyDescent="0.25">
      <c r="A2496" s="62" t="s">
        <v>1178</v>
      </c>
      <c r="B2496" s="62" t="s">
        <v>1165</v>
      </c>
      <c r="C2496" s="63"/>
      <c r="D2496" s="64"/>
      <c r="E2496" s="65"/>
      <c r="F2496" s="66"/>
      <c r="G2496" s="63"/>
      <c r="H2496" s="67"/>
      <c r="I2496" s="68"/>
      <c r="J2496" s="68"/>
      <c r="K2496" s="34"/>
      <c r="L2496" s="75">
        <v>2496</v>
      </c>
      <c r="M2496" s="75" t="b">
        <f xml:space="preserve"> IF(AND(Edges[Relationship Date (UTC)] &gt;= Misc!$O$2, Edges[Relationship Date (UTC)] &lt;= Misc!$P$2,Edges[Tweet Date (UTC)] &gt;= Misc!$O$3, Edges[Tweet Date (UTC)] &lt;= Misc!$P$3,TRUE), TRUE, FALSE)</f>
        <v>1</v>
      </c>
      <c r="N2496" s="70"/>
      <c r="O2496" s="87" t="s">
        <v>1908</v>
      </c>
      <c r="P2496" s="90">
        <v>44081.38958333333</v>
      </c>
      <c r="Q2496" s="87" t="s">
        <v>2219</v>
      </c>
      <c r="R2496" s="87"/>
      <c r="S2496" s="87"/>
      <c r="T2496" s="87" t="s">
        <v>2743</v>
      </c>
      <c r="U2496" s="90">
        <v>44081.38958333333</v>
      </c>
      <c r="V2496" s="92" t="s">
        <v>4570</v>
      </c>
      <c r="W2496" s="87"/>
      <c r="X2496" s="87"/>
      <c r="Y2496" s="96" t="s">
        <v>6570</v>
      </c>
      <c r="Z2496" s="87"/>
      <c r="AA2496" s="48">
        <v>0</v>
      </c>
      <c r="AB2496" s="49">
        <v>0</v>
      </c>
      <c r="AC2496" s="48">
        <v>0</v>
      </c>
      <c r="AD2496" s="49">
        <v>0</v>
      </c>
      <c r="AE2496" s="48">
        <v>0</v>
      </c>
      <c r="AF2496" s="49">
        <v>0</v>
      </c>
      <c r="AG2496" s="48">
        <v>16</v>
      </c>
      <c r="AH2496" s="49">
        <v>100</v>
      </c>
      <c r="AI2496" s="48">
        <v>16</v>
      </c>
    </row>
    <row r="2497" spans="1:35" x14ac:dyDescent="0.25">
      <c r="A2497" s="62" t="s">
        <v>1177</v>
      </c>
      <c r="B2497" s="62" t="s">
        <v>1178</v>
      </c>
      <c r="C2497" s="63"/>
      <c r="D2497" s="64"/>
      <c r="E2497" s="65"/>
      <c r="F2497" s="66"/>
      <c r="G2497" s="63"/>
      <c r="H2497" s="67"/>
      <c r="I2497" s="68"/>
      <c r="J2497" s="68"/>
      <c r="K2497" s="34"/>
      <c r="L2497" s="75">
        <v>2497</v>
      </c>
      <c r="M2497" s="75" t="b">
        <f xml:space="preserve"> IF(AND(Edges[Relationship Date (UTC)] &gt;= Misc!$O$2, Edges[Relationship Date (UTC)] &lt;= Misc!$P$2,Edges[Tweet Date (UTC)] &gt;= Misc!$O$3, Edges[Tweet Date (UTC)] &lt;= Misc!$P$3,TRUE), TRUE, FALSE)</f>
        <v>1</v>
      </c>
      <c r="N2497" s="70"/>
      <c r="O2497" s="87" t="s">
        <v>1908</v>
      </c>
      <c r="P2497" s="90">
        <v>44081.376145833332</v>
      </c>
      <c r="Q2497" s="87" t="s">
        <v>2513</v>
      </c>
      <c r="R2497" s="87"/>
      <c r="S2497" s="87"/>
      <c r="T2497" s="87" t="s">
        <v>2747</v>
      </c>
      <c r="U2497" s="90">
        <v>44081.376145833332</v>
      </c>
      <c r="V2497" s="92" t="s">
        <v>4571</v>
      </c>
      <c r="W2497" s="87"/>
      <c r="X2497" s="87"/>
      <c r="Y2497" s="96" t="s">
        <v>6571</v>
      </c>
      <c r="Z2497" s="87"/>
      <c r="AA2497" s="48">
        <v>0</v>
      </c>
      <c r="AB2497" s="49">
        <v>0</v>
      </c>
      <c r="AC2497" s="48">
        <v>0</v>
      </c>
      <c r="AD2497" s="49">
        <v>0</v>
      </c>
      <c r="AE2497" s="48">
        <v>0</v>
      </c>
      <c r="AF2497" s="49">
        <v>0</v>
      </c>
      <c r="AG2497" s="48">
        <v>27</v>
      </c>
      <c r="AH2497" s="49">
        <v>100</v>
      </c>
      <c r="AI2497" s="48">
        <v>27</v>
      </c>
    </row>
    <row r="2498" spans="1:35" x14ac:dyDescent="0.25">
      <c r="A2498" s="62" t="s">
        <v>1177</v>
      </c>
      <c r="B2498" s="62" t="s">
        <v>1835</v>
      </c>
      <c r="C2498" s="63"/>
      <c r="D2498" s="64"/>
      <c r="E2498" s="65"/>
      <c r="F2498" s="66"/>
      <c r="G2498" s="63"/>
      <c r="H2498" s="67"/>
      <c r="I2498" s="68"/>
      <c r="J2498" s="68"/>
      <c r="K2498" s="34"/>
      <c r="L2498" s="75">
        <v>2498</v>
      </c>
      <c r="M2498" s="75" t="b">
        <f xml:space="preserve"> IF(AND(Edges[Relationship Date (UTC)] &gt;= Misc!$O$2, Edges[Relationship Date (UTC)] &lt;= Misc!$P$2,Edges[Tweet Date (UTC)] &gt;= Misc!$O$3, Edges[Tweet Date (UTC)] &lt;= Misc!$P$3,TRUE), TRUE, FALSE)</f>
        <v>1</v>
      </c>
      <c r="N2498" s="70"/>
      <c r="O2498" s="87" t="s">
        <v>1908</v>
      </c>
      <c r="P2498" s="90">
        <v>44081.403969907406</v>
      </c>
      <c r="Q2498" s="87" t="s">
        <v>2516</v>
      </c>
      <c r="R2498" s="87"/>
      <c r="S2498" s="87"/>
      <c r="T2498" s="87" t="s">
        <v>2880</v>
      </c>
      <c r="U2498" s="90">
        <v>44081.403969907406</v>
      </c>
      <c r="V2498" s="92" t="s">
        <v>4572</v>
      </c>
      <c r="W2498" s="87"/>
      <c r="X2498" s="87"/>
      <c r="Y2498" s="96" t="s">
        <v>6572</v>
      </c>
      <c r="Z2498" s="87"/>
      <c r="AA2498" s="48">
        <v>0</v>
      </c>
      <c r="AB2498" s="49">
        <v>0</v>
      </c>
      <c r="AC2498" s="48">
        <v>0</v>
      </c>
      <c r="AD2498" s="49">
        <v>0</v>
      </c>
      <c r="AE2498" s="48">
        <v>0</v>
      </c>
      <c r="AF2498" s="49">
        <v>0</v>
      </c>
      <c r="AG2498" s="48">
        <v>16</v>
      </c>
      <c r="AH2498" s="49">
        <v>100</v>
      </c>
      <c r="AI2498" s="48">
        <v>16</v>
      </c>
    </row>
    <row r="2499" spans="1:35" x14ac:dyDescent="0.25">
      <c r="A2499" s="62" t="s">
        <v>1177</v>
      </c>
      <c r="B2499" s="62" t="s">
        <v>1833</v>
      </c>
      <c r="C2499" s="63"/>
      <c r="D2499" s="64"/>
      <c r="E2499" s="65"/>
      <c r="F2499" s="66"/>
      <c r="G2499" s="63"/>
      <c r="H2499" s="67"/>
      <c r="I2499" s="68"/>
      <c r="J2499" s="68"/>
      <c r="K2499" s="34"/>
      <c r="L2499" s="75">
        <v>2499</v>
      </c>
      <c r="M2499" s="75" t="b">
        <f xml:space="preserve"> IF(AND(Edges[Relationship Date (UTC)] &gt;= Misc!$O$2, Edges[Relationship Date (UTC)] &lt;= Misc!$P$2,Edges[Tweet Date (UTC)] &gt;= Misc!$O$3, Edges[Tweet Date (UTC)] &lt;= Misc!$P$3,TRUE), TRUE, FALSE)</f>
        <v>1</v>
      </c>
      <c r="N2499" s="70"/>
      <c r="O2499" s="87" t="s">
        <v>1908</v>
      </c>
      <c r="P2499" s="90">
        <v>44081.404108796298</v>
      </c>
      <c r="Q2499" s="87" t="s">
        <v>2514</v>
      </c>
      <c r="R2499" s="87"/>
      <c r="S2499" s="87"/>
      <c r="T2499" s="87" t="s">
        <v>2879</v>
      </c>
      <c r="U2499" s="90">
        <v>44081.404108796298</v>
      </c>
      <c r="V2499" s="92" t="s">
        <v>4573</v>
      </c>
      <c r="W2499" s="87"/>
      <c r="X2499" s="87"/>
      <c r="Y2499" s="96" t="s">
        <v>6573</v>
      </c>
      <c r="Z2499" s="87"/>
      <c r="AA2499" s="48">
        <v>0</v>
      </c>
      <c r="AB2499" s="49">
        <v>0</v>
      </c>
      <c r="AC2499" s="48">
        <v>0</v>
      </c>
      <c r="AD2499" s="49">
        <v>0</v>
      </c>
      <c r="AE2499" s="48">
        <v>0</v>
      </c>
      <c r="AF2499" s="49">
        <v>0</v>
      </c>
      <c r="AG2499" s="48">
        <v>17</v>
      </c>
      <c r="AH2499" s="49">
        <v>100</v>
      </c>
      <c r="AI2499" s="48">
        <v>17</v>
      </c>
    </row>
    <row r="2500" spans="1:35" x14ac:dyDescent="0.25">
      <c r="A2500" s="62" t="s">
        <v>1177</v>
      </c>
      <c r="B2500" s="62" t="s">
        <v>1834</v>
      </c>
      <c r="C2500" s="63"/>
      <c r="D2500" s="64"/>
      <c r="E2500" s="65"/>
      <c r="F2500" s="66"/>
      <c r="G2500" s="63"/>
      <c r="H2500" s="67"/>
      <c r="I2500" s="68"/>
      <c r="J2500" s="68"/>
      <c r="K2500" s="34"/>
      <c r="L2500" s="75">
        <v>2500</v>
      </c>
      <c r="M2500" s="75" t="b">
        <f xml:space="preserve"> IF(AND(Edges[Relationship Date (UTC)] &gt;= Misc!$O$2, Edges[Relationship Date (UTC)] &lt;= Misc!$P$2,Edges[Tweet Date (UTC)] &gt;= Misc!$O$3, Edges[Tweet Date (UTC)] &lt;= Misc!$P$3,TRUE), TRUE, FALSE)</f>
        <v>1</v>
      </c>
      <c r="N2500" s="70"/>
      <c r="O2500" s="87" t="s">
        <v>1908</v>
      </c>
      <c r="P2500" s="90">
        <v>44081.404386574075</v>
      </c>
      <c r="Q2500" s="87" t="s">
        <v>2515</v>
      </c>
      <c r="R2500" s="87"/>
      <c r="S2500" s="87"/>
      <c r="T2500" s="87" t="s">
        <v>2836</v>
      </c>
      <c r="U2500" s="90">
        <v>44081.404386574075</v>
      </c>
      <c r="V2500" s="92" t="s">
        <v>4574</v>
      </c>
      <c r="W2500" s="87"/>
      <c r="X2500" s="87"/>
      <c r="Y2500" s="96" t="s">
        <v>6574</v>
      </c>
      <c r="Z2500" s="87"/>
      <c r="AA2500" s="48">
        <v>0</v>
      </c>
      <c r="AB2500" s="49">
        <v>0</v>
      </c>
      <c r="AC2500" s="48">
        <v>0</v>
      </c>
      <c r="AD2500" s="49">
        <v>0</v>
      </c>
      <c r="AE2500" s="48">
        <v>0</v>
      </c>
      <c r="AF2500" s="49">
        <v>0</v>
      </c>
      <c r="AG2500" s="48">
        <v>16</v>
      </c>
      <c r="AH2500" s="49">
        <v>100</v>
      </c>
      <c r="AI2500" s="48">
        <v>16</v>
      </c>
    </row>
    <row r="2501" spans="1:35" x14ac:dyDescent="0.25">
      <c r="A2501" s="62" t="s">
        <v>1177</v>
      </c>
      <c r="B2501" s="62" t="s">
        <v>1411</v>
      </c>
      <c r="C2501" s="63"/>
      <c r="D2501" s="64"/>
      <c r="E2501" s="65"/>
      <c r="F2501" s="66"/>
      <c r="G2501" s="63"/>
      <c r="H2501" s="67"/>
      <c r="I2501" s="68"/>
      <c r="J2501" s="68"/>
      <c r="K2501" s="34"/>
      <c r="L2501" s="75">
        <v>2501</v>
      </c>
      <c r="M2501" s="75" t="b">
        <f xml:space="preserve"> IF(AND(Edges[Relationship Date (UTC)] &gt;= Misc!$O$2, Edges[Relationship Date (UTC)] &lt;= Misc!$P$2,Edges[Tweet Date (UTC)] &gt;= Misc!$O$3, Edges[Tweet Date (UTC)] &lt;= Misc!$P$3,TRUE), TRUE, FALSE)</f>
        <v>1</v>
      </c>
      <c r="N2501" s="70"/>
      <c r="O2501" s="87" t="s">
        <v>1908</v>
      </c>
      <c r="P2501" s="90">
        <v>44081.376018518517</v>
      </c>
      <c r="Q2501" s="87" t="s">
        <v>2029</v>
      </c>
      <c r="R2501" s="87"/>
      <c r="S2501" s="87"/>
      <c r="T2501" s="87" t="s">
        <v>2743</v>
      </c>
      <c r="U2501" s="90">
        <v>44081.376018518517</v>
      </c>
      <c r="V2501" s="92" t="s">
        <v>4568</v>
      </c>
      <c r="W2501" s="87"/>
      <c r="X2501" s="87"/>
      <c r="Y2501" s="96" t="s">
        <v>6568</v>
      </c>
      <c r="Z2501" s="87"/>
      <c r="AA2501" s="48">
        <v>0</v>
      </c>
      <c r="AB2501" s="49">
        <v>0</v>
      </c>
      <c r="AC2501" s="48">
        <v>0</v>
      </c>
      <c r="AD2501" s="49">
        <v>0</v>
      </c>
      <c r="AE2501" s="48">
        <v>0</v>
      </c>
      <c r="AF2501" s="49">
        <v>0</v>
      </c>
      <c r="AG2501" s="48">
        <v>25</v>
      </c>
      <c r="AH2501" s="49">
        <v>100</v>
      </c>
      <c r="AI2501" s="48">
        <v>25</v>
      </c>
    </row>
    <row r="2502" spans="1:35" x14ac:dyDescent="0.25">
      <c r="A2502" s="62" t="s">
        <v>1177</v>
      </c>
      <c r="B2502" s="62" t="s">
        <v>1366</v>
      </c>
      <c r="C2502" s="63"/>
      <c r="D2502" s="64"/>
      <c r="E2502" s="65"/>
      <c r="F2502" s="66"/>
      <c r="G2502" s="63"/>
      <c r="H2502" s="67"/>
      <c r="I2502" s="68"/>
      <c r="J2502" s="68"/>
      <c r="K2502" s="34"/>
      <c r="L2502" s="75">
        <v>2502</v>
      </c>
      <c r="M2502" s="75" t="b">
        <f xml:space="preserve"> IF(AND(Edges[Relationship Date (UTC)] &gt;= Misc!$O$2, Edges[Relationship Date (UTC)] &lt;= Misc!$P$2,Edges[Tweet Date (UTC)] &gt;= Misc!$O$3, Edges[Tweet Date (UTC)] &lt;= Misc!$P$3,TRUE), TRUE, FALSE)</f>
        <v>1</v>
      </c>
      <c r="N2502" s="70"/>
      <c r="O2502" s="87" t="s">
        <v>1908</v>
      </c>
      <c r="P2502" s="90">
        <v>44081.397569444445</v>
      </c>
      <c r="Q2502" s="87" t="s">
        <v>1933</v>
      </c>
      <c r="R2502" s="87"/>
      <c r="S2502" s="87"/>
      <c r="T2502" s="87" t="s">
        <v>2743</v>
      </c>
      <c r="U2502" s="90">
        <v>44081.397569444445</v>
      </c>
      <c r="V2502" s="92" t="s">
        <v>4575</v>
      </c>
      <c r="W2502" s="87"/>
      <c r="X2502" s="87"/>
      <c r="Y2502" s="96" t="s">
        <v>6575</v>
      </c>
      <c r="Z2502" s="87"/>
      <c r="AA2502" s="48">
        <v>0</v>
      </c>
      <c r="AB2502" s="49">
        <v>0</v>
      </c>
      <c r="AC2502" s="48">
        <v>0</v>
      </c>
      <c r="AD2502" s="49">
        <v>0</v>
      </c>
      <c r="AE2502" s="48">
        <v>0</v>
      </c>
      <c r="AF2502" s="49">
        <v>0</v>
      </c>
      <c r="AG2502" s="48">
        <v>43</v>
      </c>
      <c r="AH2502" s="49">
        <v>100</v>
      </c>
      <c r="AI2502" s="48">
        <v>43</v>
      </c>
    </row>
    <row r="2503" spans="1:35" x14ac:dyDescent="0.25">
      <c r="A2503" s="62" t="s">
        <v>1179</v>
      </c>
      <c r="B2503" s="62" t="s">
        <v>1854</v>
      </c>
      <c r="C2503" s="63"/>
      <c r="D2503" s="64"/>
      <c r="E2503" s="65"/>
      <c r="F2503" s="66"/>
      <c r="G2503" s="63"/>
      <c r="H2503" s="67"/>
      <c r="I2503" s="68"/>
      <c r="J2503" s="68"/>
      <c r="K2503" s="34"/>
      <c r="L2503" s="75">
        <v>2503</v>
      </c>
      <c r="M2503" s="75" t="b">
        <f xml:space="preserve"> IF(AND(Edges[Relationship Date (UTC)] &gt;= Misc!$O$2, Edges[Relationship Date (UTC)] &lt;= Misc!$P$2,Edges[Tweet Date (UTC)] &gt;= Misc!$O$3, Edges[Tweet Date (UTC)] &lt;= Misc!$P$3,TRUE), TRUE, FALSE)</f>
        <v>1</v>
      </c>
      <c r="N2503" s="70"/>
      <c r="O2503" s="87" t="s">
        <v>1908</v>
      </c>
      <c r="P2503" s="90">
        <v>44081.404490740744</v>
      </c>
      <c r="Q2503" s="87" t="s">
        <v>2544</v>
      </c>
      <c r="R2503" s="87"/>
      <c r="S2503" s="87"/>
      <c r="T2503" s="87"/>
      <c r="U2503" s="90">
        <v>44081.404490740744</v>
      </c>
      <c r="V2503" s="92" t="s">
        <v>4576</v>
      </c>
      <c r="W2503" s="87"/>
      <c r="X2503" s="87"/>
      <c r="Y2503" s="96" t="s">
        <v>6576</v>
      </c>
      <c r="Z2503" s="87"/>
      <c r="AA2503" s="48">
        <v>0</v>
      </c>
      <c r="AB2503" s="49">
        <v>0</v>
      </c>
      <c r="AC2503" s="48">
        <v>0</v>
      </c>
      <c r="AD2503" s="49">
        <v>0</v>
      </c>
      <c r="AE2503" s="48">
        <v>0</v>
      </c>
      <c r="AF2503" s="49">
        <v>0</v>
      </c>
      <c r="AG2503" s="48">
        <v>50</v>
      </c>
      <c r="AH2503" s="49">
        <v>100</v>
      </c>
      <c r="AI2503" s="48">
        <v>50</v>
      </c>
    </row>
    <row r="2504" spans="1:35" x14ac:dyDescent="0.25">
      <c r="A2504" s="62" t="s">
        <v>1180</v>
      </c>
      <c r="B2504" s="62" t="s">
        <v>1327</v>
      </c>
      <c r="C2504" s="63"/>
      <c r="D2504" s="64"/>
      <c r="E2504" s="65"/>
      <c r="F2504" s="66"/>
      <c r="G2504" s="63"/>
      <c r="H2504" s="67"/>
      <c r="I2504" s="68"/>
      <c r="J2504" s="68"/>
      <c r="K2504" s="34"/>
      <c r="L2504" s="75">
        <v>2504</v>
      </c>
      <c r="M2504" s="75" t="b">
        <f xml:space="preserve"> IF(AND(Edges[Relationship Date (UTC)] &gt;= Misc!$O$2, Edges[Relationship Date (UTC)] &lt;= Misc!$P$2,Edges[Tweet Date (UTC)] &gt;= Misc!$O$3, Edges[Tweet Date (UTC)] &lt;= Misc!$P$3,TRUE), TRUE, FALSE)</f>
        <v>1</v>
      </c>
      <c r="N2504" s="70"/>
      <c r="O2504" s="87" t="s">
        <v>1908</v>
      </c>
      <c r="P2504" s="90">
        <v>44081.404513888891</v>
      </c>
      <c r="Q2504" s="87" t="s">
        <v>2539</v>
      </c>
      <c r="R2504" s="87"/>
      <c r="S2504" s="87"/>
      <c r="T2504" s="87" t="s">
        <v>2743</v>
      </c>
      <c r="U2504" s="90">
        <v>44081.404513888891</v>
      </c>
      <c r="V2504" s="92" t="s">
        <v>4577</v>
      </c>
      <c r="W2504" s="87"/>
      <c r="X2504" s="87"/>
      <c r="Y2504" s="96" t="s">
        <v>6577</v>
      </c>
      <c r="Z2504" s="87"/>
      <c r="AA2504" s="48">
        <v>0</v>
      </c>
      <c r="AB2504" s="49">
        <v>0</v>
      </c>
      <c r="AC2504" s="48">
        <v>0</v>
      </c>
      <c r="AD2504" s="49">
        <v>0</v>
      </c>
      <c r="AE2504" s="48">
        <v>0</v>
      </c>
      <c r="AF2504" s="49">
        <v>0</v>
      </c>
      <c r="AG2504" s="48">
        <v>40</v>
      </c>
      <c r="AH2504" s="49">
        <v>100</v>
      </c>
      <c r="AI2504" s="48">
        <v>40</v>
      </c>
    </row>
    <row r="2505" spans="1:35" x14ac:dyDescent="0.25">
      <c r="A2505" s="62" t="s">
        <v>1181</v>
      </c>
      <c r="B2505" s="62" t="s">
        <v>1386</v>
      </c>
      <c r="C2505" s="63"/>
      <c r="D2505" s="64"/>
      <c r="E2505" s="65"/>
      <c r="F2505" s="66"/>
      <c r="G2505" s="63"/>
      <c r="H2505" s="67"/>
      <c r="I2505" s="68"/>
      <c r="J2505" s="68"/>
      <c r="K2505" s="34"/>
      <c r="L2505" s="75">
        <v>2505</v>
      </c>
      <c r="M2505" s="75" t="b">
        <f xml:space="preserve"> IF(AND(Edges[Relationship Date (UTC)] &gt;= Misc!$O$2, Edges[Relationship Date (UTC)] &lt;= Misc!$P$2,Edges[Tweet Date (UTC)] &gt;= Misc!$O$3, Edges[Tweet Date (UTC)] &lt;= Misc!$P$3,TRUE), TRUE, FALSE)</f>
        <v>1</v>
      </c>
      <c r="N2505" s="70"/>
      <c r="O2505" s="87" t="s">
        <v>1908</v>
      </c>
      <c r="P2505" s="90">
        <v>44081.40457175926</v>
      </c>
      <c r="Q2505" s="87" t="s">
        <v>2545</v>
      </c>
      <c r="R2505" s="92" t="s">
        <v>2711</v>
      </c>
      <c r="S2505" s="87" t="s">
        <v>2738</v>
      </c>
      <c r="T2505" s="87"/>
      <c r="U2505" s="90">
        <v>44081.40457175926</v>
      </c>
      <c r="V2505" s="92" t="s">
        <v>4578</v>
      </c>
      <c r="W2505" s="87"/>
      <c r="X2505" s="87"/>
      <c r="Y2505" s="96" t="s">
        <v>6578</v>
      </c>
      <c r="Z2505" s="87"/>
      <c r="AA2505" s="48"/>
      <c r="AB2505" s="49"/>
      <c r="AC2505" s="48"/>
      <c r="AD2505" s="49"/>
      <c r="AE2505" s="48"/>
      <c r="AF2505" s="49"/>
      <c r="AG2505" s="48"/>
      <c r="AH2505" s="49"/>
      <c r="AI2505" s="48"/>
    </row>
    <row r="2506" spans="1:35" x14ac:dyDescent="0.25">
      <c r="A2506" s="62" t="s">
        <v>1181</v>
      </c>
      <c r="B2506" s="62" t="s">
        <v>1385</v>
      </c>
      <c r="C2506" s="63"/>
      <c r="D2506" s="64"/>
      <c r="E2506" s="65"/>
      <c r="F2506" s="66"/>
      <c r="G2506" s="63"/>
      <c r="H2506" s="67"/>
      <c r="I2506" s="68"/>
      <c r="J2506" s="68"/>
      <c r="K2506" s="34"/>
      <c r="L2506" s="75">
        <v>2506</v>
      </c>
      <c r="M2506" s="75" t="b">
        <f xml:space="preserve"> IF(AND(Edges[Relationship Date (UTC)] &gt;= Misc!$O$2, Edges[Relationship Date (UTC)] &lt;= Misc!$P$2,Edges[Tweet Date (UTC)] &gt;= Misc!$O$3, Edges[Tweet Date (UTC)] &lt;= Misc!$P$3,TRUE), TRUE, FALSE)</f>
        <v>1</v>
      </c>
      <c r="N2506" s="70"/>
      <c r="O2506" s="87" t="s">
        <v>1908</v>
      </c>
      <c r="P2506" s="90">
        <v>44081.40457175926</v>
      </c>
      <c r="Q2506" s="87" t="s">
        <v>2545</v>
      </c>
      <c r="R2506" s="92" t="s">
        <v>2711</v>
      </c>
      <c r="S2506" s="87" t="s">
        <v>2738</v>
      </c>
      <c r="T2506" s="87"/>
      <c r="U2506" s="90">
        <v>44081.40457175926</v>
      </c>
      <c r="V2506" s="92" t="s">
        <v>4578</v>
      </c>
      <c r="W2506" s="87"/>
      <c r="X2506" s="87"/>
      <c r="Y2506" s="96" t="s">
        <v>6578</v>
      </c>
      <c r="Z2506" s="87"/>
      <c r="AA2506" s="48">
        <v>0</v>
      </c>
      <c r="AB2506" s="49">
        <v>0</v>
      </c>
      <c r="AC2506" s="48">
        <v>0</v>
      </c>
      <c r="AD2506" s="49">
        <v>0</v>
      </c>
      <c r="AE2506" s="48">
        <v>0</v>
      </c>
      <c r="AF2506" s="49">
        <v>0</v>
      </c>
      <c r="AG2506" s="48">
        <v>15</v>
      </c>
      <c r="AH2506" s="49">
        <v>100</v>
      </c>
      <c r="AI2506" s="48">
        <v>15</v>
      </c>
    </row>
    <row r="2507" spans="1:35" x14ac:dyDescent="0.25">
      <c r="A2507" s="62" t="s">
        <v>1182</v>
      </c>
      <c r="B2507" s="62" t="s">
        <v>1356</v>
      </c>
      <c r="C2507" s="63"/>
      <c r="D2507" s="64"/>
      <c r="E2507" s="65"/>
      <c r="F2507" s="66"/>
      <c r="G2507" s="63"/>
      <c r="H2507" s="67"/>
      <c r="I2507" s="68"/>
      <c r="J2507" s="68"/>
      <c r="K2507" s="34"/>
      <c r="L2507" s="75">
        <v>2507</v>
      </c>
      <c r="M2507" s="75" t="b">
        <f xml:space="preserve"> IF(AND(Edges[Relationship Date (UTC)] &gt;= Misc!$O$2, Edges[Relationship Date (UTC)] &lt;= Misc!$P$2,Edges[Tweet Date (UTC)] &gt;= Misc!$O$3, Edges[Tweet Date (UTC)] &lt;= Misc!$P$3,TRUE), TRUE, FALSE)</f>
        <v>1</v>
      </c>
      <c r="N2507" s="70"/>
      <c r="O2507" s="87" t="s">
        <v>1908</v>
      </c>
      <c r="P2507" s="90">
        <v>44081.403460648151</v>
      </c>
      <c r="Q2507" s="87" t="s">
        <v>2546</v>
      </c>
      <c r="R2507" s="87"/>
      <c r="S2507" s="87"/>
      <c r="T2507" s="87" t="s">
        <v>2865</v>
      </c>
      <c r="U2507" s="90">
        <v>44081.403460648151</v>
      </c>
      <c r="V2507" s="92" t="s">
        <v>4579</v>
      </c>
      <c r="W2507" s="87"/>
      <c r="X2507" s="87"/>
      <c r="Y2507" s="96" t="s">
        <v>6579</v>
      </c>
      <c r="Z2507" s="87"/>
      <c r="AA2507" s="48"/>
      <c r="AB2507" s="49"/>
      <c r="AC2507" s="48"/>
      <c r="AD2507" s="49"/>
      <c r="AE2507" s="48"/>
      <c r="AF2507" s="49"/>
      <c r="AG2507" s="48"/>
      <c r="AH2507" s="49"/>
      <c r="AI2507" s="48"/>
    </row>
    <row r="2508" spans="1:35" x14ac:dyDescent="0.25">
      <c r="A2508" s="62" t="s">
        <v>1182</v>
      </c>
      <c r="B2508" s="62" t="s">
        <v>1855</v>
      </c>
      <c r="C2508" s="63"/>
      <c r="D2508" s="64"/>
      <c r="E2508" s="65"/>
      <c r="F2508" s="66"/>
      <c r="G2508" s="63"/>
      <c r="H2508" s="67"/>
      <c r="I2508" s="68"/>
      <c r="J2508" s="68"/>
      <c r="K2508" s="34"/>
      <c r="L2508" s="75">
        <v>2508</v>
      </c>
      <c r="M2508" s="75" t="b">
        <f xml:space="preserve"> IF(AND(Edges[Relationship Date (UTC)] &gt;= Misc!$O$2, Edges[Relationship Date (UTC)] &lt;= Misc!$P$2,Edges[Tweet Date (UTC)] &gt;= Misc!$O$3, Edges[Tweet Date (UTC)] &lt;= Misc!$P$3,TRUE), TRUE, FALSE)</f>
        <v>1</v>
      </c>
      <c r="N2508" s="70"/>
      <c r="O2508" s="87" t="s">
        <v>1908</v>
      </c>
      <c r="P2508" s="90">
        <v>44081.403460648151</v>
      </c>
      <c r="Q2508" s="87" t="s">
        <v>2546</v>
      </c>
      <c r="R2508" s="87"/>
      <c r="S2508" s="87"/>
      <c r="T2508" s="87" t="s">
        <v>2865</v>
      </c>
      <c r="U2508" s="90">
        <v>44081.403460648151</v>
      </c>
      <c r="V2508" s="92" t="s">
        <v>4579</v>
      </c>
      <c r="W2508" s="87"/>
      <c r="X2508" s="87"/>
      <c r="Y2508" s="96" t="s">
        <v>6579</v>
      </c>
      <c r="Z2508" s="87"/>
      <c r="AA2508" s="48">
        <v>0</v>
      </c>
      <c r="AB2508" s="49">
        <v>0</v>
      </c>
      <c r="AC2508" s="48">
        <v>0</v>
      </c>
      <c r="AD2508" s="49">
        <v>0</v>
      </c>
      <c r="AE2508" s="48">
        <v>0</v>
      </c>
      <c r="AF2508" s="49">
        <v>0</v>
      </c>
      <c r="AG2508" s="48">
        <v>22</v>
      </c>
      <c r="AH2508" s="49">
        <v>100</v>
      </c>
      <c r="AI2508" s="48">
        <v>22</v>
      </c>
    </row>
    <row r="2509" spans="1:35" x14ac:dyDescent="0.25">
      <c r="A2509" s="62" t="s">
        <v>1182</v>
      </c>
      <c r="B2509" s="62" t="s">
        <v>1354</v>
      </c>
      <c r="C2509" s="63"/>
      <c r="D2509" s="64"/>
      <c r="E2509" s="65"/>
      <c r="F2509" s="66"/>
      <c r="G2509" s="63"/>
      <c r="H2509" s="67"/>
      <c r="I2509" s="68"/>
      <c r="J2509" s="68"/>
      <c r="K2509" s="34"/>
      <c r="L2509" s="75">
        <v>2509</v>
      </c>
      <c r="M2509" s="75" t="b">
        <f xml:space="preserve"> IF(AND(Edges[Relationship Date (UTC)] &gt;= Misc!$O$2, Edges[Relationship Date (UTC)] &lt;= Misc!$P$2,Edges[Tweet Date (UTC)] &gt;= Misc!$O$3, Edges[Tweet Date (UTC)] &lt;= Misc!$P$3,TRUE), TRUE, FALSE)</f>
        <v>1</v>
      </c>
      <c r="N2509" s="70"/>
      <c r="O2509" s="87" t="s">
        <v>1908</v>
      </c>
      <c r="P2509" s="90">
        <v>44081.403460648151</v>
      </c>
      <c r="Q2509" s="87" t="s">
        <v>2546</v>
      </c>
      <c r="R2509" s="87"/>
      <c r="S2509" s="87"/>
      <c r="T2509" s="87" t="s">
        <v>2865</v>
      </c>
      <c r="U2509" s="90">
        <v>44081.403460648151</v>
      </c>
      <c r="V2509" s="92" t="s">
        <v>4579</v>
      </c>
      <c r="W2509" s="87"/>
      <c r="X2509" s="87"/>
      <c r="Y2509" s="96" t="s">
        <v>6579</v>
      </c>
      <c r="Z2509" s="87"/>
      <c r="AA2509" s="48"/>
      <c r="AB2509" s="49"/>
      <c r="AC2509" s="48"/>
      <c r="AD2509" s="49"/>
      <c r="AE2509" s="48"/>
      <c r="AF2509" s="49"/>
      <c r="AG2509" s="48"/>
      <c r="AH2509" s="49"/>
      <c r="AI2509" s="48"/>
    </row>
    <row r="2510" spans="1:35" x14ac:dyDescent="0.25">
      <c r="A2510" s="62" t="s">
        <v>1182</v>
      </c>
      <c r="B2510" s="62" t="s">
        <v>1385</v>
      </c>
      <c r="C2510" s="63"/>
      <c r="D2510" s="64"/>
      <c r="E2510" s="65"/>
      <c r="F2510" s="66"/>
      <c r="G2510" s="63"/>
      <c r="H2510" s="67"/>
      <c r="I2510" s="68"/>
      <c r="J2510" s="68"/>
      <c r="K2510" s="34"/>
      <c r="L2510" s="75">
        <v>2510</v>
      </c>
      <c r="M2510" s="75" t="b">
        <f xml:space="preserve"> IF(AND(Edges[Relationship Date (UTC)] &gt;= Misc!$O$2, Edges[Relationship Date (UTC)] &lt;= Misc!$P$2,Edges[Tweet Date (UTC)] &gt;= Misc!$O$3, Edges[Tweet Date (UTC)] &lt;= Misc!$P$3,TRUE), TRUE, FALSE)</f>
        <v>1</v>
      </c>
      <c r="N2510" s="70"/>
      <c r="O2510" s="87" t="s">
        <v>1908</v>
      </c>
      <c r="P2510" s="90">
        <v>44081.403460648151</v>
      </c>
      <c r="Q2510" s="87" t="s">
        <v>2546</v>
      </c>
      <c r="R2510" s="87"/>
      <c r="S2510" s="87"/>
      <c r="T2510" s="87" t="s">
        <v>2865</v>
      </c>
      <c r="U2510" s="90">
        <v>44081.403460648151</v>
      </c>
      <c r="V2510" s="92" t="s">
        <v>4579</v>
      </c>
      <c r="W2510" s="87"/>
      <c r="X2510" s="87"/>
      <c r="Y2510" s="96" t="s">
        <v>6579</v>
      </c>
      <c r="Z2510" s="87"/>
      <c r="AA2510" s="48"/>
      <c r="AB2510" s="49"/>
      <c r="AC2510" s="48"/>
      <c r="AD2510" s="49"/>
      <c r="AE2510" s="48"/>
      <c r="AF2510" s="49"/>
      <c r="AG2510" s="48"/>
      <c r="AH2510" s="49"/>
      <c r="AI2510" s="48"/>
    </row>
    <row r="2511" spans="1:35" x14ac:dyDescent="0.25">
      <c r="A2511" s="62" t="s">
        <v>1182</v>
      </c>
      <c r="B2511" s="62" t="s">
        <v>1352</v>
      </c>
      <c r="C2511" s="63"/>
      <c r="D2511" s="64"/>
      <c r="E2511" s="65"/>
      <c r="F2511" s="66"/>
      <c r="G2511" s="63"/>
      <c r="H2511" s="67"/>
      <c r="I2511" s="68"/>
      <c r="J2511" s="68"/>
      <c r="K2511" s="34"/>
      <c r="L2511" s="75">
        <v>2511</v>
      </c>
      <c r="M2511" s="75" t="b">
        <f xml:space="preserve"> IF(AND(Edges[Relationship Date (UTC)] &gt;= Misc!$O$2, Edges[Relationship Date (UTC)] &lt;= Misc!$P$2,Edges[Tweet Date (UTC)] &gt;= Misc!$O$3, Edges[Tweet Date (UTC)] &lt;= Misc!$P$3,TRUE), TRUE, FALSE)</f>
        <v>1</v>
      </c>
      <c r="N2511" s="70"/>
      <c r="O2511" s="87" t="s">
        <v>1908</v>
      </c>
      <c r="P2511" s="90">
        <v>44081.403460648151</v>
      </c>
      <c r="Q2511" s="87" t="s">
        <v>2546</v>
      </c>
      <c r="R2511" s="87"/>
      <c r="S2511" s="87"/>
      <c r="T2511" s="87" t="s">
        <v>2865</v>
      </c>
      <c r="U2511" s="90">
        <v>44081.403460648151</v>
      </c>
      <c r="V2511" s="92" t="s">
        <v>4579</v>
      </c>
      <c r="W2511" s="87"/>
      <c r="X2511" s="87"/>
      <c r="Y2511" s="96" t="s">
        <v>6579</v>
      </c>
      <c r="Z2511" s="87"/>
      <c r="AA2511" s="48"/>
      <c r="AB2511" s="49"/>
      <c r="AC2511" s="48"/>
      <c r="AD2511" s="49"/>
      <c r="AE2511" s="48"/>
      <c r="AF2511" s="49"/>
      <c r="AG2511" s="48"/>
      <c r="AH2511" s="49"/>
      <c r="AI2511" s="48"/>
    </row>
    <row r="2512" spans="1:35" x14ac:dyDescent="0.25">
      <c r="A2512" s="62" t="s">
        <v>1182</v>
      </c>
      <c r="B2512" s="62" t="s">
        <v>1352</v>
      </c>
      <c r="C2512" s="63"/>
      <c r="D2512" s="64"/>
      <c r="E2512" s="65"/>
      <c r="F2512" s="66"/>
      <c r="G2512" s="63"/>
      <c r="H2512" s="67"/>
      <c r="I2512" s="68"/>
      <c r="J2512" s="68"/>
      <c r="K2512" s="34"/>
      <c r="L2512" s="75">
        <v>2512</v>
      </c>
      <c r="M2512" s="75" t="b">
        <f xml:space="preserve"> IF(AND(Edges[Relationship Date (UTC)] &gt;= Misc!$O$2, Edges[Relationship Date (UTC)] &lt;= Misc!$P$2,Edges[Tweet Date (UTC)] &gt;= Misc!$O$3, Edges[Tweet Date (UTC)] &lt;= Misc!$P$3,TRUE), TRUE, FALSE)</f>
        <v>1</v>
      </c>
      <c r="N2512" s="70"/>
      <c r="O2512" s="87" t="s">
        <v>1908</v>
      </c>
      <c r="P2512" s="90">
        <v>44081.404606481483</v>
      </c>
      <c r="Q2512" s="87" t="s">
        <v>1952</v>
      </c>
      <c r="R2512" s="87"/>
      <c r="S2512" s="87"/>
      <c r="T2512" s="87"/>
      <c r="U2512" s="90">
        <v>44081.404606481483</v>
      </c>
      <c r="V2512" s="92" t="s">
        <v>4580</v>
      </c>
      <c r="W2512" s="87"/>
      <c r="X2512" s="87"/>
      <c r="Y2512" s="96" t="s">
        <v>6580</v>
      </c>
      <c r="Z2512" s="87"/>
      <c r="AA2512" s="48">
        <v>0</v>
      </c>
      <c r="AB2512" s="49">
        <v>0</v>
      </c>
      <c r="AC2512" s="48">
        <v>0</v>
      </c>
      <c r="AD2512" s="49">
        <v>0</v>
      </c>
      <c r="AE2512" s="48">
        <v>0</v>
      </c>
      <c r="AF2512" s="49">
        <v>0</v>
      </c>
      <c r="AG2512" s="48">
        <v>48</v>
      </c>
      <c r="AH2512" s="49">
        <v>100</v>
      </c>
      <c r="AI2512" s="48">
        <v>48</v>
      </c>
    </row>
    <row r="2513" spans="1:35" x14ac:dyDescent="0.25">
      <c r="A2513" s="62" t="s">
        <v>1183</v>
      </c>
      <c r="B2513" s="62" t="s">
        <v>1856</v>
      </c>
      <c r="C2513" s="63"/>
      <c r="D2513" s="64"/>
      <c r="E2513" s="65"/>
      <c r="F2513" s="66"/>
      <c r="G2513" s="63"/>
      <c r="H2513" s="67"/>
      <c r="I2513" s="68"/>
      <c r="J2513" s="68"/>
      <c r="K2513" s="34"/>
      <c r="L2513" s="75">
        <v>2513</v>
      </c>
      <c r="M2513" s="75" t="b">
        <f xml:space="preserve"> IF(AND(Edges[Relationship Date (UTC)] &gt;= Misc!$O$2, Edges[Relationship Date (UTC)] &lt;= Misc!$P$2,Edges[Tweet Date (UTC)] &gt;= Misc!$O$3, Edges[Tweet Date (UTC)] &lt;= Misc!$P$3,TRUE), TRUE, FALSE)</f>
        <v>1</v>
      </c>
      <c r="N2513" s="70"/>
      <c r="O2513" s="87" t="s">
        <v>1908</v>
      </c>
      <c r="P2513" s="90">
        <v>44081.404618055552</v>
      </c>
      <c r="Q2513" s="87" t="s">
        <v>2547</v>
      </c>
      <c r="R2513" s="87"/>
      <c r="S2513" s="87"/>
      <c r="T2513" s="87" t="s">
        <v>2743</v>
      </c>
      <c r="U2513" s="90">
        <v>44081.404618055552</v>
      </c>
      <c r="V2513" s="92" t="s">
        <v>4581</v>
      </c>
      <c r="W2513" s="87"/>
      <c r="X2513" s="87"/>
      <c r="Y2513" s="96" t="s">
        <v>6581</v>
      </c>
      <c r="Z2513" s="87"/>
      <c r="AA2513" s="48">
        <v>0</v>
      </c>
      <c r="AB2513" s="49">
        <v>0</v>
      </c>
      <c r="AC2513" s="48">
        <v>0</v>
      </c>
      <c r="AD2513" s="49">
        <v>0</v>
      </c>
      <c r="AE2513" s="48">
        <v>0</v>
      </c>
      <c r="AF2513" s="49">
        <v>0</v>
      </c>
      <c r="AG2513" s="48">
        <v>18</v>
      </c>
      <c r="AH2513" s="49">
        <v>100</v>
      </c>
      <c r="AI2513" s="48">
        <v>18</v>
      </c>
    </row>
    <row r="2514" spans="1:35" x14ac:dyDescent="0.25">
      <c r="A2514" s="62" t="s">
        <v>1184</v>
      </c>
      <c r="B2514" s="62" t="s">
        <v>1184</v>
      </c>
      <c r="C2514" s="63"/>
      <c r="D2514" s="64"/>
      <c r="E2514" s="65"/>
      <c r="F2514" s="66"/>
      <c r="G2514" s="63"/>
      <c r="H2514" s="67"/>
      <c r="I2514" s="68"/>
      <c r="J2514" s="68"/>
      <c r="K2514" s="34"/>
      <c r="L2514" s="75">
        <v>2514</v>
      </c>
      <c r="M2514" s="75" t="b">
        <f xml:space="preserve"> IF(AND(Edges[Relationship Date (UTC)] &gt;= Misc!$O$2, Edges[Relationship Date (UTC)] &lt;= Misc!$P$2,Edges[Tweet Date (UTC)] &gt;= Misc!$O$3, Edges[Tweet Date (UTC)] &lt;= Misc!$P$3,TRUE), TRUE, FALSE)</f>
        <v>1</v>
      </c>
      <c r="N2514" s="70"/>
      <c r="O2514" s="87" t="s">
        <v>178</v>
      </c>
      <c r="P2514" s="90">
        <v>44081.404618055552</v>
      </c>
      <c r="Q2514" s="87" t="s">
        <v>2548</v>
      </c>
      <c r="R2514" s="92" t="s">
        <v>2712</v>
      </c>
      <c r="S2514" s="87" t="s">
        <v>2738</v>
      </c>
      <c r="T2514" s="87" t="s">
        <v>2875</v>
      </c>
      <c r="U2514" s="90">
        <v>44081.404618055552</v>
      </c>
      <c r="V2514" s="92" t="s">
        <v>4582</v>
      </c>
      <c r="W2514" s="87"/>
      <c r="X2514" s="87"/>
      <c r="Y2514" s="96" t="s">
        <v>6582</v>
      </c>
      <c r="Z2514" s="87"/>
      <c r="AA2514" s="48">
        <v>0</v>
      </c>
      <c r="AB2514" s="49">
        <v>0</v>
      </c>
      <c r="AC2514" s="48">
        <v>0</v>
      </c>
      <c r="AD2514" s="49">
        <v>0</v>
      </c>
      <c r="AE2514" s="48">
        <v>0</v>
      </c>
      <c r="AF2514" s="49">
        <v>0</v>
      </c>
      <c r="AG2514" s="48">
        <v>34</v>
      </c>
      <c r="AH2514" s="49">
        <v>100</v>
      </c>
      <c r="AI2514" s="48">
        <v>34</v>
      </c>
    </row>
    <row r="2515" spans="1:35" x14ac:dyDescent="0.25">
      <c r="A2515" s="62" t="s">
        <v>1185</v>
      </c>
      <c r="B2515" s="62" t="s">
        <v>1505</v>
      </c>
      <c r="C2515" s="63"/>
      <c r="D2515" s="64"/>
      <c r="E2515" s="65"/>
      <c r="F2515" s="66"/>
      <c r="G2515" s="63"/>
      <c r="H2515" s="67"/>
      <c r="I2515" s="68"/>
      <c r="J2515" s="68"/>
      <c r="K2515" s="34"/>
      <c r="L2515" s="75">
        <v>2515</v>
      </c>
      <c r="M2515" s="75" t="b">
        <f xml:space="preserve"> IF(AND(Edges[Relationship Date (UTC)] &gt;= Misc!$O$2, Edges[Relationship Date (UTC)] &lt;= Misc!$P$2,Edges[Tweet Date (UTC)] &gt;= Misc!$O$3, Edges[Tweet Date (UTC)] &lt;= Misc!$P$3,TRUE), TRUE, FALSE)</f>
        <v>1</v>
      </c>
      <c r="N2515" s="70"/>
      <c r="O2515" s="87" t="s">
        <v>1908</v>
      </c>
      <c r="P2515" s="90">
        <v>44081.404618055552</v>
      </c>
      <c r="Q2515" s="87" t="s">
        <v>2130</v>
      </c>
      <c r="R2515" s="87"/>
      <c r="S2515" s="87"/>
      <c r="T2515" s="87" t="s">
        <v>2805</v>
      </c>
      <c r="U2515" s="90">
        <v>44081.404618055552</v>
      </c>
      <c r="V2515" s="92" t="s">
        <v>4583</v>
      </c>
      <c r="W2515" s="87"/>
      <c r="X2515" s="87"/>
      <c r="Y2515" s="96" t="s">
        <v>6583</v>
      </c>
      <c r="Z2515" s="87"/>
      <c r="AA2515" s="48"/>
      <c r="AB2515" s="49"/>
      <c r="AC2515" s="48"/>
      <c r="AD2515" s="49"/>
      <c r="AE2515" s="48"/>
      <c r="AF2515" s="49"/>
      <c r="AG2515" s="48"/>
      <c r="AH2515" s="49"/>
      <c r="AI2515" s="48"/>
    </row>
    <row r="2516" spans="1:35" x14ac:dyDescent="0.25">
      <c r="A2516" s="62" t="s">
        <v>1185</v>
      </c>
      <c r="B2516" s="62" t="s">
        <v>1458</v>
      </c>
      <c r="C2516" s="63"/>
      <c r="D2516" s="64"/>
      <c r="E2516" s="65"/>
      <c r="F2516" s="66"/>
      <c r="G2516" s="63"/>
      <c r="H2516" s="67"/>
      <c r="I2516" s="68"/>
      <c r="J2516" s="68"/>
      <c r="K2516" s="34"/>
      <c r="L2516" s="75">
        <v>2516</v>
      </c>
      <c r="M2516" s="75" t="b">
        <f xml:space="preserve"> IF(AND(Edges[Relationship Date (UTC)] &gt;= Misc!$O$2, Edges[Relationship Date (UTC)] &lt;= Misc!$P$2,Edges[Tweet Date (UTC)] &gt;= Misc!$O$3, Edges[Tweet Date (UTC)] &lt;= Misc!$P$3,TRUE), TRUE, FALSE)</f>
        <v>1</v>
      </c>
      <c r="N2516" s="70"/>
      <c r="O2516" s="87" t="s">
        <v>1908</v>
      </c>
      <c r="P2516" s="90">
        <v>44081.404618055552</v>
      </c>
      <c r="Q2516" s="87" t="s">
        <v>2130</v>
      </c>
      <c r="R2516" s="87"/>
      <c r="S2516" s="87"/>
      <c r="T2516" s="87" t="s">
        <v>2805</v>
      </c>
      <c r="U2516" s="90">
        <v>44081.404618055552</v>
      </c>
      <c r="V2516" s="92" t="s">
        <v>4583</v>
      </c>
      <c r="W2516" s="87"/>
      <c r="X2516" s="87"/>
      <c r="Y2516" s="96" t="s">
        <v>6583</v>
      </c>
      <c r="Z2516" s="87"/>
      <c r="AA2516" s="48"/>
      <c r="AB2516" s="49"/>
      <c r="AC2516" s="48"/>
      <c r="AD2516" s="49"/>
      <c r="AE2516" s="48"/>
      <c r="AF2516" s="49"/>
      <c r="AG2516" s="48"/>
      <c r="AH2516" s="49"/>
      <c r="AI2516" s="48"/>
    </row>
    <row r="2517" spans="1:35" x14ac:dyDescent="0.25">
      <c r="A2517" s="62" t="s">
        <v>1185</v>
      </c>
      <c r="B2517" s="62" t="s">
        <v>1459</v>
      </c>
      <c r="C2517" s="63"/>
      <c r="D2517" s="64"/>
      <c r="E2517" s="65"/>
      <c r="F2517" s="66"/>
      <c r="G2517" s="63"/>
      <c r="H2517" s="67"/>
      <c r="I2517" s="68"/>
      <c r="J2517" s="68"/>
      <c r="K2517" s="34"/>
      <c r="L2517" s="75">
        <v>2517</v>
      </c>
      <c r="M2517" s="75" t="b">
        <f xml:space="preserve"> IF(AND(Edges[Relationship Date (UTC)] &gt;= Misc!$O$2, Edges[Relationship Date (UTC)] &lt;= Misc!$P$2,Edges[Tweet Date (UTC)] &gt;= Misc!$O$3, Edges[Tweet Date (UTC)] &lt;= Misc!$P$3,TRUE), TRUE, FALSE)</f>
        <v>1</v>
      </c>
      <c r="N2517" s="70"/>
      <c r="O2517" s="87" t="s">
        <v>1908</v>
      </c>
      <c r="P2517" s="90">
        <v>44081.404618055552</v>
      </c>
      <c r="Q2517" s="87" t="s">
        <v>2130</v>
      </c>
      <c r="R2517" s="87"/>
      <c r="S2517" s="87"/>
      <c r="T2517" s="87" t="s">
        <v>2805</v>
      </c>
      <c r="U2517" s="90">
        <v>44081.404618055552</v>
      </c>
      <c r="V2517" s="92" t="s">
        <v>4583</v>
      </c>
      <c r="W2517" s="87"/>
      <c r="X2517" s="87"/>
      <c r="Y2517" s="96" t="s">
        <v>6583</v>
      </c>
      <c r="Z2517" s="87"/>
      <c r="AA2517" s="48"/>
      <c r="AB2517" s="49"/>
      <c r="AC2517" s="48"/>
      <c r="AD2517" s="49"/>
      <c r="AE2517" s="48"/>
      <c r="AF2517" s="49"/>
      <c r="AG2517" s="48"/>
      <c r="AH2517" s="49"/>
      <c r="AI2517" s="48"/>
    </row>
    <row r="2518" spans="1:35" x14ac:dyDescent="0.25">
      <c r="A2518" s="62" t="s">
        <v>1185</v>
      </c>
      <c r="B2518" s="62" t="s">
        <v>1460</v>
      </c>
      <c r="C2518" s="63"/>
      <c r="D2518" s="64"/>
      <c r="E2518" s="65"/>
      <c r="F2518" s="66"/>
      <c r="G2518" s="63"/>
      <c r="H2518" s="67"/>
      <c r="I2518" s="68"/>
      <c r="J2518" s="68"/>
      <c r="K2518" s="34"/>
      <c r="L2518" s="75">
        <v>2518</v>
      </c>
      <c r="M2518" s="75" t="b">
        <f xml:space="preserve"> IF(AND(Edges[Relationship Date (UTC)] &gt;= Misc!$O$2, Edges[Relationship Date (UTC)] &lt;= Misc!$P$2,Edges[Tweet Date (UTC)] &gt;= Misc!$O$3, Edges[Tweet Date (UTC)] &lt;= Misc!$P$3,TRUE), TRUE, FALSE)</f>
        <v>1</v>
      </c>
      <c r="N2518" s="70"/>
      <c r="O2518" s="87" t="s">
        <v>1908</v>
      </c>
      <c r="P2518" s="90">
        <v>44081.404618055552</v>
      </c>
      <c r="Q2518" s="87" t="s">
        <v>2130</v>
      </c>
      <c r="R2518" s="87"/>
      <c r="S2518" s="87"/>
      <c r="T2518" s="87" t="s">
        <v>2805</v>
      </c>
      <c r="U2518" s="90">
        <v>44081.404618055552</v>
      </c>
      <c r="V2518" s="92" t="s">
        <v>4583</v>
      </c>
      <c r="W2518" s="87"/>
      <c r="X2518" s="87"/>
      <c r="Y2518" s="96" t="s">
        <v>6583</v>
      </c>
      <c r="Z2518" s="87"/>
      <c r="AA2518" s="48"/>
      <c r="AB2518" s="49"/>
      <c r="AC2518" s="48"/>
      <c r="AD2518" s="49"/>
      <c r="AE2518" s="48"/>
      <c r="AF2518" s="49"/>
      <c r="AG2518" s="48"/>
      <c r="AH2518" s="49"/>
      <c r="AI2518" s="48"/>
    </row>
    <row r="2519" spans="1:35" x14ac:dyDescent="0.25">
      <c r="A2519" s="62" t="s">
        <v>1185</v>
      </c>
      <c r="B2519" s="62" t="s">
        <v>1461</v>
      </c>
      <c r="C2519" s="63"/>
      <c r="D2519" s="64"/>
      <c r="E2519" s="65"/>
      <c r="F2519" s="66"/>
      <c r="G2519" s="63"/>
      <c r="H2519" s="67"/>
      <c r="I2519" s="68"/>
      <c r="J2519" s="68"/>
      <c r="K2519" s="34"/>
      <c r="L2519" s="75">
        <v>2519</v>
      </c>
      <c r="M2519" s="75" t="b">
        <f xml:space="preserve"> IF(AND(Edges[Relationship Date (UTC)] &gt;= Misc!$O$2, Edges[Relationship Date (UTC)] &lt;= Misc!$P$2,Edges[Tweet Date (UTC)] &gt;= Misc!$O$3, Edges[Tweet Date (UTC)] &lt;= Misc!$P$3,TRUE), TRUE, FALSE)</f>
        <v>1</v>
      </c>
      <c r="N2519" s="70"/>
      <c r="O2519" s="87" t="s">
        <v>1908</v>
      </c>
      <c r="P2519" s="90">
        <v>44081.404618055552</v>
      </c>
      <c r="Q2519" s="87" t="s">
        <v>2130</v>
      </c>
      <c r="R2519" s="87"/>
      <c r="S2519" s="87"/>
      <c r="T2519" s="87" t="s">
        <v>2805</v>
      </c>
      <c r="U2519" s="90">
        <v>44081.404618055552</v>
      </c>
      <c r="V2519" s="92" t="s">
        <v>4583</v>
      </c>
      <c r="W2519" s="87"/>
      <c r="X2519" s="87"/>
      <c r="Y2519" s="96" t="s">
        <v>6583</v>
      </c>
      <c r="Z2519" s="87"/>
      <c r="AA2519" s="48"/>
      <c r="AB2519" s="49"/>
      <c r="AC2519" s="48"/>
      <c r="AD2519" s="49"/>
      <c r="AE2519" s="48"/>
      <c r="AF2519" s="49"/>
      <c r="AG2519" s="48"/>
      <c r="AH2519" s="49"/>
      <c r="AI2519" s="48"/>
    </row>
    <row r="2520" spans="1:35" x14ac:dyDescent="0.25">
      <c r="A2520" s="62" t="s">
        <v>1185</v>
      </c>
      <c r="B2520" s="62" t="s">
        <v>1462</v>
      </c>
      <c r="C2520" s="63"/>
      <c r="D2520" s="64"/>
      <c r="E2520" s="65"/>
      <c r="F2520" s="66"/>
      <c r="G2520" s="63"/>
      <c r="H2520" s="67"/>
      <c r="I2520" s="68"/>
      <c r="J2520" s="68"/>
      <c r="K2520" s="34"/>
      <c r="L2520" s="75">
        <v>2520</v>
      </c>
      <c r="M2520" s="75" t="b">
        <f xml:space="preserve"> IF(AND(Edges[Relationship Date (UTC)] &gt;= Misc!$O$2, Edges[Relationship Date (UTC)] &lt;= Misc!$P$2,Edges[Tweet Date (UTC)] &gt;= Misc!$O$3, Edges[Tweet Date (UTC)] &lt;= Misc!$P$3,TRUE), TRUE, FALSE)</f>
        <v>1</v>
      </c>
      <c r="N2520" s="70"/>
      <c r="O2520" s="87" t="s">
        <v>1908</v>
      </c>
      <c r="P2520" s="90">
        <v>44081.404618055552</v>
      </c>
      <c r="Q2520" s="87" t="s">
        <v>2130</v>
      </c>
      <c r="R2520" s="87"/>
      <c r="S2520" s="87"/>
      <c r="T2520" s="87" t="s">
        <v>2805</v>
      </c>
      <c r="U2520" s="90">
        <v>44081.404618055552</v>
      </c>
      <c r="V2520" s="92" t="s">
        <v>4583</v>
      </c>
      <c r="W2520" s="87"/>
      <c r="X2520" s="87"/>
      <c r="Y2520" s="96" t="s">
        <v>6583</v>
      </c>
      <c r="Z2520" s="87"/>
      <c r="AA2520" s="48"/>
      <c r="AB2520" s="49"/>
      <c r="AC2520" s="48"/>
      <c r="AD2520" s="49"/>
      <c r="AE2520" s="48"/>
      <c r="AF2520" s="49"/>
      <c r="AG2520" s="48"/>
      <c r="AH2520" s="49"/>
      <c r="AI2520" s="48"/>
    </row>
    <row r="2521" spans="1:35" x14ac:dyDescent="0.25">
      <c r="A2521" s="62" t="s">
        <v>1185</v>
      </c>
      <c r="B2521" s="62" t="s">
        <v>1354</v>
      </c>
      <c r="C2521" s="63"/>
      <c r="D2521" s="64"/>
      <c r="E2521" s="65"/>
      <c r="F2521" s="66"/>
      <c r="G2521" s="63"/>
      <c r="H2521" s="67"/>
      <c r="I2521" s="68"/>
      <c r="J2521" s="68"/>
      <c r="K2521" s="34"/>
      <c r="L2521" s="75">
        <v>2521</v>
      </c>
      <c r="M2521" s="75" t="b">
        <f xml:space="preserve"> IF(AND(Edges[Relationship Date (UTC)] &gt;= Misc!$O$2, Edges[Relationship Date (UTC)] &lt;= Misc!$P$2,Edges[Tweet Date (UTC)] &gt;= Misc!$O$3, Edges[Tweet Date (UTC)] &lt;= Misc!$P$3,TRUE), TRUE, FALSE)</f>
        <v>1</v>
      </c>
      <c r="N2521" s="70"/>
      <c r="O2521" s="87" t="s">
        <v>1908</v>
      </c>
      <c r="P2521" s="90">
        <v>44081.404618055552</v>
      </c>
      <c r="Q2521" s="87" t="s">
        <v>2130</v>
      </c>
      <c r="R2521" s="87"/>
      <c r="S2521" s="87"/>
      <c r="T2521" s="87" t="s">
        <v>2805</v>
      </c>
      <c r="U2521" s="90">
        <v>44081.404618055552</v>
      </c>
      <c r="V2521" s="92" t="s">
        <v>4583</v>
      </c>
      <c r="W2521" s="87"/>
      <c r="X2521" s="87"/>
      <c r="Y2521" s="96" t="s">
        <v>6583</v>
      </c>
      <c r="Z2521" s="87"/>
      <c r="AA2521" s="48"/>
      <c r="AB2521" s="49"/>
      <c r="AC2521" s="48"/>
      <c r="AD2521" s="49"/>
      <c r="AE2521" s="48"/>
      <c r="AF2521" s="49"/>
      <c r="AG2521" s="48"/>
      <c r="AH2521" s="49"/>
      <c r="AI2521" s="48"/>
    </row>
    <row r="2522" spans="1:35" x14ac:dyDescent="0.25">
      <c r="A2522" s="62" t="s">
        <v>1185</v>
      </c>
      <c r="B2522" s="62" t="s">
        <v>1355</v>
      </c>
      <c r="C2522" s="63"/>
      <c r="D2522" s="64"/>
      <c r="E2522" s="65"/>
      <c r="F2522" s="66"/>
      <c r="G2522" s="63"/>
      <c r="H2522" s="67"/>
      <c r="I2522" s="68"/>
      <c r="J2522" s="68"/>
      <c r="K2522" s="34"/>
      <c r="L2522" s="75">
        <v>2522</v>
      </c>
      <c r="M2522" s="75" t="b">
        <f xml:space="preserve"> IF(AND(Edges[Relationship Date (UTC)] &gt;= Misc!$O$2, Edges[Relationship Date (UTC)] &lt;= Misc!$P$2,Edges[Tweet Date (UTC)] &gt;= Misc!$O$3, Edges[Tweet Date (UTC)] &lt;= Misc!$P$3,TRUE), TRUE, FALSE)</f>
        <v>1</v>
      </c>
      <c r="N2522" s="70"/>
      <c r="O2522" s="87" t="s">
        <v>1908</v>
      </c>
      <c r="P2522" s="90">
        <v>44081.404618055552</v>
      </c>
      <c r="Q2522" s="87" t="s">
        <v>2130</v>
      </c>
      <c r="R2522" s="87"/>
      <c r="S2522" s="87"/>
      <c r="T2522" s="87" t="s">
        <v>2805</v>
      </c>
      <c r="U2522" s="90">
        <v>44081.404618055552</v>
      </c>
      <c r="V2522" s="92" t="s">
        <v>4583</v>
      </c>
      <c r="W2522" s="87"/>
      <c r="X2522" s="87"/>
      <c r="Y2522" s="96" t="s">
        <v>6583</v>
      </c>
      <c r="Z2522" s="87"/>
      <c r="AA2522" s="48">
        <v>0</v>
      </c>
      <c r="AB2522" s="49">
        <v>0</v>
      </c>
      <c r="AC2522" s="48">
        <v>0</v>
      </c>
      <c r="AD2522" s="49">
        <v>0</v>
      </c>
      <c r="AE2522" s="48">
        <v>0</v>
      </c>
      <c r="AF2522" s="49">
        <v>0</v>
      </c>
      <c r="AG2522" s="48">
        <v>12</v>
      </c>
      <c r="AH2522" s="49">
        <v>100</v>
      </c>
      <c r="AI2522" s="48">
        <v>12</v>
      </c>
    </row>
    <row r="2523" spans="1:35" x14ac:dyDescent="0.25">
      <c r="A2523" s="62" t="s">
        <v>1186</v>
      </c>
      <c r="B2523" s="62" t="s">
        <v>1327</v>
      </c>
      <c r="C2523" s="63"/>
      <c r="D2523" s="64"/>
      <c r="E2523" s="65"/>
      <c r="F2523" s="66"/>
      <c r="G2523" s="63"/>
      <c r="H2523" s="67"/>
      <c r="I2523" s="68"/>
      <c r="J2523" s="68"/>
      <c r="K2523" s="34"/>
      <c r="L2523" s="75">
        <v>2523</v>
      </c>
      <c r="M2523" s="75" t="b">
        <f xml:space="preserve"> IF(AND(Edges[Relationship Date (UTC)] &gt;= Misc!$O$2, Edges[Relationship Date (UTC)] &lt;= Misc!$P$2,Edges[Tweet Date (UTC)] &gt;= Misc!$O$3, Edges[Tweet Date (UTC)] &lt;= Misc!$P$3,TRUE), TRUE, FALSE)</f>
        <v>1</v>
      </c>
      <c r="N2523" s="70"/>
      <c r="O2523" s="87" t="s">
        <v>1908</v>
      </c>
      <c r="P2523" s="90">
        <v>44081.404745370368</v>
      </c>
      <c r="Q2523" s="87" t="s">
        <v>2539</v>
      </c>
      <c r="R2523" s="87"/>
      <c r="S2523" s="87"/>
      <c r="T2523" s="87" t="s">
        <v>2743</v>
      </c>
      <c r="U2523" s="90">
        <v>44081.404745370368</v>
      </c>
      <c r="V2523" s="92" t="s">
        <v>4584</v>
      </c>
      <c r="W2523" s="87"/>
      <c r="X2523" s="87"/>
      <c r="Y2523" s="96" t="s">
        <v>6584</v>
      </c>
      <c r="Z2523" s="87"/>
      <c r="AA2523" s="48">
        <v>0</v>
      </c>
      <c r="AB2523" s="49">
        <v>0</v>
      </c>
      <c r="AC2523" s="48">
        <v>0</v>
      </c>
      <c r="AD2523" s="49">
        <v>0</v>
      </c>
      <c r="AE2523" s="48">
        <v>0</v>
      </c>
      <c r="AF2523" s="49">
        <v>0</v>
      </c>
      <c r="AG2523" s="48">
        <v>40</v>
      </c>
      <c r="AH2523" s="49">
        <v>100</v>
      </c>
      <c r="AI2523" s="48">
        <v>40</v>
      </c>
    </row>
    <row r="2524" spans="1:35" x14ac:dyDescent="0.25">
      <c r="A2524" s="62" t="s">
        <v>1187</v>
      </c>
      <c r="B2524" s="62" t="s">
        <v>1370</v>
      </c>
      <c r="C2524" s="63"/>
      <c r="D2524" s="64"/>
      <c r="E2524" s="65"/>
      <c r="F2524" s="66"/>
      <c r="G2524" s="63"/>
      <c r="H2524" s="67"/>
      <c r="I2524" s="68"/>
      <c r="J2524" s="68"/>
      <c r="K2524" s="34"/>
      <c r="L2524" s="75">
        <v>2524</v>
      </c>
      <c r="M2524" s="75" t="b">
        <f xml:space="preserve"> IF(AND(Edges[Relationship Date (UTC)] &gt;= Misc!$O$2, Edges[Relationship Date (UTC)] &lt;= Misc!$P$2,Edges[Tweet Date (UTC)] &gt;= Misc!$O$3, Edges[Tweet Date (UTC)] &lt;= Misc!$P$3,TRUE), TRUE, FALSE)</f>
        <v>1</v>
      </c>
      <c r="N2524" s="70"/>
      <c r="O2524" s="87" t="s">
        <v>1908</v>
      </c>
      <c r="P2524" s="90">
        <v>44081.404768518521</v>
      </c>
      <c r="Q2524" s="87" t="s">
        <v>2549</v>
      </c>
      <c r="R2524" s="87"/>
      <c r="S2524" s="87"/>
      <c r="T2524" s="87" t="s">
        <v>2746</v>
      </c>
      <c r="U2524" s="90">
        <v>44081.404768518521</v>
      </c>
      <c r="V2524" s="92" t="s">
        <v>4585</v>
      </c>
      <c r="W2524" s="87"/>
      <c r="X2524" s="87"/>
      <c r="Y2524" s="96" t="s">
        <v>6585</v>
      </c>
      <c r="Z2524" s="87"/>
      <c r="AA2524" s="48"/>
      <c r="AB2524" s="49"/>
      <c r="AC2524" s="48"/>
      <c r="AD2524" s="49"/>
      <c r="AE2524" s="48"/>
      <c r="AF2524" s="49"/>
      <c r="AG2524" s="48"/>
      <c r="AH2524" s="49"/>
      <c r="AI2524" s="48"/>
    </row>
    <row r="2525" spans="1:35" x14ac:dyDescent="0.25">
      <c r="A2525" s="62" t="s">
        <v>1187</v>
      </c>
      <c r="B2525" s="62" t="s">
        <v>1352</v>
      </c>
      <c r="C2525" s="63"/>
      <c r="D2525" s="64"/>
      <c r="E2525" s="65"/>
      <c r="F2525" s="66"/>
      <c r="G2525" s="63"/>
      <c r="H2525" s="67"/>
      <c r="I2525" s="68"/>
      <c r="J2525" s="68"/>
      <c r="K2525" s="34"/>
      <c r="L2525" s="75">
        <v>2525</v>
      </c>
      <c r="M2525" s="75" t="b">
        <f xml:space="preserve"> IF(AND(Edges[Relationship Date (UTC)] &gt;= Misc!$O$2, Edges[Relationship Date (UTC)] &lt;= Misc!$P$2,Edges[Tweet Date (UTC)] &gt;= Misc!$O$3, Edges[Tweet Date (UTC)] &lt;= Misc!$P$3,TRUE), TRUE, FALSE)</f>
        <v>1</v>
      </c>
      <c r="N2525" s="70"/>
      <c r="O2525" s="87" t="s">
        <v>1908</v>
      </c>
      <c r="P2525" s="90">
        <v>44081.404768518521</v>
      </c>
      <c r="Q2525" s="87" t="s">
        <v>2549</v>
      </c>
      <c r="R2525" s="87"/>
      <c r="S2525" s="87"/>
      <c r="T2525" s="87" t="s">
        <v>2746</v>
      </c>
      <c r="U2525" s="90">
        <v>44081.404768518521</v>
      </c>
      <c r="V2525" s="92" t="s">
        <v>4585</v>
      </c>
      <c r="W2525" s="87"/>
      <c r="X2525" s="87"/>
      <c r="Y2525" s="96" t="s">
        <v>6585</v>
      </c>
      <c r="Z2525" s="87"/>
      <c r="AA2525" s="48">
        <v>0</v>
      </c>
      <c r="AB2525" s="49">
        <v>0</v>
      </c>
      <c r="AC2525" s="48">
        <v>0</v>
      </c>
      <c r="AD2525" s="49">
        <v>0</v>
      </c>
      <c r="AE2525" s="48">
        <v>0</v>
      </c>
      <c r="AF2525" s="49">
        <v>0</v>
      </c>
      <c r="AG2525" s="48">
        <v>41</v>
      </c>
      <c r="AH2525" s="49">
        <v>100</v>
      </c>
      <c r="AI2525" s="48">
        <v>41</v>
      </c>
    </row>
    <row r="2526" spans="1:35" x14ac:dyDescent="0.25">
      <c r="A2526" s="62" t="s">
        <v>1188</v>
      </c>
      <c r="B2526" s="62" t="s">
        <v>1352</v>
      </c>
      <c r="C2526" s="63"/>
      <c r="D2526" s="64"/>
      <c r="E2526" s="65"/>
      <c r="F2526" s="66"/>
      <c r="G2526" s="63"/>
      <c r="H2526" s="67"/>
      <c r="I2526" s="68"/>
      <c r="J2526" s="68"/>
      <c r="K2526" s="34"/>
      <c r="L2526" s="75">
        <v>2526</v>
      </c>
      <c r="M2526" s="75" t="b">
        <f xml:space="preserve"> IF(AND(Edges[Relationship Date (UTC)] &gt;= Misc!$O$2, Edges[Relationship Date (UTC)] &lt;= Misc!$P$2,Edges[Tweet Date (UTC)] &gt;= Misc!$O$3, Edges[Tweet Date (UTC)] &lt;= Misc!$P$3,TRUE), TRUE, FALSE)</f>
        <v>1</v>
      </c>
      <c r="N2526" s="70"/>
      <c r="O2526" s="87" t="s">
        <v>1908</v>
      </c>
      <c r="P2526" s="90">
        <v>44081.404791666668</v>
      </c>
      <c r="Q2526" s="87" t="s">
        <v>1945</v>
      </c>
      <c r="R2526" s="87"/>
      <c r="S2526" s="87"/>
      <c r="T2526" s="87"/>
      <c r="U2526" s="90">
        <v>44081.404791666668</v>
      </c>
      <c r="V2526" s="92" t="s">
        <v>4586</v>
      </c>
      <c r="W2526" s="87"/>
      <c r="X2526" s="87"/>
      <c r="Y2526" s="96" t="s">
        <v>6586</v>
      </c>
      <c r="Z2526" s="87"/>
      <c r="AA2526" s="48">
        <v>0</v>
      </c>
      <c r="AB2526" s="49">
        <v>0</v>
      </c>
      <c r="AC2526" s="48">
        <v>0</v>
      </c>
      <c r="AD2526" s="49">
        <v>0</v>
      </c>
      <c r="AE2526" s="48">
        <v>0</v>
      </c>
      <c r="AF2526" s="49">
        <v>0</v>
      </c>
      <c r="AG2526" s="48">
        <v>50</v>
      </c>
      <c r="AH2526" s="49">
        <v>100</v>
      </c>
      <c r="AI2526" s="48">
        <v>50</v>
      </c>
    </row>
    <row r="2527" spans="1:35" x14ac:dyDescent="0.25">
      <c r="A2527" s="62" t="s">
        <v>1189</v>
      </c>
      <c r="B2527" s="62" t="s">
        <v>1165</v>
      </c>
      <c r="C2527" s="63"/>
      <c r="D2527" s="64"/>
      <c r="E2527" s="65"/>
      <c r="F2527" s="66"/>
      <c r="G2527" s="63"/>
      <c r="H2527" s="67"/>
      <c r="I2527" s="68"/>
      <c r="J2527" s="68"/>
      <c r="K2527" s="34"/>
      <c r="L2527" s="75">
        <v>2527</v>
      </c>
      <c r="M2527" s="75" t="b">
        <f xml:space="preserve"> IF(AND(Edges[Relationship Date (UTC)] &gt;= Misc!$O$2, Edges[Relationship Date (UTC)] &lt;= Misc!$P$2,Edges[Tweet Date (UTC)] &gt;= Misc!$O$3, Edges[Tweet Date (UTC)] &lt;= Misc!$P$3,TRUE), TRUE, FALSE)</f>
        <v>1</v>
      </c>
      <c r="N2527" s="70"/>
      <c r="O2527" s="87" t="s">
        <v>1908</v>
      </c>
      <c r="P2527" s="90">
        <v>44081.398425925923</v>
      </c>
      <c r="Q2527" s="87" t="s">
        <v>1918</v>
      </c>
      <c r="R2527" s="87"/>
      <c r="S2527" s="87"/>
      <c r="T2527" s="87"/>
      <c r="U2527" s="90">
        <v>44081.398425925923</v>
      </c>
      <c r="V2527" s="92" t="s">
        <v>4587</v>
      </c>
      <c r="W2527" s="87"/>
      <c r="X2527" s="87"/>
      <c r="Y2527" s="96" t="s">
        <v>6587</v>
      </c>
      <c r="Z2527" s="87"/>
      <c r="AA2527" s="48">
        <v>0</v>
      </c>
      <c r="AB2527" s="49">
        <v>0</v>
      </c>
      <c r="AC2527" s="48">
        <v>0</v>
      </c>
      <c r="AD2527" s="49">
        <v>0</v>
      </c>
      <c r="AE2527" s="48">
        <v>0</v>
      </c>
      <c r="AF2527" s="49">
        <v>0</v>
      </c>
      <c r="AG2527" s="48">
        <v>44</v>
      </c>
      <c r="AH2527" s="49">
        <v>100</v>
      </c>
      <c r="AI2527" s="48">
        <v>44</v>
      </c>
    </row>
    <row r="2528" spans="1:35" x14ac:dyDescent="0.25">
      <c r="A2528" s="62" t="s">
        <v>1189</v>
      </c>
      <c r="B2528" s="62" t="s">
        <v>1165</v>
      </c>
      <c r="C2528" s="63"/>
      <c r="D2528" s="64"/>
      <c r="E2528" s="65"/>
      <c r="F2528" s="66"/>
      <c r="G2528" s="63"/>
      <c r="H2528" s="67"/>
      <c r="I2528" s="68"/>
      <c r="J2528" s="68"/>
      <c r="K2528" s="34"/>
      <c r="L2528" s="75">
        <v>2528</v>
      </c>
      <c r="M2528" s="75" t="b">
        <f xml:space="preserve"> IF(AND(Edges[Relationship Date (UTC)] &gt;= Misc!$O$2, Edges[Relationship Date (UTC)] &lt;= Misc!$P$2,Edges[Tweet Date (UTC)] &gt;= Misc!$O$3, Edges[Tweet Date (UTC)] &lt;= Misc!$P$3,TRUE), TRUE, FALSE)</f>
        <v>1</v>
      </c>
      <c r="N2528" s="70"/>
      <c r="O2528" s="87" t="s">
        <v>1908</v>
      </c>
      <c r="P2528" s="90">
        <v>44081.399976851855</v>
      </c>
      <c r="Q2528" s="87" t="s">
        <v>1932</v>
      </c>
      <c r="R2528" s="87"/>
      <c r="S2528" s="87"/>
      <c r="T2528" s="87" t="s">
        <v>2743</v>
      </c>
      <c r="U2528" s="90">
        <v>44081.399976851855</v>
      </c>
      <c r="V2528" s="92" t="s">
        <v>4588</v>
      </c>
      <c r="W2528" s="87"/>
      <c r="X2528" s="87"/>
      <c r="Y2528" s="96" t="s">
        <v>6588</v>
      </c>
      <c r="Z2528" s="87"/>
      <c r="AA2528" s="48">
        <v>0</v>
      </c>
      <c r="AB2528" s="49">
        <v>0</v>
      </c>
      <c r="AC2528" s="48">
        <v>0</v>
      </c>
      <c r="AD2528" s="49">
        <v>0</v>
      </c>
      <c r="AE2528" s="48">
        <v>0</v>
      </c>
      <c r="AF2528" s="49">
        <v>0</v>
      </c>
      <c r="AG2528" s="48">
        <v>26</v>
      </c>
      <c r="AH2528" s="49">
        <v>100</v>
      </c>
      <c r="AI2528" s="48">
        <v>26</v>
      </c>
    </row>
    <row r="2529" spans="1:35" x14ac:dyDescent="0.25">
      <c r="A2529" s="62" t="s">
        <v>1189</v>
      </c>
      <c r="B2529" s="62" t="s">
        <v>1165</v>
      </c>
      <c r="C2529" s="63"/>
      <c r="D2529" s="64"/>
      <c r="E2529" s="65"/>
      <c r="F2529" s="66"/>
      <c r="G2529" s="63"/>
      <c r="H2529" s="67"/>
      <c r="I2529" s="68"/>
      <c r="J2529" s="68"/>
      <c r="K2529" s="34"/>
      <c r="L2529" s="75">
        <v>2529</v>
      </c>
      <c r="M2529" s="75" t="b">
        <f xml:space="preserve"> IF(AND(Edges[Relationship Date (UTC)] &gt;= Misc!$O$2, Edges[Relationship Date (UTC)] &lt;= Misc!$P$2,Edges[Tweet Date (UTC)] &gt;= Misc!$O$3, Edges[Tweet Date (UTC)] &lt;= Misc!$P$3,TRUE), TRUE, FALSE)</f>
        <v>1</v>
      </c>
      <c r="N2529" s="70"/>
      <c r="O2529" s="87" t="s">
        <v>1908</v>
      </c>
      <c r="P2529" s="90">
        <v>44081.402361111112</v>
      </c>
      <c r="Q2529" s="87" t="s">
        <v>1970</v>
      </c>
      <c r="R2529" s="87"/>
      <c r="S2529" s="87"/>
      <c r="T2529" s="87"/>
      <c r="U2529" s="90">
        <v>44081.402361111112</v>
      </c>
      <c r="V2529" s="92" t="s">
        <v>4589</v>
      </c>
      <c r="W2529" s="87"/>
      <c r="X2529" s="87"/>
      <c r="Y2529" s="96" t="s">
        <v>6589</v>
      </c>
      <c r="Z2529" s="87"/>
      <c r="AA2529" s="48">
        <v>0</v>
      </c>
      <c r="AB2529" s="49">
        <v>0</v>
      </c>
      <c r="AC2529" s="48">
        <v>0</v>
      </c>
      <c r="AD2529" s="49">
        <v>0</v>
      </c>
      <c r="AE2529" s="48">
        <v>0</v>
      </c>
      <c r="AF2529" s="49">
        <v>0</v>
      </c>
      <c r="AG2529" s="48">
        <v>46</v>
      </c>
      <c r="AH2529" s="49">
        <v>100</v>
      </c>
      <c r="AI2529" s="48">
        <v>46</v>
      </c>
    </row>
    <row r="2530" spans="1:35" x14ac:dyDescent="0.25">
      <c r="A2530" s="62" t="s">
        <v>1189</v>
      </c>
      <c r="B2530" s="62" t="s">
        <v>1165</v>
      </c>
      <c r="C2530" s="63"/>
      <c r="D2530" s="64"/>
      <c r="E2530" s="65"/>
      <c r="F2530" s="66"/>
      <c r="G2530" s="63"/>
      <c r="H2530" s="67"/>
      <c r="I2530" s="68"/>
      <c r="J2530" s="68"/>
      <c r="K2530" s="34"/>
      <c r="L2530" s="75">
        <v>2530</v>
      </c>
      <c r="M2530" s="75" t="b">
        <f xml:space="preserve"> IF(AND(Edges[Relationship Date (UTC)] &gt;= Misc!$O$2, Edges[Relationship Date (UTC)] &lt;= Misc!$P$2,Edges[Tweet Date (UTC)] &gt;= Misc!$O$3, Edges[Tweet Date (UTC)] &lt;= Misc!$P$3,TRUE), TRUE, FALSE)</f>
        <v>1</v>
      </c>
      <c r="N2530" s="70"/>
      <c r="O2530" s="87" t="s">
        <v>1908</v>
      </c>
      <c r="P2530" s="90">
        <v>44081.403460648151</v>
      </c>
      <c r="Q2530" s="87" t="s">
        <v>1972</v>
      </c>
      <c r="R2530" s="87"/>
      <c r="S2530" s="87"/>
      <c r="T2530" s="87"/>
      <c r="U2530" s="90">
        <v>44081.403460648151</v>
      </c>
      <c r="V2530" s="92" t="s">
        <v>4590</v>
      </c>
      <c r="W2530" s="87"/>
      <c r="X2530" s="87"/>
      <c r="Y2530" s="96" t="s">
        <v>6590</v>
      </c>
      <c r="Z2530" s="87"/>
      <c r="AA2530" s="48">
        <v>0</v>
      </c>
      <c r="AB2530" s="49">
        <v>0</v>
      </c>
      <c r="AC2530" s="48">
        <v>0</v>
      </c>
      <c r="AD2530" s="49">
        <v>0</v>
      </c>
      <c r="AE2530" s="48">
        <v>0</v>
      </c>
      <c r="AF2530" s="49">
        <v>0</v>
      </c>
      <c r="AG2530" s="48">
        <v>41</v>
      </c>
      <c r="AH2530" s="49">
        <v>100</v>
      </c>
      <c r="AI2530" s="48">
        <v>41</v>
      </c>
    </row>
    <row r="2531" spans="1:35" x14ac:dyDescent="0.25">
      <c r="A2531" s="62" t="s">
        <v>1189</v>
      </c>
      <c r="B2531" s="62" t="s">
        <v>1165</v>
      </c>
      <c r="C2531" s="63"/>
      <c r="D2531" s="64"/>
      <c r="E2531" s="65"/>
      <c r="F2531" s="66"/>
      <c r="G2531" s="63"/>
      <c r="H2531" s="67"/>
      <c r="I2531" s="68"/>
      <c r="J2531" s="68"/>
      <c r="K2531" s="34"/>
      <c r="L2531" s="75">
        <v>2531</v>
      </c>
      <c r="M2531" s="75" t="b">
        <f xml:space="preserve"> IF(AND(Edges[Relationship Date (UTC)] &gt;= Misc!$O$2, Edges[Relationship Date (UTC)] &lt;= Misc!$P$2,Edges[Tweet Date (UTC)] &gt;= Misc!$O$3, Edges[Tweet Date (UTC)] &lt;= Misc!$P$3,TRUE), TRUE, FALSE)</f>
        <v>1</v>
      </c>
      <c r="N2531" s="70"/>
      <c r="O2531" s="87" t="s">
        <v>1908</v>
      </c>
      <c r="P2531" s="90">
        <v>44081.404537037037</v>
      </c>
      <c r="Q2531" s="87" t="s">
        <v>1959</v>
      </c>
      <c r="R2531" s="87"/>
      <c r="S2531" s="87"/>
      <c r="T2531" s="87" t="s">
        <v>2747</v>
      </c>
      <c r="U2531" s="90">
        <v>44081.404537037037</v>
      </c>
      <c r="V2531" s="92" t="s">
        <v>4591</v>
      </c>
      <c r="W2531" s="87"/>
      <c r="X2531" s="87"/>
      <c r="Y2531" s="96" t="s">
        <v>6591</v>
      </c>
      <c r="Z2531" s="87"/>
      <c r="AA2531" s="48">
        <v>0</v>
      </c>
      <c r="AB2531" s="49">
        <v>0</v>
      </c>
      <c r="AC2531" s="48">
        <v>0</v>
      </c>
      <c r="AD2531" s="49">
        <v>0</v>
      </c>
      <c r="AE2531" s="48">
        <v>0</v>
      </c>
      <c r="AF2531" s="49">
        <v>0</v>
      </c>
      <c r="AG2531" s="48">
        <v>27</v>
      </c>
      <c r="AH2531" s="49">
        <v>100</v>
      </c>
      <c r="AI2531" s="48">
        <v>27</v>
      </c>
    </row>
    <row r="2532" spans="1:35" x14ac:dyDescent="0.25">
      <c r="A2532" s="62" t="s">
        <v>1189</v>
      </c>
      <c r="B2532" s="62" t="s">
        <v>1165</v>
      </c>
      <c r="C2532" s="63"/>
      <c r="D2532" s="64"/>
      <c r="E2532" s="65"/>
      <c r="F2532" s="66"/>
      <c r="G2532" s="63"/>
      <c r="H2532" s="67"/>
      <c r="I2532" s="68"/>
      <c r="J2532" s="68"/>
      <c r="K2532" s="34"/>
      <c r="L2532" s="75">
        <v>2532</v>
      </c>
      <c r="M2532" s="75" t="b">
        <f xml:space="preserve"> IF(AND(Edges[Relationship Date (UTC)] &gt;= Misc!$O$2, Edges[Relationship Date (UTC)] &lt;= Misc!$P$2,Edges[Tweet Date (UTC)] &gt;= Misc!$O$3, Edges[Tweet Date (UTC)] &lt;= Misc!$P$3,TRUE), TRUE, FALSE)</f>
        <v>1</v>
      </c>
      <c r="N2532" s="70"/>
      <c r="O2532" s="87" t="s">
        <v>1908</v>
      </c>
      <c r="P2532" s="90">
        <v>44081.404895833337</v>
      </c>
      <c r="Q2532" s="87" t="s">
        <v>2312</v>
      </c>
      <c r="R2532" s="87"/>
      <c r="S2532" s="87"/>
      <c r="T2532" s="87"/>
      <c r="U2532" s="90">
        <v>44081.404895833337</v>
      </c>
      <c r="V2532" s="92" t="s">
        <v>4592</v>
      </c>
      <c r="W2532" s="87"/>
      <c r="X2532" s="87"/>
      <c r="Y2532" s="96" t="s">
        <v>6592</v>
      </c>
      <c r="Z2532" s="87"/>
      <c r="AA2532" s="48">
        <v>0</v>
      </c>
      <c r="AB2532" s="49">
        <v>0</v>
      </c>
      <c r="AC2532" s="48">
        <v>0</v>
      </c>
      <c r="AD2532" s="49">
        <v>0</v>
      </c>
      <c r="AE2532" s="48">
        <v>0</v>
      </c>
      <c r="AF2532" s="49">
        <v>0</v>
      </c>
      <c r="AG2532" s="48">
        <v>21</v>
      </c>
      <c r="AH2532" s="49">
        <v>100</v>
      </c>
      <c r="AI2532" s="48">
        <v>21</v>
      </c>
    </row>
    <row r="2533" spans="1:35" x14ac:dyDescent="0.25">
      <c r="A2533" s="62" t="s">
        <v>1190</v>
      </c>
      <c r="B2533" s="62" t="s">
        <v>1190</v>
      </c>
      <c r="C2533" s="63"/>
      <c r="D2533" s="64"/>
      <c r="E2533" s="65"/>
      <c r="F2533" s="66"/>
      <c r="G2533" s="63"/>
      <c r="H2533" s="67"/>
      <c r="I2533" s="68"/>
      <c r="J2533" s="68"/>
      <c r="K2533" s="34"/>
      <c r="L2533" s="75">
        <v>2533</v>
      </c>
      <c r="M2533" s="75" t="b">
        <f xml:space="preserve"> IF(AND(Edges[Relationship Date (UTC)] &gt;= Misc!$O$2, Edges[Relationship Date (UTC)] &lt;= Misc!$P$2,Edges[Tweet Date (UTC)] &gt;= Misc!$O$3, Edges[Tweet Date (UTC)] &lt;= Misc!$P$3,TRUE), TRUE, FALSE)</f>
        <v>1</v>
      </c>
      <c r="N2533" s="70"/>
      <c r="O2533" s="87" t="s">
        <v>178</v>
      </c>
      <c r="P2533" s="90">
        <v>44081.404930555553</v>
      </c>
      <c r="Q2533" s="87" t="s">
        <v>2550</v>
      </c>
      <c r="R2533" s="87"/>
      <c r="S2533" s="87"/>
      <c r="T2533" s="87" t="s">
        <v>2743</v>
      </c>
      <c r="U2533" s="90">
        <v>44081.404930555553</v>
      </c>
      <c r="V2533" s="92" t="s">
        <v>4593</v>
      </c>
      <c r="W2533" s="87"/>
      <c r="X2533" s="87"/>
      <c r="Y2533" s="96" t="s">
        <v>6593</v>
      </c>
      <c r="Z2533" s="87"/>
      <c r="AA2533" s="48">
        <v>0</v>
      </c>
      <c r="AB2533" s="49">
        <v>0</v>
      </c>
      <c r="AC2533" s="48">
        <v>0</v>
      </c>
      <c r="AD2533" s="49">
        <v>0</v>
      </c>
      <c r="AE2533" s="48">
        <v>0</v>
      </c>
      <c r="AF2533" s="49">
        <v>0</v>
      </c>
      <c r="AG2533" s="48">
        <v>18</v>
      </c>
      <c r="AH2533" s="49">
        <v>100</v>
      </c>
      <c r="AI2533" s="48">
        <v>18</v>
      </c>
    </row>
    <row r="2534" spans="1:35" x14ac:dyDescent="0.25">
      <c r="A2534" s="62" t="s">
        <v>1191</v>
      </c>
      <c r="B2534" s="62" t="s">
        <v>1165</v>
      </c>
      <c r="C2534" s="63"/>
      <c r="D2534" s="64"/>
      <c r="E2534" s="65"/>
      <c r="F2534" s="66"/>
      <c r="G2534" s="63"/>
      <c r="H2534" s="67"/>
      <c r="I2534" s="68"/>
      <c r="J2534" s="68"/>
      <c r="K2534" s="34"/>
      <c r="L2534" s="75">
        <v>2534</v>
      </c>
      <c r="M2534" s="75" t="b">
        <f xml:space="preserve"> IF(AND(Edges[Relationship Date (UTC)] &gt;= Misc!$O$2, Edges[Relationship Date (UTC)] &lt;= Misc!$P$2,Edges[Tweet Date (UTC)] &gt;= Misc!$O$3, Edges[Tweet Date (UTC)] &lt;= Misc!$P$3,TRUE), TRUE, FALSE)</f>
        <v>1</v>
      </c>
      <c r="N2534" s="70"/>
      <c r="O2534" s="87" t="s">
        <v>1908</v>
      </c>
      <c r="P2534" s="90">
        <v>44081.404953703706</v>
      </c>
      <c r="Q2534" s="87" t="s">
        <v>1911</v>
      </c>
      <c r="R2534" s="87"/>
      <c r="S2534" s="87"/>
      <c r="T2534" s="87" t="s">
        <v>2743</v>
      </c>
      <c r="U2534" s="90">
        <v>44081.404953703706</v>
      </c>
      <c r="V2534" s="92" t="s">
        <v>4594</v>
      </c>
      <c r="W2534" s="87"/>
      <c r="X2534" s="87"/>
      <c r="Y2534" s="96" t="s">
        <v>6594</v>
      </c>
      <c r="Z2534" s="87"/>
      <c r="AA2534" s="48">
        <v>0</v>
      </c>
      <c r="AB2534" s="49">
        <v>0</v>
      </c>
      <c r="AC2534" s="48">
        <v>0</v>
      </c>
      <c r="AD2534" s="49">
        <v>0</v>
      </c>
      <c r="AE2534" s="48">
        <v>0</v>
      </c>
      <c r="AF2534" s="49">
        <v>0</v>
      </c>
      <c r="AG2534" s="48">
        <v>29</v>
      </c>
      <c r="AH2534" s="49">
        <v>100</v>
      </c>
      <c r="AI2534" s="48">
        <v>29</v>
      </c>
    </row>
    <row r="2535" spans="1:35" x14ac:dyDescent="0.25">
      <c r="A2535" s="62" t="s">
        <v>1192</v>
      </c>
      <c r="B2535" s="62" t="s">
        <v>1384</v>
      </c>
      <c r="C2535" s="63"/>
      <c r="D2535" s="64"/>
      <c r="E2535" s="65"/>
      <c r="F2535" s="66"/>
      <c r="G2535" s="63"/>
      <c r="H2535" s="67"/>
      <c r="I2535" s="68"/>
      <c r="J2535" s="68"/>
      <c r="K2535" s="34"/>
      <c r="L2535" s="75">
        <v>2535</v>
      </c>
      <c r="M2535" s="75" t="b">
        <f xml:space="preserve"> IF(AND(Edges[Relationship Date (UTC)] &gt;= Misc!$O$2, Edges[Relationship Date (UTC)] &lt;= Misc!$P$2,Edges[Tweet Date (UTC)] &gt;= Misc!$O$3, Edges[Tweet Date (UTC)] &lt;= Misc!$P$3,TRUE), TRUE, FALSE)</f>
        <v>1</v>
      </c>
      <c r="N2535" s="70"/>
      <c r="O2535" s="87" t="s">
        <v>1908</v>
      </c>
      <c r="P2535" s="90">
        <v>44081.404965277776</v>
      </c>
      <c r="Q2535" s="87" t="s">
        <v>2114</v>
      </c>
      <c r="R2535" s="87"/>
      <c r="S2535" s="87"/>
      <c r="T2535" s="87"/>
      <c r="U2535" s="90">
        <v>44081.404965277776</v>
      </c>
      <c r="V2535" s="92" t="s">
        <v>4595</v>
      </c>
      <c r="W2535" s="87"/>
      <c r="X2535" s="87"/>
      <c r="Y2535" s="96" t="s">
        <v>6595</v>
      </c>
      <c r="Z2535" s="87"/>
      <c r="AA2535" s="48"/>
      <c r="AB2535" s="49"/>
      <c r="AC2535" s="48"/>
      <c r="AD2535" s="49"/>
      <c r="AE2535" s="48"/>
      <c r="AF2535" s="49"/>
      <c r="AG2535" s="48"/>
      <c r="AH2535" s="49"/>
      <c r="AI2535" s="48"/>
    </row>
    <row r="2536" spans="1:35" x14ac:dyDescent="0.25">
      <c r="A2536" s="62" t="s">
        <v>1192</v>
      </c>
      <c r="B2536" s="62" t="s">
        <v>1383</v>
      </c>
      <c r="C2536" s="63"/>
      <c r="D2536" s="64"/>
      <c r="E2536" s="65"/>
      <c r="F2536" s="66"/>
      <c r="G2536" s="63"/>
      <c r="H2536" s="67"/>
      <c r="I2536" s="68"/>
      <c r="J2536" s="68"/>
      <c r="K2536" s="34"/>
      <c r="L2536" s="75">
        <v>2536</v>
      </c>
      <c r="M2536" s="75" t="b">
        <f xml:space="preserve"> IF(AND(Edges[Relationship Date (UTC)] &gt;= Misc!$O$2, Edges[Relationship Date (UTC)] &lt;= Misc!$P$2,Edges[Tweet Date (UTC)] &gt;= Misc!$O$3, Edges[Tweet Date (UTC)] &lt;= Misc!$P$3,TRUE), TRUE, FALSE)</f>
        <v>1</v>
      </c>
      <c r="N2536" s="70"/>
      <c r="O2536" s="87" t="s">
        <v>1908</v>
      </c>
      <c r="P2536" s="90">
        <v>44081.404965277776</v>
      </c>
      <c r="Q2536" s="87" t="s">
        <v>2114</v>
      </c>
      <c r="R2536" s="87"/>
      <c r="S2536" s="87"/>
      <c r="T2536" s="87"/>
      <c r="U2536" s="90">
        <v>44081.404965277776</v>
      </c>
      <c r="V2536" s="92" t="s">
        <v>4595</v>
      </c>
      <c r="W2536" s="87"/>
      <c r="X2536" s="87"/>
      <c r="Y2536" s="96" t="s">
        <v>6595</v>
      </c>
      <c r="Z2536" s="87"/>
      <c r="AA2536" s="48">
        <v>3</v>
      </c>
      <c r="AB2536" s="49">
        <v>14.285714285714286</v>
      </c>
      <c r="AC2536" s="48">
        <v>0</v>
      </c>
      <c r="AD2536" s="49">
        <v>0</v>
      </c>
      <c r="AE2536" s="48">
        <v>0</v>
      </c>
      <c r="AF2536" s="49">
        <v>0</v>
      </c>
      <c r="AG2536" s="48">
        <v>18</v>
      </c>
      <c r="AH2536" s="49">
        <v>85.714285714285708</v>
      </c>
      <c r="AI2536" s="48">
        <v>21</v>
      </c>
    </row>
    <row r="2537" spans="1:35" x14ac:dyDescent="0.25">
      <c r="A2537" s="62" t="s">
        <v>1193</v>
      </c>
      <c r="B2537" s="62" t="s">
        <v>1165</v>
      </c>
      <c r="C2537" s="63"/>
      <c r="D2537" s="64"/>
      <c r="E2537" s="65"/>
      <c r="F2537" s="66"/>
      <c r="G2537" s="63"/>
      <c r="H2537" s="67"/>
      <c r="I2537" s="68"/>
      <c r="J2537" s="68"/>
      <c r="K2537" s="34"/>
      <c r="L2537" s="75">
        <v>2537</v>
      </c>
      <c r="M2537" s="75" t="b">
        <f xml:space="preserve"> IF(AND(Edges[Relationship Date (UTC)] &gt;= Misc!$O$2, Edges[Relationship Date (UTC)] &lt;= Misc!$P$2,Edges[Tweet Date (UTC)] &gt;= Misc!$O$3, Edges[Tweet Date (UTC)] &lt;= Misc!$P$3,TRUE), TRUE, FALSE)</f>
        <v>1</v>
      </c>
      <c r="N2537" s="70"/>
      <c r="O2537" s="87" t="s">
        <v>1908</v>
      </c>
      <c r="P2537" s="90">
        <v>44081.396192129629</v>
      </c>
      <c r="Q2537" s="87" t="s">
        <v>1932</v>
      </c>
      <c r="R2537" s="87"/>
      <c r="S2537" s="87"/>
      <c r="T2537" s="87" t="s">
        <v>2743</v>
      </c>
      <c r="U2537" s="90">
        <v>44081.396192129629</v>
      </c>
      <c r="V2537" s="92" t="s">
        <v>4596</v>
      </c>
      <c r="W2537" s="87"/>
      <c r="X2537" s="87"/>
      <c r="Y2537" s="96" t="s">
        <v>6596</v>
      </c>
      <c r="Z2537" s="87"/>
      <c r="AA2537" s="48">
        <v>0</v>
      </c>
      <c r="AB2537" s="49">
        <v>0</v>
      </c>
      <c r="AC2537" s="48">
        <v>0</v>
      </c>
      <c r="AD2537" s="49">
        <v>0</v>
      </c>
      <c r="AE2537" s="48">
        <v>0</v>
      </c>
      <c r="AF2537" s="49">
        <v>0</v>
      </c>
      <c r="AG2537" s="48">
        <v>26</v>
      </c>
      <c r="AH2537" s="49">
        <v>100</v>
      </c>
      <c r="AI2537" s="48">
        <v>26</v>
      </c>
    </row>
    <row r="2538" spans="1:35" x14ac:dyDescent="0.25">
      <c r="A2538" s="62" t="s">
        <v>1193</v>
      </c>
      <c r="B2538" s="62" t="s">
        <v>1165</v>
      </c>
      <c r="C2538" s="63"/>
      <c r="D2538" s="64"/>
      <c r="E2538" s="65"/>
      <c r="F2538" s="66"/>
      <c r="G2538" s="63"/>
      <c r="H2538" s="67"/>
      <c r="I2538" s="68"/>
      <c r="J2538" s="68"/>
      <c r="K2538" s="34"/>
      <c r="L2538" s="75">
        <v>2538</v>
      </c>
      <c r="M2538" s="75" t="b">
        <f xml:space="preserve"> IF(AND(Edges[Relationship Date (UTC)] &gt;= Misc!$O$2, Edges[Relationship Date (UTC)] &lt;= Misc!$P$2,Edges[Tweet Date (UTC)] &gt;= Misc!$O$3, Edges[Tweet Date (UTC)] &lt;= Misc!$P$3,TRUE), TRUE, FALSE)</f>
        <v>1</v>
      </c>
      <c r="N2538" s="70"/>
      <c r="O2538" s="87" t="s">
        <v>1908</v>
      </c>
      <c r="P2538" s="90">
        <v>44081.404988425929</v>
      </c>
      <c r="Q2538" s="87" t="s">
        <v>1911</v>
      </c>
      <c r="R2538" s="87"/>
      <c r="S2538" s="87"/>
      <c r="T2538" s="87" t="s">
        <v>2743</v>
      </c>
      <c r="U2538" s="90">
        <v>44081.404988425929</v>
      </c>
      <c r="V2538" s="92" t="s">
        <v>4597</v>
      </c>
      <c r="W2538" s="87"/>
      <c r="X2538" s="87"/>
      <c r="Y2538" s="96" t="s">
        <v>6597</v>
      </c>
      <c r="Z2538" s="87"/>
      <c r="AA2538" s="48">
        <v>0</v>
      </c>
      <c r="AB2538" s="49">
        <v>0</v>
      </c>
      <c r="AC2538" s="48">
        <v>0</v>
      </c>
      <c r="AD2538" s="49">
        <v>0</v>
      </c>
      <c r="AE2538" s="48">
        <v>0</v>
      </c>
      <c r="AF2538" s="49">
        <v>0</v>
      </c>
      <c r="AG2538" s="48">
        <v>29</v>
      </c>
      <c r="AH2538" s="49">
        <v>100</v>
      </c>
      <c r="AI2538" s="48">
        <v>29</v>
      </c>
    </row>
    <row r="2539" spans="1:35" x14ac:dyDescent="0.25">
      <c r="A2539" s="62" t="s">
        <v>1194</v>
      </c>
      <c r="B2539" s="62" t="s">
        <v>1336</v>
      </c>
      <c r="C2539" s="63"/>
      <c r="D2539" s="64"/>
      <c r="E2539" s="65"/>
      <c r="F2539" s="66"/>
      <c r="G2539" s="63"/>
      <c r="H2539" s="67"/>
      <c r="I2539" s="68"/>
      <c r="J2539" s="68"/>
      <c r="K2539" s="34"/>
      <c r="L2539" s="75">
        <v>2539</v>
      </c>
      <c r="M2539" s="75" t="b">
        <f xml:space="preserve"> IF(AND(Edges[Relationship Date (UTC)] &gt;= Misc!$O$2, Edges[Relationship Date (UTC)] &lt;= Misc!$P$2,Edges[Tweet Date (UTC)] &gt;= Misc!$O$3, Edges[Tweet Date (UTC)] &lt;= Misc!$P$3,TRUE), TRUE, FALSE)</f>
        <v>1</v>
      </c>
      <c r="N2539" s="70"/>
      <c r="O2539" s="87" t="s">
        <v>1908</v>
      </c>
      <c r="P2539" s="90">
        <v>44081.404988425929</v>
      </c>
      <c r="Q2539" s="87" t="s">
        <v>2249</v>
      </c>
      <c r="R2539" s="87"/>
      <c r="S2539" s="87"/>
      <c r="T2539" s="87" t="s">
        <v>2826</v>
      </c>
      <c r="U2539" s="90">
        <v>44081.404988425929</v>
      </c>
      <c r="V2539" s="92" t="s">
        <v>4598</v>
      </c>
      <c r="W2539" s="87"/>
      <c r="X2539" s="87"/>
      <c r="Y2539" s="96" t="s">
        <v>6598</v>
      </c>
      <c r="Z2539" s="87"/>
      <c r="AA2539" s="48">
        <v>0</v>
      </c>
      <c r="AB2539" s="49">
        <v>0</v>
      </c>
      <c r="AC2539" s="48">
        <v>0</v>
      </c>
      <c r="AD2539" s="49">
        <v>0</v>
      </c>
      <c r="AE2539" s="48">
        <v>0</v>
      </c>
      <c r="AF2539" s="49">
        <v>0</v>
      </c>
      <c r="AG2539" s="48">
        <v>32</v>
      </c>
      <c r="AH2539" s="49">
        <v>100</v>
      </c>
      <c r="AI2539" s="48">
        <v>32</v>
      </c>
    </row>
    <row r="2540" spans="1:35" x14ac:dyDescent="0.25">
      <c r="A2540" s="62" t="s">
        <v>1195</v>
      </c>
      <c r="B2540" s="62" t="s">
        <v>1165</v>
      </c>
      <c r="C2540" s="63"/>
      <c r="D2540" s="64"/>
      <c r="E2540" s="65"/>
      <c r="F2540" s="66"/>
      <c r="G2540" s="63"/>
      <c r="H2540" s="67"/>
      <c r="I2540" s="68"/>
      <c r="J2540" s="68"/>
      <c r="K2540" s="34"/>
      <c r="L2540" s="75">
        <v>2540</v>
      </c>
      <c r="M2540" s="75" t="b">
        <f xml:space="preserve"> IF(AND(Edges[Relationship Date (UTC)] &gt;= Misc!$O$2, Edges[Relationship Date (UTC)] &lt;= Misc!$P$2,Edges[Tweet Date (UTC)] &gt;= Misc!$O$3, Edges[Tweet Date (UTC)] &lt;= Misc!$P$3,TRUE), TRUE, FALSE)</f>
        <v>1</v>
      </c>
      <c r="N2540" s="70"/>
      <c r="O2540" s="87" t="s">
        <v>1908</v>
      </c>
      <c r="P2540" s="90">
        <v>44081.404999999999</v>
      </c>
      <c r="Q2540" s="87" t="s">
        <v>1921</v>
      </c>
      <c r="R2540" s="87"/>
      <c r="S2540" s="87"/>
      <c r="T2540" s="87" t="s">
        <v>2747</v>
      </c>
      <c r="U2540" s="90">
        <v>44081.404999999999</v>
      </c>
      <c r="V2540" s="92" t="s">
        <v>4599</v>
      </c>
      <c r="W2540" s="87"/>
      <c r="X2540" s="87"/>
      <c r="Y2540" s="96" t="s">
        <v>6599</v>
      </c>
      <c r="Z2540" s="87"/>
      <c r="AA2540" s="48">
        <v>0</v>
      </c>
      <c r="AB2540" s="49">
        <v>0</v>
      </c>
      <c r="AC2540" s="48">
        <v>0</v>
      </c>
      <c r="AD2540" s="49">
        <v>0</v>
      </c>
      <c r="AE2540" s="48">
        <v>0</v>
      </c>
      <c r="AF2540" s="49">
        <v>0</v>
      </c>
      <c r="AG2540" s="48">
        <v>26</v>
      </c>
      <c r="AH2540" s="49">
        <v>100</v>
      </c>
      <c r="AI2540" s="48">
        <v>26</v>
      </c>
    </row>
    <row r="2541" spans="1:35" x14ac:dyDescent="0.25">
      <c r="A2541" s="62" t="s">
        <v>1196</v>
      </c>
      <c r="B2541" s="62" t="s">
        <v>1165</v>
      </c>
      <c r="C2541" s="63"/>
      <c r="D2541" s="64"/>
      <c r="E2541" s="65"/>
      <c r="F2541" s="66"/>
      <c r="G2541" s="63"/>
      <c r="H2541" s="67"/>
      <c r="I2541" s="68"/>
      <c r="J2541" s="68"/>
      <c r="K2541" s="34"/>
      <c r="L2541" s="75">
        <v>2541</v>
      </c>
      <c r="M2541" s="75" t="b">
        <f xml:space="preserve"> IF(AND(Edges[Relationship Date (UTC)] &gt;= Misc!$O$2, Edges[Relationship Date (UTC)] &lt;= Misc!$P$2,Edges[Tweet Date (UTC)] &gt;= Misc!$O$3, Edges[Tweet Date (UTC)] &lt;= Misc!$P$3,TRUE), TRUE, FALSE)</f>
        <v>1</v>
      </c>
      <c r="N2541" s="70"/>
      <c r="O2541" s="87" t="s">
        <v>1908</v>
      </c>
      <c r="P2541" s="90">
        <v>44081.391122685185</v>
      </c>
      <c r="Q2541" s="87" t="s">
        <v>1932</v>
      </c>
      <c r="R2541" s="87"/>
      <c r="S2541" s="87"/>
      <c r="T2541" s="87" t="s">
        <v>2743</v>
      </c>
      <c r="U2541" s="90">
        <v>44081.391122685185</v>
      </c>
      <c r="V2541" s="92" t="s">
        <v>4600</v>
      </c>
      <c r="W2541" s="87"/>
      <c r="X2541" s="87"/>
      <c r="Y2541" s="96" t="s">
        <v>6600</v>
      </c>
      <c r="Z2541" s="87"/>
      <c r="AA2541" s="48">
        <v>0</v>
      </c>
      <c r="AB2541" s="49">
        <v>0</v>
      </c>
      <c r="AC2541" s="48">
        <v>0</v>
      </c>
      <c r="AD2541" s="49">
        <v>0</v>
      </c>
      <c r="AE2541" s="48">
        <v>0</v>
      </c>
      <c r="AF2541" s="49">
        <v>0</v>
      </c>
      <c r="AG2541" s="48">
        <v>26</v>
      </c>
      <c r="AH2541" s="49">
        <v>100</v>
      </c>
      <c r="AI2541" s="48">
        <v>26</v>
      </c>
    </row>
    <row r="2542" spans="1:35" x14ac:dyDescent="0.25">
      <c r="A2542" s="62" t="s">
        <v>1196</v>
      </c>
      <c r="B2542" s="62" t="s">
        <v>1165</v>
      </c>
      <c r="C2542" s="63"/>
      <c r="D2542" s="64"/>
      <c r="E2542" s="65"/>
      <c r="F2542" s="66"/>
      <c r="G2542" s="63"/>
      <c r="H2542" s="67"/>
      <c r="I2542" s="68"/>
      <c r="J2542" s="68"/>
      <c r="K2542" s="34"/>
      <c r="L2542" s="75">
        <v>2542</v>
      </c>
      <c r="M2542" s="75" t="b">
        <f xml:space="preserve"> IF(AND(Edges[Relationship Date (UTC)] &gt;= Misc!$O$2, Edges[Relationship Date (UTC)] &lt;= Misc!$P$2,Edges[Tweet Date (UTC)] &gt;= Misc!$O$3, Edges[Tweet Date (UTC)] &lt;= Misc!$P$3,TRUE), TRUE, FALSE)</f>
        <v>1</v>
      </c>
      <c r="N2542" s="70"/>
      <c r="O2542" s="87" t="s">
        <v>1908</v>
      </c>
      <c r="P2542" s="90">
        <v>44081.393391203703</v>
      </c>
      <c r="Q2542" s="87" t="s">
        <v>1911</v>
      </c>
      <c r="R2542" s="87"/>
      <c r="S2542" s="87"/>
      <c r="T2542" s="87" t="s">
        <v>2743</v>
      </c>
      <c r="U2542" s="90">
        <v>44081.393391203703</v>
      </c>
      <c r="V2542" s="92" t="s">
        <v>4601</v>
      </c>
      <c r="W2542" s="87"/>
      <c r="X2542" s="87"/>
      <c r="Y2542" s="96" t="s">
        <v>6601</v>
      </c>
      <c r="Z2542" s="87"/>
      <c r="AA2542" s="48">
        <v>0</v>
      </c>
      <c r="AB2542" s="49">
        <v>0</v>
      </c>
      <c r="AC2542" s="48">
        <v>0</v>
      </c>
      <c r="AD2542" s="49">
        <v>0</v>
      </c>
      <c r="AE2542" s="48">
        <v>0</v>
      </c>
      <c r="AF2542" s="49">
        <v>0</v>
      </c>
      <c r="AG2542" s="48">
        <v>29</v>
      </c>
      <c r="AH2542" s="49">
        <v>100</v>
      </c>
      <c r="AI2542" s="48">
        <v>29</v>
      </c>
    </row>
    <row r="2543" spans="1:35" x14ac:dyDescent="0.25">
      <c r="A2543" s="62" t="s">
        <v>1196</v>
      </c>
      <c r="B2543" s="62" t="s">
        <v>1165</v>
      </c>
      <c r="C2543" s="63"/>
      <c r="D2543" s="64"/>
      <c r="E2543" s="65"/>
      <c r="F2543" s="66"/>
      <c r="G2543" s="63"/>
      <c r="H2543" s="67"/>
      <c r="I2543" s="68"/>
      <c r="J2543" s="68"/>
      <c r="K2543" s="34"/>
      <c r="L2543" s="75">
        <v>2543</v>
      </c>
      <c r="M2543" s="75" t="b">
        <f xml:space="preserve"> IF(AND(Edges[Relationship Date (UTC)] &gt;= Misc!$O$2, Edges[Relationship Date (UTC)] &lt;= Misc!$P$2,Edges[Tweet Date (UTC)] &gt;= Misc!$O$3, Edges[Tweet Date (UTC)] &lt;= Misc!$P$3,TRUE), TRUE, FALSE)</f>
        <v>1</v>
      </c>
      <c r="N2543" s="70"/>
      <c r="O2543" s="87" t="s">
        <v>1908</v>
      </c>
      <c r="P2543" s="90">
        <v>44081.393900462965</v>
      </c>
      <c r="Q2543" s="87" t="s">
        <v>2312</v>
      </c>
      <c r="R2543" s="87"/>
      <c r="S2543" s="87"/>
      <c r="T2543" s="87"/>
      <c r="U2543" s="90">
        <v>44081.393900462965</v>
      </c>
      <c r="V2543" s="92" t="s">
        <v>4602</v>
      </c>
      <c r="W2543" s="87"/>
      <c r="X2543" s="87"/>
      <c r="Y2543" s="96" t="s">
        <v>6602</v>
      </c>
      <c r="Z2543" s="87"/>
      <c r="AA2543" s="48">
        <v>0</v>
      </c>
      <c r="AB2543" s="49">
        <v>0</v>
      </c>
      <c r="AC2543" s="48">
        <v>0</v>
      </c>
      <c r="AD2543" s="49">
        <v>0</v>
      </c>
      <c r="AE2543" s="48">
        <v>0</v>
      </c>
      <c r="AF2543" s="49">
        <v>0</v>
      </c>
      <c r="AG2543" s="48">
        <v>21</v>
      </c>
      <c r="AH2543" s="49">
        <v>100</v>
      </c>
      <c r="AI2543" s="48">
        <v>21</v>
      </c>
    </row>
    <row r="2544" spans="1:35" x14ac:dyDescent="0.25">
      <c r="A2544" s="62" t="s">
        <v>1196</v>
      </c>
      <c r="B2544" s="62" t="s">
        <v>1165</v>
      </c>
      <c r="C2544" s="63"/>
      <c r="D2544" s="64"/>
      <c r="E2544" s="65"/>
      <c r="F2544" s="66"/>
      <c r="G2544" s="63"/>
      <c r="H2544" s="67"/>
      <c r="I2544" s="68"/>
      <c r="J2544" s="68"/>
      <c r="K2544" s="34"/>
      <c r="L2544" s="75">
        <v>2544</v>
      </c>
      <c r="M2544" s="75" t="b">
        <f xml:space="preserve"> IF(AND(Edges[Relationship Date (UTC)] &gt;= Misc!$O$2, Edges[Relationship Date (UTC)] &lt;= Misc!$P$2,Edges[Tweet Date (UTC)] &gt;= Misc!$O$3, Edges[Tweet Date (UTC)] &lt;= Misc!$P$3,TRUE), TRUE, FALSE)</f>
        <v>1</v>
      </c>
      <c r="N2544" s="70"/>
      <c r="O2544" s="87" t="s">
        <v>1908</v>
      </c>
      <c r="P2544" s="90">
        <v>44081.395671296297</v>
      </c>
      <c r="Q2544" s="87" t="s">
        <v>2014</v>
      </c>
      <c r="R2544" s="87"/>
      <c r="S2544" s="87"/>
      <c r="T2544" s="87" t="s">
        <v>2743</v>
      </c>
      <c r="U2544" s="90">
        <v>44081.395671296297</v>
      </c>
      <c r="V2544" s="92" t="s">
        <v>4603</v>
      </c>
      <c r="W2544" s="87"/>
      <c r="X2544" s="87"/>
      <c r="Y2544" s="96" t="s">
        <v>6603</v>
      </c>
      <c r="Z2544" s="87"/>
      <c r="AA2544" s="48">
        <v>0</v>
      </c>
      <c r="AB2544" s="49">
        <v>0</v>
      </c>
      <c r="AC2544" s="48">
        <v>0</v>
      </c>
      <c r="AD2544" s="49">
        <v>0</v>
      </c>
      <c r="AE2544" s="48">
        <v>0</v>
      </c>
      <c r="AF2544" s="49">
        <v>0</v>
      </c>
      <c r="AG2544" s="48">
        <v>33</v>
      </c>
      <c r="AH2544" s="49">
        <v>100</v>
      </c>
      <c r="AI2544" s="48">
        <v>33</v>
      </c>
    </row>
    <row r="2545" spans="1:35" x14ac:dyDescent="0.25">
      <c r="A2545" s="62" t="s">
        <v>1196</v>
      </c>
      <c r="B2545" s="62" t="s">
        <v>1165</v>
      </c>
      <c r="C2545" s="63"/>
      <c r="D2545" s="64"/>
      <c r="E2545" s="65"/>
      <c r="F2545" s="66"/>
      <c r="G2545" s="63"/>
      <c r="H2545" s="67"/>
      <c r="I2545" s="68"/>
      <c r="J2545" s="68"/>
      <c r="K2545" s="34"/>
      <c r="L2545" s="75">
        <v>2545</v>
      </c>
      <c r="M2545" s="75" t="b">
        <f xml:space="preserve"> IF(AND(Edges[Relationship Date (UTC)] &gt;= Misc!$O$2, Edges[Relationship Date (UTC)] &lt;= Misc!$P$2,Edges[Tweet Date (UTC)] &gt;= Misc!$O$3, Edges[Tweet Date (UTC)] &lt;= Misc!$P$3,TRUE), TRUE, FALSE)</f>
        <v>1</v>
      </c>
      <c r="N2545" s="70"/>
      <c r="O2545" s="87" t="s">
        <v>1908</v>
      </c>
      <c r="P2545" s="90">
        <v>44081.396886574075</v>
      </c>
      <c r="Q2545" s="87" t="s">
        <v>2219</v>
      </c>
      <c r="R2545" s="87"/>
      <c r="S2545" s="87"/>
      <c r="T2545" s="87" t="s">
        <v>2743</v>
      </c>
      <c r="U2545" s="90">
        <v>44081.396886574075</v>
      </c>
      <c r="V2545" s="92" t="s">
        <v>4604</v>
      </c>
      <c r="W2545" s="87"/>
      <c r="X2545" s="87"/>
      <c r="Y2545" s="96" t="s">
        <v>6604</v>
      </c>
      <c r="Z2545" s="87"/>
      <c r="AA2545" s="48">
        <v>0</v>
      </c>
      <c r="AB2545" s="49">
        <v>0</v>
      </c>
      <c r="AC2545" s="48">
        <v>0</v>
      </c>
      <c r="AD2545" s="49">
        <v>0</v>
      </c>
      <c r="AE2545" s="48">
        <v>0</v>
      </c>
      <c r="AF2545" s="49">
        <v>0</v>
      </c>
      <c r="AG2545" s="48">
        <v>16</v>
      </c>
      <c r="AH2545" s="49">
        <v>100</v>
      </c>
      <c r="AI2545" s="48">
        <v>16</v>
      </c>
    </row>
    <row r="2546" spans="1:35" x14ac:dyDescent="0.25">
      <c r="A2546" s="62" t="s">
        <v>1196</v>
      </c>
      <c r="B2546" s="62" t="s">
        <v>1165</v>
      </c>
      <c r="C2546" s="63"/>
      <c r="D2546" s="64"/>
      <c r="E2546" s="65"/>
      <c r="F2546" s="66"/>
      <c r="G2546" s="63"/>
      <c r="H2546" s="67"/>
      <c r="I2546" s="68"/>
      <c r="J2546" s="68"/>
      <c r="K2546" s="34"/>
      <c r="L2546" s="75">
        <v>2546</v>
      </c>
      <c r="M2546" s="75" t="b">
        <f xml:space="preserve"> IF(AND(Edges[Relationship Date (UTC)] &gt;= Misc!$O$2, Edges[Relationship Date (UTC)] &lt;= Misc!$P$2,Edges[Tweet Date (UTC)] &gt;= Misc!$O$3, Edges[Tweet Date (UTC)] &lt;= Misc!$P$3,TRUE), TRUE, FALSE)</f>
        <v>1</v>
      </c>
      <c r="N2546" s="70"/>
      <c r="O2546" s="87" t="s">
        <v>1908</v>
      </c>
      <c r="P2546" s="90">
        <v>44081.397187499999</v>
      </c>
      <c r="Q2546" s="87" t="s">
        <v>2254</v>
      </c>
      <c r="R2546" s="87"/>
      <c r="S2546" s="87"/>
      <c r="T2546" s="87"/>
      <c r="U2546" s="90">
        <v>44081.397187499999</v>
      </c>
      <c r="V2546" s="92" t="s">
        <v>4605</v>
      </c>
      <c r="W2546" s="87"/>
      <c r="X2546" s="87"/>
      <c r="Y2546" s="96" t="s">
        <v>6605</v>
      </c>
      <c r="Z2546" s="87"/>
      <c r="AA2546" s="48">
        <v>0</v>
      </c>
      <c r="AB2546" s="49">
        <v>0</v>
      </c>
      <c r="AC2546" s="48">
        <v>0</v>
      </c>
      <c r="AD2546" s="49">
        <v>0</v>
      </c>
      <c r="AE2546" s="48">
        <v>0</v>
      </c>
      <c r="AF2546" s="49">
        <v>0</v>
      </c>
      <c r="AG2546" s="48">
        <v>47</v>
      </c>
      <c r="AH2546" s="49">
        <v>100</v>
      </c>
      <c r="AI2546" s="48">
        <v>47</v>
      </c>
    </row>
    <row r="2547" spans="1:35" x14ac:dyDescent="0.25">
      <c r="A2547" s="62" t="s">
        <v>1196</v>
      </c>
      <c r="B2547" s="62" t="s">
        <v>1165</v>
      </c>
      <c r="C2547" s="63"/>
      <c r="D2547" s="64"/>
      <c r="E2547" s="65"/>
      <c r="F2547" s="66"/>
      <c r="G2547" s="63"/>
      <c r="H2547" s="67"/>
      <c r="I2547" s="68"/>
      <c r="J2547" s="68"/>
      <c r="K2547" s="34"/>
      <c r="L2547" s="75">
        <v>2547</v>
      </c>
      <c r="M2547" s="75" t="b">
        <f xml:space="preserve"> IF(AND(Edges[Relationship Date (UTC)] &gt;= Misc!$O$2, Edges[Relationship Date (UTC)] &lt;= Misc!$P$2,Edges[Tweet Date (UTC)] &gt;= Misc!$O$3, Edges[Tweet Date (UTC)] &lt;= Misc!$P$3,TRUE), TRUE, FALSE)</f>
        <v>1</v>
      </c>
      <c r="N2547" s="70"/>
      <c r="O2547" s="87" t="s">
        <v>1908</v>
      </c>
      <c r="P2547" s="90">
        <v>44081.397280092591</v>
      </c>
      <c r="Q2547" s="87" t="s">
        <v>2004</v>
      </c>
      <c r="R2547" s="87"/>
      <c r="S2547" s="87"/>
      <c r="T2547" s="87"/>
      <c r="U2547" s="90">
        <v>44081.397280092591</v>
      </c>
      <c r="V2547" s="92" t="s">
        <v>4606</v>
      </c>
      <c r="W2547" s="87"/>
      <c r="X2547" s="87"/>
      <c r="Y2547" s="96" t="s">
        <v>6606</v>
      </c>
      <c r="Z2547" s="87"/>
      <c r="AA2547" s="48">
        <v>0</v>
      </c>
      <c r="AB2547" s="49">
        <v>0</v>
      </c>
      <c r="AC2547" s="48">
        <v>0</v>
      </c>
      <c r="AD2547" s="49">
        <v>0</v>
      </c>
      <c r="AE2547" s="48">
        <v>0</v>
      </c>
      <c r="AF2547" s="49">
        <v>0</v>
      </c>
      <c r="AG2547" s="48">
        <v>44</v>
      </c>
      <c r="AH2547" s="49">
        <v>100</v>
      </c>
      <c r="AI2547" s="48">
        <v>44</v>
      </c>
    </row>
    <row r="2548" spans="1:35" x14ac:dyDescent="0.25">
      <c r="A2548" s="62" t="s">
        <v>1196</v>
      </c>
      <c r="B2548" s="62" t="s">
        <v>1165</v>
      </c>
      <c r="C2548" s="63"/>
      <c r="D2548" s="64"/>
      <c r="E2548" s="65"/>
      <c r="F2548" s="66"/>
      <c r="G2548" s="63"/>
      <c r="H2548" s="67"/>
      <c r="I2548" s="68"/>
      <c r="J2548" s="68"/>
      <c r="K2548" s="34"/>
      <c r="L2548" s="75">
        <v>2548</v>
      </c>
      <c r="M2548" s="75" t="b">
        <f xml:space="preserve"> IF(AND(Edges[Relationship Date (UTC)] &gt;= Misc!$O$2, Edges[Relationship Date (UTC)] &lt;= Misc!$P$2,Edges[Tweet Date (UTC)] &gt;= Misc!$O$3, Edges[Tweet Date (UTC)] &lt;= Misc!$P$3,TRUE), TRUE, FALSE)</f>
        <v>1</v>
      </c>
      <c r="N2548" s="70"/>
      <c r="O2548" s="87" t="s">
        <v>1908</v>
      </c>
      <c r="P2548" s="90">
        <v>44081.398148148146</v>
      </c>
      <c r="Q2548" s="87" t="s">
        <v>2263</v>
      </c>
      <c r="R2548" s="87"/>
      <c r="S2548" s="87"/>
      <c r="T2548" s="87" t="s">
        <v>2747</v>
      </c>
      <c r="U2548" s="90">
        <v>44081.398148148146</v>
      </c>
      <c r="V2548" s="92" t="s">
        <v>4607</v>
      </c>
      <c r="W2548" s="87"/>
      <c r="X2548" s="87"/>
      <c r="Y2548" s="96" t="s">
        <v>6607</v>
      </c>
      <c r="Z2548" s="87"/>
      <c r="AA2548" s="48"/>
      <c r="AB2548" s="49"/>
      <c r="AC2548" s="48"/>
      <c r="AD2548" s="49"/>
      <c r="AE2548" s="48"/>
      <c r="AF2548" s="49"/>
      <c r="AG2548" s="48"/>
      <c r="AH2548" s="49"/>
      <c r="AI2548" s="48"/>
    </row>
    <row r="2549" spans="1:35" x14ac:dyDescent="0.25">
      <c r="A2549" s="62" t="s">
        <v>1196</v>
      </c>
      <c r="B2549" s="62" t="s">
        <v>1649</v>
      </c>
      <c r="C2549" s="63"/>
      <c r="D2549" s="64"/>
      <c r="E2549" s="65"/>
      <c r="F2549" s="66"/>
      <c r="G2549" s="63"/>
      <c r="H2549" s="67"/>
      <c r="I2549" s="68"/>
      <c r="J2549" s="68"/>
      <c r="K2549" s="34"/>
      <c r="L2549" s="75">
        <v>2549</v>
      </c>
      <c r="M2549" s="75" t="b">
        <f xml:space="preserve"> IF(AND(Edges[Relationship Date (UTC)] &gt;= Misc!$O$2, Edges[Relationship Date (UTC)] &lt;= Misc!$P$2,Edges[Tweet Date (UTC)] &gt;= Misc!$O$3, Edges[Tweet Date (UTC)] &lt;= Misc!$P$3,TRUE), TRUE, FALSE)</f>
        <v>1</v>
      </c>
      <c r="N2549" s="70"/>
      <c r="O2549" s="87" t="s">
        <v>1908</v>
      </c>
      <c r="P2549" s="90">
        <v>44081.398148148146</v>
      </c>
      <c r="Q2549" s="87" t="s">
        <v>2263</v>
      </c>
      <c r="R2549" s="87"/>
      <c r="S2549" s="87"/>
      <c r="T2549" s="87" t="s">
        <v>2747</v>
      </c>
      <c r="U2549" s="90">
        <v>44081.398148148146</v>
      </c>
      <c r="V2549" s="92" t="s">
        <v>4607</v>
      </c>
      <c r="W2549" s="87"/>
      <c r="X2549" s="87"/>
      <c r="Y2549" s="96" t="s">
        <v>6607</v>
      </c>
      <c r="Z2549" s="87"/>
      <c r="AA2549" s="48">
        <v>0</v>
      </c>
      <c r="AB2549" s="49">
        <v>0</v>
      </c>
      <c r="AC2549" s="48">
        <v>0</v>
      </c>
      <c r="AD2549" s="49">
        <v>0</v>
      </c>
      <c r="AE2549" s="48">
        <v>0</v>
      </c>
      <c r="AF2549" s="49">
        <v>0</v>
      </c>
      <c r="AG2549" s="48">
        <v>27</v>
      </c>
      <c r="AH2549" s="49">
        <v>100</v>
      </c>
      <c r="AI2549" s="48">
        <v>27</v>
      </c>
    </row>
    <row r="2550" spans="1:35" x14ac:dyDescent="0.25">
      <c r="A2550" s="62" t="s">
        <v>1196</v>
      </c>
      <c r="B2550" s="62" t="s">
        <v>1165</v>
      </c>
      <c r="C2550" s="63"/>
      <c r="D2550" s="64"/>
      <c r="E2550" s="65"/>
      <c r="F2550" s="66"/>
      <c r="G2550" s="63"/>
      <c r="H2550" s="67"/>
      <c r="I2550" s="68"/>
      <c r="J2550" s="68"/>
      <c r="K2550" s="34"/>
      <c r="L2550" s="75">
        <v>2550</v>
      </c>
      <c r="M2550" s="75" t="b">
        <f xml:space="preserve"> IF(AND(Edges[Relationship Date (UTC)] &gt;= Misc!$O$2, Edges[Relationship Date (UTC)] &lt;= Misc!$P$2,Edges[Tweet Date (UTC)] &gt;= Misc!$O$3, Edges[Tweet Date (UTC)] &lt;= Misc!$P$3,TRUE), TRUE, FALSE)</f>
        <v>1</v>
      </c>
      <c r="N2550" s="70"/>
      <c r="O2550" s="87" t="s">
        <v>1908</v>
      </c>
      <c r="P2550" s="90">
        <v>44081.405162037037</v>
      </c>
      <c r="Q2550" s="87" t="s">
        <v>1918</v>
      </c>
      <c r="R2550" s="87"/>
      <c r="S2550" s="87"/>
      <c r="T2550" s="87"/>
      <c r="U2550" s="90">
        <v>44081.405162037037</v>
      </c>
      <c r="V2550" s="92" t="s">
        <v>4608</v>
      </c>
      <c r="W2550" s="87"/>
      <c r="X2550" s="87"/>
      <c r="Y2550" s="96" t="s">
        <v>6608</v>
      </c>
      <c r="Z2550" s="87"/>
      <c r="AA2550" s="48">
        <v>0</v>
      </c>
      <c r="AB2550" s="49">
        <v>0</v>
      </c>
      <c r="AC2550" s="48">
        <v>0</v>
      </c>
      <c r="AD2550" s="49">
        <v>0</v>
      </c>
      <c r="AE2550" s="48">
        <v>0</v>
      </c>
      <c r="AF2550" s="49">
        <v>0</v>
      </c>
      <c r="AG2550" s="48">
        <v>44</v>
      </c>
      <c r="AH2550" s="49">
        <v>100</v>
      </c>
      <c r="AI2550" s="48">
        <v>44</v>
      </c>
    </row>
    <row r="2551" spans="1:35" x14ac:dyDescent="0.25">
      <c r="A2551" s="62" t="s">
        <v>1197</v>
      </c>
      <c r="B2551" s="62" t="s">
        <v>1165</v>
      </c>
      <c r="C2551" s="63"/>
      <c r="D2551" s="64"/>
      <c r="E2551" s="65"/>
      <c r="F2551" s="66"/>
      <c r="G2551" s="63"/>
      <c r="H2551" s="67"/>
      <c r="I2551" s="68"/>
      <c r="J2551" s="68"/>
      <c r="K2551" s="34"/>
      <c r="L2551" s="75">
        <v>2551</v>
      </c>
      <c r="M2551" s="75" t="b">
        <f xml:space="preserve"> IF(AND(Edges[Relationship Date (UTC)] &gt;= Misc!$O$2, Edges[Relationship Date (UTC)] &lt;= Misc!$P$2,Edges[Tweet Date (UTC)] &gt;= Misc!$O$3, Edges[Tweet Date (UTC)] &lt;= Misc!$P$3,TRUE), TRUE, FALSE)</f>
        <v>1</v>
      </c>
      <c r="N2551" s="70"/>
      <c r="O2551" s="87" t="s">
        <v>1908</v>
      </c>
      <c r="P2551" s="90">
        <v>44081.405185185184</v>
      </c>
      <c r="Q2551" s="87" t="s">
        <v>1932</v>
      </c>
      <c r="R2551" s="87"/>
      <c r="S2551" s="87"/>
      <c r="T2551" s="87" t="s">
        <v>2743</v>
      </c>
      <c r="U2551" s="90">
        <v>44081.405185185184</v>
      </c>
      <c r="V2551" s="92" t="s">
        <v>4609</v>
      </c>
      <c r="W2551" s="87"/>
      <c r="X2551" s="87"/>
      <c r="Y2551" s="96" t="s">
        <v>6609</v>
      </c>
      <c r="Z2551" s="87"/>
      <c r="AA2551" s="48">
        <v>0</v>
      </c>
      <c r="AB2551" s="49">
        <v>0</v>
      </c>
      <c r="AC2551" s="48">
        <v>0</v>
      </c>
      <c r="AD2551" s="49">
        <v>0</v>
      </c>
      <c r="AE2551" s="48">
        <v>0</v>
      </c>
      <c r="AF2551" s="49">
        <v>0</v>
      </c>
      <c r="AG2551" s="48">
        <v>26</v>
      </c>
      <c r="AH2551" s="49">
        <v>100</v>
      </c>
      <c r="AI2551" s="48">
        <v>26</v>
      </c>
    </row>
    <row r="2552" spans="1:35" x14ac:dyDescent="0.25">
      <c r="A2552" s="62" t="s">
        <v>1198</v>
      </c>
      <c r="B2552" s="62" t="s">
        <v>1165</v>
      </c>
      <c r="C2552" s="63"/>
      <c r="D2552" s="64"/>
      <c r="E2552" s="65"/>
      <c r="F2552" s="66"/>
      <c r="G2552" s="63"/>
      <c r="H2552" s="67"/>
      <c r="I2552" s="68"/>
      <c r="J2552" s="68"/>
      <c r="K2552" s="34"/>
      <c r="L2552" s="75">
        <v>2552</v>
      </c>
      <c r="M2552" s="75" t="b">
        <f xml:space="preserve"> IF(AND(Edges[Relationship Date (UTC)] &gt;= Misc!$O$2, Edges[Relationship Date (UTC)] &lt;= Misc!$P$2,Edges[Tweet Date (UTC)] &gt;= Misc!$O$3, Edges[Tweet Date (UTC)] &lt;= Misc!$P$3,TRUE), TRUE, FALSE)</f>
        <v>1</v>
      </c>
      <c r="N2552" s="70"/>
      <c r="O2552" s="87" t="s">
        <v>1908</v>
      </c>
      <c r="P2552" s="90">
        <v>44081.40519675926</v>
      </c>
      <c r="Q2552" s="87" t="s">
        <v>2312</v>
      </c>
      <c r="R2552" s="87"/>
      <c r="S2552" s="87"/>
      <c r="T2552" s="87"/>
      <c r="U2552" s="90">
        <v>44081.40519675926</v>
      </c>
      <c r="V2552" s="92" t="s">
        <v>4610</v>
      </c>
      <c r="W2552" s="87"/>
      <c r="X2552" s="87"/>
      <c r="Y2552" s="96" t="s">
        <v>6610</v>
      </c>
      <c r="Z2552" s="87"/>
      <c r="AA2552" s="48">
        <v>0</v>
      </c>
      <c r="AB2552" s="49">
        <v>0</v>
      </c>
      <c r="AC2552" s="48">
        <v>0</v>
      </c>
      <c r="AD2552" s="49">
        <v>0</v>
      </c>
      <c r="AE2552" s="48">
        <v>0</v>
      </c>
      <c r="AF2552" s="49">
        <v>0</v>
      </c>
      <c r="AG2552" s="48">
        <v>21</v>
      </c>
      <c r="AH2552" s="49">
        <v>100</v>
      </c>
      <c r="AI2552" s="48">
        <v>21</v>
      </c>
    </row>
    <row r="2553" spans="1:35" x14ac:dyDescent="0.25">
      <c r="A2553" s="62" t="s">
        <v>1199</v>
      </c>
      <c r="B2553" s="62" t="s">
        <v>1199</v>
      </c>
      <c r="C2553" s="63"/>
      <c r="D2553" s="64"/>
      <c r="E2553" s="65"/>
      <c r="F2553" s="66"/>
      <c r="G2553" s="63"/>
      <c r="H2553" s="67"/>
      <c r="I2553" s="68"/>
      <c r="J2553" s="68"/>
      <c r="K2553" s="34"/>
      <c r="L2553" s="75">
        <v>2553</v>
      </c>
      <c r="M2553" s="75" t="b">
        <f xml:space="preserve"> IF(AND(Edges[Relationship Date (UTC)] &gt;= Misc!$O$2, Edges[Relationship Date (UTC)] &lt;= Misc!$P$2,Edges[Tweet Date (UTC)] &gt;= Misc!$O$3, Edges[Tweet Date (UTC)] &lt;= Misc!$P$3,TRUE), TRUE, FALSE)</f>
        <v>1</v>
      </c>
      <c r="N2553" s="70"/>
      <c r="O2553" s="87" t="s">
        <v>178</v>
      </c>
      <c r="P2553" s="90">
        <v>44081.40519675926</v>
      </c>
      <c r="Q2553" s="87" t="s">
        <v>2551</v>
      </c>
      <c r="R2553" s="92" t="s">
        <v>2713</v>
      </c>
      <c r="S2553" s="87" t="s">
        <v>2738</v>
      </c>
      <c r="T2553" s="87" t="s">
        <v>2884</v>
      </c>
      <c r="U2553" s="90">
        <v>44081.40519675926</v>
      </c>
      <c r="V2553" s="92" t="s">
        <v>4611</v>
      </c>
      <c r="W2553" s="87"/>
      <c r="X2553" s="87"/>
      <c r="Y2553" s="96" t="s">
        <v>6611</v>
      </c>
      <c r="Z2553" s="87"/>
      <c r="AA2553" s="48">
        <v>0</v>
      </c>
      <c r="AB2553" s="49">
        <v>0</v>
      </c>
      <c r="AC2553" s="48">
        <v>0</v>
      </c>
      <c r="AD2553" s="49">
        <v>0</v>
      </c>
      <c r="AE2553" s="48">
        <v>0</v>
      </c>
      <c r="AF2553" s="49">
        <v>0</v>
      </c>
      <c r="AG2553" s="48">
        <v>7</v>
      </c>
      <c r="AH2553" s="49">
        <v>100</v>
      </c>
      <c r="AI2553" s="48">
        <v>7</v>
      </c>
    </row>
    <row r="2554" spans="1:35" x14ac:dyDescent="0.25">
      <c r="A2554" s="62" t="s">
        <v>1200</v>
      </c>
      <c r="B2554" s="62" t="s">
        <v>1327</v>
      </c>
      <c r="C2554" s="63"/>
      <c r="D2554" s="64"/>
      <c r="E2554" s="65"/>
      <c r="F2554" s="66"/>
      <c r="G2554" s="63"/>
      <c r="H2554" s="67"/>
      <c r="I2554" s="68"/>
      <c r="J2554" s="68"/>
      <c r="K2554" s="34"/>
      <c r="L2554" s="75">
        <v>2554</v>
      </c>
      <c r="M2554" s="75" t="b">
        <f xml:space="preserve"> IF(AND(Edges[Relationship Date (UTC)] &gt;= Misc!$O$2, Edges[Relationship Date (UTC)] &lt;= Misc!$P$2,Edges[Tweet Date (UTC)] &gt;= Misc!$O$3, Edges[Tweet Date (UTC)] &lt;= Misc!$P$3,TRUE), TRUE, FALSE)</f>
        <v>1</v>
      </c>
      <c r="N2554" s="70"/>
      <c r="O2554" s="87" t="s">
        <v>1908</v>
      </c>
      <c r="P2554" s="90">
        <v>44081.405277777776</v>
      </c>
      <c r="Q2554" s="87" t="s">
        <v>2539</v>
      </c>
      <c r="R2554" s="87"/>
      <c r="S2554" s="87"/>
      <c r="T2554" s="87" t="s">
        <v>2743</v>
      </c>
      <c r="U2554" s="90">
        <v>44081.405277777776</v>
      </c>
      <c r="V2554" s="92" t="s">
        <v>4612</v>
      </c>
      <c r="W2554" s="87"/>
      <c r="X2554" s="87"/>
      <c r="Y2554" s="96" t="s">
        <v>6612</v>
      </c>
      <c r="Z2554" s="87"/>
      <c r="AA2554" s="48">
        <v>0</v>
      </c>
      <c r="AB2554" s="49">
        <v>0</v>
      </c>
      <c r="AC2554" s="48">
        <v>0</v>
      </c>
      <c r="AD2554" s="49">
        <v>0</v>
      </c>
      <c r="AE2554" s="48">
        <v>0</v>
      </c>
      <c r="AF2554" s="49">
        <v>0</v>
      </c>
      <c r="AG2554" s="48">
        <v>40</v>
      </c>
      <c r="AH2554" s="49">
        <v>100</v>
      </c>
      <c r="AI2554" s="48">
        <v>40</v>
      </c>
    </row>
    <row r="2555" spans="1:35" x14ac:dyDescent="0.25">
      <c r="A2555" s="62" t="s">
        <v>1201</v>
      </c>
      <c r="B2555" s="62" t="s">
        <v>1376</v>
      </c>
      <c r="C2555" s="63"/>
      <c r="D2555" s="64"/>
      <c r="E2555" s="65"/>
      <c r="F2555" s="66"/>
      <c r="G2555" s="63"/>
      <c r="H2555" s="67"/>
      <c r="I2555" s="68"/>
      <c r="J2555" s="68"/>
      <c r="K2555" s="34"/>
      <c r="L2555" s="75">
        <v>2555</v>
      </c>
      <c r="M2555" s="75" t="b">
        <f xml:space="preserve"> IF(AND(Edges[Relationship Date (UTC)] &gt;= Misc!$O$2, Edges[Relationship Date (UTC)] &lt;= Misc!$P$2,Edges[Tweet Date (UTC)] &gt;= Misc!$O$3, Edges[Tweet Date (UTC)] &lt;= Misc!$P$3,TRUE), TRUE, FALSE)</f>
        <v>1</v>
      </c>
      <c r="N2555" s="70"/>
      <c r="O2555" s="87" t="s">
        <v>1908</v>
      </c>
      <c r="P2555" s="90">
        <v>44081.399814814817</v>
      </c>
      <c r="Q2555" s="87" t="s">
        <v>1948</v>
      </c>
      <c r="R2555" s="87"/>
      <c r="S2555" s="87"/>
      <c r="T2555" s="87" t="s">
        <v>2748</v>
      </c>
      <c r="U2555" s="90">
        <v>44081.399814814817</v>
      </c>
      <c r="V2555" s="92" t="s">
        <v>4613</v>
      </c>
      <c r="W2555" s="87"/>
      <c r="X2555" s="87"/>
      <c r="Y2555" s="96" t="s">
        <v>6613</v>
      </c>
      <c r="Z2555" s="87"/>
      <c r="AA2555" s="48">
        <v>0</v>
      </c>
      <c r="AB2555" s="49">
        <v>0</v>
      </c>
      <c r="AC2555" s="48">
        <v>0</v>
      </c>
      <c r="AD2555" s="49">
        <v>0</v>
      </c>
      <c r="AE2555" s="48">
        <v>0</v>
      </c>
      <c r="AF2555" s="49">
        <v>0</v>
      </c>
      <c r="AG2555" s="48">
        <v>14</v>
      </c>
      <c r="AH2555" s="49">
        <v>100</v>
      </c>
      <c r="AI2555" s="48">
        <v>14</v>
      </c>
    </row>
    <row r="2556" spans="1:35" x14ac:dyDescent="0.25">
      <c r="A2556" s="62" t="s">
        <v>1201</v>
      </c>
      <c r="B2556" s="62" t="s">
        <v>1513</v>
      </c>
      <c r="C2556" s="63"/>
      <c r="D2556" s="64"/>
      <c r="E2556" s="65"/>
      <c r="F2556" s="66"/>
      <c r="G2556" s="63"/>
      <c r="H2556" s="67"/>
      <c r="I2556" s="68"/>
      <c r="J2556" s="68"/>
      <c r="K2556" s="34"/>
      <c r="L2556" s="75">
        <v>2556</v>
      </c>
      <c r="M2556" s="75" t="b">
        <f xml:space="preserve"> IF(AND(Edges[Relationship Date (UTC)] &gt;= Misc!$O$2, Edges[Relationship Date (UTC)] &lt;= Misc!$P$2,Edges[Tweet Date (UTC)] &gt;= Misc!$O$3, Edges[Tweet Date (UTC)] &lt;= Misc!$P$3,TRUE), TRUE, FALSE)</f>
        <v>1</v>
      </c>
      <c r="N2556" s="70"/>
      <c r="O2556" s="87" t="s">
        <v>1908</v>
      </c>
      <c r="P2556" s="90">
        <v>44081.405300925922</v>
      </c>
      <c r="Q2556" s="87" t="s">
        <v>2097</v>
      </c>
      <c r="R2556" s="87"/>
      <c r="S2556" s="87"/>
      <c r="T2556" s="87" t="s">
        <v>2795</v>
      </c>
      <c r="U2556" s="90">
        <v>44081.405300925922</v>
      </c>
      <c r="V2556" s="92" t="s">
        <v>4614</v>
      </c>
      <c r="W2556" s="87"/>
      <c r="X2556" s="87"/>
      <c r="Y2556" s="96" t="s">
        <v>6614</v>
      </c>
      <c r="Z2556" s="87"/>
      <c r="AA2556" s="48">
        <v>0</v>
      </c>
      <c r="AB2556" s="49">
        <v>0</v>
      </c>
      <c r="AC2556" s="48">
        <v>1</v>
      </c>
      <c r="AD2556" s="49">
        <v>5</v>
      </c>
      <c r="AE2556" s="48">
        <v>0</v>
      </c>
      <c r="AF2556" s="49">
        <v>0</v>
      </c>
      <c r="AG2556" s="48">
        <v>19</v>
      </c>
      <c r="AH2556" s="49">
        <v>95</v>
      </c>
      <c r="AI2556" s="48">
        <v>20</v>
      </c>
    </row>
    <row r="2557" spans="1:35" x14ac:dyDescent="0.25">
      <c r="A2557" s="62" t="s">
        <v>1202</v>
      </c>
      <c r="B2557" s="62" t="s">
        <v>1202</v>
      </c>
      <c r="C2557" s="63"/>
      <c r="D2557" s="64"/>
      <c r="E2557" s="65"/>
      <c r="F2557" s="66"/>
      <c r="G2557" s="63"/>
      <c r="H2557" s="67"/>
      <c r="I2557" s="68"/>
      <c r="J2557" s="68"/>
      <c r="K2557" s="34"/>
      <c r="L2557" s="75">
        <v>2557</v>
      </c>
      <c r="M2557" s="75" t="b">
        <f xml:space="preserve"> IF(AND(Edges[Relationship Date (UTC)] &gt;= Misc!$O$2, Edges[Relationship Date (UTC)] &lt;= Misc!$P$2,Edges[Tweet Date (UTC)] &gt;= Misc!$O$3, Edges[Tweet Date (UTC)] &lt;= Misc!$P$3,TRUE), TRUE, FALSE)</f>
        <v>1</v>
      </c>
      <c r="N2557" s="70"/>
      <c r="O2557" s="87" t="s">
        <v>178</v>
      </c>
      <c r="P2557" s="90">
        <v>44081.400520833333</v>
      </c>
      <c r="Q2557" s="87" t="s">
        <v>2552</v>
      </c>
      <c r="R2557" s="92" t="s">
        <v>2714</v>
      </c>
      <c r="S2557" s="87" t="s">
        <v>2738</v>
      </c>
      <c r="T2557" s="87" t="s">
        <v>2743</v>
      </c>
      <c r="U2557" s="90">
        <v>44081.400520833333</v>
      </c>
      <c r="V2557" s="92" t="s">
        <v>4615</v>
      </c>
      <c r="W2557" s="87"/>
      <c r="X2557" s="87"/>
      <c r="Y2557" s="96" t="s">
        <v>6615</v>
      </c>
      <c r="Z2557" s="87"/>
      <c r="AA2557" s="48">
        <v>0</v>
      </c>
      <c r="AB2557" s="49">
        <v>0</v>
      </c>
      <c r="AC2557" s="48">
        <v>0</v>
      </c>
      <c r="AD2557" s="49">
        <v>0</v>
      </c>
      <c r="AE2557" s="48">
        <v>0</v>
      </c>
      <c r="AF2557" s="49">
        <v>0</v>
      </c>
      <c r="AG2557" s="48">
        <v>1</v>
      </c>
      <c r="AH2557" s="49">
        <v>100</v>
      </c>
      <c r="AI2557" s="48">
        <v>1</v>
      </c>
    </row>
    <row r="2558" spans="1:35" x14ac:dyDescent="0.25">
      <c r="A2558" s="62" t="s">
        <v>1203</v>
      </c>
      <c r="B2558" s="62" t="s">
        <v>1202</v>
      </c>
      <c r="C2558" s="63"/>
      <c r="D2558" s="64"/>
      <c r="E2558" s="65"/>
      <c r="F2558" s="66"/>
      <c r="G2558" s="63"/>
      <c r="H2558" s="67"/>
      <c r="I2558" s="68"/>
      <c r="J2558" s="68"/>
      <c r="K2558" s="34"/>
      <c r="L2558" s="75">
        <v>2558</v>
      </c>
      <c r="M2558" s="75" t="b">
        <f xml:space="preserve"> IF(AND(Edges[Relationship Date (UTC)] &gt;= Misc!$O$2, Edges[Relationship Date (UTC)] &lt;= Misc!$P$2,Edges[Tweet Date (UTC)] &gt;= Misc!$O$3, Edges[Tweet Date (UTC)] &lt;= Misc!$P$3,TRUE), TRUE, FALSE)</f>
        <v>1</v>
      </c>
      <c r="N2558" s="70"/>
      <c r="O2558" s="87" t="s">
        <v>1908</v>
      </c>
      <c r="P2558" s="90">
        <v>44081.402349537035</v>
      </c>
      <c r="Q2558" s="87" t="s">
        <v>2553</v>
      </c>
      <c r="R2558" s="87"/>
      <c r="S2558" s="87"/>
      <c r="T2558" s="87" t="s">
        <v>2743</v>
      </c>
      <c r="U2558" s="90">
        <v>44081.402349537035</v>
      </c>
      <c r="V2558" s="92" t="s">
        <v>4616</v>
      </c>
      <c r="W2558" s="87"/>
      <c r="X2558" s="87"/>
      <c r="Y2558" s="96" t="s">
        <v>6616</v>
      </c>
      <c r="Z2558" s="87"/>
      <c r="AA2558" s="48">
        <v>0</v>
      </c>
      <c r="AB2558" s="49">
        <v>0</v>
      </c>
      <c r="AC2558" s="48">
        <v>0</v>
      </c>
      <c r="AD2558" s="49">
        <v>0</v>
      </c>
      <c r="AE2558" s="48">
        <v>0</v>
      </c>
      <c r="AF2558" s="49">
        <v>0</v>
      </c>
      <c r="AG2558" s="48">
        <v>3</v>
      </c>
      <c r="AH2558" s="49">
        <v>100</v>
      </c>
      <c r="AI2558" s="48">
        <v>3</v>
      </c>
    </row>
    <row r="2559" spans="1:35" x14ac:dyDescent="0.25">
      <c r="A2559" s="62" t="s">
        <v>1203</v>
      </c>
      <c r="B2559" s="62" t="s">
        <v>1352</v>
      </c>
      <c r="C2559" s="63"/>
      <c r="D2559" s="64"/>
      <c r="E2559" s="65"/>
      <c r="F2559" s="66"/>
      <c r="G2559" s="63"/>
      <c r="H2559" s="67"/>
      <c r="I2559" s="68"/>
      <c r="J2559" s="68"/>
      <c r="K2559" s="34"/>
      <c r="L2559" s="75">
        <v>2559</v>
      </c>
      <c r="M2559" s="75" t="b">
        <f xml:space="preserve"> IF(AND(Edges[Relationship Date (UTC)] &gt;= Misc!$O$2, Edges[Relationship Date (UTC)] &lt;= Misc!$P$2,Edges[Tweet Date (UTC)] &gt;= Misc!$O$3, Edges[Tweet Date (UTC)] &lt;= Misc!$P$3,TRUE), TRUE, FALSE)</f>
        <v>1</v>
      </c>
      <c r="N2559" s="70"/>
      <c r="O2559" s="87" t="s">
        <v>1908</v>
      </c>
      <c r="P2559" s="90">
        <v>44081.402291666665</v>
      </c>
      <c r="Q2559" s="87" t="s">
        <v>2051</v>
      </c>
      <c r="R2559" s="87"/>
      <c r="S2559" s="87"/>
      <c r="T2559" s="87" t="s">
        <v>2782</v>
      </c>
      <c r="U2559" s="90">
        <v>44081.402291666665</v>
      </c>
      <c r="V2559" s="92" t="s">
        <v>4617</v>
      </c>
      <c r="W2559" s="87"/>
      <c r="X2559" s="87"/>
      <c r="Y2559" s="96" t="s">
        <v>6617</v>
      </c>
      <c r="Z2559" s="87"/>
      <c r="AA2559" s="48"/>
      <c r="AB2559" s="49"/>
      <c r="AC2559" s="48"/>
      <c r="AD2559" s="49"/>
      <c r="AE2559" s="48"/>
      <c r="AF2559" s="49"/>
      <c r="AG2559" s="48"/>
      <c r="AH2559" s="49"/>
      <c r="AI2559" s="48"/>
    </row>
    <row r="2560" spans="1:35" x14ac:dyDescent="0.25">
      <c r="A2560" s="62" t="s">
        <v>1203</v>
      </c>
      <c r="B2560" s="62" t="s">
        <v>1471</v>
      </c>
      <c r="C2560" s="63"/>
      <c r="D2560" s="64"/>
      <c r="E2560" s="65"/>
      <c r="F2560" s="66"/>
      <c r="G2560" s="63"/>
      <c r="H2560" s="67"/>
      <c r="I2560" s="68"/>
      <c r="J2560" s="68"/>
      <c r="K2560" s="34"/>
      <c r="L2560" s="75">
        <v>2560</v>
      </c>
      <c r="M2560" s="75" t="b">
        <f xml:space="preserve"> IF(AND(Edges[Relationship Date (UTC)] &gt;= Misc!$O$2, Edges[Relationship Date (UTC)] &lt;= Misc!$P$2,Edges[Tweet Date (UTC)] &gt;= Misc!$O$3, Edges[Tweet Date (UTC)] &lt;= Misc!$P$3,TRUE), TRUE, FALSE)</f>
        <v>1</v>
      </c>
      <c r="N2560" s="70"/>
      <c r="O2560" s="87" t="s">
        <v>1908</v>
      </c>
      <c r="P2560" s="90">
        <v>44081.402291666665</v>
      </c>
      <c r="Q2560" s="87" t="s">
        <v>2051</v>
      </c>
      <c r="R2560" s="87"/>
      <c r="S2560" s="87"/>
      <c r="T2560" s="87" t="s">
        <v>2782</v>
      </c>
      <c r="U2560" s="90">
        <v>44081.402291666665</v>
      </c>
      <c r="V2560" s="92" t="s">
        <v>4617</v>
      </c>
      <c r="W2560" s="87"/>
      <c r="X2560" s="87"/>
      <c r="Y2560" s="96" t="s">
        <v>6617</v>
      </c>
      <c r="Z2560" s="87"/>
      <c r="AA2560" s="48">
        <v>0</v>
      </c>
      <c r="AB2560" s="49">
        <v>0</v>
      </c>
      <c r="AC2560" s="48">
        <v>0</v>
      </c>
      <c r="AD2560" s="49">
        <v>0</v>
      </c>
      <c r="AE2560" s="48">
        <v>0</v>
      </c>
      <c r="AF2560" s="49">
        <v>0</v>
      </c>
      <c r="AG2560" s="48">
        <v>27</v>
      </c>
      <c r="AH2560" s="49">
        <v>100</v>
      </c>
      <c r="AI2560" s="48">
        <v>27</v>
      </c>
    </row>
    <row r="2561" spans="1:35" x14ac:dyDescent="0.25">
      <c r="A2561" s="62" t="s">
        <v>1203</v>
      </c>
      <c r="B2561" s="62" t="s">
        <v>1348</v>
      </c>
      <c r="C2561" s="63"/>
      <c r="D2561" s="64"/>
      <c r="E2561" s="65"/>
      <c r="F2561" s="66"/>
      <c r="G2561" s="63"/>
      <c r="H2561" s="67"/>
      <c r="I2561" s="68"/>
      <c r="J2561" s="68"/>
      <c r="K2561" s="34"/>
      <c r="L2561" s="75">
        <v>2561</v>
      </c>
      <c r="M2561" s="75" t="b">
        <f xml:space="preserve"> IF(AND(Edges[Relationship Date (UTC)] &gt;= Misc!$O$2, Edges[Relationship Date (UTC)] &lt;= Misc!$P$2,Edges[Tweet Date (UTC)] &gt;= Misc!$O$3, Edges[Tweet Date (UTC)] &lt;= Misc!$P$3,TRUE), TRUE, FALSE)</f>
        <v>1</v>
      </c>
      <c r="N2561" s="70"/>
      <c r="O2561" s="87" t="s">
        <v>1908</v>
      </c>
      <c r="P2561" s="90">
        <v>44081.405335648145</v>
      </c>
      <c r="Q2561" s="87" t="s">
        <v>1914</v>
      </c>
      <c r="R2561" s="87"/>
      <c r="S2561" s="87"/>
      <c r="T2561" s="87" t="s">
        <v>2743</v>
      </c>
      <c r="U2561" s="90">
        <v>44081.405335648145</v>
      </c>
      <c r="V2561" s="92" t="s">
        <v>4618</v>
      </c>
      <c r="W2561" s="87"/>
      <c r="X2561" s="87"/>
      <c r="Y2561" s="96" t="s">
        <v>6618</v>
      </c>
      <c r="Z2561" s="87"/>
      <c r="AA2561" s="48">
        <v>0</v>
      </c>
      <c r="AB2561" s="49">
        <v>0</v>
      </c>
      <c r="AC2561" s="48">
        <v>0</v>
      </c>
      <c r="AD2561" s="49">
        <v>0</v>
      </c>
      <c r="AE2561" s="48">
        <v>0</v>
      </c>
      <c r="AF2561" s="49">
        <v>0</v>
      </c>
      <c r="AG2561" s="48">
        <v>35</v>
      </c>
      <c r="AH2561" s="49">
        <v>100</v>
      </c>
      <c r="AI2561" s="48">
        <v>35</v>
      </c>
    </row>
    <row r="2562" spans="1:35" x14ac:dyDescent="0.25">
      <c r="A2562" s="62" t="s">
        <v>1204</v>
      </c>
      <c r="B2562" s="62" t="s">
        <v>1352</v>
      </c>
      <c r="C2562" s="63"/>
      <c r="D2562" s="64"/>
      <c r="E2562" s="65"/>
      <c r="F2562" s="66"/>
      <c r="G2562" s="63"/>
      <c r="H2562" s="67"/>
      <c r="I2562" s="68"/>
      <c r="J2562" s="68"/>
      <c r="K2562" s="34"/>
      <c r="L2562" s="75">
        <v>2562</v>
      </c>
      <c r="M2562" s="75" t="b">
        <f xml:space="preserve"> IF(AND(Edges[Relationship Date (UTC)] &gt;= Misc!$O$2, Edges[Relationship Date (UTC)] &lt;= Misc!$P$2,Edges[Tweet Date (UTC)] &gt;= Misc!$O$3, Edges[Tweet Date (UTC)] &lt;= Misc!$P$3,TRUE), TRUE, FALSE)</f>
        <v>1</v>
      </c>
      <c r="N2562" s="70"/>
      <c r="O2562" s="87" t="s">
        <v>1908</v>
      </c>
      <c r="P2562" s="90">
        <v>44081.405347222222</v>
      </c>
      <c r="Q2562" s="87" t="s">
        <v>1927</v>
      </c>
      <c r="R2562" s="87"/>
      <c r="S2562" s="87"/>
      <c r="T2562" s="87"/>
      <c r="U2562" s="90">
        <v>44081.405347222222</v>
      </c>
      <c r="V2562" s="92" t="s">
        <v>4619</v>
      </c>
      <c r="W2562" s="87"/>
      <c r="X2562" s="87"/>
      <c r="Y2562" s="96" t="s">
        <v>6619</v>
      </c>
      <c r="Z2562" s="87"/>
      <c r="AA2562" s="48">
        <v>0</v>
      </c>
      <c r="AB2562" s="49">
        <v>0</v>
      </c>
      <c r="AC2562" s="48">
        <v>0</v>
      </c>
      <c r="AD2562" s="49">
        <v>0</v>
      </c>
      <c r="AE2562" s="48">
        <v>0</v>
      </c>
      <c r="AF2562" s="49">
        <v>0</v>
      </c>
      <c r="AG2562" s="48">
        <v>47</v>
      </c>
      <c r="AH2562" s="49">
        <v>100</v>
      </c>
      <c r="AI2562" s="48">
        <v>47</v>
      </c>
    </row>
    <row r="2563" spans="1:35" x14ac:dyDescent="0.25">
      <c r="A2563" s="62" t="s">
        <v>1205</v>
      </c>
      <c r="B2563" s="62" t="s">
        <v>1857</v>
      </c>
      <c r="C2563" s="63"/>
      <c r="D2563" s="64"/>
      <c r="E2563" s="65"/>
      <c r="F2563" s="66"/>
      <c r="G2563" s="63"/>
      <c r="H2563" s="67"/>
      <c r="I2563" s="68"/>
      <c r="J2563" s="68"/>
      <c r="K2563" s="34"/>
      <c r="L2563" s="75">
        <v>2563</v>
      </c>
      <c r="M2563" s="75" t="b">
        <f xml:space="preserve"> IF(AND(Edges[Relationship Date (UTC)] &gt;= Misc!$O$2, Edges[Relationship Date (UTC)] &lt;= Misc!$P$2,Edges[Tweet Date (UTC)] &gt;= Misc!$O$3, Edges[Tweet Date (UTC)] &lt;= Misc!$P$3,TRUE), TRUE, FALSE)</f>
        <v>1</v>
      </c>
      <c r="N2563" s="70"/>
      <c r="O2563" s="87" t="s">
        <v>1908</v>
      </c>
      <c r="P2563" s="90">
        <v>44081.404930555553</v>
      </c>
      <c r="Q2563" s="87" t="s">
        <v>2554</v>
      </c>
      <c r="R2563" s="87"/>
      <c r="S2563" s="87"/>
      <c r="T2563" s="87" t="s">
        <v>2743</v>
      </c>
      <c r="U2563" s="90">
        <v>44081.404930555553</v>
      </c>
      <c r="V2563" s="92" t="s">
        <v>4620</v>
      </c>
      <c r="W2563" s="87"/>
      <c r="X2563" s="87"/>
      <c r="Y2563" s="96" t="s">
        <v>6620</v>
      </c>
      <c r="Z2563" s="87"/>
      <c r="AA2563" s="48">
        <v>0</v>
      </c>
      <c r="AB2563" s="49">
        <v>0</v>
      </c>
      <c r="AC2563" s="48">
        <v>0</v>
      </c>
      <c r="AD2563" s="49">
        <v>0</v>
      </c>
      <c r="AE2563" s="48">
        <v>0</v>
      </c>
      <c r="AF2563" s="49">
        <v>0</v>
      </c>
      <c r="AG2563" s="48">
        <v>20</v>
      </c>
      <c r="AH2563" s="49">
        <v>100</v>
      </c>
      <c r="AI2563" s="48">
        <v>20</v>
      </c>
    </row>
    <row r="2564" spans="1:35" x14ac:dyDescent="0.25">
      <c r="A2564" s="62" t="s">
        <v>1205</v>
      </c>
      <c r="B2564" s="62" t="s">
        <v>1165</v>
      </c>
      <c r="C2564" s="63"/>
      <c r="D2564" s="64"/>
      <c r="E2564" s="65"/>
      <c r="F2564" s="66"/>
      <c r="G2564" s="63"/>
      <c r="H2564" s="67"/>
      <c r="I2564" s="68"/>
      <c r="J2564" s="68"/>
      <c r="K2564" s="34"/>
      <c r="L2564" s="75">
        <v>2564</v>
      </c>
      <c r="M2564" s="75" t="b">
        <f xml:space="preserve"> IF(AND(Edges[Relationship Date (UTC)] &gt;= Misc!$O$2, Edges[Relationship Date (UTC)] &lt;= Misc!$P$2,Edges[Tweet Date (UTC)] &gt;= Misc!$O$3, Edges[Tweet Date (UTC)] &lt;= Misc!$P$3,TRUE), TRUE, FALSE)</f>
        <v>1</v>
      </c>
      <c r="N2564" s="70"/>
      <c r="O2564" s="87" t="s">
        <v>1908</v>
      </c>
      <c r="P2564" s="90">
        <v>44081.397638888891</v>
      </c>
      <c r="Q2564" s="87" t="s">
        <v>1921</v>
      </c>
      <c r="R2564" s="87"/>
      <c r="S2564" s="87"/>
      <c r="T2564" s="87" t="s">
        <v>2747</v>
      </c>
      <c r="U2564" s="90">
        <v>44081.397638888891</v>
      </c>
      <c r="V2564" s="92" t="s">
        <v>4621</v>
      </c>
      <c r="W2564" s="87"/>
      <c r="X2564" s="87"/>
      <c r="Y2564" s="96" t="s">
        <v>6621</v>
      </c>
      <c r="Z2564" s="87"/>
      <c r="AA2564" s="48">
        <v>0</v>
      </c>
      <c r="AB2564" s="49">
        <v>0</v>
      </c>
      <c r="AC2564" s="48">
        <v>0</v>
      </c>
      <c r="AD2564" s="49">
        <v>0</v>
      </c>
      <c r="AE2564" s="48">
        <v>0</v>
      </c>
      <c r="AF2564" s="49">
        <v>0</v>
      </c>
      <c r="AG2564" s="48">
        <v>26</v>
      </c>
      <c r="AH2564" s="49">
        <v>100</v>
      </c>
      <c r="AI2564" s="48">
        <v>26</v>
      </c>
    </row>
    <row r="2565" spans="1:35" x14ac:dyDescent="0.25">
      <c r="A2565" s="62" t="s">
        <v>1205</v>
      </c>
      <c r="B2565" s="62" t="s">
        <v>1165</v>
      </c>
      <c r="C2565" s="63"/>
      <c r="D2565" s="64"/>
      <c r="E2565" s="65"/>
      <c r="F2565" s="66"/>
      <c r="G2565" s="63"/>
      <c r="H2565" s="67"/>
      <c r="I2565" s="68"/>
      <c r="J2565" s="68"/>
      <c r="K2565" s="34"/>
      <c r="L2565" s="75">
        <v>2565</v>
      </c>
      <c r="M2565" s="75" t="b">
        <f xml:space="preserve"> IF(AND(Edges[Relationship Date (UTC)] &gt;= Misc!$O$2, Edges[Relationship Date (UTC)] &lt;= Misc!$P$2,Edges[Tweet Date (UTC)] &gt;= Misc!$O$3, Edges[Tweet Date (UTC)] &lt;= Misc!$P$3,TRUE), TRUE, FALSE)</f>
        <v>1</v>
      </c>
      <c r="N2565" s="70"/>
      <c r="O2565" s="87" t="s">
        <v>1908</v>
      </c>
      <c r="P2565" s="90">
        <v>44081.403240740743</v>
      </c>
      <c r="Q2565" s="87" t="s">
        <v>1970</v>
      </c>
      <c r="R2565" s="87"/>
      <c r="S2565" s="87"/>
      <c r="T2565" s="87"/>
      <c r="U2565" s="90">
        <v>44081.403240740743</v>
      </c>
      <c r="V2565" s="92" t="s">
        <v>4622</v>
      </c>
      <c r="W2565" s="87"/>
      <c r="X2565" s="87"/>
      <c r="Y2565" s="96" t="s">
        <v>6622</v>
      </c>
      <c r="Z2565" s="87"/>
      <c r="AA2565" s="48">
        <v>0</v>
      </c>
      <c r="AB2565" s="49">
        <v>0</v>
      </c>
      <c r="AC2565" s="48">
        <v>0</v>
      </c>
      <c r="AD2565" s="49">
        <v>0</v>
      </c>
      <c r="AE2565" s="48">
        <v>0</v>
      </c>
      <c r="AF2565" s="49">
        <v>0</v>
      </c>
      <c r="AG2565" s="48">
        <v>46</v>
      </c>
      <c r="AH2565" s="49">
        <v>100</v>
      </c>
      <c r="AI2565" s="48">
        <v>46</v>
      </c>
    </row>
    <row r="2566" spans="1:35" x14ac:dyDescent="0.25">
      <c r="A2566" s="62" t="s">
        <v>1205</v>
      </c>
      <c r="B2566" s="62" t="s">
        <v>1387</v>
      </c>
      <c r="C2566" s="63"/>
      <c r="D2566" s="64"/>
      <c r="E2566" s="65"/>
      <c r="F2566" s="66"/>
      <c r="G2566" s="63"/>
      <c r="H2566" s="67"/>
      <c r="I2566" s="68"/>
      <c r="J2566" s="68"/>
      <c r="K2566" s="34"/>
      <c r="L2566" s="75">
        <v>2566</v>
      </c>
      <c r="M2566" s="75" t="b">
        <f xml:space="preserve"> IF(AND(Edges[Relationship Date (UTC)] &gt;= Misc!$O$2, Edges[Relationship Date (UTC)] &lt;= Misc!$P$2,Edges[Tweet Date (UTC)] &gt;= Misc!$O$3, Edges[Tweet Date (UTC)] &lt;= Misc!$P$3,TRUE), TRUE, FALSE)</f>
        <v>1</v>
      </c>
      <c r="N2566" s="70"/>
      <c r="O2566" s="87" t="s">
        <v>1908</v>
      </c>
      <c r="P2566" s="90">
        <v>44081.40488425926</v>
      </c>
      <c r="Q2566" s="87" t="s">
        <v>2226</v>
      </c>
      <c r="R2566" s="87"/>
      <c r="S2566" s="87"/>
      <c r="T2566" s="87"/>
      <c r="U2566" s="90">
        <v>44081.40488425926</v>
      </c>
      <c r="V2566" s="92" t="s">
        <v>4623</v>
      </c>
      <c r="W2566" s="87"/>
      <c r="X2566" s="87"/>
      <c r="Y2566" s="96" t="s">
        <v>6623</v>
      </c>
      <c r="Z2566" s="87"/>
      <c r="AA2566" s="48">
        <v>0</v>
      </c>
      <c r="AB2566" s="49">
        <v>0</v>
      </c>
      <c r="AC2566" s="48">
        <v>0</v>
      </c>
      <c r="AD2566" s="49">
        <v>0</v>
      </c>
      <c r="AE2566" s="48">
        <v>0</v>
      </c>
      <c r="AF2566" s="49">
        <v>0</v>
      </c>
      <c r="AG2566" s="48">
        <v>46</v>
      </c>
      <c r="AH2566" s="49">
        <v>100</v>
      </c>
      <c r="AI2566" s="48">
        <v>46</v>
      </c>
    </row>
    <row r="2567" spans="1:35" x14ac:dyDescent="0.25">
      <c r="A2567" s="62" t="s">
        <v>1205</v>
      </c>
      <c r="B2567" s="62" t="s">
        <v>1387</v>
      </c>
      <c r="C2567" s="63"/>
      <c r="D2567" s="64"/>
      <c r="E2567" s="65"/>
      <c r="F2567" s="66"/>
      <c r="G2567" s="63"/>
      <c r="H2567" s="67"/>
      <c r="I2567" s="68"/>
      <c r="J2567" s="68"/>
      <c r="K2567" s="34"/>
      <c r="L2567" s="75">
        <v>2567</v>
      </c>
      <c r="M2567" s="75" t="b">
        <f xml:space="preserve"> IF(AND(Edges[Relationship Date (UTC)] &gt;= Misc!$O$2, Edges[Relationship Date (UTC)] &lt;= Misc!$P$2,Edges[Tweet Date (UTC)] &gt;= Misc!$O$3, Edges[Tweet Date (UTC)] &lt;= Misc!$P$3,TRUE), TRUE, FALSE)</f>
        <v>1</v>
      </c>
      <c r="N2567" s="70"/>
      <c r="O2567" s="87" t="s">
        <v>1908</v>
      </c>
      <c r="P2567" s="90">
        <v>44081.405381944445</v>
      </c>
      <c r="Q2567" s="87" t="s">
        <v>2146</v>
      </c>
      <c r="R2567" s="87"/>
      <c r="S2567" s="87"/>
      <c r="T2567" s="87" t="s">
        <v>2743</v>
      </c>
      <c r="U2567" s="90">
        <v>44081.405381944445</v>
      </c>
      <c r="V2567" s="92" t="s">
        <v>4624</v>
      </c>
      <c r="W2567" s="87"/>
      <c r="X2567" s="87"/>
      <c r="Y2567" s="96" t="s">
        <v>6624</v>
      </c>
      <c r="Z2567" s="87"/>
      <c r="AA2567" s="48">
        <v>0</v>
      </c>
      <c r="AB2567" s="49">
        <v>0</v>
      </c>
      <c r="AC2567" s="48">
        <v>0</v>
      </c>
      <c r="AD2567" s="49">
        <v>0</v>
      </c>
      <c r="AE2567" s="48">
        <v>0</v>
      </c>
      <c r="AF2567" s="49">
        <v>0</v>
      </c>
      <c r="AG2567" s="48">
        <v>19</v>
      </c>
      <c r="AH2567" s="49">
        <v>100</v>
      </c>
      <c r="AI2567" s="48">
        <v>19</v>
      </c>
    </row>
    <row r="2568" spans="1:35" x14ac:dyDescent="0.25">
      <c r="A2568" s="62" t="s">
        <v>1206</v>
      </c>
      <c r="B2568" s="62" t="s">
        <v>1395</v>
      </c>
      <c r="C2568" s="63"/>
      <c r="D2568" s="64"/>
      <c r="E2568" s="65"/>
      <c r="F2568" s="66"/>
      <c r="G2568" s="63"/>
      <c r="H2568" s="67"/>
      <c r="I2568" s="68"/>
      <c r="J2568" s="68"/>
      <c r="K2568" s="34"/>
      <c r="L2568" s="75">
        <v>2568</v>
      </c>
      <c r="M2568" s="75" t="b">
        <f xml:space="preserve"> IF(AND(Edges[Relationship Date (UTC)] &gt;= Misc!$O$2, Edges[Relationship Date (UTC)] &lt;= Misc!$P$2,Edges[Tweet Date (UTC)] &gt;= Misc!$O$3, Edges[Tweet Date (UTC)] &lt;= Misc!$P$3,TRUE), TRUE, FALSE)</f>
        <v>1</v>
      </c>
      <c r="N2568" s="70"/>
      <c r="O2568" s="87" t="s">
        <v>1908</v>
      </c>
      <c r="P2568" s="90">
        <v>44081.405393518522</v>
      </c>
      <c r="Q2568" s="87" t="s">
        <v>1968</v>
      </c>
      <c r="R2568" s="87"/>
      <c r="S2568" s="87"/>
      <c r="T2568" s="87"/>
      <c r="U2568" s="90">
        <v>44081.405393518522</v>
      </c>
      <c r="V2568" s="92" t="s">
        <v>4625</v>
      </c>
      <c r="W2568" s="87"/>
      <c r="X2568" s="87"/>
      <c r="Y2568" s="96" t="s">
        <v>6625</v>
      </c>
      <c r="Z2568" s="87"/>
      <c r="AA2568" s="48">
        <v>0</v>
      </c>
      <c r="AB2568" s="49">
        <v>0</v>
      </c>
      <c r="AC2568" s="48">
        <v>0</v>
      </c>
      <c r="AD2568" s="49">
        <v>0</v>
      </c>
      <c r="AE2568" s="48">
        <v>0</v>
      </c>
      <c r="AF2568" s="49">
        <v>0</v>
      </c>
      <c r="AG2568" s="48">
        <v>46</v>
      </c>
      <c r="AH2568" s="49">
        <v>100</v>
      </c>
      <c r="AI2568" s="48">
        <v>46</v>
      </c>
    </row>
    <row r="2569" spans="1:35" x14ac:dyDescent="0.25">
      <c r="A2569" s="62" t="s">
        <v>1207</v>
      </c>
      <c r="B2569" s="62" t="s">
        <v>1165</v>
      </c>
      <c r="C2569" s="63"/>
      <c r="D2569" s="64"/>
      <c r="E2569" s="65"/>
      <c r="F2569" s="66"/>
      <c r="G2569" s="63"/>
      <c r="H2569" s="67"/>
      <c r="I2569" s="68"/>
      <c r="J2569" s="68"/>
      <c r="K2569" s="34"/>
      <c r="L2569" s="75">
        <v>2569</v>
      </c>
      <c r="M2569" s="75" t="b">
        <f xml:space="preserve"> IF(AND(Edges[Relationship Date (UTC)] &gt;= Misc!$O$2, Edges[Relationship Date (UTC)] &lt;= Misc!$P$2,Edges[Tweet Date (UTC)] &gt;= Misc!$O$3, Edges[Tweet Date (UTC)] &lt;= Misc!$P$3,TRUE), TRUE, FALSE)</f>
        <v>1</v>
      </c>
      <c r="N2569" s="70"/>
      <c r="O2569" s="87" t="s">
        <v>1908</v>
      </c>
      <c r="P2569" s="90">
        <v>44081.405439814815</v>
      </c>
      <c r="Q2569" s="87" t="s">
        <v>1921</v>
      </c>
      <c r="R2569" s="87"/>
      <c r="S2569" s="87"/>
      <c r="T2569" s="87" t="s">
        <v>2747</v>
      </c>
      <c r="U2569" s="90">
        <v>44081.405439814815</v>
      </c>
      <c r="V2569" s="92" t="s">
        <v>4626</v>
      </c>
      <c r="W2569" s="87"/>
      <c r="X2569" s="87"/>
      <c r="Y2569" s="96" t="s">
        <v>6626</v>
      </c>
      <c r="Z2569" s="87"/>
      <c r="AA2569" s="48">
        <v>0</v>
      </c>
      <c r="AB2569" s="49">
        <v>0</v>
      </c>
      <c r="AC2569" s="48">
        <v>0</v>
      </c>
      <c r="AD2569" s="49">
        <v>0</v>
      </c>
      <c r="AE2569" s="48">
        <v>0</v>
      </c>
      <c r="AF2569" s="49">
        <v>0</v>
      </c>
      <c r="AG2569" s="48">
        <v>26</v>
      </c>
      <c r="AH2569" s="49">
        <v>100</v>
      </c>
      <c r="AI2569" s="48">
        <v>26</v>
      </c>
    </row>
    <row r="2570" spans="1:35" x14ac:dyDescent="0.25">
      <c r="A2570" s="62" t="s">
        <v>1208</v>
      </c>
      <c r="B2570" s="62" t="s">
        <v>1269</v>
      </c>
      <c r="C2570" s="63"/>
      <c r="D2570" s="64"/>
      <c r="E2570" s="65"/>
      <c r="F2570" s="66"/>
      <c r="G2570" s="63"/>
      <c r="H2570" s="67"/>
      <c r="I2570" s="68"/>
      <c r="J2570" s="68"/>
      <c r="K2570" s="34"/>
      <c r="L2570" s="75">
        <v>2570</v>
      </c>
      <c r="M2570" s="75" t="b">
        <f xml:space="preserve"> IF(AND(Edges[Relationship Date (UTC)] &gt;= Misc!$O$2, Edges[Relationship Date (UTC)] &lt;= Misc!$P$2,Edges[Tweet Date (UTC)] &gt;= Misc!$O$3, Edges[Tweet Date (UTC)] &lt;= Misc!$P$3,TRUE), TRUE, FALSE)</f>
        <v>1</v>
      </c>
      <c r="N2570" s="70"/>
      <c r="O2570" s="87" t="s">
        <v>1908</v>
      </c>
      <c r="P2570" s="90">
        <v>44081.376238425924</v>
      </c>
      <c r="Q2570" s="87" t="s">
        <v>2079</v>
      </c>
      <c r="R2570" s="87"/>
      <c r="S2570" s="87"/>
      <c r="T2570" s="87" t="s">
        <v>2743</v>
      </c>
      <c r="U2570" s="90">
        <v>44081.376238425924</v>
      </c>
      <c r="V2570" s="92" t="s">
        <v>4627</v>
      </c>
      <c r="W2570" s="87"/>
      <c r="X2570" s="87"/>
      <c r="Y2570" s="96" t="s">
        <v>6627</v>
      </c>
      <c r="Z2570" s="87"/>
      <c r="AA2570" s="48">
        <v>0</v>
      </c>
      <c r="AB2570" s="49">
        <v>0</v>
      </c>
      <c r="AC2570" s="48">
        <v>0</v>
      </c>
      <c r="AD2570" s="49">
        <v>0</v>
      </c>
      <c r="AE2570" s="48">
        <v>0</v>
      </c>
      <c r="AF2570" s="49">
        <v>0</v>
      </c>
      <c r="AG2570" s="48">
        <v>33</v>
      </c>
      <c r="AH2570" s="49">
        <v>100</v>
      </c>
      <c r="AI2570" s="48">
        <v>33</v>
      </c>
    </row>
    <row r="2571" spans="1:35" x14ac:dyDescent="0.25">
      <c r="A2571" s="62" t="s">
        <v>1208</v>
      </c>
      <c r="B2571" s="62" t="s">
        <v>1269</v>
      </c>
      <c r="C2571" s="63"/>
      <c r="D2571" s="64"/>
      <c r="E2571" s="65"/>
      <c r="F2571" s="66"/>
      <c r="G2571" s="63"/>
      <c r="H2571" s="67"/>
      <c r="I2571" s="68"/>
      <c r="J2571" s="68"/>
      <c r="K2571" s="34"/>
      <c r="L2571" s="75">
        <v>2571</v>
      </c>
      <c r="M2571" s="75" t="b">
        <f xml:space="preserve"> IF(AND(Edges[Relationship Date (UTC)] &gt;= Misc!$O$2, Edges[Relationship Date (UTC)] &lt;= Misc!$P$2,Edges[Tweet Date (UTC)] &gt;= Misc!$O$3, Edges[Tweet Date (UTC)] &lt;= Misc!$P$3,TRUE), TRUE, FALSE)</f>
        <v>1</v>
      </c>
      <c r="N2571" s="70"/>
      <c r="O2571" s="87" t="s">
        <v>1908</v>
      </c>
      <c r="P2571" s="90">
        <v>44081.405462962961</v>
      </c>
      <c r="Q2571" s="87" t="s">
        <v>2363</v>
      </c>
      <c r="R2571" s="87"/>
      <c r="S2571" s="87"/>
      <c r="T2571" s="87" t="s">
        <v>2743</v>
      </c>
      <c r="U2571" s="90">
        <v>44081.405462962961</v>
      </c>
      <c r="V2571" s="92" t="s">
        <v>4628</v>
      </c>
      <c r="W2571" s="87"/>
      <c r="X2571" s="87"/>
      <c r="Y2571" s="96" t="s">
        <v>6628</v>
      </c>
      <c r="Z2571" s="87"/>
      <c r="AA2571" s="48">
        <v>0</v>
      </c>
      <c r="AB2571" s="49">
        <v>0</v>
      </c>
      <c r="AC2571" s="48">
        <v>0</v>
      </c>
      <c r="AD2571" s="49">
        <v>0</v>
      </c>
      <c r="AE2571" s="48">
        <v>0</v>
      </c>
      <c r="AF2571" s="49">
        <v>0</v>
      </c>
      <c r="AG2571" s="48">
        <v>26</v>
      </c>
      <c r="AH2571" s="49">
        <v>100</v>
      </c>
      <c r="AI2571" s="48">
        <v>26</v>
      </c>
    </row>
    <row r="2572" spans="1:35" x14ac:dyDescent="0.25">
      <c r="A2572" s="62" t="s">
        <v>1209</v>
      </c>
      <c r="B2572" s="62" t="s">
        <v>1165</v>
      </c>
      <c r="C2572" s="63"/>
      <c r="D2572" s="64"/>
      <c r="E2572" s="65"/>
      <c r="F2572" s="66"/>
      <c r="G2572" s="63"/>
      <c r="H2572" s="67"/>
      <c r="I2572" s="68"/>
      <c r="J2572" s="68"/>
      <c r="K2572" s="34"/>
      <c r="L2572" s="75">
        <v>2572</v>
      </c>
      <c r="M2572" s="75" t="b">
        <f xml:space="preserve"> IF(AND(Edges[Relationship Date (UTC)] &gt;= Misc!$O$2, Edges[Relationship Date (UTC)] &lt;= Misc!$P$2,Edges[Tweet Date (UTC)] &gt;= Misc!$O$3, Edges[Tweet Date (UTC)] &lt;= Misc!$P$3,TRUE), TRUE, FALSE)</f>
        <v>1</v>
      </c>
      <c r="N2572" s="70"/>
      <c r="O2572" s="87" t="s">
        <v>1908</v>
      </c>
      <c r="P2572" s="90">
        <v>44081.405474537038</v>
      </c>
      <c r="Q2572" s="87" t="s">
        <v>2312</v>
      </c>
      <c r="R2572" s="87"/>
      <c r="S2572" s="87"/>
      <c r="T2572" s="87"/>
      <c r="U2572" s="90">
        <v>44081.405474537038</v>
      </c>
      <c r="V2572" s="92" t="s">
        <v>4629</v>
      </c>
      <c r="W2572" s="87"/>
      <c r="X2572" s="87"/>
      <c r="Y2572" s="96" t="s">
        <v>6629</v>
      </c>
      <c r="Z2572" s="87"/>
      <c r="AA2572" s="48">
        <v>0</v>
      </c>
      <c r="AB2572" s="49">
        <v>0</v>
      </c>
      <c r="AC2572" s="48">
        <v>0</v>
      </c>
      <c r="AD2572" s="49">
        <v>0</v>
      </c>
      <c r="AE2572" s="48">
        <v>0</v>
      </c>
      <c r="AF2572" s="49">
        <v>0</v>
      </c>
      <c r="AG2572" s="48">
        <v>21</v>
      </c>
      <c r="AH2572" s="49">
        <v>100</v>
      </c>
      <c r="AI2572" s="48">
        <v>21</v>
      </c>
    </row>
    <row r="2573" spans="1:35" x14ac:dyDescent="0.25">
      <c r="A2573" s="62" t="s">
        <v>1210</v>
      </c>
      <c r="B2573" s="62" t="s">
        <v>1822</v>
      </c>
      <c r="C2573" s="63"/>
      <c r="D2573" s="64"/>
      <c r="E2573" s="65"/>
      <c r="F2573" s="66"/>
      <c r="G2573" s="63"/>
      <c r="H2573" s="67"/>
      <c r="I2573" s="68"/>
      <c r="J2573" s="68"/>
      <c r="K2573" s="34"/>
      <c r="L2573" s="75">
        <v>2573</v>
      </c>
      <c r="M2573" s="75" t="b">
        <f xml:space="preserve"> IF(AND(Edges[Relationship Date (UTC)] &gt;= Misc!$O$2, Edges[Relationship Date (UTC)] &lt;= Misc!$P$2,Edges[Tweet Date (UTC)] &gt;= Misc!$O$3, Edges[Tweet Date (UTC)] &lt;= Misc!$P$3,TRUE), TRUE, FALSE)</f>
        <v>1</v>
      </c>
      <c r="N2573" s="70"/>
      <c r="O2573" s="87" t="s">
        <v>1908</v>
      </c>
      <c r="P2573" s="90">
        <v>44081.396539351852</v>
      </c>
      <c r="Q2573" s="87" t="s">
        <v>2494</v>
      </c>
      <c r="R2573" s="87"/>
      <c r="S2573" s="87"/>
      <c r="T2573" s="87"/>
      <c r="U2573" s="90">
        <v>44081.396539351852</v>
      </c>
      <c r="V2573" s="92" t="s">
        <v>4630</v>
      </c>
      <c r="W2573" s="87"/>
      <c r="X2573" s="87"/>
      <c r="Y2573" s="96" t="s">
        <v>6630</v>
      </c>
      <c r="Z2573" s="87"/>
      <c r="AA2573" s="48"/>
      <c r="AB2573" s="49"/>
      <c r="AC2573" s="48"/>
      <c r="AD2573" s="49"/>
      <c r="AE2573" s="48"/>
      <c r="AF2573" s="49"/>
      <c r="AG2573" s="48"/>
      <c r="AH2573" s="49"/>
      <c r="AI2573" s="48"/>
    </row>
    <row r="2574" spans="1:35" x14ac:dyDescent="0.25">
      <c r="A2574" s="62" t="s">
        <v>1210</v>
      </c>
      <c r="B2574" s="62" t="s">
        <v>1823</v>
      </c>
      <c r="C2574" s="63"/>
      <c r="D2574" s="64"/>
      <c r="E2574" s="65"/>
      <c r="F2574" s="66"/>
      <c r="G2574" s="63"/>
      <c r="H2574" s="67"/>
      <c r="I2574" s="68"/>
      <c r="J2574" s="68"/>
      <c r="K2574" s="34"/>
      <c r="L2574" s="75">
        <v>2574</v>
      </c>
      <c r="M2574" s="75" t="b">
        <f xml:space="preserve"> IF(AND(Edges[Relationship Date (UTC)] &gt;= Misc!$O$2, Edges[Relationship Date (UTC)] &lt;= Misc!$P$2,Edges[Tweet Date (UTC)] &gt;= Misc!$O$3, Edges[Tweet Date (UTC)] &lt;= Misc!$P$3,TRUE), TRUE, FALSE)</f>
        <v>1</v>
      </c>
      <c r="N2574" s="70"/>
      <c r="O2574" s="87" t="s">
        <v>1908</v>
      </c>
      <c r="P2574" s="90">
        <v>44081.396539351852</v>
      </c>
      <c r="Q2574" s="87" t="s">
        <v>2494</v>
      </c>
      <c r="R2574" s="87"/>
      <c r="S2574" s="87"/>
      <c r="T2574" s="87"/>
      <c r="U2574" s="90">
        <v>44081.396539351852</v>
      </c>
      <c r="V2574" s="92" t="s">
        <v>4630</v>
      </c>
      <c r="W2574" s="87"/>
      <c r="X2574" s="87"/>
      <c r="Y2574" s="96" t="s">
        <v>6630</v>
      </c>
      <c r="Z2574" s="87"/>
      <c r="AA2574" s="48"/>
      <c r="AB2574" s="49"/>
      <c r="AC2574" s="48"/>
      <c r="AD2574" s="49"/>
      <c r="AE2574" s="48"/>
      <c r="AF2574" s="49"/>
      <c r="AG2574" s="48"/>
      <c r="AH2574" s="49"/>
      <c r="AI2574" s="48"/>
    </row>
    <row r="2575" spans="1:35" x14ac:dyDescent="0.25">
      <c r="A2575" s="62" t="s">
        <v>1210</v>
      </c>
      <c r="B2575" s="62" t="s">
        <v>1858</v>
      </c>
      <c r="C2575" s="63"/>
      <c r="D2575" s="64"/>
      <c r="E2575" s="65"/>
      <c r="F2575" s="66"/>
      <c r="G2575" s="63"/>
      <c r="H2575" s="67"/>
      <c r="I2575" s="68"/>
      <c r="J2575" s="68"/>
      <c r="K2575" s="34"/>
      <c r="L2575" s="75">
        <v>2575</v>
      </c>
      <c r="M2575" s="75" t="b">
        <f xml:space="preserve"> IF(AND(Edges[Relationship Date (UTC)] &gt;= Misc!$O$2, Edges[Relationship Date (UTC)] &lt;= Misc!$P$2,Edges[Tweet Date (UTC)] &gt;= Misc!$O$3, Edges[Tweet Date (UTC)] &lt;= Misc!$P$3,TRUE), TRUE, FALSE)</f>
        <v>1</v>
      </c>
      <c r="N2575" s="70"/>
      <c r="O2575" s="87" t="s">
        <v>1908</v>
      </c>
      <c r="P2575" s="90">
        <v>44081.397314814814</v>
      </c>
      <c r="Q2575" s="87" t="s">
        <v>2555</v>
      </c>
      <c r="R2575" s="87"/>
      <c r="S2575" s="87"/>
      <c r="T2575" s="87" t="s">
        <v>2771</v>
      </c>
      <c r="U2575" s="90">
        <v>44081.397314814814</v>
      </c>
      <c r="V2575" s="92" t="s">
        <v>4631</v>
      </c>
      <c r="W2575" s="87"/>
      <c r="X2575" s="87"/>
      <c r="Y2575" s="96" t="s">
        <v>6631</v>
      </c>
      <c r="Z2575" s="87"/>
      <c r="AA2575" s="48">
        <v>0</v>
      </c>
      <c r="AB2575" s="49">
        <v>0</v>
      </c>
      <c r="AC2575" s="48">
        <v>0</v>
      </c>
      <c r="AD2575" s="49">
        <v>0</v>
      </c>
      <c r="AE2575" s="48">
        <v>0</v>
      </c>
      <c r="AF2575" s="49">
        <v>0</v>
      </c>
      <c r="AG2575" s="48">
        <v>41</v>
      </c>
      <c r="AH2575" s="49">
        <v>100</v>
      </c>
      <c r="AI2575" s="48">
        <v>41</v>
      </c>
    </row>
    <row r="2576" spans="1:35" x14ac:dyDescent="0.25">
      <c r="A2576" s="62" t="s">
        <v>1210</v>
      </c>
      <c r="B2576" s="62" t="s">
        <v>1649</v>
      </c>
      <c r="C2576" s="63"/>
      <c r="D2576" s="64"/>
      <c r="E2576" s="65"/>
      <c r="F2576" s="66"/>
      <c r="G2576" s="63"/>
      <c r="H2576" s="67"/>
      <c r="I2576" s="68"/>
      <c r="J2576" s="68"/>
      <c r="K2576" s="34"/>
      <c r="L2576" s="75">
        <v>2576</v>
      </c>
      <c r="M2576" s="75" t="b">
        <f xml:space="preserve"> IF(AND(Edges[Relationship Date (UTC)] &gt;= Misc!$O$2, Edges[Relationship Date (UTC)] &lt;= Misc!$P$2,Edges[Tweet Date (UTC)] &gt;= Misc!$O$3, Edges[Tweet Date (UTC)] &lt;= Misc!$P$3,TRUE), TRUE, FALSE)</f>
        <v>1</v>
      </c>
      <c r="N2576" s="70"/>
      <c r="O2576" s="87" t="s">
        <v>1908</v>
      </c>
      <c r="P2576" s="90">
        <v>44081.397407407407</v>
      </c>
      <c r="Q2576" s="87" t="s">
        <v>2263</v>
      </c>
      <c r="R2576" s="87"/>
      <c r="S2576" s="87"/>
      <c r="T2576" s="87" t="s">
        <v>2747</v>
      </c>
      <c r="U2576" s="90">
        <v>44081.397407407407</v>
      </c>
      <c r="V2576" s="92" t="s">
        <v>4632</v>
      </c>
      <c r="W2576" s="87"/>
      <c r="X2576" s="87"/>
      <c r="Y2576" s="96" t="s">
        <v>6632</v>
      </c>
      <c r="Z2576" s="87"/>
      <c r="AA2576" s="48"/>
      <c r="AB2576" s="49"/>
      <c r="AC2576" s="48"/>
      <c r="AD2576" s="49"/>
      <c r="AE2576" s="48"/>
      <c r="AF2576" s="49"/>
      <c r="AG2576" s="48"/>
      <c r="AH2576" s="49"/>
      <c r="AI2576" s="48"/>
    </row>
    <row r="2577" spans="1:35" x14ac:dyDescent="0.25">
      <c r="A2577" s="62" t="s">
        <v>1210</v>
      </c>
      <c r="B2577" s="62" t="s">
        <v>1507</v>
      </c>
      <c r="C2577" s="63"/>
      <c r="D2577" s="64"/>
      <c r="E2577" s="65"/>
      <c r="F2577" s="66"/>
      <c r="G2577" s="63"/>
      <c r="H2577" s="67"/>
      <c r="I2577" s="68"/>
      <c r="J2577" s="68"/>
      <c r="K2577" s="34"/>
      <c r="L2577" s="75">
        <v>2577</v>
      </c>
      <c r="M2577" s="75" t="b">
        <f xml:space="preserve"> IF(AND(Edges[Relationship Date (UTC)] &gt;= Misc!$O$2, Edges[Relationship Date (UTC)] &lt;= Misc!$P$2,Edges[Tweet Date (UTC)] &gt;= Misc!$O$3, Edges[Tweet Date (UTC)] &lt;= Misc!$P$3,TRUE), TRUE, FALSE)</f>
        <v>1</v>
      </c>
      <c r="N2577" s="70"/>
      <c r="O2577" s="87" t="s">
        <v>1908</v>
      </c>
      <c r="P2577" s="90">
        <v>44081.405543981484</v>
      </c>
      <c r="Q2577" s="87" t="s">
        <v>2078</v>
      </c>
      <c r="R2577" s="87"/>
      <c r="S2577" s="87"/>
      <c r="T2577" s="87"/>
      <c r="U2577" s="90">
        <v>44081.405543981484</v>
      </c>
      <c r="V2577" s="92" t="s">
        <v>4633</v>
      </c>
      <c r="W2577" s="87"/>
      <c r="X2577" s="87"/>
      <c r="Y2577" s="96" t="s">
        <v>6633</v>
      </c>
      <c r="Z2577" s="87"/>
      <c r="AA2577" s="48">
        <v>0</v>
      </c>
      <c r="AB2577" s="49">
        <v>0</v>
      </c>
      <c r="AC2577" s="48">
        <v>0</v>
      </c>
      <c r="AD2577" s="49">
        <v>0</v>
      </c>
      <c r="AE2577" s="48">
        <v>0</v>
      </c>
      <c r="AF2577" s="49">
        <v>0</v>
      </c>
      <c r="AG2577" s="48">
        <v>46</v>
      </c>
      <c r="AH2577" s="49">
        <v>100</v>
      </c>
      <c r="AI2577" s="48">
        <v>46</v>
      </c>
    </row>
    <row r="2578" spans="1:35" x14ac:dyDescent="0.25">
      <c r="A2578" s="62" t="s">
        <v>1210</v>
      </c>
      <c r="B2578" s="62" t="s">
        <v>1165</v>
      </c>
      <c r="C2578" s="63"/>
      <c r="D2578" s="64"/>
      <c r="E2578" s="65"/>
      <c r="F2578" s="66"/>
      <c r="G2578" s="63"/>
      <c r="H2578" s="67"/>
      <c r="I2578" s="68"/>
      <c r="J2578" s="68"/>
      <c r="K2578" s="34"/>
      <c r="L2578" s="75">
        <v>2578</v>
      </c>
      <c r="M2578" s="75" t="b">
        <f xml:space="preserve"> IF(AND(Edges[Relationship Date (UTC)] &gt;= Misc!$O$2, Edges[Relationship Date (UTC)] &lt;= Misc!$P$2,Edges[Tweet Date (UTC)] &gt;= Misc!$O$3, Edges[Tweet Date (UTC)] &lt;= Misc!$P$3,TRUE), TRUE, FALSE)</f>
        <v>1</v>
      </c>
      <c r="N2578" s="70"/>
      <c r="O2578" s="87" t="s">
        <v>1908</v>
      </c>
      <c r="P2578" s="90">
        <v>44081.39539351852</v>
      </c>
      <c r="Q2578" s="87" t="s">
        <v>2002</v>
      </c>
      <c r="R2578" s="87"/>
      <c r="S2578" s="87"/>
      <c r="T2578" s="87"/>
      <c r="U2578" s="90">
        <v>44081.39539351852</v>
      </c>
      <c r="V2578" s="92" t="s">
        <v>4634</v>
      </c>
      <c r="W2578" s="87"/>
      <c r="X2578" s="87"/>
      <c r="Y2578" s="96" t="s">
        <v>6634</v>
      </c>
      <c r="Z2578" s="87"/>
      <c r="AA2578" s="48">
        <v>0</v>
      </c>
      <c r="AB2578" s="49">
        <v>0</v>
      </c>
      <c r="AC2578" s="48">
        <v>0</v>
      </c>
      <c r="AD2578" s="49">
        <v>0</v>
      </c>
      <c r="AE2578" s="48">
        <v>0</v>
      </c>
      <c r="AF2578" s="49">
        <v>0</v>
      </c>
      <c r="AG2578" s="48">
        <v>46</v>
      </c>
      <c r="AH2578" s="49">
        <v>100</v>
      </c>
      <c r="AI2578" s="48">
        <v>46</v>
      </c>
    </row>
    <row r="2579" spans="1:35" x14ac:dyDescent="0.25">
      <c r="A2579" s="62" t="s">
        <v>1210</v>
      </c>
      <c r="B2579" s="62" t="s">
        <v>1165</v>
      </c>
      <c r="C2579" s="63"/>
      <c r="D2579" s="64"/>
      <c r="E2579" s="65"/>
      <c r="F2579" s="66"/>
      <c r="G2579" s="63"/>
      <c r="H2579" s="67"/>
      <c r="I2579" s="68"/>
      <c r="J2579" s="68"/>
      <c r="K2579" s="34"/>
      <c r="L2579" s="75">
        <v>2579</v>
      </c>
      <c r="M2579" s="75" t="b">
        <f xml:space="preserve"> IF(AND(Edges[Relationship Date (UTC)] &gt;= Misc!$O$2, Edges[Relationship Date (UTC)] &lt;= Misc!$P$2,Edges[Tweet Date (UTC)] &gt;= Misc!$O$3, Edges[Tweet Date (UTC)] &lt;= Misc!$P$3,TRUE), TRUE, FALSE)</f>
        <v>1</v>
      </c>
      <c r="N2579" s="70"/>
      <c r="O2579" s="87" t="s">
        <v>1908</v>
      </c>
      <c r="P2579" s="90">
        <v>44081.396539351852</v>
      </c>
      <c r="Q2579" s="87" t="s">
        <v>2494</v>
      </c>
      <c r="R2579" s="87"/>
      <c r="S2579" s="87"/>
      <c r="T2579" s="87"/>
      <c r="U2579" s="90">
        <v>44081.396539351852</v>
      </c>
      <c r="V2579" s="92" t="s">
        <v>4630</v>
      </c>
      <c r="W2579" s="87"/>
      <c r="X2579" s="87"/>
      <c r="Y2579" s="96" t="s">
        <v>6630</v>
      </c>
      <c r="Z2579" s="87"/>
      <c r="AA2579" s="48">
        <v>0</v>
      </c>
      <c r="AB2579" s="49">
        <v>0</v>
      </c>
      <c r="AC2579" s="48">
        <v>0</v>
      </c>
      <c r="AD2579" s="49">
        <v>0</v>
      </c>
      <c r="AE2579" s="48">
        <v>0</v>
      </c>
      <c r="AF2579" s="49">
        <v>0</v>
      </c>
      <c r="AG2579" s="48">
        <v>38</v>
      </c>
      <c r="AH2579" s="49">
        <v>100</v>
      </c>
      <c r="AI2579" s="48">
        <v>38</v>
      </c>
    </row>
    <row r="2580" spans="1:35" x14ac:dyDescent="0.25">
      <c r="A2580" s="62" t="s">
        <v>1210</v>
      </c>
      <c r="B2580" s="62" t="s">
        <v>1165</v>
      </c>
      <c r="C2580" s="63"/>
      <c r="D2580" s="64"/>
      <c r="E2580" s="65"/>
      <c r="F2580" s="66"/>
      <c r="G2580" s="63"/>
      <c r="H2580" s="67"/>
      <c r="I2580" s="68"/>
      <c r="J2580" s="68"/>
      <c r="K2580" s="34"/>
      <c r="L2580" s="75">
        <v>2580</v>
      </c>
      <c r="M2580" s="75" t="b">
        <f xml:space="preserve"> IF(AND(Edges[Relationship Date (UTC)] &gt;= Misc!$O$2, Edges[Relationship Date (UTC)] &lt;= Misc!$P$2,Edges[Tweet Date (UTC)] &gt;= Misc!$O$3, Edges[Tweet Date (UTC)] &lt;= Misc!$P$3,TRUE), TRUE, FALSE)</f>
        <v>1</v>
      </c>
      <c r="N2580" s="70"/>
      <c r="O2580" s="87" t="s">
        <v>1908</v>
      </c>
      <c r="P2580" s="90">
        <v>44081.397407407407</v>
      </c>
      <c r="Q2580" s="87" t="s">
        <v>2263</v>
      </c>
      <c r="R2580" s="87"/>
      <c r="S2580" s="87"/>
      <c r="T2580" s="87" t="s">
        <v>2747</v>
      </c>
      <c r="U2580" s="90">
        <v>44081.397407407407</v>
      </c>
      <c r="V2580" s="92" t="s">
        <v>4632</v>
      </c>
      <c r="W2580" s="87"/>
      <c r="X2580" s="87"/>
      <c r="Y2580" s="96" t="s">
        <v>6632</v>
      </c>
      <c r="Z2580" s="87"/>
      <c r="AA2580" s="48">
        <v>0</v>
      </c>
      <c r="AB2580" s="49">
        <v>0</v>
      </c>
      <c r="AC2580" s="48">
        <v>0</v>
      </c>
      <c r="AD2580" s="49">
        <v>0</v>
      </c>
      <c r="AE2580" s="48">
        <v>0</v>
      </c>
      <c r="AF2580" s="49">
        <v>0</v>
      </c>
      <c r="AG2580" s="48">
        <v>27</v>
      </c>
      <c r="AH2580" s="49">
        <v>100</v>
      </c>
      <c r="AI2580" s="48">
        <v>27</v>
      </c>
    </row>
    <row r="2581" spans="1:35" x14ac:dyDescent="0.25">
      <c r="A2581" s="62" t="s">
        <v>1210</v>
      </c>
      <c r="B2581" s="62" t="s">
        <v>1509</v>
      </c>
      <c r="C2581" s="63"/>
      <c r="D2581" s="64"/>
      <c r="E2581" s="65"/>
      <c r="F2581" s="66"/>
      <c r="G2581" s="63"/>
      <c r="H2581" s="67"/>
      <c r="I2581" s="68"/>
      <c r="J2581" s="68"/>
      <c r="K2581" s="34"/>
      <c r="L2581" s="75">
        <v>2581</v>
      </c>
      <c r="M2581" s="75" t="b">
        <f xml:space="preserve"> IF(AND(Edges[Relationship Date (UTC)] &gt;= Misc!$O$2, Edges[Relationship Date (UTC)] &lt;= Misc!$P$2,Edges[Tweet Date (UTC)] &gt;= Misc!$O$3, Edges[Tweet Date (UTC)] &lt;= Misc!$P$3,TRUE), TRUE, FALSE)</f>
        <v>1</v>
      </c>
      <c r="N2581" s="70"/>
      <c r="O2581" s="87" t="s">
        <v>1908</v>
      </c>
      <c r="P2581" s="90">
        <v>44081.397789351853</v>
      </c>
      <c r="Q2581" s="87" t="s">
        <v>2556</v>
      </c>
      <c r="R2581" s="87"/>
      <c r="S2581" s="87"/>
      <c r="T2581" s="87"/>
      <c r="U2581" s="90">
        <v>44081.397789351853</v>
      </c>
      <c r="V2581" s="92" t="s">
        <v>4635</v>
      </c>
      <c r="W2581" s="87"/>
      <c r="X2581" s="87"/>
      <c r="Y2581" s="96" t="s">
        <v>6635</v>
      </c>
      <c r="Z2581" s="87"/>
      <c r="AA2581" s="48">
        <v>0</v>
      </c>
      <c r="AB2581" s="49">
        <v>0</v>
      </c>
      <c r="AC2581" s="48">
        <v>0</v>
      </c>
      <c r="AD2581" s="49">
        <v>0</v>
      </c>
      <c r="AE2581" s="48">
        <v>0</v>
      </c>
      <c r="AF2581" s="49">
        <v>0</v>
      </c>
      <c r="AG2581" s="48">
        <v>39</v>
      </c>
      <c r="AH2581" s="49">
        <v>100</v>
      </c>
      <c r="AI2581" s="48">
        <v>39</v>
      </c>
    </row>
    <row r="2582" spans="1:35" x14ac:dyDescent="0.25">
      <c r="A2582" s="62" t="s">
        <v>1211</v>
      </c>
      <c r="B2582" s="62" t="s">
        <v>1165</v>
      </c>
      <c r="C2582" s="63"/>
      <c r="D2582" s="64"/>
      <c r="E2582" s="65"/>
      <c r="F2582" s="66"/>
      <c r="G2582" s="63"/>
      <c r="H2582" s="67"/>
      <c r="I2582" s="68"/>
      <c r="J2582" s="68"/>
      <c r="K2582" s="34"/>
      <c r="L2582" s="75">
        <v>2582</v>
      </c>
      <c r="M2582" s="75" t="b">
        <f xml:space="preserve"> IF(AND(Edges[Relationship Date (UTC)] &gt;= Misc!$O$2, Edges[Relationship Date (UTC)] &lt;= Misc!$P$2,Edges[Tweet Date (UTC)] &gt;= Misc!$O$3, Edges[Tweet Date (UTC)] &lt;= Misc!$P$3,TRUE), TRUE, FALSE)</f>
        <v>1</v>
      </c>
      <c r="N2582" s="70"/>
      <c r="O2582" s="87" t="s">
        <v>1908</v>
      </c>
      <c r="P2582" s="90">
        <v>44081.40556712963</v>
      </c>
      <c r="Q2582" s="87" t="s">
        <v>2092</v>
      </c>
      <c r="R2582" s="87"/>
      <c r="S2582" s="87"/>
      <c r="T2582" s="87" t="s">
        <v>2747</v>
      </c>
      <c r="U2582" s="90">
        <v>44081.40556712963</v>
      </c>
      <c r="V2582" s="92" t="s">
        <v>4636</v>
      </c>
      <c r="W2582" s="87"/>
      <c r="X2582" s="87"/>
      <c r="Y2582" s="96" t="s">
        <v>6636</v>
      </c>
      <c r="Z2582" s="87"/>
      <c r="AA2582" s="48">
        <v>0</v>
      </c>
      <c r="AB2582" s="49">
        <v>0</v>
      </c>
      <c r="AC2582" s="48">
        <v>0</v>
      </c>
      <c r="AD2582" s="49">
        <v>0</v>
      </c>
      <c r="AE2582" s="48">
        <v>0</v>
      </c>
      <c r="AF2582" s="49">
        <v>0</v>
      </c>
      <c r="AG2582" s="48">
        <v>20</v>
      </c>
      <c r="AH2582" s="49">
        <v>100</v>
      </c>
      <c r="AI2582" s="48">
        <v>20</v>
      </c>
    </row>
    <row r="2583" spans="1:35" x14ac:dyDescent="0.25">
      <c r="A2583" s="62" t="s">
        <v>1212</v>
      </c>
      <c r="B2583" s="62" t="s">
        <v>1336</v>
      </c>
      <c r="C2583" s="63"/>
      <c r="D2583" s="64"/>
      <c r="E2583" s="65"/>
      <c r="F2583" s="66"/>
      <c r="G2583" s="63"/>
      <c r="H2583" s="67"/>
      <c r="I2583" s="68"/>
      <c r="J2583" s="68"/>
      <c r="K2583" s="34"/>
      <c r="L2583" s="75">
        <v>2583</v>
      </c>
      <c r="M2583" s="75" t="b">
        <f xml:space="preserve"> IF(AND(Edges[Relationship Date (UTC)] &gt;= Misc!$O$2, Edges[Relationship Date (UTC)] &lt;= Misc!$P$2,Edges[Tweet Date (UTC)] &gt;= Misc!$O$3, Edges[Tweet Date (UTC)] &lt;= Misc!$P$3,TRUE), TRUE, FALSE)</f>
        <v>1</v>
      </c>
      <c r="N2583" s="70"/>
      <c r="O2583" s="87" t="s">
        <v>1908</v>
      </c>
      <c r="P2583" s="90">
        <v>44081.390219907407</v>
      </c>
      <c r="Q2583" s="87" t="s">
        <v>2249</v>
      </c>
      <c r="R2583" s="87"/>
      <c r="S2583" s="87"/>
      <c r="T2583" s="87" t="s">
        <v>2826</v>
      </c>
      <c r="U2583" s="90">
        <v>44081.390219907407</v>
      </c>
      <c r="V2583" s="92" t="s">
        <v>4637</v>
      </c>
      <c r="W2583" s="87"/>
      <c r="X2583" s="87"/>
      <c r="Y2583" s="96" t="s">
        <v>6637</v>
      </c>
      <c r="Z2583" s="87"/>
      <c r="AA2583" s="48">
        <v>0</v>
      </c>
      <c r="AB2583" s="49">
        <v>0</v>
      </c>
      <c r="AC2583" s="48">
        <v>0</v>
      </c>
      <c r="AD2583" s="49">
        <v>0</v>
      </c>
      <c r="AE2583" s="48">
        <v>0</v>
      </c>
      <c r="AF2583" s="49">
        <v>0</v>
      </c>
      <c r="AG2583" s="48">
        <v>32</v>
      </c>
      <c r="AH2583" s="49">
        <v>100</v>
      </c>
      <c r="AI2583" s="48">
        <v>32</v>
      </c>
    </row>
    <row r="2584" spans="1:35" x14ac:dyDescent="0.25">
      <c r="A2584" s="62" t="s">
        <v>1212</v>
      </c>
      <c r="B2584" s="62" t="s">
        <v>1859</v>
      </c>
      <c r="C2584" s="63"/>
      <c r="D2584" s="64"/>
      <c r="E2584" s="65"/>
      <c r="F2584" s="66"/>
      <c r="G2584" s="63"/>
      <c r="H2584" s="67"/>
      <c r="I2584" s="68"/>
      <c r="J2584" s="68"/>
      <c r="K2584" s="34"/>
      <c r="L2584" s="75">
        <v>2584</v>
      </c>
      <c r="M2584" s="75" t="b">
        <f xml:space="preserve"> IF(AND(Edges[Relationship Date (UTC)] &gt;= Misc!$O$2, Edges[Relationship Date (UTC)] &lt;= Misc!$P$2,Edges[Tweet Date (UTC)] &gt;= Misc!$O$3, Edges[Tweet Date (UTC)] &lt;= Misc!$P$3,TRUE), TRUE, FALSE)</f>
        <v>1</v>
      </c>
      <c r="N2584" s="70"/>
      <c r="O2584" s="87" t="s">
        <v>1908</v>
      </c>
      <c r="P2584" s="90">
        <v>44081.405717592592</v>
      </c>
      <c r="Q2584" s="87" t="s">
        <v>2557</v>
      </c>
      <c r="R2584" s="87"/>
      <c r="S2584" s="87"/>
      <c r="T2584" s="87"/>
      <c r="U2584" s="90">
        <v>44081.405717592592</v>
      </c>
      <c r="V2584" s="92" t="s">
        <v>4638</v>
      </c>
      <c r="W2584" s="87"/>
      <c r="X2584" s="87"/>
      <c r="Y2584" s="96" t="s">
        <v>6638</v>
      </c>
      <c r="Z2584" s="87"/>
      <c r="AA2584" s="48"/>
      <c r="AB2584" s="49"/>
      <c r="AC2584" s="48"/>
      <c r="AD2584" s="49"/>
      <c r="AE2584" s="48"/>
      <c r="AF2584" s="49"/>
      <c r="AG2584" s="48"/>
      <c r="AH2584" s="49"/>
      <c r="AI2584" s="48"/>
    </row>
    <row r="2585" spans="1:35" x14ac:dyDescent="0.25">
      <c r="A2585" s="62" t="s">
        <v>1212</v>
      </c>
      <c r="B2585" s="62" t="s">
        <v>1860</v>
      </c>
      <c r="C2585" s="63"/>
      <c r="D2585" s="64"/>
      <c r="E2585" s="65"/>
      <c r="F2585" s="66"/>
      <c r="G2585" s="63"/>
      <c r="H2585" s="67"/>
      <c r="I2585" s="68"/>
      <c r="J2585" s="68"/>
      <c r="K2585" s="34"/>
      <c r="L2585" s="75">
        <v>2585</v>
      </c>
      <c r="M2585" s="75" t="b">
        <f xml:space="preserve"> IF(AND(Edges[Relationship Date (UTC)] &gt;= Misc!$O$2, Edges[Relationship Date (UTC)] &lt;= Misc!$P$2,Edges[Tweet Date (UTC)] &gt;= Misc!$O$3, Edges[Tweet Date (UTC)] &lt;= Misc!$P$3,TRUE), TRUE, FALSE)</f>
        <v>1</v>
      </c>
      <c r="N2585" s="70"/>
      <c r="O2585" s="87" t="s">
        <v>1908</v>
      </c>
      <c r="P2585" s="90">
        <v>44081.405717592592</v>
      </c>
      <c r="Q2585" s="87" t="s">
        <v>2557</v>
      </c>
      <c r="R2585" s="87"/>
      <c r="S2585" s="87"/>
      <c r="T2585" s="87"/>
      <c r="U2585" s="90">
        <v>44081.405717592592</v>
      </c>
      <c r="V2585" s="92" t="s">
        <v>4638</v>
      </c>
      <c r="W2585" s="87"/>
      <c r="X2585" s="87"/>
      <c r="Y2585" s="96" t="s">
        <v>6638</v>
      </c>
      <c r="Z2585" s="87"/>
      <c r="AA2585" s="48">
        <v>0</v>
      </c>
      <c r="AB2585" s="49">
        <v>0</v>
      </c>
      <c r="AC2585" s="48">
        <v>0</v>
      </c>
      <c r="AD2585" s="49">
        <v>0</v>
      </c>
      <c r="AE2585" s="48">
        <v>0</v>
      </c>
      <c r="AF2585" s="49">
        <v>0</v>
      </c>
      <c r="AG2585" s="48">
        <v>25</v>
      </c>
      <c r="AH2585" s="49">
        <v>100</v>
      </c>
      <c r="AI2585" s="48">
        <v>25</v>
      </c>
    </row>
    <row r="2586" spans="1:35" x14ac:dyDescent="0.25">
      <c r="A2586" s="62" t="s">
        <v>1212</v>
      </c>
      <c r="B2586" s="62" t="s">
        <v>1336</v>
      </c>
      <c r="C2586" s="63"/>
      <c r="D2586" s="64"/>
      <c r="E2586" s="65"/>
      <c r="F2586" s="66"/>
      <c r="G2586" s="63"/>
      <c r="H2586" s="67"/>
      <c r="I2586" s="68"/>
      <c r="J2586" s="68"/>
      <c r="K2586" s="34"/>
      <c r="L2586" s="75">
        <v>2586</v>
      </c>
      <c r="M2586" s="75" t="b">
        <f xml:space="preserve"> IF(AND(Edges[Relationship Date (UTC)] &gt;= Misc!$O$2, Edges[Relationship Date (UTC)] &lt;= Misc!$P$2,Edges[Tweet Date (UTC)] &gt;= Misc!$O$3, Edges[Tweet Date (UTC)] &lt;= Misc!$P$3,TRUE), TRUE, FALSE)</f>
        <v>1</v>
      </c>
      <c r="N2586" s="70"/>
      <c r="O2586" s="87" t="s">
        <v>1908</v>
      </c>
      <c r="P2586" s="90">
        <v>44081.405717592592</v>
      </c>
      <c r="Q2586" s="87" t="s">
        <v>2557</v>
      </c>
      <c r="R2586" s="87"/>
      <c r="S2586" s="87"/>
      <c r="T2586" s="87"/>
      <c r="U2586" s="90">
        <v>44081.405717592592</v>
      </c>
      <c r="V2586" s="92" t="s">
        <v>4638</v>
      </c>
      <c r="W2586" s="87"/>
      <c r="X2586" s="87"/>
      <c r="Y2586" s="96" t="s">
        <v>6638</v>
      </c>
      <c r="Z2586" s="87"/>
      <c r="AA2586" s="48"/>
      <c r="AB2586" s="49"/>
      <c r="AC2586" s="48"/>
      <c r="AD2586" s="49"/>
      <c r="AE2586" s="48"/>
      <c r="AF2586" s="49"/>
      <c r="AG2586" s="48"/>
      <c r="AH2586" s="49"/>
      <c r="AI2586" s="48"/>
    </row>
    <row r="2587" spans="1:35" x14ac:dyDescent="0.25">
      <c r="A2587" s="62" t="s">
        <v>1213</v>
      </c>
      <c r="B2587" s="62" t="s">
        <v>1861</v>
      </c>
      <c r="C2587" s="63"/>
      <c r="D2587" s="64"/>
      <c r="E2587" s="65"/>
      <c r="F2587" s="66"/>
      <c r="G2587" s="63"/>
      <c r="H2587" s="67"/>
      <c r="I2587" s="68"/>
      <c r="J2587" s="68"/>
      <c r="K2587" s="34"/>
      <c r="L2587" s="75">
        <v>2587</v>
      </c>
      <c r="M2587" s="75" t="b">
        <f xml:space="preserve"> IF(AND(Edges[Relationship Date (UTC)] &gt;= Misc!$O$2, Edges[Relationship Date (UTC)] &lt;= Misc!$P$2,Edges[Tweet Date (UTC)] &gt;= Misc!$O$3, Edges[Tweet Date (UTC)] &lt;= Misc!$P$3,TRUE), TRUE, FALSE)</f>
        <v>1</v>
      </c>
      <c r="N2587" s="70"/>
      <c r="O2587" s="87" t="s">
        <v>1908</v>
      </c>
      <c r="P2587" s="90">
        <v>44081.40315972222</v>
      </c>
      <c r="Q2587" s="87" t="s">
        <v>2558</v>
      </c>
      <c r="R2587" s="87"/>
      <c r="S2587" s="87"/>
      <c r="T2587" s="87" t="s">
        <v>2885</v>
      </c>
      <c r="U2587" s="90">
        <v>44081.40315972222</v>
      </c>
      <c r="V2587" s="92" t="s">
        <v>4639</v>
      </c>
      <c r="W2587" s="87"/>
      <c r="X2587" s="87"/>
      <c r="Y2587" s="96" t="s">
        <v>6639</v>
      </c>
      <c r="Z2587" s="87"/>
      <c r="AA2587" s="48">
        <v>0</v>
      </c>
      <c r="AB2587" s="49">
        <v>0</v>
      </c>
      <c r="AC2587" s="48">
        <v>0</v>
      </c>
      <c r="AD2587" s="49">
        <v>0</v>
      </c>
      <c r="AE2587" s="48">
        <v>0</v>
      </c>
      <c r="AF2587" s="49">
        <v>0</v>
      </c>
      <c r="AG2587" s="48">
        <v>30</v>
      </c>
      <c r="AH2587" s="49">
        <v>100</v>
      </c>
      <c r="AI2587" s="48">
        <v>30</v>
      </c>
    </row>
    <row r="2588" spans="1:35" x14ac:dyDescent="0.25">
      <c r="A2588" s="62" t="s">
        <v>1213</v>
      </c>
      <c r="B2588" s="62" t="s">
        <v>1861</v>
      </c>
      <c r="C2588" s="63"/>
      <c r="D2588" s="64"/>
      <c r="E2588" s="65"/>
      <c r="F2588" s="66"/>
      <c r="G2588" s="63"/>
      <c r="H2588" s="67"/>
      <c r="I2588" s="68"/>
      <c r="J2588" s="68"/>
      <c r="K2588" s="34"/>
      <c r="L2588" s="75">
        <v>2588</v>
      </c>
      <c r="M2588" s="75" t="b">
        <f xml:space="preserve"> IF(AND(Edges[Relationship Date (UTC)] &gt;= Misc!$O$2, Edges[Relationship Date (UTC)] &lt;= Misc!$P$2,Edges[Tweet Date (UTC)] &gt;= Misc!$O$3, Edges[Tweet Date (UTC)] &lt;= Misc!$P$3,TRUE), TRUE, FALSE)</f>
        <v>1</v>
      </c>
      <c r="N2588" s="70"/>
      <c r="O2588" s="87" t="s">
        <v>1908</v>
      </c>
      <c r="P2588" s="90">
        <v>44081.403854166667</v>
      </c>
      <c r="Q2588" s="87" t="s">
        <v>2559</v>
      </c>
      <c r="R2588" s="87"/>
      <c r="S2588" s="87"/>
      <c r="T2588" s="87" t="s">
        <v>2886</v>
      </c>
      <c r="U2588" s="90">
        <v>44081.403854166667</v>
      </c>
      <c r="V2588" s="92" t="s">
        <v>4640</v>
      </c>
      <c r="W2588" s="87"/>
      <c r="X2588" s="87"/>
      <c r="Y2588" s="96" t="s">
        <v>6640</v>
      </c>
      <c r="Z2588" s="87"/>
      <c r="AA2588" s="48">
        <v>0</v>
      </c>
      <c r="AB2588" s="49">
        <v>0</v>
      </c>
      <c r="AC2588" s="48">
        <v>0</v>
      </c>
      <c r="AD2588" s="49">
        <v>0</v>
      </c>
      <c r="AE2588" s="48">
        <v>0</v>
      </c>
      <c r="AF2588" s="49">
        <v>0</v>
      </c>
      <c r="AG2588" s="48">
        <v>39</v>
      </c>
      <c r="AH2588" s="49">
        <v>100</v>
      </c>
      <c r="AI2588" s="48">
        <v>39</v>
      </c>
    </row>
    <row r="2589" spans="1:35" x14ac:dyDescent="0.25">
      <c r="A2589" s="62" t="s">
        <v>1213</v>
      </c>
      <c r="B2589" s="62" t="s">
        <v>1861</v>
      </c>
      <c r="C2589" s="63"/>
      <c r="D2589" s="64"/>
      <c r="E2589" s="65"/>
      <c r="F2589" s="66"/>
      <c r="G2589" s="63"/>
      <c r="H2589" s="67"/>
      <c r="I2589" s="68"/>
      <c r="J2589" s="68"/>
      <c r="K2589" s="34"/>
      <c r="L2589" s="75">
        <v>2589</v>
      </c>
      <c r="M2589" s="75" t="b">
        <f xml:space="preserve"> IF(AND(Edges[Relationship Date (UTC)] &gt;= Misc!$O$2, Edges[Relationship Date (UTC)] &lt;= Misc!$P$2,Edges[Tweet Date (UTC)] &gt;= Misc!$O$3, Edges[Tweet Date (UTC)] &lt;= Misc!$P$3,TRUE), TRUE, FALSE)</f>
        <v>1</v>
      </c>
      <c r="N2589" s="70"/>
      <c r="O2589" s="87" t="s">
        <v>1908</v>
      </c>
      <c r="P2589" s="90">
        <v>44081.404027777775</v>
      </c>
      <c r="Q2589" s="87" t="s">
        <v>2560</v>
      </c>
      <c r="R2589" s="87"/>
      <c r="S2589" s="87"/>
      <c r="T2589" s="87" t="s">
        <v>2855</v>
      </c>
      <c r="U2589" s="90">
        <v>44081.404027777775</v>
      </c>
      <c r="V2589" s="92" t="s">
        <v>4641</v>
      </c>
      <c r="W2589" s="87"/>
      <c r="X2589" s="87"/>
      <c r="Y2589" s="96" t="s">
        <v>6641</v>
      </c>
      <c r="Z2589" s="87"/>
      <c r="AA2589" s="48">
        <v>0</v>
      </c>
      <c r="AB2589" s="49">
        <v>0</v>
      </c>
      <c r="AC2589" s="48">
        <v>0</v>
      </c>
      <c r="AD2589" s="49">
        <v>0</v>
      </c>
      <c r="AE2589" s="48">
        <v>0</v>
      </c>
      <c r="AF2589" s="49">
        <v>0</v>
      </c>
      <c r="AG2589" s="48">
        <v>29</v>
      </c>
      <c r="AH2589" s="49">
        <v>100</v>
      </c>
      <c r="AI2589" s="48">
        <v>29</v>
      </c>
    </row>
    <row r="2590" spans="1:35" x14ac:dyDescent="0.25">
      <c r="A2590" s="62" t="s">
        <v>1213</v>
      </c>
      <c r="B2590" s="62" t="s">
        <v>1861</v>
      </c>
      <c r="C2590" s="63"/>
      <c r="D2590" s="64"/>
      <c r="E2590" s="65"/>
      <c r="F2590" s="66"/>
      <c r="G2590" s="63"/>
      <c r="H2590" s="67"/>
      <c r="I2590" s="68"/>
      <c r="J2590" s="68"/>
      <c r="K2590" s="34"/>
      <c r="L2590" s="75">
        <v>2590</v>
      </c>
      <c r="M2590" s="75" t="b">
        <f xml:space="preserve"> IF(AND(Edges[Relationship Date (UTC)] &gt;= Misc!$O$2, Edges[Relationship Date (UTC)] &lt;= Misc!$P$2,Edges[Tweet Date (UTC)] &gt;= Misc!$O$3, Edges[Tweet Date (UTC)] &lt;= Misc!$P$3,TRUE), TRUE, FALSE)</f>
        <v>1</v>
      </c>
      <c r="N2590" s="70"/>
      <c r="O2590" s="87" t="s">
        <v>1908</v>
      </c>
      <c r="P2590" s="90">
        <v>44081.404097222221</v>
      </c>
      <c r="Q2590" s="87" t="s">
        <v>2561</v>
      </c>
      <c r="R2590" s="87"/>
      <c r="S2590" s="87"/>
      <c r="T2590" s="87" t="s">
        <v>2743</v>
      </c>
      <c r="U2590" s="90">
        <v>44081.404097222221</v>
      </c>
      <c r="V2590" s="92" t="s">
        <v>4642</v>
      </c>
      <c r="W2590" s="87"/>
      <c r="X2590" s="87"/>
      <c r="Y2590" s="96" t="s">
        <v>6642</v>
      </c>
      <c r="Z2590" s="87"/>
      <c r="AA2590" s="48">
        <v>0</v>
      </c>
      <c r="AB2590" s="49">
        <v>0</v>
      </c>
      <c r="AC2590" s="48">
        <v>0</v>
      </c>
      <c r="AD2590" s="49">
        <v>0</v>
      </c>
      <c r="AE2590" s="48">
        <v>0</v>
      </c>
      <c r="AF2590" s="49">
        <v>0</v>
      </c>
      <c r="AG2590" s="48">
        <v>37</v>
      </c>
      <c r="AH2590" s="49">
        <v>100</v>
      </c>
      <c r="AI2590" s="48">
        <v>37</v>
      </c>
    </row>
    <row r="2591" spans="1:35" x14ac:dyDescent="0.25">
      <c r="A2591" s="62" t="s">
        <v>1213</v>
      </c>
      <c r="B2591" s="62" t="s">
        <v>1861</v>
      </c>
      <c r="C2591" s="63"/>
      <c r="D2591" s="64"/>
      <c r="E2591" s="65"/>
      <c r="F2591" s="66"/>
      <c r="G2591" s="63"/>
      <c r="H2591" s="67"/>
      <c r="I2591" s="68"/>
      <c r="J2591" s="68"/>
      <c r="K2591" s="34"/>
      <c r="L2591" s="75">
        <v>2591</v>
      </c>
      <c r="M2591" s="75" t="b">
        <f xml:space="preserve"> IF(AND(Edges[Relationship Date (UTC)] &gt;= Misc!$O$2, Edges[Relationship Date (UTC)] &lt;= Misc!$P$2,Edges[Tweet Date (UTC)] &gt;= Misc!$O$3, Edges[Tweet Date (UTC)] &lt;= Misc!$P$3,TRUE), TRUE, FALSE)</f>
        <v>1</v>
      </c>
      <c r="N2591" s="70"/>
      <c r="O2591" s="87" t="s">
        <v>1908</v>
      </c>
      <c r="P2591" s="90">
        <v>44081.405057870368</v>
      </c>
      <c r="Q2591" s="87" t="s">
        <v>2562</v>
      </c>
      <c r="R2591" s="87"/>
      <c r="S2591" s="87"/>
      <c r="T2591" s="87" t="s">
        <v>2887</v>
      </c>
      <c r="U2591" s="90">
        <v>44081.405057870368</v>
      </c>
      <c r="V2591" s="92" t="s">
        <v>4643</v>
      </c>
      <c r="W2591" s="87"/>
      <c r="X2591" s="87"/>
      <c r="Y2591" s="96" t="s">
        <v>6643</v>
      </c>
      <c r="Z2591" s="87"/>
      <c r="AA2591" s="48">
        <v>0</v>
      </c>
      <c r="AB2591" s="49">
        <v>0</v>
      </c>
      <c r="AC2591" s="48">
        <v>1</v>
      </c>
      <c r="AD2591" s="49">
        <v>3.3333333333333335</v>
      </c>
      <c r="AE2591" s="48">
        <v>0</v>
      </c>
      <c r="AF2591" s="49">
        <v>0</v>
      </c>
      <c r="AG2591" s="48">
        <v>29</v>
      </c>
      <c r="AH2591" s="49">
        <v>96.666666666666671</v>
      </c>
      <c r="AI2591" s="48">
        <v>30</v>
      </c>
    </row>
    <row r="2592" spans="1:35" x14ac:dyDescent="0.25">
      <c r="A2592" s="62" t="s">
        <v>1213</v>
      </c>
      <c r="B2592" s="62" t="s">
        <v>1862</v>
      </c>
      <c r="C2592" s="63"/>
      <c r="D2592" s="64"/>
      <c r="E2592" s="65"/>
      <c r="F2592" s="66"/>
      <c r="G2592" s="63"/>
      <c r="H2592" s="67"/>
      <c r="I2592" s="68"/>
      <c r="J2592" s="68"/>
      <c r="K2592" s="34"/>
      <c r="L2592" s="75">
        <v>2592</v>
      </c>
      <c r="M2592" s="75" t="b">
        <f xml:space="preserve"> IF(AND(Edges[Relationship Date (UTC)] &gt;= Misc!$O$2, Edges[Relationship Date (UTC)] &lt;= Misc!$P$2,Edges[Tweet Date (UTC)] &gt;= Misc!$O$3, Edges[Tweet Date (UTC)] &lt;= Misc!$P$3,TRUE), TRUE, FALSE)</f>
        <v>1</v>
      </c>
      <c r="N2592" s="70"/>
      <c r="O2592" s="87" t="s">
        <v>1908</v>
      </c>
      <c r="P2592" s="90">
        <v>44081.405023148145</v>
      </c>
      <c r="Q2592" s="87" t="s">
        <v>2563</v>
      </c>
      <c r="R2592" s="87"/>
      <c r="S2592" s="87"/>
      <c r="T2592" s="87" t="s">
        <v>2888</v>
      </c>
      <c r="U2592" s="90">
        <v>44081.405023148145</v>
      </c>
      <c r="V2592" s="92" t="s">
        <v>4644</v>
      </c>
      <c r="W2592" s="87"/>
      <c r="X2592" s="87"/>
      <c r="Y2592" s="96" t="s">
        <v>6644</v>
      </c>
      <c r="Z2592" s="87"/>
      <c r="AA2592" s="48"/>
      <c r="AB2592" s="49"/>
      <c r="AC2592" s="48"/>
      <c r="AD2592" s="49"/>
      <c r="AE2592" s="48"/>
      <c r="AF2592" s="49"/>
      <c r="AG2592" s="48"/>
      <c r="AH2592" s="49"/>
      <c r="AI2592" s="48"/>
    </row>
    <row r="2593" spans="1:35" x14ac:dyDescent="0.25">
      <c r="A2593" s="62" t="s">
        <v>1213</v>
      </c>
      <c r="B2593" s="62" t="s">
        <v>1862</v>
      </c>
      <c r="C2593" s="63"/>
      <c r="D2593" s="64"/>
      <c r="E2593" s="65"/>
      <c r="F2593" s="66"/>
      <c r="G2593" s="63"/>
      <c r="H2593" s="67"/>
      <c r="I2593" s="68"/>
      <c r="J2593" s="68"/>
      <c r="K2593" s="34"/>
      <c r="L2593" s="75">
        <v>2593</v>
      </c>
      <c r="M2593" s="75" t="b">
        <f xml:space="preserve"> IF(AND(Edges[Relationship Date (UTC)] &gt;= Misc!$O$2, Edges[Relationship Date (UTC)] &lt;= Misc!$P$2,Edges[Tweet Date (UTC)] &gt;= Misc!$O$3, Edges[Tweet Date (UTC)] &lt;= Misc!$P$3,TRUE), TRUE, FALSE)</f>
        <v>1</v>
      </c>
      <c r="N2593" s="70"/>
      <c r="O2593" s="87" t="s">
        <v>1908</v>
      </c>
      <c r="P2593" s="90">
        <v>44081.405358796299</v>
      </c>
      <c r="Q2593" s="87" t="s">
        <v>2563</v>
      </c>
      <c r="R2593" s="87"/>
      <c r="S2593" s="87"/>
      <c r="T2593" s="87" t="s">
        <v>2888</v>
      </c>
      <c r="U2593" s="90">
        <v>44081.405358796299</v>
      </c>
      <c r="V2593" s="92" t="s">
        <v>4645</v>
      </c>
      <c r="W2593" s="87"/>
      <c r="X2593" s="87"/>
      <c r="Y2593" s="96" t="s">
        <v>6645</v>
      </c>
      <c r="Z2593" s="87"/>
      <c r="AA2593" s="48"/>
      <c r="AB2593" s="49"/>
      <c r="AC2593" s="48"/>
      <c r="AD2593" s="49"/>
      <c r="AE2593" s="48"/>
      <c r="AF2593" s="49"/>
      <c r="AG2593" s="48"/>
      <c r="AH2593" s="49"/>
      <c r="AI2593" s="48"/>
    </row>
    <row r="2594" spans="1:35" x14ac:dyDescent="0.25">
      <c r="A2594" s="62" t="s">
        <v>1213</v>
      </c>
      <c r="B2594" s="62" t="s">
        <v>1863</v>
      </c>
      <c r="C2594" s="63"/>
      <c r="D2594" s="64"/>
      <c r="E2594" s="65"/>
      <c r="F2594" s="66"/>
      <c r="G2594" s="63"/>
      <c r="H2594" s="67"/>
      <c r="I2594" s="68"/>
      <c r="J2594" s="68"/>
      <c r="K2594" s="34"/>
      <c r="L2594" s="75">
        <v>2594</v>
      </c>
      <c r="M2594" s="75" t="b">
        <f xml:space="preserve"> IF(AND(Edges[Relationship Date (UTC)] &gt;= Misc!$O$2, Edges[Relationship Date (UTC)] &lt;= Misc!$P$2,Edges[Tweet Date (UTC)] &gt;= Misc!$O$3, Edges[Tweet Date (UTC)] &lt;= Misc!$P$3,TRUE), TRUE, FALSE)</f>
        <v>1</v>
      </c>
      <c r="N2594" s="70"/>
      <c r="O2594" s="87" t="s">
        <v>1908</v>
      </c>
      <c r="P2594" s="90">
        <v>44081.403449074074</v>
      </c>
      <c r="Q2594" s="87" t="s">
        <v>2564</v>
      </c>
      <c r="R2594" s="87"/>
      <c r="S2594" s="87"/>
      <c r="T2594" s="87" t="s">
        <v>2889</v>
      </c>
      <c r="U2594" s="90">
        <v>44081.403449074074</v>
      </c>
      <c r="V2594" s="92" t="s">
        <v>4646</v>
      </c>
      <c r="W2594" s="87"/>
      <c r="X2594" s="87"/>
      <c r="Y2594" s="96" t="s">
        <v>6646</v>
      </c>
      <c r="Z2594" s="87"/>
      <c r="AA2594" s="48">
        <v>0</v>
      </c>
      <c r="AB2594" s="49">
        <v>0</v>
      </c>
      <c r="AC2594" s="48">
        <v>0</v>
      </c>
      <c r="AD2594" s="49">
        <v>0</v>
      </c>
      <c r="AE2594" s="48">
        <v>0</v>
      </c>
      <c r="AF2594" s="49">
        <v>0</v>
      </c>
      <c r="AG2594" s="48">
        <v>39</v>
      </c>
      <c r="AH2594" s="49">
        <v>100</v>
      </c>
      <c r="AI2594" s="48">
        <v>39</v>
      </c>
    </row>
    <row r="2595" spans="1:35" x14ac:dyDescent="0.25">
      <c r="A2595" s="62" t="s">
        <v>1213</v>
      </c>
      <c r="B2595" s="62" t="s">
        <v>1863</v>
      </c>
      <c r="C2595" s="63"/>
      <c r="D2595" s="64"/>
      <c r="E2595" s="65"/>
      <c r="F2595" s="66"/>
      <c r="G2595" s="63"/>
      <c r="H2595" s="67"/>
      <c r="I2595" s="68"/>
      <c r="J2595" s="68"/>
      <c r="K2595" s="34"/>
      <c r="L2595" s="75">
        <v>2595</v>
      </c>
      <c r="M2595" s="75" t="b">
        <f xml:space="preserve"> IF(AND(Edges[Relationship Date (UTC)] &gt;= Misc!$O$2, Edges[Relationship Date (UTC)] &lt;= Misc!$P$2,Edges[Tweet Date (UTC)] &gt;= Misc!$O$3, Edges[Tweet Date (UTC)] &lt;= Misc!$P$3,TRUE), TRUE, FALSE)</f>
        <v>1</v>
      </c>
      <c r="N2595" s="70"/>
      <c r="O2595" s="87" t="s">
        <v>1908</v>
      </c>
      <c r="P2595" s="90">
        <v>44081.404351851852</v>
      </c>
      <c r="Q2595" s="87" t="s">
        <v>2565</v>
      </c>
      <c r="R2595" s="87"/>
      <c r="S2595" s="87"/>
      <c r="T2595" s="87" t="s">
        <v>2890</v>
      </c>
      <c r="U2595" s="90">
        <v>44081.404351851852</v>
      </c>
      <c r="V2595" s="92" t="s">
        <v>4647</v>
      </c>
      <c r="W2595" s="87"/>
      <c r="X2595" s="87"/>
      <c r="Y2595" s="96" t="s">
        <v>6647</v>
      </c>
      <c r="Z2595" s="87"/>
      <c r="AA2595" s="48">
        <v>0</v>
      </c>
      <c r="AB2595" s="49">
        <v>0</v>
      </c>
      <c r="AC2595" s="48">
        <v>0</v>
      </c>
      <c r="AD2595" s="49">
        <v>0</v>
      </c>
      <c r="AE2595" s="48">
        <v>0</v>
      </c>
      <c r="AF2595" s="49">
        <v>0</v>
      </c>
      <c r="AG2595" s="48">
        <v>18</v>
      </c>
      <c r="AH2595" s="49">
        <v>100</v>
      </c>
      <c r="AI2595" s="48">
        <v>18</v>
      </c>
    </row>
    <row r="2596" spans="1:35" x14ac:dyDescent="0.25">
      <c r="A2596" s="62" t="s">
        <v>1213</v>
      </c>
      <c r="B2596" s="62" t="s">
        <v>1863</v>
      </c>
      <c r="C2596" s="63"/>
      <c r="D2596" s="64"/>
      <c r="E2596" s="65"/>
      <c r="F2596" s="66"/>
      <c r="G2596" s="63"/>
      <c r="H2596" s="67"/>
      <c r="I2596" s="68"/>
      <c r="J2596" s="68"/>
      <c r="K2596" s="34"/>
      <c r="L2596" s="75">
        <v>2596</v>
      </c>
      <c r="M2596" s="75" t="b">
        <f xml:space="preserve"> IF(AND(Edges[Relationship Date (UTC)] &gt;= Misc!$O$2, Edges[Relationship Date (UTC)] &lt;= Misc!$P$2,Edges[Tweet Date (UTC)] &gt;= Misc!$O$3, Edges[Tweet Date (UTC)] &lt;= Misc!$P$3,TRUE), TRUE, FALSE)</f>
        <v>1</v>
      </c>
      <c r="N2596" s="70"/>
      <c r="O2596" s="87" t="s">
        <v>1908</v>
      </c>
      <c r="P2596" s="90">
        <v>44081.405023148145</v>
      </c>
      <c r="Q2596" s="87" t="s">
        <v>2563</v>
      </c>
      <c r="R2596" s="87"/>
      <c r="S2596" s="87"/>
      <c r="T2596" s="87" t="s">
        <v>2888</v>
      </c>
      <c r="U2596" s="90">
        <v>44081.405023148145</v>
      </c>
      <c r="V2596" s="92" t="s">
        <v>4644</v>
      </c>
      <c r="W2596" s="87"/>
      <c r="X2596" s="87"/>
      <c r="Y2596" s="96" t="s">
        <v>6644</v>
      </c>
      <c r="Z2596" s="87"/>
      <c r="AA2596" s="48">
        <v>1</v>
      </c>
      <c r="AB2596" s="49">
        <v>5.5555555555555554</v>
      </c>
      <c r="AC2596" s="48">
        <v>1</v>
      </c>
      <c r="AD2596" s="49">
        <v>5.5555555555555554</v>
      </c>
      <c r="AE2596" s="48">
        <v>0</v>
      </c>
      <c r="AF2596" s="49">
        <v>0</v>
      </c>
      <c r="AG2596" s="48">
        <v>16</v>
      </c>
      <c r="AH2596" s="49">
        <v>88.888888888888886</v>
      </c>
      <c r="AI2596" s="48">
        <v>18</v>
      </c>
    </row>
    <row r="2597" spans="1:35" x14ac:dyDescent="0.25">
      <c r="A2597" s="62" t="s">
        <v>1213</v>
      </c>
      <c r="B2597" s="62" t="s">
        <v>1863</v>
      </c>
      <c r="C2597" s="63"/>
      <c r="D2597" s="64"/>
      <c r="E2597" s="65"/>
      <c r="F2597" s="66"/>
      <c r="G2597" s="63"/>
      <c r="H2597" s="67"/>
      <c r="I2597" s="68"/>
      <c r="J2597" s="68"/>
      <c r="K2597" s="34"/>
      <c r="L2597" s="75">
        <v>2597</v>
      </c>
      <c r="M2597" s="75" t="b">
        <f xml:space="preserve"> IF(AND(Edges[Relationship Date (UTC)] &gt;= Misc!$O$2, Edges[Relationship Date (UTC)] &lt;= Misc!$P$2,Edges[Tweet Date (UTC)] &gt;= Misc!$O$3, Edges[Tweet Date (UTC)] &lt;= Misc!$P$3,TRUE), TRUE, FALSE)</f>
        <v>1</v>
      </c>
      <c r="N2597" s="70"/>
      <c r="O2597" s="87" t="s">
        <v>1908</v>
      </c>
      <c r="P2597" s="90">
        <v>44081.405358796299</v>
      </c>
      <c r="Q2597" s="87" t="s">
        <v>2563</v>
      </c>
      <c r="R2597" s="87"/>
      <c r="S2597" s="87"/>
      <c r="T2597" s="87" t="s">
        <v>2888</v>
      </c>
      <c r="U2597" s="90">
        <v>44081.405358796299</v>
      </c>
      <c r="V2597" s="92" t="s">
        <v>4645</v>
      </c>
      <c r="W2597" s="87"/>
      <c r="X2597" s="87"/>
      <c r="Y2597" s="96" t="s">
        <v>6645</v>
      </c>
      <c r="Z2597" s="87"/>
      <c r="AA2597" s="48">
        <v>1</v>
      </c>
      <c r="AB2597" s="49">
        <v>5.5555555555555554</v>
      </c>
      <c r="AC2597" s="48">
        <v>1</v>
      </c>
      <c r="AD2597" s="49">
        <v>5.5555555555555554</v>
      </c>
      <c r="AE2597" s="48">
        <v>0</v>
      </c>
      <c r="AF2597" s="49">
        <v>0</v>
      </c>
      <c r="AG2597" s="48">
        <v>16</v>
      </c>
      <c r="AH2597" s="49">
        <v>88.888888888888886</v>
      </c>
      <c r="AI2597" s="48">
        <v>18</v>
      </c>
    </row>
    <row r="2598" spans="1:35" x14ac:dyDescent="0.25">
      <c r="A2598" s="62" t="s">
        <v>1213</v>
      </c>
      <c r="B2598" s="62" t="s">
        <v>1863</v>
      </c>
      <c r="C2598" s="63"/>
      <c r="D2598" s="64"/>
      <c r="E2598" s="65"/>
      <c r="F2598" s="66"/>
      <c r="G2598" s="63"/>
      <c r="H2598" s="67"/>
      <c r="I2598" s="68"/>
      <c r="J2598" s="68"/>
      <c r="K2598" s="34"/>
      <c r="L2598" s="75">
        <v>2598</v>
      </c>
      <c r="M2598" s="75" t="b">
        <f xml:space="preserve"> IF(AND(Edges[Relationship Date (UTC)] &gt;= Misc!$O$2, Edges[Relationship Date (UTC)] &lt;= Misc!$P$2,Edges[Tweet Date (UTC)] &gt;= Misc!$O$3, Edges[Tweet Date (UTC)] &lt;= Misc!$P$3,TRUE), TRUE, FALSE)</f>
        <v>1</v>
      </c>
      <c r="N2598" s="70"/>
      <c r="O2598" s="87" t="s">
        <v>1908</v>
      </c>
      <c r="P2598" s="90">
        <v>44081.405740740738</v>
      </c>
      <c r="Q2598" s="87" t="s">
        <v>2566</v>
      </c>
      <c r="R2598" s="87"/>
      <c r="S2598" s="87"/>
      <c r="T2598" s="87" t="s">
        <v>2891</v>
      </c>
      <c r="U2598" s="90">
        <v>44081.405740740738</v>
      </c>
      <c r="V2598" s="92" t="s">
        <v>4648</v>
      </c>
      <c r="W2598" s="87"/>
      <c r="X2598" s="87"/>
      <c r="Y2598" s="96" t="s">
        <v>6648</v>
      </c>
      <c r="Z2598" s="87"/>
      <c r="AA2598" s="48">
        <v>0</v>
      </c>
      <c r="AB2598" s="49">
        <v>0</v>
      </c>
      <c r="AC2598" s="48">
        <v>0</v>
      </c>
      <c r="AD2598" s="49">
        <v>0</v>
      </c>
      <c r="AE2598" s="48">
        <v>0</v>
      </c>
      <c r="AF2598" s="49">
        <v>0</v>
      </c>
      <c r="AG2598" s="48">
        <v>36</v>
      </c>
      <c r="AH2598" s="49">
        <v>100</v>
      </c>
      <c r="AI2598" s="48">
        <v>36</v>
      </c>
    </row>
    <row r="2599" spans="1:35" x14ac:dyDescent="0.25">
      <c r="A2599" s="62" t="s">
        <v>1214</v>
      </c>
      <c r="B2599" s="62" t="s">
        <v>1165</v>
      </c>
      <c r="C2599" s="63"/>
      <c r="D2599" s="64"/>
      <c r="E2599" s="65"/>
      <c r="F2599" s="66"/>
      <c r="G2599" s="63"/>
      <c r="H2599" s="67"/>
      <c r="I2599" s="68"/>
      <c r="J2599" s="68"/>
      <c r="K2599" s="34"/>
      <c r="L2599" s="75">
        <v>2599</v>
      </c>
      <c r="M2599" s="75" t="b">
        <f xml:space="preserve"> IF(AND(Edges[Relationship Date (UTC)] &gt;= Misc!$O$2, Edges[Relationship Date (UTC)] &lt;= Misc!$P$2,Edges[Tweet Date (UTC)] &gt;= Misc!$O$3, Edges[Tweet Date (UTC)] &lt;= Misc!$P$3,TRUE), TRUE, FALSE)</f>
        <v>1</v>
      </c>
      <c r="N2599" s="70"/>
      <c r="O2599" s="87" t="s">
        <v>1908</v>
      </c>
      <c r="P2599" s="90">
        <v>44081.405821759261</v>
      </c>
      <c r="Q2599" s="87" t="s">
        <v>2219</v>
      </c>
      <c r="R2599" s="87"/>
      <c r="S2599" s="87"/>
      <c r="T2599" s="87" t="s">
        <v>2743</v>
      </c>
      <c r="U2599" s="90">
        <v>44081.405821759261</v>
      </c>
      <c r="V2599" s="92" t="s">
        <v>4649</v>
      </c>
      <c r="W2599" s="87"/>
      <c r="X2599" s="87"/>
      <c r="Y2599" s="96" t="s">
        <v>6649</v>
      </c>
      <c r="Z2599" s="87"/>
      <c r="AA2599" s="48">
        <v>0</v>
      </c>
      <c r="AB2599" s="49">
        <v>0</v>
      </c>
      <c r="AC2599" s="48">
        <v>0</v>
      </c>
      <c r="AD2599" s="49">
        <v>0</v>
      </c>
      <c r="AE2599" s="48">
        <v>0</v>
      </c>
      <c r="AF2599" s="49">
        <v>0</v>
      </c>
      <c r="AG2599" s="48">
        <v>16</v>
      </c>
      <c r="AH2599" s="49">
        <v>100</v>
      </c>
      <c r="AI2599" s="48">
        <v>16</v>
      </c>
    </row>
    <row r="2600" spans="1:35" x14ac:dyDescent="0.25">
      <c r="A2600" s="62" t="s">
        <v>1215</v>
      </c>
      <c r="B2600" s="62" t="s">
        <v>1841</v>
      </c>
      <c r="C2600" s="63"/>
      <c r="D2600" s="64"/>
      <c r="E2600" s="65"/>
      <c r="F2600" s="66"/>
      <c r="G2600" s="63"/>
      <c r="H2600" s="67"/>
      <c r="I2600" s="68"/>
      <c r="J2600" s="68"/>
      <c r="K2600" s="34"/>
      <c r="L2600" s="75">
        <v>2600</v>
      </c>
      <c r="M2600" s="75" t="b">
        <f xml:space="preserve"> IF(AND(Edges[Relationship Date (UTC)] &gt;= Misc!$O$2, Edges[Relationship Date (UTC)] &lt;= Misc!$P$2,Edges[Tweet Date (UTC)] &gt;= Misc!$O$3, Edges[Tweet Date (UTC)] &lt;= Misc!$P$3,TRUE), TRUE, FALSE)</f>
        <v>1</v>
      </c>
      <c r="N2600" s="70"/>
      <c r="O2600" s="87" t="s">
        <v>1908</v>
      </c>
      <c r="P2600" s="90">
        <v>44081.405821759261</v>
      </c>
      <c r="Q2600" s="87" t="s">
        <v>2523</v>
      </c>
      <c r="R2600" s="87"/>
      <c r="S2600" s="87"/>
      <c r="T2600" s="87" t="s">
        <v>2750</v>
      </c>
      <c r="U2600" s="90">
        <v>44081.405821759261</v>
      </c>
      <c r="V2600" s="92" t="s">
        <v>4650</v>
      </c>
      <c r="W2600" s="87"/>
      <c r="X2600" s="87"/>
      <c r="Y2600" s="96" t="s">
        <v>6650</v>
      </c>
      <c r="Z2600" s="87"/>
      <c r="AA2600" s="48"/>
      <c r="AB2600" s="49"/>
      <c r="AC2600" s="48"/>
      <c r="AD2600" s="49"/>
      <c r="AE2600" s="48"/>
      <c r="AF2600" s="49"/>
      <c r="AG2600" s="48"/>
      <c r="AH2600" s="49"/>
      <c r="AI2600" s="48"/>
    </row>
    <row r="2601" spans="1:35" x14ac:dyDescent="0.25">
      <c r="A2601" s="62" t="s">
        <v>1215</v>
      </c>
      <c r="B2601" s="62" t="s">
        <v>1458</v>
      </c>
      <c r="C2601" s="63"/>
      <c r="D2601" s="64"/>
      <c r="E2601" s="65"/>
      <c r="F2601" s="66"/>
      <c r="G2601" s="63"/>
      <c r="H2601" s="67"/>
      <c r="I2601" s="68"/>
      <c r="J2601" s="68"/>
      <c r="K2601" s="34"/>
      <c r="L2601" s="75">
        <v>2601</v>
      </c>
      <c r="M2601" s="75" t="b">
        <f xml:space="preserve"> IF(AND(Edges[Relationship Date (UTC)] &gt;= Misc!$O$2, Edges[Relationship Date (UTC)] &lt;= Misc!$P$2,Edges[Tweet Date (UTC)] &gt;= Misc!$O$3, Edges[Tweet Date (UTC)] &lt;= Misc!$P$3,TRUE), TRUE, FALSE)</f>
        <v>1</v>
      </c>
      <c r="N2601" s="70"/>
      <c r="O2601" s="87" t="s">
        <v>1908</v>
      </c>
      <c r="P2601" s="90">
        <v>44081.405821759261</v>
      </c>
      <c r="Q2601" s="87" t="s">
        <v>2523</v>
      </c>
      <c r="R2601" s="87"/>
      <c r="S2601" s="87"/>
      <c r="T2601" s="87" t="s">
        <v>2750</v>
      </c>
      <c r="U2601" s="90">
        <v>44081.405821759261</v>
      </c>
      <c r="V2601" s="92" t="s">
        <v>4650</v>
      </c>
      <c r="W2601" s="87"/>
      <c r="X2601" s="87"/>
      <c r="Y2601" s="96" t="s">
        <v>6650</v>
      </c>
      <c r="Z2601" s="87"/>
      <c r="AA2601" s="48"/>
      <c r="AB2601" s="49"/>
      <c r="AC2601" s="48"/>
      <c r="AD2601" s="49"/>
      <c r="AE2601" s="48"/>
      <c r="AF2601" s="49"/>
      <c r="AG2601" s="48"/>
      <c r="AH2601" s="49"/>
      <c r="AI2601" s="48"/>
    </row>
    <row r="2602" spans="1:35" x14ac:dyDescent="0.25">
      <c r="A2602" s="62" t="s">
        <v>1215</v>
      </c>
      <c r="B2602" s="62" t="s">
        <v>1459</v>
      </c>
      <c r="C2602" s="63"/>
      <c r="D2602" s="64"/>
      <c r="E2602" s="65"/>
      <c r="F2602" s="66"/>
      <c r="G2602" s="63"/>
      <c r="H2602" s="67"/>
      <c r="I2602" s="68"/>
      <c r="J2602" s="68"/>
      <c r="K2602" s="34"/>
      <c r="L2602" s="75">
        <v>2602</v>
      </c>
      <c r="M2602" s="75" t="b">
        <f xml:space="preserve"> IF(AND(Edges[Relationship Date (UTC)] &gt;= Misc!$O$2, Edges[Relationship Date (UTC)] &lt;= Misc!$P$2,Edges[Tweet Date (UTC)] &gt;= Misc!$O$3, Edges[Tweet Date (UTC)] &lt;= Misc!$P$3,TRUE), TRUE, FALSE)</f>
        <v>1</v>
      </c>
      <c r="N2602" s="70"/>
      <c r="O2602" s="87" t="s">
        <v>1908</v>
      </c>
      <c r="P2602" s="90">
        <v>44081.405821759261</v>
      </c>
      <c r="Q2602" s="87" t="s">
        <v>2523</v>
      </c>
      <c r="R2602" s="87"/>
      <c r="S2602" s="87"/>
      <c r="T2602" s="87" t="s">
        <v>2750</v>
      </c>
      <c r="U2602" s="90">
        <v>44081.405821759261</v>
      </c>
      <c r="V2602" s="92" t="s">
        <v>4650</v>
      </c>
      <c r="W2602" s="87"/>
      <c r="X2602" s="87"/>
      <c r="Y2602" s="96" t="s">
        <v>6650</v>
      </c>
      <c r="Z2602" s="87"/>
      <c r="AA2602" s="48"/>
      <c r="AB2602" s="49"/>
      <c r="AC2602" s="48"/>
      <c r="AD2602" s="49"/>
      <c r="AE2602" s="48"/>
      <c r="AF2602" s="49"/>
      <c r="AG2602" s="48"/>
      <c r="AH2602" s="49"/>
      <c r="AI2602" s="48"/>
    </row>
    <row r="2603" spans="1:35" x14ac:dyDescent="0.25">
      <c r="A2603" s="62" t="s">
        <v>1215</v>
      </c>
      <c r="B2603" s="62" t="s">
        <v>1460</v>
      </c>
      <c r="C2603" s="63"/>
      <c r="D2603" s="64"/>
      <c r="E2603" s="65"/>
      <c r="F2603" s="66"/>
      <c r="G2603" s="63"/>
      <c r="H2603" s="67"/>
      <c r="I2603" s="68"/>
      <c r="J2603" s="68"/>
      <c r="K2603" s="34"/>
      <c r="L2603" s="75">
        <v>2603</v>
      </c>
      <c r="M2603" s="75" t="b">
        <f xml:space="preserve"> IF(AND(Edges[Relationship Date (UTC)] &gt;= Misc!$O$2, Edges[Relationship Date (UTC)] &lt;= Misc!$P$2,Edges[Tweet Date (UTC)] &gt;= Misc!$O$3, Edges[Tweet Date (UTC)] &lt;= Misc!$P$3,TRUE), TRUE, FALSE)</f>
        <v>1</v>
      </c>
      <c r="N2603" s="70"/>
      <c r="O2603" s="87" t="s">
        <v>1908</v>
      </c>
      <c r="P2603" s="90">
        <v>44081.405821759261</v>
      </c>
      <c r="Q2603" s="87" t="s">
        <v>2523</v>
      </c>
      <c r="R2603" s="87"/>
      <c r="S2603" s="87"/>
      <c r="T2603" s="87" t="s">
        <v>2750</v>
      </c>
      <c r="U2603" s="90">
        <v>44081.405821759261</v>
      </c>
      <c r="V2603" s="92" t="s">
        <v>4650</v>
      </c>
      <c r="W2603" s="87"/>
      <c r="X2603" s="87"/>
      <c r="Y2603" s="96" t="s">
        <v>6650</v>
      </c>
      <c r="Z2603" s="87"/>
      <c r="AA2603" s="48"/>
      <c r="AB2603" s="49"/>
      <c r="AC2603" s="48"/>
      <c r="AD2603" s="49"/>
      <c r="AE2603" s="48"/>
      <c r="AF2603" s="49"/>
      <c r="AG2603" s="48"/>
      <c r="AH2603" s="49"/>
      <c r="AI2603" s="48"/>
    </row>
    <row r="2604" spans="1:35" x14ac:dyDescent="0.25">
      <c r="A2604" s="62" t="s">
        <v>1215</v>
      </c>
      <c r="B2604" s="62" t="s">
        <v>1461</v>
      </c>
      <c r="C2604" s="63"/>
      <c r="D2604" s="64"/>
      <c r="E2604" s="65"/>
      <c r="F2604" s="66"/>
      <c r="G2604" s="63"/>
      <c r="H2604" s="67"/>
      <c r="I2604" s="68"/>
      <c r="J2604" s="68"/>
      <c r="K2604" s="34"/>
      <c r="L2604" s="75">
        <v>2604</v>
      </c>
      <c r="M2604" s="75" t="b">
        <f xml:space="preserve"> IF(AND(Edges[Relationship Date (UTC)] &gt;= Misc!$O$2, Edges[Relationship Date (UTC)] &lt;= Misc!$P$2,Edges[Tweet Date (UTC)] &gt;= Misc!$O$3, Edges[Tweet Date (UTC)] &lt;= Misc!$P$3,TRUE), TRUE, FALSE)</f>
        <v>1</v>
      </c>
      <c r="N2604" s="70"/>
      <c r="O2604" s="87" t="s">
        <v>1908</v>
      </c>
      <c r="P2604" s="90">
        <v>44081.405821759261</v>
      </c>
      <c r="Q2604" s="87" t="s">
        <v>2523</v>
      </c>
      <c r="R2604" s="87"/>
      <c r="S2604" s="87"/>
      <c r="T2604" s="87" t="s">
        <v>2750</v>
      </c>
      <c r="U2604" s="90">
        <v>44081.405821759261</v>
      </c>
      <c r="V2604" s="92" t="s">
        <v>4650</v>
      </c>
      <c r="W2604" s="87"/>
      <c r="X2604" s="87"/>
      <c r="Y2604" s="96" t="s">
        <v>6650</v>
      </c>
      <c r="Z2604" s="87"/>
      <c r="AA2604" s="48"/>
      <c r="AB2604" s="49"/>
      <c r="AC2604" s="48"/>
      <c r="AD2604" s="49"/>
      <c r="AE2604" s="48"/>
      <c r="AF2604" s="49"/>
      <c r="AG2604" s="48"/>
      <c r="AH2604" s="49"/>
      <c r="AI2604" s="48"/>
    </row>
    <row r="2605" spans="1:35" x14ac:dyDescent="0.25">
      <c r="A2605" s="62" t="s">
        <v>1215</v>
      </c>
      <c r="B2605" s="62" t="s">
        <v>1462</v>
      </c>
      <c r="C2605" s="63"/>
      <c r="D2605" s="64"/>
      <c r="E2605" s="65"/>
      <c r="F2605" s="66"/>
      <c r="G2605" s="63"/>
      <c r="H2605" s="67"/>
      <c r="I2605" s="68"/>
      <c r="J2605" s="68"/>
      <c r="K2605" s="34"/>
      <c r="L2605" s="75">
        <v>2605</v>
      </c>
      <c r="M2605" s="75" t="b">
        <f xml:space="preserve"> IF(AND(Edges[Relationship Date (UTC)] &gt;= Misc!$O$2, Edges[Relationship Date (UTC)] &lt;= Misc!$P$2,Edges[Tweet Date (UTC)] &gt;= Misc!$O$3, Edges[Tweet Date (UTC)] &lt;= Misc!$P$3,TRUE), TRUE, FALSE)</f>
        <v>1</v>
      </c>
      <c r="N2605" s="70"/>
      <c r="O2605" s="87" t="s">
        <v>1908</v>
      </c>
      <c r="P2605" s="90">
        <v>44081.405821759261</v>
      </c>
      <c r="Q2605" s="87" t="s">
        <v>2523</v>
      </c>
      <c r="R2605" s="87"/>
      <c r="S2605" s="87"/>
      <c r="T2605" s="87" t="s">
        <v>2750</v>
      </c>
      <c r="U2605" s="90">
        <v>44081.405821759261</v>
      </c>
      <c r="V2605" s="92" t="s">
        <v>4650</v>
      </c>
      <c r="W2605" s="87"/>
      <c r="X2605" s="87"/>
      <c r="Y2605" s="96" t="s">
        <v>6650</v>
      </c>
      <c r="Z2605" s="87"/>
      <c r="AA2605" s="48"/>
      <c r="AB2605" s="49"/>
      <c r="AC2605" s="48"/>
      <c r="AD2605" s="49"/>
      <c r="AE2605" s="48"/>
      <c r="AF2605" s="49"/>
      <c r="AG2605" s="48"/>
      <c r="AH2605" s="49"/>
      <c r="AI2605" s="48"/>
    </row>
    <row r="2606" spans="1:35" x14ac:dyDescent="0.25">
      <c r="A2606" s="62" t="s">
        <v>1215</v>
      </c>
      <c r="B2606" s="62" t="s">
        <v>1354</v>
      </c>
      <c r="C2606" s="63"/>
      <c r="D2606" s="64"/>
      <c r="E2606" s="65"/>
      <c r="F2606" s="66"/>
      <c r="G2606" s="63"/>
      <c r="H2606" s="67"/>
      <c r="I2606" s="68"/>
      <c r="J2606" s="68"/>
      <c r="K2606" s="34"/>
      <c r="L2606" s="75">
        <v>2606</v>
      </c>
      <c r="M2606" s="75" t="b">
        <f xml:space="preserve"> IF(AND(Edges[Relationship Date (UTC)] &gt;= Misc!$O$2, Edges[Relationship Date (UTC)] &lt;= Misc!$P$2,Edges[Tweet Date (UTC)] &gt;= Misc!$O$3, Edges[Tweet Date (UTC)] &lt;= Misc!$P$3,TRUE), TRUE, FALSE)</f>
        <v>1</v>
      </c>
      <c r="N2606" s="70"/>
      <c r="O2606" s="87" t="s">
        <v>1908</v>
      </c>
      <c r="P2606" s="90">
        <v>44081.405821759261</v>
      </c>
      <c r="Q2606" s="87" t="s">
        <v>2523</v>
      </c>
      <c r="R2606" s="87"/>
      <c r="S2606" s="87"/>
      <c r="T2606" s="87" t="s">
        <v>2750</v>
      </c>
      <c r="U2606" s="90">
        <v>44081.405821759261</v>
      </c>
      <c r="V2606" s="92" t="s">
        <v>4650</v>
      </c>
      <c r="W2606" s="87"/>
      <c r="X2606" s="87"/>
      <c r="Y2606" s="96" t="s">
        <v>6650</v>
      </c>
      <c r="Z2606" s="87"/>
      <c r="AA2606" s="48"/>
      <c r="AB2606" s="49"/>
      <c r="AC2606" s="48"/>
      <c r="AD2606" s="49"/>
      <c r="AE2606" s="48"/>
      <c r="AF2606" s="49"/>
      <c r="AG2606" s="48"/>
      <c r="AH2606" s="49"/>
      <c r="AI2606" s="48"/>
    </row>
    <row r="2607" spans="1:35" x14ac:dyDescent="0.25">
      <c r="A2607" s="62" t="s">
        <v>1215</v>
      </c>
      <c r="B2607" s="62" t="s">
        <v>1355</v>
      </c>
      <c r="C2607" s="63"/>
      <c r="D2607" s="64"/>
      <c r="E2607" s="65"/>
      <c r="F2607" s="66"/>
      <c r="G2607" s="63"/>
      <c r="H2607" s="67"/>
      <c r="I2607" s="68"/>
      <c r="J2607" s="68"/>
      <c r="K2607" s="34"/>
      <c r="L2607" s="75">
        <v>2607</v>
      </c>
      <c r="M2607" s="75" t="b">
        <f xml:space="preserve"> IF(AND(Edges[Relationship Date (UTC)] &gt;= Misc!$O$2, Edges[Relationship Date (UTC)] &lt;= Misc!$P$2,Edges[Tweet Date (UTC)] &gt;= Misc!$O$3, Edges[Tweet Date (UTC)] &lt;= Misc!$P$3,TRUE), TRUE, FALSE)</f>
        <v>1</v>
      </c>
      <c r="N2607" s="70"/>
      <c r="O2607" s="87" t="s">
        <v>1908</v>
      </c>
      <c r="P2607" s="90">
        <v>44081.405821759261</v>
      </c>
      <c r="Q2607" s="87" t="s">
        <v>2523</v>
      </c>
      <c r="R2607" s="87"/>
      <c r="S2607" s="87"/>
      <c r="T2607" s="87" t="s">
        <v>2750</v>
      </c>
      <c r="U2607" s="90">
        <v>44081.405821759261</v>
      </c>
      <c r="V2607" s="92" t="s">
        <v>4650</v>
      </c>
      <c r="W2607" s="87"/>
      <c r="X2607" s="87"/>
      <c r="Y2607" s="96" t="s">
        <v>6650</v>
      </c>
      <c r="Z2607" s="87"/>
      <c r="AA2607" s="48">
        <v>0</v>
      </c>
      <c r="AB2607" s="49">
        <v>0</v>
      </c>
      <c r="AC2607" s="48">
        <v>0</v>
      </c>
      <c r="AD2607" s="49">
        <v>0</v>
      </c>
      <c r="AE2607" s="48">
        <v>0</v>
      </c>
      <c r="AF2607" s="49">
        <v>0</v>
      </c>
      <c r="AG2607" s="48">
        <v>12</v>
      </c>
      <c r="AH2607" s="49">
        <v>100</v>
      </c>
      <c r="AI2607" s="48">
        <v>12</v>
      </c>
    </row>
    <row r="2608" spans="1:35" x14ac:dyDescent="0.25">
      <c r="A2608" s="62" t="s">
        <v>1216</v>
      </c>
      <c r="B2608" s="62" t="s">
        <v>1365</v>
      </c>
      <c r="C2608" s="63"/>
      <c r="D2608" s="64"/>
      <c r="E2608" s="65"/>
      <c r="F2608" s="66"/>
      <c r="G2608" s="63"/>
      <c r="H2608" s="67"/>
      <c r="I2608" s="68"/>
      <c r="J2608" s="68"/>
      <c r="K2608" s="34"/>
      <c r="L2608" s="75">
        <v>2608</v>
      </c>
      <c r="M2608" s="75" t="b">
        <f xml:space="preserve"> IF(AND(Edges[Relationship Date (UTC)] &gt;= Misc!$O$2, Edges[Relationship Date (UTC)] &lt;= Misc!$P$2,Edges[Tweet Date (UTC)] &gt;= Misc!$O$3, Edges[Tweet Date (UTC)] &lt;= Misc!$P$3,TRUE), TRUE, FALSE)</f>
        <v>1</v>
      </c>
      <c r="N2608" s="70"/>
      <c r="O2608" s="87" t="s">
        <v>1908</v>
      </c>
      <c r="P2608" s="90">
        <v>44081.405648148146</v>
      </c>
      <c r="Q2608" s="87" t="s">
        <v>1931</v>
      </c>
      <c r="R2608" s="87"/>
      <c r="S2608" s="87"/>
      <c r="T2608" s="87"/>
      <c r="U2608" s="90">
        <v>44081.405648148146</v>
      </c>
      <c r="V2608" s="92" t="s">
        <v>4651</v>
      </c>
      <c r="W2608" s="87"/>
      <c r="X2608" s="87"/>
      <c r="Y2608" s="96" t="s">
        <v>6651</v>
      </c>
      <c r="Z2608" s="87"/>
      <c r="AA2608" s="48">
        <v>0</v>
      </c>
      <c r="AB2608" s="49">
        <v>0</v>
      </c>
      <c r="AC2608" s="48">
        <v>0</v>
      </c>
      <c r="AD2608" s="49">
        <v>0</v>
      </c>
      <c r="AE2608" s="48">
        <v>0</v>
      </c>
      <c r="AF2608" s="49">
        <v>0</v>
      </c>
      <c r="AG2608" s="48">
        <v>42</v>
      </c>
      <c r="AH2608" s="49">
        <v>100</v>
      </c>
      <c r="AI2608" s="48">
        <v>42</v>
      </c>
    </row>
    <row r="2609" spans="1:35" x14ac:dyDescent="0.25">
      <c r="A2609" s="62" t="s">
        <v>1216</v>
      </c>
      <c r="B2609" s="62" t="s">
        <v>1291</v>
      </c>
      <c r="C2609" s="63"/>
      <c r="D2609" s="64"/>
      <c r="E2609" s="65"/>
      <c r="F2609" s="66"/>
      <c r="G2609" s="63"/>
      <c r="H2609" s="67"/>
      <c r="I2609" s="68"/>
      <c r="J2609" s="68"/>
      <c r="K2609" s="34"/>
      <c r="L2609" s="75">
        <v>2609</v>
      </c>
      <c r="M2609" s="75" t="b">
        <f xml:space="preserve"> IF(AND(Edges[Relationship Date (UTC)] &gt;= Misc!$O$2, Edges[Relationship Date (UTC)] &lt;= Misc!$P$2,Edges[Tweet Date (UTC)] &gt;= Misc!$O$3, Edges[Tweet Date (UTC)] &lt;= Misc!$P$3,TRUE), TRUE, FALSE)</f>
        <v>1</v>
      </c>
      <c r="N2609" s="70"/>
      <c r="O2609" s="87" t="s">
        <v>1908</v>
      </c>
      <c r="P2609" s="90">
        <v>44081.405833333331</v>
      </c>
      <c r="Q2609" s="87" t="s">
        <v>1939</v>
      </c>
      <c r="R2609" s="87"/>
      <c r="S2609" s="87"/>
      <c r="T2609" s="87"/>
      <c r="U2609" s="90">
        <v>44081.405833333331</v>
      </c>
      <c r="V2609" s="92" t="s">
        <v>4652</v>
      </c>
      <c r="W2609" s="87"/>
      <c r="X2609" s="87"/>
      <c r="Y2609" s="96" t="s">
        <v>6652</v>
      </c>
      <c r="Z2609" s="87"/>
      <c r="AA2609" s="48">
        <v>0</v>
      </c>
      <c r="AB2609" s="49">
        <v>0</v>
      </c>
      <c r="AC2609" s="48">
        <v>0</v>
      </c>
      <c r="AD2609" s="49">
        <v>0</v>
      </c>
      <c r="AE2609" s="48">
        <v>0</v>
      </c>
      <c r="AF2609" s="49">
        <v>0</v>
      </c>
      <c r="AG2609" s="48">
        <v>47</v>
      </c>
      <c r="AH2609" s="49">
        <v>100</v>
      </c>
      <c r="AI2609" s="48">
        <v>47</v>
      </c>
    </row>
    <row r="2610" spans="1:35" x14ac:dyDescent="0.25">
      <c r="A2610" s="62" t="s">
        <v>1217</v>
      </c>
      <c r="B2610" s="62" t="s">
        <v>1352</v>
      </c>
      <c r="C2610" s="63"/>
      <c r="D2610" s="64"/>
      <c r="E2610" s="65"/>
      <c r="F2610" s="66"/>
      <c r="G2610" s="63"/>
      <c r="H2610" s="67"/>
      <c r="I2610" s="68"/>
      <c r="J2610" s="68"/>
      <c r="K2610" s="34"/>
      <c r="L2610" s="75">
        <v>2610</v>
      </c>
      <c r="M2610" s="75" t="b">
        <f xml:space="preserve"> IF(AND(Edges[Relationship Date (UTC)] &gt;= Misc!$O$2, Edges[Relationship Date (UTC)] &lt;= Misc!$P$2,Edges[Tweet Date (UTC)] &gt;= Misc!$O$3, Edges[Tweet Date (UTC)] &lt;= Misc!$P$3,TRUE), TRUE, FALSE)</f>
        <v>1</v>
      </c>
      <c r="N2610" s="70"/>
      <c r="O2610" s="87" t="s">
        <v>1908</v>
      </c>
      <c r="P2610" s="90">
        <v>44081.405833333331</v>
      </c>
      <c r="Q2610" s="87" t="s">
        <v>1927</v>
      </c>
      <c r="R2610" s="87"/>
      <c r="S2610" s="87"/>
      <c r="T2610" s="87"/>
      <c r="U2610" s="90">
        <v>44081.405833333331</v>
      </c>
      <c r="V2610" s="92" t="s">
        <v>4653</v>
      </c>
      <c r="W2610" s="87"/>
      <c r="X2610" s="87"/>
      <c r="Y2610" s="96" t="s">
        <v>6653</v>
      </c>
      <c r="Z2610" s="87"/>
      <c r="AA2610" s="48">
        <v>0</v>
      </c>
      <c r="AB2610" s="49">
        <v>0</v>
      </c>
      <c r="AC2610" s="48">
        <v>0</v>
      </c>
      <c r="AD2610" s="49">
        <v>0</v>
      </c>
      <c r="AE2610" s="48">
        <v>0</v>
      </c>
      <c r="AF2610" s="49">
        <v>0</v>
      </c>
      <c r="AG2610" s="48">
        <v>47</v>
      </c>
      <c r="AH2610" s="49">
        <v>100</v>
      </c>
      <c r="AI2610" s="48">
        <v>47</v>
      </c>
    </row>
    <row r="2611" spans="1:35" x14ac:dyDescent="0.25">
      <c r="A2611" s="62" t="s">
        <v>1218</v>
      </c>
      <c r="B2611" s="62" t="s">
        <v>1165</v>
      </c>
      <c r="C2611" s="63"/>
      <c r="D2611" s="64"/>
      <c r="E2611" s="65"/>
      <c r="F2611" s="66"/>
      <c r="G2611" s="63"/>
      <c r="H2611" s="67"/>
      <c r="I2611" s="68"/>
      <c r="J2611" s="68"/>
      <c r="K2611" s="34"/>
      <c r="L2611" s="75">
        <v>2611</v>
      </c>
      <c r="M2611" s="75" t="b">
        <f xml:space="preserve"> IF(AND(Edges[Relationship Date (UTC)] &gt;= Misc!$O$2, Edges[Relationship Date (UTC)] &lt;= Misc!$P$2,Edges[Tweet Date (UTC)] &gt;= Misc!$O$3, Edges[Tweet Date (UTC)] &lt;= Misc!$P$3,TRUE), TRUE, FALSE)</f>
        <v>1</v>
      </c>
      <c r="N2611" s="70"/>
      <c r="O2611" s="87" t="s">
        <v>1908</v>
      </c>
      <c r="P2611" s="90">
        <v>44081.374861111108</v>
      </c>
      <c r="Q2611" s="87" t="s">
        <v>2254</v>
      </c>
      <c r="R2611" s="87"/>
      <c r="S2611" s="87"/>
      <c r="T2611" s="87"/>
      <c r="U2611" s="90">
        <v>44081.374861111108</v>
      </c>
      <c r="V2611" s="92" t="s">
        <v>4654</v>
      </c>
      <c r="W2611" s="87"/>
      <c r="X2611" s="87"/>
      <c r="Y2611" s="96" t="s">
        <v>6654</v>
      </c>
      <c r="Z2611" s="87"/>
      <c r="AA2611" s="48">
        <v>0</v>
      </c>
      <c r="AB2611" s="49">
        <v>0</v>
      </c>
      <c r="AC2611" s="48">
        <v>0</v>
      </c>
      <c r="AD2611" s="49">
        <v>0</v>
      </c>
      <c r="AE2611" s="48">
        <v>0</v>
      </c>
      <c r="AF2611" s="49">
        <v>0</v>
      </c>
      <c r="AG2611" s="48">
        <v>47</v>
      </c>
      <c r="AH2611" s="49">
        <v>100</v>
      </c>
      <c r="AI2611" s="48">
        <v>47</v>
      </c>
    </row>
    <row r="2612" spans="1:35" x14ac:dyDescent="0.25">
      <c r="A2612" s="62" t="s">
        <v>1218</v>
      </c>
      <c r="B2612" s="62" t="s">
        <v>1165</v>
      </c>
      <c r="C2612" s="63"/>
      <c r="D2612" s="64"/>
      <c r="E2612" s="65"/>
      <c r="F2612" s="66"/>
      <c r="G2612" s="63"/>
      <c r="H2612" s="67"/>
      <c r="I2612" s="68"/>
      <c r="J2612" s="68"/>
      <c r="K2612" s="34"/>
      <c r="L2612" s="75">
        <v>2612</v>
      </c>
      <c r="M2612" s="75" t="b">
        <f xml:space="preserve"> IF(AND(Edges[Relationship Date (UTC)] &gt;= Misc!$O$2, Edges[Relationship Date (UTC)] &lt;= Misc!$P$2,Edges[Tweet Date (UTC)] &gt;= Misc!$O$3, Edges[Tweet Date (UTC)] &lt;= Misc!$P$3,TRUE), TRUE, FALSE)</f>
        <v>1</v>
      </c>
      <c r="N2612" s="70"/>
      <c r="O2612" s="87" t="s">
        <v>1908</v>
      </c>
      <c r="P2612" s="90">
        <v>44081.374930555554</v>
      </c>
      <c r="Q2612" s="87" t="s">
        <v>2567</v>
      </c>
      <c r="R2612" s="87"/>
      <c r="S2612" s="87"/>
      <c r="T2612" s="87" t="s">
        <v>2747</v>
      </c>
      <c r="U2612" s="90">
        <v>44081.374930555554</v>
      </c>
      <c r="V2612" s="92" t="s">
        <v>4655</v>
      </c>
      <c r="W2612" s="87"/>
      <c r="X2612" s="87"/>
      <c r="Y2612" s="96" t="s">
        <v>6655</v>
      </c>
      <c r="Z2612" s="87"/>
      <c r="AA2612" s="48"/>
      <c r="AB2612" s="49"/>
      <c r="AC2612" s="48"/>
      <c r="AD2612" s="49"/>
      <c r="AE2612" s="48"/>
      <c r="AF2612" s="49"/>
      <c r="AG2612" s="48"/>
      <c r="AH2612" s="49"/>
      <c r="AI2612" s="48"/>
    </row>
    <row r="2613" spans="1:35" x14ac:dyDescent="0.25">
      <c r="A2613" s="62" t="s">
        <v>1218</v>
      </c>
      <c r="B2613" s="62" t="s">
        <v>1864</v>
      </c>
      <c r="C2613" s="63"/>
      <c r="D2613" s="64"/>
      <c r="E2613" s="65"/>
      <c r="F2613" s="66"/>
      <c r="G2613" s="63"/>
      <c r="H2613" s="67"/>
      <c r="I2613" s="68"/>
      <c r="J2613" s="68"/>
      <c r="K2613" s="34"/>
      <c r="L2613" s="75">
        <v>2613</v>
      </c>
      <c r="M2613" s="75" t="b">
        <f xml:space="preserve"> IF(AND(Edges[Relationship Date (UTC)] &gt;= Misc!$O$2, Edges[Relationship Date (UTC)] &lt;= Misc!$P$2,Edges[Tweet Date (UTC)] &gt;= Misc!$O$3, Edges[Tweet Date (UTC)] &lt;= Misc!$P$3,TRUE), TRUE, FALSE)</f>
        <v>1</v>
      </c>
      <c r="N2613" s="70"/>
      <c r="O2613" s="87" t="s">
        <v>1908</v>
      </c>
      <c r="P2613" s="90">
        <v>44081.374930555554</v>
      </c>
      <c r="Q2613" s="87" t="s">
        <v>2567</v>
      </c>
      <c r="R2613" s="87"/>
      <c r="S2613" s="87"/>
      <c r="T2613" s="87" t="s">
        <v>2747</v>
      </c>
      <c r="U2613" s="90">
        <v>44081.374930555554</v>
      </c>
      <c r="V2613" s="92" t="s">
        <v>4655</v>
      </c>
      <c r="W2613" s="87"/>
      <c r="X2613" s="87"/>
      <c r="Y2613" s="96" t="s">
        <v>6655</v>
      </c>
      <c r="Z2613" s="87"/>
      <c r="AA2613" s="48">
        <v>1</v>
      </c>
      <c r="AB2613" s="49">
        <v>11.111111111111111</v>
      </c>
      <c r="AC2613" s="48">
        <v>0</v>
      </c>
      <c r="AD2613" s="49">
        <v>0</v>
      </c>
      <c r="AE2613" s="48">
        <v>0</v>
      </c>
      <c r="AF2613" s="49">
        <v>0</v>
      </c>
      <c r="AG2613" s="48">
        <v>8</v>
      </c>
      <c r="AH2613" s="49">
        <v>88.888888888888886</v>
      </c>
      <c r="AI2613" s="48">
        <v>9</v>
      </c>
    </row>
    <row r="2614" spans="1:35" x14ac:dyDescent="0.25">
      <c r="A2614" s="62" t="s">
        <v>1218</v>
      </c>
      <c r="B2614" s="62" t="s">
        <v>1165</v>
      </c>
      <c r="C2614" s="63"/>
      <c r="D2614" s="64"/>
      <c r="E2614" s="65"/>
      <c r="F2614" s="66"/>
      <c r="G2614" s="63"/>
      <c r="H2614" s="67"/>
      <c r="I2614" s="68"/>
      <c r="J2614" s="68"/>
      <c r="K2614" s="34"/>
      <c r="L2614" s="75">
        <v>2614</v>
      </c>
      <c r="M2614" s="75" t="b">
        <f xml:space="preserve"> IF(AND(Edges[Relationship Date (UTC)] &gt;= Misc!$O$2, Edges[Relationship Date (UTC)] &lt;= Misc!$P$2,Edges[Tweet Date (UTC)] &gt;= Misc!$O$3, Edges[Tweet Date (UTC)] &lt;= Misc!$P$3,TRUE), TRUE, FALSE)</f>
        <v>1</v>
      </c>
      <c r="N2614" s="70"/>
      <c r="O2614" s="87" t="s">
        <v>1908</v>
      </c>
      <c r="P2614" s="90">
        <v>44081.392465277779</v>
      </c>
      <c r="Q2614" s="87" t="s">
        <v>2312</v>
      </c>
      <c r="R2614" s="87"/>
      <c r="S2614" s="87"/>
      <c r="T2614" s="87"/>
      <c r="U2614" s="90">
        <v>44081.392465277779</v>
      </c>
      <c r="V2614" s="92" t="s">
        <v>4656</v>
      </c>
      <c r="W2614" s="87"/>
      <c r="X2614" s="87"/>
      <c r="Y2614" s="96" t="s">
        <v>6656</v>
      </c>
      <c r="Z2614" s="87"/>
      <c r="AA2614" s="48">
        <v>0</v>
      </c>
      <c r="AB2614" s="49">
        <v>0</v>
      </c>
      <c r="AC2614" s="48">
        <v>0</v>
      </c>
      <c r="AD2614" s="49">
        <v>0</v>
      </c>
      <c r="AE2614" s="48">
        <v>0</v>
      </c>
      <c r="AF2614" s="49">
        <v>0</v>
      </c>
      <c r="AG2614" s="48">
        <v>21</v>
      </c>
      <c r="AH2614" s="49">
        <v>100</v>
      </c>
      <c r="AI2614" s="48">
        <v>21</v>
      </c>
    </row>
    <row r="2615" spans="1:35" x14ac:dyDescent="0.25">
      <c r="A2615" s="62" t="s">
        <v>1218</v>
      </c>
      <c r="B2615" s="62" t="s">
        <v>1165</v>
      </c>
      <c r="C2615" s="63"/>
      <c r="D2615" s="64"/>
      <c r="E2615" s="65"/>
      <c r="F2615" s="66"/>
      <c r="G2615" s="63"/>
      <c r="H2615" s="67"/>
      <c r="I2615" s="68"/>
      <c r="J2615" s="68"/>
      <c r="K2615" s="34"/>
      <c r="L2615" s="75">
        <v>2615</v>
      </c>
      <c r="M2615" s="75" t="b">
        <f xml:space="preserve"> IF(AND(Edges[Relationship Date (UTC)] &gt;= Misc!$O$2, Edges[Relationship Date (UTC)] &lt;= Misc!$P$2,Edges[Tweet Date (UTC)] &gt;= Misc!$O$3, Edges[Tweet Date (UTC)] &lt;= Misc!$P$3,TRUE), TRUE, FALSE)</f>
        <v>1</v>
      </c>
      <c r="N2615" s="70"/>
      <c r="O2615" s="87" t="s">
        <v>1908</v>
      </c>
      <c r="P2615" s="90">
        <v>44081.405127314814</v>
      </c>
      <c r="Q2615" s="87" t="s">
        <v>1932</v>
      </c>
      <c r="R2615" s="87"/>
      <c r="S2615" s="87"/>
      <c r="T2615" s="87" t="s">
        <v>2743</v>
      </c>
      <c r="U2615" s="90">
        <v>44081.405127314814</v>
      </c>
      <c r="V2615" s="92" t="s">
        <v>4657</v>
      </c>
      <c r="W2615" s="87"/>
      <c r="X2615" s="87"/>
      <c r="Y2615" s="96" t="s">
        <v>6657</v>
      </c>
      <c r="Z2615" s="87"/>
      <c r="AA2615" s="48">
        <v>0</v>
      </c>
      <c r="AB2615" s="49">
        <v>0</v>
      </c>
      <c r="AC2615" s="48">
        <v>0</v>
      </c>
      <c r="AD2615" s="49">
        <v>0</v>
      </c>
      <c r="AE2615" s="48">
        <v>0</v>
      </c>
      <c r="AF2615" s="49">
        <v>0</v>
      </c>
      <c r="AG2615" s="48">
        <v>26</v>
      </c>
      <c r="AH2615" s="49">
        <v>100</v>
      </c>
      <c r="AI2615" s="48">
        <v>26</v>
      </c>
    </row>
    <row r="2616" spans="1:35" x14ac:dyDescent="0.25">
      <c r="A2616" s="62" t="s">
        <v>1218</v>
      </c>
      <c r="B2616" s="62" t="s">
        <v>1165</v>
      </c>
      <c r="C2616" s="63"/>
      <c r="D2616" s="64"/>
      <c r="E2616" s="65"/>
      <c r="F2616" s="66"/>
      <c r="G2616" s="63"/>
      <c r="H2616" s="67"/>
      <c r="I2616" s="68"/>
      <c r="J2616" s="68"/>
      <c r="K2616" s="34"/>
      <c r="L2616" s="75">
        <v>2616</v>
      </c>
      <c r="M2616" s="75" t="b">
        <f xml:space="preserve"> IF(AND(Edges[Relationship Date (UTC)] &gt;= Misc!$O$2, Edges[Relationship Date (UTC)] &lt;= Misc!$P$2,Edges[Tweet Date (UTC)] &gt;= Misc!$O$3, Edges[Tweet Date (UTC)] &lt;= Misc!$P$3,TRUE), TRUE, FALSE)</f>
        <v>1</v>
      </c>
      <c r="N2616" s="70"/>
      <c r="O2616" s="87" t="s">
        <v>1908</v>
      </c>
      <c r="P2616" s="90">
        <v>44081.405844907407</v>
      </c>
      <c r="Q2616" s="87" t="s">
        <v>1918</v>
      </c>
      <c r="R2616" s="87"/>
      <c r="S2616" s="87"/>
      <c r="T2616" s="87"/>
      <c r="U2616" s="90">
        <v>44081.405844907407</v>
      </c>
      <c r="V2616" s="92" t="s">
        <v>4658</v>
      </c>
      <c r="W2616" s="87"/>
      <c r="X2616" s="87"/>
      <c r="Y2616" s="96" t="s">
        <v>6658</v>
      </c>
      <c r="Z2616" s="87"/>
      <c r="AA2616" s="48">
        <v>0</v>
      </c>
      <c r="AB2616" s="49">
        <v>0</v>
      </c>
      <c r="AC2616" s="48">
        <v>0</v>
      </c>
      <c r="AD2616" s="49">
        <v>0</v>
      </c>
      <c r="AE2616" s="48">
        <v>0</v>
      </c>
      <c r="AF2616" s="49">
        <v>0</v>
      </c>
      <c r="AG2616" s="48">
        <v>44</v>
      </c>
      <c r="AH2616" s="49">
        <v>100</v>
      </c>
      <c r="AI2616" s="48">
        <v>44</v>
      </c>
    </row>
    <row r="2617" spans="1:35" x14ac:dyDescent="0.25">
      <c r="A2617" s="62" t="s">
        <v>1219</v>
      </c>
      <c r="B2617" s="62" t="s">
        <v>1361</v>
      </c>
      <c r="C2617" s="63"/>
      <c r="D2617" s="64"/>
      <c r="E2617" s="65"/>
      <c r="F2617" s="66"/>
      <c r="G2617" s="63"/>
      <c r="H2617" s="67"/>
      <c r="I2617" s="68"/>
      <c r="J2617" s="68"/>
      <c r="K2617" s="34"/>
      <c r="L2617" s="75">
        <v>2617</v>
      </c>
      <c r="M2617" s="75" t="b">
        <f xml:space="preserve"> IF(AND(Edges[Relationship Date (UTC)] &gt;= Misc!$O$2, Edges[Relationship Date (UTC)] &lt;= Misc!$P$2,Edges[Tweet Date (UTC)] &gt;= Misc!$O$3, Edges[Tweet Date (UTC)] &lt;= Misc!$P$3,TRUE), TRUE, FALSE)</f>
        <v>1</v>
      </c>
      <c r="N2617" s="70"/>
      <c r="O2617" s="87" t="s">
        <v>1908</v>
      </c>
      <c r="P2617" s="90">
        <v>44081.405856481484</v>
      </c>
      <c r="Q2617" s="87" t="s">
        <v>1925</v>
      </c>
      <c r="R2617" s="87"/>
      <c r="S2617" s="87"/>
      <c r="T2617" s="87"/>
      <c r="U2617" s="90">
        <v>44081.405856481484</v>
      </c>
      <c r="V2617" s="92" t="s">
        <v>4659</v>
      </c>
      <c r="W2617" s="87"/>
      <c r="X2617" s="87"/>
      <c r="Y2617" s="96" t="s">
        <v>6659</v>
      </c>
      <c r="Z2617" s="87"/>
      <c r="AA2617" s="48"/>
      <c r="AB2617" s="49"/>
      <c r="AC2617" s="48"/>
      <c r="AD2617" s="49"/>
      <c r="AE2617" s="48"/>
      <c r="AF2617" s="49"/>
      <c r="AG2617" s="48"/>
      <c r="AH2617" s="49"/>
      <c r="AI2617" s="48"/>
    </row>
    <row r="2618" spans="1:35" x14ac:dyDescent="0.25">
      <c r="A2618" s="62" t="s">
        <v>1219</v>
      </c>
      <c r="B2618" s="62" t="s">
        <v>1362</v>
      </c>
      <c r="C2618" s="63"/>
      <c r="D2618" s="64"/>
      <c r="E2618" s="65"/>
      <c r="F2618" s="66"/>
      <c r="G2618" s="63"/>
      <c r="H2618" s="67"/>
      <c r="I2618" s="68"/>
      <c r="J2618" s="68"/>
      <c r="K2618" s="34"/>
      <c r="L2618" s="75">
        <v>2618</v>
      </c>
      <c r="M2618" s="75" t="b">
        <f xml:space="preserve"> IF(AND(Edges[Relationship Date (UTC)] &gt;= Misc!$O$2, Edges[Relationship Date (UTC)] &lt;= Misc!$P$2,Edges[Tweet Date (UTC)] &gt;= Misc!$O$3, Edges[Tweet Date (UTC)] &lt;= Misc!$P$3,TRUE), TRUE, FALSE)</f>
        <v>1</v>
      </c>
      <c r="N2618" s="70"/>
      <c r="O2618" s="87" t="s">
        <v>1908</v>
      </c>
      <c r="P2618" s="90">
        <v>44081.405856481484</v>
      </c>
      <c r="Q2618" s="87" t="s">
        <v>1925</v>
      </c>
      <c r="R2618" s="87"/>
      <c r="S2618" s="87"/>
      <c r="T2618" s="87"/>
      <c r="U2618" s="90">
        <v>44081.405856481484</v>
      </c>
      <c r="V2618" s="92" t="s">
        <v>4659</v>
      </c>
      <c r="W2618" s="87"/>
      <c r="X2618" s="87"/>
      <c r="Y2618" s="96" t="s">
        <v>6659</v>
      </c>
      <c r="Z2618" s="87"/>
      <c r="AA2618" s="48">
        <v>0</v>
      </c>
      <c r="AB2618" s="49">
        <v>0</v>
      </c>
      <c r="AC2618" s="48">
        <v>0</v>
      </c>
      <c r="AD2618" s="49">
        <v>0</v>
      </c>
      <c r="AE2618" s="48">
        <v>0</v>
      </c>
      <c r="AF2618" s="49">
        <v>0</v>
      </c>
      <c r="AG2618" s="48">
        <v>42</v>
      </c>
      <c r="AH2618" s="49">
        <v>100</v>
      </c>
      <c r="AI2618" s="48">
        <v>42</v>
      </c>
    </row>
    <row r="2619" spans="1:35" x14ac:dyDescent="0.25">
      <c r="A2619" s="62" t="s">
        <v>1220</v>
      </c>
      <c r="B2619" s="62" t="s">
        <v>1352</v>
      </c>
      <c r="C2619" s="63"/>
      <c r="D2619" s="64"/>
      <c r="E2619" s="65"/>
      <c r="F2619" s="66"/>
      <c r="G2619" s="63"/>
      <c r="H2619" s="67"/>
      <c r="I2619" s="68"/>
      <c r="J2619" s="68"/>
      <c r="K2619" s="34"/>
      <c r="L2619" s="75">
        <v>2619</v>
      </c>
      <c r="M2619" s="75" t="b">
        <f xml:space="preserve"> IF(AND(Edges[Relationship Date (UTC)] &gt;= Misc!$O$2, Edges[Relationship Date (UTC)] &lt;= Misc!$P$2,Edges[Tweet Date (UTC)] &gt;= Misc!$O$3, Edges[Tweet Date (UTC)] &lt;= Misc!$P$3,TRUE), TRUE, FALSE)</f>
        <v>1</v>
      </c>
      <c r="N2619" s="70"/>
      <c r="O2619" s="87" t="s">
        <v>1908</v>
      </c>
      <c r="P2619" s="90">
        <v>44081.405856481484</v>
      </c>
      <c r="Q2619" s="87" t="s">
        <v>1934</v>
      </c>
      <c r="R2619" s="87"/>
      <c r="S2619" s="87"/>
      <c r="T2619" s="87"/>
      <c r="U2619" s="90">
        <v>44081.405856481484</v>
      </c>
      <c r="V2619" s="92" t="s">
        <v>4660</v>
      </c>
      <c r="W2619" s="87"/>
      <c r="X2619" s="87"/>
      <c r="Y2619" s="96" t="s">
        <v>6660</v>
      </c>
      <c r="Z2619" s="87"/>
      <c r="AA2619" s="48">
        <v>0</v>
      </c>
      <c r="AB2619" s="49">
        <v>0</v>
      </c>
      <c r="AC2619" s="48">
        <v>0</v>
      </c>
      <c r="AD2619" s="49">
        <v>0</v>
      </c>
      <c r="AE2619" s="48">
        <v>0</v>
      </c>
      <c r="AF2619" s="49">
        <v>0</v>
      </c>
      <c r="AG2619" s="48">
        <v>48</v>
      </c>
      <c r="AH2619" s="49">
        <v>100</v>
      </c>
      <c r="AI2619" s="48">
        <v>48</v>
      </c>
    </row>
    <row r="2620" spans="1:35" x14ac:dyDescent="0.25">
      <c r="A2620" s="62" t="s">
        <v>1221</v>
      </c>
      <c r="B2620" s="62" t="s">
        <v>1165</v>
      </c>
      <c r="C2620" s="63"/>
      <c r="D2620" s="64"/>
      <c r="E2620" s="65"/>
      <c r="F2620" s="66"/>
      <c r="G2620" s="63"/>
      <c r="H2620" s="67"/>
      <c r="I2620" s="68"/>
      <c r="J2620" s="68"/>
      <c r="K2620" s="34"/>
      <c r="L2620" s="75">
        <v>2620</v>
      </c>
      <c r="M2620" s="75" t="b">
        <f xml:space="preserve"> IF(AND(Edges[Relationship Date (UTC)] &gt;= Misc!$O$2, Edges[Relationship Date (UTC)] &lt;= Misc!$P$2,Edges[Tweet Date (UTC)] &gt;= Misc!$O$3, Edges[Tweet Date (UTC)] &lt;= Misc!$P$3,TRUE), TRUE, FALSE)</f>
        <v>1</v>
      </c>
      <c r="N2620" s="70"/>
      <c r="O2620" s="87" t="s">
        <v>1908</v>
      </c>
      <c r="P2620" s="90">
        <v>44081.379791666666</v>
      </c>
      <c r="Q2620" s="87" t="s">
        <v>2538</v>
      </c>
      <c r="R2620" s="87"/>
      <c r="S2620" s="87"/>
      <c r="T2620" s="87" t="s">
        <v>2851</v>
      </c>
      <c r="U2620" s="90">
        <v>44081.379791666666</v>
      </c>
      <c r="V2620" s="92" t="s">
        <v>4661</v>
      </c>
      <c r="W2620" s="87"/>
      <c r="X2620" s="87"/>
      <c r="Y2620" s="96" t="s">
        <v>6661</v>
      </c>
      <c r="Z2620" s="87"/>
      <c r="AA2620" s="48">
        <v>0</v>
      </c>
      <c r="AB2620" s="49">
        <v>0</v>
      </c>
      <c r="AC2620" s="48">
        <v>0</v>
      </c>
      <c r="AD2620" s="49">
        <v>0</v>
      </c>
      <c r="AE2620" s="48">
        <v>0</v>
      </c>
      <c r="AF2620" s="49">
        <v>0</v>
      </c>
      <c r="AG2620" s="48">
        <v>35</v>
      </c>
      <c r="AH2620" s="49">
        <v>100</v>
      </c>
      <c r="AI2620" s="48">
        <v>35</v>
      </c>
    </row>
    <row r="2621" spans="1:35" x14ac:dyDescent="0.25">
      <c r="A2621" s="62" t="s">
        <v>1221</v>
      </c>
      <c r="B2621" s="62" t="s">
        <v>1165</v>
      </c>
      <c r="C2621" s="63"/>
      <c r="D2621" s="64"/>
      <c r="E2621" s="65"/>
      <c r="F2621" s="66"/>
      <c r="G2621" s="63"/>
      <c r="H2621" s="67"/>
      <c r="I2621" s="68"/>
      <c r="J2621" s="68"/>
      <c r="K2621" s="34"/>
      <c r="L2621" s="75">
        <v>2621</v>
      </c>
      <c r="M2621" s="75" t="b">
        <f xml:space="preserve"> IF(AND(Edges[Relationship Date (UTC)] &gt;= Misc!$O$2, Edges[Relationship Date (UTC)] &lt;= Misc!$P$2,Edges[Tweet Date (UTC)] &gt;= Misc!$O$3, Edges[Tweet Date (UTC)] &lt;= Misc!$P$3,TRUE), TRUE, FALSE)</f>
        <v>1</v>
      </c>
      <c r="N2621" s="70"/>
      <c r="O2621" s="87" t="s">
        <v>1908</v>
      </c>
      <c r="P2621" s="90">
        <v>44081.379976851851</v>
      </c>
      <c r="Q2621" s="87" t="s">
        <v>1911</v>
      </c>
      <c r="R2621" s="87"/>
      <c r="S2621" s="87"/>
      <c r="T2621" s="87" t="s">
        <v>2743</v>
      </c>
      <c r="U2621" s="90">
        <v>44081.379976851851</v>
      </c>
      <c r="V2621" s="92" t="s">
        <v>4662</v>
      </c>
      <c r="W2621" s="87"/>
      <c r="X2621" s="87"/>
      <c r="Y2621" s="96" t="s">
        <v>6662</v>
      </c>
      <c r="Z2621" s="87"/>
      <c r="AA2621" s="48">
        <v>0</v>
      </c>
      <c r="AB2621" s="49">
        <v>0</v>
      </c>
      <c r="AC2621" s="48">
        <v>0</v>
      </c>
      <c r="AD2621" s="49">
        <v>0</v>
      </c>
      <c r="AE2621" s="48">
        <v>0</v>
      </c>
      <c r="AF2621" s="49">
        <v>0</v>
      </c>
      <c r="AG2621" s="48">
        <v>29</v>
      </c>
      <c r="AH2621" s="49">
        <v>100</v>
      </c>
      <c r="AI2621" s="48">
        <v>29</v>
      </c>
    </row>
    <row r="2622" spans="1:35" x14ac:dyDescent="0.25">
      <c r="A2622" s="62" t="s">
        <v>1221</v>
      </c>
      <c r="B2622" s="62" t="s">
        <v>1387</v>
      </c>
      <c r="C2622" s="63"/>
      <c r="D2622" s="64"/>
      <c r="E2622" s="65"/>
      <c r="F2622" s="66"/>
      <c r="G2622" s="63"/>
      <c r="H2622" s="67"/>
      <c r="I2622" s="68"/>
      <c r="J2622" s="68"/>
      <c r="K2622" s="34"/>
      <c r="L2622" s="75">
        <v>2622</v>
      </c>
      <c r="M2622" s="75" t="b">
        <f xml:space="preserve"> IF(AND(Edges[Relationship Date (UTC)] &gt;= Misc!$O$2, Edges[Relationship Date (UTC)] &lt;= Misc!$P$2,Edges[Tweet Date (UTC)] &gt;= Misc!$O$3, Edges[Tweet Date (UTC)] &lt;= Misc!$P$3,TRUE), TRUE, FALSE)</f>
        <v>1</v>
      </c>
      <c r="N2622" s="70"/>
      <c r="O2622" s="87" t="s">
        <v>1908</v>
      </c>
      <c r="P2622" s="90">
        <v>44081.404675925929</v>
      </c>
      <c r="Q2622" s="87" t="s">
        <v>2568</v>
      </c>
      <c r="R2622" s="92" t="s">
        <v>2715</v>
      </c>
      <c r="S2622" s="87" t="s">
        <v>2738</v>
      </c>
      <c r="T2622" s="87"/>
      <c r="U2622" s="90">
        <v>44081.404675925929</v>
      </c>
      <c r="V2622" s="92" t="s">
        <v>4663</v>
      </c>
      <c r="W2622" s="87"/>
      <c r="X2622" s="87"/>
      <c r="Y2622" s="96" t="s">
        <v>6663</v>
      </c>
      <c r="Z2622" s="87"/>
      <c r="AA2622" s="48"/>
      <c r="AB2622" s="49"/>
      <c r="AC2622" s="48"/>
      <c r="AD2622" s="49"/>
      <c r="AE2622" s="48"/>
      <c r="AF2622" s="49"/>
      <c r="AG2622" s="48"/>
      <c r="AH2622" s="49"/>
      <c r="AI2622" s="48"/>
    </row>
    <row r="2623" spans="1:35" x14ac:dyDescent="0.25">
      <c r="A2623" s="62" t="s">
        <v>1221</v>
      </c>
      <c r="B2623" s="62" t="s">
        <v>1165</v>
      </c>
      <c r="C2623" s="63"/>
      <c r="D2623" s="64"/>
      <c r="E2623" s="65"/>
      <c r="F2623" s="66"/>
      <c r="G2623" s="63"/>
      <c r="H2623" s="67"/>
      <c r="I2623" s="68"/>
      <c r="J2623" s="68"/>
      <c r="K2623" s="34"/>
      <c r="L2623" s="75">
        <v>2623</v>
      </c>
      <c r="M2623" s="75" t="b">
        <f xml:space="preserve"> IF(AND(Edges[Relationship Date (UTC)] &gt;= Misc!$O$2, Edges[Relationship Date (UTC)] &lt;= Misc!$P$2,Edges[Tweet Date (UTC)] &gt;= Misc!$O$3, Edges[Tweet Date (UTC)] &lt;= Misc!$P$3,TRUE), TRUE, FALSE)</f>
        <v>1</v>
      </c>
      <c r="N2623" s="70"/>
      <c r="O2623" s="87" t="s">
        <v>1908</v>
      </c>
      <c r="P2623" s="90">
        <v>44081.404675925929</v>
      </c>
      <c r="Q2623" s="87" t="s">
        <v>2568</v>
      </c>
      <c r="R2623" s="92" t="s">
        <v>2715</v>
      </c>
      <c r="S2623" s="87" t="s">
        <v>2738</v>
      </c>
      <c r="T2623" s="87"/>
      <c r="U2623" s="90">
        <v>44081.404675925929</v>
      </c>
      <c r="V2623" s="92" t="s">
        <v>4663</v>
      </c>
      <c r="W2623" s="87"/>
      <c r="X2623" s="87"/>
      <c r="Y2623" s="96" t="s">
        <v>6663</v>
      </c>
      <c r="Z2623" s="87"/>
      <c r="AA2623" s="48">
        <v>0</v>
      </c>
      <c r="AB2623" s="49">
        <v>0</v>
      </c>
      <c r="AC2623" s="48">
        <v>0</v>
      </c>
      <c r="AD2623" s="49">
        <v>0</v>
      </c>
      <c r="AE2623" s="48">
        <v>0</v>
      </c>
      <c r="AF2623" s="49">
        <v>0</v>
      </c>
      <c r="AG2623" s="48">
        <v>29</v>
      </c>
      <c r="AH2623" s="49">
        <v>100</v>
      </c>
      <c r="AI2623" s="48">
        <v>29</v>
      </c>
    </row>
    <row r="2624" spans="1:35" x14ac:dyDescent="0.25">
      <c r="A2624" s="62" t="s">
        <v>1221</v>
      </c>
      <c r="B2624" s="62" t="s">
        <v>1254</v>
      </c>
      <c r="C2624" s="63"/>
      <c r="D2624" s="64"/>
      <c r="E2624" s="65"/>
      <c r="F2624" s="66"/>
      <c r="G2624" s="63"/>
      <c r="H2624" s="67"/>
      <c r="I2624" s="68"/>
      <c r="J2624" s="68"/>
      <c r="K2624" s="34"/>
      <c r="L2624" s="75">
        <v>2624</v>
      </c>
      <c r="M2624" s="75" t="b">
        <f xml:space="preserve"> IF(AND(Edges[Relationship Date (UTC)] &gt;= Misc!$O$2, Edges[Relationship Date (UTC)] &lt;= Misc!$P$2,Edges[Tweet Date (UTC)] &gt;= Misc!$O$3, Edges[Tweet Date (UTC)] &lt;= Misc!$P$3,TRUE), TRUE, FALSE)</f>
        <v>1</v>
      </c>
      <c r="N2624" s="70"/>
      <c r="O2624" s="87" t="s">
        <v>1908</v>
      </c>
      <c r="P2624" s="90">
        <v>44081.405902777777</v>
      </c>
      <c r="Q2624" s="87" t="s">
        <v>2040</v>
      </c>
      <c r="R2624" s="87"/>
      <c r="S2624" s="87"/>
      <c r="T2624" s="87"/>
      <c r="U2624" s="90">
        <v>44081.405902777777</v>
      </c>
      <c r="V2624" s="92" t="s">
        <v>4664</v>
      </c>
      <c r="W2624" s="87"/>
      <c r="X2624" s="87"/>
      <c r="Y2624" s="96" t="s">
        <v>6664</v>
      </c>
      <c r="Z2624" s="87"/>
      <c r="AA2624" s="48">
        <v>0</v>
      </c>
      <c r="AB2624" s="49">
        <v>0</v>
      </c>
      <c r="AC2624" s="48">
        <v>0</v>
      </c>
      <c r="AD2624" s="49">
        <v>0</v>
      </c>
      <c r="AE2624" s="48">
        <v>0</v>
      </c>
      <c r="AF2624" s="49">
        <v>0</v>
      </c>
      <c r="AG2624" s="48">
        <v>42</v>
      </c>
      <c r="AH2624" s="49">
        <v>100</v>
      </c>
      <c r="AI2624" s="48">
        <v>42</v>
      </c>
    </row>
    <row r="2625" spans="1:35" x14ac:dyDescent="0.25">
      <c r="A2625" s="62" t="s">
        <v>1222</v>
      </c>
      <c r="B2625" s="62" t="s">
        <v>1352</v>
      </c>
      <c r="C2625" s="63"/>
      <c r="D2625" s="64"/>
      <c r="E2625" s="65"/>
      <c r="F2625" s="66"/>
      <c r="G2625" s="63"/>
      <c r="H2625" s="67"/>
      <c r="I2625" s="68"/>
      <c r="J2625" s="68"/>
      <c r="K2625" s="34"/>
      <c r="L2625" s="75">
        <v>2625</v>
      </c>
      <c r="M2625" s="75" t="b">
        <f xml:space="preserve"> IF(AND(Edges[Relationship Date (UTC)] &gt;= Misc!$O$2, Edges[Relationship Date (UTC)] &lt;= Misc!$P$2,Edges[Tweet Date (UTC)] &gt;= Misc!$O$3, Edges[Tweet Date (UTC)] &lt;= Misc!$P$3,TRUE), TRUE, FALSE)</f>
        <v>1</v>
      </c>
      <c r="N2625" s="70"/>
      <c r="O2625" s="87" t="s">
        <v>1908</v>
      </c>
      <c r="P2625" s="90">
        <v>44081.405914351853</v>
      </c>
      <c r="Q2625" s="87" t="s">
        <v>2569</v>
      </c>
      <c r="R2625" s="87"/>
      <c r="S2625" s="87"/>
      <c r="T2625" s="87" t="s">
        <v>2743</v>
      </c>
      <c r="U2625" s="90">
        <v>44081.405914351853</v>
      </c>
      <c r="V2625" s="92" t="s">
        <v>4665</v>
      </c>
      <c r="W2625" s="87"/>
      <c r="X2625" s="87"/>
      <c r="Y2625" s="96" t="s">
        <v>6665</v>
      </c>
      <c r="Z2625" s="87"/>
      <c r="AA2625" s="48">
        <v>0</v>
      </c>
      <c r="AB2625" s="49">
        <v>0</v>
      </c>
      <c r="AC2625" s="48">
        <v>0</v>
      </c>
      <c r="AD2625" s="49">
        <v>0</v>
      </c>
      <c r="AE2625" s="48">
        <v>0</v>
      </c>
      <c r="AF2625" s="49">
        <v>0</v>
      </c>
      <c r="AG2625" s="48">
        <v>27</v>
      </c>
      <c r="AH2625" s="49">
        <v>100</v>
      </c>
      <c r="AI2625" s="48">
        <v>27</v>
      </c>
    </row>
    <row r="2626" spans="1:35" x14ac:dyDescent="0.25">
      <c r="A2626" s="62" t="s">
        <v>1223</v>
      </c>
      <c r="B2626" s="62" t="s">
        <v>1523</v>
      </c>
      <c r="C2626" s="63"/>
      <c r="D2626" s="64"/>
      <c r="E2626" s="65"/>
      <c r="F2626" s="66"/>
      <c r="G2626" s="63"/>
      <c r="H2626" s="67"/>
      <c r="I2626" s="68"/>
      <c r="J2626" s="68"/>
      <c r="K2626" s="34"/>
      <c r="L2626" s="75">
        <v>2626</v>
      </c>
      <c r="M2626" s="75" t="b">
        <f xml:space="preserve"> IF(AND(Edges[Relationship Date (UTC)] &gt;= Misc!$O$2, Edges[Relationship Date (UTC)] &lt;= Misc!$P$2,Edges[Tweet Date (UTC)] &gt;= Misc!$O$3, Edges[Tweet Date (UTC)] &lt;= Misc!$P$3,TRUE), TRUE, FALSE)</f>
        <v>1</v>
      </c>
      <c r="N2626" s="70"/>
      <c r="O2626" s="87" t="s">
        <v>1908</v>
      </c>
      <c r="P2626" s="90">
        <v>44081.405914351853</v>
      </c>
      <c r="Q2626" s="87" t="s">
        <v>2103</v>
      </c>
      <c r="R2626" s="87"/>
      <c r="S2626" s="87"/>
      <c r="T2626" s="87" t="s">
        <v>2743</v>
      </c>
      <c r="U2626" s="90">
        <v>44081.405914351853</v>
      </c>
      <c r="V2626" s="92" t="s">
        <v>4666</v>
      </c>
      <c r="W2626" s="87"/>
      <c r="X2626" s="87"/>
      <c r="Y2626" s="96" t="s">
        <v>6666</v>
      </c>
      <c r="Z2626" s="87"/>
      <c r="AA2626" s="48">
        <v>0</v>
      </c>
      <c r="AB2626" s="49">
        <v>0</v>
      </c>
      <c r="AC2626" s="48">
        <v>0</v>
      </c>
      <c r="AD2626" s="49">
        <v>0</v>
      </c>
      <c r="AE2626" s="48">
        <v>0</v>
      </c>
      <c r="AF2626" s="49">
        <v>0</v>
      </c>
      <c r="AG2626" s="48">
        <v>3</v>
      </c>
      <c r="AH2626" s="49">
        <v>100</v>
      </c>
      <c r="AI2626" s="48">
        <v>3</v>
      </c>
    </row>
    <row r="2627" spans="1:35" x14ac:dyDescent="0.25">
      <c r="A2627" s="62" t="s">
        <v>1224</v>
      </c>
      <c r="B2627" s="62" t="s">
        <v>1165</v>
      </c>
      <c r="C2627" s="63"/>
      <c r="D2627" s="64"/>
      <c r="E2627" s="65"/>
      <c r="F2627" s="66"/>
      <c r="G2627" s="63"/>
      <c r="H2627" s="67"/>
      <c r="I2627" s="68"/>
      <c r="J2627" s="68"/>
      <c r="K2627" s="34"/>
      <c r="L2627" s="75">
        <v>2627</v>
      </c>
      <c r="M2627" s="75" t="b">
        <f xml:space="preserve"> IF(AND(Edges[Relationship Date (UTC)] &gt;= Misc!$O$2, Edges[Relationship Date (UTC)] &lt;= Misc!$P$2,Edges[Tweet Date (UTC)] &gt;= Misc!$O$3, Edges[Tweet Date (UTC)] &lt;= Misc!$P$3,TRUE), TRUE, FALSE)</f>
        <v>1</v>
      </c>
      <c r="N2627" s="70"/>
      <c r="O2627" s="87" t="s">
        <v>1908</v>
      </c>
      <c r="P2627" s="90">
        <v>44081.406030092592</v>
      </c>
      <c r="Q2627" s="87" t="s">
        <v>2570</v>
      </c>
      <c r="R2627" s="87"/>
      <c r="S2627" s="87"/>
      <c r="T2627" s="87" t="s">
        <v>2747</v>
      </c>
      <c r="U2627" s="90">
        <v>44081.406030092592</v>
      </c>
      <c r="V2627" s="92" t="s">
        <v>4667</v>
      </c>
      <c r="W2627" s="87"/>
      <c r="X2627" s="87"/>
      <c r="Y2627" s="96" t="s">
        <v>6667</v>
      </c>
      <c r="Z2627" s="87"/>
      <c r="AA2627" s="48">
        <v>0</v>
      </c>
      <c r="AB2627" s="49">
        <v>0</v>
      </c>
      <c r="AC2627" s="48">
        <v>0</v>
      </c>
      <c r="AD2627" s="49">
        <v>0</v>
      </c>
      <c r="AE2627" s="48">
        <v>0</v>
      </c>
      <c r="AF2627" s="49">
        <v>0</v>
      </c>
      <c r="AG2627" s="48">
        <v>28</v>
      </c>
      <c r="AH2627" s="49">
        <v>100</v>
      </c>
      <c r="AI2627" s="48">
        <v>28</v>
      </c>
    </row>
    <row r="2628" spans="1:35" x14ac:dyDescent="0.25">
      <c r="A2628" s="62" t="s">
        <v>1225</v>
      </c>
      <c r="B2628" s="62" t="s">
        <v>1165</v>
      </c>
      <c r="C2628" s="63"/>
      <c r="D2628" s="64"/>
      <c r="E2628" s="65"/>
      <c r="F2628" s="66"/>
      <c r="G2628" s="63"/>
      <c r="H2628" s="67"/>
      <c r="I2628" s="68"/>
      <c r="J2628" s="68"/>
      <c r="K2628" s="34"/>
      <c r="L2628" s="75">
        <v>2628</v>
      </c>
      <c r="M2628" s="75" t="b">
        <f xml:space="preserve"> IF(AND(Edges[Relationship Date (UTC)] &gt;= Misc!$O$2, Edges[Relationship Date (UTC)] &lt;= Misc!$P$2,Edges[Tweet Date (UTC)] &gt;= Misc!$O$3, Edges[Tweet Date (UTC)] &lt;= Misc!$P$3,TRUE), TRUE, FALSE)</f>
        <v>1</v>
      </c>
      <c r="N2628" s="70"/>
      <c r="O2628" s="87" t="s">
        <v>1908</v>
      </c>
      <c r="P2628" s="90">
        <v>44081.406134259261</v>
      </c>
      <c r="Q2628" s="87" t="s">
        <v>2220</v>
      </c>
      <c r="R2628" s="92" t="s">
        <v>2677</v>
      </c>
      <c r="S2628" s="87" t="s">
        <v>2738</v>
      </c>
      <c r="T2628" s="87" t="s">
        <v>2743</v>
      </c>
      <c r="U2628" s="90">
        <v>44081.406134259261</v>
      </c>
      <c r="V2628" s="92" t="s">
        <v>4668</v>
      </c>
      <c r="W2628" s="87"/>
      <c r="X2628" s="87"/>
      <c r="Y2628" s="96" t="s">
        <v>6668</v>
      </c>
      <c r="Z2628" s="87"/>
      <c r="AA2628" s="48">
        <v>0</v>
      </c>
      <c r="AB2628" s="49">
        <v>0</v>
      </c>
      <c r="AC2628" s="48">
        <v>0</v>
      </c>
      <c r="AD2628" s="49">
        <v>0</v>
      </c>
      <c r="AE2628" s="48">
        <v>0</v>
      </c>
      <c r="AF2628" s="49">
        <v>0</v>
      </c>
      <c r="AG2628" s="48">
        <v>16</v>
      </c>
      <c r="AH2628" s="49">
        <v>100</v>
      </c>
      <c r="AI2628" s="48">
        <v>16</v>
      </c>
    </row>
    <row r="2629" spans="1:35" x14ac:dyDescent="0.25">
      <c r="A2629" s="62" t="s">
        <v>1226</v>
      </c>
      <c r="B2629" s="62" t="s">
        <v>1165</v>
      </c>
      <c r="C2629" s="63"/>
      <c r="D2629" s="64"/>
      <c r="E2629" s="65"/>
      <c r="F2629" s="66"/>
      <c r="G2629" s="63"/>
      <c r="H2629" s="67"/>
      <c r="I2629" s="68"/>
      <c r="J2629" s="68"/>
      <c r="K2629" s="34"/>
      <c r="L2629" s="75">
        <v>2629</v>
      </c>
      <c r="M2629" s="75" t="b">
        <f xml:space="preserve"> IF(AND(Edges[Relationship Date (UTC)] &gt;= Misc!$O$2, Edges[Relationship Date (UTC)] &lt;= Misc!$P$2,Edges[Tweet Date (UTC)] &gt;= Misc!$O$3, Edges[Tweet Date (UTC)] &lt;= Misc!$P$3,TRUE), TRUE, FALSE)</f>
        <v>1</v>
      </c>
      <c r="N2629" s="70"/>
      <c r="O2629" s="87" t="s">
        <v>1908</v>
      </c>
      <c r="P2629" s="90">
        <v>44081.406192129631</v>
      </c>
      <c r="Q2629" s="87" t="s">
        <v>1921</v>
      </c>
      <c r="R2629" s="87"/>
      <c r="S2629" s="87"/>
      <c r="T2629" s="87" t="s">
        <v>2747</v>
      </c>
      <c r="U2629" s="90">
        <v>44081.406192129631</v>
      </c>
      <c r="V2629" s="92" t="s">
        <v>4669</v>
      </c>
      <c r="W2629" s="87"/>
      <c r="X2629" s="87"/>
      <c r="Y2629" s="96" t="s">
        <v>6669</v>
      </c>
      <c r="Z2629" s="87"/>
      <c r="AA2629" s="48">
        <v>0</v>
      </c>
      <c r="AB2629" s="49">
        <v>0</v>
      </c>
      <c r="AC2629" s="48">
        <v>0</v>
      </c>
      <c r="AD2629" s="49">
        <v>0</v>
      </c>
      <c r="AE2629" s="48">
        <v>0</v>
      </c>
      <c r="AF2629" s="49">
        <v>0</v>
      </c>
      <c r="AG2629" s="48">
        <v>26</v>
      </c>
      <c r="AH2629" s="49">
        <v>100</v>
      </c>
      <c r="AI2629" s="48">
        <v>26</v>
      </c>
    </row>
    <row r="2630" spans="1:35" x14ac:dyDescent="0.25">
      <c r="A2630" s="62" t="s">
        <v>1227</v>
      </c>
      <c r="B2630" s="62" t="s">
        <v>1165</v>
      </c>
      <c r="C2630" s="63"/>
      <c r="D2630" s="64"/>
      <c r="E2630" s="65"/>
      <c r="F2630" s="66"/>
      <c r="G2630" s="63"/>
      <c r="H2630" s="67"/>
      <c r="I2630" s="68"/>
      <c r="J2630" s="68"/>
      <c r="K2630" s="34"/>
      <c r="L2630" s="75">
        <v>2630</v>
      </c>
      <c r="M2630" s="75" t="b">
        <f xml:space="preserve"> IF(AND(Edges[Relationship Date (UTC)] &gt;= Misc!$O$2, Edges[Relationship Date (UTC)] &lt;= Misc!$P$2,Edges[Tweet Date (UTC)] &gt;= Misc!$O$3, Edges[Tweet Date (UTC)] &lt;= Misc!$P$3,TRUE), TRUE, FALSE)</f>
        <v>1</v>
      </c>
      <c r="N2630" s="70"/>
      <c r="O2630" s="87" t="s">
        <v>1908</v>
      </c>
      <c r="P2630" s="90">
        <v>44081.406273148146</v>
      </c>
      <c r="Q2630" s="87" t="s">
        <v>1932</v>
      </c>
      <c r="R2630" s="87"/>
      <c r="S2630" s="87"/>
      <c r="T2630" s="87" t="s">
        <v>2743</v>
      </c>
      <c r="U2630" s="90">
        <v>44081.406273148146</v>
      </c>
      <c r="V2630" s="92" t="s">
        <v>4670</v>
      </c>
      <c r="W2630" s="87"/>
      <c r="X2630" s="87"/>
      <c r="Y2630" s="96" t="s">
        <v>6670</v>
      </c>
      <c r="Z2630" s="87"/>
      <c r="AA2630" s="48">
        <v>0</v>
      </c>
      <c r="AB2630" s="49">
        <v>0</v>
      </c>
      <c r="AC2630" s="48">
        <v>0</v>
      </c>
      <c r="AD2630" s="49">
        <v>0</v>
      </c>
      <c r="AE2630" s="48">
        <v>0</v>
      </c>
      <c r="AF2630" s="49">
        <v>0</v>
      </c>
      <c r="AG2630" s="48">
        <v>26</v>
      </c>
      <c r="AH2630" s="49">
        <v>100</v>
      </c>
      <c r="AI2630" s="48">
        <v>26</v>
      </c>
    </row>
    <row r="2631" spans="1:35" x14ac:dyDescent="0.25">
      <c r="A2631" s="62" t="s">
        <v>1228</v>
      </c>
      <c r="B2631" s="62" t="s">
        <v>1865</v>
      </c>
      <c r="C2631" s="63"/>
      <c r="D2631" s="64"/>
      <c r="E2631" s="65"/>
      <c r="F2631" s="66"/>
      <c r="G2631" s="63"/>
      <c r="H2631" s="67"/>
      <c r="I2631" s="68"/>
      <c r="J2631" s="68"/>
      <c r="K2631" s="34"/>
      <c r="L2631" s="75">
        <v>2631</v>
      </c>
      <c r="M2631" s="75" t="b">
        <f xml:space="preserve"> IF(AND(Edges[Relationship Date (UTC)] &gt;= Misc!$O$2, Edges[Relationship Date (UTC)] &lt;= Misc!$P$2,Edges[Tweet Date (UTC)] &gt;= Misc!$O$3, Edges[Tweet Date (UTC)] &lt;= Misc!$P$3,TRUE), TRUE, FALSE)</f>
        <v>1</v>
      </c>
      <c r="N2631" s="70"/>
      <c r="O2631" s="87" t="s">
        <v>1908</v>
      </c>
      <c r="P2631" s="90">
        <v>44081.405335648145</v>
      </c>
      <c r="Q2631" s="87" t="s">
        <v>2571</v>
      </c>
      <c r="R2631" s="87"/>
      <c r="S2631" s="87"/>
      <c r="T2631" s="87" t="s">
        <v>2750</v>
      </c>
      <c r="U2631" s="90">
        <v>44081.405335648145</v>
      </c>
      <c r="V2631" s="92" t="s">
        <v>4671</v>
      </c>
      <c r="W2631" s="87"/>
      <c r="X2631" s="87"/>
      <c r="Y2631" s="96" t="s">
        <v>6671</v>
      </c>
      <c r="Z2631" s="87"/>
      <c r="AA2631" s="48">
        <v>0</v>
      </c>
      <c r="AB2631" s="49">
        <v>0</v>
      </c>
      <c r="AC2631" s="48">
        <v>0</v>
      </c>
      <c r="AD2631" s="49">
        <v>0</v>
      </c>
      <c r="AE2631" s="48">
        <v>0</v>
      </c>
      <c r="AF2631" s="49">
        <v>0</v>
      </c>
      <c r="AG2631" s="48">
        <v>12</v>
      </c>
      <c r="AH2631" s="49">
        <v>100</v>
      </c>
      <c r="AI2631" s="48">
        <v>12</v>
      </c>
    </row>
    <row r="2632" spans="1:35" x14ac:dyDescent="0.25">
      <c r="A2632" s="62" t="s">
        <v>1228</v>
      </c>
      <c r="B2632" s="62" t="s">
        <v>1458</v>
      </c>
      <c r="C2632" s="63"/>
      <c r="D2632" s="64"/>
      <c r="E2632" s="65"/>
      <c r="F2632" s="66"/>
      <c r="G2632" s="63"/>
      <c r="H2632" s="67"/>
      <c r="I2632" s="68"/>
      <c r="J2632" s="68"/>
      <c r="K2632" s="34"/>
      <c r="L2632" s="75">
        <v>2632</v>
      </c>
      <c r="M2632" s="75" t="b">
        <f xml:space="preserve"> IF(AND(Edges[Relationship Date (UTC)] &gt;= Misc!$O$2, Edges[Relationship Date (UTC)] &lt;= Misc!$P$2,Edges[Tweet Date (UTC)] &gt;= Misc!$O$3, Edges[Tweet Date (UTC)] &lt;= Misc!$P$3,TRUE), TRUE, FALSE)</f>
        <v>1</v>
      </c>
      <c r="N2632" s="70"/>
      <c r="O2632" s="87" t="s">
        <v>1908</v>
      </c>
      <c r="P2632" s="90">
        <v>44081.405335648145</v>
      </c>
      <c r="Q2632" s="87" t="s">
        <v>2571</v>
      </c>
      <c r="R2632" s="87"/>
      <c r="S2632" s="87"/>
      <c r="T2632" s="87" t="s">
        <v>2750</v>
      </c>
      <c r="U2632" s="90">
        <v>44081.405335648145</v>
      </c>
      <c r="V2632" s="92" t="s">
        <v>4671</v>
      </c>
      <c r="W2632" s="87"/>
      <c r="X2632" s="87"/>
      <c r="Y2632" s="96" t="s">
        <v>6671</v>
      </c>
      <c r="Z2632" s="87"/>
      <c r="AA2632" s="48"/>
      <c r="AB2632" s="49"/>
      <c r="AC2632" s="48"/>
      <c r="AD2632" s="49"/>
      <c r="AE2632" s="48"/>
      <c r="AF2632" s="49"/>
      <c r="AG2632" s="48"/>
      <c r="AH2632" s="49"/>
      <c r="AI2632" s="48"/>
    </row>
    <row r="2633" spans="1:35" x14ac:dyDescent="0.25">
      <c r="A2633" s="62" t="s">
        <v>1228</v>
      </c>
      <c r="B2633" s="62" t="s">
        <v>1458</v>
      </c>
      <c r="C2633" s="63"/>
      <c r="D2633" s="64"/>
      <c r="E2633" s="65"/>
      <c r="F2633" s="66"/>
      <c r="G2633" s="63"/>
      <c r="H2633" s="67"/>
      <c r="I2633" s="68"/>
      <c r="J2633" s="68"/>
      <c r="K2633" s="34"/>
      <c r="L2633" s="75">
        <v>2633</v>
      </c>
      <c r="M2633" s="75" t="b">
        <f xml:space="preserve"> IF(AND(Edges[Relationship Date (UTC)] &gt;= Misc!$O$2, Edges[Relationship Date (UTC)] &lt;= Misc!$P$2,Edges[Tweet Date (UTC)] &gt;= Misc!$O$3, Edges[Tweet Date (UTC)] &lt;= Misc!$P$3,TRUE), TRUE, FALSE)</f>
        <v>1</v>
      </c>
      <c r="N2633" s="70"/>
      <c r="O2633" s="87" t="s">
        <v>1908</v>
      </c>
      <c r="P2633" s="90">
        <v>44081.406284722223</v>
      </c>
      <c r="Q2633" s="87" t="s">
        <v>2073</v>
      </c>
      <c r="R2633" s="87"/>
      <c r="S2633" s="87"/>
      <c r="T2633" s="87" t="s">
        <v>2750</v>
      </c>
      <c r="U2633" s="90">
        <v>44081.406284722223</v>
      </c>
      <c r="V2633" s="92" t="s">
        <v>4672</v>
      </c>
      <c r="W2633" s="87"/>
      <c r="X2633" s="87"/>
      <c r="Y2633" s="96" t="s">
        <v>6672</v>
      </c>
      <c r="Z2633" s="87"/>
      <c r="AA2633" s="48"/>
      <c r="AB2633" s="49"/>
      <c r="AC2633" s="48"/>
      <c r="AD2633" s="49"/>
      <c r="AE2633" s="48"/>
      <c r="AF2633" s="49"/>
      <c r="AG2633" s="48"/>
      <c r="AH2633" s="49"/>
      <c r="AI2633" s="48"/>
    </row>
    <row r="2634" spans="1:35" x14ac:dyDescent="0.25">
      <c r="A2634" s="62" t="s">
        <v>1228</v>
      </c>
      <c r="B2634" s="62" t="s">
        <v>1496</v>
      </c>
      <c r="C2634" s="63"/>
      <c r="D2634" s="64"/>
      <c r="E2634" s="65"/>
      <c r="F2634" s="66"/>
      <c r="G2634" s="63"/>
      <c r="H2634" s="67"/>
      <c r="I2634" s="68"/>
      <c r="J2634" s="68"/>
      <c r="K2634" s="34"/>
      <c r="L2634" s="75">
        <v>2634</v>
      </c>
      <c r="M2634" s="75" t="b">
        <f xml:space="preserve"> IF(AND(Edges[Relationship Date (UTC)] &gt;= Misc!$O$2, Edges[Relationship Date (UTC)] &lt;= Misc!$P$2,Edges[Tweet Date (UTC)] &gt;= Misc!$O$3, Edges[Tweet Date (UTC)] &lt;= Misc!$P$3,TRUE), TRUE, FALSE)</f>
        <v>1</v>
      </c>
      <c r="N2634" s="70"/>
      <c r="O2634" s="87" t="s">
        <v>1908</v>
      </c>
      <c r="P2634" s="90">
        <v>44081.406284722223</v>
      </c>
      <c r="Q2634" s="87" t="s">
        <v>2073</v>
      </c>
      <c r="R2634" s="87"/>
      <c r="S2634" s="87"/>
      <c r="T2634" s="87" t="s">
        <v>2750</v>
      </c>
      <c r="U2634" s="90">
        <v>44081.406284722223</v>
      </c>
      <c r="V2634" s="92" t="s">
        <v>4672</v>
      </c>
      <c r="W2634" s="87"/>
      <c r="X2634" s="87"/>
      <c r="Y2634" s="96" t="s">
        <v>6672</v>
      </c>
      <c r="Z2634" s="87"/>
      <c r="AA2634" s="48"/>
      <c r="AB2634" s="49"/>
      <c r="AC2634" s="48"/>
      <c r="AD2634" s="49"/>
      <c r="AE2634" s="48"/>
      <c r="AF2634" s="49"/>
      <c r="AG2634" s="48"/>
      <c r="AH2634" s="49"/>
      <c r="AI2634" s="48"/>
    </row>
    <row r="2635" spans="1:35" x14ac:dyDescent="0.25">
      <c r="A2635" s="62" t="s">
        <v>1228</v>
      </c>
      <c r="B2635" s="62" t="s">
        <v>1459</v>
      </c>
      <c r="C2635" s="63"/>
      <c r="D2635" s="64"/>
      <c r="E2635" s="65"/>
      <c r="F2635" s="66"/>
      <c r="G2635" s="63"/>
      <c r="H2635" s="67"/>
      <c r="I2635" s="68"/>
      <c r="J2635" s="68"/>
      <c r="K2635" s="34"/>
      <c r="L2635" s="75">
        <v>2635</v>
      </c>
      <c r="M2635" s="75" t="b">
        <f xml:space="preserve"> IF(AND(Edges[Relationship Date (UTC)] &gt;= Misc!$O$2, Edges[Relationship Date (UTC)] &lt;= Misc!$P$2,Edges[Tweet Date (UTC)] &gt;= Misc!$O$3, Edges[Tweet Date (UTC)] &lt;= Misc!$P$3,TRUE), TRUE, FALSE)</f>
        <v>1</v>
      </c>
      <c r="N2635" s="70"/>
      <c r="O2635" s="87" t="s">
        <v>1908</v>
      </c>
      <c r="P2635" s="90">
        <v>44081.405335648145</v>
      </c>
      <c r="Q2635" s="87" t="s">
        <v>2571</v>
      </c>
      <c r="R2635" s="87"/>
      <c r="S2635" s="87"/>
      <c r="T2635" s="87" t="s">
        <v>2750</v>
      </c>
      <c r="U2635" s="90">
        <v>44081.405335648145</v>
      </c>
      <c r="V2635" s="92" t="s">
        <v>4671</v>
      </c>
      <c r="W2635" s="87"/>
      <c r="X2635" s="87"/>
      <c r="Y2635" s="96" t="s">
        <v>6671</v>
      </c>
      <c r="Z2635" s="87"/>
      <c r="AA2635" s="48"/>
      <c r="AB2635" s="49"/>
      <c r="AC2635" s="48"/>
      <c r="AD2635" s="49"/>
      <c r="AE2635" s="48"/>
      <c r="AF2635" s="49"/>
      <c r="AG2635" s="48"/>
      <c r="AH2635" s="49"/>
      <c r="AI2635" s="48"/>
    </row>
    <row r="2636" spans="1:35" x14ac:dyDescent="0.25">
      <c r="A2636" s="62" t="s">
        <v>1228</v>
      </c>
      <c r="B2636" s="62" t="s">
        <v>1460</v>
      </c>
      <c r="C2636" s="63"/>
      <c r="D2636" s="64"/>
      <c r="E2636" s="65"/>
      <c r="F2636" s="66"/>
      <c r="G2636" s="63"/>
      <c r="H2636" s="67"/>
      <c r="I2636" s="68"/>
      <c r="J2636" s="68"/>
      <c r="K2636" s="34"/>
      <c r="L2636" s="75">
        <v>2636</v>
      </c>
      <c r="M2636" s="75" t="b">
        <f xml:space="preserve"> IF(AND(Edges[Relationship Date (UTC)] &gt;= Misc!$O$2, Edges[Relationship Date (UTC)] &lt;= Misc!$P$2,Edges[Tweet Date (UTC)] &gt;= Misc!$O$3, Edges[Tweet Date (UTC)] &lt;= Misc!$P$3,TRUE), TRUE, FALSE)</f>
        <v>1</v>
      </c>
      <c r="N2636" s="70"/>
      <c r="O2636" s="87" t="s">
        <v>1908</v>
      </c>
      <c r="P2636" s="90">
        <v>44081.405335648145</v>
      </c>
      <c r="Q2636" s="87" t="s">
        <v>2571</v>
      </c>
      <c r="R2636" s="87"/>
      <c r="S2636" s="87"/>
      <c r="T2636" s="87" t="s">
        <v>2750</v>
      </c>
      <c r="U2636" s="90">
        <v>44081.405335648145</v>
      </c>
      <c r="V2636" s="92" t="s">
        <v>4671</v>
      </c>
      <c r="W2636" s="87"/>
      <c r="X2636" s="87"/>
      <c r="Y2636" s="96" t="s">
        <v>6671</v>
      </c>
      <c r="Z2636" s="87"/>
      <c r="AA2636" s="48"/>
      <c r="AB2636" s="49"/>
      <c r="AC2636" s="48"/>
      <c r="AD2636" s="49"/>
      <c r="AE2636" s="48"/>
      <c r="AF2636" s="49"/>
      <c r="AG2636" s="48"/>
      <c r="AH2636" s="49"/>
      <c r="AI2636" s="48"/>
    </row>
    <row r="2637" spans="1:35" x14ac:dyDescent="0.25">
      <c r="A2637" s="62" t="s">
        <v>1228</v>
      </c>
      <c r="B2637" s="62" t="s">
        <v>1461</v>
      </c>
      <c r="C2637" s="63"/>
      <c r="D2637" s="64"/>
      <c r="E2637" s="65"/>
      <c r="F2637" s="66"/>
      <c r="G2637" s="63"/>
      <c r="H2637" s="67"/>
      <c r="I2637" s="68"/>
      <c r="J2637" s="68"/>
      <c r="K2637" s="34"/>
      <c r="L2637" s="75">
        <v>2637</v>
      </c>
      <c r="M2637" s="75" t="b">
        <f xml:space="preserve"> IF(AND(Edges[Relationship Date (UTC)] &gt;= Misc!$O$2, Edges[Relationship Date (UTC)] &lt;= Misc!$P$2,Edges[Tweet Date (UTC)] &gt;= Misc!$O$3, Edges[Tweet Date (UTC)] &lt;= Misc!$P$3,TRUE), TRUE, FALSE)</f>
        <v>1</v>
      </c>
      <c r="N2637" s="70"/>
      <c r="O2637" s="87" t="s">
        <v>1908</v>
      </c>
      <c r="P2637" s="90">
        <v>44081.405335648145</v>
      </c>
      <c r="Q2637" s="87" t="s">
        <v>2571</v>
      </c>
      <c r="R2637" s="87"/>
      <c r="S2637" s="87"/>
      <c r="T2637" s="87" t="s">
        <v>2750</v>
      </c>
      <c r="U2637" s="90">
        <v>44081.405335648145</v>
      </c>
      <c r="V2637" s="92" t="s">
        <v>4671</v>
      </c>
      <c r="W2637" s="87"/>
      <c r="X2637" s="87"/>
      <c r="Y2637" s="96" t="s">
        <v>6671</v>
      </c>
      <c r="Z2637" s="87"/>
      <c r="AA2637" s="48"/>
      <c r="AB2637" s="49"/>
      <c r="AC2637" s="48"/>
      <c r="AD2637" s="49"/>
      <c r="AE2637" s="48"/>
      <c r="AF2637" s="49"/>
      <c r="AG2637" s="48"/>
      <c r="AH2637" s="49"/>
      <c r="AI2637" s="48"/>
    </row>
    <row r="2638" spans="1:35" x14ac:dyDescent="0.25">
      <c r="A2638" s="62" t="s">
        <v>1228</v>
      </c>
      <c r="B2638" s="62" t="s">
        <v>1462</v>
      </c>
      <c r="C2638" s="63"/>
      <c r="D2638" s="64"/>
      <c r="E2638" s="65"/>
      <c r="F2638" s="66"/>
      <c r="G2638" s="63"/>
      <c r="H2638" s="67"/>
      <c r="I2638" s="68"/>
      <c r="J2638" s="68"/>
      <c r="K2638" s="34"/>
      <c r="L2638" s="75">
        <v>2638</v>
      </c>
      <c r="M2638" s="75" t="b">
        <f xml:space="preserve"> IF(AND(Edges[Relationship Date (UTC)] &gt;= Misc!$O$2, Edges[Relationship Date (UTC)] &lt;= Misc!$P$2,Edges[Tweet Date (UTC)] &gt;= Misc!$O$3, Edges[Tweet Date (UTC)] &lt;= Misc!$P$3,TRUE), TRUE, FALSE)</f>
        <v>1</v>
      </c>
      <c r="N2638" s="70"/>
      <c r="O2638" s="87" t="s">
        <v>1908</v>
      </c>
      <c r="P2638" s="90">
        <v>44081.405335648145</v>
      </c>
      <c r="Q2638" s="87" t="s">
        <v>2571</v>
      </c>
      <c r="R2638" s="87"/>
      <c r="S2638" s="87"/>
      <c r="T2638" s="87" t="s">
        <v>2750</v>
      </c>
      <c r="U2638" s="90">
        <v>44081.405335648145</v>
      </c>
      <c r="V2638" s="92" t="s">
        <v>4671</v>
      </c>
      <c r="W2638" s="87"/>
      <c r="X2638" s="87"/>
      <c r="Y2638" s="96" t="s">
        <v>6671</v>
      </c>
      <c r="Z2638" s="87"/>
      <c r="AA2638" s="48"/>
      <c r="AB2638" s="49"/>
      <c r="AC2638" s="48"/>
      <c r="AD2638" s="49"/>
      <c r="AE2638" s="48"/>
      <c r="AF2638" s="49"/>
      <c r="AG2638" s="48"/>
      <c r="AH2638" s="49"/>
      <c r="AI2638" s="48"/>
    </row>
    <row r="2639" spans="1:35" x14ac:dyDescent="0.25">
      <c r="A2639" s="62" t="s">
        <v>1228</v>
      </c>
      <c r="B2639" s="62" t="s">
        <v>1354</v>
      </c>
      <c r="C2639" s="63"/>
      <c r="D2639" s="64"/>
      <c r="E2639" s="65"/>
      <c r="F2639" s="66"/>
      <c r="G2639" s="63"/>
      <c r="H2639" s="67"/>
      <c r="I2639" s="68"/>
      <c r="J2639" s="68"/>
      <c r="K2639" s="34"/>
      <c r="L2639" s="75">
        <v>2639</v>
      </c>
      <c r="M2639" s="75" t="b">
        <f xml:space="preserve"> IF(AND(Edges[Relationship Date (UTC)] &gt;= Misc!$O$2, Edges[Relationship Date (UTC)] &lt;= Misc!$P$2,Edges[Tweet Date (UTC)] &gt;= Misc!$O$3, Edges[Tweet Date (UTC)] &lt;= Misc!$P$3,TRUE), TRUE, FALSE)</f>
        <v>1</v>
      </c>
      <c r="N2639" s="70"/>
      <c r="O2639" s="87" t="s">
        <v>1908</v>
      </c>
      <c r="P2639" s="90">
        <v>44081.405335648145</v>
      </c>
      <c r="Q2639" s="87" t="s">
        <v>2571</v>
      </c>
      <c r="R2639" s="87"/>
      <c r="S2639" s="87"/>
      <c r="T2639" s="87" t="s">
        <v>2750</v>
      </c>
      <c r="U2639" s="90">
        <v>44081.405335648145</v>
      </c>
      <c r="V2639" s="92" t="s">
        <v>4671</v>
      </c>
      <c r="W2639" s="87"/>
      <c r="X2639" s="87"/>
      <c r="Y2639" s="96" t="s">
        <v>6671</v>
      </c>
      <c r="Z2639" s="87"/>
      <c r="AA2639" s="48"/>
      <c r="AB2639" s="49"/>
      <c r="AC2639" s="48"/>
      <c r="AD2639" s="49"/>
      <c r="AE2639" s="48"/>
      <c r="AF2639" s="49"/>
      <c r="AG2639" s="48"/>
      <c r="AH2639" s="49"/>
      <c r="AI2639" s="48"/>
    </row>
    <row r="2640" spans="1:35" x14ac:dyDescent="0.25">
      <c r="A2640" s="62" t="s">
        <v>1228</v>
      </c>
      <c r="B2640" s="62" t="s">
        <v>1355</v>
      </c>
      <c r="C2640" s="63"/>
      <c r="D2640" s="64"/>
      <c r="E2640" s="65"/>
      <c r="F2640" s="66"/>
      <c r="G2640" s="63"/>
      <c r="H2640" s="67"/>
      <c r="I2640" s="68"/>
      <c r="J2640" s="68"/>
      <c r="K2640" s="34"/>
      <c r="L2640" s="75">
        <v>2640</v>
      </c>
      <c r="M2640" s="75" t="b">
        <f xml:space="preserve"> IF(AND(Edges[Relationship Date (UTC)] &gt;= Misc!$O$2, Edges[Relationship Date (UTC)] &lt;= Misc!$P$2,Edges[Tweet Date (UTC)] &gt;= Misc!$O$3, Edges[Tweet Date (UTC)] &lt;= Misc!$P$3,TRUE), TRUE, FALSE)</f>
        <v>1</v>
      </c>
      <c r="N2640" s="70"/>
      <c r="O2640" s="87" t="s">
        <v>1908</v>
      </c>
      <c r="P2640" s="90">
        <v>44081.405335648145</v>
      </c>
      <c r="Q2640" s="87" t="s">
        <v>2571</v>
      </c>
      <c r="R2640" s="87"/>
      <c r="S2640" s="87"/>
      <c r="T2640" s="87" t="s">
        <v>2750</v>
      </c>
      <c r="U2640" s="90">
        <v>44081.405335648145</v>
      </c>
      <c r="V2640" s="92" t="s">
        <v>4671</v>
      </c>
      <c r="W2640" s="87"/>
      <c r="X2640" s="87"/>
      <c r="Y2640" s="96" t="s">
        <v>6671</v>
      </c>
      <c r="Z2640" s="87"/>
      <c r="AA2640" s="48"/>
      <c r="AB2640" s="49"/>
      <c r="AC2640" s="48"/>
      <c r="AD2640" s="49"/>
      <c r="AE2640" s="48"/>
      <c r="AF2640" s="49"/>
      <c r="AG2640" s="48"/>
      <c r="AH2640" s="49"/>
      <c r="AI2640" s="48"/>
    </row>
    <row r="2641" spans="1:35" x14ac:dyDescent="0.25">
      <c r="A2641" s="62" t="s">
        <v>1228</v>
      </c>
      <c r="B2641" s="62" t="s">
        <v>1459</v>
      </c>
      <c r="C2641" s="63"/>
      <c r="D2641" s="64"/>
      <c r="E2641" s="65"/>
      <c r="F2641" s="66"/>
      <c r="G2641" s="63"/>
      <c r="H2641" s="67"/>
      <c r="I2641" s="68"/>
      <c r="J2641" s="68"/>
      <c r="K2641" s="34"/>
      <c r="L2641" s="75">
        <v>2641</v>
      </c>
      <c r="M2641" s="75" t="b">
        <f xml:space="preserve"> IF(AND(Edges[Relationship Date (UTC)] &gt;= Misc!$O$2, Edges[Relationship Date (UTC)] &lt;= Misc!$P$2,Edges[Tweet Date (UTC)] &gt;= Misc!$O$3, Edges[Tweet Date (UTC)] &lt;= Misc!$P$3,TRUE), TRUE, FALSE)</f>
        <v>1</v>
      </c>
      <c r="N2641" s="70"/>
      <c r="O2641" s="87" t="s">
        <v>1908</v>
      </c>
      <c r="P2641" s="90">
        <v>44081.406284722223</v>
      </c>
      <c r="Q2641" s="87" t="s">
        <v>2073</v>
      </c>
      <c r="R2641" s="87"/>
      <c r="S2641" s="87"/>
      <c r="T2641" s="87" t="s">
        <v>2750</v>
      </c>
      <c r="U2641" s="90">
        <v>44081.406284722223</v>
      </c>
      <c r="V2641" s="92" t="s">
        <v>4672</v>
      </c>
      <c r="W2641" s="87"/>
      <c r="X2641" s="87"/>
      <c r="Y2641" s="96" t="s">
        <v>6672</v>
      </c>
      <c r="Z2641" s="87"/>
      <c r="AA2641" s="48"/>
      <c r="AB2641" s="49"/>
      <c r="AC2641" s="48"/>
      <c r="AD2641" s="49"/>
      <c r="AE2641" s="48"/>
      <c r="AF2641" s="49"/>
      <c r="AG2641" s="48"/>
      <c r="AH2641" s="49"/>
      <c r="AI2641" s="48"/>
    </row>
    <row r="2642" spans="1:35" x14ac:dyDescent="0.25">
      <c r="A2642" s="62" t="s">
        <v>1228</v>
      </c>
      <c r="B2642" s="62" t="s">
        <v>1460</v>
      </c>
      <c r="C2642" s="63"/>
      <c r="D2642" s="64"/>
      <c r="E2642" s="65"/>
      <c r="F2642" s="66"/>
      <c r="G2642" s="63"/>
      <c r="H2642" s="67"/>
      <c r="I2642" s="68"/>
      <c r="J2642" s="68"/>
      <c r="K2642" s="34"/>
      <c r="L2642" s="75">
        <v>2642</v>
      </c>
      <c r="M2642" s="75" t="b">
        <f xml:space="preserve"> IF(AND(Edges[Relationship Date (UTC)] &gt;= Misc!$O$2, Edges[Relationship Date (UTC)] &lt;= Misc!$P$2,Edges[Tweet Date (UTC)] &gt;= Misc!$O$3, Edges[Tweet Date (UTC)] &lt;= Misc!$P$3,TRUE), TRUE, FALSE)</f>
        <v>1</v>
      </c>
      <c r="N2642" s="70"/>
      <c r="O2642" s="87" t="s">
        <v>1908</v>
      </c>
      <c r="P2642" s="90">
        <v>44081.406284722223</v>
      </c>
      <c r="Q2642" s="87" t="s">
        <v>2073</v>
      </c>
      <c r="R2642" s="87"/>
      <c r="S2642" s="87"/>
      <c r="T2642" s="87" t="s">
        <v>2750</v>
      </c>
      <c r="U2642" s="90">
        <v>44081.406284722223</v>
      </c>
      <c r="V2642" s="92" t="s">
        <v>4672</v>
      </c>
      <c r="W2642" s="87"/>
      <c r="X2642" s="87"/>
      <c r="Y2642" s="96" t="s">
        <v>6672</v>
      </c>
      <c r="Z2642" s="87"/>
      <c r="AA2642" s="48"/>
      <c r="AB2642" s="49"/>
      <c r="AC2642" s="48"/>
      <c r="AD2642" s="49"/>
      <c r="AE2642" s="48"/>
      <c r="AF2642" s="49"/>
      <c r="AG2642" s="48"/>
      <c r="AH2642" s="49"/>
      <c r="AI2642" s="48"/>
    </row>
    <row r="2643" spans="1:35" x14ac:dyDescent="0.25">
      <c r="A2643" s="62" t="s">
        <v>1228</v>
      </c>
      <c r="B2643" s="62" t="s">
        <v>1461</v>
      </c>
      <c r="C2643" s="63"/>
      <c r="D2643" s="64"/>
      <c r="E2643" s="65"/>
      <c r="F2643" s="66"/>
      <c r="G2643" s="63"/>
      <c r="H2643" s="67"/>
      <c r="I2643" s="68"/>
      <c r="J2643" s="68"/>
      <c r="K2643" s="34"/>
      <c r="L2643" s="75">
        <v>2643</v>
      </c>
      <c r="M2643" s="75" t="b">
        <f xml:space="preserve"> IF(AND(Edges[Relationship Date (UTC)] &gt;= Misc!$O$2, Edges[Relationship Date (UTC)] &lt;= Misc!$P$2,Edges[Tweet Date (UTC)] &gt;= Misc!$O$3, Edges[Tweet Date (UTC)] &lt;= Misc!$P$3,TRUE), TRUE, FALSE)</f>
        <v>1</v>
      </c>
      <c r="N2643" s="70"/>
      <c r="O2643" s="87" t="s">
        <v>1908</v>
      </c>
      <c r="P2643" s="90">
        <v>44081.406284722223</v>
      </c>
      <c r="Q2643" s="87" t="s">
        <v>2073</v>
      </c>
      <c r="R2643" s="87"/>
      <c r="S2643" s="87"/>
      <c r="T2643" s="87" t="s">
        <v>2750</v>
      </c>
      <c r="U2643" s="90">
        <v>44081.406284722223</v>
      </c>
      <c r="V2643" s="92" t="s">
        <v>4672</v>
      </c>
      <c r="W2643" s="87"/>
      <c r="X2643" s="87"/>
      <c r="Y2643" s="96" t="s">
        <v>6672</v>
      </c>
      <c r="Z2643" s="87"/>
      <c r="AA2643" s="48"/>
      <c r="AB2643" s="49"/>
      <c r="AC2643" s="48"/>
      <c r="AD2643" s="49"/>
      <c r="AE2643" s="48"/>
      <c r="AF2643" s="49"/>
      <c r="AG2643" s="48"/>
      <c r="AH2643" s="49"/>
      <c r="AI2643" s="48"/>
    </row>
    <row r="2644" spans="1:35" x14ac:dyDescent="0.25">
      <c r="A2644" s="62" t="s">
        <v>1228</v>
      </c>
      <c r="B2644" s="62" t="s">
        <v>1462</v>
      </c>
      <c r="C2644" s="63"/>
      <c r="D2644" s="64"/>
      <c r="E2644" s="65"/>
      <c r="F2644" s="66"/>
      <c r="G2644" s="63"/>
      <c r="H2644" s="67"/>
      <c r="I2644" s="68"/>
      <c r="J2644" s="68"/>
      <c r="K2644" s="34"/>
      <c r="L2644" s="75">
        <v>2644</v>
      </c>
      <c r="M2644" s="75" t="b">
        <f xml:space="preserve"> IF(AND(Edges[Relationship Date (UTC)] &gt;= Misc!$O$2, Edges[Relationship Date (UTC)] &lt;= Misc!$P$2,Edges[Tweet Date (UTC)] &gt;= Misc!$O$3, Edges[Tweet Date (UTC)] &lt;= Misc!$P$3,TRUE), TRUE, FALSE)</f>
        <v>1</v>
      </c>
      <c r="N2644" s="70"/>
      <c r="O2644" s="87" t="s">
        <v>1908</v>
      </c>
      <c r="P2644" s="90">
        <v>44081.406284722223</v>
      </c>
      <c r="Q2644" s="87" t="s">
        <v>2073</v>
      </c>
      <c r="R2644" s="87"/>
      <c r="S2644" s="87"/>
      <c r="T2644" s="87" t="s">
        <v>2750</v>
      </c>
      <c r="U2644" s="90">
        <v>44081.406284722223</v>
      </c>
      <c r="V2644" s="92" t="s">
        <v>4672</v>
      </c>
      <c r="W2644" s="87"/>
      <c r="X2644" s="87"/>
      <c r="Y2644" s="96" t="s">
        <v>6672</v>
      </c>
      <c r="Z2644" s="87"/>
      <c r="AA2644" s="48"/>
      <c r="AB2644" s="49"/>
      <c r="AC2644" s="48"/>
      <c r="AD2644" s="49"/>
      <c r="AE2644" s="48"/>
      <c r="AF2644" s="49"/>
      <c r="AG2644" s="48"/>
      <c r="AH2644" s="49"/>
      <c r="AI2644" s="48"/>
    </row>
    <row r="2645" spans="1:35" x14ac:dyDescent="0.25">
      <c r="A2645" s="62" t="s">
        <v>1228</v>
      </c>
      <c r="B2645" s="62" t="s">
        <v>1354</v>
      </c>
      <c r="C2645" s="63"/>
      <c r="D2645" s="64"/>
      <c r="E2645" s="65"/>
      <c r="F2645" s="66"/>
      <c r="G2645" s="63"/>
      <c r="H2645" s="67"/>
      <c r="I2645" s="68"/>
      <c r="J2645" s="68"/>
      <c r="K2645" s="34"/>
      <c r="L2645" s="75">
        <v>2645</v>
      </c>
      <c r="M2645" s="75" t="b">
        <f xml:space="preserve"> IF(AND(Edges[Relationship Date (UTC)] &gt;= Misc!$O$2, Edges[Relationship Date (UTC)] &lt;= Misc!$P$2,Edges[Tweet Date (UTC)] &gt;= Misc!$O$3, Edges[Tweet Date (UTC)] &lt;= Misc!$P$3,TRUE), TRUE, FALSE)</f>
        <v>1</v>
      </c>
      <c r="N2645" s="70"/>
      <c r="O2645" s="87" t="s">
        <v>1908</v>
      </c>
      <c r="P2645" s="90">
        <v>44081.406284722223</v>
      </c>
      <c r="Q2645" s="87" t="s">
        <v>2073</v>
      </c>
      <c r="R2645" s="87"/>
      <c r="S2645" s="87"/>
      <c r="T2645" s="87" t="s">
        <v>2750</v>
      </c>
      <c r="U2645" s="90">
        <v>44081.406284722223</v>
      </c>
      <c r="V2645" s="92" t="s">
        <v>4672</v>
      </c>
      <c r="W2645" s="87"/>
      <c r="X2645" s="87"/>
      <c r="Y2645" s="96" t="s">
        <v>6672</v>
      </c>
      <c r="Z2645" s="87"/>
      <c r="AA2645" s="48"/>
      <c r="AB2645" s="49"/>
      <c r="AC2645" s="48"/>
      <c r="AD2645" s="49"/>
      <c r="AE2645" s="48"/>
      <c r="AF2645" s="49"/>
      <c r="AG2645" s="48"/>
      <c r="AH2645" s="49"/>
      <c r="AI2645" s="48"/>
    </row>
    <row r="2646" spans="1:35" x14ac:dyDescent="0.25">
      <c r="A2646" s="62" t="s">
        <v>1228</v>
      </c>
      <c r="B2646" s="62" t="s">
        <v>1355</v>
      </c>
      <c r="C2646" s="63"/>
      <c r="D2646" s="64"/>
      <c r="E2646" s="65"/>
      <c r="F2646" s="66"/>
      <c r="G2646" s="63"/>
      <c r="H2646" s="67"/>
      <c r="I2646" s="68"/>
      <c r="J2646" s="68"/>
      <c r="K2646" s="34"/>
      <c r="L2646" s="75">
        <v>2646</v>
      </c>
      <c r="M2646" s="75" t="b">
        <f xml:space="preserve"> IF(AND(Edges[Relationship Date (UTC)] &gt;= Misc!$O$2, Edges[Relationship Date (UTC)] &lt;= Misc!$P$2,Edges[Tweet Date (UTC)] &gt;= Misc!$O$3, Edges[Tweet Date (UTC)] &lt;= Misc!$P$3,TRUE), TRUE, FALSE)</f>
        <v>1</v>
      </c>
      <c r="N2646" s="70"/>
      <c r="O2646" s="87" t="s">
        <v>1908</v>
      </c>
      <c r="P2646" s="90">
        <v>44081.406284722223</v>
      </c>
      <c r="Q2646" s="87" t="s">
        <v>2073</v>
      </c>
      <c r="R2646" s="87"/>
      <c r="S2646" s="87"/>
      <c r="T2646" s="87" t="s">
        <v>2750</v>
      </c>
      <c r="U2646" s="90">
        <v>44081.406284722223</v>
      </c>
      <c r="V2646" s="92" t="s">
        <v>4672</v>
      </c>
      <c r="W2646" s="87"/>
      <c r="X2646" s="87"/>
      <c r="Y2646" s="96" t="s">
        <v>6672</v>
      </c>
      <c r="Z2646" s="87"/>
      <c r="AA2646" s="48">
        <v>0</v>
      </c>
      <c r="AB2646" s="49">
        <v>0</v>
      </c>
      <c r="AC2646" s="48">
        <v>0</v>
      </c>
      <c r="AD2646" s="49">
        <v>0</v>
      </c>
      <c r="AE2646" s="48">
        <v>0</v>
      </c>
      <c r="AF2646" s="49">
        <v>0</v>
      </c>
      <c r="AG2646" s="48">
        <v>12</v>
      </c>
      <c r="AH2646" s="49">
        <v>100</v>
      </c>
      <c r="AI2646" s="48">
        <v>12</v>
      </c>
    </row>
    <row r="2647" spans="1:35" x14ac:dyDescent="0.25">
      <c r="A2647" s="62" t="s">
        <v>1229</v>
      </c>
      <c r="B2647" s="62" t="s">
        <v>1512</v>
      </c>
      <c r="C2647" s="63"/>
      <c r="D2647" s="64"/>
      <c r="E2647" s="65"/>
      <c r="F2647" s="66"/>
      <c r="G2647" s="63"/>
      <c r="H2647" s="67"/>
      <c r="I2647" s="68"/>
      <c r="J2647" s="68"/>
      <c r="K2647" s="34"/>
      <c r="L2647" s="75">
        <v>2647</v>
      </c>
      <c r="M2647" s="75" t="b">
        <f xml:space="preserve"> IF(AND(Edges[Relationship Date (UTC)] &gt;= Misc!$O$2, Edges[Relationship Date (UTC)] &lt;= Misc!$P$2,Edges[Tweet Date (UTC)] &gt;= Misc!$O$3, Edges[Tweet Date (UTC)] &lt;= Misc!$P$3,TRUE), TRUE, FALSE)</f>
        <v>1</v>
      </c>
      <c r="N2647" s="70"/>
      <c r="O2647" s="87" t="s">
        <v>1908</v>
      </c>
      <c r="P2647" s="90">
        <v>44081.4062962963</v>
      </c>
      <c r="Q2647" s="87" t="s">
        <v>2096</v>
      </c>
      <c r="R2647" s="87"/>
      <c r="S2647" s="87"/>
      <c r="T2647" s="87" t="s">
        <v>2743</v>
      </c>
      <c r="U2647" s="90">
        <v>44081.4062962963</v>
      </c>
      <c r="V2647" s="92" t="s">
        <v>4673</v>
      </c>
      <c r="W2647" s="87"/>
      <c r="X2647" s="87"/>
      <c r="Y2647" s="96" t="s">
        <v>6673</v>
      </c>
      <c r="Z2647" s="87"/>
      <c r="AA2647" s="48">
        <v>0</v>
      </c>
      <c r="AB2647" s="49">
        <v>0</v>
      </c>
      <c r="AC2647" s="48">
        <v>0</v>
      </c>
      <c r="AD2647" s="49">
        <v>0</v>
      </c>
      <c r="AE2647" s="48">
        <v>0</v>
      </c>
      <c r="AF2647" s="49">
        <v>0</v>
      </c>
      <c r="AG2647" s="48">
        <v>43</v>
      </c>
      <c r="AH2647" s="49">
        <v>100</v>
      </c>
      <c r="AI2647" s="48">
        <v>43</v>
      </c>
    </row>
    <row r="2648" spans="1:35" x14ac:dyDescent="0.25">
      <c r="A2648" s="62" t="s">
        <v>1230</v>
      </c>
      <c r="B2648" s="62" t="s">
        <v>1866</v>
      </c>
      <c r="C2648" s="63"/>
      <c r="D2648" s="64"/>
      <c r="E2648" s="65"/>
      <c r="F2648" s="66"/>
      <c r="G2648" s="63"/>
      <c r="H2648" s="67"/>
      <c r="I2648" s="68"/>
      <c r="J2648" s="68"/>
      <c r="K2648" s="34"/>
      <c r="L2648" s="75">
        <v>2648</v>
      </c>
      <c r="M2648" s="75" t="b">
        <f xml:space="preserve"> IF(AND(Edges[Relationship Date (UTC)] &gt;= Misc!$O$2, Edges[Relationship Date (UTC)] &lt;= Misc!$P$2,Edges[Tweet Date (UTC)] &gt;= Misc!$O$3, Edges[Tweet Date (UTC)] &lt;= Misc!$P$3,TRUE), TRUE, FALSE)</f>
        <v>1</v>
      </c>
      <c r="N2648" s="70"/>
      <c r="O2648" s="87" t="s">
        <v>1908</v>
      </c>
      <c r="P2648" s="90">
        <v>44081.406307870369</v>
      </c>
      <c r="Q2648" s="87" t="s">
        <v>2572</v>
      </c>
      <c r="R2648" s="87"/>
      <c r="S2648" s="87"/>
      <c r="T2648" s="87" t="s">
        <v>2892</v>
      </c>
      <c r="U2648" s="90">
        <v>44081.406307870369</v>
      </c>
      <c r="V2648" s="92" t="s">
        <v>4674</v>
      </c>
      <c r="W2648" s="87"/>
      <c r="X2648" s="87"/>
      <c r="Y2648" s="96" t="s">
        <v>6674</v>
      </c>
      <c r="Z2648" s="87"/>
      <c r="AA2648" s="48">
        <v>0</v>
      </c>
      <c r="AB2648" s="49">
        <v>0</v>
      </c>
      <c r="AC2648" s="48">
        <v>0</v>
      </c>
      <c r="AD2648" s="49">
        <v>0</v>
      </c>
      <c r="AE2648" s="48">
        <v>0</v>
      </c>
      <c r="AF2648" s="49">
        <v>0</v>
      </c>
      <c r="AG2648" s="48">
        <v>22</v>
      </c>
      <c r="AH2648" s="49">
        <v>100</v>
      </c>
      <c r="AI2648" s="48">
        <v>22</v>
      </c>
    </row>
    <row r="2649" spans="1:35" x14ac:dyDescent="0.25">
      <c r="A2649" s="62" t="s">
        <v>1231</v>
      </c>
      <c r="B2649" s="62" t="s">
        <v>1867</v>
      </c>
      <c r="C2649" s="63"/>
      <c r="D2649" s="64"/>
      <c r="E2649" s="65"/>
      <c r="F2649" s="66"/>
      <c r="G2649" s="63"/>
      <c r="H2649" s="67"/>
      <c r="I2649" s="68"/>
      <c r="J2649" s="68"/>
      <c r="K2649" s="34"/>
      <c r="L2649" s="75">
        <v>2649</v>
      </c>
      <c r="M2649" s="75" t="b">
        <f xml:space="preserve"> IF(AND(Edges[Relationship Date (UTC)] &gt;= Misc!$O$2, Edges[Relationship Date (UTC)] &lt;= Misc!$P$2,Edges[Tweet Date (UTC)] &gt;= Misc!$O$3, Edges[Tweet Date (UTC)] &lt;= Misc!$P$3,TRUE), TRUE, FALSE)</f>
        <v>1</v>
      </c>
      <c r="N2649" s="70"/>
      <c r="O2649" s="87" t="s">
        <v>1908</v>
      </c>
      <c r="P2649" s="90">
        <v>44081.406423611108</v>
      </c>
      <c r="Q2649" s="87" t="s">
        <v>2573</v>
      </c>
      <c r="R2649" s="87"/>
      <c r="S2649" s="87"/>
      <c r="T2649" s="87" t="s">
        <v>2771</v>
      </c>
      <c r="U2649" s="90">
        <v>44081.406423611108</v>
      </c>
      <c r="V2649" s="92" t="s">
        <v>4675</v>
      </c>
      <c r="W2649" s="87"/>
      <c r="X2649" s="87"/>
      <c r="Y2649" s="96" t="s">
        <v>6675</v>
      </c>
      <c r="Z2649" s="87"/>
      <c r="AA2649" s="48">
        <v>0</v>
      </c>
      <c r="AB2649" s="49">
        <v>0</v>
      </c>
      <c r="AC2649" s="48">
        <v>0</v>
      </c>
      <c r="AD2649" s="49">
        <v>0</v>
      </c>
      <c r="AE2649" s="48">
        <v>0</v>
      </c>
      <c r="AF2649" s="49">
        <v>0</v>
      </c>
      <c r="AG2649" s="48">
        <v>40</v>
      </c>
      <c r="AH2649" s="49">
        <v>100</v>
      </c>
      <c r="AI2649" s="48">
        <v>40</v>
      </c>
    </row>
    <row r="2650" spans="1:35" x14ac:dyDescent="0.25">
      <c r="A2650" s="62" t="s">
        <v>1232</v>
      </c>
      <c r="B2650" s="62" t="s">
        <v>1749</v>
      </c>
      <c r="C2650" s="63"/>
      <c r="D2650" s="64"/>
      <c r="E2650" s="65"/>
      <c r="F2650" s="66"/>
      <c r="G2650" s="63"/>
      <c r="H2650" s="67"/>
      <c r="I2650" s="68"/>
      <c r="J2650" s="68"/>
      <c r="K2650" s="34"/>
      <c r="L2650" s="75">
        <v>2650</v>
      </c>
      <c r="M2650" s="75" t="b">
        <f xml:space="preserve"> IF(AND(Edges[Relationship Date (UTC)] &gt;= Misc!$O$2, Edges[Relationship Date (UTC)] &lt;= Misc!$P$2,Edges[Tweet Date (UTC)] &gt;= Misc!$O$3, Edges[Tweet Date (UTC)] &lt;= Misc!$P$3,TRUE), TRUE, FALSE)</f>
        <v>1</v>
      </c>
      <c r="N2650" s="70"/>
      <c r="O2650" s="87" t="s">
        <v>1908</v>
      </c>
      <c r="P2650" s="90">
        <v>44081.397615740738</v>
      </c>
      <c r="Q2650" s="87" t="s">
        <v>2378</v>
      </c>
      <c r="R2650" s="87"/>
      <c r="S2650" s="87"/>
      <c r="T2650" s="87"/>
      <c r="U2650" s="90">
        <v>44081.397615740738</v>
      </c>
      <c r="V2650" s="92" t="s">
        <v>4676</v>
      </c>
      <c r="W2650" s="87"/>
      <c r="X2650" s="87"/>
      <c r="Y2650" s="96" t="s">
        <v>6676</v>
      </c>
      <c r="Z2650" s="87"/>
      <c r="AA2650" s="48">
        <v>0</v>
      </c>
      <c r="AB2650" s="49">
        <v>0</v>
      </c>
      <c r="AC2650" s="48">
        <v>2</v>
      </c>
      <c r="AD2650" s="49">
        <v>8.695652173913043</v>
      </c>
      <c r="AE2650" s="48">
        <v>0</v>
      </c>
      <c r="AF2650" s="49">
        <v>0</v>
      </c>
      <c r="AG2650" s="48">
        <v>21</v>
      </c>
      <c r="AH2650" s="49">
        <v>91.304347826086953</v>
      </c>
      <c r="AI2650" s="48">
        <v>23</v>
      </c>
    </row>
    <row r="2651" spans="1:35" x14ac:dyDescent="0.25">
      <c r="A2651" s="62" t="s">
        <v>1232</v>
      </c>
      <c r="B2651" s="62" t="s">
        <v>1748</v>
      </c>
      <c r="C2651" s="63"/>
      <c r="D2651" s="64"/>
      <c r="E2651" s="65"/>
      <c r="F2651" s="66"/>
      <c r="G2651" s="63"/>
      <c r="H2651" s="67"/>
      <c r="I2651" s="68"/>
      <c r="J2651" s="68"/>
      <c r="K2651" s="34"/>
      <c r="L2651" s="75">
        <v>2651</v>
      </c>
      <c r="M2651" s="75" t="b">
        <f xml:space="preserve"> IF(AND(Edges[Relationship Date (UTC)] &gt;= Misc!$O$2, Edges[Relationship Date (UTC)] &lt;= Misc!$P$2,Edges[Tweet Date (UTC)] &gt;= Misc!$O$3, Edges[Tweet Date (UTC)] &lt;= Misc!$P$3,TRUE), TRUE, FALSE)</f>
        <v>1</v>
      </c>
      <c r="N2651" s="70"/>
      <c r="O2651" s="87" t="s">
        <v>1908</v>
      </c>
      <c r="P2651" s="90">
        <v>44081.39775462963</v>
      </c>
      <c r="Q2651" s="87" t="s">
        <v>2377</v>
      </c>
      <c r="R2651" s="87"/>
      <c r="S2651" s="87"/>
      <c r="T2651" s="87" t="s">
        <v>2743</v>
      </c>
      <c r="U2651" s="90">
        <v>44081.39775462963</v>
      </c>
      <c r="V2651" s="92" t="s">
        <v>4677</v>
      </c>
      <c r="W2651" s="87"/>
      <c r="X2651" s="87"/>
      <c r="Y2651" s="96" t="s">
        <v>6677</v>
      </c>
      <c r="Z2651" s="87"/>
      <c r="AA2651" s="48">
        <v>0</v>
      </c>
      <c r="AB2651" s="49">
        <v>0</v>
      </c>
      <c r="AC2651" s="48">
        <v>0</v>
      </c>
      <c r="AD2651" s="49">
        <v>0</v>
      </c>
      <c r="AE2651" s="48">
        <v>0</v>
      </c>
      <c r="AF2651" s="49">
        <v>0</v>
      </c>
      <c r="AG2651" s="48">
        <v>18</v>
      </c>
      <c r="AH2651" s="49">
        <v>100</v>
      </c>
      <c r="AI2651" s="48">
        <v>18</v>
      </c>
    </row>
    <row r="2652" spans="1:35" x14ac:dyDescent="0.25">
      <c r="A2652" s="62" t="s">
        <v>1232</v>
      </c>
      <c r="B2652" s="62" t="s">
        <v>1868</v>
      </c>
      <c r="C2652" s="63"/>
      <c r="D2652" s="64"/>
      <c r="E2652" s="65"/>
      <c r="F2652" s="66"/>
      <c r="G2652" s="63"/>
      <c r="H2652" s="67"/>
      <c r="I2652" s="68"/>
      <c r="J2652" s="68"/>
      <c r="K2652" s="34"/>
      <c r="L2652" s="75">
        <v>2652</v>
      </c>
      <c r="M2652" s="75" t="b">
        <f xml:space="preserve"> IF(AND(Edges[Relationship Date (UTC)] &gt;= Misc!$O$2, Edges[Relationship Date (UTC)] &lt;= Misc!$P$2,Edges[Tweet Date (UTC)] &gt;= Misc!$O$3, Edges[Tweet Date (UTC)] &lt;= Misc!$P$3,TRUE), TRUE, FALSE)</f>
        <v>1</v>
      </c>
      <c r="N2652" s="70"/>
      <c r="O2652" s="87" t="s">
        <v>1908</v>
      </c>
      <c r="P2652" s="90">
        <v>44081.397870370369</v>
      </c>
      <c r="Q2652" s="87" t="s">
        <v>2574</v>
      </c>
      <c r="R2652" s="87"/>
      <c r="S2652" s="87"/>
      <c r="T2652" s="87" t="s">
        <v>2743</v>
      </c>
      <c r="U2652" s="90">
        <v>44081.397870370369</v>
      </c>
      <c r="V2652" s="92" t="s">
        <v>4678</v>
      </c>
      <c r="W2652" s="87"/>
      <c r="X2652" s="87"/>
      <c r="Y2652" s="96" t="s">
        <v>6678</v>
      </c>
      <c r="Z2652" s="87"/>
      <c r="AA2652" s="48">
        <v>0</v>
      </c>
      <c r="AB2652" s="49">
        <v>0</v>
      </c>
      <c r="AC2652" s="48">
        <v>0</v>
      </c>
      <c r="AD2652" s="49">
        <v>0</v>
      </c>
      <c r="AE2652" s="48">
        <v>0</v>
      </c>
      <c r="AF2652" s="49">
        <v>0</v>
      </c>
      <c r="AG2652" s="48">
        <v>6</v>
      </c>
      <c r="AH2652" s="49">
        <v>100</v>
      </c>
      <c r="AI2652" s="48">
        <v>6</v>
      </c>
    </row>
    <row r="2653" spans="1:35" x14ac:dyDescent="0.25">
      <c r="A2653" s="62" t="s">
        <v>1232</v>
      </c>
      <c r="B2653" s="62" t="s">
        <v>1869</v>
      </c>
      <c r="C2653" s="63"/>
      <c r="D2653" s="64"/>
      <c r="E2653" s="65"/>
      <c r="F2653" s="66"/>
      <c r="G2653" s="63"/>
      <c r="H2653" s="67"/>
      <c r="I2653" s="68"/>
      <c r="J2653" s="68"/>
      <c r="K2653" s="34"/>
      <c r="L2653" s="75">
        <v>2653</v>
      </c>
      <c r="M2653" s="75" t="b">
        <f xml:space="preserve"> IF(AND(Edges[Relationship Date (UTC)] &gt;= Misc!$O$2, Edges[Relationship Date (UTC)] &lt;= Misc!$P$2,Edges[Tweet Date (UTC)] &gt;= Misc!$O$3, Edges[Tweet Date (UTC)] &lt;= Misc!$P$3,TRUE), TRUE, FALSE)</f>
        <v>1</v>
      </c>
      <c r="N2653" s="70"/>
      <c r="O2653" s="87" t="s">
        <v>1908</v>
      </c>
      <c r="P2653" s="90">
        <v>44081.397916666669</v>
      </c>
      <c r="Q2653" s="87" t="s">
        <v>2575</v>
      </c>
      <c r="R2653" s="87"/>
      <c r="S2653" s="87"/>
      <c r="T2653" s="87" t="s">
        <v>2775</v>
      </c>
      <c r="U2653" s="90">
        <v>44081.397916666669</v>
      </c>
      <c r="V2653" s="92" t="s">
        <v>4679</v>
      </c>
      <c r="W2653" s="87"/>
      <c r="X2653" s="87"/>
      <c r="Y2653" s="96" t="s">
        <v>6679</v>
      </c>
      <c r="Z2653" s="87"/>
      <c r="AA2653" s="48"/>
      <c r="AB2653" s="49"/>
      <c r="AC2653" s="48"/>
      <c r="AD2653" s="49"/>
      <c r="AE2653" s="48"/>
      <c r="AF2653" s="49"/>
      <c r="AG2653" s="48"/>
      <c r="AH2653" s="49"/>
      <c r="AI2653" s="48"/>
    </row>
    <row r="2654" spans="1:35" x14ac:dyDescent="0.25">
      <c r="A2654" s="62" t="s">
        <v>1232</v>
      </c>
      <c r="B2654" s="62" t="s">
        <v>1870</v>
      </c>
      <c r="C2654" s="63"/>
      <c r="D2654" s="64"/>
      <c r="E2654" s="65"/>
      <c r="F2654" s="66"/>
      <c r="G2654" s="63"/>
      <c r="H2654" s="67"/>
      <c r="I2654" s="68"/>
      <c r="J2654" s="68"/>
      <c r="K2654" s="34"/>
      <c r="L2654" s="75">
        <v>2654</v>
      </c>
      <c r="M2654" s="75" t="b">
        <f xml:space="preserve"> IF(AND(Edges[Relationship Date (UTC)] &gt;= Misc!$O$2, Edges[Relationship Date (UTC)] &lt;= Misc!$P$2,Edges[Tweet Date (UTC)] &gt;= Misc!$O$3, Edges[Tweet Date (UTC)] &lt;= Misc!$P$3,TRUE), TRUE, FALSE)</f>
        <v>1</v>
      </c>
      <c r="N2654" s="70"/>
      <c r="O2654" s="87" t="s">
        <v>1908</v>
      </c>
      <c r="P2654" s="90">
        <v>44081.397916666669</v>
      </c>
      <c r="Q2654" s="87" t="s">
        <v>2575</v>
      </c>
      <c r="R2654" s="87"/>
      <c r="S2654" s="87"/>
      <c r="T2654" s="87" t="s">
        <v>2775</v>
      </c>
      <c r="U2654" s="90">
        <v>44081.397916666669</v>
      </c>
      <c r="V2654" s="92" t="s">
        <v>4679</v>
      </c>
      <c r="W2654" s="87"/>
      <c r="X2654" s="87"/>
      <c r="Y2654" s="96" t="s">
        <v>6679</v>
      </c>
      <c r="Z2654" s="87"/>
      <c r="AA2654" s="48">
        <v>0</v>
      </c>
      <c r="AB2654" s="49">
        <v>0</v>
      </c>
      <c r="AC2654" s="48">
        <v>0</v>
      </c>
      <c r="AD2654" s="49">
        <v>0</v>
      </c>
      <c r="AE2654" s="48">
        <v>0</v>
      </c>
      <c r="AF2654" s="49">
        <v>0</v>
      </c>
      <c r="AG2654" s="48">
        <v>18</v>
      </c>
      <c r="AH2654" s="49">
        <v>100</v>
      </c>
      <c r="AI2654" s="48">
        <v>18</v>
      </c>
    </row>
    <row r="2655" spans="1:35" x14ac:dyDescent="0.25">
      <c r="A2655" s="62" t="s">
        <v>1232</v>
      </c>
      <c r="B2655" s="62" t="s">
        <v>1864</v>
      </c>
      <c r="C2655" s="63"/>
      <c r="D2655" s="64"/>
      <c r="E2655" s="65"/>
      <c r="F2655" s="66"/>
      <c r="G2655" s="63"/>
      <c r="H2655" s="67"/>
      <c r="I2655" s="68"/>
      <c r="J2655" s="68"/>
      <c r="K2655" s="34"/>
      <c r="L2655" s="75">
        <v>2655</v>
      </c>
      <c r="M2655" s="75" t="b">
        <f xml:space="preserve"> IF(AND(Edges[Relationship Date (UTC)] &gt;= Misc!$O$2, Edges[Relationship Date (UTC)] &lt;= Misc!$P$2,Edges[Tweet Date (UTC)] &gt;= Misc!$O$3, Edges[Tweet Date (UTC)] &lt;= Misc!$P$3,TRUE), TRUE, FALSE)</f>
        <v>1</v>
      </c>
      <c r="N2655" s="70"/>
      <c r="O2655" s="87" t="s">
        <v>1908</v>
      </c>
      <c r="P2655" s="90">
        <v>44081.398692129631</v>
      </c>
      <c r="Q2655" s="87" t="s">
        <v>2567</v>
      </c>
      <c r="R2655" s="87"/>
      <c r="S2655" s="87"/>
      <c r="T2655" s="87" t="s">
        <v>2747</v>
      </c>
      <c r="U2655" s="90">
        <v>44081.398692129631</v>
      </c>
      <c r="V2655" s="92" t="s">
        <v>4680</v>
      </c>
      <c r="W2655" s="87"/>
      <c r="X2655" s="87"/>
      <c r="Y2655" s="96" t="s">
        <v>6680</v>
      </c>
      <c r="Z2655" s="87"/>
      <c r="AA2655" s="48"/>
      <c r="AB2655" s="49"/>
      <c r="AC2655" s="48"/>
      <c r="AD2655" s="49"/>
      <c r="AE2655" s="48"/>
      <c r="AF2655" s="49"/>
      <c r="AG2655" s="48"/>
      <c r="AH2655" s="49"/>
      <c r="AI2655" s="48"/>
    </row>
    <row r="2656" spans="1:35" x14ac:dyDescent="0.25">
      <c r="A2656" s="62" t="s">
        <v>1232</v>
      </c>
      <c r="B2656" s="62" t="s">
        <v>1165</v>
      </c>
      <c r="C2656" s="63"/>
      <c r="D2656" s="64"/>
      <c r="E2656" s="65"/>
      <c r="F2656" s="66"/>
      <c r="G2656" s="63"/>
      <c r="H2656" s="67"/>
      <c r="I2656" s="68"/>
      <c r="J2656" s="68"/>
      <c r="K2656" s="34"/>
      <c r="L2656" s="75">
        <v>2656</v>
      </c>
      <c r="M2656" s="75" t="b">
        <f xml:space="preserve"> IF(AND(Edges[Relationship Date (UTC)] &gt;= Misc!$O$2, Edges[Relationship Date (UTC)] &lt;= Misc!$P$2,Edges[Tweet Date (UTC)] &gt;= Misc!$O$3, Edges[Tweet Date (UTC)] &lt;= Misc!$P$3,TRUE), TRUE, FALSE)</f>
        <v>1</v>
      </c>
      <c r="N2656" s="70"/>
      <c r="O2656" s="87" t="s">
        <v>1908</v>
      </c>
      <c r="P2656" s="90">
        <v>44081.392337962963</v>
      </c>
      <c r="Q2656" s="87" t="s">
        <v>2312</v>
      </c>
      <c r="R2656" s="87"/>
      <c r="S2656" s="87"/>
      <c r="T2656" s="87"/>
      <c r="U2656" s="90">
        <v>44081.392337962963</v>
      </c>
      <c r="V2656" s="92" t="s">
        <v>4681</v>
      </c>
      <c r="W2656" s="87"/>
      <c r="X2656" s="87"/>
      <c r="Y2656" s="96" t="s">
        <v>6681</v>
      </c>
      <c r="Z2656" s="87"/>
      <c r="AA2656" s="48">
        <v>0</v>
      </c>
      <c r="AB2656" s="49">
        <v>0</v>
      </c>
      <c r="AC2656" s="48">
        <v>0</v>
      </c>
      <c r="AD2656" s="49">
        <v>0</v>
      </c>
      <c r="AE2656" s="48">
        <v>0</v>
      </c>
      <c r="AF2656" s="49">
        <v>0</v>
      </c>
      <c r="AG2656" s="48">
        <v>21</v>
      </c>
      <c r="AH2656" s="49">
        <v>100</v>
      </c>
      <c r="AI2656" s="48">
        <v>21</v>
      </c>
    </row>
    <row r="2657" spans="1:35" x14ac:dyDescent="0.25">
      <c r="A2657" s="62" t="s">
        <v>1232</v>
      </c>
      <c r="B2657" s="62" t="s">
        <v>1434</v>
      </c>
      <c r="C2657" s="63"/>
      <c r="D2657" s="64"/>
      <c r="E2657" s="65"/>
      <c r="F2657" s="66"/>
      <c r="G2657" s="63"/>
      <c r="H2657" s="67"/>
      <c r="I2657" s="68"/>
      <c r="J2657" s="68"/>
      <c r="K2657" s="34"/>
      <c r="L2657" s="75">
        <v>2657</v>
      </c>
      <c r="M2657" s="75" t="b">
        <f xml:space="preserve"> IF(AND(Edges[Relationship Date (UTC)] &gt;= Misc!$O$2, Edges[Relationship Date (UTC)] &lt;= Misc!$P$2,Edges[Tweet Date (UTC)] &gt;= Misc!$O$3, Edges[Tweet Date (UTC)] &lt;= Misc!$P$3,TRUE), TRUE, FALSE)</f>
        <v>1</v>
      </c>
      <c r="N2657" s="70"/>
      <c r="O2657" s="87" t="s">
        <v>1908</v>
      </c>
      <c r="P2657" s="90">
        <v>44081.396296296298</v>
      </c>
      <c r="Q2657" s="87" t="s">
        <v>2015</v>
      </c>
      <c r="R2657" s="87"/>
      <c r="S2657" s="87"/>
      <c r="T2657" s="87" t="s">
        <v>2743</v>
      </c>
      <c r="U2657" s="90">
        <v>44081.396296296298</v>
      </c>
      <c r="V2657" s="92" t="s">
        <v>4682</v>
      </c>
      <c r="W2657" s="87"/>
      <c r="X2657" s="87"/>
      <c r="Y2657" s="96" t="s">
        <v>6682</v>
      </c>
      <c r="Z2657" s="87"/>
      <c r="AA2657" s="48">
        <v>0</v>
      </c>
      <c r="AB2657" s="49">
        <v>0</v>
      </c>
      <c r="AC2657" s="48">
        <v>0</v>
      </c>
      <c r="AD2657" s="49">
        <v>0</v>
      </c>
      <c r="AE2657" s="48">
        <v>0</v>
      </c>
      <c r="AF2657" s="49">
        <v>0</v>
      </c>
      <c r="AG2657" s="48">
        <v>17</v>
      </c>
      <c r="AH2657" s="49">
        <v>100</v>
      </c>
      <c r="AI2657" s="48">
        <v>17</v>
      </c>
    </row>
    <row r="2658" spans="1:35" x14ac:dyDescent="0.25">
      <c r="A2658" s="62" t="s">
        <v>1232</v>
      </c>
      <c r="B2658" s="62" t="s">
        <v>1165</v>
      </c>
      <c r="C2658" s="63"/>
      <c r="D2658" s="64"/>
      <c r="E2658" s="65"/>
      <c r="F2658" s="66"/>
      <c r="G2658" s="63"/>
      <c r="H2658" s="67"/>
      <c r="I2658" s="68"/>
      <c r="J2658" s="68"/>
      <c r="K2658" s="34"/>
      <c r="L2658" s="75">
        <v>2658</v>
      </c>
      <c r="M2658" s="75" t="b">
        <f xml:space="preserve"> IF(AND(Edges[Relationship Date (UTC)] &gt;= Misc!$O$2, Edges[Relationship Date (UTC)] &lt;= Misc!$P$2,Edges[Tweet Date (UTC)] &gt;= Misc!$O$3, Edges[Tweet Date (UTC)] &lt;= Misc!$P$3,TRUE), TRUE, FALSE)</f>
        <v>1</v>
      </c>
      <c r="N2658" s="70"/>
      <c r="O2658" s="87" t="s">
        <v>1908</v>
      </c>
      <c r="P2658" s="90">
        <v>44081.397349537037</v>
      </c>
      <c r="Q2658" s="87" t="s">
        <v>1932</v>
      </c>
      <c r="R2658" s="87"/>
      <c r="S2658" s="87"/>
      <c r="T2658" s="87" t="s">
        <v>2743</v>
      </c>
      <c r="U2658" s="90">
        <v>44081.397349537037</v>
      </c>
      <c r="V2658" s="92" t="s">
        <v>4683</v>
      </c>
      <c r="W2658" s="87"/>
      <c r="X2658" s="87"/>
      <c r="Y2658" s="96" t="s">
        <v>6683</v>
      </c>
      <c r="Z2658" s="87"/>
      <c r="AA2658" s="48">
        <v>0</v>
      </c>
      <c r="AB2658" s="49">
        <v>0</v>
      </c>
      <c r="AC2658" s="48">
        <v>0</v>
      </c>
      <c r="AD2658" s="49">
        <v>0</v>
      </c>
      <c r="AE2658" s="48">
        <v>0</v>
      </c>
      <c r="AF2658" s="49">
        <v>0</v>
      </c>
      <c r="AG2658" s="48">
        <v>26</v>
      </c>
      <c r="AH2658" s="49">
        <v>100</v>
      </c>
      <c r="AI2658" s="48">
        <v>26</v>
      </c>
    </row>
    <row r="2659" spans="1:35" x14ac:dyDescent="0.25">
      <c r="A2659" s="62" t="s">
        <v>1232</v>
      </c>
      <c r="B2659" s="62" t="s">
        <v>1359</v>
      </c>
      <c r="C2659" s="63"/>
      <c r="D2659" s="64"/>
      <c r="E2659" s="65"/>
      <c r="F2659" s="66"/>
      <c r="G2659" s="63"/>
      <c r="H2659" s="67"/>
      <c r="I2659" s="68"/>
      <c r="J2659" s="68"/>
      <c r="K2659" s="34"/>
      <c r="L2659" s="75">
        <v>2659</v>
      </c>
      <c r="M2659" s="75" t="b">
        <f xml:space="preserve"> IF(AND(Edges[Relationship Date (UTC)] &gt;= Misc!$O$2, Edges[Relationship Date (UTC)] &lt;= Misc!$P$2,Edges[Tweet Date (UTC)] &gt;= Misc!$O$3, Edges[Tweet Date (UTC)] &lt;= Misc!$P$3,TRUE), TRUE, FALSE)</f>
        <v>1</v>
      </c>
      <c r="N2659" s="70"/>
      <c r="O2659" s="87" t="s">
        <v>1908</v>
      </c>
      <c r="P2659" s="90">
        <v>44081.397511574076</v>
      </c>
      <c r="Q2659" s="87" t="s">
        <v>1923</v>
      </c>
      <c r="R2659" s="87"/>
      <c r="S2659" s="87"/>
      <c r="T2659" s="87" t="s">
        <v>2748</v>
      </c>
      <c r="U2659" s="90">
        <v>44081.397511574076</v>
      </c>
      <c r="V2659" s="92" t="s">
        <v>4684</v>
      </c>
      <c r="W2659" s="87"/>
      <c r="X2659" s="87"/>
      <c r="Y2659" s="96" t="s">
        <v>6684</v>
      </c>
      <c r="Z2659" s="87"/>
      <c r="AA2659" s="48">
        <v>0</v>
      </c>
      <c r="AB2659" s="49">
        <v>0</v>
      </c>
      <c r="AC2659" s="48">
        <v>0</v>
      </c>
      <c r="AD2659" s="49">
        <v>0</v>
      </c>
      <c r="AE2659" s="48">
        <v>0</v>
      </c>
      <c r="AF2659" s="49">
        <v>0</v>
      </c>
      <c r="AG2659" s="48">
        <v>14</v>
      </c>
      <c r="AH2659" s="49">
        <v>100</v>
      </c>
      <c r="AI2659" s="48">
        <v>14</v>
      </c>
    </row>
    <row r="2660" spans="1:35" x14ac:dyDescent="0.25">
      <c r="A2660" s="62" t="s">
        <v>1232</v>
      </c>
      <c r="B2660" s="62" t="s">
        <v>1616</v>
      </c>
      <c r="C2660" s="63"/>
      <c r="D2660" s="64"/>
      <c r="E2660" s="65"/>
      <c r="F2660" s="66"/>
      <c r="G2660" s="63"/>
      <c r="H2660" s="67"/>
      <c r="I2660" s="68"/>
      <c r="J2660" s="68"/>
      <c r="K2660" s="34"/>
      <c r="L2660" s="75">
        <v>2660</v>
      </c>
      <c r="M2660" s="75" t="b">
        <f xml:space="preserve"> IF(AND(Edges[Relationship Date (UTC)] &gt;= Misc!$O$2, Edges[Relationship Date (UTC)] &lt;= Misc!$P$2,Edges[Tweet Date (UTC)] &gt;= Misc!$O$3, Edges[Tweet Date (UTC)] &lt;= Misc!$P$3,TRUE), TRUE, FALSE)</f>
        <v>1</v>
      </c>
      <c r="N2660" s="70"/>
      <c r="O2660" s="87" t="s">
        <v>1908</v>
      </c>
      <c r="P2660" s="90">
        <v>44081.397916666669</v>
      </c>
      <c r="Q2660" s="87" t="s">
        <v>2575</v>
      </c>
      <c r="R2660" s="87"/>
      <c r="S2660" s="87"/>
      <c r="T2660" s="87" t="s">
        <v>2775</v>
      </c>
      <c r="U2660" s="90">
        <v>44081.397916666669</v>
      </c>
      <c r="V2660" s="92" t="s">
        <v>4679</v>
      </c>
      <c r="W2660" s="87"/>
      <c r="X2660" s="87"/>
      <c r="Y2660" s="96" t="s">
        <v>6679</v>
      </c>
      <c r="Z2660" s="87"/>
      <c r="AA2660" s="48"/>
      <c r="AB2660" s="49"/>
      <c r="AC2660" s="48"/>
      <c r="AD2660" s="49"/>
      <c r="AE2660" s="48"/>
      <c r="AF2660" s="49"/>
      <c r="AG2660" s="48"/>
      <c r="AH2660" s="49"/>
      <c r="AI2660" s="48"/>
    </row>
    <row r="2661" spans="1:35" x14ac:dyDescent="0.25">
      <c r="A2661" s="62" t="s">
        <v>1232</v>
      </c>
      <c r="B2661" s="62" t="s">
        <v>1165</v>
      </c>
      <c r="C2661" s="63"/>
      <c r="D2661" s="64"/>
      <c r="E2661" s="65"/>
      <c r="F2661" s="66"/>
      <c r="G2661" s="63"/>
      <c r="H2661" s="67"/>
      <c r="I2661" s="68"/>
      <c r="J2661" s="68"/>
      <c r="K2661" s="34"/>
      <c r="L2661" s="75">
        <v>2661</v>
      </c>
      <c r="M2661" s="75" t="b">
        <f xml:space="preserve"> IF(AND(Edges[Relationship Date (UTC)] &gt;= Misc!$O$2, Edges[Relationship Date (UTC)] &lt;= Misc!$P$2,Edges[Tweet Date (UTC)] &gt;= Misc!$O$3, Edges[Tweet Date (UTC)] &lt;= Misc!$P$3,TRUE), TRUE, FALSE)</f>
        <v>1</v>
      </c>
      <c r="N2661" s="70"/>
      <c r="O2661" s="87" t="s">
        <v>1908</v>
      </c>
      <c r="P2661" s="90">
        <v>44081.39806712963</v>
      </c>
      <c r="Q2661" s="87" t="s">
        <v>1972</v>
      </c>
      <c r="R2661" s="87"/>
      <c r="S2661" s="87"/>
      <c r="T2661" s="87"/>
      <c r="U2661" s="90">
        <v>44081.39806712963</v>
      </c>
      <c r="V2661" s="92" t="s">
        <v>4685</v>
      </c>
      <c r="W2661" s="87"/>
      <c r="X2661" s="87"/>
      <c r="Y2661" s="96" t="s">
        <v>6685</v>
      </c>
      <c r="Z2661" s="87"/>
      <c r="AA2661" s="48">
        <v>0</v>
      </c>
      <c r="AB2661" s="49">
        <v>0</v>
      </c>
      <c r="AC2661" s="48">
        <v>0</v>
      </c>
      <c r="AD2661" s="49">
        <v>0</v>
      </c>
      <c r="AE2661" s="48">
        <v>0</v>
      </c>
      <c r="AF2661" s="49">
        <v>0</v>
      </c>
      <c r="AG2661" s="48">
        <v>41</v>
      </c>
      <c r="AH2661" s="49">
        <v>100</v>
      </c>
      <c r="AI2661" s="48">
        <v>41</v>
      </c>
    </row>
    <row r="2662" spans="1:35" x14ac:dyDescent="0.25">
      <c r="A2662" s="62" t="s">
        <v>1232</v>
      </c>
      <c r="B2662" s="62" t="s">
        <v>1165</v>
      </c>
      <c r="C2662" s="63"/>
      <c r="D2662" s="64"/>
      <c r="E2662" s="65"/>
      <c r="F2662" s="66"/>
      <c r="G2662" s="63"/>
      <c r="H2662" s="67"/>
      <c r="I2662" s="68"/>
      <c r="J2662" s="68"/>
      <c r="K2662" s="34"/>
      <c r="L2662" s="75">
        <v>2662</v>
      </c>
      <c r="M2662" s="75" t="b">
        <f xml:space="preserve"> IF(AND(Edges[Relationship Date (UTC)] &gt;= Misc!$O$2, Edges[Relationship Date (UTC)] &lt;= Misc!$P$2,Edges[Tweet Date (UTC)] &gt;= Misc!$O$3, Edges[Tweet Date (UTC)] &lt;= Misc!$P$3,TRUE), TRUE, FALSE)</f>
        <v>1</v>
      </c>
      <c r="N2662" s="70"/>
      <c r="O2662" s="87" t="s">
        <v>1908</v>
      </c>
      <c r="P2662" s="90">
        <v>44081.398194444446</v>
      </c>
      <c r="Q2662" s="87" t="s">
        <v>2219</v>
      </c>
      <c r="R2662" s="87"/>
      <c r="S2662" s="87"/>
      <c r="T2662" s="87" t="s">
        <v>2743</v>
      </c>
      <c r="U2662" s="90">
        <v>44081.398194444446</v>
      </c>
      <c r="V2662" s="92" t="s">
        <v>4686</v>
      </c>
      <c r="W2662" s="87"/>
      <c r="X2662" s="87"/>
      <c r="Y2662" s="96" t="s">
        <v>6686</v>
      </c>
      <c r="Z2662" s="87"/>
      <c r="AA2662" s="48">
        <v>0</v>
      </c>
      <c r="AB2662" s="49">
        <v>0</v>
      </c>
      <c r="AC2662" s="48">
        <v>0</v>
      </c>
      <c r="AD2662" s="49">
        <v>0</v>
      </c>
      <c r="AE2662" s="48">
        <v>0</v>
      </c>
      <c r="AF2662" s="49">
        <v>0</v>
      </c>
      <c r="AG2662" s="48">
        <v>16</v>
      </c>
      <c r="AH2662" s="49">
        <v>100</v>
      </c>
      <c r="AI2662" s="48">
        <v>16</v>
      </c>
    </row>
    <row r="2663" spans="1:35" x14ac:dyDescent="0.25">
      <c r="A2663" s="62" t="s">
        <v>1232</v>
      </c>
      <c r="B2663" s="62" t="s">
        <v>1165</v>
      </c>
      <c r="C2663" s="63"/>
      <c r="D2663" s="64"/>
      <c r="E2663" s="65"/>
      <c r="F2663" s="66"/>
      <c r="G2663" s="63"/>
      <c r="H2663" s="67"/>
      <c r="I2663" s="68"/>
      <c r="J2663" s="68"/>
      <c r="K2663" s="34"/>
      <c r="L2663" s="75">
        <v>2663</v>
      </c>
      <c r="M2663" s="75" t="b">
        <f xml:space="preserve"> IF(AND(Edges[Relationship Date (UTC)] &gt;= Misc!$O$2, Edges[Relationship Date (UTC)] &lt;= Misc!$P$2,Edges[Tweet Date (UTC)] &gt;= Misc!$O$3, Edges[Tweet Date (UTC)] &lt;= Misc!$P$3,TRUE), TRUE, FALSE)</f>
        <v>1</v>
      </c>
      <c r="N2663" s="70"/>
      <c r="O2663" s="87" t="s">
        <v>1908</v>
      </c>
      <c r="P2663" s="90">
        <v>44081.398692129631</v>
      </c>
      <c r="Q2663" s="87" t="s">
        <v>2567</v>
      </c>
      <c r="R2663" s="87"/>
      <c r="S2663" s="87"/>
      <c r="T2663" s="87" t="s">
        <v>2747</v>
      </c>
      <c r="U2663" s="90">
        <v>44081.398692129631</v>
      </c>
      <c r="V2663" s="92" t="s">
        <v>4680</v>
      </c>
      <c r="W2663" s="87"/>
      <c r="X2663" s="87"/>
      <c r="Y2663" s="96" t="s">
        <v>6680</v>
      </c>
      <c r="Z2663" s="87"/>
      <c r="AA2663" s="48">
        <v>1</v>
      </c>
      <c r="AB2663" s="49">
        <v>11.111111111111111</v>
      </c>
      <c r="AC2663" s="48">
        <v>0</v>
      </c>
      <c r="AD2663" s="49">
        <v>0</v>
      </c>
      <c r="AE2663" s="48">
        <v>0</v>
      </c>
      <c r="AF2663" s="49">
        <v>0</v>
      </c>
      <c r="AG2663" s="48">
        <v>8</v>
      </c>
      <c r="AH2663" s="49">
        <v>88.888888888888886</v>
      </c>
      <c r="AI2663" s="48">
        <v>9</v>
      </c>
    </row>
    <row r="2664" spans="1:35" x14ac:dyDescent="0.25">
      <c r="A2664" s="62" t="s">
        <v>1232</v>
      </c>
      <c r="B2664" s="62" t="s">
        <v>1165</v>
      </c>
      <c r="C2664" s="63"/>
      <c r="D2664" s="64"/>
      <c r="E2664" s="65"/>
      <c r="F2664" s="66"/>
      <c r="G2664" s="63"/>
      <c r="H2664" s="67"/>
      <c r="I2664" s="68"/>
      <c r="J2664" s="68"/>
      <c r="K2664" s="34"/>
      <c r="L2664" s="75">
        <v>2664</v>
      </c>
      <c r="M2664" s="75" t="b">
        <f xml:space="preserve"> IF(AND(Edges[Relationship Date (UTC)] &gt;= Misc!$O$2, Edges[Relationship Date (UTC)] &lt;= Misc!$P$2,Edges[Tweet Date (UTC)] &gt;= Misc!$O$3, Edges[Tweet Date (UTC)] &lt;= Misc!$P$3,TRUE), TRUE, FALSE)</f>
        <v>1</v>
      </c>
      <c r="N2664" s="70"/>
      <c r="O2664" s="87" t="s">
        <v>1908</v>
      </c>
      <c r="P2664" s="90">
        <v>44081.398738425924</v>
      </c>
      <c r="Q2664" s="87" t="s">
        <v>1921</v>
      </c>
      <c r="R2664" s="87"/>
      <c r="S2664" s="87"/>
      <c r="T2664" s="87" t="s">
        <v>2747</v>
      </c>
      <c r="U2664" s="90">
        <v>44081.398738425924</v>
      </c>
      <c r="V2664" s="92" t="s">
        <v>4687</v>
      </c>
      <c r="W2664" s="87"/>
      <c r="X2664" s="87"/>
      <c r="Y2664" s="96" t="s">
        <v>6687</v>
      </c>
      <c r="Z2664" s="87"/>
      <c r="AA2664" s="48">
        <v>0</v>
      </c>
      <c r="AB2664" s="49">
        <v>0</v>
      </c>
      <c r="AC2664" s="48">
        <v>0</v>
      </c>
      <c r="AD2664" s="49">
        <v>0</v>
      </c>
      <c r="AE2664" s="48">
        <v>0</v>
      </c>
      <c r="AF2664" s="49">
        <v>0</v>
      </c>
      <c r="AG2664" s="48">
        <v>26</v>
      </c>
      <c r="AH2664" s="49">
        <v>100</v>
      </c>
      <c r="AI2664" s="48">
        <v>26</v>
      </c>
    </row>
    <row r="2665" spans="1:35" x14ac:dyDescent="0.25">
      <c r="A2665" s="62" t="s">
        <v>1232</v>
      </c>
      <c r="B2665" s="62" t="s">
        <v>1165</v>
      </c>
      <c r="C2665" s="63"/>
      <c r="D2665" s="64"/>
      <c r="E2665" s="65"/>
      <c r="F2665" s="66"/>
      <c r="G2665" s="63"/>
      <c r="H2665" s="67"/>
      <c r="I2665" s="68"/>
      <c r="J2665" s="68"/>
      <c r="K2665" s="34"/>
      <c r="L2665" s="75">
        <v>2665</v>
      </c>
      <c r="M2665" s="75" t="b">
        <f xml:space="preserve"> IF(AND(Edges[Relationship Date (UTC)] &gt;= Misc!$O$2, Edges[Relationship Date (UTC)] &lt;= Misc!$P$2,Edges[Tweet Date (UTC)] &gt;= Misc!$O$3, Edges[Tweet Date (UTC)] &lt;= Misc!$P$3,TRUE), TRUE, FALSE)</f>
        <v>1</v>
      </c>
      <c r="N2665" s="70"/>
      <c r="O2665" s="87" t="s">
        <v>1908</v>
      </c>
      <c r="P2665" s="90">
        <v>44081.398842592593</v>
      </c>
      <c r="Q2665" s="87" t="s">
        <v>1911</v>
      </c>
      <c r="R2665" s="87"/>
      <c r="S2665" s="87"/>
      <c r="T2665" s="87" t="s">
        <v>2743</v>
      </c>
      <c r="U2665" s="90">
        <v>44081.398842592593</v>
      </c>
      <c r="V2665" s="92" t="s">
        <v>4688</v>
      </c>
      <c r="W2665" s="87"/>
      <c r="X2665" s="87"/>
      <c r="Y2665" s="96" t="s">
        <v>6688</v>
      </c>
      <c r="Z2665" s="87"/>
      <c r="AA2665" s="48">
        <v>0</v>
      </c>
      <c r="AB2665" s="49">
        <v>0</v>
      </c>
      <c r="AC2665" s="48">
        <v>0</v>
      </c>
      <c r="AD2665" s="49">
        <v>0</v>
      </c>
      <c r="AE2665" s="48">
        <v>0</v>
      </c>
      <c r="AF2665" s="49">
        <v>0</v>
      </c>
      <c r="AG2665" s="48">
        <v>29</v>
      </c>
      <c r="AH2665" s="49">
        <v>100</v>
      </c>
      <c r="AI2665" s="48">
        <v>29</v>
      </c>
    </row>
    <row r="2666" spans="1:35" x14ac:dyDescent="0.25">
      <c r="A2666" s="62" t="s">
        <v>1232</v>
      </c>
      <c r="B2666" s="62" t="s">
        <v>1165</v>
      </c>
      <c r="C2666" s="63"/>
      <c r="D2666" s="64"/>
      <c r="E2666" s="65"/>
      <c r="F2666" s="66"/>
      <c r="G2666" s="63"/>
      <c r="H2666" s="67"/>
      <c r="I2666" s="68"/>
      <c r="J2666" s="68"/>
      <c r="K2666" s="34"/>
      <c r="L2666" s="75">
        <v>2666</v>
      </c>
      <c r="M2666" s="75" t="b">
        <f xml:space="preserve"> IF(AND(Edges[Relationship Date (UTC)] &gt;= Misc!$O$2, Edges[Relationship Date (UTC)] &lt;= Misc!$P$2,Edges[Tweet Date (UTC)] &gt;= Misc!$O$3, Edges[Tweet Date (UTC)] &lt;= Misc!$P$3,TRUE), TRUE, FALSE)</f>
        <v>1</v>
      </c>
      <c r="N2666" s="70"/>
      <c r="O2666" s="87" t="s">
        <v>1908</v>
      </c>
      <c r="P2666" s="90">
        <v>44081.398935185185</v>
      </c>
      <c r="Q2666" s="87" t="s">
        <v>1918</v>
      </c>
      <c r="R2666" s="87"/>
      <c r="S2666" s="87"/>
      <c r="T2666" s="87"/>
      <c r="U2666" s="90">
        <v>44081.398935185185</v>
      </c>
      <c r="V2666" s="92" t="s">
        <v>4689</v>
      </c>
      <c r="W2666" s="87"/>
      <c r="X2666" s="87"/>
      <c r="Y2666" s="96" t="s">
        <v>6689</v>
      </c>
      <c r="Z2666" s="87"/>
      <c r="AA2666" s="48">
        <v>0</v>
      </c>
      <c r="AB2666" s="49">
        <v>0</v>
      </c>
      <c r="AC2666" s="48">
        <v>0</v>
      </c>
      <c r="AD2666" s="49">
        <v>0</v>
      </c>
      <c r="AE2666" s="48">
        <v>0</v>
      </c>
      <c r="AF2666" s="49">
        <v>0</v>
      </c>
      <c r="AG2666" s="48">
        <v>44</v>
      </c>
      <c r="AH2666" s="49">
        <v>100</v>
      </c>
      <c r="AI2666" s="48">
        <v>44</v>
      </c>
    </row>
    <row r="2667" spans="1:35" x14ac:dyDescent="0.25">
      <c r="A2667" s="62" t="s">
        <v>1232</v>
      </c>
      <c r="B2667" s="62" t="s">
        <v>1165</v>
      </c>
      <c r="C2667" s="63"/>
      <c r="D2667" s="64"/>
      <c r="E2667" s="65"/>
      <c r="F2667" s="66"/>
      <c r="G2667" s="63"/>
      <c r="H2667" s="67"/>
      <c r="I2667" s="68"/>
      <c r="J2667" s="68"/>
      <c r="K2667" s="34"/>
      <c r="L2667" s="75">
        <v>2667</v>
      </c>
      <c r="M2667" s="75" t="b">
        <f xml:space="preserve"> IF(AND(Edges[Relationship Date (UTC)] &gt;= Misc!$O$2, Edges[Relationship Date (UTC)] &lt;= Misc!$P$2,Edges[Tweet Date (UTC)] &gt;= Misc!$O$3, Edges[Tweet Date (UTC)] &lt;= Misc!$P$3,TRUE), TRUE, FALSE)</f>
        <v>1</v>
      </c>
      <c r="N2667" s="70"/>
      <c r="O2667" s="87" t="s">
        <v>1908</v>
      </c>
      <c r="P2667" s="90">
        <v>44081.406469907408</v>
      </c>
      <c r="Q2667" s="87" t="s">
        <v>2576</v>
      </c>
      <c r="R2667" s="87"/>
      <c r="S2667" s="87"/>
      <c r="T2667" s="87" t="s">
        <v>2747</v>
      </c>
      <c r="U2667" s="90">
        <v>44081.406469907408</v>
      </c>
      <c r="V2667" s="92" t="s">
        <v>4690</v>
      </c>
      <c r="W2667" s="87"/>
      <c r="X2667" s="87"/>
      <c r="Y2667" s="96" t="s">
        <v>6690</v>
      </c>
      <c r="Z2667" s="87"/>
      <c r="AA2667" s="48">
        <v>0</v>
      </c>
      <c r="AB2667" s="49">
        <v>0</v>
      </c>
      <c r="AC2667" s="48">
        <v>0</v>
      </c>
      <c r="AD2667" s="49">
        <v>0</v>
      </c>
      <c r="AE2667" s="48">
        <v>0</v>
      </c>
      <c r="AF2667" s="49">
        <v>0</v>
      </c>
      <c r="AG2667" s="48">
        <v>6</v>
      </c>
      <c r="AH2667" s="49">
        <v>100</v>
      </c>
      <c r="AI2667" s="48">
        <v>6</v>
      </c>
    </row>
    <row r="2668" spans="1:35" x14ac:dyDescent="0.25">
      <c r="A2668" s="62" t="s">
        <v>1233</v>
      </c>
      <c r="B2668" s="62" t="s">
        <v>1165</v>
      </c>
      <c r="C2668" s="63"/>
      <c r="D2668" s="64"/>
      <c r="E2668" s="65"/>
      <c r="F2668" s="66"/>
      <c r="G2668" s="63"/>
      <c r="H2668" s="67"/>
      <c r="I2668" s="68"/>
      <c r="J2668" s="68"/>
      <c r="K2668" s="34"/>
      <c r="L2668" s="75">
        <v>2668</v>
      </c>
      <c r="M2668" s="75" t="b">
        <f xml:space="preserve"> IF(AND(Edges[Relationship Date (UTC)] &gt;= Misc!$O$2, Edges[Relationship Date (UTC)] &lt;= Misc!$P$2,Edges[Tweet Date (UTC)] &gt;= Misc!$O$3, Edges[Tweet Date (UTC)] &lt;= Misc!$P$3,TRUE), TRUE, FALSE)</f>
        <v>1</v>
      </c>
      <c r="N2668" s="70"/>
      <c r="O2668" s="87" t="s">
        <v>1908</v>
      </c>
      <c r="P2668" s="90">
        <v>44081.406481481485</v>
      </c>
      <c r="Q2668" s="87" t="s">
        <v>2312</v>
      </c>
      <c r="R2668" s="87"/>
      <c r="S2668" s="87"/>
      <c r="T2668" s="87"/>
      <c r="U2668" s="90">
        <v>44081.406481481485</v>
      </c>
      <c r="V2668" s="92" t="s">
        <v>4691</v>
      </c>
      <c r="W2668" s="87"/>
      <c r="X2668" s="87"/>
      <c r="Y2668" s="96" t="s">
        <v>6691</v>
      </c>
      <c r="Z2668" s="87"/>
      <c r="AA2668" s="48">
        <v>0</v>
      </c>
      <c r="AB2668" s="49">
        <v>0</v>
      </c>
      <c r="AC2668" s="48">
        <v>0</v>
      </c>
      <c r="AD2668" s="49">
        <v>0</v>
      </c>
      <c r="AE2668" s="48">
        <v>0</v>
      </c>
      <c r="AF2668" s="49">
        <v>0</v>
      </c>
      <c r="AG2668" s="48">
        <v>21</v>
      </c>
      <c r="AH2668" s="49">
        <v>100</v>
      </c>
      <c r="AI2668" s="48">
        <v>21</v>
      </c>
    </row>
    <row r="2669" spans="1:35" x14ac:dyDescent="0.25">
      <c r="A2669" s="62" t="s">
        <v>1234</v>
      </c>
      <c r="B2669" s="62" t="s">
        <v>1871</v>
      </c>
      <c r="C2669" s="63"/>
      <c r="D2669" s="64"/>
      <c r="E2669" s="65"/>
      <c r="F2669" s="66"/>
      <c r="G2669" s="63"/>
      <c r="H2669" s="67"/>
      <c r="I2669" s="68"/>
      <c r="J2669" s="68"/>
      <c r="K2669" s="34"/>
      <c r="L2669" s="75">
        <v>2669</v>
      </c>
      <c r="M2669" s="75" t="b">
        <f xml:space="preserve"> IF(AND(Edges[Relationship Date (UTC)] &gt;= Misc!$O$2, Edges[Relationship Date (UTC)] &lt;= Misc!$P$2,Edges[Tweet Date (UTC)] &gt;= Misc!$O$3, Edges[Tweet Date (UTC)] &lt;= Misc!$P$3,TRUE), TRUE, FALSE)</f>
        <v>1</v>
      </c>
      <c r="N2669" s="70"/>
      <c r="O2669" s="87" t="s">
        <v>1908</v>
      </c>
      <c r="P2669" s="90">
        <v>44081.406574074077</v>
      </c>
      <c r="Q2669" s="87" t="s">
        <v>2577</v>
      </c>
      <c r="R2669" s="87"/>
      <c r="S2669" s="87"/>
      <c r="T2669" s="87" t="s">
        <v>2743</v>
      </c>
      <c r="U2669" s="90">
        <v>44081.406574074077</v>
      </c>
      <c r="V2669" s="92" t="s">
        <v>4692</v>
      </c>
      <c r="W2669" s="87"/>
      <c r="X2669" s="87"/>
      <c r="Y2669" s="96" t="s">
        <v>6692</v>
      </c>
      <c r="Z2669" s="87"/>
      <c r="AA2669" s="48">
        <v>0</v>
      </c>
      <c r="AB2669" s="49">
        <v>0</v>
      </c>
      <c r="AC2669" s="48">
        <v>0</v>
      </c>
      <c r="AD2669" s="49">
        <v>0</v>
      </c>
      <c r="AE2669" s="48">
        <v>0</v>
      </c>
      <c r="AF2669" s="49">
        <v>0</v>
      </c>
      <c r="AG2669" s="48">
        <v>39</v>
      </c>
      <c r="AH2669" s="49">
        <v>100</v>
      </c>
      <c r="AI2669" s="48">
        <v>39</v>
      </c>
    </row>
    <row r="2670" spans="1:35" x14ac:dyDescent="0.25">
      <c r="A2670" s="62" t="s">
        <v>1235</v>
      </c>
      <c r="B2670" s="62" t="s">
        <v>1509</v>
      </c>
      <c r="C2670" s="63"/>
      <c r="D2670" s="64"/>
      <c r="E2670" s="65"/>
      <c r="F2670" s="66"/>
      <c r="G2670" s="63"/>
      <c r="H2670" s="67"/>
      <c r="I2670" s="68"/>
      <c r="J2670" s="68"/>
      <c r="K2670" s="34"/>
      <c r="L2670" s="75">
        <v>2670</v>
      </c>
      <c r="M2670" s="75" t="b">
        <f xml:space="preserve"> IF(AND(Edges[Relationship Date (UTC)] &gt;= Misc!$O$2, Edges[Relationship Date (UTC)] &lt;= Misc!$P$2,Edges[Tweet Date (UTC)] &gt;= Misc!$O$3, Edges[Tweet Date (UTC)] &lt;= Misc!$P$3,TRUE), TRUE, FALSE)</f>
        <v>1</v>
      </c>
      <c r="N2670" s="70"/>
      <c r="O2670" s="87" t="s">
        <v>1908</v>
      </c>
      <c r="P2670" s="90">
        <v>44081.40662037037</v>
      </c>
      <c r="Q2670" s="87" t="s">
        <v>2090</v>
      </c>
      <c r="R2670" s="87"/>
      <c r="S2670" s="87"/>
      <c r="T2670" s="87" t="s">
        <v>2794</v>
      </c>
      <c r="U2670" s="90">
        <v>44081.40662037037</v>
      </c>
      <c r="V2670" s="92" t="s">
        <v>4693</v>
      </c>
      <c r="W2670" s="87"/>
      <c r="X2670" s="87"/>
      <c r="Y2670" s="96" t="s">
        <v>6693</v>
      </c>
      <c r="Z2670" s="87"/>
      <c r="AA2670" s="48">
        <v>0</v>
      </c>
      <c r="AB2670" s="49">
        <v>0</v>
      </c>
      <c r="AC2670" s="48">
        <v>0</v>
      </c>
      <c r="AD2670" s="49">
        <v>0</v>
      </c>
      <c r="AE2670" s="48">
        <v>0</v>
      </c>
      <c r="AF2670" s="49">
        <v>0</v>
      </c>
      <c r="AG2670" s="48">
        <v>33</v>
      </c>
      <c r="AH2670" s="49">
        <v>100</v>
      </c>
      <c r="AI2670" s="48">
        <v>33</v>
      </c>
    </row>
    <row r="2671" spans="1:35" x14ac:dyDescent="0.25">
      <c r="A2671" s="62" t="s">
        <v>1236</v>
      </c>
      <c r="B2671" s="62" t="s">
        <v>1236</v>
      </c>
      <c r="C2671" s="63"/>
      <c r="D2671" s="64"/>
      <c r="E2671" s="65"/>
      <c r="F2671" s="66"/>
      <c r="G2671" s="63"/>
      <c r="H2671" s="67"/>
      <c r="I2671" s="68"/>
      <c r="J2671" s="68"/>
      <c r="K2671" s="34"/>
      <c r="L2671" s="75">
        <v>2671</v>
      </c>
      <c r="M2671" s="75" t="b">
        <f xml:space="preserve"> IF(AND(Edges[Relationship Date (UTC)] &gt;= Misc!$O$2, Edges[Relationship Date (UTC)] &lt;= Misc!$P$2,Edges[Tweet Date (UTC)] &gt;= Misc!$O$3, Edges[Tweet Date (UTC)] &lt;= Misc!$P$3,TRUE), TRUE, FALSE)</f>
        <v>1</v>
      </c>
      <c r="N2671" s="70"/>
      <c r="O2671" s="87" t="s">
        <v>178</v>
      </c>
      <c r="P2671" s="90">
        <v>44081.406597222223</v>
      </c>
      <c r="Q2671" s="87" t="s">
        <v>2234</v>
      </c>
      <c r="R2671" s="87"/>
      <c r="S2671" s="87"/>
      <c r="T2671" s="87" t="s">
        <v>2743</v>
      </c>
      <c r="U2671" s="90">
        <v>44081.406597222223</v>
      </c>
      <c r="V2671" s="92" t="s">
        <v>4694</v>
      </c>
      <c r="W2671" s="87"/>
      <c r="X2671" s="87"/>
      <c r="Y2671" s="96" t="s">
        <v>6694</v>
      </c>
      <c r="Z2671" s="87"/>
      <c r="AA2671" s="48">
        <v>0</v>
      </c>
      <c r="AB2671" s="49">
        <v>0</v>
      </c>
      <c r="AC2671" s="48">
        <v>0</v>
      </c>
      <c r="AD2671" s="49">
        <v>0</v>
      </c>
      <c r="AE2671" s="48">
        <v>0</v>
      </c>
      <c r="AF2671" s="49">
        <v>0</v>
      </c>
      <c r="AG2671" s="48">
        <v>1</v>
      </c>
      <c r="AH2671" s="49">
        <v>100</v>
      </c>
      <c r="AI2671" s="48">
        <v>1</v>
      </c>
    </row>
    <row r="2672" spans="1:35" x14ac:dyDescent="0.25">
      <c r="A2672" s="62" t="s">
        <v>1236</v>
      </c>
      <c r="B2672" s="62" t="s">
        <v>1165</v>
      </c>
      <c r="C2672" s="63"/>
      <c r="D2672" s="64"/>
      <c r="E2672" s="65"/>
      <c r="F2672" s="66"/>
      <c r="G2672" s="63"/>
      <c r="H2672" s="67"/>
      <c r="I2672" s="68"/>
      <c r="J2672" s="68"/>
      <c r="K2672" s="34"/>
      <c r="L2672" s="75">
        <v>2672</v>
      </c>
      <c r="M2672" s="75" t="b">
        <f xml:space="preserve"> IF(AND(Edges[Relationship Date (UTC)] &gt;= Misc!$O$2, Edges[Relationship Date (UTC)] &lt;= Misc!$P$2,Edges[Tweet Date (UTC)] &gt;= Misc!$O$3, Edges[Tweet Date (UTC)] &lt;= Misc!$P$3,TRUE), TRUE, FALSE)</f>
        <v>1</v>
      </c>
      <c r="N2672" s="70"/>
      <c r="O2672" s="87" t="s">
        <v>1908</v>
      </c>
      <c r="P2672" s="90">
        <v>44081.406631944446</v>
      </c>
      <c r="Q2672" s="87" t="s">
        <v>1932</v>
      </c>
      <c r="R2672" s="87"/>
      <c r="S2672" s="87"/>
      <c r="T2672" s="87" t="s">
        <v>2743</v>
      </c>
      <c r="U2672" s="90">
        <v>44081.406631944446</v>
      </c>
      <c r="V2672" s="92" t="s">
        <v>4695</v>
      </c>
      <c r="W2672" s="87"/>
      <c r="X2672" s="87"/>
      <c r="Y2672" s="96" t="s">
        <v>6695</v>
      </c>
      <c r="Z2672" s="87"/>
      <c r="AA2672" s="48">
        <v>0</v>
      </c>
      <c r="AB2672" s="49">
        <v>0</v>
      </c>
      <c r="AC2672" s="48">
        <v>0</v>
      </c>
      <c r="AD2672" s="49">
        <v>0</v>
      </c>
      <c r="AE2672" s="48">
        <v>0</v>
      </c>
      <c r="AF2672" s="49">
        <v>0</v>
      </c>
      <c r="AG2672" s="48">
        <v>26</v>
      </c>
      <c r="AH2672" s="49">
        <v>100</v>
      </c>
      <c r="AI2672" s="48">
        <v>26</v>
      </c>
    </row>
    <row r="2673" spans="1:35" x14ac:dyDescent="0.25">
      <c r="A2673" s="62" t="s">
        <v>1237</v>
      </c>
      <c r="B2673" s="62" t="s">
        <v>1165</v>
      </c>
      <c r="C2673" s="63"/>
      <c r="D2673" s="64"/>
      <c r="E2673" s="65"/>
      <c r="F2673" s="66"/>
      <c r="G2673" s="63"/>
      <c r="H2673" s="67"/>
      <c r="I2673" s="68"/>
      <c r="J2673" s="68"/>
      <c r="K2673" s="34"/>
      <c r="L2673" s="75">
        <v>2673</v>
      </c>
      <c r="M2673" s="75" t="b">
        <f xml:space="preserve"> IF(AND(Edges[Relationship Date (UTC)] &gt;= Misc!$O$2, Edges[Relationship Date (UTC)] &lt;= Misc!$P$2,Edges[Tweet Date (UTC)] &gt;= Misc!$O$3, Edges[Tweet Date (UTC)] &lt;= Misc!$P$3,TRUE), TRUE, FALSE)</f>
        <v>1</v>
      </c>
      <c r="N2673" s="70"/>
      <c r="O2673" s="87" t="s">
        <v>1908</v>
      </c>
      <c r="P2673" s="90">
        <v>44081.406712962962</v>
      </c>
      <c r="Q2673" s="87" t="s">
        <v>2117</v>
      </c>
      <c r="R2673" s="87"/>
      <c r="S2673" s="87"/>
      <c r="T2673" s="87" t="s">
        <v>2747</v>
      </c>
      <c r="U2673" s="90">
        <v>44081.406712962962</v>
      </c>
      <c r="V2673" s="92" t="s">
        <v>4696</v>
      </c>
      <c r="W2673" s="87"/>
      <c r="X2673" s="87"/>
      <c r="Y2673" s="96" t="s">
        <v>6696</v>
      </c>
      <c r="Z2673" s="87"/>
      <c r="AA2673" s="48">
        <v>0</v>
      </c>
      <c r="AB2673" s="49">
        <v>0</v>
      </c>
      <c r="AC2673" s="48">
        <v>0</v>
      </c>
      <c r="AD2673" s="49">
        <v>0</v>
      </c>
      <c r="AE2673" s="48">
        <v>0</v>
      </c>
      <c r="AF2673" s="49">
        <v>0</v>
      </c>
      <c r="AG2673" s="48">
        <v>23</v>
      </c>
      <c r="AH2673" s="49">
        <v>100</v>
      </c>
      <c r="AI2673" s="48">
        <v>23</v>
      </c>
    </row>
    <row r="2674" spans="1:35" x14ac:dyDescent="0.25">
      <c r="A2674" s="62" t="s">
        <v>1238</v>
      </c>
      <c r="B2674" s="62" t="s">
        <v>1523</v>
      </c>
      <c r="C2674" s="63"/>
      <c r="D2674" s="64"/>
      <c r="E2674" s="65"/>
      <c r="F2674" s="66"/>
      <c r="G2674" s="63"/>
      <c r="H2674" s="67"/>
      <c r="I2674" s="68"/>
      <c r="J2674" s="68"/>
      <c r="K2674" s="34"/>
      <c r="L2674" s="75">
        <v>2674</v>
      </c>
      <c r="M2674" s="75" t="b">
        <f xml:space="preserve"> IF(AND(Edges[Relationship Date (UTC)] &gt;= Misc!$O$2, Edges[Relationship Date (UTC)] &lt;= Misc!$P$2,Edges[Tweet Date (UTC)] &gt;= Misc!$O$3, Edges[Tweet Date (UTC)] &lt;= Misc!$P$3,TRUE), TRUE, FALSE)</f>
        <v>1</v>
      </c>
      <c r="N2674" s="70"/>
      <c r="O2674" s="87" t="s">
        <v>1908</v>
      </c>
      <c r="P2674" s="90">
        <v>44081.406770833331</v>
      </c>
      <c r="Q2674" s="87" t="s">
        <v>2103</v>
      </c>
      <c r="R2674" s="87"/>
      <c r="S2674" s="87"/>
      <c r="T2674" s="87" t="s">
        <v>2743</v>
      </c>
      <c r="U2674" s="90">
        <v>44081.406770833331</v>
      </c>
      <c r="V2674" s="92" t="s">
        <v>4697</v>
      </c>
      <c r="W2674" s="87"/>
      <c r="X2674" s="87"/>
      <c r="Y2674" s="96" t="s">
        <v>6697</v>
      </c>
      <c r="Z2674" s="87"/>
      <c r="AA2674" s="48">
        <v>0</v>
      </c>
      <c r="AB2674" s="49">
        <v>0</v>
      </c>
      <c r="AC2674" s="48">
        <v>0</v>
      </c>
      <c r="AD2674" s="49">
        <v>0</v>
      </c>
      <c r="AE2674" s="48">
        <v>0</v>
      </c>
      <c r="AF2674" s="49">
        <v>0</v>
      </c>
      <c r="AG2674" s="48">
        <v>3</v>
      </c>
      <c r="AH2674" s="49">
        <v>100</v>
      </c>
      <c r="AI2674" s="48">
        <v>3</v>
      </c>
    </row>
    <row r="2675" spans="1:35" x14ac:dyDescent="0.25">
      <c r="A2675" s="62" t="s">
        <v>1239</v>
      </c>
      <c r="B2675" s="62" t="s">
        <v>1523</v>
      </c>
      <c r="C2675" s="63"/>
      <c r="D2675" s="64"/>
      <c r="E2675" s="65"/>
      <c r="F2675" s="66"/>
      <c r="G2675" s="63"/>
      <c r="H2675" s="67"/>
      <c r="I2675" s="68"/>
      <c r="J2675" s="68"/>
      <c r="K2675" s="34"/>
      <c r="L2675" s="75">
        <v>2675</v>
      </c>
      <c r="M2675" s="75" t="b">
        <f xml:space="preserve"> IF(AND(Edges[Relationship Date (UTC)] &gt;= Misc!$O$2, Edges[Relationship Date (UTC)] &lt;= Misc!$P$2,Edges[Tweet Date (UTC)] &gt;= Misc!$O$3, Edges[Tweet Date (UTC)] &lt;= Misc!$P$3,TRUE), TRUE, FALSE)</f>
        <v>1</v>
      </c>
      <c r="N2675" s="70"/>
      <c r="O2675" s="87" t="s">
        <v>1908</v>
      </c>
      <c r="P2675" s="90">
        <v>44081.406817129631</v>
      </c>
      <c r="Q2675" s="87" t="s">
        <v>2103</v>
      </c>
      <c r="R2675" s="87"/>
      <c r="S2675" s="87"/>
      <c r="T2675" s="87" t="s">
        <v>2743</v>
      </c>
      <c r="U2675" s="90">
        <v>44081.406817129631</v>
      </c>
      <c r="V2675" s="92" t="s">
        <v>4698</v>
      </c>
      <c r="W2675" s="87"/>
      <c r="X2675" s="87"/>
      <c r="Y2675" s="96" t="s">
        <v>6698</v>
      </c>
      <c r="Z2675" s="87"/>
      <c r="AA2675" s="48">
        <v>0</v>
      </c>
      <c r="AB2675" s="49">
        <v>0</v>
      </c>
      <c r="AC2675" s="48">
        <v>0</v>
      </c>
      <c r="AD2675" s="49">
        <v>0</v>
      </c>
      <c r="AE2675" s="48">
        <v>0</v>
      </c>
      <c r="AF2675" s="49">
        <v>0</v>
      </c>
      <c r="AG2675" s="48">
        <v>3</v>
      </c>
      <c r="AH2675" s="49">
        <v>100</v>
      </c>
      <c r="AI2675" s="48">
        <v>3</v>
      </c>
    </row>
    <row r="2676" spans="1:35" x14ac:dyDescent="0.25">
      <c r="A2676" s="62" t="s">
        <v>1240</v>
      </c>
      <c r="B2676" s="62" t="s">
        <v>1872</v>
      </c>
      <c r="C2676" s="63"/>
      <c r="D2676" s="64"/>
      <c r="E2676" s="65"/>
      <c r="F2676" s="66"/>
      <c r="G2676" s="63"/>
      <c r="H2676" s="67"/>
      <c r="I2676" s="68"/>
      <c r="J2676" s="68"/>
      <c r="K2676" s="34"/>
      <c r="L2676" s="75">
        <v>2676</v>
      </c>
      <c r="M2676" s="75" t="b">
        <f xml:space="preserve"> IF(AND(Edges[Relationship Date (UTC)] &gt;= Misc!$O$2, Edges[Relationship Date (UTC)] &lt;= Misc!$P$2,Edges[Tweet Date (UTC)] &gt;= Misc!$O$3, Edges[Tweet Date (UTC)] &lt;= Misc!$P$3,TRUE), TRUE, FALSE)</f>
        <v>1</v>
      </c>
      <c r="N2676" s="70"/>
      <c r="O2676" s="87" t="s">
        <v>1909</v>
      </c>
      <c r="P2676" s="90">
        <v>44081.370474537034</v>
      </c>
      <c r="Q2676" s="87" t="s">
        <v>2578</v>
      </c>
      <c r="R2676" s="92" t="s">
        <v>2716</v>
      </c>
      <c r="S2676" s="87" t="s">
        <v>2738</v>
      </c>
      <c r="T2676" s="87"/>
      <c r="U2676" s="90">
        <v>44081.370474537034</v>
      </c>
      <c r="V2676" s="92" t="s">
        <v>4699</v>
      </c>
      <c r="W2676" s="87"/>
      <c r="X2676" s="87"/>
      <c r="Y2676" s="96" t="s">
        <v>6699</v>
      </c>
      <c r="Z2676" s="87"/>
      <c r="AA2676" s="48">
        <v>0</v>
      </c>
      <c r="AB2676" s="49">
        <v>0</v>
      </c>
      <c r="AC2676" s="48">
        <v>2</v>
      </c>
      <c r="AD2676" s="49">
        <v>10</v>
      </c>
      <c r="AE2676" s="48">
        <v>0</v>
      </c>
      <c r="AF2676" s="49">
        <v>0</v>
      </c>
      <c r="AG2676" s="48">
        <v>18</v>
      </c>
      <c r="AH2676" s="49">
        <v>90</v>
      </c>
      <c r="AI2676" s="48">
        <v>20</v>
      </c>
    </row>
    <row r="2677" spans="1:35" x14ac:dyDescent="0.25">
      <c r="A2677" s="62" t="s">
        <v>1240</v>
      </c>
      <c r="B2677" s="62" t="s">
        <v>1165</v>
      </c>
      <c r="C2677" s="63"/>
      <c r="D2677" s="64"/>
      <c r="E2677" s="65"/>
      <c r="F2677" s="66"/>
      <c r="G2677" s="63"/>
      <c r="H2677" s="67"/>
      <c r="I2677" s="68"/>
      <c r="J2677" s="68"/>
      <c r="K2677" s="34"/>
      <c r="L2677" s="75">
        <v>2677</v>
      </c>
      <c r="M2677" s="75" t="b">
        <f xml:space="preserve"> IF(AND(Edges[Relationship Date (UTC)] &gt;= Misc!$O$2, Edges[Relationship Date (UTC)] &lt;= Misc!$P$2,Edges[Tweet Date (UTC)] &gt;= Misc!$O$3, Edges[Tweet Date (UTC)] &lt;= Misc!$P$3,TRUE), TRUE, FALSE)</f>
        <v>1</v>
      </c>
      <c r="N2677" s="70"/>
      <c r="O2677" s="87" t="s">
        <v>1909</v>
      </c>
      <c r="P2677" s="90">
        <v>44081.406863425924</v>
      </c>
      <c r="Q2677" s="87" t="s">
        <v>2579</v>
      </c>
      <c r="R2677" s="92" t="s">
        <v>2717</v>
      </c>
      <c r="S2677" s="87" t="s">
        <v>2738</v>
      </c>
      <c r="T2677" s="87"/>
      <c r="U2677" s="90">
        <v>44081.406863425924</v>
      </c>
      <c r="V2677" s="92" t="s">
        <v>4700</v>
      </c>
      <c r="W2677" s="87"/>
      <c r="X2677" s="87"/>
      <c r="Y2677" s="96" t="s">
        <v>6700</v>
      </c>
      <c r="Z2677" s="96" t="s">
        <v>6910</v>
      </c>
      <c r="AA2677" s="132">
        <v>0</v>
      </c>
      <c r="AB2677" s="133">
        <v>0</v>
      </c>
      <c r="AC2677" s="132">
        <v>2</v>
      </c>
      <c r="AD2677" s="133">
        <v>10.526315789473685</v>
      </c>
      <c r="AE2677" s="132">
        <v>0</v>
      </c>
      <c r="AF2677" s="133">
        <v>0</v>
      </c>
      <c r="AG2677" s="132">
        <v>17</v>
      </c>
      <c r="AH2677" s="133">
        <v>89.473684210526315</v>
      </c>
      <c r="AI2677" s="132">
        <v>19</v>
      </c>
    </row>
    <row r="2678" spans="1:35" x14ac:dyDescent="0.25">
      <c r="A2678" s="62" t="s">
        <v>1241</v>
      </c>
      <c r="B2678" s="62" t="s">
        <v>1165</v>
      </c>
      <c r="C2678" s="63"/>
      <c r="D2678" s="64"/>
      <c r="E2678" s="65"/>
      <c r="F2678" s="66"/>
      <c r="G2678" s="63"/>
      <c r="H2678" s="67"/>
      <c r="I2678" s="68"/>
      <c r="J2678" s="68"/>
      <c r="K2678" s="34"/>
      <c r="L2678" s="75">
        <v>2678</v>
      </c>
      <c r="M2678" s="75" t="b">
        <f xml:space="preserve"> IF(AND(Edges[Relationship Date (UTC)] &gt;= Misc!$O$2, Edges[Relationship Date (UTC)] &lt;= Misc!$P$2,Edges[Tweet Date (UTC)] &gt;= Misc!$O$3, Edges[Tweet Date (UTC)] &lt;= Misc!$P$3,TRUE), TRUE, FALSE)</f>
        <v>1</v>
      </c>
      <c r="N2678" s="70"/>
      <c r="O2678" s="87" t="s">
        <v>1908</v>
      </c>
      <c r="P2678" s="90">
        <v>44081.406875000001</v>
      </c>
      <c r="Q2678" s="87" t="s">
        <v>1921</v>
      </c>
      <c r="R2678" s="87"/>
      <c r="S2678" s="87"/>
      <c r="T2678" s="87" t="s">
        <v>2747</v>
      </c>
      <c r="U2678" s="90">
        <v>44081.406875000001</v>
      </c>
      <c r="V2678" s="92" t="s">
        <v>4701</v>
      </c>
      <c r="W2678" s="87"/>
      <c r="X2678" s="87"/>
      <c r="Y2678" s="96" t="s">
        <v>6701</v>
      </c>
      <c r="Z2678" s="87"/>
      <c r="AA2678" s="48">
        <v>0</v>
      </c>
      <c r="AB2678" s="49">
        <v>0</v>
      </c>
      <c r="AC2678" s="48">
        <v>0</v>
      </c>
      <c r="AD2678" s="49">
        <v>0</v>
      </c>
      <c r="AE2678" s="48">
        <v>0</v>
      </c>
      <c r="AF2678" s="49">
        <v>0</v>
      </c>
      <c r="AG2678" s="48">
        <v>26</v>
      </c>
      <c r="AH2678" s="49">
        <v>100</v>
      </c>
      <c r="AI2678" s="48">
        <v>26</v>
      </c>
    </row>
    <row r="2679" spans="1:35" x14ac:dyDescent="0.25">
      <c r="A2679" s="62" t="s">
        <v>1242</v>
      </c>
      <c r="B2679" s="62" t="s">
        <v>1165</v>
      </c>
      <c r="C2679" s="63"/>
      <c r="D2679" s="64"/>
      <c r="E2679" s="65"/>
      <c r="F2679" s="66"/>
      <c r="G2679" s="63"/>
      <c r="H2679" s="67"/>
      <c r="I2679" s="68"/>
      <c r="J2679" s="68"/>
      <c r="K2679" s="34"/>
      <c r="L2679" s="75">
        <v>2679</v>
      </c>
      <c r="M2679" s="75" t="b">
        <f xml:space="preserve"> IF(AND(Edges[Relationship Date (UTC)] &gt;= Misc!$O$2, Edges[Relationship Date (UTC)] &lt;= Misc!$P$2,Edges[Tweet Date (UTC)] &gt;= Misc!$O$3, Edges[Tweet Date (UTC)] &lt;= Misc!$P$3,TRUE), TRUE, FALSE)</f>
        <v>1</v>
      </c>
      <c r="N2679" s="70"/>
      <c r="O2679" s="87" t="s">
        <v>1908</v>
      </c>
      <c r="P2679" s="90">
        <v>44081.388564814813</v>
      </c>
      <c r="Q2679" s="87" t="s">
        <v>2312</v>
      </c>
      <c r="R2679" s="87"/>
      <c r="S2679" s="87"/>
      <c r="T2679" s="87"/>
      <c r="U2679" s="90">
        <v>44081.388564814813</v>
      </c>
      <c r="V2679" s="92" t="s">
        <v>4702</v>
      </c>
      <c r="W2679" s="87"/>
      <c r="X2679" s="87"/>
      <c r="Y2679" s="96" t="s">
        <v>6702</v>
      </c>
      <c r="Z2679" s="87"/>
      <c r="AA2679" s="48">
        <v>0</v>
      </c>
      <c r="AB2679" s="49">
        <v>0</v>
      </c>
      <c r="AC2679" s="48">
        <v>0</v>
      </c>
      <c r="AD2679" s="49">
        <v>0</v>
      </c>
      <c r="AE2679" s="48">
        <v>0</v>
      </c>
      <c r="AF2679" s="49">
        <v>0</v>
      </c>
      <c r="AG2679" s="48">
        <v>21</v>
      </c>
      <c r="AH2679" s="49">
        <v>100</v>
      </c>
      <c r="AI2679" s="48">
        <v>21</v>
      </c>
    </row>
    <row r="2680" spans="1:35" x14ac:dyDescent="0.25">
      <c r="A2680" s="62" t="s">
        <v>1242</v>
      </c>
      <c r="B2680" s="62" t="s">
        <v>1387</v>
      </c>
      <c r="C2680" s="63"/>
      <c r="D2680" s="64"/>
      <c r="E2680" s="65"/>
      <c r="F2680" s="66"/>
      <c r="G2680" s="63"/>
      <c r="H2680" s="67"/>
      <c r="I2680" s="68"/>
      <c r="J2680" s="68"/>
      <c r="K2680" s="34"/>
      <c r="L2680" s="75">
        <v>2680</v>
      </c>
      <c r="M2680" s="75" t="b">
        <f xml:space="preserve"> IF(AND(Edges[Relationship Date (UTC)] &gt;= Misc!$O$2, Edges[Relationship Date (UTC)] &lt;= Misc!$P$2,Edges[Tweet Date (UTC)] &gt;= Misc!$O$3, Edges[Tweet Date (UTC)] &lt;= Misc!$P$3,TRUE), TRUE, FALSE)</f>
        <v>1</v>
      </c>
      <c r="N2680" s="70"/>
      <c r="O2680" s="87" t="s">
        <v>1908</v>
      </c>
      <c r="P2680" s="90">
        <v>44081.406875000001</v>
      </c>
      <c r="Q2680" s="87" t="s">
        <v>2580</v>
      </c>
      <c r="R2680" s="87"/>
      <c r="S2680" s="87"/>
      <c r="T2680" s="87" t="s">
        <v>2893</v>
      </c>
      <c r="U2680" s="90">
        <v>44081.406875000001</v>
      </c>
      <c r="V2680" s="92" t="s">
        <v>4703</v>
      </c>
      <c r="W2680" s="87"/>
      <c r="X2680" s="87"/>
      <c r="Y2680" s="96" t="s">
        <v>6703</v>
      </c>
      <c r="Z2680" s="87"/>
      <c r="AA2680" s="48"/>
      <c r="AB2680" s="49"/>
      <c r="AC2680" s="48"/>
      <c r="AD2680" s="49"/>
      <c r="AE2680" s="48"/>
      <c r="AF2680" s="49"/>
      <c r="AG2680" s="48"/>
      <c r="AH2680" s="49"/>
      <c r="AI2680" s="48"/>
    </row>
    <row r="2681" spans="1:35" x14ac:dyDescent="0.25">
      <c r="A2681" s="62" t="s">
        <v>1242</v>
      </c>
      <c r="B2681" s="62" t="s">
        <v>1726</v>
      </c>
      <c r="C2681" s="63"/>
      <c r="D2681" s="64"/>
      <c r="E2681" s="65"/>
      <c r="F2681" s="66"/>
      <c r="G2681" s="63"/>
      <c r="H2681" s="67"/>
      <c r="I2681" s="68"/>
      <c r="J2681" s="68"/>
      <c r="K2681" s="34"/>
      <c r="L2681" s="75">
        <v>2681</v>
      </c>
      <c r="M2681" s="75" t="b">
        <f xml:space="preserve"> IF(AND(Edges[Relationship Date (UTC)] &gt;= Misc!$O$2, Edges[Relationship Date (UTC)] &lt;= Misc!$P$2,Edges[Tweet Date (UTC)] &gt;= Misc!$O$3, Edges[Tweet Date (UTC)] &lt;= Misc!$P$3,TRUE), TRUE, FALSE)</f>
        <v>1</v>
      </c>
      <c r="N2681" s="70"/>
      <c r="O2681" s="87" t="s">
        <v>1908</v>
      </c>
      <c r="P2681" s="90">
        <v>44081.406875000001</v>
      </c>
      <c r="Q2681" s="87" t="s">
        <v>2580</v>
      </c>
      <c r="R2681" s="87"/>
      <c r="S2681" s="87"/>
      <c r="T2681" s="87" t="s">
        <v>2893</v>
      </c>
      <c r="U2681" s="90">
        <v>44081.406875000001</v>
      </c>
      <c r="V2681" s="92" t="s">
        <v>4703</v>
      </c>
      <c r="W2681" s="87"/>
      <c r="X2681" s="87"/>
      <c r="Y2681" s="96" t="s">
        <v>6703</v>
      </c>
      <c r="Z2681" s="87"/>
      <c r="AA2681" s="48">
        <v>0</v>
      </c>
      <c r="AB2681" s="49">
        <v>0</v>
      </c>
      <c r="AC2681" s="48">
        <v>0</v>
      </c>
      <c r="AD2681" s="49">
        <v>0</v>
      </c>
      <c r="AE2681" s="48">
        <v>0</v>
      </c>
      <c r="AF2681" s="49">
        <v>0</v>
      </c>
      <c r="AG2681" s="48">
        <v>31</v>
      </c>
      <c r="AH2681" s="49">
        <v>100</v>
      </c>
      <c r="AI2681" s="48">
        <v>31</v>
      </c>
    </row>
    <row r="2682" spans="1:35" x14ac:dyDescent="0.25">
      <c r="A2682" s="62" t="s">
        <v>1243</v>
      </c>
      <c r="B2682" s="62" t="s">
        <v>1726</v>
      </c>
      <c r="C2682" s="63"/>
      <c r="D2682" s="64"/>
      <c r="E2682" s="65"/>
      <c r="F2682" s="66"/>
      <c r="G2682" s="63"/>
      <c r="H2682" s="67"/>
      <c r="I2682" s="68"/>
      <c r="J2682" s="68"/>
      <c r="K2682" s="34"/>
      <c r="L2682" s="75">
        <v>2682</v>
      </c>
      <c r="M2682" s="75" t="b">
        <f xml:space="preserve"> IF(AND(Edges[Relationship Date (UTC)] &gt;= Misc!$O$2, Edges[Relationship Date (UTC)] &lt;= Misc!$P$2,Edges[Tweet Date (UTC)] &gt;= Misc!$O$3, Edges[Tweet Date (UTC)] &lt;= Misc!$P$3,TRUE), TRUE, FALSE)</f>
        <v>1</v>
      </c>
      <c r="N2682" s="70"/>
      <c r="O2682" s="87" t="s">
        <v>1908</v>
      </c>
      <c r="P2682" s="90">
        <v>44081.40697916667</v>
      </c>
      <c r="Q2682" s="87" t="s">
        <v>2580</v>
      </c>
      <c r="R2682" s="87"/>
      <c r="S2682" s="87"/>
      <c r="T2682" s="87" t="s">
        <v>2893</v>
      </c>
      <c r="U2682" s="90">
        <v>44081.40697916667</v>
      </c>
      <c r="V2682" s="92" t="s">
        <v>4704</v>
      </c>
      <c r="W2682" s="87"/>
      <c r="X2682" s="87"/>
      <c r="Y2682" s="96" t="s">
        <v>6704</v>
      </c>
      <c r="Z2682" s="87"/>
      <c r="AA2682" s="48"/>
      <c r="AB2682" s="49"/>
      <c r="AC2682" s="48"/>
      <c r="AD2682" s="49"/>
      <c r="AE2682" s="48"/>
      <c r="AF2682" s="49"/>
      <c r="AG2682" s="48"/>
      <c r="AH2682" s="49"/>
      <c r="AI2682" s="48"/>
    </row>
    <row r="2683" spans="1:35" x14ac:dyDescent="0.25">
      <c r="A2683" s="62" t="s">
        <v>1243</v>
      </c>
      <c r="B2683" s="62" t="s">
        <v>1165</v>
      </c>
      <c r="C2683" s="63"/>
      <c r="D2683" s="64"/>
      <c r="E2683" s="65"/>
      <c r="F2683" s="66"/>
      <c r="G2683" s="63"/>
      <c r="H2683" s="67"/>
      <c r="I2683" s="68"/>
      <c r="J2683" s="68"/>
      <c r="K2683" s="34"/>
      <c r="L2683" s="75">
        <v>2683</v>
      </c>
      <c r="M2683" s="75" t="b">
        <f xml:space="preserve"> IF(AND(Edges[Relationship Date (UTC)] &gt;= Misc!$O$2, Edges[Relationship Date (UTC)] &lt;= Misc!$P$2,Edges[Tweet Date (UTC)] &gt;= Misc!$O$3, Edges[Tweet Date (UTC)] &lt;= Misc!$P$3,TRUE), TRUE, FALSE)</f>
        <v>1</v>
      </c>
      <c r="N2683" s="70"/>
      <c r="O2683" s="87" t="s">
        <v>1908</v>
      </c>
      <c r="P2683" s="90">
        <v>44081.393182870372</v>
      </c>
      <c r="Q2683" s="87" t="s">
        <v>2312</v>
      </c>
      <c r="R2683" s="87"/>
      <c r="S2683" s="87"/>
      <c r="T2683" s="87"/>
      <c r="U2683" s="90">
        <v>44081.393182870372</v>
      </c>
      <c r="V2683" s="92" t="s">
        <v>4705</v>
      </c>
      <c r="W2683" s="87"/>
      <c r="X2683" s="87"/>
      <c r="Y2683" s="96" t="s">
        <v>6705</v>
      </c>
      <c r="Z2683" s="87"/>
      <c r="AA2683" s="48">
        <v>0</v>
      </c>
      <c r="AB2683" s="49">
        <v>0</v>
      </c>
      <c r="AC2683" s="48">
        <v>0</v>
      </c>
      <c r="AD2683" s="49">
        <v>0</v>
      </c>
      <c r="AE2683" s="48">
        <v>0</v>
      </c>
      <c r="AF2683" s="49">
        <v>0</v>
      </c>
      <c r="AG2683" s="48">
        <v>21</v>
      </c>
      <c r="AH2683" s="49">
        <v>100</v>
      </c>
      <c r="AI2683" s="48">
        <v>21</v>
      </c>
    </row>
    <row r="2684" spans="1:35" x14ac:dyDescent="0.25">
      <c r="A2684" s="62" t="s">
        <v>1243</v>
      </c>
      <c r="B2684" s="62" t="s">
        <v>1387</v>
      </c>
      <c r="C2684" s="63"/>
      <c r="D2684" s="64"/>
      <c r="E2684" s="65"/>
      <c r="F2684" s="66"/>
      <c r="G2684" s="63"/>
      <c r="H2684" s="67"/>
      <c r="I2684" s="68"/>
      <c r="J2684" s="68"/>
      <c r="K2684" s="34"/>
      <c r="L2684" s="75">
        <v>2684</v>
      </c>
      <c r="M2684" s="75" t="b">
        <f xml:space="preserve"> IF(AND(Edges[Relationship Date (UTC)] &gt;= Misc!$O$2, Edges[Relationship Date (UTC)] &lt;= Misc!$P$2,Edges[Tweet Date (UTC)] &gt;= Misc!$O$3, Edges[Tweet Date (UTC)] &lt;= Misc!$P$3,TRUE), TRUE, FALSE)</f>
        <v>1</v>
      </c>
      <c r="N2684" s="70"/>
      <c r="O2684" s="87" t="s">
        <v>1908</v>
      </c>
      <c r="P2684" s="90">
        <v>44081.40697916667</v>
      </c>
      <c r="Q2684" s="87" t="s">
        <v>2580</v>
      </c>
      <c r="R2684" s="87"/>
      <c r="S2684" s="87"/>
      <c r="T2684" s="87" t="s">
        <v>2893</v>
      </c>
      <c r="U2684" s="90">
        <v>44081.40697916667</v>
      </c>
      <c r="V2684" s="92" t="s">
        <v>4704</v>
      </c>
      <c r="W2684" s="87"/>
      <c r="X2684" s="87"/>
      <c r="Y2684" s="96" t="s">
        <v>6704</v>
      </c>
      <c r="Z2684" s="87"/>
      <c r="AA2684" s="48">
        <v>0</v>
      </c>
      <c r="AB2684" s="49">
        <v>0</v>
      </c>
      <c r="AC2684" s="48">
        <v>0</v>
      </c>
      <c r="AD2684" s="49">
        <v>0</v>
      </c>
      <c r="AE2684" s="48">
        <v>0</v>
      </c>
      <c r="AF2684" s="49">
        <v>0</v>
      </c>
      <c r="AG2684" s="48">
        <v>31</v>
      </c>
      <c r="AH2684" s="49">
        <v>100</v>
      </c>
      <c r="AI2684" s="48">
        <v>31</v>
      </c>
    </row>
    <row r="2685" spans="1:35" x14ac:dyDescent="0.25">
      <c r="A2685" s="62" t="s">
        <v>1244</v>
      </c>
      <c r="B2685" s="62" t="s">
        <v>1416</v>
      </c>
      <c r="C2685" s="63"/>
      <c r="D2685" s="64"/>
      <c r="E2685" s="65"/>
      <c r="F2685" s="66"/>
      <c r="G2685" s="63"/>
      <c r="H2685" s="67"/>
      <c r="I2685" s="68"/>
      <c r="J2685" s="68"/>
      <c r="K2685" s="34"/>
      <c r="L2685" s="75">
        <v>2685</v>
      </c>
      <c r="M2685" s="75" t="b">
        <f xml:space="preserve"> IF(AND(Edges[Relationship Date (UTC)] &gt;= Misc!$O$2, Edges[Relationship Date (UTC)] &lt;= Misc!$P$2,Edges[Tweet Date (UTC)] &gt;= Misc!$O$3, Edges[Tweet Date (UTC)] &lt;= Misc!$P$3,TRUE), TRUE, FALSE)</f>
        <v>1</v>
      </c>
      <c r="N2685" s="70"/>
      <c r="O2685" s="87" t="s">
        <v>1908</v>
      </c>
      <c r="P2685" s="90">
        <v>44081.407094907408</v>
      </c>
      <c r="Q2685" s="87" t="s">
        <v>1994</v>
      </c>
      <c r="R2685" s="87"/>
      <c r="S2685" s="87"/>
      <c r="T2685" s="87"/>
      <c r="U2685" s="90">
        <v>44081.407094907408</v>
      </c>
      <c r="V2685" s="92" t="s">
        <v>4706</v>
      </c>
      <c r="W2685" s="87"/>
      <c r="X2685" s="87"/>
      <c r="Y2685" s="96" t="s">
        <v>6706</v>
      </c>
      <c r="Z2685" s="87"/>
      <c r="AA2685" s="48">
        <v>0</v>
      </c>
      <c r="AB2685" s="49">
        <v>0</v>
      </c>
      <c r="AC2685" s="48">
        <v>0</v>
      </c>
      <c r="AD2685" s="49">
        <v>0</v>
      </c>
      <c r="AE2685" s="48">
        <v>0</v>
      </c>
      <c r="AF2685" s="49">
        <v>0</v>
      </c>
      <c r="AG2685" s="48">
        <v>47</v>
      </c>
      <c r="AH2685" s="49">
        <v>100</v>
      </c>
      <c r="AI2685" s="48">
        <v>47</v>
      </c>
    </row>
    <row r="2686" spans="1:35" x14ac:dyDescent="0.25">
      <c r="A2686" s="62" t="s">
        <v>1245</v>
      </c>
      <c r="B2686" s="62" t="s">
        <v>1165</v>
      </c>
      <c r="C2686" s="63"/>
      <c r="D2686" s="64"/>
      <c r="E2686" s="65"/>
      <c r="F2686" s="66"/>
      <c r="G2686" s="63"/>
      <c r="H2686" s="67"/>
      <c r="I2686" s="68"/>
      <c r="J2686" s="68"/>
      <c r="K2686" s="34"/>
      <c r="L2686" s="75">
        <v>2686</v>
      </c>
      <c r="M2686" s="75" t="b">
        <f xml:space="preserve"> IF(AND(Edges[Relationship Date (UTC)] &gt;= Misc!$O$2, Edges[Relationship Date (UTC)] &lt;= Misc!$P$2,Edges[Tweet Date (UTC)] &gt;= Misc!$O$3, Edges[Tweet Date (UTC)] &lt;= Misc!$P$3,TRUE), TRUE, FALSE)</f>
        <v>1</v>
      </c>
      <c r="N2686" s="70"/>
      <c r="O2686" s="87" t="s">
        <v>1908</v>
      </c>
      <c r="P2686" s="90">
        <v>44081.406747685185</v>
      </c>
      <c r="Q2686" s="87" t="s">
        <v>2117</v>
      </c>
      <c r="R2686" s="87"/>
      <c r="S2686" s="87"/>
      <c r="T2686" s="87" t="s">
        <v>2747</v>
      </c>
      <c r="U2686" s="90">
        <v>44081.406747685185</v>
      </c>
      <c r="V2686" s="92" t="s">
        <v>4707</v>
      </c>
      <c r="W2686" s="87"/>
      <c r="X2686" s="87"/>
      <c r="Y2686" s="96" t="s">
        <v>6707</v>
      </c>
      <c r="Z2686" s="87"/>
      <c r="AA2686" s="48">
        <v>0</v>
      </c>
      <c r="AB2686" s="49">
        <v>0</v>
      </c>
      <c r="AC2686" s="48">
        <v>0</v>
      </c>
      <c r="AD2686" s="49">
        <v>0</v>
      </c>
      <c r="AE2686" s="48">
        <v>0</v>
      </c>
      <c r="AF2686" s="49">
        <v>0</v>
      </c>
      <c r="AG2686" s="48">
        <v>23</v>
      </c>
      <c r="AH2686" s="49">
        <v>100</v>
      </c>
      <c r="AI2686" s="48">
        <v>23</v>
      </c>
    </row>
    <row r="2687" spans="1:35" x14ac:dyDescent="0.25">
      <c r="A2687" s="62" t="s">
        <v>1245</v>
      </c>
      <c r="B2687" s="62" t="s">
        <v>1165</v>
      </c>
      <c r="C2687" s="63"/>
      <c r="D2687" s="64"/>
      <c r="E2687" s="65"/>
      <c r="F2687" s="66"/>
      <c r="G2687" s="63"/>
      <c r="H2687" s="67"/>
      <c r="I2687" s="68"/>
      <c r="J2687" s="68"/>
      <c r="K2687" s="34"/>
      <c r="L2687" s="75">
        <v>2687</v>
      </c>
      <c r="M2687" s="75" t="b">
        <f xml:space="preserve"> IF(AND(Edges[Relationship Date (UTC)] &gt;= Misc!$O$2, Edges[Relationship Date (UTC)] &lt;= Misc!$P$2,Edges[Tweet Date (UTC)] &gt;= Misc!$O$3, Edges[Tweet Date (UTC)] &lt;= Misc!$P$3,TRUE), TRUE, FALSE)</f>
        <v>1</v>
      </c>
      <c r="N2687" s="70"/>
      <c r="O2687" s="87" t="s">
        <v>1908</v>
      </c>
      <c r="P2687" s="90">
        <v>44081.407106481478</v>
      </c>
      <c r="Q2687" s="87" t="s">
        <v>1970</v>
      </c>
      <c r="R2687" s="87"/>
      <c r="S2687" s="87"/>
      <c r="T2687" s="87"/>
      <c r="U2687" s="90">
        <v>44081.407106481478</v>
      </c>
      <c r="V2687" s="92" t="s">
        <v>4708</v>
      </c>
      <c r="W2687" s="87"/>
      <c r="X2687" s="87"/>
      <c r="Y2687" s="96" t="s">
        <v>6708</v>
      </c>
      <c r="Z2687" s="87"/>
      <c r="AA2687" s="48">
        <v>0</v>
      </c>
      <c r="AB2687" s="49">
        <v>0</v>
      </c>
      <c r="AC2687" s="48">
        <v>0</v>
      </c>
      <c r="AD2687" s="49">
        <v>0</v>
      </c>
      <c r="AE2687" s="48">
        <v>0</v>
      </c>
      <c r="AF2687" s="49">
        <v>0</v>
      </c>
      <c r="AG2687" s="48">
        <v>46</v>
      </c>
      <c r="AH2687" s="49">
        <v>100</v>
      </c>
      <c r="AI2687" s="48">
        <v>46</v>
      </c>
    </row>
    <row r="2688" spans="1:35" x14ac:dyDescent="0.25">
      <c r="A2688" s="62" t="s">
        <v>1246</v>
      </c>
      <c r="B2688" s="62" t="s">
        <v>1165</v>
      </c>
      <c r="C2688" s="63"/>
      <c r="D2688" s="64"/>
      <c r="E2688" s="65"/>
      <c r="F2688" s="66"/>
      <c r="G2688" s="63"/>
      <c r="H2688" s="67"/>
      <c r="I2688" s="68"/>
      <c r="J2688" s="68"/>
      <c r="K2688" s="34"/>
      <c r="L2688" s="75">
        <v>2688</v>
      </c>
      <c r="M2688" s="75" t="b">
        <f xml:space="preserve"> IF(AND(Edges[Relationship Date (UTC)] &gt;= Misc!$O$2, Edges[Relationship Date (UTC)] &lt;= Misc!$P$2,Edges[Tweet Date (UTC)] &gt;= Misc!$O$3, Edges[Tweet Date (UTC)] &lt;= Misc!$P$3,TRUE), TRUE, FALSE)</f>
        <v>1</v>
      </c>
      <c r="N2688" s="70"/>
      <c r="O2688" s="87" t="s">
        <v>1908</v>
      </c>
      <c r="P2688" s="90">
        <v>44081.383842592593</v>
      </c>
      <c r="Q2688" s="87" t="s">
        <v>1959</v>
      </c>
      <c r="R2688" s="87"/>
      <c r="S2688" s="87"/>
      <c r="T2688" s="87" t="s">
        <v>2747</v>
      </c>
      <c r="U2688" s="90">
        <v>44081.383842592593</v>
      </c>
      <c r="V2688" s="92" t="s">
        <v>4709</v>
      </c>
      <c r="W2688" s="87"/>
      <c r="X2688" s="87"/>
      <c r="Y2688" s="96" t="s">
        <v>6709</v>
      </c>
      <c r="Z2688" s="87"/>
      <c r="AA2688" s="48">
        <v>0</v>
      </c>
      <c r="AB2688" s="49">
        <v>0</v>
      </c>
      <c r="AC2688" s="48">
        <v>0</v>
      </c>
      <c r="AD2688" s="49">
        <v>0</v>
      </c>
      <c r="AE2688" s="48">
        <v>0</v>
      </c>
      <c r="AF2688" s="49">
        <v>0</v>
      </c>
      <c r="AG2688" s="48">
        <v>27</v>
      </c>
      <c r="AH2688" s="49">
        <v>100</v>
      </c>
      <c r="AI2688" s="48">
        <v>27</v>
      </c>
    </row>
    <row r="2689" spans="1:35" x14ac:dyDescent="0.25">
      <c r="A2689" s="62" t="s">
        <v>1246</v>
      </c>
      <c r="B2689" s="62" t="s">
        <v>1165</v>
      </c>
      <c r="C2689" s="63"/>
      <c r="D2689" s="64"/>
      <c r="E2689" s="65"/>
      <c r="F2689" s="66"/>
      <c r="G2689" s="63"/>
      <c r="H2689" s="67"/>
      <c r="I2689" s="68"/>
      <c r="J2689" s="68"/>
      <c r="K2689" s="34"/>
      <c r="L2689" s="75">
        <v>2689</v>
      </c>
      <c r="M2689" s="75" t="b">
        <f xml:space="preserve"> IF(AND(Edges[Relationship Date (UTC)] &gt;= Misc!$O$2, Edges[Relationship Date (UTC)] &lt;= Misc!$P$2,Edges[Tweet Date (UTC)] &gt;= Misc!$O$3, Edges[Tweet Date (UTC)] &lt;= Misc!$P$3,TRUE), TRUE, FALSE)</f>
        <v>1</v>
      </c>
      <c r="N2689" s="70"/>
      <c r="O2689" s="87" t="s">
        <v>1908</v>
      </c>
      <c r="P2689" s="90">
        <v>44081.407141203701</v>
      </c>
      <c r="Q2689" s="87" t="s">
        <v>2014</v>
      </c>
      <c r="R2689" s="87"/>
      <c r="S2689" s="87"/>
      <c r="T2689" s="87" t="s">
        <v>2743</v>
      </c>
      <c r="U2689" s="90">
        <v>44081.407141203701</v>
      </c>
      <c r="V2689" s="92" t="s">
        <v>4710</v>
      </c>
      <c r="W2689" s="87"/>
      <c r="X2689" s="87"/>
      <c r="Y2689" s="96" t="s">
        <v>6710</v>
      </c>
      <c r="Z2689" s="87"/>
      <c r="AA2689" s="48">
        <v>0</v>
      </c>
      <c r="AB2689" s="49">
        <v>0</v>
      </c>
      <c r="AC2689" s="48">
        <v>0</v>
      </c>
      <c r="AD2689" s="49">
        <v>0</v>
      </c>
      <c r="AE2689" s="48">
        <v>0</v>
      </c>
      <c r="AF2689" s="49">
        <v>0</v>
      </c>
      <c r="AG2689" s="48">
        <v>33</v>
      </c>
      <c r="AH2689" s="49">
        <v>100</v>
      </c>
      <c r="AI2689" s="48">
        <v>33</v>
      </c>
    </row>
    <row r="2690" spans="1:35" x14ac:dyDescent="0.25">
      <c r="A2690" s="62" t="s">
        <v>1247</v>
      </c>
      <c r="B2690" s="62" t="s">
        <v>1646</v>
      </c>
      <c r="C2690" s="63"/>
      <c r="D2690" s="64"/>
      <c r="E2690" s="65"/>
      <c r="F2690" s="66"/>
      <c r="G2690" s="63"/>
      <c r="H2690" s="67"/>
      <c r="I2690" s="68"/>
      <c r="J2690" s="68"/>
      <c r="K2690" s="34"/>
      <c r="L2690" s="75">
        <v>2690</v>
      </c>
      <c r="M2690" s="75" t="b">
        <f xml:space="preserve"> IF(AND(Edges[Relationship Date (UTC)] &gt;= Misc!$O$2, Edges[Relationship Date (UTC)] &lt;= Misc!$P$2,Edges[Tweet Date (UTC)] &gt;= Misc!$O$3, Edges[Tweet Date (UTC)] &lt;= Misc!$P$3,TRUE), TRUE, FALSE)</f>
        <v>1</v>
      </c>
      <c r="N2690" s="70"/>
      <c r="O2690" s="87" t="s">
        <v>1908</v>
      </c>
      <c r="P2690" s="90">
        <v>44081.407280092593</v>
      </c>
      <c r="Q2690" s="87" t="s">
        <v>2255</v>
      </c>
      <c r="R2690" s="87"/>
      <c r="S2690" s="87"/>
      <c r="T2690" s="87" t="s">
        <v>2828</v>
      </c>
      <c r="U2690" s="90">
        <v>44081.407280092593</v>
      </c>
      <c r="V2690" s="92" t="s">
        <v>4711</v>
      </c>
      <c r="W2690" s="87"/>
      <c r="X2690" s="87"/>
      <c r="Y2690" s="96" t="s">
        <v>6711</v>
      </c>
      <c r="Z2690" s="87"/>
      <c r="AA2690" s="48">
        <v>0</v>
      </c>
      <c r="AB2690" s="49">
        <v>0</v>
      </c>
      <c r="AC2690" s="48">
        <v>0</v>
      </c>
      <c r="AD2690" s="49">
        <v>0</v>
      </c>
      <c r="AE2690" s="48">
        <v>0</v>
      </c>
      <c r="AF2690" s="49">
        <v>0</v>
      </c>
      <c r="AG2690" s="48">
        <v>37</v>
      </c>
      <c r="AH2690" s="49">
        <v>100</v>
      </c>
      <c r="AI2690" s="48">
        <v>37</v>
      </c>
    </row>
    <row r="2691" spans="1:35" x14ac:dyDescent="0.25">
      <c r="A2691" s="62" t="s">
        <v>1248</v>
      </c>
      <c r="B2691" s="62" t="s">
        <v>1873</v>
      </c>
      <c r="C2691" s="63"/>
      <c r="D2691" s="64"/>
      <c r="E2691" s="65"/>
      <c r="F2691" s="66"/>
      <c r="G2691" s="63"/>
      <c r="H2691" s="67"/>
      <c r="I2691" s="68"/>
      <c r="J2691" s="68"/>
      <c r="K2691" s="34"/>
      <c r="L2691" s="75">
        <v>2691</v>
      </c>
      <c r="M2691" s="75" t="b">
        <f xml:space="preserve"> IF(AND(Edges[Relationship Date (UTC)] &gt;= Misc!$O$2, Edges[Relationship Date (UTC)] &lt;= Misc!$P$2,Edges[Tweet Date (UTC)] &gt;= Misc!$O$3, Edges[Tweet Date (UTC)] &lt;= Misc!$P$3,TRUE), TRUE, FALSE)</f>
        <v>1</v>
      </c>
      <c r="N2691" s="70"/>
      <c r="O2691" s="87" t="s">
        <v>1908</v>
      </c>
      <c r="P2691" s="90">
        <v>44081.397673611114</v>
      </c>
      <c r="Q2691" s="87" t="s">
        <v>2581</v>
      </c>
      <c r="R2691" s="92" t="s">
        <v>2718</v>
      </c>
      <c r="S2691" s="87" t="s">
        <v>2738</v>
      </c>
      <c r="T2691" s="87"/>
      <c r="U2691" s="90">
        <v>44081.397673611114</v>
      </c>
      <c r="V2691" s="92" t="s">
        <v>4712</v>
      </c>
      <c r="W2691" s="87"/>
      <c r="X2691" s="87"/>
      <c r="Y2691" s="96" t="s">
        <v>6712</v>
      </c>
      <c r="Z2691" s="96" t="s">
        <v>6932</v>
      </c>
      <c r="AA2691" s="132"/>
      <c r="AB2691" s="133"/>
      <c r="AC2691" s="132"/>
      <c r="AD2691" s="133"/>
      <c r="AE2691" s="132"/>
      <c r="AF2691" s="133"/>
      <c r="AG2691" s="132"/>
      <c r="AH2691" s="133"/>
      <c r="AI2691" s="132"/>
    </row>
    <row r="2692" spans="1:35" x14ac:dyDescent="0.25">
      <c r="A2692" s="62" t="s">
        <v>1249</v>
      </c>
      <c r="B2692" s="62" t="s">
        <v>1873</v>
      </c>
      <c r="C2692" s="63"/>
      <c r="D2692" s="64"/>
      <c r="E2692" s="65"/>
      <c r="F2692" s="66"/>
      <c r="G2692" s="63"/>
      <c r="H2692" s="67"/>
      <c r="I2692" s="68"/>
      <c r="J2692" s="68"/>
      <c r="K2692" s="34"/>
      <c r="L2692" s="75">
        <v>2692</v>
      </c>
      <c r="M2692" s="75" t="b">
        <f xml:space="preserve"> IF(AND(Edges[Relationship Date (UTC)] &gt;= Misc!$O$2, Edges[Relationship Date (UTC)] &lt;= Misc!$P$2,Edges[Tweet Date (UTC)] &gt;= Misc!$O$3, Edges[Tweet Date (UTC)] &lt;= Misc!$P$3,TRUE), TRUE, FALSE)</f>
        <v>1</v>
      </c>
      <c r="N2692" s="70"/>
      <c r="O2692" s="87" t="s">
        <v>1908</v>
      </c>
      <c r="P2692" s="90">
        <v>44081.40729166667</v>
      </c>
      <c r="Q2692" s="87" t="s">
        <v>2582</v>
      </c>
      <c r="R2692" s="87"/>
      <c r="S2692" s="87"/>
      <c r="T2692" s="87"/>
      <c r="U2692" s="90">
        <v>44081.40729166667</v>
      </c>
      <c r="V2692" s="92" t="s">
        <v>4713</v>
      </c>
      <c r="W2692" s="87"/>
      <c r="X2692" s="87"/>
      <c r="Y2692" s="96" t="s">
        <v>6713</v>
      </c>
      <c r="Z2692" s="87"/>
      <c r="AA2692" s="48"/>
      <c r="AB2692" s="49"/>
      <c r="AC2692" s="48"/>
      <c r="AD2692" s="49"/>
      <c r="AE2692" s="48"/>
      <c r="AF2692" s="49"/>
      <c r="AG2692" s="48"/>
      <c r="AH2692" s="49"/>
      <c r="AI2692" s="48"/>
    </row>
    <row r="2693" spans="1:35" x14ac:dyDescent="0.25">
      <c r="A2693" s="62" t="s">
        <v>1248</v>
      </c>
      <c r="B2693" s="62" t="s">
        <v>1874</v>
      </c>
      <c r="C2693" s="63"/>
      <c r="D2693" s="64"/>
      <c r="E2693" s="65"/>
      <c r="F2693" s="66"/>
      <c r="G2693" s="63"/>
      <c r="H2693" s="67"/>
      <c r="I2693" s="68"/>
      <c r="J2693" s="68"/>
      <c r="K2693" s="34"/>
      <c r="L2693" s="75">
        <v>2693</v>
      </c>
      <c r="M2693" s="75" t="b">
        <f xml:space="preserve"> IF(AND(Edges[Relationship Date (UTC)] &gt;= Misc!$O$2, Edges[Relationship Date (UTC)] &lt;= Misc!$P$2,Edges[Tweet Date (UTC)] &gt;= Misc!$O$3, Edges[Tweet Date (UTC)] &lt;= Misc!$P$3,TRUE), TRUE, FALSE)</f>
        <v>1</v>
      </c>
      <c r="N2693" s="70"/>
      <c r="O2693" s="87" t="s">
        <v>1908</v>
      </c>
      <c r="P2693" s="90">
        <v>44081.397673611114</v>
      </c>
      <c r="Q2693" s="87" t="s">
        <v>2581</v>
      </c>
      <c r="R2693" s="92" t="s">
        <v>2718</v>
      </c>
      <c r="S2693" s="87" t="s">
        <v>2738</v>
      </c>
      <c r="T2693" s="87"/>
      <c r="U2693" s="90">
        <v>44081.397673611114</v>
      </c>
      <c r="V2693" s="92" t="s">
        <v>4712</v>
      </c>
      <c r="W2693" s="87"/>
      <c r="X2693" s="87"/>
      <c r="Y2693" s="96" t="s">
        <v>6712</v>
      </c>
      <c r="Z2693" s="96" t="s">
        <v>6932</v>
      </c>
      <c r="AA2693" s="132"/>
      <c r="AB2693" s="133"/>
      <c r="AC2693" s="132"/>
      <c r="AD2693" s="133"/>
      <c r="AE2693" s="132"/>
      <c r="AF2693" s="133"/>
      <c r="AG2693" s="132"/>
      <c r="AH2693" s="133"/>
      <c r="AI2693" s="132"/>
    </row>
    <row r="2694" spans="1:35" x14ac:dyDescent="0.25">
      <c r="A2694" s="62" t="s">
        <v>1249</v>
      </c>
      <c r="B2694" s="62" t="s">
        <v>1874</v>
      </c>
      <c r="C2694" s="63"/>
      <c r="D2694" s="64"/>
      <c r="E2694" s="65"/>
      <c r="F2694" s="66"/>
      <c r="G2694" s="63"/>
      <c r="H2694" s="67"/>
      <c r="I2694" s="68"/>
      <c r="J2694" s="68"/>
      <c r="K2694" s="34"/>
      <c r="L2694" s="75">
        <v>2694</v>
      </c>
      <c r="M2694" s="75" t="b">
        <f xml:space="preserve"> IF(AND(Edges[Relationship Date (UTC)] &gt;= Misc!$O$2, Edges[Relationship Date (UTC)] &lt;= Misc!$P$2,Edges[Tweet Date (UTC)] &gt;= Misc!$O$3, Edges[Tweet Date (UTC)] &lt;= Misc!$P$3,TRUE), TRUE, FALSE)</f>
        <v>1</v>
      </c>
      <c r="N2694" s="70"/>
      <c r="O2694" s="87" t="s">
        <v>1908</v>
      </c>
      <c r="P2694" s="90">
        <v>44081.40729166667</v>
      </c>
      <c r="Q2694" s="87" t="s">
        <v>2582</v>
      </c>
      <c r="R2694" s="87"/>
      <c r="S2694" s="87"/>
      <c r="T2694" s="87"/>
      <c r="U2694" s="90">
        <v>44081.40729166667</v>
      </c>
      <c r="V2694" s="92" t="s">
        <v>4713</v>
      </c>
      <c r="W2694" s="87"/>
      <c r="X2694" s="87"/>
      <c r="Y2694" s="96" t="s">
        <v>6713</v>
      </c>
      <c r="Z2694" s="87"/>
      <c r="AA2694" s="48"/>
      <c r="AB2694" s="49"/>
      <c r="AC2694" s="48"/>
      <c r="AD2694" s="49"/>
      <c r="AE2694" s="48"/>
      <c r="AF2694" s="49"/>
      <c r="AG2694" s="48"/>
      <c r="AH2694" s="49"/>
      <c r="AI2694" s="48"/>
    </row>
    <row r="2695" spans="1:35" x14ac:dyDescent="0.25">
      <c r="A2695" s="62" t="s">
        <v>1248</v>
      </c>
      <c r="B2695" s="62" t="s">
        <v>1875</v>
      </c>
      <c r="C2695" s="63"/>
      <c r="D2695" s="64"/>
      <c r="E2695" s="65"/>
      <c r="F2695" s="66"/>
      <c r="G2695" s="63"/>
      <c r="H2695" s="67"/>
      <c r="I2695" s="68"/>
      <c r="J2695" s="68"/>
      <c r="K2695" s="34"/>
      <c r="L2695" s="75">
        <v>2695</v>
      </c>
      <c r="M2695" s="75" t="b">
        <f xml:space="preserve"> IF(AND(Edges[Relationship Date (UTC)] &gt;= Misc!$O$2, Edges[Relationship Date (UTC)] &lt;= Misc!$P$2,Edges[Tweet Date (UTC)] &gt;= Misc!$O$3, Edges[Tweet Date (UTC)] &lt;= Misc!$P$3,TRUE), TRUE, FALSE)</f>
        <v>1</v>
      </c>
      <c r="N2695" s="70"/>
      <c r="O2695" s="87" t="s">
        <v>1909</v>
      </c>
      <c r="P2695" s="90">
        <v>44081.397673611114</v>
      </c>
      <c r="Q2695" s="87" t="s">
        <v>2581</v>
      </c>
      <c r="R2695" s="92" t="s">
        <v>2718</v>
      </c>
      <c r="S2695" s="87" t="s">
        <v>2738</v>
      </c>
      <c r="T2695" s="87"/>
      <c r="U2695" s="90">
        <v>44081.397673611114</v>
      </c>
      <c r="V2695" s="92" t="s">
        <v>4712</v>
      </c>
      <c r="W2695" s="87"/>
      <c r="X2695" s="87"/>
      <c r="Y2695" s="96" t="s">
        <v>6712</v>
      </c>
      <c r="Z2695" s="96" t="s">
        <v>6932</v>
      </c>
      <c r="AA2695" s="132">
        <v>0</v>
      </c>
      <c r="AB2695" s="133">
        <v>0</v>
      </c>
      <c r="AC2695" s="132">
        <v>0</v>
      </c>
      <c r="AD2695" s="133">
        <v>0</v>
      </c>
      <c r="AE2695" s="132">
        <v>0</v>
      </c>
      <c r="AF2695" s="133">
        <v>0</v>
      </c>
      <c r="AG2695" s="132">
        <v>27</v>
      </c>
      <c r="AH2695" s="133">
        <v>100</v>
      </c>
      <c r="AI2695" s="132">
        <v>27</v>
      </c>
    </row>
    <row r="2696" spans="1:35" x14ac:dyDescent="0.25">
      <c r="A2696" s="62" t="s">
        <v>1249</v>
      </c>
      <c r="B2696" s="62" t="s">
        <v>1875</v>
      </c>
      <c r="C2696" s="63"/>
      <c r="D2696" s="64"/>
      <c r="E2696" s="65"/>
      <c r="F2696" s="66"/>
      <c r="G2696" s="63"/>
      <c r="H2696" s="67"/>
      <c r="I2696" s="68"/>
      <c r="J2696" s="68"/>
      <c r="K2696" s="34"/>
      <c r="L2696" s="75">
        <v>2696</v>
      </c>
      <c r="M2696" s="75" t="b">
        <f xml:space="preserve"> IF(AND(Edges[Relationship Date (UTC)] &gt;= Misc!$O$2, Edges[Relationship Date (UTC)] &lt;= Misc!$P$2,Edges[Tweet Date (UTC)] &gt;= Misc!$O$3, Edges[Tweet Date (UTC)] &lt;= Misc!$P$3,TRUE), TRUE, FALSE)</f>
        <v>1</v>
      </c>
      <c r="N2696" s="70"/>
      <c r="O2696" s="87" t="s">
        <v>1908</v>
      </c>
      <c r="P2696" s="90">
        <v>44081.40729166667</v>
      </c>
      <c r="Q2696" s="87" t="s">
        <v>2582</v>
      </c>
      <c r="R2696" s="87"/>
      <c r="S2696" s="87"/>
      <c r="T2696" s="87"/>
      <c r="U2696" s="90">
        <v>44081.40729166667</v>
      </c>
      <c r="V2696" s="92" t="s">
        <v>4713</v>
      </c>
      <c r="W2696" s="87"/>
      <c r="X2696" s="87"/>
      <c r="Y2696" s="96" t="s">
        <v>6713</v>
      </c>
      <c r="Z2696" s="87"/>
      <c r="AA2696" s="48">
        <v>0</v>
      </c>
      <c r="AB2696" s="49">
        <v>0</v>
      </c>
      <c r="AC2696" s="48">
        <v>0</v>
      </c>
      <c r="AD2696" s="49">
        <v>0</v>
      </c>
      <c r="AE2696" s="48">
        <v>0</v>
      </c>
      <c r="AF2696" s="49">
        <v>0</v>
      </c>
      <c r="AG2696" s="48">
        <v>30</v>
      </c>
      <c r="AH2696" s="49">
        <v>100</v>
      </c>
      <c r="AI2696" s="48">
        <v>30</v>
      </c>
    </row>
    <row r="2697" spans="1:35" x14ac:dyDescent="0.25">
      <c r="A2697" s="62" t="s">
        <v>1249</v>
      </c>
      <c r="B2697" s="62" t="s">
        <v>1248</v>
      </c>
      <c r="C2697" s="63"/>
      <c r="D2697" s="64"/>
      <c r="E2697" s="65"/>
      <c r="F2697" s="66"/>
      <c r="G2697" s="63"/>
      <c r="H2697" s="67"/>
      <c r="I2697" s="68"/>
      <c r="J2697" s="68"/>
      <c r="K2697" s="34"/>
      <c r="L2697" s="75">
        <v>2697</v>
      </c>
      <c r="M2697" s="75" t="b">
        <f xml:space="preserve"> IF(AND(Edges[Relationship Date (UTC)] &gt;= Misc!$O$2, Edges[Relationship Date (UTC)] &lt;= Misc!$P$2,Edges[Tweet Date (UTC)] &gt;= Misc!$O$3, Edges[Tweet Date (UTC)] &lt;= Misc!$P$3,TRUE), TRUE, FALSE)</f>
        <v>1</v>
      </c>
      <c r="N2697" s="70"/>
      <c r="O2697" s="87" t="s">
        <v>1908</v>
      </c>
      <c r="P2697" s="90">
        <v>44081.40729166667</v>
      </c>
      <c r="Q2697" s="87" t="s">
        <v>2582</v>
      </c>
      <c r="R2697" s="87"/>
      <c r="S2697" s="87"/>
      <c r="T2697" s="87"/>
      <c r="U2697" s="90">
        <v>44081.40729166667</v>
      </c>
      <c r="V2697" s="92" t="s">
        <v>4713</v>
      </c>
      <c r="W2697" s="87"/>
      <c r="X2697" s="87"/>
      <c r="Y2697" s="96" t="s">
        <v>6713</v>
      </c>
      <c r="Z2697" s="87"/>
      <c r="AA2697" s="48"/>
      <c r="AB2697" s="49"/>
      <c r="AC2697" s="48"/>
      <c r="AD2697" s="49"/>
      <c r="AE2697" s="48"/>
      <c r="AF2697" s="49"/>
      <c r="AG2697" s="48"/>
      <c r="AH2697" s="49"/>
      <c r="AI2697" s="48"/>
    </row>
    <row r="2698" spans="1:35" x14ac:dyDescent="0.25">
      <c r="A2698" s="62" t="s">
        <v>1249</v>
      </c>
      <c r="B2698" s="62" t="s">
        <v>1165</v>
      </c>
      <c r="C2698" s="63"/>
      <c r="D2698" s="64"/>
      <c r="E2698" s="65"/>
      <c r="F2698" s="66"/>
      <c r="G2698" s="63"/>
      <c r="H2698" s="67"/>
      <c r="I2698" s="68"/>
      <c r="J2698" s="68"/>
      <c r="K2698" s="34"/>
      <c r="L2698" s="75">
        <v>2698</v>
      </c>
      <c r="M2698" s="75" t="b">
        <f xml:space="preserve"> IF(AND(Edges[Relationship Date (UTC)] &gt;= Misc!$O$2, Edges[Relationship Date (UTC)] &lt;= Misc!$P$2,Edges[Tweet Date (UTC)] &gt;= Misc!$O$3, Edges[Tweet Date (UTC)] &lt;= Misc!$P$3,TRUE), TRUE, FALSE)</f>
        <v>1</v>
      </c>
      <c r="N2698" s="70"/>
      <c r="O2698" s="87" t="s">
        <v>1908</v>
      </c>
      <c r="P2698" s="90">
        <v>44081.375428240739</v>
      </c>
      <c r="Q2698" s="87" t="s">
        <v>1959</v>
      </c>
      <c r="R2698" s="87"/>
      <c r="S2698" s="87"/>
      <c r="T2698" s="87" t="s">
        <v>2747</v>
      </c>
      <c r="U2698" s="90">
        <v>44081.375428240739</v>
      </c>
      <c r="V2698" s="92" t="s">
        <v>4714</v>
      </c>
      <c r="W2698" s="87"/>
      <c r="X2698" s="87"/>
      <c r="Y2698" s="96" t="s">
        <v>6714</v>
      </c>
      <c r="Z2698" s="87"/>
      <c r="AA2698" s="48">
        <v>0</v>
      </c>
      <c r="AB2698" s="49">
        <v>0</v>
      </c>
      <c r="AC2698" s="48">
        <v>0</v>
      </c>
      <c r="AD2698" s="49">
        <v>0</v>
      </c>
      <c r="AE2698" s="48">
        <v>0</v>
      </c>
      <c r="AF2698" s="49">
        <v>0</v>
      </c>
      <c r="AG2698" s="48">
        <v>27</v>
      </c>
      <c r="AH2698" s="49">
        <v>100</v>
      </c>
      <c r="AI2698" s="48">
        <v>27</v>
      </c>
    </row>
    <row r="2699" spans="1:35" x14ac:dyDescent="0.25">
      <c r="A2699" s="62" t="s">
        <v>1249</v>
      </c>
      <c r="B2699" s="62" t="s">
        <v>1359</v>
      </c>
      <c r="C2699" s="63"/>
      <c r="D2699" s="64"/>
      <c r="E2699" s="65"/>
      <c r="F2699" s="66"/>
      <c r="G2699" s="63"/>
      <c r="H2699" s="67"/>
      <c r="I2699" s="68"/>
      <c r="J2699" s="68"/>
      <c r="K2699" s="34"/>
      <c r="L2699" s="75">
        <v>2699</v>
      </c>
      <c r="M2699" s="75" t="b">
        <f xml:space="preserve"> IF(AND(Edges[Relationship Date (UTC)] &gt;= Misc!$O$2, Edges[Relationship Date (UTC)] &lt;= Misc!$P$2,Edges[Tweet Date (UTC)] &gt;= Misc!$O$3, Edges[Tweet Date (UTC)] &lt;= Misc!$P$3,TRUE), TRUE, FALSE)</f>
        <v>1</v>
      </c>
      <c r="N2699" s="70"/>
      <c r="O2699" s="87" t="s">
        <v>1908</v>
      </c>
      <c r="P2699" s="90">
        <v>44081.375763888886</v>
      </c>
      <c r="Q2699" s="87" t="s">
        <v>1923</v>
      </c>
      <c r="R2699" s="87"/>
      <c r="S2699" s="87"/>
      <c r="T2699" s="87" t="s">
        <v>2748</v>
      </c>
      <c r="U2699" s="90">
        <v>44081.375763888886</v>
      </c>
      <c r="V2699" s="92" t="s">
        <v>4715</v>
      </c>
      <c r="W2699" s="87"/>
      <c r="X2699" s="87"/>
      <c r="Y2699" s="96" t="s">
        <v>6715</v>
      </c>
      <c r="Z2699" s="87"/>
      <c r="AA2699" s="48">
        <v>0</v>
      </c>
      <c r="AB2699" s="49">
        <v>0</v>
      </c>
      <c r="AC2699" s="48">
        <v>0</v>
      </c>
      <c r="AD2699" s="49">
        <v>0</v>
      </c>
      <c r="AE2699" s="48">
        <v>0</v>
      </c>
      <c r="AF2699" s="49">
        <v>0</v>
      </c>
      <c r="AG2699" s="48">
        <v>14</v>
      </c>
      <c r="AH2699" s="49">
        <v>100</v>
      </c>
      <c r="AI2699" s="48">
        <v>14</v>
      </c>
    </row>
    <row r="2700" spans="1:35" x14ac:dyDescent="0.25">
      <c r="A2700" s="62" t="s">
        <v>1250</v>
      </c>
      <c r="B2700" s="62" t="s">
        <v>1394</v>
      </c>
      <c r="C2700" s="63"/>
      <c r="D2700" s="64"/>
      <c r="E2700" s="65"/>
      <c r="F2700" s="66"/>
      <c r="G2700" s="63"/>
      <c r="H2700" s="67"/>
      <c r="I2700" s="68"/>
      <c r="J2700" s="68"/>
      <c r="K2700" s="34"/>
      <c r="L2700" s="75">
        <v>2700</v>
      </c>
      <c r="M2700" s="75" t="b">
        <f xml:space="preserve"> IF(AND(Edges[Relationship Date (UTC)] &gt;= Misc!$O$2, Edges[Relationship Date (UTC)] &lt;= Misc!$P$2,Edges[Tweet Date (UTC)] &gt;= Misc!$O$3, Edges[Tweet Date (UTC)] &lt;= Misc!$P$3,TRUE), TRUE, FALSE)</f>
        <v>1</v>
      </c>
      <c r="N2700" s="70"/>
      <c r="O2700" s="87" t="s">
        <v>1908</v>
      </c>
      <c r="P2700" s="90">
        <v>44081.407314814816</v>
      </c>
      <c r="Q2700" s="87" t="s">
        <v>2236</v>
      </c>
      <c r="R2700" s="87"/>
      <c r="S2700" s="87"/>
      <c r="T2700" s="87"/>
      <c r="U2700" s="90">
        <v>44081.407314814816</v>
      </c>
      <c r="V2700" s="92" t="s">
        <v>4716</v>
      </c>
      <c r="W2700" s="87"/>
      <c r="X2700" s="87"/>
      <c r="Y2700" s="96" t="s">
        <v>6716</v>
      </c>
      <c r="Z2700" s="87"/>
      <c r="AA2700" s="48">
        <v>0</v>
      </c>
      <c r="AB2700" s="49">
        <v>0</v>
      </c>
      <c r="AC2700" s="48">
        <v>0</v>
      </c>
      <c r="AD2700" s="49">
        <v>0</v>
      </c>
      <c r="AE2700" s="48">
        <v>0</v>
      </c>
      <c r="AF2700" s="49">
        <v>0</v>
      </c>
      <c r="AG2700" s="48">
        <v>39</v>
      </c>
      <c r="AH2700" s="49">
        <v>100</v>
      </c>
      <c r="AI2700" s="48">
        <v>39</v>
      </c>
    </row>
    <row r="2701" spans="1:35" x14ac:dyDescent="0.25">
      <c r="A2701" s="62" t="s">
        <v>1251</v>
      </c>
      <c r="B2701" s="62" t="s">
        <v>1876</v>
      </c>
      <c r="C2701" s="63"/>
      <c r="D2701" s="64"/>
      <c r="E2701" s="65"/>
      <c r="F2701" s="66"/>
      <c r="G2701" s="63"/>
      <c r="H2701" s="67"/>
      <c r="I2701" s="68"/>
      <c r="J2701" s="68"/>
      <c r="K2701" s="34"/>
      <c r="L2701" s="75">
        <v>2701</v>
      </c>
      <c r="M2701" s="75" t="b">
        <f xml:space="preserve"> IF(AND(Edges[Relationship Date (UTC)] &gt;= Misc!$O$2, Edges[Relationship Date (UTC)] &lt;= Misc!$P$2,Edges[Tweet Date (UTC)] &gt;= Misc!$O$3, Edges[Tweet Date (UTC)] &lt;= Misc!$P$3,TRUE), TRUE, FALSE)</f>
        <v>1</v>
      </c>
      <c r="N2701" s="70"/>
      <c r="O2701" s="87" t="s">
        <v>1909</v>
      </c>
      <c r="P2701" s="90">
        <v>44081.403749999998</v>
      </c>
      <c r="Q2701" s="87" t="s">
        <v>2583</v>
      </c>
      <c r="R2701" s="87"/>
      <c r="S2701" s="87"/>
      <c r="T2701" s="87" t="s">
        <v>2894</v>
      </c>
      <c r="U2701" s="90">
        <v>44081.403749999998</v>
      </c>
      <c r="V2701" s="92" t="s">
        <v>4717</v>
      </c>
      <c r="W2701" s="87"/>
      <c r="X2701" s="87"/>
      <c r="Y2701" s="96" t="s">
        <v>6717</v>
      </c>
      <c r="Z2701" s="96" t="s">
        <v>6933</v>
      </c>
      <c r="AA2701" s="132">
        <v>0</v>
      </c>
      <c r="AB2701" s="133">
        <v>0</v>
      </c>
      <c r="AC2701" s="132">
        <v>0</v>
      </c>
      <c r="AD2701" s="133">
        <v>0</v>
      </c>
      <c r="AE2701" s="132">
        <v>0</v>
      </c>
      <c r="AF2701" s="133">
        <v>0</v>
      </c>
      <c r="AG2701" s="132">
        <v>12</v>
      </c>
      <c r="AH2701" s="133">
        <v>100</v>
      </c>
      <c r="AI2701" s="132">
        <v>12</v>
      </c>
    </row>
    <row r="2702" spans="1:35" x14ac:dyDescent="0.25">
      <c r="A2702" s="62" t="s">
        <v>1251</v>
      </c>
      <c r="B2702" s="62" t="s">
        <v>1392</v>
      </c>
      <c r="C2702" s="63"/>
      <c r="D2702" s="64"/>
      <c r="E2702" s="65"/>
      <c r="F2702" s="66"/>
      <c r="G2702" s="63"/>
      <c r="H2702" s="67"/>
      <c r="I2702" s="68"/>
      <c r="J2702" s="68"/>
      <c r="K2702" s="34"/>
      <c r="L2702" s="75">
        <v>2702</v>
      </c>
      <c r="M2702" s="75" t="b">
        <f xml:space="preserve"> IF(AND(Edges[Relationship Date (UTC)] &gt;= Misc!$O$2, Edges[Relationship Date (UTC)] &lt;= Misc!$P$2,Edges[Tweet Date (UTC)] &gt;= Misc!$O$3, Edges[Tweet Date (UTC)] &lt;= Misc!$P$3,TRUE), TRUE, FALSE)</f>
        <v>1</v>
      </c>
      <c r="N2702" s="70"/>
      <c r="O2702" s="87" t="s">
        <v>1908</v>
      </c>
      <c r="P2702" s="90">
        <v>44081.407314814816</v>
      </c>
      <c r="Q2702" s="87" t="s">
        <v>2584</v>
      </c>
      <c r="R2702" s="87"/>
      <c r="S2702" s="87"/>
      <c r="T2702" s="87" t="s">
        <v>2743</v>
      </c>
      <c r="U2702" s="90">
        <v>44081.407314814816</v>
      </c>
      <c r="V2702" s="92" t="s">
        <v>4718</v>
      </c>
      <c r="W2702" s="87"/>
      <c r="X2702" s="87"/>
      <c r="Y2702" s="96" t="s">
        <v>6718</v>
      </c>
      <c r="Z2702" s="87"/>
      <c r="AA2702" s="48"/>
      <c r="AB2702" s="49"/>
      <c r="AC2702" s="48"/>
      <c r="AD2702" s="49"/>
      <c r="AE2702" s="48"/>
      <c r="AF2702" s="49"/>
      <c r="AG2702" s="48"/>
      <c r="AH2702" s="49"/>
      <c r="AI2702" s="48"/>
    </row>
    <row r="2703" spans="1:35" x14ac:dyDescent="0.25">
      <c r="A2703" s="62" t="s">
        <v>1251</v>
      </c>
      <c r="B2703" s="62" t="s">
        <v>1642</v>
      </c>
      <c r="C2703" s="63"/>
      <c r="D2703" s="64"/>
      <c r="E2703" s="65"/>
      <c r="F2703" s="66"/>
      <c r="G2703" s="63"/>
      <c r="H2703" s="67"/>
      <c r="I2703" s="68"/>
      <c r="J2703" s="68"/>
      <c r="K2703" s="34"/>
      <c r="L2703" s="75">
        <v>2703</v>
      </c>
      <c r="M2703" s="75" t="b">
        <f xml:space="preserve"> IF(AND(Edges[Relationship Date (UTC)] &gt;= Misc!$O$2, Edges[Relationship Date (UTC)] &lt;= Misc!$P$2,Edges[Tweet Date (UTC)] &gt;= Misc!$O$3, Edges[Tweet Date (UTC)] &lt;= Misc!$P$3,TRUE), TRUE, FALSE)</f>
        <v>1</v>
      </c>
      <c r="N2703" s="70"/>
      <c r="O2703" s="87" t="s">
        <v>1908</v>
      </c>
      <c r="P2703" s="90">
        <v>44081.407314814816</v>
      </c>
      <c r="Q2703" s="87" t="s">
        <v>2584</v>
      </c>
      <c r="R2703" s="87"/>
      <c r="S2703" s="87"/>
      <c r="T2703" s="87" t="s">
        <v>2743</v>
      </c>
      <c r="U2703" s="90">
        <v>44081.407314814816</v>
      </c>
      <c r="V2703" s="92" t="s">
        <v>4718</v>
      </c>
      <c r="W2703" s="87"/>
      <c r="X2703" s="87"/>
      <c r="Y2703" s="96" t="s">
        <v>6718</v>
      </c>
      <c r="Z2703" s="87"/>
      <c r="AA2703" s="48"/>
      <c r="AB2703" s="49"/>
      <c r="AC2703" s="48"/>
      <c r="AD2703" s="49"/>
      <c r="AE2703" s="48"/>
      <c r="AF2703" s="49"/>
      <c r="AG2703" s="48"/>
      <c r="AH2703" s="49"/>
      <c r="AI2703" s="48"/>
    </row>
    <row r="2704" spans="1:35" x14ac:dyDescent="0.25">
      <c r="A2704" s="62" t="s">
        <v>1251</v>
      </c>
      <c r="B2704" s="62" t="s">
        <v>1251</v>
      </c>
      <c r="C2704" s="63"/>
      <c r="D2704" s="64"/>
      <c r="E2704" s="65"/>
      <c r="F2704" s="66"/>
      <c r="G2704" s="63"/>
      <c r="H2704" s="67"/>
      <c r="I2704" s="68"/>
      <c r="J2704" s="68"/>
      <c r="K2704" s="34"/>
      <c r="L2704" s="75">
        <v>2704</v>
      </c>
      <c r="M2704" s="75" t="b">
        <f xml:space="preserve"> IF(AND(Edges[Relationship Date (UTC)] &gt;= Misc!$O$2, Edges[Relationship Date (UTC)] &lt;= Misc!$P$2,Edges[Tweet Date (UTC)] &gt;= Misc!$O$3, Edges[Tweet Date (UTC)] &lt;= Misc!$P$3,TRUE), TRUE, FALSE)</f>
        <v>1</v>
      </c>
      <c r="N2704" s="70"/>
      <c r="O2704" s="87" t="s">
        <v>178</v>
      </c>
      <c r="P2704" s="90">
        <v>44081.405636574076</v>
      </c>
      <c r="Q2704" s="87" t="s">
        <v>2585</v>
      </c>
      <c r="R2704" s="87"/>
      <c r="S2704" s="87"/>
      <c r="T2704" s="87" t="s">
        <v>2895</v>
      </c>
      <c r="U2704" s="90">
        <v>44081.405636574076</v>
      </c>
      <c r="V2704" s="92" t="s">
        <v>4719</v>
      </c>
      <c r="W2704" s="87"/>
      <c r="X2704" s="87"/>
      <c r="Y2704" s="96" t="s">
        <v>6719</v>
      </c>
      <c r="Z2704" s="87"/>
      <c r="AA2704" s="48">
        <v>0</v>
      </c>
      <c r="AB2704" s="49">
        <v>0</v>
      </c>
      <c r="AC2704" s="48">
        <v>0</v>
      </c>
      <c r="AD2704" s="49">
        <v>0</v>
      </c>
      <c r="AE2704" s="48">
        <v>0</v>
      </c>
      <c r="AF2704" s="49">
        <v>0</v>
      </c>
      <c r="AG2704" s="48">
        <v>19</v>
      </c>
      <c r="AH2704" s="49">
        <v>100</v>
      </c>
      <c r="AI2704" s="48">
        <v>19</v>
      </c>
    </row>
    <row r="2705" spans="1:35" x14ac:dyDescent="0.25">
      <c r="A2705" s="62" t="s">
        <v>1251</v>
      </c>
      <c r="B2705" s="62" t="s">
        <v>1165</v>
      </c>
      <c r="C2705" s="63"/>
      <c r="D2705" s="64"/>
      <c r="E2705" s="65"/>
      <c r="F2705" s="66"/>
      <c r="G2705" s="63"/>
      <c r="H2705" s="67"/>
      <c r="I2705" s="68"/>
      <c r="J2705" s="68"/>
      <c r="K2705" s="34"/>
      <c r="L2705" s="75">
        <v>2705</v>
      </c>
      <c r="M2705" s="75" t="b">
        <f xml:space="preserve"> IF(AND(Edges[Relationship Date (UTC)] &gt;= Misc!$O$2, Edges[Relationship Date (UTC)] &lt;= Misc!$P$2,Edges[Tweet Date (UTC)] &gt;= Misc!$O$3, Edges[Tweet Date (UTC)] &lt;= Misc!$P$3,TRUE), TRUE, FALSE)</f>
        <v>1</v>
      </c>
      <c r="N2705" s="70"/>
      <c r="O2705" s="87" t="s">
        <v>1908</v>
      </c>
      <c r="P2705" s="90">
        <v>44081.407314814816</v>
      </c>
      <c r="Q2705" s="87" t="s">
        <v>2584</v>
      </c>
      <c r="R2705" s="87"/>
      <c r="S2705" s="87"/>
      <c r="T2705" s="87" t="s">
        <v>2743</v>
      </c>
      <c r="U2705" s="90">
        <v>44081.407314814816</v>
      </c>
      <c r="V2705" s="92" t="s">
        <v>4718</v>
      </c>
      <c r="W2705" s="87"/>
      <c r="X2705" s="87"/>
      <c r="Y2705" s="96" t="s">
        <v>6718</v>
      </c>
      <c r="Z2705" s="87"/>
      <c r="AA2705" s="48">
        <v>0</v>
      </c>
      <c r="AB2705" s="49">
        <v>0</v>
      </c>
      <c r="AC2705" s="48">
        <v>0</v>
      </c>
      <c r="AD2705" s="49">
        <v>0</v>
      </c>
      <c r="AE2705" s="48">
        <v>0</v>
      </c>
      <c r="AF2705" s="49">
        <v>0</v>
      </c>
      <c r="AG2705" s="48">
        <v>4</v>
      </c>
      <c r="AH2705" s="49">
        <v>100</v>
      </c>
      <c r="AI2705" s="48">
        <v>4</v>
      </c>
    </row>
    <row r="2706" spans="1:35" x14ac:dyDescent="0.25">
      <c r="A2706" s="62" t="s">
        <v>1252</v>
      </c>
      <c r="B2706" s="62" t="s">
        <v>1165</v>
      </c>
      <c r="C2706" s="63"/>
      <c r="D2706" s="64"/>
      <c r="E2706" s="65"/>
      <c r="F2706" s="66"/>
      <c r="G2706" s="63"/>
      <c r="H2706" s="67"/>
      <c r="I2706" s="68"/>
      <c r="J2706" s="68"/>
      <c r="K2706" s="34"/>
      <c r="L2706" s="75">
        <v>2706</v>
      </c>
      <c r="M2706" s="75" t="b">
        <f xml:space="preserve"> IF(AND(Edges[Relationship Date (UTC)] &gt;= Misc!$O$2, Edges[Relationship Date (UTC)] &lt;= Misc!$P$2,Edges[Tweet Date (UTC)] &gt;= Misc!$O$3, Edges[Tweet Date (UTC)] &lt;= Misc!$P$3,TRUE), TRUE, FALSE)</f>
        <v>1</v>
      </c>
      <c r="N2706" s="70"/>
      <c r="O2706" s="87" t="s">
        <v>1908</v>
      </c>
      <c r="P2706" s="90">
        <v>44081.407384259262</v>
      </c>
      <c r="Q2706" s="87" t="s">
        <v>1932</v>
      </c>
      <c r="R2706" s="87"/>
      <c r="S2706" s="87"/>
      <c r="T2706" s="87" t="s">
        <v>2743</v>
      </c>
      <c r="U2706" s="90">
        <v>44081.407384259262</v>
      </c>
      <c r="V2706" s="92" t="s">
        <v>4720</v>
      </c>
      <c r="W2706" s="87"/>
      <c r="X2706" s="87"/>
      <c r="Y2706" s="96" t="s">
        <v>6720</v>
      </c>
      <c r="Z2706" s="87"/>
      <c r="AA2706" s="48">
        <v>0</v>
      </c>
      <c r="AB2706" s="49">
        <v>0</v>
      </c>
      <c r="AC2706" s="48">
        <v>0</v>
      </c>
      <c r="AD2706" s="49">
        <v>0</v>
      </c>
      <c r="AE2706" s="48">
        <v>0</v>
      </c>
      <c r="AF2706" s="49">
        <v>0</v>
      </c>
      <c r="AG2706" s="48">
        <v>26</v>
      </c>
      <c r="AH2706" s="49">
        <v>100</v>
      </c>
      <c r="AI2706" s="48">
        <v>26</v>
      </c>
    </row>
    <row r="2707" spans="1:35" x14ac:dyDescent="0.25">
      <c r="A2707" s="62" t="s">
        <v>1253</v>
      </c>
      <c r="B2707" s="62" t="s">
        <v>1538</v>
      </c>
      <c r="C2707" s="63"/>
      <c r="D2707" s="64"/>
      <c r="E2707" s="65"/>
      <c r="F2707" s="66"/>
      <c r="G2707" s="63"/>
      <c r="H2707" s="67"/>
      <c r="I2707" s="68"/>
      <c r="J2707" s="68"/>
      <c r="K2707" s="34"/>
      <c r="L2707" s="75">
        <v>2707</v>
      </c>
      <c r="M2707" s="75" t="b">
        <f xml:space="preserve"> IF(AND(Edges[Relationship Date (UTC)] &gt;= Misc!$O$2, Edges[Relationship Date (UTC)] &lt;= Misc!$P$2,Edges[Tweet Date (UTC)] &gt;= Misc!$O$3, Edges[Tweet Date (UTC)] &lt;= Misc!$P$3,TRUE), TRUE, FALSE)</f>
        <v>1</v>
      </c>
      <c r="N2707" s="70"/>
      <c r="O2707" s="87" t="s">
        <v>1908</v>
      </c>
      <c r="P2707" s="90">
        <v>44081.37190972222</v>
      </c>
      <c r="Q2707" s="87" t="s">
        <v>2261</v>
      </c>
      <c r="R2707" s="87"/>
      <c r="S2707" s="87"/>
      <c r="T2707" s="87" t="s">
        <v>2743</v>
      </c>
      <c r="U2707" s="90">
        <v>44081.37190972222</v>
      </c>
      <c r="V2707" s="92" t="s">
        <v>4721</v>
      </c>
      <c r="W2707" s="87"/>
      <c r="X2707" s="87"/>
      <c r="Y2707" s="96" t="s">
        <v>6721</v>
      </c>
      <c r="Z2707" s="87"/>
      <c r="AA2707" s="48"/>
      <c r="AB2707" s="49"/>
      <c r="AC2707" s="48"/>
      <c r="AD2707" s="49"/>
      <c r="AE2707" s="48"/>
      <c r="AF2707" s="49"/>
      <c r="AG2707" s="48"/>
      <c r="AH2707" s="49"/>
      <c r="AI2707" s="48"/>
    </row>
    <row r="2708" spans="1:35" x14ac:dyDescent="0.25">
      <c r="A2708" s="62" t="s">
        <v>1253</v>
      </c>
      <c r="B2708" s="62" t="s">
        <v>1827</v>
      </c>
      <c r="C2708" s="63"/>
      <c r="D2708" s="64"/>
      <c r="E2708" s="65"/>
      <c r="F2708" s="66"/>
      <c r="G2708" s="63"/>
      <c r="H2708" s="67"/>
      <c r="I2708" s="68"/>
      <c r="J2708" s="68"/>
      <c r="K2708" s="34"/>
      <c r="L2708" s="75">
        <v>2708</v>
      </c>
      <c r="M2708" s="75" t="b">
        <f xml:space="preserve"> IF(AND(Edges[Relationship Date (UTC)] &gt;= Misc!$O$2, Edges[Relationship Date (UTC)] &lt;= Misc!$P$2,Edges[Tweet Date (UTC)] &gt;= Misc!$O$3, Edges[Tweet Date (UTC)] &lt;= Misc!$P$3,TRUE), TRUE, FALSE)</f>
        <v>1</v>
      </c>
      <c r="N2708" s="70"/>
      <c r="O2708" s="87" t="s">
        <v>1908</v>
      </c>
      <c r="P2708" s="90">
        <v>44081.374710648146</v>
      </c>
      <c r="Q2708" s="87" t="s">
        <v>2586</v>
      </c>
      <c r="R2708" s="87"/>
      <c r="S2708" s="87"/>
      <c r="T2708" s="87" t="s">
        <v>2743</v>
      </c>
      <c r="U2708" s="90">
        <v>44081.374710648146</v>
      </c>
      <c r="V2708" s="92" t="s">
        <v>4722</v>
      </c>
      <c r="W2708" s="87"/>
      <c r="X2708" s="87"/>
      <c r="Y2708" s="96" t="s">
        <v>6722</v>
      </c>
      <c r="Z2708" s="96" t="s">
        <v>6934</v>
      </c>
      <c r="AA2708" s="132"/>
      <c r="AB2708" s="133"/>
      <c r="AC2708" s="132"/>
      <c r="AD2708" s="133"/>
      <c r="AE2708" s="132"/>
      <c r="AF2708" s="133"/>
      <c r="AG2708" s="132"/>
      <c r="AH2708" s="133"/>
      <c r="AI2708" s="132"/>
    </row>
    <row r="2709" spans="1:35" x14ac:dyDescent="0.25">
      <c r="A2709" s="62" t="s">
        <v>1253</v>
      </c>
      <c r="B2709" s="62" t="s">
        <v>1877</v>
      </c>
      <c r="C2709" s="63"/>
      <c r="D2709" s="64"/>
      <c r="E2709" s="65"/>
      <c r="F2709" s="66"/>
      <c r="G2709" s="63"/>
      <c r="H2709" s="67"/>
      <c r="I2709" s="68"/>
      <c r="J2709" s="68"/>
      <c r="K2709" s="34"/>
      <c r="L2709" s="75">
        <v>2709</v>
      </c>
      <c r="M2709" s="75" t="b">
        <f xml:space="preserve"> IF(AND(Edges[Relationship Date (UTC)] &gt;= Misc!$O$2, Edges[Relationship Date (UTC)] &lt;= Misc!$P$2,Edges[Tweet Date (UTC)] &gt;= Misc!$O$3, Edges[Tweet Date (UTC)] &lt;= Misc!$P$3,TRUE), TRUE, FALSE)</f>
        <v>1</v>
      </c>
      <c r="N2709" s="70"/>
      <c r="O2709" s="87" t="s">
        <v>1909</v>
      </c>
      <c r="P2709" s="90">
        <v>44081.374710648146</v>
      </c>
      <c r="Q2709" s="87" t="s">
        <v>2586</v>
      </c>
      <c r="R2709" s="87"/>
      <c r="S2709" s="87"/>
      <c r="T2709" s="87" t="s">
        <v>2743</v>
      </c>
      <c r="U2709" s="90">
        <v>44081.374710648146</v>
      </c>
      <c r="V2709" s="92" t="s">
        <v>4722</v>
      </c>
      <c r="W2709" s="87"/>
      <c r="X2709" s="87"/>
      <c r="Y2709" s="96" t="s">
        <v>6722</v>
      </c>
      <c r="Z2709" s="96" t="s">
        <v>6934</v>
      </c>
      <c r="AA2709" s="132">
        <v>0</v>
      </c>
      <c r="AB2709" s="133">
        <v>0</v>
      </c>
      <c r="AC2709" s="132">
        <v>0</v>
      </c>
      <c r="AD2709" s="133">
        <v>0</v>
      </c>
      <c r="AE2709" s="132">
        <v>0</v>
      </c>
      <c r="AF2709" s="133">
        <v>0</v>
      </c>
      <c r="AG2709" s="132">
        <v>20</v>
      </c>
      <c r="AH2709" s="133">
        <v>100</v>
      </c>
      <c r="AI2709" s="132">
        <v>20</v>
      </c>
    </row>
    <row r="2710" spans="1:35" x14ac:dyDescent="0.25">
      <c r="A2710" s="62" t="s">
        <v>1254</v>
      </c>
      <c r="B2710" s="62" t="s">
        <v>1254</v>
      </c>
      <c r="C2710" s="63"/>
      <c r="D2710" s="64"/>
      <c r="E2710" s="65"/>
      <c r="F2710" s="66"/>
      <c r="G2710" s="63"/>
      <c r="H2710" s="67"/>
      <c r="I2710" s="68"/>
      <c r="J2710" s="68"/>
      <c r="K2710" s="34"/>
      <c r="L2710" s="75">
        <v>2710</v>
      </c>
      <c r="M2710" s="75" t="b">
        <f xml:space="preserve"> IF(AND(Edges[Relationship Date (UTC)] &gt;= Misc!$O$2, Edges[Relationship Date (UTC)] &lt;= Misc!$P$2,Edges[Tweet Date (UTC)] &gt;= Misc!$O$3, Edges[Tweet Date (UTC)] &lt;= Misc!$P$3,TRUE), TRUE, FALSE)</f>
        <v>1</v>
      </c>
      <c r="N2710" s="70"/>
      <c r="O2710" s="87" t="s">
        <v>178</v>
      </c>
      <c r="P2710" s="90">
        <v>44081.370497685188</v>
      </c>
      <c r="Q2710" s="87" t="s">
        <v>2587</v>
      </c>
      <c r="R2710" s="92" t="s">
        <v>2719</v>
      </c>
      <c r="S2710" s="87" t="s">
        <v>2738</v>
      </c>
      <c r="T2710" s="87"/>
      <c r="U2710" s="90">
        <v>44081.370497685188</v>
      </c>
      <c r="V2710" s="92" t="s">
        <v>4723</v>
      </c>
      <c r="W2710" s="87"/>
      <c r="X2710" s="87"/>
      <c r="Y2710" s="96" t="s">
        <v>6723</v>
      </c>
      <c r="Z2710" s="87"/>
      <c r="AA2710" s="48">
        <v>0</v>
      </c>
      <c r="AB2710" s="49">
        <v>0</v>
      </c>
      <c r="AC2710" s="48">
        <v>0</v>
      </c>
      <c r="AD2710" s="49">
        <v>0</v>
      </c>
      <c r="AE2710" s="48">
        <v>0</v>
      </c>
      <c r="AF2710" s="49">
        <v>0</v>
      </c>
      <c r="AG2710" s="48">
        <v>40</v>
      </c>
      <c r="AH2710" s="49">
        <v>100</v>
      </c>
      <c r="AI2710" s="48">
        <v>40</v>
      </c>
    </row>
    <row r="2711" spans="1:35" x14ac:dyDescent="0.25">
      <c r="A2711" s="62" t="s">
        <v>1165</v>
      </c>
      <c r="B2711" s="62" t="s">
        <v>1254</v>
      </c>
      <c r="C2711" s="63"/>
      <c r="D2711" s="64"/>
      <c r="E2711" s="65"/>
      <c r="F2711" s="66"/>
      <c r="G2711" s="63"/>
      <c r="H2711" s="67"/>
      <c r="I2711" s="68"/>
      <c r="J2711" s="68"/>
      <c r="K2711" s="34"/>
      <c r="L2711" s="75">
        <v>2711</v>
      </c>
      <c r="M2711" s="75" t="b">
        <f xml:space="preserve"> IF(AND(Edges[Relationship Date (UTC)] &gt;= Misc!$O$2, Edges[Relationship Date (UTC)] &lt;= Misc!$P$2,Edges[Tweet Date (UTC)] &gt;= Misc!$O$3, Edges[Tweet Date (UTC)] &lt;= Misc!$P$3,TRUE), TRUE, FALSE)</f>
        <v>1</v>
      </c>
      <c r="N2711" s="70"/>
      <c r="O2711" s="87" t="s">
        <v>1908</v>
      </c>
      <c r="P2711" s="90">
        <v>44081.373969907407</v>
      </c>
      <c r="Q2711" s="87" t="s">
        <v>2040</v>
      </c>
      <c r="R2711" s="87"/>
      <c r="S2711" s="87"/>
      <c r="T2711" s="87"/>
      <c r="U2711" s="90">
        <v>44081.373969907407</v>
      </c>
      <c r="V2711" s="92" t="s">
        <v>4724</v>
      </c>
      <c r="W2711" s="87"/>
      <c r="X2711" s="87"/>
      <c r="Y2711" s="96" t="s">
        <v>6724</v>
      </c>
      <c r="Z2711" s="87"/>
      <c r="AA2711" s="48">
        <v>0</v>
      </c>
      <c r="AB2711" s="49">
        <v>0</v>
      </c>
      <c r="AC2711" s="48">
        <v>0</v>
      </c>
      <c r="AD2711" s="49">
        <v>0</v>
      </c>
      <c r="AE2711" s="48">
        <v>0</v>
      </c>
      <c r="AF2711" s="49">
        <v>0</v>
      </c>
      <c r="AG2711" s="48">
        <v>42</v>
      </c>
      <c r="AH2711" s="49">
        <v>100</v>
      </c>
      <c r="AI2711" s="48">
        <v>42</v>
      </c>
    </row>
    <row r="2712" spans="1:35" x14ac:dyDescent="0.25">
      <c r="A2712" s="62" t="s">
        <v>1253</v>
      </c>
      <c r="B2712" s="62" t="s">
        <v>1254</v>
      </c>
      <c r="C2712" s="63"/>
      <c r="D2712" s="64"/>
      <c r="E2712" s="65"/>
      <c r="F2712" s="66"/>
      <c r="G2712" s="63"/>
      <c r="H2712" s="67"/>
      <c r="I2712" s="68"/>
      <c r="J2712" s="68"/>
      <c r="K2712" s="34"/>
      <c r="L2712" s="75">
        <v>2712</v>
      </c>
      <c r="M2712" s="75" t="b">
        <f xml:space="preserve"> IF(AND(Edges[Relationship Date (UTC)] &gt;= Misc!$O$2, Edges[Relationship Date (UTC)] &lt;= Misc!$P$2,Edges[Tweet Date (UTC)] &gt;= Misc!$O$3, Edges[Tweet Date (UTC)] &lt;= Misc!$P$3,TRUE), TRUE, FALSE)</f>
        <v>1</v>
      </c>
      <c r="N2712" s="70"/>
      <c r="O2712" s="87" t="s">
        <v>1908</v>
      </c>
      <c r="P2712" s="90">
        <v>44081.397326388891</v>
      </c>
      <c r="Q2712" s="87" t="s">
        <v>2040</v>
      </c>
      <c r="R2712" s="87"/>
      <c r="S2712" s="87"/>
      <c r="T2712" s="87"/>
      <c r="U2712" s="90">
        <v>44081.397326388891</v>
      </c>
      <c r="V2712" s="92" t="s">
        <v>4725</v>
      </c>
      <c r="W2712" s="87"/>
      <c r="X2712" s="87"/>
      <c r="Y2712" s="96" t="s">
        <v>6725</v>
      </c>
      <c r="Z2712" s="87"/>
      <c r="AA2712" s="48">
        <v>0</v>
      </c>
      <c r="AB2712" s="49">
        <v>0</v>
      </c>
      <c r="AC2712" s="48">
        <v>0</v>
      </c>
      <c r="AD2712" s="49">
        <v>0</v>
      </c>
      <c r="AE2712" s="48">
        <v>0</v>
      </c>
      <c r="AF2712" s="49">
        <v>0</v>
      </c>
      <c r="AG2712" s="48">
        <v>42</v>
      </c>
      <c r="AH2712" s="49">
        <v>100</v>
      </c>
      <c r="AI2712" s="48">
        <v>42</v>
      </c>
    </row>
    <row r="2713" spans="1:35" x14ac:dyDescent="0.25">
      <c r="A2713" s="62" t="s">
        <v>1165</v>
      </c>
      <c r="B2713" s="62" t="s">
        <v>1253</v>
      </c>
      <c r="C2713" s="63"/>
      <c r="D2713" s="64"/>
      <c r="E2713" s="65"/>
      <c r="F2713" s="66"/>
      <c r="G2713" s="63"/>
      <c r="H2713" s="67"/>
      <c r="I2713" s="68"/>
      <c r="J2713" s="68"/>
      <c r="K2713" s="34"/>
      <c r="L2713" s="75">
        <v>2713</v>
      </c>
      <c r="M2713" s="75" t="b">
        <f xml:space="preserve"> IF(AND(Edges[Relationship Date (UTC)] &gt;= Misc!$O$2, Edges[Relationship Date (UTC)] &lt;= Misc!$P$2,Edges[Tweet Date (UTC)] &gt;= Misc!$O$3, Edges[Tweet Date (UTC)] &lt;= Misc!$P$3,TRUE), TRUE, FALSE)</f>
        <v>1</v>
      </c>
      <c r="N2713" s="70"/>
      <c r="O2713" s="87" t="s">
        <v>1908</v>
      </c>
      <c r="P2713" s="90">
        <v>44081.397870370369</v>
      </c>
      <c r="Q2713" s="87" t="s">
        <v>2482</v>
      </c>
      <c r="R2713" s="87"/>
      <c r="S2713" s="87"/>
      <c r="T2713" s="87" t="s">
        <v>2807</v>
      </c>
      <c r="U2713" s="90">
        <v>44081.397870370369</v>
      </c>
      <c r="V2713" s="92" t="s">
        <v>4726</v>
      </c>
      <c r="W2713" s="87"/>
      <c r="X2713" s="87"/>
      <c r="Y2713" s="96" t="s">
        <v>6726</v>
      </c>
      <c r="Z2713" s="87"/>
      <c r="AA2713" s="48">
        <v>0</v>
      </c>
      <c r="AB2713" s="49">
        <v>0</v>
      </c>
      <c r="AC2713" s="48">
        <v>0</v>
      </c>
      <c r="AD2713" s="49">
        <v>0</v>
      </c>
      <c r="AE2713" s="48">
        <v>0</v>
      </c>
      <c r="AF2713" s="49">
        <v>0</v>
      </c>
      <c r="AG2713" s="48">
        <v>8</v>
      </c>
      <c r="AH2713" s="49">
        <v>100</v>
      </c>
      <c r="AI2713" s="48">
        <v>8</v>
      </c>
    </row>
    <row r="2714" spans="1:35" x14ac:dyDescent="0.25">
      <c r="A2714" s="62" t="s">
        <v>1253</v>
      </c>
      <c r="B2714" s="62" t="s">
        <v>1291</v>
      </c>
      <c r="C2714" s="63"/>
      <c r="D2714" s="64"/>
      <c r="E2714" s="65"/>
      <c r="F2714" s="66"/>
      <c r="G2714" s="63"/>
      <c r="H2714" s="67"/>
      <c r="I2714" s="68"/>
      <c r="J2714" s="68"/>
      <c r="K2714" s="34"/>
      <c r="L2714" s="75">
        <v>2714</v>
      </c>
      <c r="M2714" s="75" t="b">
        <f xml:space="preserve"> IF(AND(Edges[Relationship Date (UTC)] &gt;= Misc!$O$2, Edges[Relationship Date (UTC)] &lt;= Misc!$P$2,Edges[Tweet Date (UTC)] &gt;= Misc!$O$3, Edges[Tweet Date (UTC)] &lt;= Misc!$P$3,TRUE), TRUE, FALSE)</f>
        <v>1</v>
      </c>
      <c r="N2714" s="70"/>
      <c r="O2714" s="87" t="s">
        <v>1908</v>
      </c>
      <c r="P2714" s="90">
        <v>44081.370555555557</v>
      </c>
      <c r="Q2714" s="87" t="s">
        <v>1939</v>
      </c>
      <c r="R2714" s="87"/>
      <c r="S2714" s="87"/>
      <c r="T2714" s="87"/>
      <c r="U2714" s="90">
        <v>44081.370555555557</v>
      </c>
      <c r="V2714" s="92" t="s">
        <v>4727</v>
      </c>
      <c r="W2714" s="87"/>
      <c r="X2714" s="87"/>
      <c r="Y2714" s="96" t="s">
        <v>6727</v>
      </c>
      <c r="Z2714" s="87"/>
      <c r="AA2714" s="48">
        <v>0</v>
      </c>
      <c r="AB2714" s="49">
        <v>0</v>
      </c>
      <c r="AC2714" s="48">
        <v>0</v>
      </c>
      <c r="AD2714" s="49">
        <v>0</v>
      </c>
      <c r="AE2714" s="48">
        <v>0</v>
      </c>
      <c r="AF2714" s="49">
        <v>0</v>
      </c>
      <c r="AG2714" s="48">
        <v>47</v>
      </c>
      <c r="AH2714" s="49">
        <v>100</v>
      </c>
      <c r="AI2714" s="48">
        <v>47</v>
      </c>
    </row>
    <row r="2715" spans="1:35" x14ac:dyDescent="0.25">
      <c r="A2715" s="62" t="s">
        <v>1253</v>
      </c>
      <c r="B2715" s="62" t="s">
        <v>1165</v>
      </c>
      <c r="C2715" s="63"/>
      <c r="D2715" s="64"/>
      <c r="E2715" s="65"/>
      <c r="F2715" s="66"/>
      <c r="G2715" s="63"/>
      <c r="H2715" s="67"/>
      <c r="I2715" s="68"/>
      <c r="J2715" s="68"/>
      <c r="K2715" s="34"/>
      <c r="L2715" s="75">
        <v>2715</v>
      </c>
      <c r="M2715" s="75" t="b">
        <f xml:space="preserve"> IF(AND(Edges[Relationship Date (UTC)] &gt;= Misc!$O$2, Edges[Relationship Date (UTC)] &lt;= Misc!$P$2,Edges[Tweet Date (UTC)] &gt;= Misc!$O$3, Edges[Tweet Date (UTC)] &lt;= Misc!$P$3,TRUE), TRUE, FALSE)</f>
        <v>1</v>
      </c>
      <c r="N2715" s="70"/>
      <c r="O2715" s="87" t="s">
        <v>1908</v>
      </c>
      <c r="P2715" s="90">
        <v>44081.37190972222</v>
      </c>
      <c r="Q2715" s="87" t="s">
        <v>2261</v>
      </c>
      <c r="R2715" s="87"/>
      <c r="S2715" s="87"/>
      <c r="T2715" s="87" t="s">
        <v>2743</v>
      </c>
      <c r="U2715" s="90">
        <v>44081.37190972222</v>
      </c>
      <c r="V2715" s="92" t="s">
        <v>4721</v>
      </c>
      <c r="W2715" s="87"/>
      <c r="X2715" s="87"/>
      <c r="Y2715" s="96" t="s">
        <v>6721</v>
      </c>
      <c r="Z2715" s="87"/>
      <c r="AA2715" s="48">
        <v>0</v>
      </c>
      <c r="AB2715" s="49">
        <v>0</v>
      </c>
      <c r="AC2715" s="48">
        <v>0</v>
      </c>
      <c r="AD2715" s="49">
        <v>0</v>
      </c>
      <c r="AE2715" s="48">
        <v>0</v>
      </c>
      <c r="AF2715" s="49">
        <v>0</v>
      </c>
      <c r="AG2715" s="48">
        <v>12</v>
      </c>
      <c r="AH2715" s="49">
        <v>100</v>
      </c>
      <c r="AI2715" s="48">
        <v>12</v>
      </c>
    </row>
    <row r="2716" spans="1:35" x14ac:dyDescent="0.25">
      <c r="A2716" s="62" t="s">
        <v>1253</v>
      </c>
      <c r="B2716" s="62" t="s">
        <v>1253</v>
      </c>
      <c r="C2716" s="63"/>
      <c r="D2716" s="64"/>
      <c r="E2716" s="65"/>
      <c r="F2716" s="66"/>
      <c r="G2716" s="63"/>
      <c r="H2716" s="67"/>
      <c r="I2716" s="68"/>
      <c r="J2716" s="68"/>
      <c r="K2716" s="34"/>
      <c r="L2716" s="75">
        <v>2716</v>
      </c>
      <c r="M2716" s="75" t="b">
        <f xml:space="preserve"> IF(AND(Edges[Relationship Date (UTC)] &gt;= Misc!$O$2, Edges[Relationship Date (UTC)] &lt;= Misc!$P$2,Edges[Tweet Date (UTC)] &gt;= Misc!$O$3, Edges[Tweet Date (UTC)] &lt;= Misc!$P$3,TRUE), TRUE, FALSE)</f>
        <v>1</v>
      </c>
      <c r="N2716" s="70"/>
      <c r="O2716" s="87" t="s">
        <v>178</v>
      </c>
      <c r="P2716" s="90">
        <v>44081.393738425926</v>
      </c>
      <c r="Q2716" s="87" t="s">
        <v>2588</v>
      </c>
      <c r="R2716" s="92" t="s">
        <v>2720</v>
      </c>
      <c r="S2716" s="87" t="s">
        <v>2738</v>
      </c>
      <c r="T2716" s="87" t="s">
        <v>2807</v>
      </c>
      <c r="U2716" s="90">
        <v>44081.393738425926</v>
      </c>
      <c r="V2716" s="92" t="s">
        <v>4728</v>
      </c>
      <c r="W2716" s="87"/>
      <c r="X2716" s="87"/>
      <c r="Y2716" s="96" t="s">
        <v>6728</v>
      </c>
      <c r="Z2716" s="87"/>
      <c r="AA2716" s="48">
        <v>0</v>
      </c>
      <c r="AB2716" s="49">
        <v>0</v>
      </c>
      <c r="AC2716" s="48">
        <v>0</v>
      </c>
      <c r="AD2716" s="49">
        <v>0</v>
      </c>
      <c r="AE2716" s="48">
        <v>0</v>
      </c>
      <c r="AF2716" s="49">
        <v>0</v>
      </c>
      <c r="AG2716" s="48">
        <v>5</v>
      </c>
      <c r="AH2716" s="49">
        <v>100</v>
      </c>
      <c r="AI2716" s="48">
        <v>5</v>
      </c>
    </row>
    <row r="2717" spans="1:35" x14ac:dyDescent="0.25">
      <c r="A2717" s="62" t="s">
        <v>1253</v>
      </c>
      <c r="B2717" s="62" t="s">
        <v>1165</v>
      </c>
      <c r="C2717" s="63"/>
      <c r="D2717" s="64"/>
      <c r="E2717" s="65"/>
      <c r="F2717" s="66"/>
      <c r="G2717" s="63"/>
      <c r="H2717" s="67"/>
      <c r="I2717" s="68"/>
      <c r="J2717" s="68"/>
      <c r="K2717" s="34"/>
      <c r="L2717" s="75">
        <v>2717</v>
      </c>
      <c r="M2717" s="75" t="b">
        <f xml:space="preserve"> IF(AND(Edges[Relationship Date (UTC)] &gt;= Misc!$O$2, Edges[Relationship Date (UTC)] &lt;= Misc!$P$2,Edges[Tweet Date (UTC)] &gt;= Misc!$O$3, Edges[Tweet Date (UTC)] &lt;= Misc!$P$3,TRUE), TRUE, FALSE)</f>
        <v>1</v>
      </c>
      <c r="N2717" s="70"/>
      <c r="O2717" s="87" t="s">
        <v>1909</v>
      </c>
      <c r="P2717" s="90">
        <v>44081.393969907411</v>
      </c>
      <c r="Q2717" s="87" t="s">
        <v>2589</v>
      </c>
      <c r="R2717" s="87"/>
      <c r="S2717" s="87"/>
      <c r="T2717" s="87" t="s">
        <v>2807</v>
      </c>
      <c r="U2717" s="90">
        <v>44081.393969907411</v>
      </c>
      <c r="V2717" s="92" t="s">
        <v>4729</v>
      </c>
      <c r="W2717" s="87"/>
      <c r="X2717" s="87"/>
      <c r="Y2717" s="96" t="s">
        <v>6729</v>
      </c>
      <c r="Z2717" s="96" t="s">
        <v>6935</v>
      </c>
      <c r="AA2717" s="132">
        <v>0</v>
      </c>
      <c r="AB2717" s="133">
        <v>0</v>
      </c>
      <c r="AC2717" s="132">
        <v>0</v>
      </c>
      <c r="AD2717" s="133">
        <v>0</v>
      </c>
      <c r="AE2717" s="132">
        <v>0</v>
      </c>
      <c r="AF2717" s="133">
        <v>0</v>
      </c>
      <c r="AG2717" s="132">
        <v>6</v>
      </c>
      <c r="AH2717" s="133">
        <v>100</v>
      </c>
      <c r="AI2717" s="132">
        <v>6</v>
      </c>
    </row>
    <row r="2718" spans="1:35" x14ac:dyDescent="0.25">
      <c r="A2718" s="62" t="s">
        <v>1253</v>
      </c>
      <c r="B2718" s="62" t="s">
        <v>1253</v>
      </c>
      <c r="C2718" s="63"/>
      <c r="D2718" s="64"/>
      <c r="E2718" s="65"/>
      <c r="F2718" s="66"/>
      <c r="G2718" s="63"/>
      <c r="H2718" s="67"/>
      <c r="I2718" s="68"/>
      <c r="J2718" s="68"/>
      <c r="K2718" s="34"/>
      <c r="L2718" s="75">
        <v>2718</v>
      </c>
      <c r="M2718" s="75" t="b">
        <f xml:space="preserve"> IF(AND(Edges[Relationship Date (UTC)] &gt;= Misc!$O$2, Edges[Relationship Date (UTC)] &lt;= Misc!$P$2,Edges[Tweet Date (UTC)] &gt;= Misc!$O$3, Edges[Tweet Date (UTC)] &lt;= Misc!$P$3,TRUE), TRUE, FALSE)</f>
        <v>1</v>
      </c>
      <c r="N2718" s="70"/>
      <c r="O2718" s="87" t="s">
        <v>178</v>
      </c>
      <c r="P2718" s="90">
        <v>44081.407037037039</v>
      </c>
      <c r="Q2718" s="87" t="s">
        <v>2590</v>
      </c>
      <c r="R2718" s="92" t="s">
        <v>2721</v>
      </c>
      <c r="S2718" s="87" t="s">
        <v>2738</v>
      </c>
      <c r="T2718" s="87" t="s">
        <v>2807</v>
      </c>
      <c r="U2718" s="90">
        <v>44081.407037037039</v>
      </c>
      <c r="V2718" s="92" t="s">
        <v>4730</v>
      </c>
      <c r="W2718" s="87"/>
      <c r="X2718" s="87"/>
      <c r="Y2718" s="96" t="s">
        <v>6730</v>
      </c>
      <c r="Z2718" s="87"/>
      <c r="AA2718" s="48">
        <v>0</v>
      </c>
      <c r="AB2718" s="49">
        <v>0</v>
      </c>
      <c r="AC2718" s="48">
        <v>0</v>
      </c>
      <c r="AD2718" s="49">
        <v>0</v>
      </c>
      <c r="AE2718" s="48">
        <v>0</v>
      </c>
      <c r="AF2718" s="49">
        <v>0</v>
      </c>
      <c r="AG2718" s="48">
        <v>5</v>
      </c>
      <c r="AH2718" s="49">
        <v>100</v>
      </c>
      <c r="AI2718" s="48">
        <v>5</v>
      </c>
    </row>
    <row r="2719" spans="1:35" x14ac:dyDescent="0.25">
      <c r="A2719" s="62" t="s">
        <v>1253</v>
      </c>
      <c r="B2719" s="62" t="s">
        <v>1253</v>
      </c>
      <c r="C2719" s="63"/>
      <c r="D2719" s="64"/>
      <c r="E2719" s="65"/>
      <c r="F2719" s="66"/>
      <c r="G2719" s="63"/>
      <c r="H2719" s="67"/>
      <c r="I2719" s="68"/>
      <c r="J2719" s="68"/>
      <c r="K2719" s="34"/>
      <c r="L2719" s="75">
        <v>2719</v>
      </c>
      <c r="M2719" s="75" t="b">
        <f xml:space="preserve"> IF(AND(Edges[Relationship Date (UTC)] &gt;= Misc!$O$2, Edges[Relationship Date (UTC)] &lt;= Misc!$P$2,Edges[Tweet Date (UTC)] &gt;= Misc!$O$3, Edges[Tweet Date (UTC)] &lt;= Misc!$P$3,TRUE), TRUE, FALSE)</f>
        <v>1</v>
      </c>
      <c r="N2719" s="70"/>
      <c r="O2719" s="87" t="s">
        <v>178</v>
      </c>
      <c r="P2719" s="90">
        <v>44081.407418981478</v>
      </c>
      <c r="Q2719" s="87" t="s">
        <v>2591</v>
      </c>
      <c r="R2719" s="92" t="s">
        <v>2722</v>
      </c>
      <c r="S2719" s="87" t="s">
        <v>2738</v>
      </c>
      <c r="T2719" s="87" t="s">
        <v>2807</v>
      </c>
      <c r="U2719" s="90">
        <v>44081.407418981478</v>
      </c>
      <c r="V2719" s="92" t="s">
        <v>4731</v>
      </c>
      <c r="W2719" s="87"/>
      <c r="X2719" s="87"/>
      <c r="Y2719" s="96" t="s">
        <v>6731</v>
      </c>
      <c r="Z2719" s="87"/>
      <c r="AA2719" s="48">
        <v>0</v>
      </c>
      <c r="AB2719" s="49">
        <v>0</v>
      </c>
      <c r="AC2719" s="48">
        <v>0</v>
      </c>
      <c r="AD2719" s="49">
        <v>0</v>
      </c>
      <c r="AE2719" s="48">
        <v>0</v>
      </c>
      <c r="AF2719" s="49">
        <v>0</v>
      </c>
      <c r="AG2719" s="48">
        <v>5</v>
      </c>
      <c r="AH2719" s="49">
        <v>100</v>
      </c>
      <c r="AI2719" s="48">
        <v>5</v>
      </c>
    </row>
    <row r="2720" spans="1:35" x14ac:dyDescent="0.25">
      <c r="A2720" s="62" t="s">
        <v>1255</v>
      </c>
      <c r="B2720" s="62" t="s">
        <v>1255</v>
      </c>
      <c r="C2720" s="63"/>
      <c r="D2720" s="64"/>
      <c r="E2720" s="65"/>
      <c r="F2720" s="66"/>
      <c r="G2720" s="63"/>
      <c r="H2720" s="67"/>
      <c r="I2720" s="68"/>
      <c r="J2720" s="68"/>
      <c r="K2720" s="34"/>
      <c r="L2720" s="75">
        <v>2720</v>
      </c>
      <c r="M2720" s="75" t="b">
        <f xml:space="preserve"> IF(AND(Edges[Relationship Date (UTC)] &gt;= Misc!$O$2, Edges[Relationship Date (UTC)] &lt;= Misc!$P$2,Edges[Tweet Date (UTC)] &gt;= Misc!$O$3, Edges[Tweet Date (UTC)] &lt;= Misc!$P$3,TRUE), TRUE, FALSE)</f>
        <v>1</v>
      </c>
      <c r="N2720" s="70"/>
      <c r="O2720" s="87" t="s">
        <v>178</v>
      </c>
      <c r="P2720" s="90">
        <v>44081.407442129632</v>
      </c>
      <c r="Q2720" s="87" t="s">
        <v>2592</v>
      </c>
      <c r="R2720" s="92" t="s">
        <v>2723</v>
      </c>
      <c r="S2720" s="87" t="s">
        <v>2738</v>
      </c>
      <c r="T2720" s="87" t="s">
        <v>2896</v>
      </c>
      <c r="U2720" s="90">
        <v>44081.407442129632</v>
      </c>
      <c r="V2720" s="92" t="s">
        <v>4732</v>
      </c>
      <c r="W2720" s="87"/>
      <c r="X2720" s="87"/>
      <c r="Y2720" s="96" t="s">
        <v>6732</v>
      </c>
      <c r="Z2720" s="87"/>
      <c r="AA2720" s="48">
        <v>0</v>
      </c>
      <c r="AB2720" s="49">
        <v>0</v>
      </c>
      <c r="AC2720" s="48">
        <v>0</v>
      </c>
      <c r="AD2720" s="49">
        <v>0</v>
      </c>
      <c r="AE2720" s="48">
        <v>0</v>
      </c>
      <c r="AF2720" s="49">
        <v>0</v>
      </c>
      <c r="AG2720" s="48">
        <v>31</v>
      </c>
      <c r="AH2720" s="49">
        <v>100</v>
      </c>
      <c r="AI2720" s="48">
        <v>31</v>
      </c>
    </row>
    <row r="2721" spans="1:35" x14ac:dyDescent="0.25">
      <c r="A2721" s="62" t="s">
        <v>1256</v>
      </c>
      <c r="B2721" s="62" t="s">
        <v>1165</v>
      </c>
      <c r="C2721" s="63"/>
      <c r="D2721" s="64"/>
      <c r="E2721" s="65"/>
      <c r="F2721" s="66"/>
      <c r="G2721" s="63"/>
      <c r="H2721" s="67"/>
      <c r="I2721" s="68"/>
      <c r="J2721" s="68"/>
      <c r="K2721" s="34"/>
      <c r="L2721" s="75">
        <v>2721</v>
      </c>
      <c r="M2721" s="75" t="b">
        <f xml:space="preserve"> IF(AND(Edges[Relationship Date (UTC)] &gt;= Misc!$O$2, Edges[Relationship Date (UTC)] &lt;= Misc!$P$2,Edges[Tweet Date (UTC)] &gt;= Misc!$O$3, Edges[Tweet Date (UTC)] &lt;= Misc!$P$3,TRUE), TRUE, FALSE)</f>
        <v>1</v>
      </c>
      <c r="N2721" s="70"/>
      <c r="O2721" s="87" t="s">
        <v>1908</v>
      </c>
      <c r="P2721" s="90">
        <v>44081.407442129632</v>
      </c>
      <c r="Q2721" s="87" t="s">
        <v>1932</v>
      </c>
      <c r="R2721" s="87"/>
      <c r="S2721" s="87"/>
      <c r="T2721" s="87" t="s">
        <v>2743</v>
      </c>
      <c r="U2721" s="90">
        <v>44081.407442129632</v>
      </c>
      <c r="V2721" s="92" t="s">
        <v>4733</v>
      </c>
      <c r="W2721" s="87"/>
      <c r="X2721" s="87"/>
      <c r="Y2721" s="96" t="s">
        <v>6733</v>
      </c>
      <c r="Z2721" s="87"/>
      <c r="AA2721" s="48">
        <v>0</v>
      </c>
      <c r="AB2721" s="49">
        <v>0</v>
      </c>
      <c r="AC2721" s="48">
        <v>0</v>
      </c>
      <c r="AD2721" s="49">
        <v>0</v>
      </c>
      <c r="AE2721" s="48">
        <v>0</v>
      </c>
      <c r="AF2721" s="49">
        <v>0</v>
      </c>
      <c r="AG2721" s="48">
        <v>26</v>
      </c>
      <c r="AH2721" s="49">
        <v>100</v>
      </c>
      <c r="AI2721" s="48">
        <v>26</v>
      </c>
    </row>
    <row r="2722" spans="1:35" x14ac:dyDescent="0.25">
      <c r="A2722" s="62" t="s">
        <v>1257</v>
      </c>
      <c r="B2722" s="62" t="s">
        <v>1459</v>
      </c>
      <c r="C2722" s="63"/>
      <c r="D2722" s="64"/>
      <c r="E2722" s="65"/>
      <c r="F2722" s="66"/>
      <c r="G2722" s="63"/>
      <c r="H2722" s="67"/>
      <c r="I2722" s="68"/>
      <c r="J2722" s="68"/>
      <c r="K2722" s="34"/>
      <c r="L2722" s="75">
        <v>2722</v>
      </c>
      <c r="M2722" s="75" t="b">
        <f xml:space="preserve"> IF(AND(Edges[Relationship Date (UTC)] &gt;= Misc!$O$2, Edges[Relationship Date (UTC)] &lt;= Misc!$P$2,Edges[Tweet Date (UTC)] &gt;= Misc!$O$3, Edges[Tweet Date (UTC)] &lt;= Misc!$P$3,TRUE), TRUE, FALSE)</f>
        <v>1</v>
      </c>
      <c r="N2722" s="70"/>
      <c r="O2722" s="87" t="s">
        <v>1908</v>
      </c>
      <c r="P2722" s="90">
        <v>44081.407465277778</v>
      </c>
      <c r="Q2722" s="87" t="s">
        <v>2164</v>
      </c>
      <c r="R2722" s="87"/>
      <c r="S2722" s="87"/>
      <c r="T2722" s="87" t="s">
        <v>2750</v>
      </c>
      <c r="U2722" s="90">
        <v>44081.407465277778</v>
      </c>
      <c r="V2722" s="92" t="s">
        <v>4734</v>
      </c>
      <c r="W2722" s="87"/>
      <c r="X2722" s="87"/>
      <c r="Y2722" s="96" t="s">
        <v>6734</v>
      </c>
      <c r="Z2722" s="87"/>
      <c r="AA2722" s="48"/>
      <c r="AB2722" s="49"/>
      <c r="AC2722" s="48"/>
      <c r="AD2722" s="49"/>
      <c r="AE2722" s="48"/>
      <c r="AF2722" s="49"/>
      <c r="AG2722" s="48"/>
      <c r="AH2722" s="49"/>
      <c r="AI2722" s="48"/>
    </row>
    <row r="2723" spans="1:35" x14ac:dyDescent="0.25">
      <c r="A2723" s="62" t="s">
        <v>1257</v>
      </c>
      <c r="B2723" s="62" t="s">
        <v>1460</v>
      </c>
      <c r="C2723" s="63"/>
      <c r="D2723" s="64"/>
      <c r="E2723" s="65"/>
      <c r="F2723" s="66"/>
      <c r="G2723" s="63"/>
      <c r="H2723" s="67"/>
      <c r="I2723" s="68"/>
      <c r="J2723" s="68"/>
      <c r="K2723" s="34"/>
      <c r="L2723" s="75">
        <v>2723</v>
      </c>
      <c r="M2723" s="75" t="b">
        <f xml:space="preserve"> IF(AND(Edges[Relationship Date (UTC)] &gt;= Misc!$O$2, Edges[Relationship Date (UTC)] &lt;= Misc!$P$2,Edges[Tweet Date (UTC)] &gt;= Misc!$O$3, Edges[Tweet Date (UTC)] &lt;= Misc!$P$3,TRUE), TRUE, FALSE)</f>
        <v>1</v>
      </c>
      <c r="N2723" s="70"/>
      <c r="O2723" s="87" t="s">
        <v>1908</v>
      </c>
      <c r="P2723" s="90">
        <v>44081.407465277778</v>
      </c>
      <c r="Q2723" s="87" t="s">
        <v>2164</v>
      </c>
      <c r="R2723" s="87"/>
      <c r="S2723" s="87"/>
      <c r="T2723" s="87" t="s">
        <v>2750</v>
      </c>
      <c r="U2723" s="90">
        <v>44081.407465277778</v>
      </c>
      <c r="V2723" s="92" t="s">
        <v>4734</v>
      </c>
      <c r="W2723" s="87"/>
      <c r="X2723" s="87"/>
      <c r="Y2723" s="96" t="s">
        <v>6734</v>
      </c>
      <c r="Z2723" s="87"/>
      <c r="AA2723" s="48"/>
      <c r="AB2723" s="49"/>
      <c r="AC2723" s="48"/>
      <c r="AD2723" s="49"/>
      <c r="AE2723" s="48"/>
      <c r="AF2723" s="49"/>
      <c r="AG2723" s="48"/>
      <c r="AH2723" s="49"/>
      <c r="AI2723" s="48"/>
    </row>
    <row r="2724" spans="1:35" x14ac:dyDescent="0.25">
      <c r="A2724" s="62" t="s">
        <v>1257</v>
      </c>
      <c r="B2724" s="62" t="s">
        <v>1461</v>
      </c>
      <c r="C2724" s="63"/>
      <c r="D2724" s="64"/>
      <c r="E2724" s="65"/>
      <c r="F2724" s="66"/>
      <c r="G2724" s="63"/>
      <c r="H2724" s="67"/>
      <c r="I2724" s="68"/>
      <c r="J2724" s="68"/>
      <c r="K2724" s="34"/>
      <c r="L2724" s="75">
        <v>2724</v>
      </c>
      <c r="M2724" s="75" t="b">
        <f xml:space="preserve"> IF(AND(Edges[Relationship Date (UTC)] &gt;= Misc!$O$2, Edges[Relationship Date (UTC)] &lt;= Misc!$P$2,Edges[Tweet Date (UTC)] &gt;= Misc!$O$3, Edges[Tweet Date (UTC)] &lt;= Misc!$P$3,TRUE), TRUE, FALSE)</f>
        <v>1</v>
      </c>
      <c r="N2724" s="70"/>
      <c r="O2724" s="87" t="s">
        <v>1908</v>
      </c>
      <c r="P2724" s="90">
        <v>44081.407465277778</v>
      </c>
      <c r="Q2724" s="87" t="s">
        <v>2164</v>
      </c>
      <c r="R2724" s="87"/>
      <c r="S2724" s="87"/>
      <c r="T2724" s="87" t="s">
        <v>2750</v>
      </c>
      <c r="U2724" s="90">
        <v>44081.407465277778</v>
      </c>
      <c r="V2724" s="92" t="s">
        <v>4734</v>
      </c>
      <c r="W2724" s="87"/>
      <c r="X2724" s="87"/>
      <c r="Y2724" s="96" t="s">
        <v>6734</v>
      </c>
      <c r="Z2724" s="87"/>
      <c r="AA2724" s="48"/>
      <c r="AB2724" s="49"/>
      <c r="AC2724" s="48"/>
      <c r="AD2724" s="49"/>
      <c r="AE2724" s="48"/>
      <c r="AF2724" s="49"/>
      <c r="AG2724" s="48"/>
      <c r="AH2724" s="49"/>
      <c r="AI2724" s="48"/>
    </row>
    <row r="2725" spans="1:35" x14ac:dyDescent="0.25">
      <c r="A2725" s="62" t="s">
        <v>1257</v>
      </c>
      <c r="B2725" s="62" t="s">
        <v>1462</v>
      </c>
      <c r="C2725" s="63"/>
      <c r="D2725" s="64"/>
      <c r="E2725" s="65"/>
      <c r="F2725" s="66"/>
      <c r="G2725" s="63"/>
      <c r="H2725" s="67"/>
      <c r="I2725" s="68"/>
      <c r="J2725" s="68"/>
      <c r="K2725" s="34"/>
      <c r="L2725" s="75">
        <v>2725</v>
      </c>
      <c r="M2725" s="75" t="b">
        <f xml:space="preserve"> IF(AND(Edges[Relationship Date (UTC)] &gt;= Misc!$O$2, Edges[Relationship Date (UTC)] &lt;= Misc!$P$2,Edges[Tweet Date (UTC)] &gt;= Misc!$O$3, Edges[Tweet Date (UTC)] &lt;= Misc!$P$3,TRUE), TRUE, FALSE)</f>
        <v>1</v>
      </c>
      <c r="N2725" s="70"/>
      <c r="O2725" s="87" t="s">
        <v>1908</v>
      </c>
      <c r="P2725" s="90">
        <v>44081.407465277778</v>
      </c>
      <c r="Q2725" s="87" t="s">
        <v>2164</v>
      </c>
      <c r="R2725" s="87"/>
      <c r="S2725" s="87"/>
      <c r="T2725" s="87" t="s">
        <v>2750</v>
      </c>
      <c r="U2725" s="90">
        <v>44081.407465277778</v>
      </c>
      <c r="V2725" s="92" t="s">
        <v>4734</v>
      </c>
      <c r="W2725" s="87"/>
      <c r="X2725" s="87"/>
      <c r="Y2725" s="96" t="s">
        <v>6734</v>
      </c>
      <c r="Z2725" s="87"/>
      <c r="AA2725" s="48"/>
      <c r="AB2725" s="49"/>
      <c r="AC2725" s="48"/>
      <c r="AD2725" s="49"/>
      <c r="AE2725" s="48"/>
      <c r="AF2725" s="49"/>
      <c r="AG2725" s="48"/>
      <c r="AH2725" s="49"/>
      <c r="AI2725" s="48"/>
    </row>
    <row r="2726" spans="1:35" x14ac:dyDescent="0.25">
      <c r="A2726" s="62" t="s">
        <v>1257</v>
      </c>
      <c r="B2726" s="62" t="s">
        <v>1355</v>
      </c>
      <c r="C2726" s="63"/>
      <c r="D2726" s="64"/>
      <c r="E2726" s="65"/>
      <c r="F2726" s="66"/>
      <c r="G2726" s="63"/>
      <c r="H2726" s="67"/>
      <c r="I2726" s="68"/>
      <c r="J2726" s="68"/>
      <c r="K2726" s="34"/>
      <c r="L2726" s="75">
        <v>2726</v>
      </c>
      <c r="M2726" s="75" t="b">
        <f xml:space="preserve"> IF(AND(Edges[Relationship Date (UTC)] &gt;= Misc!$O$2, Edges[Relationship Date (UTC)] &lt;= Misc!$P$2,Edges[Tweet Date (UTC)] &gt;= Misc!$O$3, Edges[Tweet Date (UTC)] &lt;= Misc!$P$3,TRUE), TRUE, FALSE)</f>
        <v>1</v>
      </c>
      <c r="N2726" s="70"/>
      <c r="O2726" s="87" t="s">
        <v>1908</v>
      </c>
      <c r="P2726" s="90">
        <v>44081.407465277778</v>
      </c>
      <c r="Q2726" s="87" t="s">
        <v>2164</v>
      </c>
      <c r="R2726" s="87"/>
      <c r="S2726" s="87"/>
      <c r="T2726" s="87" t="s">
        <v>2750</v>
      </c>
      <c r="U2726" s="90">
        <v>44081.407465277778</v>
      </c>
      <c r="V2726" s="92" t="s">
        <v>4734</v>
      </c>
      <c r="W2726" s="87"/>
      <c r="X2726" s="87"/>
      <c r="Y2726" s="96" t="s">
        <v>6734</v>
      </c>
      <c r="Z2726" s="87"/>
      <c r="AA2726" s="48"/>
      <c r="AB2726" s="49"/>
      <c r="AC2726" s="48"/>
      <c r="AD2726" s="49"/>
      <c r="AE2726" s="48"/>
      <c r="AF2726" s="49"/>
      <c r="AG2726" s="48"/>
      <c r="AH2726" s="49"/>
      <c r="AI2726" s="48"/>
    </row>
    <row r="2727" spans="1:35" x14ac:dyDescent="0.25">
      <c r="A2727" s="62" t="s">
        <v>1257</v>
      </c>
      <c r="B2727" s="62" t="s">
        <v>1575</v>
      </c>
      <c r="C2727" s="63"/>
      <c r="D2727" s="64"/>
      <c r="E2727" s="65"/>
      <c r="F2727" s="66"/>
      <c r="G2727" s="63"/>
      <c r="H2727" s="67"/>
      <c r="I2727" s="68"/>
      <c r="J2727" s="68"/>
      <c r="K2727" s="34"/>
      <c r="L2727" s="75">
        <v>2727</v>
      </c>
      <c r="M2727" s="75" t="b">
        <f xml:space="preserve"> IF(AND(Edges[Relationship Date (UTC)] &gt;= Misc!$O$2, Edges[Relationship Date (UTC)] &lt;= Misc!$P$2,Edges[Tweet Date (UTC)] &gt;= Misc!$O$3, Edges[Tweet Date (UTC)] &lt;= Misc!$P$3,TRUE), TRUE, FALSE)</f>
        <v>1</v>
      </c>
      <c r="N2727" s="70"/>
      <c r="O2727" s="87" t="s">
        <v>1908</v>
      </c>
      <c r="P2727" s="90">
        <v>44081.407465277778</v>
      </c>
      <c r="Q2727" s="87" t="s">
        <v>2164</v>
      </c>
      <c r="R2727" s="87"/>
      <c r="S2727" s="87"/>
      <c r="T2727" s="87" t="s">
        <v>2750</v>
      </c>
      <c r="U2727" s="90">
        <v>44081.407465277778</v>
      </c>
      <c r="V2727" s="92" t="s">
        <v>4734</v>
      </c>
      <c r="W2727" s="87"/>
      <c r="X2727" s="87"/>
      <c r="Y2727" s="96" t="s">
        <v>6734</v>
      </c>
      <c r="Z2727" s="87"/>
      <c r="AA2727" s="48"/>
      <c r="AB2727" s="49"/>
      <c r="AC2727" s="48"/>
      <c r="AD2727" s="49"/>
      <c r="AE2727" s="48"/>
      <c r="AF2727" s="49"/>
      <c r="AG2727" s="48"/>
      <c r="AH2727" s="49"/>
      <c r="AI2727" s="48"/>
    </row>
    <row r="2728" spans="1:35" x14ac:dyDescent="0.25">
      <c r="A2728" s="62" t="s">
        <v>1257</v>
      </c>
      <c r="B2728" s="62" t="s">
        <v>1354</v>
      </c>
      <c r="C2728" s="63"/>
      <c r="D2728" s="64"/>
      <c r="E2728" s="65"/>
      <c r="F2728" s="66"/>
      <c r="G2728" s="63"/>
      <c r="H2728" s="67"/>
      <c r="I2728" s="68"/>
      <c r="J2728" s="68"/>
      <c r="K2728" s="34"/>
      <c r="L2728" s="75">
        <v>2728</v>
      </c>
      <c r="M2728" s="75" t="b">
        <f xml:space="preserve"> IF(AND(Edges[Relationship Date (UTC)] &gt;= Misc!$O$2, Edges[Relationship Date (UTC)] &lt;= Misc!$P$2,Edges[Tweet Date (UTC)] &gt;= Misc!$O$3, Edges[Tweet Date (UTC)] &lt;= Misc!$P$3,TRUE), TRUE, FALSE)</f>
        <v>1</v>
      </c>
      <c r="N2728" s="70"/>
      <c r="O2728" s="87" t="s">
        <v>1908</v>
      </c>
      <c r="P2728" s="90">
        <v>44081.407465277778</v>
      </c>
      <c r="Q2728" s="87" t="s">
        <v>2164</v>
      </c>
      <c r="R2728" s="87"/>
      <c r="S2728" s="87"/>
      <c r="T2728" s="87" t="s">
        <v>2750</v>
      </c>
      <c r="U2728" s="90">
        <v>44081.407465277778</v>
      </c>
      <c r="V2728" s="92" t="s">
        <v>4734</v>
      </c>
      <c r="W2728" s="87"/>
      <c r="X2728" s="87"/>
      <c r="Y2728" s="96" t="s">
        <v>6734</v>
      </c>
      <c r="Z2728" s="87"/>
      <c r="AA2728" s="48"/>
      <c r="AB2728" s="49"/>
      <c r="AC2728" s="48"/>
      <c r="AD2728" s="49"/>
      <c r="AE2728" s="48"/>
      <c r="AF2728" s="49"/>
      <c r="AG2728" s="48"/>
      <c r="AH2728" s="49"/>
      <c r="AI2728" s="48"/>
    </row>
    <row r="2729" spans="1:35" x14ac:dyDescent="0.25">
      <c r="A2729" s="62" t="s">
        <v>1257</v>
      </c>
      <c r="B2729" s="62" t="s">
        <v>1574</v>
      </c>
      <c r="C2729" s="63"/>
      <c r="D2729" s="64"/>
      <c r="E2729" s="65"/>
      <c r="F2729" s="66"/>
      <c r="G2729" s="63"/>
      <c r="H2729" s="67"/>
      <c r="I2729" s="68"/>
      <c r="J2729" s="68"/>
      <c r="K2729" s="34"/>
      <c r="L2729" s="75">
        <v>2729</v>
      </c>
      <c r="M2729" s="75" t="b">
        <f xml:space="preserve"> IF(AND(Edges[Relationship Date (UTC)] &gt;= Misc!$O$2, Edges[Relationship Date (UTC)] &lt;= Misc!$P$2,Edges[Tweet Date (UTC)] &gt;= Misc!$O$3, Edges[Tweet Date (UTC)] &lt;= Misc!$P$3,TRUE), TRUE, FALSE)</f>
        <v>1</v>
      </c>
      <c r="N2729" s="70"/>
      <c r="O2729" s="87" t="s">
        <v>1908</v>
      </c>
      <c r="P2729" s="90">
        <v>44081.407465277778</v>
      </c>
      <c r="Q2729" s="87" t="s">
        <v>2164</v>
      </c>
      <c r="R2729" s="87"/>
      <c r="S2729" s="87"/>
      <c r="T2729" s="87" t="s">
        <v>2750</v>
      </c>
      <c r="U2729" s="90">
        <v>44081.407465277778</v>
      </c>
      <c r="V2729" s="92" t="s">
        <v>4734</v>
      </c>
      <c r="W2729" s="87"/>
      <c r="X2729" s="87"/>
      <c r="Y2729" s="96" t="s">
        <v>6734</v>
      </c>
      <c r="Z2729" s="87"/>
      <c r="AA2729" s="48">
        <v>0</v>
      </c>
      <c r="AB2729" s="49">
        <v>0</v>
      </c>
      <c r="AC2729" s="48">
        <v>0</v>
      </c>
      <c r="AD2729" s="49">
        <v>0</v>
      </c>
      <c r="AE2729" s="48">
        <v>0</v>
      </c>
      <c r="AF2729" s="49">
        <v>0</v>
      </c>
      <c r="AG2729" s="48">
        <v>11</v>
      </c>
      <c r="AH2729" s="49">
        <v>100</v>
      </c>
      <c r="AI2729" s="48">
        <v>11</v>
      </c>
    </row>
    <row r="2730" spans="1:35" x14ac:dyDescent="0.25">
      <c r="A2730" s="62" t="s">
        <v>1258</v>
      </c>
      <c r="B2730" s="62" t="s">
        <v>1368</v>
      </c>
      <c r="C2730" s="63"/>
      <c r="D2730" s="64"/>
      <c r="E2730" s="65"/>
      <c r="F2730" s="66"/>
      <c r="G2730" s="63"/>
      <c r="H2730" s="67"/>
      <c r="I2730" s="68"/>
      <c r="J2730" s="68"/>
      <c r="K2730" s="34"/>
      <c r="L2730" s="75">
        <v>2730</v>
      </c>
      <c r="M2730" s="75" t="b">
        <f xml:space="preserve"> IF(AND(Edges[Relationship Date (UTC)] &gt;= Misc!$O$2, Edges[Relationship Date (UTC)] &lt;= Misc!$P$2,Edges[Tweet Date (UTC)] &gt;= Misc!$O$3, Edges[Tweet Date (UTC)] &lt;= Misc!$P$3,TRUE), TRUE, FALSE)</f>
        <v>1</v>
      </c>
      <c r="N2730" s="70"/>
      <c r="O2730" s="87" t="s">
        <v>1908</v>
      </c>
      <c r="P2730" s="90">
        <v>44081.407488425924</v>
      </c>
      <c r="Q2730" s="87" t="s">
        <v>1938</v>
      </c>
      <c r="R2730" s="87"/>
      <c r="S2730" s="87"/>
      <c r="T2730" s="87"/>
      <c r="U2730" s="90">
        <v>44081.407488425924</v>
      </c>
      <c r="V2730" s="92" t="s">
        <v>4735</v>
      </c>
      <c r="W2730" s="87"/>
      <c r="X2730" s="87"/>
      <c r="Y2730" s="96" t="s">
        <v>6735</v>
      </c>
      <c r="Z2730" s="87"/>
      <c r="AA2730" s="48">
        <v>0</v>
      </c>
      <c r="AB2730" s="49">
        <v>0</v>
      </c>
      <c r="AC2730" s="48">
        <v>0</v>
      </c>
      <c r="AD2730" s="49">
        <v>0</v>
      </c>
      <c r="AE2730" s="48">
        <v>0</v>
      </c>
      <c r="AF2730" s="49">
        <v>0</v>
      </c>
      <c r="AG2730" s="48">
        <v>47</v>
      </c>
      <c r="AH2730" s="49">
        <v>100</v>
      </c>
      <c r="AI2730" s="48">
        <v>47</v>
      </c>
    </row>
    <row r="2731" spans="1:35" x14ac:dyDescent="0.25">
      <c r="A2731" s="62" t="s">
        <v>1259</v>
      </c>
      <c r="B2731" s="62" t="s">
        <v>1723</v>
      </c>
      <c r="C2731" s="63"/>
      <c r="D2731" s="64"/>
      <c r="E2731" s="65"/>
      <c r="F2731" s="66"/>
      <c r="G2731" s="63"/>
      <c r="H2731" s="67"/>
      <c r="I2731" s="68"/>
      <c r="J2731" s="68"/>
      <c r="K2731" s="34"/>
      <c r="L2731" s="75">
        <v>2731</v>
      </c>
      <c r="M2731" s="75" t="b">
        <f xml:space="preserve"> IF(AND(Edges[Relationship Date (UTC)] &gt;= Misc!$O$2, Edges[Relationship Date (UTC)] &lt;= Misc!$P$2,Edges[Tweet Date (UTC)] &gt;= Misc!$O$3, Edges[Tweet Date (UTC)] &lt;= Misc!$P$3,TRUE), TRUE, FALSE)</f>
        <v>1</v>
      </c>
      <c r="N2731" s="70"/>
      <c r="O2731" s="87" t="s">
        <v>1908</v>
      </c>
      <c r="P2731" s="90">
        <v>44081.407534722224</v>
      </c>
      <c r="Q2731" s="87" t="s">
        <v>2593</v>
      </c>
      <c r="R2731" s="92" t="s">
        <v>2724</v>
      </c>
      <c r="S2731" s="87" t="s">
        <v>2738</v>
      </c>
      <c r="T2731" s="87"/>
      <c r="U2731" s="90">
        <v>44081.407534722224</v>
      </c>
      <c r="V2731" s="92" t="s">
        <v>4736</v>
      </c>
      <c r="W2731" s="87"/>
      <c r="X2731" s="87"/>
      <c r="Y2731" s="96" t="s">
        <v>6736</v>
      </c>
      <c r="Z2731" s="96" t="s">
        <v>6936</v>
      </c>
      <c r="AA2731" s="132"/>
      <c r="AB2731" s="133"/>
      <c r="AC2731" s="132"/>
      <c r="AD2731" s="133"/>
      <c r="AE2731" s="132"/>
      <c r="AF2731" s="133"/>
      <c r="AG2731" s="132"/>
      <c r="AH2731" s="133"/>
      <c r="AI2731" s="132"/>
    </row>
    <row r="2732" spans="1:35" x14ac:dyDescent="0.25">
      <c r="A2732" s="62" t="s">
        <v>1259</v>
      </c>
      <c r="B2732" s="62" t="s">
        <v>1434</v>
      </c>
      <c r="C2732" s="63"/>
      <c r="D2732" s="64"/>
      <c r="E2732" s="65"/>
      <c r="F2732" s="66"/>
      <c r="G2732" s="63"/>
      <c r="H2732" s="67"/>
      <c r="I2732" s="68"/>
      <c r="J2732" s="68"/>
      <c r="K2732" s="34"/>
      <c r="L2732" s="75">
        <v>2732</v>
      </c>
      <c r="M2732" s="75" t="b">
        <f xml:space="preserve"> IF(AND(Edges[Relationship Date (UTC)] &gt;= Misc!$O$2, Edges[Relationship Date (UTC)] &lt;= Misc!$P$2,Edges[Tweet Date (UTC)] &gt;= Misc!$O$3, Edges[Tweet Date (UTC)] &lt;= Misc!$P$3,TRUE), TRUE, FALSE)</f>
        <v>1</v>
      </c>
      <c r="N2732" s="70"/>
      <c r="O2732" s="87" t="s">
        <v>1909</v>
      </c>
      <c r="P2732" s="90">
        <v>44081.407534722224</v>
      </c>
      <c r="Q2732" s="87" t="s">
        <v>2593</v>
      </c>
      <c r="R2732" s="92" t="s">
        <v>2724</v>
      </c>
      <c r="S2732" s="87" t="s">
        <v>2738</v>
      </c>
      <c r="T2732" s="87"/>
      <c r="U2732" s="90">
        <v>44081.407534722224</v>
      </c>
      <c r="V2732" s="92" t="s">
        <v>4736</v>
      </c>
      <c r="W2732" s="87"/>
      <c r="X2732" s="87"/>
      <c r="Y2732" s="96" t="s">
        <v>6736</v>
      </c>
      <c r="Z2732" s="96" t="s">
        <v>6936</v>
      </c>
      <c r="AA2732" s="132">
        <v>0</v>
      </c>
      <c r="AB2732" s="133">
        <v>0</v>
      </c>
      <c r="AC2732" s="132">
        <v>0</v>
      </c>
      <c r="AD2732" s="133">
        <v>0</v>
      </c>
      <c r="AE2732" s="132">
        <v>0</v>
      </c>
      <c r="AF2732" s="133">
        <v>0</v>
      </c>
      <c r="AG2732" s="132">
        <v>35</v>
      </c>
      <c r="AH2732" s="133">
        <v>100</v>
      </c>
      <c r="AI2732" s="132">
        <v>35</v>
      </c>
    </row>
    <row r="2733" spans="1:35" x14ac:dyDescent="0.25">
      <c r="A2733" s="62" t="s">
        <v>1260</v>
      </c>
      <c r="B2733" s="62" t="s">
        <v>1443</v>
      </c>
      <c r="C2733" s="63"/>
      <c r="D2733" s="64"/>
      <c r="E2733" s="65"/>
      <c r="F2733" s="66"/>
      <c r="G2733" s="63"/>
      <c r="H2733" s="67"/>
      <c r="I2733" s="68"/>
      <c r="J2733" s="68"/>
      <c r="K2733" s="34"/>
      <c r="L2733" s="75">
        <v>2733</v>
      </c>
      <c r="M2733" s="75" t="b">
        <f xml:space="preserve"> IF(AND(Edges[Relationship Date (UTC)] &gt;= Misc!$O$2, Edges[Relationship Date (UTC)] &lt;= Misc!$P$2,Edges[Tweet Date (UTC)] &gt;= Misc!$O$3, Edges[Tweet Date (UTC)] &lt;= Misc!$P$3,TRUE), TRUE, FALSE)</f>
        <v>1</v>
      </c>
      <c r="N2733" s="70"/>
      <c r="O2733" s="87" t="s">
        <v>1908</v>
      </c>
      <c r="P2733" s="90">
        <v>44081.407569444447</v>
      </c>
      <c r="Q2733" s="87" t="s">
        <v>2030</v>
      </c>
      <c r="R2733" s="87"/>
      <c r="S2733" s="87"/>
      <c r="T2733" s="87" t="s">
        <v>2777</v>
      </c>
      <c r="U2733" s="90">
        <v>44081.407569444447</v>
      </c>
      <c r="V2733" s="92" t="s">
        <v>4737</v>
      </c>
      <c r="W2733" s="87"/>
      <c r="X2733" s="87"/>
      <c r="Y2733" s="96" t="s">
        <v>6737</v>
      </c>
      <c r="Z2733" s="87"/>
      <c r="AA2733" s="48">
        <v>0</v>
      </c>
      <c r="AB2733" s="49">
        <v>0</v>
      </c>
      <c r="AC2733" s="48">
        <v>0</v>
      </c>
      <c r="AD2733" s="49">
        <v>0</v>
      </c>
      <c r="AE2733" s="48">
        <v>0</v>
      </c>
      <c r="AF2733" s="49">
        <v>0</v>
      </c>
      <c r="AG2733" s="48">
        <v>47</v>
      </c>
      <c r="AH2733" s="49">
        <v>100</v>
      </c>
      <c r="AI2733" s="48">
        <v>47</v>
      </c>
    </row>
    <row r="2734" spans="1:35" x14ac:dyDescent="0.25">
      <c r="A2734" s="62" t="s">
        <v>1261</v>
      </c>
      <c r="B2734" s="62" t="s">
        <v>1878</v>
      </c>
      <c r="C2734" s="63"/>
      <c r="D2734" s="64"/>
      <c r="E2734" s="65"/>
      <c r="F2734" s="66"/>
      <c r="G2734" s="63"/>
      <c r="H2734" s="67"/>
      <c r="I2734" s="68"/>
      <c r="J2734" s="68"/>
      <c r="K2734" s="34"/>
      <c r="L2734" s="75">
        <v>2734</v>
      </c>
      <c r="M2734" s="75" t="b">
        <f xml:space="preserve"> IF(AND(Edges[Relationship Date (UTC)] &gt;= Misc!$O$2, Edges[Relationship Date (UTC)] &lt;= Misc!$P$2,Edges[Tweet Date (UTC)] &gt;= Misc!$O$3, Edges[Tweet Date (UTC)] &lt;= Misc!$P$3,TRUE), TRUE, FALSE)</f>
        <v>1</v>
      </c>
      <c r="N2734" s="70"/>
      <c r="O2734" s="87" t="s">
        <v>1908</v>
      </c>
      <c r="P2734" s="90">
        <v>44081.407592592594</v>
      </c>
      <c r="Q2734" s="87" t="s">
        <v>2594</v>
      </c>
      <c r="R2734" s="87"/>
      <c r="S2734" s="87"/>
      <c r="T2734" s="87"/>
      <c r="U2734" s="90">
        <v>44081.407592592594</v>
      </c>
      <c r="V2734" s="92" t="s">
        <v>4738</v>
      </c>
      <c r="W2734" s="87"/>
      <c r="X2734" s="87"/>
      <c r="Y2734" s="96" t="s">
        <v>6738</v>
      </c>
      <c r="Z2734" s="87"/>
      <c r="AA2734" s="48">
        <v>0</v>
      </c>
      <c r="AB2734" s="49">
        <v>0</v>
      </c>
      <c r="AC2734" s="48">
        <v>1</v>
      </c>
      <c r="AD2734" s="49">
        <v>4.3478260869565215</v>
      </c>
      <c r="AE2734" s="48">
        <v>0</v>
      </c>
      <c r="AF2734" s="49">
        <v>0</v>
      </c>
      <c r="AG2734" s="48">
        <v>22</v>
      </c>
      <c r="AH2734" s="49">
        <v>95.652173913043484</v>
      </c>
      <c r="AI2734" s="48">
        <v>23</v>
      </c>
    </row>
    <row r="2735" spans="1:35" x14ac:dyDescent="0.25">
      <c r="A2735" s="62" t="s">
        <v>1262</v>
      </c>
      <c r="B2735" s="62" t="s">
        <v>1336</v>
      </c>
      <c r="C2735" s="63"/>
      <c r="D2735" s="64"/>
      <c r="E2735" s="65"/>
      <c r="F2735" s="66"/>
      <c r="G2735" s="63"/>
      <c r="H2735" s="67"/>
      <c r="I2735" s="68"/>
      <c r="J2735" s="68"/>
      <c r="K2735" s="34"/>
      <c r="L2735" s="75">
        <v>2735</v>
      </c>
      <c r="M2735" s="75" t="b">
        <f xml:space="preserve"> IF(AND(Edges[Relationship Date (UTC)] &gt;= Misc!$O$2, Edges[Relationship Date (UTC)] &lt;= Misc!$P$2,Edges[Tweet Date (UTC)] &gt;= Misc!$O$3, Edges[Tweet Date (UTC)] &lt;= Misc!$P$3,TRUE), TRUE, FALSE)</f>
        <v>1</v>
      </c>
      <c r="N2735" s="70"/>
      <c r="O2735" s="87" t="s">
        <v>1908</v>
      </c>
      <c r="P2735" s="90">
        <v>44081.385243055556</v>
      </c>
      <c r="Q2735" s="87" t="s">
        <v>2249</v>
      </c>
      <c r="R2735" s="87"/>
      <c r="S2735" s="87"/>
      <c r="T2735" s="87" t="s">
        <v>2826</v>
      </c>
      <c r="U2735" s="90">
        <v>44081.385243055556</v>
      </c>
      <c r="V2735" s="92" t="s">
        <v>4739</v>
      </c>
      <c r="W2735" s="87"/>
      <c r="X2735" s="87"/>
      <c r="Y2735" s="96" t="s">
        <v>6739</v>
      </c>
      <c r="Z2735" s="87"/>
      <c r="AA2735" s="48">
        <v>0</v>
      </c>
      <c r="AB2735" s="49">
        <v>0</v>
      </c>
      <c r="AC2735" s="48">
        <v>0</v>
      </c>
      <c r="AD2735" s="49">
        <v>0</v>
      </c>
      <c r="AE2735" s="48">
        <v>0</v>
      </c>
      <c r="AF2735" s="49">
        <v>0</v>
      </c>
      <c r="AG2735" s="48">
        <v>32</v>
      </c>
      <c r="AH2735" s="49">
        <v>100</v>
      </c>
      <c r="AI2735" s="48">
        <v>32</v>
      </c>
    </row>
    <row r="2736" spans="1:35" x14ac:dyDescent="0.25">
      <c r="A2736" s="62" t="s">
        <v>1262</v>
      </c>
      <c r="B2736" s="62" t="s">
        <v>1859</v>
      </c>
      <c r="C2736" s="63"/>
      <c r="D2736" s="64"/>
      <c r="E2736" s="65"/>
      <c r="F2736" s="66"/>
      <c r="G2736" s="63"/>
      <c r="H2736" s="67"/>
      <c r="I2736" s="68"/>
      <c r="J2736" s="68"/>
      <c r="K2736" s="34"/>
      <c r="L2736" s="75">
        <v>2736</v>
      </c>
      <c r="M2736" s="75" t="b">
        <f xml:space="preserve"> IF(AND(Edges[Relationship Date (UTC)] &gt;= Misc!$O$2, Edges[Relationship Date (UTC)] &lt;= Misc!$P$2,Edges[Tweet Date (UTC)] &gt;= Misc!$O$3, Edges[Tweet Date (UTC)] &lt;= Misc!$P$3,TRUE), TRUE, FALSE)</f>
        <v>1</v>
      </c>
      <c r="N2736" s="70"/>
      <c r="O2736" s="87" t="s">
        <v>1908</v>
      </c>
      <c r="P2736" s="90">
        <v>44081.406180555554</v>
      </c>
      <c r="Q2736" s="87" t="s">
        <v>2557</v>
      </c>
      <c r="R2736" s="87"/>
      <c r="S2736" s="87"/>
      <c r="T2736" s="87"/>
      <c r="U2736" s="90">
        <v>44081.406180555554</v>
      </c>
      <c r="V2736" s="92" t="s">
        <v>4740</v>
      </c>
      <c r="W2736" s="87"/>
      <c r="X2736" s="87"/>
      <c r="Y2736" s="96" t="s">
        <v>6740</v>
      </c>
      <c r="Z2736" s="87"/>
      <c r="AA2736" s="48"/>
      <c r="AB2736" s="49"/>
      <c r="AC2736" s="48"/>
      <c r="AD2736" s="49"/>
      <c r="AE2736" s="48"/>
      <c r="AF2736" s="49"/>
      <c r="AG2736" s="48"/>
      <c r="AH2736" s="49"/>
      <c r="AI2736" s="48"/>
    </row>
    <row r="2737" spans="1:35" x14ac:dyDescent="0.25">
      <c r="A2737" s="62" t="s">
        <v>1262</v>
      </c>
      <c r="B2737" s="62" t="s">
        <v>1860</v>
      </c>
      <c r="C2737" s="63"/>
      <c r="D2737" s="64"/>
      <c r="E2737" s="65"/>
      <c r="F2737" s="66"/>
      <c r="G2737" s="63"/>
      <c r="H2737" s="67"/>
      <c r="I2737" s="68"/>
      <c r="J2737" s="68"/>
      <c r="K2737" s="34"/>
      <c r="L2737" s="75">
        <v>2737</v>
      </c>
      <c r="M2737" s="75" t="b">
        <f xml:space="preserve"> IF(AND(Edges[Relationship Date (UTC)] &gt;= Misc!$O$2, Edges[Relationship Date (UTC)] &lt;= Misc!$P$2,Edges[Tweet Date (UTC)] &gt;= Misc!$O$3, Edges[Tweet Date (UTC)] &lt;= Misc!$P$3,TRUE), TRUE, FALSE)</f>
        <v>1</v>
      </c>
      <c r="N2737" s="70"/>
      <c r="O2737" s="87" t="s">
        <v>1908</v>
      </c>
      <c r="P2737" s="90">
        <v>44081.406180555554</v>
      </c>
      <c r="Q2737" s="87" t="s">
        <v>2557</v>
      </c>
      <c r="R2737" s="87"/>
      <c r="S2737" s="87"/>
      <c r="T2737" s="87"/>
      <c r="U2737" s="90">
        <v>44081.406180555554</v>
      </c>
      <c r="V2737" s="92" t="s">
        <v>4740</v>
      </c>
      <c r="W2737" s="87"/>
      <c r="X2737" s="87"/>
      <c r="Y2737" s="96" t="s">
        <v>6740</v>
      </c>
      <c r="Z2737" s="87"/>
      <c r="AA2737" s="48"/>
      <c r="AB2737" s="49"/>
      <c r="AC2737" s="48"/>
      <c r="AD2737" s="49"/>
      <c r="AE2737" s="48"/>
      <c r="AF2737" s="49"/>
      <c r="AG2737" s="48"/>
      <c r="AH2737" s="49"/>
      <c r="AI2737" s="48"/>
    </row>
    <row r="2738" spans="1:35" x14ac:dyDescent="0.25">
      <c r="A2738" s="62" t="s">
        <v>1262</v>
      </c>
      <c r="B2738" s="62" t="s">
        <v>1336</v>
      </c>
      <c r="C2738" s="63"/>
      <c r="D2738" s="64"/>
      <c r="E2738" s="65"/>
      <c r="F2738" s="66"/>
      <c r="G2738" s="63"/>
      <c r="H2738" s="67"/>
      <c r="I2738" s="68"/>
      <c r="J2738" s="68"/>
      <c r="K2738" s="34"/>
      <c r="L2738" s="75">
        <v>2738</v>
      </c>
      <c r="M2738" s="75" t="b">
        <f xml:space="preserve"> IF(AND(Edges[Relationship Date (UTC)] &gt;= Misc!$O$2, Edges[Relationship Date (UTC)] &lt;= Misc!$P$2,Edges[Tweet Date (UTC)] &gt;= Misc!$O$3, Edges[Tweet Date (UTC)] &lt;= Misc!$P$3,TRUE), TRUE, FALSE)</f>
        <v>1</v>
      </c>
      <c r="N2738" s="70"/>
      <c r="O2738" s="87" t="s">
        <v>1908</v>
      </c>
      <c r="P2738" s="90">
        <v>44081.406180555554</v>
      </c>
      <c r="Q2738" s="87" t="s">
        <v>2557</v>
      </c>
      <c r="R2738" s="87"/>
      <c r="S2738" s="87"/>
      <c r="T2738" s="87"/>
      <c r="U2738" s="90">
        <v>44081.406180555554</v>
      </c>
      <c r="V2738" s="92" t="s">
        <v>4740</v>
      </c>
      <c r="W2738" s="87"/>
      <c r="X2738" s="87"/>
      <c r="Y2738" s="96" t="s">
        <v>6740</v>
      </c>
      <c r="Z2738" s="87"/>
      <c r="AA2738" s="48">
        <v>0</v>
      </c>
      <c r="AB2738" s="49">
        <v>0</v>
      </c>
      <c r="AC2738" s="48">
        <v>0</v>
      </c>
      <c r="AD2738" s="49">
        <v>0</v>
      </c>
      <c r="AE2738" s="48">
        <v>0</v>
      </c>
      <c r="AF2738" s="49">
        <v>0</v>
      </c>
      <c r="AG2738" s="48">
        <v>25</v>
      </c>
      <c r="AH2738" s="49">
        <v>100</v>
      </c>
      <c r="AI2738" s="48">
        <v>25</v>
      </c>
    </row>
    <row r="2739" spans="1:35" x14ac:dyDescent="0.25">
      <c r="A2739" s="62" t="s">
        <v>1262</v>
      </c>
      <c r="B2739" s="62" t="s">
        <v>1336</v>
      </c>
      <c r="C2739" s="63"/>
      <c r="D2739" s="64"/>
      <c r="E2739" s="65"/>
      <c r="F2739" s="66"/>
      <c r="G2739" s="63"/>
      <c r="H2739" s="67"/>
      <c r="I2739" s="68"/>
      <c r="J2739" s="68"/>
      <c r="K2739" s="34"/>
      <c r="L2739" s="75">
        <v>2739</v>
      </c>
      <c r="M2739" s="75" t="b">
        <f xml:space="preserve"> IF(AND(Edges[Relationship Date (UTC)] &gt;= Misc!$O$2, Edges[Relationship Date (UTC)] &lt;= Misc!$P$2,Edges[Tweet Date (UTC)] &gt;= Misc!$O$3, Edges[Tweet Date (UTC)] &lt;= Misc!$P$3,TRUE), TRUE, FALSE)</f>
        <v>1</v>
      </c>
      <c r="N2739" s="70"/>
      <c r="O2739" s="87" t="s">
        <v>1908</v>
      </c>
      <c r="P2739" s="90">
        <v>44081.407592592594</v>
      </c>
      <c r="Q2739" s="87" t="s">
        <v>2595</v>
      </c>
      <c r="R2739" s="87"/>
      <c r="S2739" s="87"/>
      <c r="T2739" s="87"/>
      <c r="U2739" s="90">
        <v>44081.407592592594</v>
      </c>
      <c r="V2739" s="92" t="s">
        <v>4741</v>
      </c>
      <c r="W2739" s="87"/>
      <c r="X2739" s="87"/>
      <c r="Y2739" s="96" t="s">
        <v>6741</v>
      </c>
      <c r="Z2739" s="87"/>
      <c r="AA2739" s="48">
        <v>1</v>
      </c>
      <c r="AB2739" s="49">
        <v>4.5454545454545459</v>
      </c>
      <c r="AC2739" s="48">
        <v>2</v>
      </c>
      <c r="AD2739" s="49">
        <v>9.0909090909090917</v>
      </c>
      <c r="AE2739" s="48">
        <v>0</v>
      </c>
      <c r="AF2739" s="49">
        <v>0</v>
      </c>
      <c r="AG2739" s="48">
        <v>19</v>
      </c>
      <c r="AH2739" s="49">
        <v>86.36363636363636</v>
      </c>
      <c r="AI2739" s="48">
        <v>22</v>
      </c>
    </row>
    <row r="2740" spans="1:35" x14ac:dyDescent="0.25">
      <c r="A2740" s="62" t="s">
        <v>1263</v>
      </c>
      <c r="B2740" s="62" t="s">
        <v>1387</v>
      </c>
      <c r="C2740" s="63"/>
      <c r="D2740" s="64"/>
      <c r="E2740" s="65"/>
      <c r="F2740" s="66"/>
      <c r="G2740" s="63"/>
      <c r="H2740" s="67"/>
      <c r="I2740" s="68"/>
      <c r="J2740" s="68"/>
      <c r="K2740" s="34"/>
      <c r="L2740" s="75">
        <v>2740</v>
      </c>
      <c r="M2740" s="75" t="b">
        <f xml:space="preserve"> IF(AND(Edges[Relationship Date (UTC)] &gt;= Misc!$O$2, Edges[Relationship Date (UTC)] &lt;= Misc!$P$2,Edges[Tweet Date (UTC)] &gt;= Misc!$O$3, Edges[Tweet Date (UTC)] &lt;= Misc!$P$3,TRUE), TRUE, FALSE)</f>
        <v>1</v>
      </c>
      <c r="N2740" s="70"/>
      <c r="O2740" s="87" t="s">
        <v>1908</v>
      </c>
      <c r="P2740" s="90">
        <v>44081.407604166663</v>
      </c>
      <c r="Q2740" s="87" t="s">
        <v>2305</v>
      </c>
      <c r="R2740" s="87"/>
      <c r="S2740" s="87"/>
      <c r="T2740" s="87" t="s">
        <v>2743</v>
      </c>
      <c r="U2740" s="90">
        <v>44081.407604166663</v>
      </c>
      <c r="V2740" s="92" t="s">
        <v>4742</v>
      </c>
      <c r="W2740" s="87"/>
      <c r="X2740" s="87"/>
      <c r="Y2740" s="96" t="s">
        <v>6742</v>
      </c>
      <c r="Z2740" s="87"/>
      <c r="AA2740" s="48">
        <v>0</v>
      </c>
      <c r="AB2740" s="49">
        <v>0</v>
      </c>
      <c r="AC2740" s="48">
        <v>0</v>
      </c>
      <c r="AD2740" s="49">
        <v>0</v>
      </c>
      <c r="AE2740" s="48">
        <v>0</v>
      </c>
      <c r="AF2740" s="49">
        <v>0</v>
      </c>
      <c r="AG2740" s="48">
        <v>19</v>
      </c>
      <c r="AH2740" s="49">
        <v>100</v>
      </c>
      <c r="AI2740" s="48">
        <v>19</v>
      </c>
    </row>
    <row r="2741" spans="1:35" x14ac:dyDescent="0.25">
      <c r="A2741" s="62" t="s">
        <v>1264</v>
      </c>
      <c r="B2741" s="62" t="s">
        <v>1165</v>
      </c>
      <c r="C2741" s="63"/>
      <c r="D2741" s="64"/>
      <c r="E2741" s="65"/>
      <c r="F2741" s="66"/>
      <c r="G2741" s="63"/>
      <c r="H2741" s="67"/>
      <c r="I2741" s="68"/>
      <c r="J2741" s="68"/>
      <c r="K2741" s="34"/>
      <c r="L2741" s="75">
        <v>2741</v>
      </c>
      <c r="M2741" s="75" t="b">
        <f xml:space="preserve"> IF(AND(Edges[Relationship Date (UTC)] &gt;= Misc!$O$2, Edges[Relationship Date (UTC)] &lt;= Misc!$P$2,Edges[Tweet Date (UTC)] &gt;= Misc!$O$3, Edges[Tweet Date (UTC)] &lt;= Misc!$P$3,TRUE), TRUE, FALSE)</f>
        <v>1</v>
      </c>
      <c r="N2741" s="70"/>
      <c r="O2741" s="87" t="s">
        <v>1908</v>
      </c>
      <c r="P2741" s="90">
        <v>44081.407604166663</v>
      </c>
      <c r="Q2741" s="87" t="s">
        <v>1918</v>
      </c>
      <c r="R2741" s="87"/>
      <c r="S2741" s="87"/>
      <c r="T2741" s="87"/>
      <c r="U2741" s="90">
        <v>44081.407604166663</v>
      </c>
      <c r="V2741" s="92" t="s">
        <v>4743</v>
      </c>
      <c r="W2741" s="87"/>
      <c r="X2741" s="87"/>
      <c r="Y2741" s="96" t="s">
        <v>6743</v>
      </c>
      <c r="Z2741" s="87"/>
      <c r="AA2741" s="48">
        <v>0</v>
      </c>
      <c r="AB2741" s="49">
        <v>0</v>
      </c>
      <c r="AC2741" s="48">
        <v>0</v>
      </c>
      <c r="AD2741" s="49">
        <v>0</v>
      </c>
      <c r="AE2741" s="48">
        <v>0</v>
      </c>
      <c r="AF2741" s="49">
        <v>0</v>
      </c>
      <c r="AG2741" s="48">
        <v>44</v>
      </c>
      <c r="AH2741" s="49">
        <v>100</v>
      </c>
      <c r="AI2741" s="48">
        <v>44</v>
      </c>
    </row>
    <row r="2742" spans="1:35" x14ac:dyDescent="0.25">
      <c r="A2742" s="62" t="s">
        <v>1265</v>
      </c>
      <c r="B2742" s="62" t="s">
        <v>1434</v>
      </c>
      <c r="C2742" s="63"/>
      <c r="D2742" s="64"/>
      <c r="E2742" s="65"/>
      <c r="F2742" s="66"/>
      <c r="G2742" s="63"/>
      <c r="H2742" s="67"/>
      <c r="I2742" s="68"/>
      <c r="J2742" s="68"/>
      <c r="K2742" s="34"/>
      <c r="L2742" s="75">
        <v>2742</v>
      </c>
      <c r="M2742" s="75" t="b">
        <f xml:space="preserve"> IF(AND(Edges[Relationship Date (UTC)] &gt;= Misc!$O$2, Edges[Relationship Date (UTC)] &lt;= Misc!$P$2,Edges[Tweet Date (UTC)] &gt;= Misc!$O$3, Edges[Tweet Date (UTC)] &lt;= Misc!$P$3,TRUE), TRUE, FALSE)</f>
        <v>1</v>
      </c>
      <c r="N2742" s="70"/>
      <c r="O2742" s="87" t="s">
        <v>1908</v>
      </c>
      <c r="P2742" s="90">
        <v>44081.407638888886</v>
      </c>
      <c r="Q2742" s="87" t="s">
        <v>2015</v>
      </c>
      <c r="R2742" s="87"/>
      <c r="S2742" s="87"/>
      <c r="T2742" s="87" t="s">
        <v>2743</v>
      </c>
      <c r="U2742" s="90">
        <v>44081.407638888886</v>
      </c>
      <c r="V2742" s="92" t="s">
        <v>4744</v>
      </c>
      <c r="W2742" s="87"/>
      <c r="X2742" s="87"/>
      <c r="Y2742" s="96" t="s">
        <v>6744</v>
      </c>
      <c r="Z2742" s="87"/>
      <c r="AA2742" s="48">
        <v>0</v>
      </c>
      <c r="AB2742" s="49">
        <v>0</v>
      </c>
      <c r="AC2742" s="48">
        <v>0</v>
      </c>
      <c r="AD2742" s="49">
        <v>0</v>
      </c>
      <c r="AE2742" s="48">
        <v>0</v>
      </c>
      <c r="AF2742" s="49">
        <v>0</v>
      </c>
      <c r="AG2742" s="48">
        <v>17</v>
      </c>
      <c r="AH2742" s="49">
        <v>100</v>
      </c>
      <c r="AI2742" s="48">
        <v>17</v>
      </c>
    </row>
    <row r="2743" spans="1:35" x14ac:dyDescent="0.25">
      <c r="A2743" s="62" t="s">
        <v>1266</v>
      </c>
      <c r="B2743" s="62" t="s">
        <v>1810</v>
      </c>
      <c r="C2743" s="63"/>
      <c r="D2743" s="64"/>
      <c r="E2743" s="65"/>
      <c r="F2743" s="66"/>
      <c r="G2743" s="63"/>
      <c r="H2743" s="67"/>
      <c r="I2743" s="68"/>
      <c r="J2743" s="68"/>
      <c r="K2743" s="34"/>
      <c r="L2743" s="75">
        <v>2743</v>
      </c>
      <c r="M2743" s="75" t="b">
        <f xml:space="preserve"> IF(AND(Edges[Relationship Date (UTC)] &gt;= Misc!$O$2, Edges[Relationship Date (UTC)] &lt;= Misc!$P$2,Edges[Tweet Date (UTC)] &gt;= Misc!$O$3, Edges[Tweet Date (UTC)] &lt;= Misc!$P$3,TRUE), TRUE, FALSE)</f>
        <v>1</v>
      </c>
      <c r="N2743" s="70"/>
      <c r="O2743" s="87" t="s">
        <v>1908</v>
      </c>
      <c r="P2743" s="90">
        <v>44081.407685185186</v>
      </c>
      <c r="Q2743" s="87" t="s">
        <v>2596</v>
      </c>
      <c r="R2743" s="87"/>
      <c r="S2743" s="87"/>
      <c r="T2743" s="87"/>
      <c r="U2743" s="90">
        <v>44081.407685185186</v>
      </c>
      <c r="V2743" s="92" t="s">
        <v>4745</v>
      </c>
      <c r="W2743" s="87"/>
      <c r="X2743" s="87"/>
      <c r="Y2743" s="96" t="s">
        <v>6745</v>
      </c>
      <c r="Z2743" s="87"/>
      <c r="AA2743" s="48"/>
      <c r="AB2743" s="49"/>
      <c r="AC2743" s="48"/>
      <c r="AD2743" s="49"/>
      <c r="AE2743" s="48"/>
      <c r="AF2743" s="49"/>
      <c r="AG2743" s="48"/>
      <c r="AH2743" s="49"/>
      <c r="AI2743" s="48"/>
    </row>
    <row r="2744" spans="1:35" x14ac:dyDescent="0.25">
      <c r="A2744" s="62" t="s">
        <v>1266</v>
      </c>
      <c r="B2744" s="62" t="s">
        <v>1352</v>
      </c>
      <c r="C2744" s="63"/>
      <c r="D2744" s="64"/>
      <c r="E2744" s="65"/>
      <c r="F2744" s="66"/>
      <c r="G2744" s="63"/>
      <c r="H2744" s="67"/>
      <c r="I2744" s="68"/>
      <c r="J2744" s="68"/>
      <c r="K2744" s="34"/>
      <c r="L2744" s="75">
        <v>2744</v>
      </c>
      <c r="M2744" s="75" t="b">
        <f xml:space="preserve"> IF(AND(Edges[Relationship Date (UTC)] &gt;= Misc!$O$2, Edges[Relationship Date (UTC)] &lt;= Misc!$P$2,Edges[Tweet Date (UTC)] &gt;= Misc!$O$3, Edges[Tweet Date (UTC)] &lt;= Misc!$P$3,TRUE), TRUE, FALSE)</f>
        <v>1</v>
      </c>
      <c r="N2744" s="70"/>
      <c r="O2744" s="87" t="s">
        <v>1908</v>
      </c>
      <c r="P2744" s="90">
        <v>44081.407685185186</v>
      </c>
      <c r="Q2744" s="87" t="s">
        <v>2596</v>
      </c>
      <c r="R2744" s="87"/>
      <c r="S2744" s="87"/>
      <c r="T2744" s="87"/>
      <c r="U2744" s="90">
        <v>44081.407685185186</v>
      </c>
      <c r="V2744" s="92" t="s">
        <v>4745</v>
      </c>
      <c r="W2744" s="87"/>
      <c r="X2744" s="87"/>
      <c r="Y2744" s="96" t="s">
        <v>6745</v>
      </c>
      <c r="Z2744" s="87"/>
      <c r="AA2744" s="48">
        <v>2</v>
      </c>
      <c r="AB2744" s="49">
        <v>8.3333333333333339</v>
      </c>
      <c r="AC2744" s="48">
        <v>1</v>
      </c>
      <c r="AD2744" s="49">
        <v>4.166666666666667</v>
      </c>
      <c r="AE2744" s="48">
        <v>0</v>
      </c>
      <c r="AF2744" s="49">
        <v>0</v>
      </c>
      <c r="AG2744" s="48">
        <v>21</v>
      </c>
      <c r="AH2744" s="49">
        <v>87.5</v>
      </c>
      <c r="AI2744" s="48">
        <v>24</v>
      </c>
    </row>
    <row r="2745" spans="1:35" x14ac:dyDescent="0.25">
      <c r="A2745" s="62" t="s">
        <v>1267</v>
      </c>
      <c r="B2745" s="62" t="s">
        <v>1879</v>
      </c>
      <c r="C2745" s="63"/>
      <c r="D2745" s="64"/>
      <c r="E2745" s="65"/>
      <c r="F2745" s="66"/>
      <c r="G2745" s="63"/>
      <c r="H2745" s="67"/>
      <c r="I2745" s="68"/>
      <c r="J2745" s="68"/>
      <c r="K2745" s="34"/>
      <c r="L2745" s="75">
        <v>2745</v>
      </c>
      <c r="M2745" s="75" t="b">
        <f xml:space="preserve"> IF(AND(Edges[Relationship Date (UTC)] &gt;= Misc!$O$2, Edges[Relationship Date (UTC)] &lt;= Misc!$P$2,Edges[Tweet Date (UTC)] &gt;= Misc!$O$3, Edges[Tweet Date (UTC)] &lt;= Misc!$P$3,TRUE), TRUE, FALSE)</f>
        <v>1</v>
      </c>
      <c r="N2745" s="70"/>
      <c r="O2745" s="87" t="s">
        <v>1908</v>
      </c>
      <c r="P2745" s="90">
        <v>44081.407696759263</v>
      </c>
      <c r="Q2745" s="87" t="s">
        <v>2597</v>
      </c>
      <c r="R2745" s="87"/>
      <c r="S2745" s="87"/>
      <c r="T2745" s="87"/>
      <c r="U2745" s="90">
        <v>44081.407696759263</v>
      </c>
      <c r="V2745" s="92" t="s">
        <v>4746</v>
      </c>
      <c r="W2745" s="87"/>
      <c r="X2745" s="87"/>
      <c r="Y2745" s="96" t="s">
        <v>6746</v>
      </c>
      <c r="Z2745" s="87"/>
      <c r="AA2745" s="48">
        <v>0</v>
      </c>
      <c r="AB2745" s="49">
        <v>0</v>
      </c>
      <c r="AC2745" s="48">
        <v>0</v>
      </c>
      <c r="AD2745" s="49">
        <v>0</v>
      </c>
      <c r="AE2745" s="48">
        <v>0</v>
      </c>
      <c r="AF2745" s="49">
        <v>0</v>
      </c>
      <c r="AG2745" s="48">
        <v>48</v>
      </c>
      <c r="AH2745" s="49">
        <v>100</v>
      </c>
      <c r="AI2745" s="48">
        <v>48</v>
      </c>
    </row>
    <row r="2746" spans="1:35" x14ac:dyDescent="0.25">
      <c r="A2746" s="62" t="s">
        <v>1268</v>
      </c>
      <c r="B2746" s="62" t="s">
        <v>1274</v>
      </c>
      <c r="C2746" s="63"/>
      <c r="D2746" s="64"/>
      <c r="E2746" s="65"/>
      <c r="F2746" s="66"/>
      <c r="G2746" s="63"/>
      <c r="H2746" s="67"/>
      <c r="I2746" s="68"/>
      <c r="J2746" s="68"/>
      <c r="K2746" s="34"/>
      <c r="L2746" s="75">
        <v>2746</v>
      </c>
      <c r="M2746" s="75" t="b">
        <f xml:space="preserve"> IF(AND(Edges[Relationship Date (UTC)] &gt;= Misc!$O$2, Edges[Relationship Date (UTC)] &lt;= Misc!$P$2,Edges[Tweet Date (UTC)] &gt;= Misc!$O$3, Edges[Tweet Date (UTC)] &lt;= Misc!$P$3,TRUE), TRUE, FALSE)</f>
        <v>1</v>
      </c>
      <c r="N2746" s="70"/>
      <c r="O2746" s="87" t="s">
        <v>1908</v>
      </c>
      <c r="P2746" s="90">
        <v>44081.407800925925</v>
      </c>
      <c r="Q2746" s="87" t="s">
        <v>2598</v>
      </c>
      <c r="R2746" s="87"/>
      <c r="S2746" s="87"/>
      <c r="T2746" s="87" t="s">
        <v>2897</v>
      </c>
      <c r="U2746" s="90">
        <v>44081.407800925925</v>
      </c>
      <c r="V2746" s="92" t="s">
        <v>4747</v>
      </c>
      <c r="W2746" s="87"/>
      <c r="X2746" s="87"/>
      <c r="Y2746" s="96" t="s">
        <v>6747</v>
      </c>
      <c r="Z2746" s="87"/>
      <c r="AA2746" s="48">
        <v>0</v>
      </c>
      <c r="AB2746" s="49">
        <v>0</v>
      </c>
      <c r="AC2746" s="48">
        <v>0</v>
      </c>
      <c r="AD2746" s="49">
        <v>0</v>
      </c>
      <c r="AE2746" s="48">
        <v>0</v>
      </c>
      <c r="AF2746" s="49">
        <v>0</v>
      </c>
      <c r="AG2746" s="48">
        <v>19</v>
      </c>
      <c r="AH2746" s="49">
        <v>100</v>
      </c>
      <c r="AI2746" s="48">
        <v>19</v>
      </c>
    </row>
    <row r="2747" spans="1:35" x14ac:dyDescent="0.25">
      <c r="A2747" s="62" t="s">
        <v>1269</v>
      </c>
      <c r="B2747" s="62" t="s">
        <v>1269</v>
      </c>
      <c r="C2747" s="63"/>
      <c r="D2747" s="64"/>
      <c r="E2747" s="65"/>
      <c r="F2747" s="66"/>
      <c r="G2747" s="63"/>
      <c r="H2747" s="67"/>
      <c r="I2747" s="68"/>
      <c r="J2747" s="68"/>
      <c r="K2747" s="34"/>
      <c r="L2747" s="75">
        <v>2747</v>
      </c>
      <c r="M2747" s="75" t="b">
        <f xml:space="preserve"> IF(AND(Edges[Relationship Date (UTC)] &gt;= Misc!$O$2, Edges[Relationship Date (UTC)] &lt;= Misc!$P$2,Edges[Tweet Date (UTC)] &gt;= Misc!$O$3, Edges[Tweet Date (UTC)] &lt;= Misc!$P$3,TRUE), TRUE, FALSE)</f>
        <v>1</v>
      </c>
      <c r="N2747" s="70"/>
      <c r="O2747" s="87" t="s">
        <v>178</v>
      </c>
      <c r="P2747" s="90">
        <v>44081.375462962962</v>
      </c>
      <c r="Q2747" s="87" t="s">
        <v>2599</v>
      </c>
      <c r="R2747" s="87"/>
      <c r="S2747" s="87"/>
      <c r="T2747" s="87" t="s">
        <v>2743</v>
      </c>
      <c r="U2747" s="90">
        <v>44081.375462962962</v>
      </c>
      <c r="V2747" s="92" t="s">
        <v>4748</v>
      </c>
      <c r="W2747" s="87"/>
      <c r="X2747" s="87"/>
      <c r="Y2747" s="96" t="s">
        <v>6748</v>
      </c>
      <c r="Z2747" s="87"/>
      <c r="AA2747" s="48">
        <v>0</v>
      </c>
      <c r="AB2747" s="49">
        <v>0</v>
      </c>
      <c r="AC2747" s="48">
        <v>0</v>
      </c>
      <c r="AD2747" s="49">
        <v>0</v>
      </c>
      <c r="AE2747" s="48">
        <v>0</v>
      </c>
      <c r="AF2747" s="49">
        <v>0</v>
      </c>
      <c r="AG2747" s="48">
        <v>31</v>
      </c>
      <c r="AH2747" s="49">
        <v>100</v>
      </c>
      <c r="AI2747" s="48">
        <v>31</v>
      </c>
    </row>
    <row r="2748" spans="1:35" x14ac:dyDescent="0.25">
      <c r="A2748" s="62" t="s">
        <v>1269</v>
      </c>
      <c r="B2748" s="62" t="s">
        <v>1269</v>
      </c>
      <c r="C2748" s="63"/>
      <c r="D2748" s="64"/>
      <c r="E2748" s="65"/>
      <c r="F2748" s="66"/>
      <c r="G2748" s="63"/>
      <c r="H2748" s="67"/>
      <c r="I2748" s="68"/>
      <c r="J2748" s="68"/>
      <c r="K2748" s="34"/>
      <c r="L2748" s="75">
        <v>2748</v>
      </c>
      <c r="M2748" s="75" t="b">
        <f xml:space="preserve"> IF(AND(Edges[Relationship Date (UTC)] &gt;= Misc!$O$2, Edges[Relationship Date (UTC)] &lt;= Misc!$P$2,Edges[Tweet Date (UTC)] &gt;= Misc!$O$3, Edges[Tweet Date (UTC)] &lt;= Misc!$P$3,TRUE), TRUE, FALSE)</f>
        <v>1</v>
      </c>
      <c r="N2748" s="70"/>
      <c r="O2748" s="87" t="s">
        <v>178</v>
      </c>
      <c r="P2748" s="90">
        <v>44081.376469907409</v>
      </c>
      <c r="Q2748" s="87" t="s">
        <v>2600</v>
      </c>
      <c r="R2748" s="87"/>
      <c r="S2748" s="87"/>
      <c r="T2748" s="87" t="s">
        <v>2743</v>
      </c>
      <c r="U2748" s="90">
        <v>44081.376469907409</v>
      </c>
      <c r="V2748" s="92" t="s">
        <v>4749</v>
      </c>
      <c r="W2748" s="87"/>
      <c r="X2748" s="87"/>
      <c r="Y2748" s="96" t="s">
        <v>6749</v>
      </c>
      <c r="Z2748" s="87"/>
      <c r="AA2748" s="48">
        <v>0</v>
      </c>
      <c r="AB2748" s="49">
        <v>0</v>
      </c>
      <c r="AC2748" s="48">
        <v>0</v>
      </c>
      <c r="AD2748" s="49">
        <v>0</v>
      </c>
      <c r="AE2748" s="48">
        <v>0</v>
      </c>
      <c r="AF2748" s="49">
        <v>0</v>
      </c>
      <c r="AG2748" s="48">
        <v>30</v>
      </c>
      <c r="AH2748" s="49">
        <v>100</v>
      </c>
      <c r="AI2748" s="48">
        <v>30</v>
      </c>
    </row>
    <row r="2749" spans="1:35" x14ac:dyDescent="0.25">
      <c r="A2749" s="62" t="s">
        <v>1269</v>
      </c>
      <c r="B2749" s="62" t="s">
        <v>1269</v>
      </c>
      <c r="C2749" s="63"/>
      <c r="D2749" s="64"/>
      <c r="E2749" s="65"/>
      <c r="F2749" s="66"/>
      <c r="G2749" s="63"/>
      <c r="H2749" s="67"/>
      <c r="I2749" s="68"/>
      <c r="J2749" s="68"/>
      <c r="K2749" s="34"/>
      <c r="L2749" s="75">
        <v>2749</v>
      </c>
      <c r="M2749" s="75" t="b">
        <f xml:space="preserve"> IF(AND(Edges[Relationship Date (UTC)] &gt;= Misc!$O$2, Edges[Relationship Date (UTC)] &lt;= Misc!$P$2,Edges[Tweet Date (UTC)] &gt;= Misc!$O$3, Edges[Tweet Date (UTC)] &lt;= Misc!$P$3,TRUE), TRUE, FALSE)</f>
        <v>1</v>
      </c>
      <c r="N2749" s="70"/>
      <c r="O2749" s="87" t="s">
        <v>178</v>
      </c>
      <c r="P2749" s="90">
        <v>44081.378506944442</v>
      </c>
      <c r="Q2749" s="87" t="s">
        <v>2277</v>
      </c>
      <c r="R2749" s="87"/>
      <c r="S2749" s="87"/>
      <c r="T2749" s="87" t="s">
        <v>2743</v>
      </c>
      <c r="U2749" s="90">
        <v>44081.378506944442</v>
      </c>
      <c r="V2749" s="92" t="s">
        <v>4750</v>
      </c>
      <c r="W2749" s="87"/>
      <c r="X2749" s="87"/>
      <c r="Y2749" s="96" t="s">
        <v>6750</v>
      </c>
      <c r="Z2749" s="87"/>
      <c r="AA2749" s="48">
        <v>0</v>
      </c>
      <c r="AB2749" s="49">
        <v>0</v>
      </c>
      <c r="AC2749" s="48">
        <v>0</v>
      </c>
      <c r="AD2749" s="49">
        <v>0</v>
      </c>
      <c r="AE2749" s="48">
        <v>0</v>
      </c>
      <c r="AF2749" s="49">
        <v>0</v>
      </c>
      <c r="AG2749" s="48">
        <v>24</v>
      </c>
      <c r="AH2749" s="49">
        <v>100</v>
      </c>
      <c r="AI2749" s="48">
        <v>24</v>
      </c>
    </row>
    <row r="2750" spans="1:35" x14ac:dyDescent="0.25">
      <c r="A2750" s="62" t="s">
        <v>1269</v>
      </c>
      <c r="B2750" s="62" t="s">
        <v>1269</v>
      </c>
      <c r="C2750" s="63"/>
      <c r="D2750" s="64"/>
      <c r="E2750" s="65"/>
      <c r="F2750" s="66"/>
      <c r="G2750" s="63"/>
      <c r="H2750" s="67"/>
      <c r="I2750" s="68"/>
      <c r="J2750" s="68"/>
      <c r="K2750" s="34"/>
      <c r="L2750" s="75">
        <v>2750</v>
      </c>
      <c r="M2750" s="75" t="b">
        <f xml:space="preserve"> IF(AND(Edges[Relationship Date (UTC)] &gt;= Misc!$O$2, Edges[Relationship Date (UTC)] &lt;= Misc!$P$2,Edges[Tweet Date (UTC)] &gt;= Misc!$O$3, Edges[Tweet Date (UTC)] &lt;= Misc!$P$3,TRUE), TRUE, FALSE)</f>
        <v>1</v>
      </c>
      <c r="N2750" s="70"/>
      <c r="O2750" s="87" t="s">
        <v>178</v>
      </c>
      <c r="P2750" s="90">
        <v>44081.391574074078</v>
      </c>
      <c r="Q2750" s="87" t="s">
        <v>2601</v>
      </c>
      <c r="R2750" s="87"/>
      <c r="S2750" s="87"/>
      <c r="T2750" s="87" t="s">
        <v>2743</v>
      </c>
      <c r="U2750" s="90">
        <v>44081.391574074078</v>
      </c>
      <c r="V2750" s="92" t="s">
        <v>4751</v>
      </c>
      <c r="W2750" s="87"/>
      <c r="X2750" s="87"/>
      <c r="Y2750" s="96" t="s">
        <v>6751</v>
      </c>
      <c r="Z2750" s="87"/>
      <c r="AA2750" s="48">
        <v>0</v>
      </c>
      <c r="AB2750" s="49">
        <v>0</v>
      </c>
      <c r="AC2750" s="48">
        <v>0</v>
      </c>
      <c r="AD2750" s="49">
        <v>0</v>
      </c>
      <c r="AE2750" s="48">
        <v>0</v>
      </c>
      <c r="AF2750" s="49">
        <v>0</v>
      </c>
      <c r="AG2750" s="48">
        <v>24</v>
      </c>
      <c r="AH2750" s="49">
        <v>100</v>
      </c>
      <c r="AI2750" s="48">
        <v>24</v>
      </c>
    </row>
    <row r="2751" spans="1:35" x14ac:dyDescent="0.25">
      <c r="A2751" s="62" t="s">
        <v>1270</v>
      </c>
      <c r="B2751" s="62" t="s">
        <v>1269</v>
      </c>
      <c r="C2751" s="63"/>
      <c r="D2751" s="64"/>
      <c r="E2751" s="65"/>
      <c r="F2751" s="66"/>
      <c r="G2751" s="63"/>
      <c r="H2751" s="67"/>
      <c r="I2751" s="68"/>
      <c r="J2751" s="68"/>
      <c r="K2751" s="34"/>
      <c r="L2751" s="75">
        <v>2751</v>
      </c>
      <c r="M2751" s="75" t="b">
        <f xml:space="preserve"> IF(AND(Edges[Relationship Date (UTC)] &gt;= Misc!$O$2, Edges[Relationship Date (UTC)] &lt;= Misc!$P$2,Edges[Tweet Date (UTC)] &gt;= Misc!$O$3, Edges[Tweet Date (UTC)] &lt;= Misc!$P$3,TRUE), TRUE, FALSE)</f>
        <v>1</v>
      </c>
      <c r="N2751" s="70"/>
      <c r="O2751" s="87" t="s">
        <v>1908</v>
      </c>
      <c r="P2751" s="90">
        <v>44081.405104166668</v>
      </c>
      <c r="Q2751" s="87" t="s">
        <v>2354</v>
      </c>
      <c r="R2751" s="87"/>
      <c r="S2751" s="87"/>
      <c r="T2751" s="87"/>
      <c r="U2751" s="90">
        <v>44081.405104166668</v>
      </c>
      <c r="V2751" s="92" t="s">
        <v>4752</v>
      </c>
      <c r="W2751" s="87"/>
      <c r="X2751" s="87"/>
      <c r="Y2751" s="96" t="s">
        <v>6752</v>
      </c>
      <c r="Z2751" s="87"/>
      <c r="AA2751" s="48">
        <v>0</v>
      </c>
      <c r="AB2751" s="49">
        <v>0</v>
      </c>
      <c r="AC2751" s="48">
        <v>0</v>
      </c>
      <c r="AD2751" s="49">
        <v>0</v>
      </c>
      <c r="AE2751" s="48">
        <v>0</v>
      </c>
      <c r="AF2751" s="49">
        <v>0</v>
      </c>
      <c r="AG2751" s="48">
        <v>44</v>
      </c>
      <c r="AH2751" s="49">
        <v>100</v>
      </c>
      <c r="AI2751" s="48">
        <v>44</v>
      </c>
    </row>
    <row r="2752" spans="1:35" x14ac:dyDescent="0.25">
      <c r="A2752" s="62" t="s">
        <v>1271</v>
      </c>
      <c r="B2752" s="62" t="s">
        <v>1269</v>
      </c>
      <c r="C2752" s="63"/>
      <c r="D2752" s="64"/>
      <c r="E2752" s="65"/>
      <c r="F2752" s="66"/>
      <c r="G2752" s="63"/>
      <c r="H2752" s="67"/>
      <c r="I2752" s="68"/>
      <c r="J2752" s="68"/>
      <c r="K2752" s="34"/>
      <c r="L2752" s="75">
        <v>2752</v>
      </c>
      <c r="M2752" s="75" t="b">
        <f xml:space="preserve"> IF(AND(Edges[Relationship Date (UTC)] &gt;= Misc!$O$2, Edges[Relationship Date (UTC)] &lt;= Misc!$P$2,Edges[Tweet Date (UTC)] &gt;= Misc!$O$3, Edges[Tweet Date (UTC)] &lt;= Misc!$P$3,TRUE), TRUE, FALSE)</f>
        <v>1</v>
      </c>
      <c r="N2752" s="70"/>
      <c r="O2752" s="87" t="s">
        <v>1908</v>
      </c>
      <c r="P2752" s="90">
        <v>44081.392650462964</v>
      </c>
      <c r="Q2752" s="87" t="s">
        <v>2363</v>
      </c>
      <c r="R2752" s="87"/>
      <c r="S2752" s="87"/>
      <c r="T2752" s="87" t="s">
        <v>2743</v>
      </c>
      <c r="U2752" s="90">
        <v>44081.392650462964</v>
      </c>
      <c r="V2752" s="92" t="s">
        <v>4753</v>
      </c>
      <c r="W2752" s="87"/>
      <c r="X2752" s="87"/>
      <c r="Y2752" s="96" t="s">
        <v>6753</v>
      </c>
      <c r="Z2752" s="87"/>
      <c r="AA2752" s="48">
        <v>0</v>
      </c>
      <c r="AB2752" s="49">
        <v>0</v>
      </c>
      <c r="AC2752" s="48">
        <v>0</v>
      </c>
      <c r="AD2752" s="49">
        <v>0</v>
      </c>
      <c r="AE2752" s="48">
        <v>0</v>
      </c>
      <c r="AF2752" s="49">
        <v>0</v>
      </c>
      <c r="AG2752" s="48">
        <v>26</v>
      </c>
      <c r="AH2752" s="49">
        <v>100</v>
      </c>
      <c r="AI2752" s="48">
        <v>26</v>
      </c>
    </row>
    <row r="2753" spans="1:35" x14ac:dyDescent="0.25">
      <c r="A2753" s="62" t="s">
        <v>1271</v>
      </c>
      <c r="B2753" s="62" t="s">
        <v>1165</v>
      </c>
      <c r="C2753" s="63"/>
      <c r="D2753" s="64"/>
      <c r="E2753" s="65"/>
      <c r="F2753" s="66"/>
      <c r="G2753" s="63"/>
      <c r="H2753" s="67"/>
      <c r="I2753" s="68"/>
      <c r="J2753" s="68"/>
      <c r="K2753" s="34"/>
      <c r="L2753" s="75">
        <v>2753</v>
      </c>
      <c r="M2753" s="75" t="b">
        <f xml:space="preserve"> IF(AND(Edges[Relationship Date (UTC)] &gt;= Misc!$O$2, Edges[Relationship Date (UTC)] &lt;= Misc!$P$2,Edges[Tweet Date (UTC)] &gt;= Misc!$O$3, Edges[Tweet Date (UTC)] &lt;= Misc!$P$3,TRUE), TRUE, FALSE)</f>
        <v>1</v>
      </c>
      <c r="N2753" s="70"/>
      <c r="O2753" s="87" t="s">
        <v>1908</v>
      </c>
      <c r="P2753" s="90">
        <v>44081.392233796294</v>
      </c>
      <c r="Q2753" s="87" t="s">
        <v>1932</v>
      </c>
      <c r="R2753" s="87"/>
      <c r="S2753" s="87"/>
      <c r="T2753" s="87" t="s">
        <v>2743</v>
      </c>
      <c r="U2753" s="90">
        <v>44081.392233796294</v>
      </c>
      <c r="V2753" s="92" t="s">
        <v>4754</v>
      </c>
      <c r="W2753" s="87"/>
      <c r="X2753" s="87"/>
      <c r="Y2753" s="96" t="s">
        <v>6754</v>
      </c>
      <c r="Z2753" s="87"/>
      <c r="AA2753" s="48">
        <v>0</v>
      </c>
      <c r="AB2753" s="49">
        <v>0</v>
      </c>
      <c r="AC2753" s="48">
        <v>0</v>
      </c>
      <c r="AD2753" s="49">
        <v>0</v>
      </c>
      <c r="AE2753" s="48">
        <v>0</v>
      </c>
      <c r="AF2753" s="49">
        <v>0</v>
      </c>
      <c r="AG2753" s="48">
        <v>26</v>
      </c>
      <c r="AH2753" s="49">
        <v>100</v>
      </c>
      <c r="AI2753" s="48">
        <v>26</v>
      </c>
    </row>
    <row r="2754" spans="1:35" x14ac:dyDescent="0.25">
      <c r="A2754" s="62" t="s">
        <v>1271</v>
      </c>
      <c r="B2754" s="62" t="s">
        <v>1165</v>
      </c>
      <c r="C2754" s="63"/>
      <c r="D2754" s="64"/>
      <c r="E2754" s="65"/>
      <c r="F2754" s="66"/>
      <c r="G2754" s="63"/>
      <c r="H2754" s="67"/>
      <c r="I2754" s="68"/>
      <c r="J2754" s="68"/>
      <c r="K2754" s="34"/>
      <c r="L2754" s="75">
        <v>2754</v>
      </c>
      <c r="M2754" s="75" t="b">
        <f xml:space="preserve"> IF(AND(Edges[Relationship Date (UTC)] &gt;= Misc!$O$2, Edges[Relationship Date (UTC)] &lt;= Misc!$P$2,Edges[Tweet Date (UTC)] &gt;= Misc!$O$3, Edges[Tweet Date (UTC)] &lt;= Misc!$P$3,TRUE), TRUE, FALSE)</f>
        <v>1</v>
      </c>
      <c r="N2754" s="70"/>
      <c r="O2754" s="87" t="s">
        <v>1908</v>
      </c>
      <c r="P2754" s="90">
        <v>44081.407800925925</v>
      </c>
      <c r="Q2754" s="87" t="s">
        <v>2219</v>
      </c>
      <c r="R2754" s="87"/>
      <c r="S2754" s="87"/>
      <c r="T2754" s="87" t="s">
        <v>2743</v>
      </c>
      <c r="U2754" s="90">
        <v>44081.407800925925</v>
      </c>
      <c r="V2754" s="92" t="s">
        <v>4755</v>
      </c>
      <c r="W2754" s="87"/>
      <c r="X2754" s="87"/>
      <c r="Y2754" s="96" t="s">
        <v>6755</v>
      </c>
      <c r="Z2754" s="87"/>
      <c r="AA2754" s="48">
        <v>0</v>
      </c>
      <c r="AB2754" s="49">
        <v>0</v>
      </c>
      <c r="AC2754" s="48">
        <v>0</v>
      </c>
      <c r="AD2754" s="49">
        <v>0</v>
      </c>
      <c r="AE2754" s="48">
        <v>0</v>
      </c>
      <c r="AF2754" s="49">
        <v>0</v>
      </c>
      <c r="AG2754" s="48">
        <v>16</v>
      </c>
      <c r="AH2754" s="49">
        <v>100</v>
      </c>
      <c r="AI2754" s="48">
        <v>16</v>
      </c>
    </row>
    <row r="2755" spans="1:35" x14ac:dyDescent="0.25">
      <c r="A2755" s="62" t="s">
        <v>1272</v>
      </c>
      <c r="B2755" s="62" t="s">
        <v>1336</v>
      </c>
      <c r="C2755" s="63"/>
      <c r="D2755" s="64"/>
      <c r="E2755" s="65"/>
      <c r="F2755" s="66"/>
      <c r="G2755" s="63"/>
      <c r="H2755" s="67"/>
      <c r="I2755" s="68"/>
      <c r="J2755" s="68"/>
      <c r="K2755" s="34"/>
      <c r="L2755" s="75">
        <v>2755</v>
      </c>
      <c r="M2755" s="75" t="b">
        <f xml:space="preserve"> IF(AND(Edges[Relationship Date (UTC)] &gt;= Misc!$O$2, Edges[Relationship Date (UTC)] &lt;= Misc!$P$2,Edges[Tweet Date (UTC)] &gt;= Misc!$O$3, Edges[Tweet Date (UTC)] &lt;= Misc!$P$3,TRUE), TRUE, FALSE)</f>
        <v>1</v>
      </c>
      <c r="N2755" s="70"/>
      <c r="O2755" s="87" t="s">
        <v>1908</v>
      </c>
      <c r="P2755" s="90">
        <v>44081.407812500001</v>
      </c>
      <c r="Q2755" s="87" t="s">
        <v>2602</v>
      </c>
      <c r="R2755" s="87"/>
      <c r="S2755" s="87"/>
      <c r="T2755" s="87"/>
      <c r="U2755" s="90">
        <v>44081.407812500001</v>
      </c>
      <c r="V2755" s="92" t="s">
        <v>4756</v>
      </c>
      <c r="W2755" s="87"/>
      <c r="X2755" s="87"/>
      <c r="Y2755" s="96" t="s">
        <v>6756</v>
      </c>
      <c r="Z2755" s="87"/>
      <c r="AA2755" s="48">
        <v>0</v>
      </c>
      <c r="AB2755" s="49">
        <v>0</v>
      </c>
      <c r="AC2755" s="48">
        <v>1</v>
      </c>
      <c r="AD2755" s="49">
        <v>4.3478260869565215</v>
      </c>
      <c r="AE2755" s="48">
        <v>0</v>
      </c>
      <c r="AF2755" s="49">
        <v>0</v>
      </c>
      <c r="AG2755" s="48">
        <v>22</v>
      </c>
      <c r="AH2755" s="49">
        <v>95.652173913043484</v>
      </c>
      <c r="AI2755" s="48">
        <v>23</v>
      </c>
    </row>
    <row r="2756" spans="1:35" x14ac:dyDescent="0.25">
      <c r="A2756" s="62" t="s">
        <v>1273</v>
      </c>
      <c r="B2756" s="62" t="s">
        <v>1880</v>
      </c>
      <c r="C2756" s="63"/>
      <c r="D2756" s="64"/>
      <c r="E2756" s="65"/>
      <c r="F2756" s="66"/>
      <c r="G2756" s="63"/>
      <c r="H2756" s="67"/>
      <c r="I2756" s="68"/>
      <c r="J2756" s="68"/>
      <c r="K2756" s="34"/>
      <c r="L2756" s="75">
        <v>2756</v>
      </c>
      <c r="M2756" s="75" t="b">
        <f xml:space="preserve"> IF(AND(Edges[Relationship Date (UTC)] &gt;= Misc!$O$2, Edges[Relationship Date (UTC)] &lt;= Misc!$P$2,Edges[Tweet Date (UTC)] &gt;= Misc!$O$3, Edges[Tweet Date (UTC)] &lt;= Misc!$P$3,TRUE), TRUE, FALSE)</f>
        <v>1</v>
      </c>
      <c r="N2756" s="70"/>
      <c r="O2756" s="87" t="s">
        <v>1908</v>
      </c>
      <c r="P2756" s="90">
        <v>44081.407812500001</v>
      </c>
      <c r="Q2756" s="87" t="s">
        <v>2603</v>
      </c>
      <c r="R2756" s="87"/>
      <c r="S2756" s="87"/>
      <c r="T2756" s="87"/>
      <c r="U2756" s="90">
        <v>44081.407812500001</v>
      </c>
      <c r="V2756" s="92" t="s">
        <v>4757</v>
      </c>
      <c r="W2756" s="87"/>
      <c r="X2756" s="87"/>
      <c r="Y2756" s="96" t="s">
        <v>6757</v>
      </c>
      <c r="Z2756" s="87"/>
      <c r="AA2756" s="48">
        <v>0</v>
      </c>
      <c r="AB2756" s="49">
        <v>0</v>
      </c>
      <c r="AC2756" s="48">
        <v>0</v>
      </c>
      <c r="AD2756" s="49">
        <v>0</v>
      </c>
      <c r="AE2756" s="48">
        <v>0</v>
      </c>
      <c r="AF2756" s="49">
        <v>0</v>
      </c>
      <c r="AG2756" s="48">
        <v>42</v>
      </c>
      <c r="AH2756" s="49">
        <v>100</v>
      </c>
      <c r="AI2756" s="48">
        <v>42</v>
      </c>
    </row>
    <row r="2757" spans="1:35" x14ac:dyDescent="0.25">
      <c r="A2757" s="62" t="s">
        <v>1273</v>
      </c>
      <c r="B2757" s="62" t="s">
        <v>1436</v>
      </c>
      <c r="C2757" s="63"/>
      <c r="D2757" s="64"/>
      <c r="E2757" s="65"/>
      <c r="F2757" s="66"/>
      <c r="G2757" s="63"/>
      <c r="H2757" s="67"/>
      <c r="I2757" s="68"/>
      <c r="J2757" s="68"/>
      <c r="K2757" s="34"/>
      <c r="L2757" s="75">
        <v>2757</v>
      </c>
      <c r="M2757" s="75" t="b">
        <f xml:space="preserve"> IF(AND(Edges[Relationship Date (UTC)] &gt;= Misc!$O$2, Edges[Relationship Date (UTC)] &lt;= Misc!$P$2,Edges[Tweet Date (UTC)] &gt;= Misc!$O$3, Edges[Tweet Date (UTC)] &lt;= Misc!$P$3,TRUE), TRUE, FALSE)</f>
        <v>1</v>
      </c>
      <c r="N2757" s="70"/>
      <c r="O2757" s="87" t="s">
        <v>1908</v>
      </c>
      <c r="P2757" s="90">
        <v>44081.406226851854</v>
      </c>
      <c r="Q2757" s="87" t="s">
        <v>2604</v>
      </c>
      <c r="R2757" s="87"/>
      <c r="S2757" s="87"/>
      <c r="T2757" s="87" t="s">
        <v>2743</v>
      </c>
      <c r="U2757" s="90">
        <v>44081.406226851854</v>
      </c>
      <c r="V2757" s="92" t="s">
        <v>4758</v>
      </c>
      <c r="W2757" s="87"/>
      <c r="X2757" s="87"/>
      <c r="Y2757" s="96" t="s">
        <v>6758</v>
      </c>
      <c r="Z2757" s="87"/>
      <c r="AA2757" s="48"/>
      <c r="AB2757" s="49"/>
      <c r="AC2757" s="48"/>
      <c r="AD2757" s="49"/>
      <c r="AE2757" s="48"/>
      <c r="AF2757" s="49"/>
      <c r="AG2757" s="48"/>
      <c r="AH2757" s="49"/>
      <c r="AI2757" s="48"/>
    </row>
    <row r="2758" spans="1:35" x14ac:dyDescent="0.25">
      <c r="A2758" s="62" t="s">
        <v>1273</v>
      </c>
      <c r="B2758" s="62" t="s">
        <v>1881</v>
      </c>
      <c r="C2758" s="63"/>
      <c r="D2758" s="64"/>
      <c r="E2758" s="65"/>
      <c r="F2758" s="66"/>
      <c r="G2758" s="63"/>
      <c r="H2758" s="67"/>
      <c r="I2758" s="68"/>
      <c r="J2758" s="68"/>
      <c r="K2758" s="34"/>
      <c r="L2758" s="75">
        <v>2758</v>
      </c>
      <c r="M2758" s="75" t="b">
        <f xml:space="preserve"> IF(AND(Edges[Relationship Date (UTC)] &gt;= Misc!$O$2, Edges[Relationship Date (UTC)] &lt;= Misc!$P$2,Edges[Tweet Date (UTC)] &gt;= Misc!$O$3, Edges[Tweet Date (UTC)] &lt;= Misc!$P$3,TRUE), TRUE, FALSE)</f>
        <v>1</v>
      </c>
      <c r="N2758" s="70"/>
      <c r="O2758" s="87" t="s">
        <v>1908</v>
      </c>
      <c r="P2758" s="90">
        <v>44081.406226851854</v>
      </c>
      <c r="Q2758" s="87" t="s">
        <v>2604</v>
      </c>
      <c r="R2758" s="87"/>
      <c r="S2758" s="87"/>
      <c r="T2758" s="87" t="s">
        <v>2743</v>
      </c>
      <c r="U2758" s="90">
        <v>44081.406226851854</v>
      </c>
      <c r="V2758" s="92" t="s">
        <v>4758</v>
      </c>
      <c r="W2758" s="87"/>
      <c r="X2758" s="87"/>
      <c r="Y2758" s="96" t="s">
        <v>6758</v>
      </c>
      <c r="Z2758" s="87"/>
      <c r="AA2758" s="48"/>
      <c r="AB2758" s="49"/>
      <c r="AC2758" s="48"/>
      <c r="AD2758" s="49"/>
      <c r="AE2758" s="48"/>
      <c r="AF2758" s="49"/>
      <c r="AG2758" s="48"/>
      <c r="AH2758" s="49"/>
      <c r="AI2758" s="48"/>
    </row>
    <row r="2759" spans="1:35" x14ac:dyDescent="0.25">
      <c r="A2759" s="62" t="s">
        <v>1273</v>
      </c>
      <c r="B2759" s="62" t="s">
        <v>1431</v>
      </c>
      <c r="C2759" s="63"/>
      <c r="D2759" s="64"/>
      <c r="E2759" s="65"/>
      <c r="F2759" s="66"/>
      <c r="G2759" s="63"/>
      <c r="H2759" s="67"/>
      <c r="I2759" s="68"/>
      <c r="J2759" s="68"/>
      <c r="K2759" s="34"/>
      <c r="L2759" s="75">
        <v>2759</v>
      </c>
      <c r="M2759" s="75" t="b">
        <f xml:space="preserve"> IF(AND(Edges[Relationship Date (UTC)] &gt;= Misc!$O$2, Edges[Relationship Date (UTC)] &lt;= Misc!$P$2,Edges[Tweet Date (UTC)] &gt;= Misc!$O$3, Edges[Tweet Date (UTC)] &lt;= Misc!$P$3,TRUE), TRUE, FALSE)</f>
        <v>1</v>
      </c>
      <c r="N2759" s="70"/>
      <c r="O2759" s="87" t="s">
        <v>1908</v>
      </c>
      <c r="P2759" s="90">
        <v>44081.406226851854</v>
      </c>
      <c r="Q2759" s="87" t="s">
        <v>2604</v>
      </c>
      <c r="R2759" s="87"/>
      <c r="S2759" s="87"/>
      <c r="T2759" s="87" t="s">
        <v>2743</v>
      </c>
      <c r="U2759" s="90">
        <v>44081.406226851854</v>
      </c>
      <c r="V2759" s="92" t="s">
        <v>4758</v>
      </c>
      <c r="W2759" s="87"/>
      <c r="X2759" s="87"/>
      <c r="Y2759" s="96" t="s">
        <v>6758</v>
      </c>
      <c r="Z2759" s="87"/>
      <c r="AA2759" s="48"/>
      <c r="AB2759" s="49"/>
      <c r="AC2759" s="48"/>
      <c r="AD2759" s="49"/>
      <c r="AE2759" s="48"/>
      <c r="AF2759" s="49"/>
      <c r="AG2759" s="48"/>
      <c r="AH2759" s="49"/>
      <c r="AI2759" s="48"/>
    </row>
    <row r="2760" spans="1:35" x14ac:dyDescent="0.25">
      <c r="A2760" s="62" t="s">
        <v>1273</v>
      </c>
      <c r="B2760" s="62" t="s">
        <v>1882</v>
      </c>
      <c r="C2760" s="63"/>
      <c r="D2760" s="64"/>
      <c r="E2760" s="65"/>
      <c r="F2760" s="66"/>
      <c r="G2760" s="63"/>
      <c r="H2760" s="67"/>
      <c r="I2760" s="68"/>
      <c r="J2760" s="68"/>
      <c r="K2760" s="34"/>
      <c r="L2760" s="75">
        <v>2760</v>
      </c>
      <c r="M2760" s="75" t="b">
        <f xml:space="preserve"> IF(AND(Edges[Relationship Date (UTC)] &gt;= Misc!$O$2, Edges[Relationship Date (UTC)] &lt;= Misc!$P$2,Edges[Tweet Date (UTC)] &gt;= Misc!$O$3, Edges[Tweet Date (UTC)] &lt;= Misc!$P$3,TRUE), TRUE, FALSE)</f>
        <v>1</v>
      </c>
      <c r="N2760" s="70"/>
      <c r="O2760" s="87" t="s">
        <v>1908</v>
      </c>
      <c r="P2760" s="90">
        <v>44081.406226851854</v>
      </c>
      <c r="Q2760" s="87" t="s">
        <v>2604</v>
      </c>
      <c r="R2760" s="87"/>
      <c r="S2760" s="87"/>
      <c r="T2760" s="87" t="s">
        <v>2743</v>
      </c>
      <c r="U2760" s="90">
        <v>44081.406226851854</v>
      </c>
      <c r="V2760" s="92" t="s">
        <v>4758</v>
      </c>
      <c r="W2760" s="87"/>
      <c r="X2760" s="87"/>
      <c r="Y2760" s="96" t="s">
        <v>6758</v>
      </c>
      <c r="Z2760" s="87"/>
      <c r="AA2760" s="48">
        <v>0</v>
      </c>
      <c r="AB2760" s="49">
        <v>0</v>
      </c>
      <c r="AC2760" s="48">
        <v>0</v>
      </c>
      <c r="AD2760" s="49">
        <v>0</v>
      </c>
      <c r="AE2760" s="48">
        <v>0</v>
      </c>
      <c r="AF2760" s="49">
        <v>0</v>
      </c>
      <c r="AG2760" s="48">
        <v>37</v>
      </c>
      <c r="AH2760" s="49">
        <v>100</v>
      </c>
      <c r="AI2760" s="48">
        <v>37</v>
      </c>
    </row>
    <row r="2761" spans="1:35" x14ac:dyDescent="0.25">
      <c r="A2761" s="62" t="s">
        <v>1274</v>
      </c>
      <c r="B2761" s="62" t="s">
        <v>1274</v>
      </c>
      <c r="C2761" s="63"/>
      <c r="D2761" s="64"/>
      <c r="E2761" s="65"/>
      <c r="F2761" s="66"/>
      <c r="G2761" s="63"/>
      <c r="H2761" s="67"/>
      <c r="I2761" s="68"/>
      <c r="J2761" s="68"/>
      <c r="K2761" s="34"/>
      <c r="L2761" s="75">
        <v>2761</v>
      </c>
      <c r="M2761" s="75" t="b">
        <f xml:space="preserve"> IF(AND(Edges[Relationship Date (UTC)] &gt;= Misc!$O$2, Edges[Relationship Date (UTC)] &lt;= Misc!$P$2,Edges[Tweet Date (UTC)] &gt;= Misc!$O$3, Edges[Tweet Date (UTC)] &lt;= Misc!$P$3,TRUE), TRUE, FALSE)</f>
        <v>1</v>
      </c>
      <c r="N2761" s="70"/>
      <c r="O2761" s="87" t="s">
        <v>178</v>
      </c>
      <c r="P2761" s="90">
        <v>44081.407604166663</v>
      </c>
      <c r="Q2761" s="87" t="s">
        <v>2605</v>
      </c>
      <c r="R2761" s="92" t="s">
        <v>2725</v>
      </c>
      <c r="S2761" s="87" t="s">
        <v>2738</v>
      </c>
      <c r="T2761" s="87" t="s">
        <v>2897</v>
      </c>
      <c r="U2761" s="90">
        <v>44081.407604166663</v>
      </c>
      <c r="V2761" s="92" t="s">
        <v>4759</v>
      </c>
      <c r="W2761" s="87"/>
      <c r="X2761" s="87"/>
      <c r="Y2761" s="96" t="s">
        <v>6759</v>
      </c>
      <c r="Z2761" s="87"/>
      <c r="AA2761" s="48">
        <v>0</v>
      </c>
      <c r="AB2761" s="49">
        <v>0</v>
      </c>
      <c r="AC2761" s="48">
        <v>0</v>
      </c>
      <c r="AD2761" s="49">
        <v>0</v>
      </c>
      <c r="AE2761" s="48">
        <v>0</v>
      </c>
      <c r="AF2761" s="49">
        <v>0</v>
      </c>
      <c r="AG2761" s="48">
        <v>16</v>
      </c>
      <c r="AH2761" s="49">
        <v>100</v>
      </c>
      <c r="AI2761" s="48">
        <v>16</v>
      </c>
    </row>
    <row r="2762" spans="1:35" x14ac:dyDescent="0.25">
      <c r="A2762" s="62" t="s">
        <v>1275</v>
      </c>
      <c r="B2762" s="62" t="s">
        <v>1274</v>
      </c>
      <c r="C2762" s="63"/>
      <c r="D2762" s="64"/>
      <c r="E2762" s="65"/>
      <c r="F2762" s="66"/>
      <c r="G2762" s="63"/>
      <c r="H2762" s="67"/>
      <c r="I2762" s="68"/>
      <c r="J2762" s="68"/>
      <c r="K2762" s="34"/>
      <c r="L2762" s="75">
        <v>2762</v>
      </c>
      <c r="M2762" s="75" t="b">
        <f xml:space="preserve"> IF(AND(Edges[Relationship Date (UTC)] &gt;= Misc!$O$2, Edges[Relationship Date (UTC)] &lt;= Misc!$P$2,Edges[Tweet Date (UTC)] &gt;= Misc!$O$3, Edges[Tweet Date (UTC)] &lt;= Misc!$P$3,TRUE), TRUE, FALSE)</f>
        <v>1</v>
      </c>
      <c r="N2762" s="70"/>
      <c r="O2762" s="87" t="s">
        <v>1908</v>
      </c>
      <c r="P2762" s="90">
        <v>44081.407812500001</v>
      </c>
      <c r="Q2762" s="87" t="s">
        <v>2598</v>
      </c>
      <c r="R2762" s="87"/>
      <c r="S2762" s="87"/>
      <c r="T2762" s="87" t="s">
        <v>2897</v>
      </c>
      <c r="U2762" s="90">
        <v>44081.407812500001</v>
      </c>
      <c r="V2762" s="92" t="s">
        <v>4760</v>
      </c>
      <c r="W2762" s="87"/>
      <c r="X2762" s="87"/>
      <c r="Y2762" s="96" t="s">
        <v>6760</v>
      </c>
      <c r="Z2762" s="87"/>
      <c r="AA2762" s="48">
        <v>0</v>
      </c>
      <c r="AB2762" s="49">
        <v>0</v>
      </c>
      <c r="AC2762" s="48">
        <v>0</v>
      </c>
      <c r="AD2762" s="49">
        <v>0</v>
      </c>
      <c r="AE2762" s="48">
        <v>0</v>
      </c>
      <c r="AF2762" s="49">
        <v>0</v>
      </c>
      <c r="AG2762" s="48">
        <v>19</v>
      </c>
      <c r="AH2762" s="49">
        <v>100</v>
      </c>
      <c r="AI2762" s="48">
        <v>19</v>
      </c>
    </row>
    <row r="2763" spans="1:35" x14ac:dyDescent="0.25">
      <c r="A2763" s="62" t="s">
        <v>1276</v>
      </c>
      <c r="B2763" s="62" t="s">
        <v>1165</v>
      </c>
      <c r="C2763" s="63"/>
      <c r="D2763" s="64"/>
      <c r="E2763" s="65"/>
      <c r="F2763" s="66"/>
      <c r="G2763" s="63"/>
      <c r="H2763" s="67"/>
      <c r="I2763" s="68"/>
      <c r="J2763" s="68"/>
      <c r="K2763" s="34"/>
      <c r="L2763" s="75">
        <v>2763</v>
      </c>
      <c r="M2763" s="75" t="b">
        <f xml:space="preserve"> IF(AND(Edges[Relationship Date (UTC)] &gt;= Misc!$O$2, Edges[Relationship Date (UTC)] &lt;= Misc!$P$2,Edges[Tweet Date (UTC)] &gt;= Misc!$O$3, Edges[Tweet Date (UTC)] &lt;= Misc!$P$3,TRUE), TRUE, FALSE)</f>
        <v>1</v>
      </c>
      <c r="N2763" s="70"/>
      <c r="O2763" s="87" t="s">
        <v>1908</v>
      </c>
      <c r="P2763" s="90">
        <v>44081.407395833332</v>
      </c>
      <c r="Q2763" s="87" t="s">
        <v>1932</v>
      </c>
      <c r="R2763" s="87"/>
      <c r="S2763" s="87"/>
      <c r="T2763" s="87" t="s">
        <v>2743</v>
      </c>
      <c r="U2763" s="90">
        <v>44081.407395833332</v>
      </c>
      <c r="V2763" s="92" t="s">
        <v>4761</v>
      </c>
      <c r="W2763" s="87"/>
      <c r="X2763" s="87"/>
      <c r="Y2763" s="96" t="s">
        <v>6761</v>
      </c>
      <c r="Z2763" s="87"/>
      <c r="AA2763" s="48">
        <v>0</v>
      </c>
      <c r="AB2763" s="49">
        <v>0</v>
      </c>
      <c r="AC2763" s="48">
        <v>0</v>
      </c>
      <c r="AD2763" s="49">
        <v>0</v>
      </c>
      <c r="AE2763" s="48">
        <v>0</v>
      </c>
      <c r="AF2763" s="49">
        <v>0</v>
      </c>
      <c r="AG2763" s="48">
        <v>26</v>
      </c>
      <c r="AH2763" s="49">
        <v>100</v>
      </c>
      <c r="AI2763" s="48">
        <v>26</v>
      </c>
    </row>
    <row r="2764" spans="1:35" x14ac:dyDescent="0.25">
      <c r="A2764" s="62" t="s">
        <v>1276</v>
      </c>
      <c r="B2764" s="62" t="s">
        <v>1165</v>
      </c>
      <c r="C2764" s="63"/>
      <c r="D2764" s="64"/>
      <c r="E2764" s="65"/>
      <c r="F2764" s="66"/>
      <c r="G2764" s="63"/>
      <c r="H2764" s="67"/>
      <c r="I2764" s="68"/>
      <c r="J2764" s="68"/>
      <c r="K2764" s="34"/>
      <c r="L2764" s="75">
        <v>2764</v>
      </c>
      <c r="M2764" s="75" t="b">
        <f xml:space="preserve"> IF(AND(Edges[Relationship Date (UTC)] &gt;= Misc!$O$2, Edges[Relationship Date (UTC)] &lt;= Misc!$P$2,Edges[Tweet Date (UTC)] &gt;= Misc!$O$3, Edges[Tweet Date (UTC)] &lt;= Misc!$P$3,TRUE), TRUE, FALSE)</f>
        <v>1</v>
      </c>
      <c r="N2764" s="70"/>
      <c r="O2764" s="87" t="s">
        <v>1908</v>
      </c>
      <c r="P2764" s="90">
        <v>44081.407824074071</v>
      </c>
      <c r="Q2764" s="87" t="s">
        <v>2220</v>
      </c>
      <c r="R2764" s="92" t="s">
        <v>2677</v>
      </c>
      <c r="S2764" s="87" t="s">
        <v>2738</v>
      </c>
      <c r="T2764" s="87" t="s">
        <v>2743</v>
      </c>
      <c r="U2764" s="90">
        <v>44081.407824074071</v>
      </c>
      <c r="V2764" s="92" t="s">
        <v>4762</v>
      </c>
      <c r="W2764" s="87"/>
      <c r="X2764" s="87"/>
      <c r="Y2764" s="96" t="s">
        <v>6762</v>
      </c>
      <c r="Z2764" s="87"/>
      <c r="AA2764" s="48">
        <v>0</v>
      </c>
      <c r="AB2764" s="49">
        <v>0</v>
      </c>
      <c r="AC2764" s="48">
        <v>0</v>
      </c>
      <c r="AD2764" s="49">
        <v>0</v>
      </c>
      <c r="AE2764" s="48">
        <v>0</v>
      </c>
      <c r="AF2764" s="49">
        <v>0</v>
      </c>
      <c r="AG2764" s="48">
        <v>16</v>
      </c>
      <c r="AH2764" s="49">
        <v>100</v>
      </c>
      <c r="AI2764" s="48">
        <v>16</v>
      </c>
    </row>
    <row r="2765" spans="1:35" x14ac:dyDescent="0.25">
      <c r="A2765" s="62" t="s">
        <v>1277</v>
      </c>
      <c r="B2765" s="62" t="s">
        <v>1394</v>
      </c>
      <c r="C2765" s="63"/>
      <c r="D2765" s="64"/>
      <c r="E2765" s="65"/>
      <c r="F2765" s="66"/>
      <c r="G2765" s="63"/>
      <c r="H2765" s="67"/>
      <c r="I2765" s="68"/>
      <c r="J2765" s="68"/>
      <c r="K2765" s="34"/>
      <c r="L2765" s="75">
        <v>2765</v>
      </c>
      <c r="M2765" s="75" t="b">
        <f xml:space="preserve"> IF(AND(Edges[Relationship Date (UTC)] &gt;= Misc!$O$2, Edges[Relationship Date (UTC)] &lt;= Misc!$P$2,Edges[Tweet Date (UTC)] &gt;= Misc!$O$3, Edges[Tweet Date (UTC)] &lt;= Misc!$P$3,TRUE), TRUE, FALSE)</f>
        <v>1</v>
      </c>
      <c r="N2765" s="70"/>
      <c r="O2765" s="87" t="s">
        <v>1908</v>
      </c>
      <c r="P2765" s="90">
        <v>44081.407847222225</v>
      </c>
      <c r="Q2765" s="87" t="s">
        <v>1966</v>
      </c>
      <c r="R2765" s="87"/>
      <c r="S2765" s="87"/>
      <c r="T2765" s="87"/>
      <c r="U2765" s="90">
        <v>44081.407847222225</v>
      </c>
      <c r="V2765" s="92" t="s">
        <v>4763</v>
      </c>
      <c r="W2765" s="87"/>
      <c r="X2765" s="87"/>
      <c r="Y2765" s="96" t="s">
        <v>6763</v>
      </c>
      <c r="Z2765" s="87"/>
      <c r="AA2765" s="48">
        <v>0</v>
      </c>
      <c r="AB2765" s="49">
        <v>0</v>
      </c>
      <c r="AC2765" s="48">
        <v>0</v>
      </c>
      <c r="AD2765" s="49">
        <v>0</v>
      </c>
      <c r="AE2765" s="48">
        <v>0</v>
      </c>
      <c r="AF2765" s="49">
        <v>0</v>
      </c>
      <c r="AG2765" s="48">
        <v>49</v>
      </c>
      <c r="AH2765" s="49">
        <v>100</v>
      </c>
      <c r="AI2765" s="48">
        <v>49</v>
      </c>
    </row>
    <row r="2766" spans="1:35" x14ac:dyDescent="0.25">
      <c r="A2766" s="62" t="s">
        <v>1278</v>
      </c>
      <c r="B2766" s="62" t="s">
        <v>1278</v>
      </c>
      <c r="C2766" s="63"/>
      <c r="D2766" s="64"/>
      <c r="E2766" s="65"/>
      <c r="F2766" s="66"/>
      <c r="G2766" s="63"/>
      <c r="H2766" s="67"/>
      <c r="I2766" s="68"/>
      <c r="J2766" s="68"/>
      <c r="K2766" s="34"/>
      <c r="L2766" s="75">
        <v>2766</v>
      </c>
      <c r="M2766" s="75" t="b">
        <f xml:space="preserve"> IF(AND(Edges[Relationship Date (UTC)] &gt;= Misc!$O$2, Edges[Relationship Date (UTC)] &lt;= Misc!$P$2,Edges[Tweet Date (UTC)] &gt;= Misc!$O$3, Edges[Tweet Date (UTC)] &lt;= Misc!$P$3,TRUE), TRUE, FALSE)</f>
        <v>1</v>
      </c>
      <c r="N2766" s="70"/>
      <c r="O2766" s="87" t="s">
        <v>178</v>
      </c>
      <c r="P2766" s="90">
        <v>44081.407893518517</v>
      </c>
      <c r="Q2766" s="87" t="s">
        <v>2606</v>
      </c>
      <c r="R2766" s="92" t="s">
        <v>2726</v>
      </c>
      <c r="S2766" s="87" t="s">
        <v>2738</v>
      </c>
      <c r="T2766" s="87" t="s">
        <v>2898</v>
      </c>
      <c r="U2766" s="90">
        <v>44081.407893518517</v>
      </c>
      <c r="V2766" s="92" t="s">
        <v>4764</v>
      </c>
      <c r="W2766" s="87"/>
      <c r="X2766" s="87"/>
      <c r="Y2766" s="96" t="s">
        <v>6764</v>
      </c>
      <c r="Z2766" s="87"/>
      <c r="AA2766" s="48">
        <v>0</v>
      </c>
      <c r="AB2766" s="49">
        <v>0</v>
      </c>
      <c r="AC2766" s="48">
        <v>0</v>
      </c>
      <c r="AD2766" s="49">
        <v>0</v>
      </c>
      <c r="AE2766" s="48">
        <v>0</v>
      </c>
      <c r="AF2766" s="49">
        <v>0</v>
      </c>
      <c r="AG2766" s="48">
        <v>6</v>
      </c>
      <c r="AH2766" s="49">
        <v>100</v>
      </c>
      <c r="AI2766" s="48">
        <v>6</v>
      </c>
    </row>
    <row r="2767" spans="1:35" x14ac:dyDescent="0.25">
      <c r="A2767" s="62" t="s">
        <v>1279</v>
      </c>
      <c r="B2767" s="62" t="s">
        <v>1434</v>
      </c>
      <c r="C2767" s="63"/>
      <c r="D2767" s="64"/>
      <c r="E2767" s="65"/>
      <c r="F2767" s="66"/>
      <c r="G2767" s="63"/>
      <c r="H2767" s="67"/>
      <c r="I2767" s="68"/>
      <c r="J2767" s="68"/>
      <c r="K2767" s="34"/>
      <c r="L2767" s="75">
        <v>2767</v>
      </c>
      <c r="M2767" s="75" t="b">
        <f xml:space="preserve"> IF(AND(Edges[Relationship Date (UTC)] &gt;= Misc!$O$2, Edges[Relationship Date (UTC)] &lt;= Misc!$P$2,Edges[Tweet Date (UTC)] &gt;= Misc!$O$3, Edges[Tweet Date (UTC)] &lt;= Misc!$P$3,TRUE), TRUE, FALSE)</f>
        <v>1</v>
      </c>
      <c r="N2767" s="70"/>
      <c r="O2767" s="87" t="s">
        <v>1908</v>
      </c>
      <c r="P2767" s="90">
        <v>44081.407905092594</v>
      </c>
      <c r="Q2767" s="87" t="s">
        <v>2015</v>
      </c>
      <c r="R2767" s="87"/>
      <c r="S2767" s="87"/>
      <c r="T2767" s="87" t="s">
        <v>2743</v>
      </c>
      <c r="U2767" s="90">
        <v>44081.407905092594</v>
      </c>
      <c r="V2767" s="92" t="s">
        <v>4765</v>
      </c>
      <c r="W2767" s="87"/>
      <c r="X2767" s="87"/>
      <c r="Y2767" s="96" t="s">
        <v>6765</v>
      </c>
      <c r="Z2767" s="87"/>
      <c r="AA2767" s="48">
        <v>0</v>
      </c>
      <c r="AB2767" s="49">
        <v>0</v>
      </c>
      <c r="AC2767" s="48">
        <v>0</v>
      </c>
      <c r="AD2767" s="49">
        <v>0</v>
      </c>
      <c r="AE2767" s="48">
        <v>0</v>
      </c>
      <c r="AF2767" s="49">
        <v>0</v>
      </c>
      <c r="AG2767" s="48">
        <v>17</v>
      </c>
      <c r="AH2767" s="49">
        <v>100</v>
      </c>
      <c r="AI2767" s="48">
        <v>17</v>
      </c>
    </row>
    <row r="2768" spans="1:35" x14ac:dyDescent="0.25">
      <c r="A2768" s="62" t="s">
        <v>1279</v>
      </c>
      <c r="B2768" s="62" t="s">
        <v>1165</v>
      </c>
      <c r="C2768" s="63"/>
      <c r="D2768" s="64"/>
      <c r="E2768" s="65"/>
      <c r="F2768" s="66"/>
      <c r="G2768" s="63"/>
      <c r="H2768" s="67"/>
      <c r="I2768" s="68"/>
      <c r="J2768" s="68"/>
      <c r="K2768" s="34"/>
      <c r="L2768" s="75">
        <v>2768</v>
      </c>
      <c r="M2768" s="75" t="b">
        <f xml:space="preserve"> IF(AND(Edges[Relationship Date (UTC)] &gt;= Misc!$O$2, Edges[Relationship Date (UTC)] &lt;= Misc!$P$2,Edges[Tweet Date (UTC)] &gt;= Misc!$O$3, Edges[Tweet Date (UTC)] &lt;= Misc!$P$3,TRUE), TRUE, FALSE)</f>
        <v>1</v>
      </c>
      <c r="N2768" s="70"/>
      <c r="O2768" s="87" t="s">
        <v>1908</v>
      </c>
      <c r="P2768" s="90">
        <v>44081.405497685184</v>
      </c>
      <c r="Q2768" s="87" t="s">
        <v>2116</v>
      </c>
      <c r="R2768" s="87"/>
      <c r="S2768" s="87"/>
      <c r="T2768" s="87"/>
      <c r="U2768" s="90">
        <v>44081.405497685184</v>
      </c>
      <c r="V2768" s="92" t="s">
        <v>4766</v>
      </c>
      <c r="W2768" s="87"/>
      <c r="X2768" s="87"/>
      <c r="Y2768" s="96" t="s">
        <v>6766</v>
      </c>
      <c r="Z2768" s="87"/>
      <c r="AA2768" s="48">
        <v>0</v>
      </c>
      <c r="AB2768" s="49">
        <v>0</v>
      </c>
      <c r="AC2768" s="48">
        <v>1</v>
      </c>
      <c r="AD2768" s="49">
        <v>2.4390243902439024</v>
      </c>
      <c r="AE2768" s="48">
        <v>0</v>
      </c>
      <c r="AF2768" s="49">
        <v>0</v>
      </c>
      <c r="AG2768" s="48">
        <v>40</v>
      </c>
      <c r="AH2768" s="49">
        <v>97.560975609756099</v>
      </c>
      <c r="AI2768" s="48">
        <v>41</v>
      </c>
    </row>
    <row r="2769" spans="1:35" x14ac:dyDescent="0.25">
      <c r="A2769" s="62" t="s">
        <v>1280</v>
      </c>
      <c r="B2769" s="62" t="s">
        <v>1165</v>
      </c>
      <c r="C2769" s="63"/>
      <c r="D2769" s="64"/>
      <c r="E2769" s="65"/>
      <c r="F2769" s="66"/>
      <c r="G2769" s="63"/>
      <c r="H2769" s="67"/>
      <c r="I2769" s="68"/>
      <c r="J2769" s="68"/>
      <c r="K2769" s="34"/>
      <c r="L2769" s="75">
        <v>2769</v>
      </c>
      <c r="M2769" s="75" t="b">
        <f xml:space="preserve"> IF(AND(Edges[Relationship Date (UTC)] &gt;= Misc!$O$2, Edges[Relationship Date (UTC)] &lt;= Misc!$P$2,Edges[Tweet Date (UTC)] &gt;= Misc!$O$3, Edges[Tweet Date (UTC)] &lt;= Misc!$P$3,TRUE), TRUE, FALSE)</f>
        <v>1</v>
      </c>
      <c r="N2769" s="70"/>
      <c r="O2769" s="87" t="s">
        <v>1908</v>
      </c>
      <c r="P2769" s="90">
        <v>44081.407986111109</v>
      </c>
      <c r="Q2769" s="87" t="s">
        <v>1918</v>
      </c>
      <c r="R2769" s="87"/>
      <c r="S2769" s="87"/>
      <c r="T2769" s="87"/>
      <c r="U2769" s="90">
        <v>44081.407986111109</v>
      </c>
      <c r="V2769" s="92" t="s">
        <v>4767</v>
      </c>
      <c r="W2769" s="87"/>
      <c r="X2769" s="87"/>
      <c r="Y2769" s="96" t="s">
        <v>6767</v>
      </c>
      <c r="Z2769" s="87"/>
      <c r="AA2769" s="48">
        <v>0</v>
      </c>
      <c r="AB2769" s="49">
        <v>0</v>
      </c>
      <c r="AC2769" s="48">
        <v>0</v>
      </c>
      <c r="AD2769" s="49">
        <v>0</v>
      </c>
      <c r="AE2769" s="48">
        <v>0</v>
      </c>
      <c r="AF2769" s="49">
        <v>0</v>
      </c>
      <c r="AG2769" s="48">
        <v>44</v>
      </c>
      <c r="AH2769" s="49">
        <v>100</v>
      </c>
      <c r="AI2769" s="48">
        <v>44</v>
      </c>
    </row>
    <row r="2770" spans="1:35" x14ac:dyDescent="0.25">
      <c r="A2770" s="62" t="s">
        <v>1281</v>
      </c>
      <c r="B2770" s="62" t="s">
        <v>1281</v>
      </c>
      <c r="C2770" s="63"/>
      <c r="D2770" s="64"/>
      <c r="E2770" s="65"/>
      <c r="F2770" s="66"/>
      <c r="G2770" s="63"/>
      <c r="H2770" s="67"/>
      <c r="I2770" s="68"/>
      <c r="J2770" s="68"/>
      <c r="K2770" s="34"/>
      <c r="L2770" s="75">
        <v>2770</v>
      </c>
      <c r="M2770" s="75" t="b">
        <f xml:space="preserve"> IF(AND(Edges[Relationship Date (UTC)] &gt;= Misc!$O$2, Edges[Relationship Date (UTC)] &lt;= Misc!$P$2,Edges[Tweet Date (UTC)] &gt;= Misc!$O$3, Edges[Tweet Date (UTC)] &lt;= Misc!$P$3,TRUE), TRUE, FALSE)</f>
        <v>1</v>
      </c>
      <c r="N2770" s="70"/>
      <c r="O2770" s="87" t="s">
        <v>178</v>
      </c>
      <c r="P2770" s="90">
        <v>44081.398668981485</v>
      </c>
      <c r="Q2770" s="87" t="s">
        <v>2607</v>
      </c>
      <c r="R2770" s="92" t="s">
        <v>2727</v>
      </c>
      <c r="S2770" s="87" t="s">
        <v>2738</v>
      </c>
      <c r="T2770" s="87" t="s">
        <v>2899</v>
      </c>
      <c r="U2770" s="90">
        <v>44081.398668981485</v>
      </c>
      <c r="V2770" s="92" t="s">
        <v>4768</v>
      </c>
      <c r="W2770" s="87"/>
      <c r="X2770" s="87"/>
      <c r="Y2770" s="96" t="s">
        <v>6768</v>
      </c>
      <c r="Z2770" s="87"/>
      <c r="AA2770" s="48">
        <v>0</v>
      </c>
      <c r="AB2770" s="49">
        <v>0</v>
      </c>
      <c r="AC2770" s="48">
        <v>0</v>
      </c>
      <c r="AD2770" s="49">
        <v>0</v>
      </c>
      <c r="AE2770" s="48">
        <v>0</v>
      </c>
      <c r="AF2770" s="49">
        <v>0</v>
      </c>
      <c r="AG2770" s="48">
        <v>43</v>
      </c>
      <c r="AH2770" s="49">
        <v>100</v>
      </c>
      <c r="AI2770" s="48">
        <v>43</v>
      </c>
    </row>
    <row r="2771" spans="1:35" x14ac:dyDescent="0.25">
      <c r="A2771" s="62" t="s">
        <v>1282</v>
      </c>
      <c r="B2771" s="62" t="s">
        <v>1281</v>
      </c>
      <c r="C2771" s="63"/>
      <c r="D2771" s="64"/>
      <c r="E2771" s="65"/>
      <c r="F2771" s="66"/>
      <c r="G2771" s="63"/>
      <c r="H2771" s="67"/>
      <c r="I2771" s="68"/>
      <c r="J2771" s="68"/>
      <c r="K2771" s="34"/>
      <c r="L2771" s="75">
        <v>2771</v>
      </c>
      <c r="M2771" s="75" t="b">
        <f xml:space="preserve"> IF(AND(Edges[Relationship Date (UTC)] &gt;= Misc!$O$2, Edges[Relationship Date (UTC)] &lt;= Misc!$P$2,Edges[Tweet Date (UTC)] &gt;= Misc!$O$3, Edges[Tweet Date (UTC)] &lt;= Misc!$P$3,TRUE), TRUE, FALSE)</f>
        <v>1</v>
      </c>
      <c r="N2771" s="70"/>
      <c r="O2771" s="87" t="s">
        <v>1908</v>
      </c>
      <c r="P2771" s="90">
        <v>44081.408032407409</v>
      </c>
      <c r="Q2771" s="87" t="s">
        <v>2608</v>
      </c>
      <c r="R2771" s="87"/>
      <c r="S2771" s="87"/>
      <c r="T2771" s="87" t="s">
        <v>2899</v>
      </c>
      <c r="U2771" s="90">
        <v>44081.408032407409</v>
      </c>
      <c r="V2771" s="92" t="s">
        <v>4769</v>
      </c>
      <c r="W2771" s="87"/>
      <c r="X2771" s="87"/>
      <c r="Y2771" s="96" t="s">
        <v>6769</v>
      </c>
      <c r="Z2771" s="87"/>
      <c r="AA2771" s="48">
        <v>0</v>
      </c>
      <c r="AB2771" s="49">
        <v>0</v>
      </c>
      <c r="AC2771" s="48">
        <v>0</v>
      </c>
      <c r="AD2771" s="49">
        <v>0</v>
      </c>
      <c r="AE2771" s="48">
        <v>0</v>
      </c>
      <c r="AF2771" s="49">
        <v>0</v>
      </c>
      <c r="AG2771" s="48">
        <v>47</v>
      </c>
      <c r="AH2771" s="49">
        <v>100</v>
      </c>
      <c r="AI2771" s="48">
        <v>47</v>
      </c>
    </row>
    <row r="2772" spans="1:35" x14ac:dyDescent="0.25">
      <c r="A2772" s="62" t="s">
        <v>1283</v>
      </c>
      <c r="B2772" s="62" t="s">
        <v>1283</v>
      </c>
      <c r="C2772" s="63"/>
      <c r="D2772" s="64"/>
      <c r="E2772" s="65"/>
      <c r="F2772" s="66"/>
      <c r="G2772" s="63"/>
      <c r="H2772" s="67"/>
      <c r="I2772" s="68"/>
      <c r="J2772" s="68"/>
      <c r="K2772" s="34"/>
      <c r="L2772" s="75">
        <v>2772</v>
      </c>
      <c r="M2772" s="75" t="b">
        <f xml:space="preserve"> IF(AND(Edges[Relationship Date (UTC)] &gt;= Misc!$O$2, Edges[Relationship Date (UTC)] &lt;= Misc!$P$2,Edges[Tweet Date (UTC)] &gt;= Misc!$O$3, Edges[Tweet Date (UTC)] &lt;= Misc!$P$3,TRUE), TRUE, FALSE)</f>
        <v>1</v>
      </c>
      <c r="N2772" s="70"/>
      <c r="O2772" s="87" t="s">
        <v>178</v>
      </c>
      <c r="P2772" s="90">
        <v>44081.408032407409</v>
      </c>
      <c r="Q2772" s="87" t="s">
        <v>2609</v>
      </c>
      <c r="R2772" s="87"/>
      <c r="S2772" s="87"/>
      <c r="T2772" s="87" t="s">
        <v>2743</v>
      </c>
      <c r="U2772" s="90">
        <v>44081.408032407409</v>
      </c>
      <c r="V2772" s="92" t="s">
        <v>4770</v>
      </c>
      <c r="W2772" s="87"/>
      <c r="X2772" s="87"/>
      <c r="Y2772" s="96" t="s">
        <v>6770</v>
      </c>
      <c r="Z2772" s="87"/>
      <c r="AA2772" s="48">
        <v>0</v>
      </c>
      <c r="AB2772" s="49">
        <v>0</v>
      </c>
      <c r="AC2772" s="48">
        <v>0</v>
      </c>
      <c r="AD2772" s="49">
        <v>0</v>
      </c>
      <c r="AE2772" s="48">
        <v>0</v>
      </c>
      <c r="AF2772" s="49">
        <v>0</v>
      </c>
      <c r="AG2772" s="48">
        <v>5</v>
      </c>
      <c r="AH2772" s="49">
        <v>100</v>
      </c>
      <c r="AI2772" s="48">
        <v>5</v>
      </c>
    </row>
    <row r="2773" spans="1:35" x14ac:dyDescent="0.25">
      <c r="A2773" s="62" t="s">
        <v>1284</v>
      </c>
      <c r="B2773" s="62" t="s">
        <v>1359</v>
      </c>
      <c r="C2773" s="63"/>
      <c r="D2773" s="64"/>
      <c r="E2773" s="65"/>
      <c r="F2773" s="66"/>
      <c r="G2773" s="63"/>
      <c r="H2773" s="67"/>
      <c r="I2773" s="68"/>
      <c r="J2773" s="68"/>
      <c r="K2773" s="34"/>
      <c r="L2773" s="75">
        <v>2773</v>
      </c>
      <c r="M2773" s="75" t="b">
        <f xml:space="preserve"> IF(AND(Edges[Relationship Date (UTC)] &gt;= Misc!$O$2, Edges[Relationship Date (UTC)] &lt;= Misc!$P$2,Edges[Tweet Date (UTC)] &gt;= Misc!$O$3, Edges[Tweet Date (UTC)] &lt;= Misc!$P$3,TRUE), TRUE, FALSE)</f>
        <v>1</v>
      </c>
      <c r="N2773" s="70"/>
      <c r="O2773" s="87" t="s">
        <v>1908</v>
      </c>
      <c r="P2773" s="90">
        <v>44081.408067129632</v>
      </c>
      <c r="Q2773" s="87" t="s">
        <v>1923</v>
      </c>
      <c r="R2773" s="87"/>
      <c r="S2773" s="87"/>
      <c r="T2773" s="87" t="s">
        <v>2748</v>
      </c>
      <c r="U2773" s="90">
        <v>44081.408067129632</v>
      </c>
      <c r="V2773" s="92" t="s">
        <v>4771</v>
      </c>
      <c r="W2773" s="87"/>
      <c r="X2773" s="87"/>
      <c r="Y2773" s="96" t="s">
        <v>6771</v>
      </c>
      <c r="Z2773" s="87"/>
      <c r="AA2773" s="48">
        <v>0</v>
      </c>
      <c r="AB2773" s="49">
        <v>0</v>
      </c>
      <c r="AC2773" s="48">
        <v>0</v>
      </c>
      <c r="AD2773" s="49">
        <v>0</v>
      </c>
      <c r="AE2773" s="48">
        <v>0</v>
      </c>
      <c r="AF2773" s="49">
        <v>0</v>
      </c>
      <c r="AG2773" s="48">
        <v>14</v>
      </c>
      <c r="AH2773" s="49">
        <v>100</v>
      </c>
      <c r="AI2773" s="48">
        <v>14</v>
      </c>
    </row>
    <row r="2774" spans="1:35" x14ac:dyDescent="0.25">
      <c r="A2774" s="62" t="s">
        <v>1285</v>
      </c>
      <c r="B2774" s="62" t="s">
        <v>1348</v>
      </c>
      <c r="C2774" s="63"/>
      <c r="D2774" s="64"/>
      <c r="E2774" s="65"/>
      <c r="F2774" s="66"/>
      <c r="G2774" s="63"/>
      <c r="H2774" s="67"/>
      <c r="I2774" s="68"/>
      <c r="J2774" s="68"/>
      <c r="K2774" s="34"/>
      <c r="L2774" s="75">
        <v>2774</v>
      </c>
      <c r="M2774" s="75" t="b">
        <f xml:space="preserve"> IF(AND(Edges[Relationship Date (UTC)] &gt;= Misc!$O$2, Edges[Relationship Date (UTC)] &lt;= Misc!$P$2,Edges[Tweet Date (UTC)] &gt;= Misc!$O$3, Edges[Tweet Date (UTC)] &lt;= Misc!$P$3,TRUE), TRUE, FALSE)</f>
        <v>1</v>
      </c>
      <c r="N2774" s="70"/>
      <c r="O2774" s="87" t="s">
        <v>1908</v>
      </c>
      <c r="P2774" s="90">
        <v>44081.376203703701</v>
      </c>
      <c r="Q2774" s="87" t="s">
        <v>1914</v>
      </c>
      <c r="R2774" s="87"/>
      <c r="S2774" s="87"/>
      <c r="T2774" s="87" t="s">
        <v>2743</v>
      </c>
      <c r="U2774" s="90">
        <v>44081.376203703701</v>
      </c>
      <c r="V2774" s="92" t="s">
        <v>4772</v>
      </c>
      <c r="W2774" s="87"/>
      <c r="X2774" s="87"/>
      <c r="Y2774" s="96" t="s">
        <v>6772</v>
      </c>
      <c r="Z2774" s="87"/>
      <c r="AA2774" s="48">
        <v>0</v>
      </c>
      <c r="AB2774" s="49">
        <v>0</v>
      </c>
      <c r="AC2774" s="48">
        <v>0</v>
      </c>
      <c r="AD2774" s="49">
        <v>0</v>
      </c>
      <c r="AE2774" s="48">
        <v>0</v>
      </c>
      <c r="AF2774" s="49">
        <v>0</v>
      </c>
      <c r="AG2774" s="48">
        <v>35</v>
      </c>
      <c r="AH2774" s="49">
        <v>100</v>
      </c>
      <c r="AI2774" s="48">
        <v>35</v>
      </c>
    </row>
    <row r="2775" spans="1:35" x14ac:dyDescent="0.25">
      <c r="A2775" s="62" t="s">
        <v>1285</v>
      </c>
      <c r="B2775" s="62" t="s">
        <v>1349</v>
      </c>
      <c r="C2775" s="63"/>
      <c r="D2775" s="64"/>
      <c r="E2775" s="65"/>
      <c r="F2775" s="66"/>
      <c r="G2775" s="63"/>
      <c r="H2775" s="67"/>
      <c r="I2775" s="68"/>
      <c r="J2775" s="68"/>
      <c r="K2775" s="34"/>
      <c r="L2775" s="75">
        <v>2775</v>
      </c>
      <c r="M2775" s="75" t="b">
        <f xml:space="preserve"> IF(AND(Edges[Relationship Date (UTC)] &gt;= Misc!$O$2, Edges[Relationship Date (UTC)] &lt;= Misc!$P$2,Edges[Tweet Date (UTC)] &gt;= Misc!$O$3, Edges[Tweet Date (UTC)] &lt;= Misc!$P$3,TRUE), TRUE, FALSE)</f>
        <v>1</v>
      </c>
      <c r="N2775" s="70"/>
      <c r="O2775" s="87" t="s">
        <v>1908</v>
      </c>
      <c r="P2775" s="90">
        <v>44081.408148148148</v>
      </c>
      <c r="Q2775" s="87" t="s">
        <v>1915</v>
      </c>
      <c r="R2775" s="87"/>
      <c r="S2775" s="87"/>
      <c r="T2775" s="87" t="s">
        <v>2743</v>
      </c>
      <c r="U2775" s="90">
        <v>44081.408148148148</v>
      </c>
      <c r="V2775" s="92" t="s">
        <v>4773</v>
      </c>
      <c r="W2775" s="87"/>
      <c r="X2775" s="87"/>
      <c r="Y2775" s="96" t="s">
        <v>6773</v>
      </c>
      <c r="Z2775" s="87"/>
      <c r="AA2775" s="48">
        <v>0</v>
      </c>
      <c r="AB2775" s="49">
        <v>0</v>
      </c>
      <c r="AC2775" s="48">
        <v>0</v>
      </c>
      <c r="AD2775" s="49">
        <v>0</v>
      </c>
      <c r="AE2775" s="48">
        <v>0</v>
      </c>
      <c r="AF2775" s="49">
        <v>0</v>
      </c>
      <c r="AG2775" s="48">
        <v>32</v>
      </c>
      <c r="AH2775" s="49">
        <v>100</v>
      </c>
      <c r="AI2775" s="48">
        <v>32</v>
      </c>
    </row>
    <row r="2776" spans="1:35" x14ac:dyDescent="0.25">
      <c r="A2776" s="62" t="s">
        <v>1286</v>
      </c>
      <c r="B2776" s="62" t="s">
        <v>1814</v>
      </c>
      <c r="C2776" s="63"/>
      <c r="D2776" s="64"/>
      <c r="E2776" s="65"/>
      <c r="F2776" s="66"/>
      <c r="G2776" s="63"/>
      <c r="H2776" s="67"/>
      <c r="I2776" s="68"/>
      <c r="J2776" s="68"/>
      <c r="K2776" s="34"/>
      <c r="L2776" s="75">
        <v>2776</v>
      </c>
      <c r="M2776" s="75" t="b">
        <f xml:space="preserve"> IF(AND(Edges[Relationship Date (UTC)] &gt;= Misc!$O$2, Edges[Relationship Date (UTC)] &lt;= Misc!$P$2,Edges[Tweet Date (UTC)] &gt;= Misc!$O$3, Edges[Tweet Date (UTC)] &lt;= Misc!$P$3,TRUE), TRUE, FALSE)</f>
        <v>1</v>
      </c>
      <c r="N2776" s="70"/>
      <c r="O2776" s="87" t="s">
        <v>1908</v>
      </c>
      <c r="P2776" s="90">
        <v>44081.408020833333</v>
      </c>
      <c r="Q2776" s="87" t="s">
        <v>2610</v>
      </c>
      <c r="R2776" s="87"/>
      <c r="S2776" s="87"/>
      <c r="T2776" s="87" t="s">
        <v>2775</v>
      </c>
      <c r="U2776" s="90">
        <v>44081.408020833333</v>
      </c>
      <c r="V2776" s="92" t="s">
        <v>4774</v>
      </c>
      <c r="W2776" s="87"/>
      <c r="X2776" s="87"/>
      <c r="Y2776" s="96" t="s">
        <v>6774</v>
      </c>
      <c r="Z2776" s="87"/>
      <c r="AA2776" s="48"/>
      <c r="AB2776" s="49"/>
      <c r="AC2776" s="48"/>
      <c r="AD2776" s="49"/>
      <c r="AE2776" s="48"/>
      <c r="AF2776" s="49"/>
      <c r="AG2776" s="48"/>
      <c r="AH2776" s="49"/>
      <c r="AI2776" s="48"/>
    </row>
    <row r="2777" spans="1:35" x14ac:dyDescent="0.25">
      <c r="A2777" s="62" t="s">
        <v>1287</v>
      </c>
      <c r="B2777" s="62" t="s">
        <v>1814</v>
      </c>
      <c r="C2777" s="63"/>
      <c r="D2777" s="64"/>
      <c r="E2777" s="65"/>
      <c r="F2777" s="66"/>
      <c r="G2777" s="63"/>
      <c r="H2777" s="67"/>
      <c r="I2777" s="68"/>
      <c r="J2777" s="68"/>
      <c r="K2777" s="34"/>
      <c r="L2777" s="75">
        <v>2777</v>
      </c>
      <c r="M2777" s="75" t="b">
        <f xml:space="preserve"> IF(AND(Edges[Relationship Date (UTC)] &gt;= Misc!$O$2, Edges[Relationship Date (UTC)] &lt;= Misc!$P$2,Edges[Tweet Date (UTC)] &gt;= Misc!$O$3, Edges[Tweet Date (UTC)] &lt;= Misc!$P$3,TRUE), TRUE, FALSE)</f>
        <v>1</v>
      </c>
      <c r="N2777" s="70"/>
      <c r="O2777" s="87" t="s">
        <v>1908</v>
      </c>
      <c r="P2777" s="90">
        <v>44081.408159722225</v>
      </c>
      <c r="Q2777" s="87" t="s">
        <v>2611</v>
      </c>
      <c r="R2777" s="87"/>
      <c r="S2777" s="87"/>
      <c r="T2777" s="87" t="s">
        <v>2775</v>
      </c>
      <c r="U2777" s="90">
        <v>44081.408159722225</v>
      </c>
      <c r="V2777" s="92" t="s">
        <v>4775</v>
      </c>
      <c r="W2777" s="87"/>
      <c r="X2777" s="87"/>
      <c r="Y2777" s="96" t="s">
        <v>6775</v>
      </c>
      <c r="Z2777" s="87"/>
      <c r="AA2777" s="48"/>
      <c r="AB2777" s="49"/>
      <c r="AC2777" s="48"/>
      <c r="AD2777" s="49"/>
      <c r="AE2777" s="48"/>
      <c r="AF2777" s="49"/>
      <c r="AG2777" s="48"/>
      <c r="AH2777" s="49"/>
      <c r="AI2777" s="48"/>
    </row>
    <row r="2778" spans="1:35" x14ac:dyDescent="0.25">
      <c r="A2778" s="62" t="s">
        <v>1286</v>
      </c>
      <c r="B2778" s="62" t="s">
        <v>1883</v>
      </c>
      <c r="C2778" s="63"/>
      <c r="D2778" s="64"/>
      <c r="E2778" s="65"/>
      <c r="F2778" s="66"/>
      <c r="G2778" s="63"/>
      <c r="H2778" s="67"/>
      <c r="I2778" s="68"/>
      <c r="J2778" s="68"/>
      <c r="K2778" s="34"/>
      <c r="L2778" s="75">
        <v>2778</v>
      </c>
      <c r="M2778" s="75" t="b">
        <f xml:space="preserve"> IF(AND(Edges[Relationship Date (UTC)] &gt;= Misc!$O$2, Edges[Relationship Date (UTC)] &lt;= Misc!$P$2,Edges[Tweet Date (UTC)] &gt;= Misc!$O$3, Edges[Tweet Date (UTC)] &lt;= Misc!$P$3,TRUE), TRUE, FALSE)</f>
        <v>1</v>
      </c>
      <c r="N2778" s="70"/>
      <c r="O2778" s="87" t="s">
        <v>1908</v>
      </c>
      <c r="P2778" s="90">
        <v>44081.408020833333</v>
      </c>
      <c r="Q2778" s="87" t="s">
        <v>2610</v>
      </c>
      <c r="R2778" s="87"/>
      <c r="S2778" s="87"/>
      <c r="T2778" s="87" t="s">
        <v>2775</v>
      </c>
      <c r="U2778" s="90">
        <v>44081.408020833333</v>
      </c>
      <c r="V2778" s="92" t="s">
        <v>4774</v>
      </c>
      <c r="W2778" s="87"/>
      <c r="X2778" s="87"/>
      <c r="Y2778" s="96" t="s">
        <v>6774</v>
      </c>
      <c r="Z2778" s="87"/>
      <c r="AA2778" s="48">
        <v>0</v>
      </c>
      <c r="AB2778" s="49">
        <v>0</v>
      </c>
      <c r="AC2778" s="48">
        <v>0</v>
      </c>
      <c r="AD2778" s="49">
        <v>0</v>
      </c>
      <c r="AE2778" s="48">
        <v>0</v>
      </c>
      <c r="AF2778" s="49">
        <v>0</v>
      </c>
      <c r="AG2778" s="48">
        <v>5</v>
      </c>
      <c r="AH2778" s="49">
        <v>100</v>
      </c>
      <c r="AI2778" s="48">
        <v>5</v>
      </c>
    </row>
    <row r="2779" spans="1:35" x14ac:dyDescent="0.25">
      <c r="A2779" s="62" t="s">
        <v>1287</v>
      </c>
      <c r="B2779" s="62" t="s">
        <v>1883</v>
      </c>
      <c r="C2779" s="63"/>
      <c r="D2779" s="64"/>
      <c r="E2779" s="65"/>
      <c r="F2779" s="66"/>
      <c r="G2779" s="63"/>
      <c r="H2779" s="67"/>
      <c r="I2779" s="68"/>
      <c r="J2779" s="68"/>
      <c r="K2779" s="34"/>
      <c r="L2779" s="75">
        <v>2779</v>
      </c>
      <c r="M2779" s="75" t="b">
        <f xml:space="preserve"> IF(AND(Edges[Relationship Date (UTC)] &gt;= Misc!$O$2, Edges[Relationship Date (UTC)] &lt;= Misc!$P$2,Edges[Tweet Date (UTC)] &gt;= Misc!$O$3, Edges[Tweet Date (UTC)] &lt;= Misc!$P$3,TRUE), TRUE, FALSE)</f>
        <v>1</v>
      </c>
      <c r="N2779" s="70"/>
      <c r="O2779" s="87" t="s">
        <v>1908</v>
      </c>
      <c r="P2779" s="90">
        <v>44081.408159722225</v>
      </c>
      <c r="Q2779" s="87" t="s">
        <v>2611</v>
      </c>
      <c r="R2779" s="87"/>
      <c r="S2779" s="87"/>
      <c r="T2779" s="87" t="s">
        <v>2775</v>
      </c>
      <c r="U2779" s="90">
        <v>44081.408159722225</v>
      </c>
      <c r="V2779" s="92" t="s">
        <v>4775</v>
      </c>
      <c r="W2779" s="87"/>
      <c r="X2779" s="87"/>
      <c r="Y2779" s="96" t="s">
        <v>6775</v>
      </c>
      <c r="Z2779" s="87"/>
      <c r="AA2779" s="48">
        <v>0</v>
      </c>
      <c r="AB2779" s="49">
        <v>0</v>
      </c>
      <c r="AC2779" s="48">
        <v>0</v>
      </c>
      <c r="AD2779" s="49">
        <v>0</v>
      </c>
      <c r="AE2779" s="48">
        <v>0</v>
      </c>
      <c r="AF2779" s="49">
        <v>0</v>
      </c>
      <c r="AG2779" s="48">
        <v>7</v>
      </c>
      <c r="AH2779" s="49">
        <v>100</v>
      </c>
      <c r="AI2779" s="48">
        <v>7</v>
      </c>
    </row>
    <row r="2780" spans="1:35" x14ac:dyDescent="0.25">
      <c r="A2780" s="62" t="s">
        <v>1286</v>
      </c>
      <c r="B2780" s="62" t="s">
        <v>1287</v>
      </c>
      <c r="C2780" s="63"/>
      <c r="D2780" s="64"/>
      <c r="E2780" s="65"/>
      <c r="F2780" s="66"/>
      <c r="G2780" s="63"/>
      <c r="H2780" s="67"/>
      <c r="I2780" s="68"/>
      <c r="J2780" s="68"/>
      <c r="K2780" s="34"/>
      <c r="L2780" s="75">
        <v>2780</v>
      </c>
      <c r="M2780" s="75" t="b">
        <f xml:space="preserve"> IF(AND(Edges[Relationship Date (UTC)] &gt;= Misc!$O$2, Edges[Relationship Date (UTC)] &lt;= Misc!$P$2,Edges[Tweet Date (UTC)] &gt;= Misc!$O$3, Edges[Tweet Date (UTC)] &lt;= Misc!$P$3,TRUE), TRUE, FALSE)</f>
        <v>1</v>
      </c>
      <c r="N2780" s="70"/>
      <c r="O2780" s="87" t="s">
        <v>1908</v>
      </c>
      <c r="P2780" s="90">
        <v>44081.408020833333</v>
      </c>
      <c r="Q2780" s="87" t="s">
        <v>2610</v>
      </c>
      <c r="R2780" s="87"/>
      <c r="S2780" s="87"/>
      <c r="T2780" s="87" t="s">
        <v>2775</v>
      </c>
      <c r="U2780" s="90">
        <v>44081.408020833333</v>
      </c>
      <c r="V2780" s="92" t="s">
        <v>4774</v>
      </c>
      <c r="W2780" s="87"/>
      <c r="X2780" s="87"/>
      <c r="Y2780" s="96" t="s">
        <v>6774</v>
      </c>
      <c r="Z2780" s="87"/>
      <c r="AA2780" s="48"/>
      <c r="AB2780" s="49"/>
      <c r="AC2780" s="48"/>
      <c r="AD2780" s="49"/>
      <c r="AE2780" s="48"/>
      <c r="AF2780" s="49"/>
      <c r="AG2780" s="48"/>
      <c r="AH2780" s="49"/>
      <c r="AI2780" s="48"/>
    </row>
    <row r="2781" spans="1:35" x14ac:dyDescent="0.25">
      <c r="A2781" s="62" t="s">
        <v>1287</v>
      </c>
      <c r="B2781" s="62" t="s">
        <v>1286</v>
      </c>
      <c r="C2781" s="63"/>
      <c r="D2781" s="64"/>
      <c r="E2781" s="65"/>
      <c r="F2781" s="66"/>
      <c r="G2781" s="63"/>
      <c r="H2781" s="67"/>
      <c r="I2781" s="68"/>
      <c r="J2781" s="68"/>
      <c r="K2781" s="34"/>
      <c r="L2781" s="75">
        <v>2781</v>
      </c>
      <c r="M2781" s="75" t="b">
        <f xml:space="preserve"> IF(AND(Edges[Relationship Date (UTC)] &gt;= Misc!$O$2, Edges[Relationship Date (UTC)] &lt;= Misc!$P$2,Edges[Tweet Date (UTC)] &gt;= Misc!$O$3, Edges[Tweet Date (UTC)] &lt;= Misc!$P$3,TRUE), TRUE, FALSE)</f>
        <v>1</v>
      </c>
      <c r="N2781" s="70"/>
      <c r="O2781" s="87" t="s">
        <v>1908</v>
      </c>
      <c r="P2781" s="90">
        <v>44081.408159722225</v>
      </c>
      <c r="Q2781" s="87" t="s">
        <v>2611</v>
      </c>
      <c r="R2781" s="87"/>
      <c r="S2781" s="87"/>
      <c r="T2781" s="87" t="s">
        <v>2775</v>
      </c>
      <c r="U2781" s="90">
        <v>44081.408159722225</v>
      </c>
      <c r="V2781" s="92" t="s">
        <v>4775</v>
      </c>
      <c r="W2781" s="87"/>
      <c r="X2781" s="87"/>
      <c r="Y2781" s="96" t="s">
        <v>6775</v>
      </c>
      <c r="Z2781" s="87"/>
      <c r="AA2781" s="48"/>
      <c r="AB2781" s="49"/>
      <c r="AC2781" s="48"/>
      <c r="AD2781" s="49"/>
      <c r="AE2781" s="48"/>
      <c r="AF2781" s="49"/>
      <c r="AG2781" s="48"/>
      <c r="AH2781" s="49"/>
      <c r="AI2781" s="48"/>
    </row>
    <row r="2782" spans="1:35" x14ac:dyDescent="0.25">
      <c r="A2782" s="62" t="s">
        <v>1288</v>
      </c>
      <c r="B2782" s="62" t="s">
        <v>1414</v>
      </c>
      <c r="C2782" s="63"/>
      <c r="D2782" s="64"/>
      <c r="E2782" s="65"/>
      <c r="F2782" s="66"/>
      <c r="G2782" s="63"/>
      <c r="H2782" s="67"/>
      <c r="I2782" s="68"/>
      <c r="J2782" s="68"/>
      <c r="K2782" s="34"/>
      <c r="L2782" s="75">
        <v>2782</v>
      </c>
      <c r="M2782" s="75" t="b">
        <f xml:space="preserve"> IF(AND(Edges[Relationship Date (UTC)] &gt;= Misc!$O$2, Edges[Relationship Date (UTC)] &lt;= Misc!$P$2,Edges[Tweet Date (UTC)] &gt;= Misc!$O$3, Edges[Tweet Date (UTC)] &lt;= Misc!$P$3,TRUE), TRUE, FALSE)</f>
        <v>1</v>
      </c>
      <c r="N2782" s="70"/>
      <c r="O2782" s="87" t="s">
        <v>1908</v>
      </c>
      <c r="P2782" s="90">
        <v>44081.408043981479</v>
      </c>
      <c r="Q2782" s="87" t="s">
        <v>1991</v>
      </c>
      <c r="R2782" s="87"/>
      <c r="S2782" s="87"/>
      <c r="T2782" s="87" t="s">
        <v>2743</v>
      </c>
      <c r="U2782" s="90">
        <v>44081.408043981479</v>
      </c>
      <c r="V2782" s="92" t="s">
        <v>4776</v>
      </c>
      <c r="W2782" s="87"/>
      <c r="X2782" s="87"/>
      <c r="Y2782" s="96" t="s">
        <v>6776</v>
      </c>
      <c r="Z2782" s="87"/>
      <c r="AA2782" s="48">
        <v>0</v>
      </c>
      <c r="AB2782" s="49">
        <v>0</v>
      </c>
      <c r="AC2782" s="48">
        <v>0</v>
      </c>
      <c r="AD2782" s="49">
        <v>0</v>
      </c>
      <c r="AE2782" s="48">
        <v>0</v>
      </c>
      <c r="AF2782" s="49">
        <v>0</v>
      </c>
      <c r="AG2782" s="48">
        <v>40</v>
      </c>
      <c r="AH2782" s="49">
        <v>100</v>
      </c>
      <c r="AI2782" s="48">
        <v>40</v>
      </c>
    </row>
    <row r="2783" spans="1:35" x14ac:dyDescent="0.25">
      <c r="A2783" s="62" t="s">
        <v>1288</v>
      </c>
      <c r="B2783" s="62" t="s">
        <v>1436</v>
      </c>
      <c r="C2783" s="63"/>
      <c r="D2783" s="64"/>
      <c r="E2783" s="65"/>
      <c r="F2783" s="66"/>
      <c r="G2783" s="63"/>
      <c r="H2783" s="67"/>
      <c r="I2783" s="68"/>
      <c r="J2783" s="68"/>
      <c r="K2783" s="34"/>
      <c r="L2783" s="75">
        <v>2783</v>
      </c>
      <c r="M2783" s="75" t="b">
        <f xml:space="preserve"> IF(AND(Edges[Relationship Date (UTC)] &gt;= Misc!$O$2, Edges[Relationship Date (UTC)] &lt;= Misc!$P$2,Edges[Tweet Date (UTC)] &gt;= Misc!$O$3, Edges[Tweet Date (UTC)] &lt;= Misc!$P$3,TRUE), TRUE, FALSE)</f>
        <v>1</v>
      </c>
      <c r="N2783" s="70"/>
      <c r="O2783" s="87" t="s">
        <v>1908</v>
      </c>
      <c r="P2783" s="90">
        <v>44081.408194444448</v>
      </c>
      <c r="Q2783" s="87" t="s">
        <v>2604</v>
      </c>
      <c r="R2783" s="87"/>
      <c r="S2783" s="87"/>
      <c r="T2783" s="87" t="s">
        <v>2743</v>
      </c>
      <c r="U2783" s="90">
        <v>44081.408194444448</v>
      </c>
      <c r="V2783" s="92" t="s">
        <v>4777</v>
      </c>
      <c r="W2783" s="87"/>
      <c r="X2783" s="87"/>
      <c r="Y2783" s="96" t="s">
        <v>6777</v>
      </c>
      <c r="Z2783" s="87"/>
      <c r="AA2783" s="48"/>
      <c r="AB2783" s="49"/>
      <c r="AC2783" s="48"/>
      <c r="AD2783" s="49"/>
      <c r="AE2783" s="48"/>
      <c r="AF2783" s="49"/>
      <c r="AG2783" s="48"/>
      <c r="AH2783" s="49"/>
      <c r="AI2783" s="48"/>
    </row>
    <row r="2784" spans="1:35" x14ac:dyDescent="0.25">
      <c r="A2784" s="62" t="s">
        <v>1288</v>
      </c>
      <c r="B2784" s="62" t="s">
        <v>1881</v>
      </c>
      <c r="C2784" s="63"/>
      <c r="D2784" s="64"/>
      <c r="E2784" s="65"/>
      <c r="F2784" s="66"/>
      <c r="G2784" s="63"/>
      <c r="H2784" s="67"/>
      <c r="I2784" s="68"/>
      <c r="J2784" s="68"/>
      <c r="K2784" s="34"/>
      <c r="L2784" s="75">
        <v>2784</v>
      </c>
      <c r="M2784" s="75" t="b">
        <f xml:space="preserve"> IF(AND(Edges[Relationship Date (UTC)] &gt;= Misc!$O$2, Edges[Relationship Date (UTC)] &lt;= Misc!$P$2,Edges[Tweet Date (UTC)] &gt;= Misc!$O$3, Edges[Tweet Date (UTC)] &lt;= Misc!$P$3,TRUE), TRUE, FALSE)</f>
        <v>1</v>
      </c>
      <c r="N2784" s="70"/>
      <c r="O2784" s="87" t="s">
        <v>1908</v>
      </c>
      <c r="P2784" s="90">
        <v>44081.408194444448</v>
      </c>
      <c r="Q2784" s="87" t="s">
        <v>2604</v>
      </c>
      <c r="R2784" s="87"/>
      <c r="S2784" s="87"/>
      <c r="T2784" s="87" t="s">
        <v>2743</v>
      </c>
      <c r="U2784" s="90">
        <v>44081.408194444448</v>
      </c>
      <c r="V2784" s="92" t="s">
        <v>4777</v>
      </c>
      <c r="W2784" s="87"/>
      <c r="X2784" s="87"/>
      <c r="Y2784" s="96" t="s">
        <v>6777</v>
      </c>
      <c r="Z2784" s="87"/>
      <c r="AA2784" s="48"/>
      <c r="AB2784" s="49"/>
      <c r="AC2784" s="48"/>
      <c r="AD2784" s="49"/>
      <c r="AE2784" s="48"/>
      <c r="AF2784" s="49"/>
      <c r="AG2784" s="48"/>
      <c r="AH2784" s="49"/>
      <c r="AI2784" s="48"/>
    </row>
    <row r="2785" spans="1:35" x14ac:dyDescent="0.25">
      <c r="A2785" s="62" t="s">
        <v>1288</v>
      </c>
      <c r="B2785" s="62" t="s">
        <v>1431</v>
      </c>
      <c r="C2785" s="63"/>
      <c r="D2785" s="64"/>
      <c r="E2785" s="65"/>
      <c r="F2785" s="66"/>
      <c r="G2785" s="63"/>
      <c r="H2785" s="67"/>
      <c r="I2785" s="68"/>
      <c r="J2785" s="68"/>
      <c r="K2785" s="34"/>
      <c r="L2785" s="75">
        <v>2785</v>
      </c>
      <c r="M2785" s="75" t="b">
        <f xml:space="preserve"> IF(AND(Edges[Relationship Date (UTC)] &gt;= Misc!$O$2, Edges[Relationship Date (UTC)] &lt;= Misc!$P$2,Edges[Tweet Date (UTC)] &gt;= Misc!$O$3, Edges[Tweet Date (UTC)] &lt;= Misc!$P$3,TRUE), TRUE, FALSE)</f>
        <v>1</v>
      </c>
      <c r="N2785" s="70"/>
      <c r="O2785" s="87" t="s">
        <v>1908</v>
      </c>
      <c r="P2785" s="90">
        <v>44081.408194444448</v>
      </c>
      <c r="Q2785" s="87" t="s">
        <v>2604</v>
      </c>
      <c r="R2785" s="87"/>
      <c r="S2785" s="87"/>
      <c r="T2785" s="87" t="s">
        <v>2743</v>
      </c>
      <c r="U2785" s="90">
        <v>44081.408194444448</v>
      </c>
      <c r="V2785" s="92" t="s">
        <v>4777</v>
      </c>
      <c r="W2785" s="87"/>
      <c r="X2785" s="87"/>
      <c r="Y2785" s="96" t="s">
        <v>6777</v>
      </c>
      <c r="Z2785" s="87"/>
      <c r="AA2785" s="48"/>
      <c r="AB2785" s="49"/>
      <c r="AC2785" s="48"/>
      <c r="AD2785" s="49"/>
      <c r="AE2785" s="48"/>
      <c r="AF2785" s="49"/>
      <c r="AG2785" s="48"/>
      <c r="AH2785" s="49"/>
      <c r="AI2785" s="48"/>
    </row>
    <row r="2786" spans="1:35" x14ac:dyDescent="0.25">
      <c r="A2786" s="62" t="s">
        <v>1288</v>
      </c>
      <c r="B2786" s="62" t="s">
        <v>1882</v>
      </c>
      <c r="C2786" s="63"/>
      <c r="D2786" s="64"/>
      <c r="E2786" s="65"/>
      <c r="F2786" s="66"/>
      <c r="G2786" s="63"/>
      <c r="H2786" s="67"/>
      <c r="I2786" s="68"/>
      <c r="J2786" s="68"/>
      <c r="K2786" s="34"/>
      <c r="L2786" s="75">
        <v>2786</v>
      </c>
      <c r="M2786" s="75" t="b">
        <f xml:space="preserve"> IF(AND(Edges[Relationship Date (UTC)] &gt;= Misc!$O$2, Edges[Relationship Date (UTC)] &lt;= Misc!$P$2,Edges[Tweet Date (UTC)] &gt;= Misc!$O$3, Edges[Tweet Date (UTC)] &lt;= Misc!$P$3,TRUE), TRUE, FALSE)</f>
        <v>1</v>
      </c>
      <c r="N2786" s="70"/>
      <c r="O2786" s="87" t="s">
        <v>1908</v>
      </c>
      <c r="P2786" s="90">
        <v>44081.408194444448</v>
      </c>
      <c r="Q2786" s="87" t="s">
        <v>2604</v>
      </c>
      <c r="R2786" s="87"/>
      <c r="S2786" s="87"/>
      <c r="T2786" s="87" t="s">
        <v>2743</v>
      </c>
      <c r="U2786" s="90">
        <v>44081.408194444448</v>
      </c>
      <c r="V2786" s="92" t="s">
        <v>4777</v>
      </c>
      <c r="W2786" s="87"/>
      <c r="X2786" s="87"/>
      <c r="Y2786" s="96" t="s">
        <v>6777</v>
      </c>
      <c r="Z2786" s="87"/>
      <c r="AA2786" s="48">
        <v>0</v>
      </c>
      <c r="AB2786" s="49">
        <v>0</v>
      </c>
      <c r="AC2786" s="48">
        <v>0</v>
      </c>
      <c r="AD2786" s="49">
        <v>0</v>
      </c>
      <c r="AE2786" s="48">
        <v>0</v>
      </c>
      <c r="AF2786" s="49">
        <v>0</v>
      </c>
      <c r="AG2786" s="48">
        <v>37</v>
      </c>
      <c r="AH2786" s="49">
        <v>100</v>
      </c>
      <c r="AI2786" s="48">
        <v>37</v>
      </c>
    </row>
    <row r="2787" spans="1:35" x14ac:dyDescent="0.25">
      <c r="A2787" s="62" t="s">
        <v>1289</v>
      </c>
      <c r="B2787" s="62" t="s">
        <v>1165</v>
      </c>
      <c r="C2787" s="63"/>
      <c r="D2787" s="64"/>
      <c r="E2787" s="65"/>
      <c r="F2787" s="66"/>
      <c r="G2787" s="63"/>
      <c r="H2787" s="67"/>
      <c r="I2787" s="68"/>
      <c r="J2787" s="68"/>
      <c r="K2787" s="34"/>
      <c r="L2787" s="75">
        <v>2787</v>
      </c>
      <c r="M2787" s="75" t="b">
        <f xml:space="preserve"> IF(AND(Edges[Relationship Date (UTC)] &gt;= Misc!$O$2, Edges[Relationship Date (UTC)] &lt;= Misc!$P$2,Edges[Tweet Date (UTC)] &gt;= Misc!$O$3, Edges[Tweet Date (UTC)] &lt;= Misc!$P$3,TRUE), TRUE, FALSE)</f>
        <v>1</v>
      </c>
      <c r="N2787" s="70"/>
      <c r="O2787" s="87" t="s">
        <v>1908</v>
      </c>
      <c r="P2787" s="90">
        <v>44081.407905092594</v>
      </c>
      <c r="Q2787" s="87" t="s">
        <v>1932</v>
      </c>
      <c r="R2787" s="87"/>
      <c r="S2787" s="87"/>
      <c r="T2787" s="87" t="s">
        <v>2743</v>
      </c>
      <c r="U2787" s="90">
        <v>44081.407905092594</v>
      </c>
      <c r="V2787" s="92" t="s">
        <v>4778</v>
      </c>
      <c r="W2787" s="87"/>
      <c r="X2787" s="87"/>
      <c r="Y2787" s="96" t="s">
        <v>6778</v>
      </c>
      <c r="Z2787" s="87"/>
      <c r="AA2787" s="48">
        <v>0</v>
      </c>
      <c r="AB2787" s="49">
        <v>0</v>
      </c>
      <c r="AC2787" s="48">
        <v>0</v>
      </c>
      <c r="AD2787" s="49">
        <v>0</v>
      </c>
      <c r="AE2787" s="48">
        <v>0</v>
      </c>
      <c r="AF2787" s="49">
        <v>0</v>
      </c>
      <c r="AG2787" s="48">
        <v>26</v>
      </c>
      <c r="AH2787" s="49">
        <v>100</v>
      </c>
      <c r="AI2787" s="48">
        <v>26</v>
      </c>
    </row>
    <row r="2788" spans="1:35" x14ac:dyDescent="0.25">
      <c r="A2788" s="62" t="s">
        <v>1289</v>
      </c>
      <c r="B2788" s="62" t="s">
        <v>1165</v>
      </c>
      <c r="C2788" s="63"/>
      <c r="D2788" s="64"/>
      <c r="E2788" s="65"/>
      <c r="F2788" s="66"/>
      <c r="G2788" s="63"/>
      <c r="H2788" s="67"/>
      <c r="I2788" s="68"/>
      <c r="J2788" s="68"/>
      <c r="K2788" s="34"/>
      <c r="L2788" s="75">
        <v>2788</v>
      </c>
      <c r="M2788" s="75" t="b">
        <f xml:space="preserve"> IF(AND(Edges[Relationship Date (UTC)] &gt;= Misc!$O$2, Edges[Relationship Date (UTC)] &lt;= Misc!$P$2,Edges[Tweet Date (UTC)] &gt;= Misc!$O$3, Edges[Tweet Date (UTC)] &lt;= Misc!$P$3,TRUE), TRUE, FALSE)</f>
        <v>1</v>
      </c>
      <c r="N2788" s="70"/>
      <c r="O2788" s="87" t="s">
        <v>1908</v>
      </c>
      <c r="P2788" s="90">
        <v>44081.408101851855</v>
      </c>
      <c r="Q2788" s="87" t="s">
        <v>2117</v>
      </c>
      <c r="R2788" s="87"/>
      <c r="S2788" s="87"/>
      <c r="T2788" s="87" t="s">
        <v>2747</v>
      </c>
      <c r="U2788" s="90">
        <v>44081.408101851855</v>
      </c>
      <c r="V2788" s="92" t="s">
        <v>4779</v>
      </c>
      <c r="W2788" s="87"/>
      <c r="X2788" s="87"/>
      <c r="Y2788" s="96" t="s">
        <v>6779</v>
      </c>
      <c r="Z2788" s="87"/>
      <c r="AA2788" s="48">
        <v>0</v>
      </c>
      <c r="AB2788" s="49">
        <v>0</v>
      </c>
      <c r="AC2788" s="48">
        <v>0</v>
      </c>
      <c r="AD2788" s="49">
        <v>0</v>
      </c>
      <c r="AE2788" s="48">
        <v>0</v>
      </c>
      <c r="AF2788" s="49">
        <v>0</v>
      </c>
      <c r="AG2788" s="48">
        <v>23</v>
      </c>
      <c r="AH2788" s="49">
        <v>100</v>
      </c>
      <c r="AI2788" s="48">
        <v>23</v>
      </c>
    </row>
    <row r="2789" spans="1:35" x14ac:dyDescent="0.25">
      <c r="A2789" s="62" t="s">
        <v>1289</v>
      </c>
      <c r="B2789" s="62" t="s">
        <v>1165</v>
      </c>
      <c r="C2789" s="63"/>
      <c r="D2789" s="64"/>
      <c r="E2789" s="65"/>
      <c r="F2789" s="66"/>
      <c r="G2789" s="63"/>
      <c r="H2789" s="67"/>
      <c r="I2789" s="68"/>
      <c r="J2789" s="68"/>
      <c r="K2789" s="34"/>
      <c r="L2789" s="75">
        <v>2789</v>
      </c>
      <c r="M2789" s="75" t="b">
        <f xml:space="preserve"> IF(AND(Edges[Relationship Date (UTC)] &gt;= Misc!$O$2, Edges[Relationship Date (UTC)] &lt;= Misc!$P$2,Edges[Tweet Date (UTC)] &gt;= Misc!$O$3, Edges[Tweet Date (UTC)] &lt;= Misc!$P$3,TRUE), TRUE, FALSE)</f>
        <v>1</v>
      </c>
      <c r="N2789" s="70"/>
      <c r="O2789" s="87" t="s">
        <v>1908</v>
      </c>
      <c r="P2789" s="90">
        <v>44081.408194444448</v>
      </c>
      <c r="Q2789" s="87" t="s">
        <v>2116</v>
      </c>
      <c r="R2789" s="87"/>
      <c r="S2789" s="87"/>
      <c r="T2789" s="87"/>
      <c r="U2789" s="90">
        <v>44081.408194444448</v>
      </c>
      <c r="V2789" s="92" t="s">
        <v>4780</v>
      </c>
      <c r="W2789" s="87"/>
      <c r="X2789" s="87"/>
      <c r="Y2789" s="96" t="s">
        <v>6780</v>
      </c>
      <c r="Z2789" s="87"/>
      <c r="AA2789" s="48">
        <v>0</v>
      </c>
      <c r="AB2789" s="49">
        <v>0</v>
      </c>
      <c r="AC2789" s="48">
        <v>1</v>
      </c>
      <c r="AD2789" s="49">
        <v>2.4390243902439024</v>
      </c>
      <c r="AE2789" s="48">
        <v>0</v>
      </c>
      <c r="AF2789" s="49">
        <v>0</v>
      </c>
      <c r="AG2789" s="48">
        <v>40</v>
      </c>
      <c r="AH2789" s="49">
        <v>97.560975609756099</v>
      </c>
      <c r="AI2789" s="48">
        <v>41</v>
      </c>
    </row>
    <row r="2790" spans="1:35" x14ac:dyDescent="0.25">
      <c r="A2790" s="62" t="s">
        <v>1290</v>
      </c>
      <c r="B2790" s="62" t="s">
        <v>1443</v>
      </c>
      <c r="C2790" s="63"/>
      <c r="D2790" s="64"/>
      <c r="E2790" s="65"/>
      <c r="F2790" s="66"/>
      <c r="G2790" s="63"/>
      <c r="H2790" s="67"/>
      <c r="I2790" s="68"/>
      <c r="J2790" s="68"/>
      <c r="K2790" s="34"/>
      <c r="L2790" s="75">
        <v>2790</v>
      </c>
      <c r="M2790" s="75" t="b">
        <f xml:space="preserve"> IF(AND(Edges[Relationship Date (UTC)] &gt;= Misc!$O$2, Edges[Relationship Date (UTC)] &lt;= Misc!$P$2,Edges[Tweet Date (UTC)] &gt;= Misc!$O$3, Edges[Tweet Date (UTC)] &lt;= Misc!$P$3,TRUE), TRUE, FALSE)</f>
        <v>1</v>
      </c>
      <c r="N2790" s="70"/>
      <c r="O2790" s="87" t="s">
        <v>1908</v>
      </c>
      <c r="P2790" s="90">
        <v>44081.408206018517</v>
      </c>
      <c r="Q2790" s="87" t="s">
        <v>2030</v>
      </c>
      <c r="R2790" s="87"/>
      <c r="S2790" s="87"/>
      <c r="T2790" s="87" t="s">
        <v>2777</v>
      </c>
      <c r="U2790" s="90">
        <v>44081.408206018517</v>
      </c>
      <c r="V2790" s="92" t="s">
        <v>4781</v>
      </c>
      <c r="W2790" s="87"/>
      <c r="X2790" s="87"/>
      <c r="Y2790" s="96" t="s">
        <v>6781</v>
      </c>
      <c r="Z2790" s="87"/>
      <c r="AA2790" s="48">
        <v>0</v>
      </c>
      <c r="AB2790" s="49">
        <v>0</v>
      </c>
      <c r="AC2790" s="48">
        <v>0</v>
      </c>
      <c r="AD2790" s="49">
        <v>0</v>
      </c>
      <c r="AE2790" s="48">
        <v>0</v>
      </c>
      <c r="AF2790" s="49">
        <v>0</v>
      </c>
      <c r="AG2790" s="48">
        <v>47</v>
      </c>
      <c r="AH2790" s="49">
        <v>100</v>
      </c>
      <c r="AI2790" s="48">
        <v>47</v>
      </c>
    </row>
    <row r="2791" spans="1:35" x14ac:dyDescent="0.25">
      <c r="A2791" s="62" t="s">
        <v>1291</v>
      </c>
      <c r="B2791" s="62" t="s">
        <v>1291</v>
      </c>
      <c r="C2791" s="63"/>
      <c r="D2791" s="64"/>
      <c r="E2791" s="65"/>
      <c r="F2791" s="66"/>
      <c r="G2791" s="63"/>
      <c r="H2791" s="67"/>
      <c r="I2791" s="68"/>
      <c r="J2791" s="68"/>
      <c r="K2791" s="34"/>
      <c r="L2791" s="75">
        <v>2791</v>
      </c>
      <c r="M2791" s="75" t="b">
        <f xml:space="preserve"> IF(AND(Edges[Relationship Date (UTC)] &gt;= Misc!$O$2, Edges[Relationship Date (UTC)] &lt;= Misc!$P$2,Edges[Tweet Date (UTC)] &gt;= Misc!$O$3, Edges[Tweet Date (UTC)] &lt;= Misc!$P$3,TRUE), TRUE, FALSE)</f>
        <v>1</v>
      </c>
      <c r="N2791" s="70"/>
      <c r="O2791" s="87" t="s">
        <v>178</v>
      </c>
      <c r="P2791" s="90">
        <v>44081.40625</v>
      </c>
      <c r="Q2791" s="87" t="s">
        <v>2612</v>
      </c>
      <c r="R2791" s="92" t="s">
        <v>2728</v>
      </c>
      <c r="S2791" s="87" t="s">
        <v>2738</v>
      </c>
      <c r="T2791" s="87"/>
      <c r="U2791" s="90">
        <v>44081.40625</v>
      </c>
      <c r="V2791" s="92" t="s">
        <v>4782</v>
      </c>
      <c r="W2791" s="87"/>
      <c r="X2791" s="87"/>
      <c r="Y2791" s="96" t="s">
        <v>6782</v>
      </c>
      <c r="Z2791" s="87"/>
      <c r="AA2791" s="48">
        <v>0</v>
      </c>
      <c r="AB2791" s="49">
        <v>0</v>
      </c>
      <c r="AC2791" s="48">
        <v>0</v>
      </c>
      <c r="AD2791" s="49">
        <v>0</v>
      </c>
      <c r="AE2791" s="48">
        <v>0</v>
      </c>
      <c r="AF2791" s="49">
        <v>0</v>
      </c>
      <c r="AG2791" s="48">
        <v>43</v>
      </c>
      <c r="AH2791" s="49">
        <v>100</v>
      </c>
      <c r="AI2791" s="48">
        <v>43</v>
      </c>
    </row>
    <row r="2792" spans="1:35" x14ac:dyDescent="0.25">
      <c r="A2792" s="62" t="s">
        <v>1292</v>
      </c>
      <c r="B2792" s="62" t="s">
        <v>1291</v>
      </c>
      <c r="C2792" s="63"/>
      <c r="D2792" s="64"/>
      <c r="E2792" s="65"/>
      <c r="F2792" s="66"/>
      <c r="G2792" s="63"/>
      <c r="H2792" s="67"/>
      <c r="I2792" s="68"/>
      <c r="J2792" s="68"/>
      <c r="K2792" s="34"/>
      <c r="L2792" s="75">
        <v>2792</v>
      </c>
      <c r="M2792" s="75" t="b">
        <f xml:space="preserve"> IF(AND(Edges[Relationship Date (UTC)] &gt;= Misc!$O$2, Edges[Relationship Date (UTC)] &lt;= Misc!$P$2,Edges[Tweet Date (UTC)] &gt;= Misc!$O$3, Edges[Tweet Date (UTC)] &lt;= Misc!$P$3,TRUE), TRUE, FALSE)</f>
        <v>1</v>
      </c>
      <c r="N2792" s="70"/>
      <c r="O2792" s="87" t="s">
        <v>1908</v>
      </c>
      <c r="P2792" s="90">
        <v>44081.408252314817</v>
      </c>
      <c r="Q2792" s="87" t="s">
        <v>1939</v>
      </c>
      <c r="R2792" s="87"/>
      <c r="S2792" s="87"/>
      <c r="T2792" s="87"/>
      <c r="U2792" s="90">
        <v>44081.408252314817</v>
      </c>
      <c r="V2792" s="92" t="s">
        <v>4783</v>
      </c>
      <c r="W2792" s="87"/>
      <c r="X2792" s="87"/>
      <c r="Y2792" s="96" t="s">
        <v>6783</v>
      </c>
      <c r="Z2792" s="87"/>
      <c r="AA2792" s="48">
        <v>0</v>
      </c>
      <c r="AB2792" s="49">
        <v>0</v>
      </c>
      <c r="AC2792" s="48">
        <v>0</v>
      </c>
      <c r="AD2792" s="49">
        <v>0</v>
      </c>
      <c r="AE2792" s="48">
        <v>0</v>
      </c>
      <c r="AF2792" s="49">
        <v>0</v>
      </c>
      <c r="AG2792" s="48">
        <v>47</v>
      </c>
      <c r="AH2792" s="49">
        <v>100</v>
      </c>
      <c r="AI2792" s="48">
        <v>47</v>
      </c>
    </row>
    <row r="2793" spans="1:35" x14ac:dyDescent="0.25">
      <c r="A2793" s="62" t="s">
        <v>1293</v>
      </c>
      <c r="B2793" s="62" t="s">
        <v>1884</v>
      </c>
      <c r="C2793" s="63"/>
      <c r="D2793" s="64"/>
      <c r="E2793" s="65"/>
      <c r="F2793" s="66"/>
      <c r="G2793" s="63"/>
      <c r="H2793" s="67"/>
      <c r="I2793" s="68"/>
      <c r="J2793" s="68"/>
      <c r="K2793" s="34"/>
      <c r="L2793" s="75">
        <v>2793</v>
      </c>
      <c r="M2793" s="75" t="b">
        <f xml:space="preserve"> IF(AND(Edges[Relationship Date (UTC)] &gt;= Misc!$O$2, Edges[Relationship Date (UTC)] &lt;= Misc!$P$2,Edges[Tweet Date (UTC)] &gt;= Misc!$O$3, Edges[Tweet Date (UTC)] &lt;= Misc!$P$3,TRUE), TRUE, FALSE)</f>
        <v>1</v>
      </c>
      <c r="N2793" s="70"/>
      <c r="O2793" s="87" t="s">
        <v>1908</v>
      </c>
      <c r="P2793" s="90">
        <v>44081.40457175926</v>
      </c>
      <c r="Q2793" s="87" t="s">
        <v>2613</v>
      </c>
      <c r="R2793" s="92" t="s">
        <v>2729</v>
      </c>
      <c r="S2793" s="87" t="s">
        <v>2742</v>
      </c>
      <c r="T2793" s="87" t="s">
        <v>2743</v>
      </c>
      <c r="U2793" s="90">
        <v>44081.40457175926</v>
      </c>
      <c r="V2793" s="92" t="s">
        <v>4784</v>
      </c>
      <c r="W2793" s="87"/>
      <c r="X2793" s="87"/>
      <c r="Y2793" s="96" t="s">
        <v>6784</v>
      </c>
      <c r="Z2793" s="87"/>
      <c r="AA2793" s="48">
        <v>0</v>
      </c>
      <c r="AB2793" s="49">
        <v>0</v>
      </c>
      <c r="AC2793" s="48">
        <v>0</v>
      </c>
      <c r="AD2793" s="49">
        <v>0</v>
      </c>
      <c r="AE2793" s="48">
        <v>0</v>
      </c>
      <c r="AF2793" s="49">
        <v>0</v>
      </c>
      <c r="AG2793" s="48">
        <v>15</v>
      </c>
      <c r="AH2793" s="49">
        <v>100</v>
      </c>
      <c r="AI2793" s="48">
        <v>15</v>
      </c>
    </row>
    <row r="2794" spans="1:35" x14ac:dyDescent="0.25">
      <c r="A2794" s="62" t="s">
        <v>1293</v>
      </c>
      <c r="B2794" s="62" t="s">
        <v>1165</v>
      </c>
      <c r="C2794" s="63"/>
      <c r="D2794" s="64"/>
      <c r="E2794" s="65"/>
      <c r="F2794" s="66"/>
      <c r="G2794" s="63"/>
      <c r="H2794" s="67"/>
      <c r="I2794" s="68"/>
      <c r="J2794" s="68"/>
      <c r="K2794" s="34"/>
      <c r="L2794" s="75">
        <v>2794</v>
      </c>
      <c r="M2794" s="75" t="b">
        <f xml:space="preserve"> IF(AND(Edges[Relationship Date (UTC)] &gt;= Misc!$O$2, Edges[Relationship Date (UTC)] &lt;= Misc!$P$2,Edges[Tweet Date (UTC)] &gt;= Misc!$O$3, Edges[Tweet Date (UTC)] &lt;= Misc!$P$3,TRUE), TRUE, FALSE)</f>
        <v>1</v>
      </c>
      <c r="N2794" s="70"/>
      <c r="O2794" s="87" t="s">
        <v>1908</v>
      </c>
      <c r="P2794" s="90">
        <v>44081.408252314817</v>
      </c>
      <c r="Q2794" s="87" t="s">
        <v>1932</v>
      </c>
      <c r="R2794" s="87"/>
      <c r="S2794" s="87"/>
      <c r="T2794" s="87" t="s">
        <v>2743</v>
      </c>
      <c r="U2794" s="90">
        <v>44081.408252314817</v>
      </c>
      <c r="V2794" s="92" t="s">
        <v>4785</v>
      </c>
      <c r="W2794" s="87"/>
      <c r="X2794" s="87"/>
      <c r="Y2794" s="96" t="s">
        <v>6785</v>
      </c>
      <c r="Z2794" s="87"/>
      <c r="AA2794" s="48">
        <v>0</v>
      </c>
      <c r="AB2794" s="49">
        <v>0</v>
      </c>
      <c r="AC2794" s="48">
        <v>0</v>
      </c>
      <c r="AD2794" s="49">
        <v>0</v>
      </c>
      <c r="AE2794" s="48">
        <v>0</v>
      </c>
      <c r="AF2794" s="49">
        <v>0</v>
      </c>
      <c r="AG2794" s="48">
        <v>26</v>
      </c>
      <c r="AH2794" s="49">
        <v>100</v>
      </c>
      <c r="AI2794" s="48">
        <v>26</v>
      </c>
    </row>
    <row r="2795" spans="1:35" x14ac:dyDescent="0.25">
      <c r="A2795" s="62" t="s">
        <v>1294</v>
      </c>
      <c r="B2795" s="62" t="s">
        <v>1336</v>
      </c>
      <c r="C2795" s="63"/>
      <c r="D2795" s="64"/>
      <c r="E2795" s="65"/>
      <c r="F2795" s="66"/>
      <c r="G2795" s="63"/>
      <c r="H2795" s="67"/>
      <c r="I2795" s="68"/>
      <c r="J2795" s="68"/>
      <c r="K2795" s="34"/>
      <c r="L2795" s="75">
        <v>2795</v>
      </c>
      <c r="M2795" s="75" t="b">
        <f xml:space="preserve"> IF(AND(Edges[Relationship Date (UTC)] &gt;= Misc!$O$2, Edges[Relationship Date (UTC)] &lt;= Misc!$P$2,Edges[Tweet Date (UTC)] &gt;= Misc!$O$3, Edges[Tweet Date (UTC)] &lt;= Misc!$P$3,TRUE), TRUE, FALSE)</f>
        <v>1</v>
      </c>
      <c r="N2795" s="70"/>
      <c r="O2795" s="87" t="s">
        <v>1908</v>
      </c>
      <c r="P2795" s="90">
        <v>44081.401053240741</v>
      </c>
      <c r="Q2795" s="87" t="s">
        <v>2249</v>
      </c>
      <c r="R2795" s="87"/>
      <c r="S2795" s="87"/>
      <c r="T2795" s="87" t="s">
        <v>2826</v>
      </c>
      <c r="U2795" s="90">
        <v>44081.401053240741</v>
      </c>
      <c r="V2795" s="92" t="s">
        <v>4786</v>
      </c>
      <c r="W2795" s="87"/>
      <c r="X2795" s="87"/>
      <c r="Y2795" s="96" t="s">
        <v>6786</v>
      </c>
      <c r="Z2795" s="87"/>
      <c r="AA2795" s="48">
        <v>0</v>
      </c>
      <c r="AB2795" s="49">
        <v>0</v>
      </c>
      <c r="AC2795" s="48">
        <v>0</v>
      </c>
      <c r="AD2795" s="49">
        <v>0</v>
      </c>
      <c r="AE2795" s="48">
        <v>0</v>
      </c>
      <c r="AF2795" s="49">
        <v>0</v>
      </c>
      <c r="AG2795" s="48">
        <v>32</v>
      </c>
      <c r="AH2795" s="49">
        <v>100</v>
      </c>
      <c r="AI2795" s="48">
        <v>32</v>
      </c>
    </row>
    <row r="2796" spans="1:35" x14ac:dyDescent="0.25">
      <c r="A2796" s="62" t="s">
        <v>1294</v>
      </c>
      <c r="B2796" s="62" t="s">
        <v>1336</v>
      </c>
      <c r="C2796" s="63"/>
      <c r="D2796" s="64"/>
      <c r="E2796" s="65"/>
      <c r="F2796" s="66"/>
      <c r="G2796" s="63"/>
      <c r="H2796" s="67"/>
      <c r="I2796" s="68"/>
      <c r="J2796" s="68"/>
      <c r="K2796" s="34"/>
      <c r="L2796" s="75">
        <v>2796</v>
      </c>
      <c r="M2796" s="75" t="b">
        <f xml:space="preserve"> IF(AND(Edges[Relationship Date (UTC)] &gt;= Misc!$O$2, Edges[Relationship Date (UTC)] &lt;= Misc!$P$2,Edges[Tweet Date (UTC)] &gt;= Misc!$O$3, Edges[Tweet Date (UTC)] &lt;= Misc!$P$3,TRUE), TRUE, FALSE)</f>
        <v>1</v>
      </c>
      <c r="N2796" s="70"/>
      <c r="O2796" s="87" t="s">
        <v>1908</v>
      </c>
      <c r="P2796" s="90">
        <v>44081.408020833333</v>
      </c>
      <c r="Q2796" s="87" t="s">
        <v>2595</v>
      </c>
      <c r="R2796" s="87"/>
      <c r="S2796" s="87"/>
      <c r="T2796" s="87"/>
      <c r="U2796" s="90">
        <v>44081.408020833333</v>
      </c>
      <c r="V2796" s="92" t="s">
        <v>4787</v>
      </c>
      <c r="W2796" s="87"/>
      <c r="X2796" s="87"/>
      <c r="Y2796" s="96" t="s">
        <v>6787</v>
      </c>
      <c r="Z2796" s="87"/>
      <c r="AA2796" s="48">
        <v>1</v>
      </c>
      <c r="AB2796" s="49">
        <v>4.5454545454545459</v>
      </c>
      <c r="AC2796" s="48">
        <v>2</v>
      </c>
      <c r="AD2796" s="49">
        <v>9.0909090909090917</v>
      </c>
      <c r="AE2796" s="48">
        <v>0</v>
      </c>
      <c r="AF2796" s="49">
        <v>0</v>
      </c>
      <c r="AG2796" s="48">
        <v>19</v>
      </c>
      <c r="AH2796" s="49">
        <v>86.36363636363636</v>
      </c>
      <c r="AI2796" s="48">
        <v>22</v>
      </c>
    </row>
    <row r="2797" spans="1:35" x14ac:dyDescent="0.25">
      <c r="A2797" s="62" t="s">
        <v>1294</v>
      </c>
      <c r="B2797" s="62" t="s">
        <v>1859</v>
      </c>
      <c r="C2797" s="63"/>
      <c r="D2797" s="64"/>
      <c r="E2797" s="65"/>
      <c r="F2797" s="66"/>
      <c r="G2797" s="63"/>
      <c r="H2797" s="67"/>
      <c r="I2797" s="68"/>
      <c r="J2797" s="68"/>
      <c r="K2797" s="34"/>
      <c r="L2797" s="75">
        <v>2797</v>
      </c>
      <c r="M2797" s="75" t="b">
        <f xml:space="preserve"> IF(AND(Edges[Relationship Date (UTC)] &gt;= Misc!$O$2, Edges[Relationship Date (UTC)] &lt;= Misc!$P$2,Edges[Tweet Date (UTC)] &gt;= Misc!$O$3, Edges[Tweet Date (UTC)] &lt;= Misc!$P$3,TRUE), TRUE, FALSE)</f>
        <v>1</v>
      </c>
      <c r="N2797" s="70"/>
      <c r="O2797" s="87" t="s">
        <v>1908</v>
      </c>
      <c r="P2797" s="90">
        <v>44081.408113425925</v>
      </c>
      <c r="Q2797" s="87" t="s">
        <v>2557</v>
      </c>
      <c r="R2797" s="87"/>
      <c r="S2797" s="87"/>
      <c r="T2797" s="87"/>
      <c r="U2797" s="90">
        <v>44081.408113425925</v>
      </c>
      <c r="V2797" s="92" t="s">
        <v>4788</v>
      </c>
      <c r="W2797" s="87"/>
      <c r="X2797" s="87"/>
      <c r="Y2797" s="96" t="s">
        <v>6788</v>
      </c>
      <c r="Z2797" s="87"/>
      <c r="AA2797" s="48"/>
      <c r="AB2797" s="49"/>
      <c r="AC2797" s="48"/>
      <c r="AD2797" s="49"/>
      <c r="AE2797" s="48"/>
      <c r="AF2797" s="49"/>
      <c r="AG2797" s="48"/>
      <c r="AH2797" s="49"/>
      <c r="AI2797" s="48"/>
    </row>
    <row r="2798" spans="1:35" x14ac:dyDescent="0.25">
      <c r="A2798" s="62" t="s">
        <v>1294</v>
      </c>
      <c r="B2798" s="62" t="s">
        <v>1860</v>
      </c>
      <c r="C2798" s="63"/>
      <c r="D2798" s="64"/>
      <c r="E2798" s="65"/>
      <c r="F2798" s="66"/>
      <c r="G2798" s="63"/>
      <c r="H2798" s="67"/>
      <c r="I2798" s="68"/>
      <c r="J2798" s="68"/>
      <c r="K2798" s="34"/>
      <c r="L2798" s="75">
        <v>2798</v>
      </c>
      <c r="M2798" s="75" t="b">
        <f xml:space="preserve"> IF(AND(Edges[Relationship Date (UTC)] &gt;= Misc!$O$2, Edges[Relationship Date (UTC)] &lt;= Misc!$P$2,Edges[Tweet Date (UTC)] &gt;= Misc!$O$3, Edges[Tweet Date (UTC)] &lt;= Misc!$P$3,TRUE), TRUE, FALSE)</f>
        <v>1</v>
      </c>
      <c r="N2798" s="70"/>
      <c r="O2798" s="87" t="s">
        <v>1908</v>
      </c>
      <c r="P2798" s="90">
        <v>44081.408113425925</v>
      </c>
      <c r="Q2798" s="87" t="s">
        <v>2557</v>
      </c>
      <c r="R2798" s="87"/>
      <c r="S2798" s="87"/>
      <c r="T2798" s="87"/>
      <c r="U2798" s="90">
        <v>44081.408113425925</v>
      </c>
      <c r="V2798" s="92" t="s">
        <v>4788</v>
      </c>
      <c r="W2798" s="87"/>
      <c r="X2798" s="87"/>
      <c r="Y2798" s="96" t="s">
        <v>6788</v>
      </c>
      <c r="Z2798" s="87"/>
      <c r="AA2798" s="48">
        <v>0</v>
      </c>
      <c r="AB2798" s="49">
        <v>0</v>
      </c>
      <c r="AC2798" s="48">
        <v>0</v>
      </c>
      <c r="AD2798" s="49">
        <v>0</v>
      </c>
      <c r="AE2798" s="48">
        <v>0</v>
      </c>
      <c r="AF2798" s="49">
        <v>0</v>
      </c>
      <c r="AG2798" s="48">
        <v>25</v>
      </c>
      <c r="AH2798" s="49">
        <v>100</v>
      </c>
      <c r="AI2798" s="48">
        <v>25</v>
      </c>
    </row>
    <row r="2799" spans="1:35" x14ac:dyDescent="0.25">
      <c r="A2799" s="62" t="s">
        <v>1294</v>
      </c>
      <c r="B2799" s="62" t="s">
        <v>1336</v>
      </c>
      <c r="C2799" s="63"/>
      <c r="D2799" s="64"/>
      <c r="E2799" s="65"/>
      <c r="F2799" s="66"/>
      <c r="G2799" s="63"/>
      <c r="H2799" s="67"/>
      <c r="I2799" s="68"/>
      <c r="J2799" s="68"/>
      <c r="K2799" s="34"/>
      <c r="L2799" s="75">
        <v>2799</v>
      </c>
      <c r="M2799" s="75" t="b">
        <f xml:space="preserve"> IF(AND(Edges[Relationship Date (UTC)] &gt;= Misc!$O$2, Edges[Relationship Date (UTC)] &lt;= Misc!$P$2,Edges[Tweet Date (UTC)] &gt;= Misc!$O$3, Edges[Tweet Date (UTC)] &lt;= Misc!$P$3,TRUE), TRUE, FALSE)</f>
        <v>1</v>
      </c>
      <c r="N2799" s="70"/>
      <c r="O2799" s="87" t="s">
        <v>1908</v>
      </c>
      <c r="P2799" s="90">
        <v>44081.408113425925</v>
      </c>
      <c r="Q2799" s="87" t="s">
        <v>2557</v>
      </c>
      <c r="R2799" s="87"/>
      <c r="S2799" s="87"/>
      <c r="T2799" s="87"/>
      <c r="U2799" s="90">
        <v>44081.408113425925</v>
      </c>
      <c r="V2799" s="92" t="s">
        <v>4788</v>
      </c>
      <c r="W2799" s="87"/>
      <c r="X2799" s="87"/>
      <c r="Y2799" s="96" t="s">
        <v>6788</v>
      </c>
      <c r="Z2799" s="87"/>
      <c r="AA2799" s="48"/>
      <c r="AB2799" s="49"/>
      <c r="AC2799" s="48"/>
      <c r="AD2799" s="49"/>
      <c r="AE2799" s="48"/>
      <c r="AF2799" s="49"/>
      <c r="AG2799" s="48"/>
      <c r="AH2799" s="49"/>
      <c r="AI2799" s="48"/>
    </row>
    <row r="2800" spans="1:35" x14ac:dyDescent="0.25">
      <c r="A2800" s="62" t="s">
        <v>1294</v>
      </c>
      <c r="B2800" s="62" t="s">
        <v>1336</v>
      </c>
      <c r="C2800" s="63"/>
      <c r="D2800" s="64"/>
      <c r="E2800" s="65"/>
      <c r="F2800" s="66"/>
      <c r="G2800" s="63"/>
      <c r="H2800" s="67"/>
      <c r="I2800" s="68"/>
      <c r="J2800" s="68"/>
      <c r="K2800" s="34"/>
      <c r="L2800" s="75">
        <v>2800</v>
      </c>
      <c r="M2800" s="75" t="b">
        <f xml:space="preserve"> IF(AND(Edges[Relationship Date (UTC)] &gt;= Misc!$O$2, Edges[Relationship Date (UTC)] &lt;= Misc!$P$2,Edges[Tweet Date (UTC)] &gt;= Misc!$O$3, Edges[Tweet Date (UTC)] &lt;= Misc!$P$3,TRUE), TRUE, FALSE)</f>
        <v>1</v>
      </c>
      <c r="N2800" s="70"/>
      <c r="O2800" s="87" t="s">
        <v>1908</v>
      </c>
      <c r="P2800" s="90">
        <v>44081.408263888887</v>
      </c>
      <c r="Q2800" s="87" t="s">
        <v>2602</v>
      </c>
      <c r="R2800" s="87"/>
      <c r="S2800" s="87"/>
      <c r="T2800" s="87"/>
      <c r="U2800" s="90">
        <v>44081.408263888887</v>
      </c>
      <c r="V2800" s="92" t="s">
        <v>4789</v>
      </c>
      <c r="W2800" s="87"/>
      <c r="X2800" s="87"/>
      <c r="Y2800" s="96" t="s">
        <v>6789</v>
      </c>
      <c r="Z2800" s="87"/>
      <c r="AA2800" s="48">
        <v>0</v>
      </c>
      <c r="AB2800" s="49">
        <v>0</v>
      </c>
      <c r="AC2800" s="48">
        <v>1</v>
      </c>
      <c r="AD2800" s="49">
        <v>4.3478260869565215</v>
      </c>
      <c r="AE2800" s="48">
        <v>0</v>
      </c>
      <c r="AF2800" s="49">
        <v>0</v>
      </c>
      <c r="AG2800" s="48">
        <v>22</v>
      </c>
      <c r="AH2800" s="49">
        <v>95.652173913043484</v>
      </c>
      <c r="AI2800" s="48">
        <v>23</v>
      </c>
    </row>
    <row r="2801" spans="1:35" x14ac:dyDescent="0.25">
      <c r="A2801" s="62" t="s">
        <v>1295</v>
      </c>
      <c r="B2801" s="62" t="s">
        <v>1165</v>
      </c>
      <c r="C2801" s="63"/>
      <c r="D2801" s="64"/>
      <c r="E2801" s="65"/>
      <c r="F2801" s="66"/>
      <c r="G2801" s="63"/>
      <c r="H2801" s="67"/>
      <c r="I2801" s="68"/>
      <c r="J2801" s="68"/>
      <c r="K2801" s="34"/>
      <c r="L2801" s="75">
        <v>2801</v>
      </c>
      <c r="M2801" s="75" t="b">
        <f xml:space="preserve"> IF(AND(Edges[Relationship Date (UTC)] &gt;= Misc!$O$2, Edges[Relationship Date (UTC)] &lt;= Misc!$P$2,Edges[Tweet Date (UTC)] &gt;= Misc!$O$3, Edges[Tweet Date (UTC)] &lt;= Misc!$P$3,TRUE), TRUE, FALSE)</f>
        <v>1</v>
      </c>
      <c r="N2801" s="70"/>
      <c r="O2801" s="87" t="s">
        <v>1908</v>
      </c>
      <c r="P2801" s="90">
        <v>44081.408263888887</v>
      </c>
      <c r="Q2801" s="87" t="s">
        <v>1921</v>
      </c>
      <c r="R2801" s="87"/>
      <c r="S2801" s="87"/>
      <c r="T2801" s="87" t="s">
        <v>2747</v>
      </c>
      <c r="U2801" s="90">
        <v>44081.408263888887</v>
      </c>
      <c r="V2801" s="92" t="s">
        <v>4790</v>
      </c>
      <c r="W2801" s="87"/>
      <c r="X2801" s="87"/>
      <c r="Y2801" s="96" t="s">
        <v>6790</v>
      </c>
      <c r="Z2801" s="87"/>
      <c r="AA2801" s="48">
        <v>0</v>
      </c>
      <c r="AB2801" s="49">
        <v>0</v>
      </c>
      <c r="AC2801" s="48">
        <v>0</v>
      </c>
      <c r="AD2801" s="49">
        <v>0</v>
      </c>
      <c r="AE2801" s="48">
        <v>0</v>
      </c>
      <c r="AF2801" s="49">
        <v>0</v>
      </c>
      <c r="AG2801" s="48">
        <v>26</v>
      </c>
      <c r="AH2801" s="49">
        <v>100</v>
      </c>
      <c r="AI2801" s="48">
        <v>26</v>
      </c>
    </row>
    <row r="2802" spans="1:35" x14ac:dyDescent="0.25">
      <c r="A2802" s="62" t="s">
        <v>1296</v>
      </c>
      <c r="B2802" s="62" t="s">
        <v>1165</v>
      </c>
      <c r="C2802" s="63"/>
      <c r="D2802" s="64"/>
      <c r="E2802" s="65"/>
      <c r="F2802" s="66"/>
      <c r="G2802" s="63"/>
      <c r="H2802" s="67"/>
      <c r="I2802" s="68"/>
      <c r="J2802" s="68"/>
      <c r="K2802" s="34"/>
      <c r="L2802" s="75">
        <v>2802</v>
      </c>
      <c r="M2802" s="75" t="b">
        <f xml:space="preserve"> IF(AND(Edges[Relationship Date (UTC)] &gt;= Misc!$O$2, Edges[Relationship Date (UTC)] &lt;= Misc!$P$2,Edges[Tweet Date (UTC)] &gt;= Misc!$O$3, Edges[Tweet Date (UTC)] &lt;= Misc!$P$3,TRUE), TRUE, FALSE)</f>
        <v>1</v>
      </c>
      <c r="N2802" s="70"/>
      <c r="O2802" s="87" t="s">
        <v>1908</v>
      </c>
      <c r="P2802" s="90">
        <v>44081.408275462964</v>
      </c>
      <c r="Q2802" s="87" t="s">
        <v>2614</v>
      </c>
      <c r="R2802" s="87"/>
      <c r="S2802" s="87"/>
      <c r="T2802" s="87"/>
      <c r="U2802" s="90">
        <v>44081.408275462964</v>
      </c>
      <c r="V2802" s="92" t="s">
        <v>4791</v>
      </c>
      <c r="W2802" s="87"/>
      <c r="X2802" s="87"/>
      <c r="Y2802" s="96" t="s">
        <v>6791</v>
      </c>
      <c r="Z2802" s="87"/>
      <c r="AA2802" s="48">
        <v>0</v>
      </c>
      <c r="AB2802" s="49">
        <v>0</v>
      </c>
      <c r="AC2802" s="48">
        <v>0</v>
      </c>
      <c r="AD2802" s="49">
        <v>0</v>
      </c>
      <c r="AE2802" s="48">
        <v>0</v>
      </c>
      <c r="AF2802" s="49">
        <v>0</v>
      </c>
      <c r="AG2802" s="48">
        <v>42</v>
      </c>
      <c r="AH2802" s="49">
        <v>100</v>
      </c>
      <c r="AI2802" s="48">
        <v>42</v>
      </c>
    </row>
    <row r="2803" spans="1:35" x14ac:dyDescent="0.25">
      <c r="A2803" s="62" t="s">
        <v>1297</v>
      </c>
      <c r="B2803" s="62" t="s">
        <v>1336</v>
      </c>
      <c r="C2803" s="63"/>
      <c r="D2803" s="64"/>
      <c r="E2803" s="65"/>
      <c r="F2803" s="66"/>
      <c r="G2803" s="63"/>
      <c r="H2803" s="67"/>
      <c r="I2803" s="68"/>
      <c r="J2803" s="68"/>
      <c r="K2803" s="34"/>
      <c r="L2803" s="75">
        <v>2803</v>
      </c>
      <c r="M2803" s="75" t="b">
        <f xml:space="preserve"> IF(AND(Edges[Relationship Date (UTC)] &gt;= Misc!$O$2, Edges[Relationship Date (UTC)] &lt;= Misc!$P$2,Edges[Tweet Date (UTC)] &gt;= Misc!$O$3, Edges[Tweet Date (UTC)] &lt;= Misc!$P$3,TRUE), TRUE, FALSE)</f>
        <v>1</v>
      </c>
      <c r="N2803" s="70"/>
      <c r="O2803" s="87" t="s">
        <v>1908</v>
      </c>
      <c r="P2803" s="90">
        <v>44081.384456018517</v>
      </c>
      <c r="Q2803" s="87" t="s">
        <v>2249</v>
      </c>
      <c r="R2803" s="87"/>
      <c r="S2803" s="87"/>
      <c r="T2803" s="87" t="s">
        <v>2826</v>
      </c>
      <c r="U2803" s="90">
        <v>44081.384456018517</v>
      </c>
      <c r="V2803" s="92" t="s">
        <v>4792</v>
      </c>
      <c r="W2803" s="87"/>
      <c r="X2803" s="87"/>
      <c r="Y2803" s="96" t="s">
        <v>6792</v>
      </c>
      <c r="Z2803" s="87"/>
      <c r="AA2803" s="48">
        <v>0</v>
      </c>
      <c r="AB2803" s="49">
        <v>0</v>
      </c>
      <c r="AC2803" s="48">
        <v>0</v>
      </c>
      <c r="AD2803" s="49">
        <v>0</v>
      </c>
      <c r="AE2803" s="48">
        <v>0</v>
      </c>
      <c r="AF2803" s="49">
        <v>0</v>
      </c>
      <c r="AG2803" s="48">
        <v>32</v>
      </c>
      <c r="AH2803" s="49">
        <v>100</v>
      </c>
      <c r="AI2803" s="48">
        <v>32</v>
      </c>
    </row>
    <row r="2804" spans="1:35" x14ac:dyDescent="0.25">
      <c r="A2804" s="62" t="s">
        <v>1297</v>
      </c>
      <c r="B2804" s="62" t="s">
        <v>1336</v>
      </c>
      <c r="C2804" s="63"/>
      <c r="D2804" s="64"/>
      <c r="E2804" s="65"/>
      <c r="F2804" s="66"/>
      <c r="G2804" s="63"/>
      <c r="H2804" s="67"/>
      <c r="I2804" s="68"/>
      <c r="J2804" s="68"/>
      <c r="K2804" s="34"/>
      <c r="L2804" s="75">
        <v>2804</v>
      </c>
      <c r="M2804" s="75" t="b">
        <f xml:space="preserve"> IF(AND(Edges[Relationship Date (UTC)] &gt;= Misc!$O$2, Edges[Relationship Date (UTC)] &lt;= Misc!$P$2,Edges[Tweet Date (UTC)] &gt;= Misc!$O$3, Edges[Tweet Date (UTC)] &lt;= Misc!$P$3,TRUE), TRUE, FALSE)</f>
        <v>1</v>
      </c>
      <c r="N2804" s="70"/>
      <c r="O2804" s="87" t="s">
        <v>1908</v>
      </c>
      <c r="P2804" s="90">
        <v>44081.407187500001</v>
      </c>
      <c r="Q2804" s="87" t="s">
        <v>2595</v>
      </c>
      <c r="R2804" s="87"/>
      <c r="S2804" s="87"/>
      <c r="T2804" s="87"/>
      <c r="U2804" s="90">
        <v>44081.407187500001</v>
      </c>
      <c r="V2804" s="92" t="s">
        <v>4793</v>
      </c>
      <c r="W2804" s="87"/>
      <c r="X2804" s="87"/>
      <c r="Y2804" s="96" t="s">
        <v>6793</v>
      </c>
      <c r="Z2804" s="87"/>
      <c r="AA2804" s="48">
        <v>1</v>
      </c>
      <c r="AB2804" s="49">
        <v>4.5454545454545459</v>
      </c>
      <c r="AC2804" s="48">
        <v>2</v>
      </c>
      <c r="AD2804" s="49">
        <v>9.0909090909090917</v>
      </c>
      <c r="AE2804" s="48">
        <v>0</v>
      </c>
      <c r="AF2804" s="49">
        <v>0</v>
      </c>
      <c r="AG2804" s="48">
        <v>19</v>
      </c>
      <c r="AH2804" s="49">
        <v>86.36363636363636</v>
      </c>
      <c r="AI2804" s="48">
        <v>22</v>
      </c>
    </row>
    <row r="2805" spans="1:35" x14ac:dyDescent="0.25">
      <c r="A2805" s="62" t="s">
        <v>1297</v>
      </c>
      <c r="B2805" s="62" t="s">
        <v>1859</v>
      </c>
      <c r="C2805" s="63"/>
      <c r="D2805" s="64"/>
      <c r="E2805" s="65"/>
      <c r="F2805" s="66"/>
      <c r="G2805" s="63"/>
      <c r="H2805" s="67"/>
      <c r="I2805" s="68"/>
      <c r="J2805" s="68"/>
      <c r="K2805" s="34"/>
      <c r="L2805" s="75">
        <v>2805</v>
      </c>
      <c r="M2805" s="75" t="b">
        <f xml:space="preserve"> IF(AND(Edges[Relationship Date (UTC)] &gt;= Misc!$O$2, Edges[Relationship Date (UTC)] &lt;= Misc!$P$2,Edges[Tweet Date (UTC)] &gt;= Misc!$O$3, Edges[Tweet Date (UTC)] &lt;= Misc!$P$3,TRUE), TRUE, FALSE)</f>
        <v>1</v>
      </c>
      <c r="N2805" s="70"/>
      <c r="O2805" s="87" t="s">
        <v>1908</v>
      </c>
      <c r="P2805" s="90">
        <v>44081.408310185187</v>
      </c>
      <c r="Q2805" s="87" t="s">
        <v>2557</v>
      </c>
      <c r="R2805" s="87"/>
      <c r="S2805" s="87"/>
      <c r="T2805" s="87"/>
      <c r="U2805" s="90">
        <v>44081.408310185187</v>
      </c>
      <c r="V2805" s="92" t="s">
        <v>4794</v>
      </c>
      <c r="W2805" s="87"/>
      <c r="X2805" s="87"/>
      <c r="Y2805" s="96" t="s">
        <v>6794</v>
      </c>
      <c r="Z2805" s="87"/>
      <c r="AA2805" s="48"/>
      <c r="AB2805" s="49"/>
      <c r="AC2805" s="48"/>
      <c r="AD2805" s="49"/>
      <c r="AE2805" s="48"/>
      <c r="AF2805" s="49"/>
      <c r="AG2805" s="48"/>
      <c r="AH2805" s="49"/>
      <c r="AI2805" s="48"/>
    </row>
    <row r="2806" spans="1:35" x14ac:dyDescent="0.25">
      <c r="A2806" s="62" t="s">
        <v>1297</v>
      </c>
      <c r="B2806" s="62" t="s">
        <v>1860</v>
      </c>
      <c r="C2806" s="63"/>
      <c r="D2806" s="64"/>
      <c r="E2806" s="65"/>
      <c r="F2806" s="66"/>
      <c r="G2806" s="63"/>
      <c r="H2806" s="67"/>
      <c r="I2806" s="68"/>
      <c r="J2806" s="68"/>
      <c r="K2806" s="34"/>
      <c r="L2806" s="75">
        <v>2806</v>
      </c>
      <c r="M2806" s="75" t="b">
        <f xml:space="preserve"> IF(AND(Edges[Relationship Date (UTC)] &gt;= Misc!$O$2, Edges[Relationship Date (UTC)] &lt;= Misc!$P$2,Edges[Tweet Date (UTC)] &gt;= Misc!$O$3, Edges[Tweet Date (UTC)] &lt;= Misc!$P$3,TRUE), TRUE, FALSE)</f>
        <v>1</v>
      </c>
      <c r="N2806" s="70"/>
      <c r="O2806" s="87" t="s">
        <v>1908</v>
      </c>
      <c r="P2806" s="90">
        <v>44081.408310185187</v>
      </c>
      <c r="Q2806" s="87" t="s">
        <v>2557</v>
      </c>
      <c r="R2806" s="87"/>
      <c r="S2806" s="87"/>
      <c r="T2806" s="87"/>
      <c r="U2806" s="90">
        <v>44081.408310185187</v>
      </c>
      <c r="V2806" s="92" t="s">
        <v>4794</v>
      </c>
      <c r="W2806" s="87"/>
      <c r="X2806" s="87"/>
      <c r="Y2806" s="96" t="s">
        <v>6794</v>
      </c>
      <c r="Z2806" s="87"/>
      <c r="AA2806" s="48"/>
      <c r="AB2806" s="49"/>
      <c r="AC2806" s="48"/>
      <c r="AD2806" s="49"/>
      <c r="AE2806" s="48"/>
      <c r="AF2806" s="49"/>
      <c r="AG2806" s="48"/>
      <c r="AH2806" s="49"/>
      <c r="AI2806" s="48"/>
    </row>
    <row r="2807" spans="1:35" x14ac:dyDescent="0.25">
      <c r="A2807" s="62" t="s">
        <v>1297</v>
      </c>
      <c r="B2807" s="62" t="s">
        <v>1336</v>
      </c>
      <c r="C2807" s="63"/>
      <c r="D2807" s="64"/>
      <c r="E2807" s="65"/>
      <c r="F2807" s="66"/>
      <c r="G2807" s="63"/>
      <c r="H2807" s="67"/>
      <c r="I2807" s="68"/>
      <c r="J2807" s="68"/>
      <c r="K2807" s="34"/>
      <c r="L2807" s="75">
        <v>2807</v>
      </c>
      <c r="M2807" s="75" t="b">
        <f xml:space="preserve"> IF(AND(Edges[Relationship Date (UTC)] &gt;= Misc!$O$2, Edges[Relationship Date (UTC)] &lt;= Misc!$P$2,Edges[Tweet Date (UTC)] &gt;= Misc!$O$3, Edges[Tweet Date (UTC)] &lt;= Misc!$P$3,TRUE), TRUE, FALSE)</f>
        <v>1</v>
      </c>
      <c r="N2807" s="70"/>
      <c r="O2807" s="87" t="s">
        <v>1908</v>
      </c>
      <c r="P2807" s="90">
        <v>44081.408310185187</v>
      </c>
      <c r="Q2807" s="87" t="s">
        <v>2557</v>
      </c>
      <c r="R2807" s="87"/>
      <c r="S2807" s="87"/>
      <c r="T2807" s="87"/>
      <c r="U2807" s="90">
        <v>44081.408310185187</v>
      </c>
      <c r="V2807" s="92" t="s">
        <v>4794</v>
      </c>
      <c r="W2807" s="87"/>
      <c r="X2807" s="87"/>
      <c r="Y2807" s="96" t="s">
        <v>6794</v>
      </c>
      <c r="Z2807" s="87"/>
      <c r="AA2807" s="48">
        <v>0</v>
      </c>
      <c r="AB2807" s="49">
        <v>0</v>
      </c>
      <c r="AC2807" s="48">
        <v>0</v>
      </c>
      <c r="AD2807" s="49">
        <v>0</v>
      </c>
      <c r="AE2807" s="48">
        <v>0</v>
      </c>
      <c r="AF2807" s="49">
        <v>0</v>
      </c>
      <c r="AG2807" s="48">
        <v>25</v>
      </c>
      <c r="AH2807" s="49">
        <v>100</v>
      </c>
      <c r="AI2807" s="48">
        <v>25</v>
      </c>
    </row>
    <row r="2808" spans="1:35" x14ac:dyDescent="0.25">
      <c r="A2808" s="62" t="s">
        <v>1298</v>
      </c>
      <c r="B2808" s="62" t="s">
        <v>1336</v>
      </c>
      <c r="C2808" s="63"/>
      <c r="D2808" s="64"/>
      <c r="E2808" s="65"/>
      <c r="F2808" s="66"/>
      <c r="G2808" s="63"/>
      <c r="H2808" s="67"/>
      <c r="I2808" s="68"/>
      <c r="J2808" s="68"/>
      <c r="K2808" s="34"/>
      <c r="L2808" s="75">
        <v>2808</v>
      </c>
      <c r="M2808" s="75" t="b">
        <f xml:space="preserve"> IF(AND(Edges[Relationship Date (UTC)] &gt;= Misc!$O$2, Edges[Relationship Date (UTC)] &lt;= Misc!$P$2,Edges[Tweet Date (UTC)] &gt;= Misc!$O$3, Edges[Tweet Date (UTC)] &lt;= Misc!$P$3,TRUE), TRUE, FALSE)</f>
        <v>1</v>
      </c>
      <c r="N2808" s="70"/>
      <c r="O2808" s="87" t="s">
        <v>1908</v>
      </c>
      <c r="P2808" s="90">
        <v>44081.389189814814</v>
      </c>
      <c r="Q2808" s="87" t="s">
        <v>2249</v>
      </c>
      <c r="R2808" s="87"/>
      <c r="S2808" s="87"/>
      <c r="T2808" s="87" t="s">
        <v>2826</v>
      </c>
      <c r="U2808" s="90">
        <v>44081.389189814814</v>
      </c>
      <c r="V2808" s="92" t="s">
        <v>4795</v>
      </c>
      <c r="W2808" s="87"/>
      <c r="X2808" s="87"/>
      <c r="Y2808" s="96" t="s">
        <v>6795</v>
      </c>
      <c r="Z2808" s="87"/>
      <c r="AA2808" s="48">
        <v>0</v>
      </c>
      <c r="AB2808" s="49">
        <v>0</v>
      </c>
      <c r="AC2808" s="48">
        <v>0</v>
      </c>
      <c r="AD2808" s="49">
        <v>0</v>
      </c>
      <c r="AE2808" s="48">
        <v>0</v>
      </c>
      <c r="AF2808" s="49">
        <v>0</v>
      </c>
      <c r="AG2808" s="48">
        <v>32</v>
      </c>
      <c r="AH2808" s="49">
        <v>100</v>
      </c>
      <c r="AI2808" s="48">
        <v>32</v>
      </c>
    </row>
    <row r="2809" spans="1:35" x14ac:dyDescent="0.25">
      <c r="A2809" s="62" t="s">
        <v>1298</v>
      </c>
      <c r="B2809" s="62" t="s">
        <v>1336</v>
      </c>
      <c r="C2809" s="63"/>
      <c r="D2809" s="64"/>
      <c r="E2809" s="65"/>
      <c r="F2809" s="66"/>
      <c r="G2809" s="63"/>
      <c r="H2809" s="67"/>
      <c r="I2809" s="68"/>
      <c r="J2809" s="68"/>
      <c r="K2809" s="34"/>
      <c r="L2809" s="75">
        <v>2809</v>
      </c>
      <c r="M2809" s="75" t="b">
        <f xml:space="preserve"> IF(AND(Edges[Relationship Date (UTC)] &gt;= Misc!$O$2, Edges[Relationship Date (UTC)] &lt;= Misc!$P$2,Edges[Tweet Date (UTC)] &gt;= Misc!$O$3, Edges[Tweet Date (UTC)] &lt;= Misc!$P$3,TRUE), TRUE, FALSE)</f>
        <v>1</v>
      </c>
      <c r="N2809" s="70"/>
      <c r="O2809" s="87" t="s">
        <v>1908</v>
      </c>
      <c r="P2809" s="90">
        <v>44081.408125000002</v>
      </c>
      <c r="Q2809" s="87" t="s">
        <v>2595</v>
      </c>
      <c r="R2809" s="87"/>
      <c r="S2809" s="87"/>
      <c r="T2809" s="87"/>
      <c r="U2809" s="90">
        <v>44081.408125000002</v>
      </c>
      <c r="V2809" s="92" t="s">
        <v>4796</v>
      </c>
      <c r="W2809" s="87"/>
      <c r="X2809" s="87"/>
      <c r="Y2809" s="96" t="s">
        <v>6796</v>
      </c>
      <c r="Z2809" s="87"/>
      <c r="AA2809" s="48">
        <v>1</v>
      </c>
      <c r="AB2809" s="49">
        <v>4.5454545454545459</v>
      </c>
      <c r="AC2809" s="48">
        <v>2</v>
      </c>
      <c r="AD2809" s="49">
        <v>9.0909090909090917</v>
      </c>
      <c r="AE2809" s="48">
        <v>0</v>
      </c>
      <c r="AF2809" s="49">
        <v>0</v>
      </c>
      <c r="AG2809" s="48">
        <v>19</v>
      </c>
      <c r="AH2809" s="49">
        <v>86.36363636363636</v>
      </c>
      <c r="AI2809" s="48">
        <v>22</v>
      </c>
    </row>
    <row r="2810" spans="1:35" x14ac:dyDescent="0.25">
      <c r="A2810" s="62" t="s">
        <v>1298</v>
      </c>
      <c r="B2810" s="62" t="s">
        <v>1859</v>
      </c>
      <c r="C2810" s="63"/>
      <c r="D2810" s="64"/>
      <c r="E2810" s="65"/>
      <c r="F2810" s="66"/>
      <c r="G2810" s="63"/>
      <c r="H2810" s="67"/>
      <c r="I2810" s="68"/>
      <c r="J2810" s="68"/>
      <c r="K2810" s="34"/>
      <c r="L2810" s="75">
        <v>2810</v>
      </c>
      <c r="M2810" s="75" t="b">
        <f xml:space="preserve"> IF(AND(Edges[Relationship Date (UTC)] &gt;= Misc!$O$2, Edges[Relationship Date (UTC)] &lt;= Misc!$P$2,Edges[Tweet Date (UTC)] &gt;= Misc!$O$3, Edges[Tweet Date (UTC)] &lt;= Misc!$P$3,TRUE), TRUE, FALSE)</f>
        <v>1</v>
      </c>
      <c r="N2810" s="70"/>
      <c r="O2810" s="87" t="s">
        <v>1908</v>
      </c>
      <c r="P2810" s="90">
        <v>44081.408182870371</v>
      </c>
      <c r="Q2810" s="87" t="s">
        <v>2557</v>
      </c>
      <c r="R2810" s="87"/>
      <c r="S2810" s="87"/>
      <c r="T2810" s="87"/>
      <c r="U2810" s="90">
        <v>44081.408182870371</v>
      </c>
      <c r="V2810" s="92" t="s">
        <v>4797</v>
      </c>
      <c r="W2810" s="87"/>
      <c r="X2810" s="87"/>
      <c r="Y2810" s="96" t="s">
        <v>6797</v>
      </c>
      <c r="Z2810" s="87"/>
      <c r="AA2810" s="48"/>
      <c r="AB2810" s="49"/>
      <c r="AC2810" s="48"/>
      <c r="AD2810" s="49"/>
      <c r="AE2810" s="48"/>
      <c r="AF2810" s="49"/>
      <c r="AG2810" s="48"/>
      <c r="AH2810" s="49"/>
      <c r="AI2810" s="48"/>
    </row>
    <row r="2811" spans="1:35" x14ac:dyDescent="0.25">
      <c r="A2811" s="62" t="s">
        <v>1298</v>
      </c>
      <c r="B2811" s="62" t="s">
        <v>1860</v>
      </c>
      <c r="C2811" s="63"/>
      <c r="D2811" s="64"/>
      <c r="E2811" s="65"/>
      <c r="F2811" s="66"/>
      <c r="G2811" s="63"/>
      <c r="H2811" s="67"/>
      <c r="I2811" s="68"/>
      <c r="J2811" s="68"/>
      <c r="K2811" s="34"/>
      <c r="L2811" s="75">
        <v>2811</v>
      </c>
      <c r="M2811" s="75" t="b">
        <f xml:space="preserve"> IF(AND(Edges[Relationship Date (UTC)] &gt;= Misc!$O$2, Edges[Relationship Date (UTC)] &lt;= Misc!$P$2,Edges[Tweet Date (UTC)] &gt;= Misc!$O$3, Edges[Tweet Date (UTC)] &lt;= Misc!$P$3,TRUE), TRUE, FALSE)</f>
        <v>1</v>
      </c>
      <c r="N2811" s="70"/>
      <c r="O2811" s="87" t="s">
        <v>1908</v>
      </c>
      <c r="P2811" s="90">
        <v>44081.408182870371</v>
      </c>
      <c r="Q2811" s="87" t="s">
        <v>2557</v>
      </c>
      <c r="R2811" s="87"/>
      <c r="S2811" s="87"/>
      <c r="T2811" s="87"/>
      <c r="U2811" s="90">
        <v>44081.408182870371</v>
      </c>
      <c r="V2811" s="92" t="s">
        <v>4797</v>
      </c>
      <c r="W2811" s="87"/>
      <c r="X2811" s="87"/>
      <c r="Y2811" s="96" t="s">
        <v>6797</v>
      </c>
      <c r="Z2811" s="87"/>
      <c r="AA2811" s="48"/>
      <c r="AB2811" s="49"/>
      <c r="AC2811" s="48"/>
      <c r="AD2811" s="49"/>
      <c r="AE2811" s="48"/>
      <c r="AF2811" s="49"/>
      <c r="AG2811" s="48"/>
      <c r="AH2811" s="49"/>
      <c r="AI2811" s="48"/>
    </row>
    <row r="2812" spans="1:35" x14ac:dyDescent="0.25">
      <c r="A2812" s="62" t="s">
        <v>1298</v>
      </c>
      <c r="B2812" s="62" t="s">
        <v>1336</v>
      </c>
      <c r="C2812" s="63"/>
      <c r="D2812" s="64"/>
      <c r="E2812" s="65"/>
      <c r="F2812" s="66"/>
      <c r="G2812" s="63"/>
      <c r="H2812" s="67"/>
      <c r="I2812" s="68"/>
      <c r="J2812" s="68"/>
      <c r="K2812" s="34"/>
      <c r="L2812" s="75">
        <v>2812</v>
      </c>
      <c r="M2812" s="75" t="b">
        <f xml:space="preserve"> IF(AND(Edges[Relationship Date (UTC)] &gt;= Misc!$O$2, Edges[Relationship Date (UTC)] &lt;= Misc!$P$2,Edges[Tweet Date (UTC)] &gt;= Misc!$O$3, Edges[Tweet Date (UTC)] &lt;= Misc!$P$3,TRUE), TRUE, FALSE)</f>
        <v>1</v>
      </c>
      <c r="N2812" s="70"/>
      <c r="O2812" s="87" t="s">
        <v>1908</v>
      </c>
      <c r="P2812" s="90">
        <v>44081.408182870371</v>
      </c>
      <c r="Q2812" s="87" t="s">
        <v>2557</v>
      </c>
      <c r="R2812" s="87"/>
      <c r="S2812" s="87"/>
      <c r="T2812" s="87"/>
      <c r="U2812" s="90">
        <v>44081.408182870371</v>
      </c>
      <c r="V2812" s="92" t="s">
        <v>4797</v>
      </c>
      <c r="W2812" s="87"/>
      <c r="X2812" s="87"/>
      <c r="Y2812" s="96" t="s">
        <v>6797</v>
      </c>
      <c r="Z2812" s="87"/>
      <c r="AA2812" s="48">
        <v>0</v>
      </c>
      <c r="AB2812" s="49">
        <v>0</v>
      </c>
      <c r="AC2812" s="48">
        <v>0</v>
      </c>
      <c r="AD2812" s="49">
        <v>0</v>
      </c>
      <c r="AE2812" s="48">
        <v>0</v>
      </c>
      <c r="AF2812" s="49">
        <v>0</v>
      </c>
      <c r="AG2812" s="48">
        <v>25</v>
      </c>
      <c r="AH2812" s="49">
        <v>100</v>
      </c>
      <c r="AI2812" s="48">
        <v>25</v>
      </c>
    </row>
    <row r="2813" spans="1:35" x14ac:dyDescent="0.25">
      <c r="A2813" s="62" t="s">
        <v>1298</v>
      </c>
      <c r="B2813" s="62" t="s">
        <v>1336</v>
      </c>
      <c r="C2813" s="63"/>
      <c r="D2813" s="64"/>
      <c r="E2813" s="65"/>
      <c r="F2813" s="66"/>
      <c r="G2813" s="63"/>
      <c r="H2813" s="67"/>
      <c r="I2813" s="68"/>
      <c r="J2813" s="68"/>
      <c r="K2813" s="34"/>
      <c r="L2813" s="75">
        <v>2813</v>
      </c>
      <c r="M2813" s="75" t="b">
        <f xml:space="preserve"> IF(AND(Edges[Relationship Date (UTC)] &gt;= Misc!$O$2, Edges[Relationship Date (UTC)] &lt;= Misc!$P$2,Edges[Tweet Date (UTC)] &gt;= Misc!$O$3, Edges[Tweet Date (UTC)] &lt;= Misc!$P$3,TRUE), TRUE, FALSE)</f>
        <v>1</v>
      </c>
      <c r="N2813" s="70"/>
      <c r="O2813" s="87" t="s">
        <v>1908</v>
      </c>
      <c r="P2813" s="90">
        <v>44081.408321759256</v>
      </c>
      <c r="Q2813" s="87" t="s">
        <v>2602</v>
      </c>
      <c r="R2813" s="87"/>
      <c r="S2813" s="87"/>
      <c r="T2813" s="87"/>
      <c r="U2813" s="90">
        <v>44081.408321759256</v>
      </c>
      <c r="V2813" s="92" t="s">
        <v>4798</v>
      </c>
      <c r="W2813" s="87"/>
      <c r="X2813" s="87"/>
      <c r="Y2813" s="96" t="s">
        <v>6798</v>
      </c>
      <c r="Z2813" s="87"/>
      <c r="AA2813" s="48">
        <v>0</v>
      </c>
      <c r="AB2813" s="49">
        <v>0</v>
      </c>
      <c r="AC2813" s="48">
        <v>1</v>
      </c>
      <c r="AD2813" s="49">
        <v>4.3478260869565215</v>
      </c>
      <c r="AE2813" s="48">
        <v>0</v>
      </c>
      <c r="AF2813" s="49">
        <v>0</v>
      </c>
      <c r="AG2813" s="48">
        <v>22</v>
      </c>
      <c r="AH2813" s="49">
        <v>95.652173913043484</v>
      </c>
      <c r="AI2813" s="48">
        <v>23</v>
      </c>
    </row>
    <row r="2814" spans="1:35" x14ac:dyDescent="0.25">
      <c r="A2814" s="62" t="s">
        <v>1299</v>
      </c>
      <c r="B2814" s="62" t="s">
        <v>1165</v>
      </c>
      <c r="C2814" s="63"/>
      <c r="D2814" s="64"/>
      <c r="E2814" s="65"/>
      <c r="F2814" s="66"/>
      <c r="G2814" s="63"/>
      <c r="H2814" s="67"/>
      <c r="I2814" s="68"/>
      <c r="J2814" s="68"/>
      <c r="K2814" s="34"/>
      <c r="L2814" s="75">
        <v>2814</v>
      </c>
      <c r="M2814" s="75" t="b">
        <f xml:space="preserve"> IF(AND(Edges[Relationship Date (UTC)] &gt;= Misc!$O$2, Edges[Relationship Date (UTC)] &lt;= Misc!$P$2,Edges[Tweet Date (UTC)] &gt;= Misc!$O$3, Edges[Tweet Date (UTC)] &lt;= Misc!$P$3,TRUE), TRUE, FALSE)</f>
        <v>1</v>
      </c>
      <c r="N2814" s="70"/>
      <c r="O2814" s="87" t="s">
        <v>1908</v>
      </c>
      <c r="P2814" s="90">
        <v>44081.406608796293</v>
      </c>
      <c r="Q2814" s="87" t="s">
        <v>2116</v>
      </c>
      <c r="R2814" s="87"/>
      <c r="S2814" s="87"/>
      <c r="T2814" s="87"/>
      <c r="U2814" s="90">
        <v>44081.406608796293</v>
      </c>
      <c r="V2814" s="92" t="s">
        <v>4799</v>
      </c>
      <c r="W2814" s="87"/>
      <c r="X2814" s="87"/>
      <c r="Y2814" s="96" t="s">
        <v>6799</v>
      </c>
      <c r="Z2814" s="87"/>
      <c r="AA2814" s="48">
        <v>0</v>
      </c>
      <c r="AB2814" s="49">
        <v>0</v>
      </c>
      <c r="AC2814" s="48">
        <v>1</v>
      </c>
      <c r="AD2814" s="49">
        <v>2.4390243902439024</v>
      </c>
      <c r="AE2814" s="48">
        <v>0</v>
      </c>
      <c r="AF2814" s="49">
        <v>0</v>
      </c>
      <c r="AG2814" s="48">
        <v>40</v>
      </c>
      <c r="AH2814" s="49">
        <v>97.560975609756099</v>
      </c>
      <c r="AI2814" s="48">
        <v>41</v>
      </c>
    </row>
    <row r="2815" spans="1:35" x14ac:dyDescent="0.25">
      <c r="A2815" s="62" t="s">
        <v>1299</v>
      </c>
      <c r="B2815" s="62" t="s">
        <v>1165</v>
      </c>
      <c r="C2815" s="63"/>
      <c r="D2815" s="64"/>
      <c r="E2815" s="65"/>
      <c r="F2815" s="66"/>
      <c r="G2815" s="63"/>
      <c r="H2815" s="67"/>
      <c r="I2815" s="68"/>
      <c r="J2815" s="68"/>
      <c r="K2815" s="34"/>
      <c r="L2815" s="75">
        <v>2815</v>
      </c>
      <c r="M2815" s="75" t="b">
        <f xml:space="preserve"> IF(AND(Edges[Relationship Date (UTC)] &gt;= Misc!$O$2, Edges[Relationship Date (UTC)] &lt;= Misc!$P$2,Edges[Tweet Date (UTC)] &gt;= Misc!$O$3, Edges[Tweet Date (UTC)] &lt;= Misc!$P$3,TRUE), TRUE, FALSE)</f>
        <v>1</v>
      </c>
      <c r="N2815" s="70"/>
      <c r="O2815" s="87" t="s">
        <v>1908</v>
      </c>
      <c r="P2815" s="90">
        <v>44081.407696759263</v>
      </c>
      <c r="Q2815" s="87" t="s">
        <v>2060</v>
      </c>
      <c r="R2815" s="87"/>
      <c r="S2815" s="87"/>
      <c r="T2815" s="87"/>
      <c r="U2815" s="90">
        <v>44081.407696759263</v>
      </c>
      <c r="V2815" s="92" t="s">
        <v>4800</v>
      </c>
      <c r="W2815" s="87"/>
      <c r="X2815" s="87"/>
      <c r="Y2815" s="96" t="s">
        <v>6800</v>
      </c>
      <c r="Z2815" s="87"/>
      <c r="AA2815" s="48">
        <v>0</v>
      </c>
      <c r="AB2815" s="49">
        <v>0</v>
      </c>
      <c r="AC2815" s="48">
        <v>0</v>
      </c>
      <c r="AD2815" s="49">
        <v>0</v>
      </c>
      <c r="AE2815" s="48">
        <v>0</v>
      </c>
      <c r="AF2815" s="49">
        <v>0</v>
      </c>
      <c r="AG2815" s="48">
        <v>44</v>
      </c>
      <c r="AH2815" s="49">
        <v>100</v>
      </c>
      <c r="AI2815" s="48">
        <v>44</v>
      </c>
    </row>
    <row r="2816" spans="1:35" x14ac:dyDescent="0.25">
      <c r="A2816" s="62" t="s">
        <v>1299</v>
      </c>
      <c r="B2816" s="62" t="s">
        <v>1165</v>
      </c>
      <c r="C2816" s="63"/>
      <c r="D2816" s="64"/>
      <c r="E2816" s="65"/>
      <c r="F2816" s="66"/>
      <c r="G2816" s="63"/>
      <c r="H2816" s="67"/>
      <c r="I2816" s="68"/>
      <c r="J2816" s="68"/>
      <c r="K2816" s="34"/>
      <c r="L2816" s="75">
        <v>2816</v>
      </c>
      <c r="M2816" s="75" t="b">
        <f xml:space="preserve"> IF(AND(Edges[Relationship Date (UTC)] &gt;= Misc!$O$2, Edges[Relationship Date (UTC)] &lt;= Misc!$P$2,Edges[Tweet Date (UTC)] &gt;= Misc!$O$3, Edges[Tweet Date (UTC)] &lt;= Misc!$P$3,TRUE), TRUE, FALSE)</f>
        <v>1</v>
      </c>
      <c r="N2816" s="70"/>
      <c r="O2816" s="87" t="s">
        <v>1908</v>
      </c>
      <c r="P2816" s="90">
        <v>44081.40834490741</v>
      </c>
      <c r="Q2816" s="87" t="s">
        <v>2312</v>
      </c>
      <c r="R2816" s="87"/>
      <c r="S2816" s="87"/>
      <c r="T2816" s="87"/>
      <c r="U2816" s="90">
        <v>44081.40834490741</v>
      </c>
      <c r="V2816" s="92" t="s">
        <v>4801</v>
      </c>
      <c r="W2816" s="87"/>
      <c r="X2816" s="87"/>
      <c r="Y2816" s="96" t="s">
        <v>6801</v>
      </c>
      <c r="Z2816" s="87"/>
      <c r="AA2816" s="48">
        <v>0</v>
      </c>
      <c r="AB2816" s="49">
        <v>0</v>
      </c>
      <c r="AC2816" s="48">
        <v>0</v>
      </c>
      <c r="AD2816" s="49">
        <v>0</v>
      </c>
      <c r="AE2816" s="48">
        <v>0</v>
      </c>
      <c r="AF2816" s="49">
        <v>0</v>
      </c>
      <c r="AG2816" s="48">
        <v>21</v>
      </c>
      <c r="AH2816" s="49">
        <v>100</v>
      </c>
      <c r="AI2816" s="48">
        <v>21</v>
      </c>
    </row>
    <row r="2817" spans="1:35" x14ac:dyDescent="0.25">
      <c r="A2817" s="62" t="s">
        <v>1300</v>
      </c>
      <c r="B2817" s="62" t="s">
        <v>1165</v>
      </c>
      <c r="C2817" s="63"/>
      <c r="D2817" s="64"/>
      <c r="E2817" s="65"/>
      <c r="F2817" s="66"/>
      <c r="G2817" s="63"/>
      <c r="H2817" s="67"/>
      <c r="I2817" s="68"/>
      <c r="J2817" s="68"/>
      <c r="K2817" s="34"/>
      <c r="L2817" s="75">
        <v>2817</v>
      </c>
      <c r="M2817" s="75" t="b">
        <f xml:space="preserve"> IF(AND(Edges[Relationship Date (UTC)] &gt;= Misc!$O$2, Edges[Relationship Date (UTC)] &lt;= Misc!$P$2,Edges[Tweet Date (UTC)] &gt;= Misc!$O$3, Edges[Tweet Date (UTC)] &lt;= Misc!$P$3,TRUE), TRUE, FALSE)</f>
        <v>1</v>
      </c>
      <c r="N2817" s="70"/>
      <c r="O2817" s="87" t="s">
        <v>1908</v>
      </c>
      <c r="P2817" s="90">
        <v>44081.408472222225</v>
      </c>
      <c r="Q2817" s="87" t="s">
        <v>1918</v>
      </c>
      <c r="R2817" s="87"/>
      <c r="S2817" s="87"/>
      <c r="T2817" s="87"/>
      <c r="U2817" s="90">
        <v>44081.408472222225</v>
      </c>
      <c r="V2817" s="92" t="s">
        <v>4802</v>
      </c>
      <c r="W2817" s="87"/>
      <c r="X2817" s="87"/>
      <c r="Y2817" s="96" t="s">
        <v>6802</v>
      </c>
      <c r="Z2817" s="87"/>
      <c r="AA2817" s="48">
        <v>0</v>
      </c>
      <c r="AB2817" s="49">
        <v>0</v>
      </c>
      <c r="AC2817" s="48">
        <v>0</v>
      </c>
      <c r="AD2817" s="49">
        <v>0</v>
      </c>
      <c r="AE2817" s="48">
        <v>0</v>
      </c>
      <c r="AF2817" s="49">
        <v>0</v>
      </c>
      <c r="AG2817" s="48">
        <v>44</v>
      </c>
      <c r="AH2817" s="49">
        <v>100</v>
      </c>
      <c r="AI2817" s="48">
        <v>44</v>
      </c>
    </row>
    <row r="2818" spans="1:35" x14ac:dyDescent="0.25">
      <c r="A2818" s="62" t="s">
        <v>1301</v>
      </c>
      <c r="B2818" s="62" t="s">
        <v>1574</v>
      </c>
      <c r="C2818" s="63"/>
      <c r="D2818" s="64"/>
      <c r="E2818" s="65"/>
      <c r="F2818" s="66"/>
      <c r="G2818" s="63"/>
      <c r="H2818" s="67"/>
      <c r="I2818" s="68"/>
      <c r="J2818" s="68"/>
      <c r="K2818" s="34"/>
      <c r="L2818" s="75">
        <v>2818</v>
      </c>
      <c r="M2818" s="75" t="b">
        <f xml:space="preserve"> IF(AND(Edges[Relationship Date (UTC)] &gt;= Misc!$O$2, Edges[Relationship Date (UTC)] &lt;= Misc!$P$2,Edges[Tweet Date (UTC)] &gt;= Misc!$O$3, Edges[Tweet Date (UTC)] &lt;= Misc!$P$3,TRUE), TRUE, FALSE)</f>
        <v>1</v>
      </c>
      <c r="N2818" s="70"/>
      <c r="O2818" s="87" t="s">
        <v>1908</v>
      </c>
      <c r="P2818" s="90">
        <v>44081.408506944441</v>
      </c>
      <c r="Q2818" s="87" t="s">
        <v>2615</v>
      </c>
      <c r="R2818" s="87"/>
      <c r="S2818" s="87"/>
      <c r="T2818" s="87" t="s">
        <v>2743</v>
      </c>
      <c r="U2818" s="90">
        <v>44081.408506944441</v>
      </c>
      <c r="V2818" s="92" t="s">
        <v>4803</v>
      </c>
      <c r="W2818" s="87"/>
      <c r="X2818" s="87"/>
      <c r="Y2818" s="96" t="s">
        <v>6803</v>
      </c>
      <c r="Z2818" s="87"/>
      <c r="AA2818" s="48">
        <v>0</v>
      </c>
      <c r="AB2818" s="49">
        <v>0</v>
      </c>
      <c r="AC2818" s="48">
        <v>0</v>
      </c>
      <c r="AD2818" s="49">
        <v>0</v>
      </c>
      <c r="AE2818" s="48">
        <v>0</v>
      </c>
      <c r="AF2818" s="49">
        <v>0</v>
      </c>
      <c r="AG2818" s="48">
        <v>43</v>
      </c>
      <c r="AH2818" s="49">
        <v>100</v>
      </c>
      <c r="AI2818" s="48">
        <v>43</v>
      </c>
    </row>
    <row r="2819" spans="1:35" x14ac:dyDescent="0.25">
      <c r="A2819" s="62" t="s">
        <v>1302</v>
      </c>
      <c r="B2819" s="62" t="s">
        <v>1365</v>
      </c>
      <c r="C2819" s="63"/>
      <c r="D2819" s="64"/>
      <c r="E2819" s="65"/>
      <c r="F2819" s="66"/>
      <c r="G2819" s="63"/>
      <c r="H2819" s="67"/>
      <c r="I2819" s="68"/>
      <c r="J2819" s="68"/>
      <c r="K2819" s="34"/>
      <c r="L2819" s="75">
        <v>2819</v>
      </c>
      <c r="M2819" s="75" t="b">
        <f xml:space="preserve"> IF(AND(Edges[Relationship Date (UTC)] &gt;= Misc!$O$2, Edges[Relationship Date (UTC)] &lt;= Misc!$P$2,Edges[Tweet Date (UTC)] &gt;= Misc!$O$3, Edges[Tweet Date (UTC)] &lt;= Misc!$P$3,TRUE), TRUE, FALSE)</f>
        <v>1</v>
      </c>
      <c r="N2819" s="70"/>
      <c r="O2819" s="87" t="s">
        <v>1908</v>
      </c>
      <c r="P2819" s="90">
        <v>44081.371516203704</v>
      </c>
      <c r="Q2819" s="87" t="s">
        <v>1931</v>
      </c>
      <c r="R2819" s="87"/>
      <c r="S2819" s="87"/>
      <c r="T2819" s="87"/>
      <c r="U2819" s="90">
        <v>44081.371516203704</v>
      </c>
      <c r="V2819" s="92" t="s">
        <v>4804</v>
      </c>
      <c r="W2819" s="87"/>
      <c r="X2819" s="87"/>
      <c r="Y2819" s="96" t="s">
        <v>6804</v>
      </c>
      <c r="Z2819" s="87"/>
      <c r="AA2819" s="48">
        <v>0</v>
      </c>
      <c r="AB2819" s="49">
        <v>0</v>
      </c>
      <c r="AC2819" s="48">
        <v>0</v>
      </c>
      <c r="AD2819" s="49">
        <v>0</v>
      </c>
      <c r="AE2819" s="48">
        <v>0</v>
      </c>
      <c r="AF2819" s="49">
        <v>0</v>
      </c>
      <c r="AG2819" s="48">
        <v>42</v>
      </c>
      <c r="AH2819" s="49">
        <v>100</v>
      </c>
      <c r="AI2819" s="48">
        <v>42</v>
      </c>
    </row>
    <row r="2820" spans="1:35" x14ac:dyDescent="0.25">
      <c r="A2820" s="62" t="s">
        <v>1302</v>
      </c>
      <c r="B2820" s="62" t="s">
        <v>1165</v>
      </c>
      <c r="C2820" s="63"/>
      <c r="D2820" s="64"/>
      <c r="E2820" s="65"/>
      <c r="F2820" s="66"/>
      <c r="G2820" s="63"/>
      <c r="H2820" s="67"/>
      <c r="I2820" s="68"/>
      <c r="J2820" s="68"/>
      <c r="K2820" s="34"/>
      <c r="L2820" s="75">
        <v>2820</v>
      </c>
      <c r="M2820" s="75" t="b">
        <f xml:space="preserve"> IF(AND(Edges[Relationship Date (UTC)] &gt;= Misc!$O$2, Edges[Relationship Date (UTC)] &lt;= Misc!$P$2,Edges[Tweet Date (UTC)] &gt;= Misc!$O$3, Edges[Tweet Date (UTC)] &lt;= Misc!$P$3,TRUE), TRUE, FALSE)</f>
        <v>1</v>
      </c>
      <c r="N2820" s="70"/>
      <c r="O2820" s="87" t="s">
        <v>1908</v>
      </c>
      <c r="P2820" s="90">
        <v>44081.407002314816</v>
      </c>
      <c r="Q2820" s="87" t="s">
        <v>2312</v>
      </c>
      <c r="R2820" s="87"/>
      <c r="S2820" s="87"/>
      <c r="T2820" s="87"/>
      <c r="U2820" s="90">
        <v>44081.407002314816</v>
      </c>
      <c r="V2820" s="92" t="s">
        <v>4805</v>
      </c>
      <c r="W2820" s="87"/>
      <c r="X2820" s="87"/>
      <c r="Y2820" s="96" t="s">
        <v>6805</v>
      </c>
      <c r="Z2820" s="87"/>
      <c r="AA2820" s="48">
        <v>0</v>
      </c>
      <c r="AB2820" s="49">
        <v>0</v>
      </c>
      <c r="AC2820" s="48">
        <v>0</v>
      </c>
      <c r="AD2820" s="49">
        <v>0</v>
      </c>
      <c r="AE2820" s="48">
        <v>0</v>
      </c>
      <c r="AF2820" s="49">
        <v>0</v>
      </c>
      <c r="AG2820" s="48">
        <v>21</v>
      </c>
      <c r="AH2820" s="49">
        <v>100</v>
      </c>
      <c r="AI2820" s="48">
        <v>21</v>
      </c>
    </row>
    <row r="2821" spans="1:35" x14ac:dyDescent="0.25">
      <c r="A2821" s="62" t="s">
        <v>1302</v>
      </c>
      <c r="B2821" s="62" t="s">
        <v>1165</v>
      </c>
      <c r="C2821" s="63"/>
      <c r="D2821" s="64"/>
      <c r="E2821" s="65"/>
      <c r="F2821" s="66"/>
      <c r="G2821" s="63"/>
      <c r="H2821" s="67"/>
      <c r="I2821" s="68"/>
      <c r="J2821" s="68"/>
      <c r="K2821" s="34"/>
      <c r="L2821" s="75">
        <v>2821</v>
      </c>
      <c r="M2821" s="75" t="b">
        <f xml:space="preserve"> IF(AND(Edges[Relationship Date (UTC)] &gt;= Misc!$O$2, Edges[Relationship Date (UTC)] &lt;= Misc!$P$2,Edges[Tweet Date (UTC)] &gt;= Misc!$O$3, Edges[Tweet Date (UTC)] &lt;= Misc!$P$3,TRUE), TRUE, FALSE)</f>
        <v>1</v>
      </c>
      <c r="N2821" s="70"/>
      <c r="O2821" s="87" t="s">
        <v>1908</v>
      </c>
      <c r="P2821" s="90">
        <v>44081.407222222224</v>
      </c>
      <c r="Q2821" s="87" t="s">
        <v>1972</v>
      </c>
      <c r="R2821" s="87"/>
      <c r="S2821" s="87"/>
      <c r="T2821" s="87"/>
      <c r="U2821" s="90">
        <v>44081.407222222224</v>
      </c>
      <c r="V2821" s="92" t="s">
        <v>4806</v>
      </c>
      <c r="W2821" s="87"/>
      <c r="X2821" s="87"/>
      <c r="Y2821" s="96" t="s">
        <v>6806</v>
      </c>
      <c r="Z2821" s="87"/>
      <c r="AA2821" s="48">
        <v>0</v>
      </c>
      <c r="AB2821" s="49">
        <v>0</v>
      </c>
      <c r="AC2821" s="48">
        <v>0</v>
      </c>
      <c r="AD2821" s="49">
        <v>0</v>
      </c>
      <c r="AE2821" s="48">
        <v>0</v>
      </c>
      <c r="AF2821" s="49">
        <v>0</v>
      </c>
      <c r="AG2821" s="48">
        <v>41</v>
      </c>
      <c r="AH2821" s="49">
        <v>100</v>
      </c>
      <c r="AI2821" s="48">
        <v>41</v>
      </c>
    </row>
    <row r="2822" spans="1:35" x14ac:dyDescent="0.25">
      <c r="A2822" s="62" t="s">
        <v>1302</v>
      </c>
      <c r="B2822" s="62" t="s">
        <v>1165</v>
      </c>
      <c r="C2822" s="63"/>
      <c r="D2822" s="64"/>
      <c r="E2822" s="65"/>
      <c r="F2822" s="66"/>
      <c r="G2822" s="63"/>
      <c r="H2822" s="67"/>
      <c r="I2822" s="68"/>
      <c r="J2822" s="68"/>
      <c r="K2822" s="34"/>
      <c r="L2822" s="75">
        <v>2822</v>
      </c>
      <c r="M2822" s="75" t="b">
        <f xml:space="preserve"> IF(AND(Edges[Relationship Date (UTC)] &gt;= Misc!$O$2, Edges[Relationship Date (UTC)] &lt;= Misc!$P$2,Edges[Tweet Date (UTC)] &gt;= Misc!$O$3, Edges[Tweet Date (UTC)] &lt;= Misc!$P$3,TRUE), TRUE, FALSE)</f>
        <v>1</v>
      </c>
      <c r="N2822" s="70"/>
      <c r="O2822" s="87" t="s">
        <v>1908</v>
      </c>
      <c r="P2822" s="90">
        <v>44081.408506944441</v>
      </c>
      <c r="Q2822" s="87" t="s">
        <v>2219</v>
      </c>
      <c r="R2822" s="87"/>
      <c r="S2822" s="87"/>
      <c r="T2822" s="87" t="s">
        <v>2743</v>
      </c>
      <c r="U2822" s="90">
        <v>44081.408506944441</v>
      </c>
      <c r="V2822" s="92" t="s">
        <v>4807</v>
      </c>
      <c r="W2822" s="87"/>
      <c r="X2822" s="87"/>
      <c r="Y2822" s="96" t="s">
        <v>6807</v>
      </c>
      <c r="Z2822" s="87"/>
      <c r="AA2822" s="48">
        <v>0</v>
      </c>
      <c r="AB2822" s="49">
        <v>0</v>
      </c>
      <c r="AC2822" s="48">
        <v>0</v>
      </c>
      <c r="AD2822" s="49">
        <v>0</v>
      </c>
      <c r="AE2822" s="48">
        <v>0</v>
      </c>
      <c r="AF2822" s="49">
        <v>0</v>
      </c>
      <c r="AG2822" s="48">
        <v>16</v>
      </c>
      <c r="AH2822" s="49">
        <v>100</v>
      </c>
      <c r="AI2822" s="48">
        <v>16</v>
      </c>
    </row>
    <row r="2823" spans="1:35" x14ac:dyDescent="0.25">
      <c r="A2823" s="62" t="s">
        <v>1303</v>
      </c>
      <c r="B2823" s="62" t="s">
        <v>1885</v>
      </c>
      <c r="C2823" s="63"/>
      <c r="D2823" s="64"/>
      <c r="E2823" s="65"/>
      <c r="F2823" s="66"/>
      <c r="G2823" s="63"/>
      <c r="H2823" s="67"/>
      <c r="I2823" s="68"/>
      <c r="J2823" s="68"/>
      <c r="K2823" s="34"/>
      <c r="L2823" s="75">
        <v>2823</v>
      </c>
      <c r="M2823" s="75" t="b">
        <f xml:space="preserve"> IF(AND(Edges[Relationship Date (UTC)] &gt;= Misc!$O$2, Edges[Relationship Date (UTC)] &lt;= Misc!$P$2,Edges[Tweet Date (UTC)] &gt;= Misc!$O$3, Edges[Tweet Date (UTC)] &lt;= Misc!$P$3,TRUE), TRUE, FALSE)</f>
        <v>1</v>
      </c>
      <c r="N2823" s="70"/>
      <c r="O2823" s="87" t="s">
        <v>1908</v>
      </c>
      <c r="P2823" s="90">
        <v>44081.406076388892</v>
      </c>
      <c r="Q2823" s="87" t="s">
        <v>2616</v>
      </c>
      <c r="R2823" s="87"/>
      <c r="S2823" s="87"/>
      <c r="T2823" s="87" t="s">
        <v>2754</v>
      </c>
      <c r="U2823" s="90">
        <v>44081.406076388892</v>
      </c>
      <c r="V2823" s="92" t="s">
        <v>4808</v>
      </c>
      <c r="W2823" s="87"/>
      <c r="X2823" s="87"/>
      <c r="Y2823" s="96" t="s">
        <v>6808</v>
      </c>
      <c r="Z2823" s="87"/>
      <c r="AA2823" s="48">
        <v>1</v>
      </c>
      <c r="AB2823" s="49">
        <v>5</v>
      </c>
      <c r="AC2823" s="48">
        <v>1</v>
      </c>
      <c r="AD2823" s="49">
        <v>5</v>
      </c>
      <c r="AE2823" s="48">
        <v>0</v>
      </c>
      <c r="AF2823" s="49">
        <v>0</v>
      </c>
      <c r="AG2823" s="48">
        <v>18</v>
      </c>
      <c r="AH2823" s="49">
        <v>90</v>
      </c>
      <c r="AI2823" s="48">
        <v>20</v>
      </c>
    </row>
    <row r="2824" spans="1:35" x14ac:dyDescent="0.25">
      <c r="A2824" s="62" t="s">
        <v>1303</v>
      </c>
      <c r="B2824" s="62" t="s">
        <v>1354</v>
      </c>
      <c r="C2824" s="63"/>
      <c r="D2824" s="64"/>
      <c r="E2824" s="65"/>
      <c r="F2824" s="66"/>
      <c r="G2824" s="63"/>
      <c r="H2824" s="67"/>
      <c r="I2824" s="68"/>
      <c r="J2824" s="68"/>
      <c r="K2824" s="34"/>
      <c r="L2824" s="75">
        <v>2824</v>
      </c>
      <c r="M2824" s="75" t="b">
        <f xml:space="preserve"> IF(AND(Edges[Relationship Date (UTC)] &gt;= Misc!$O$2, Edges[Relationship Date (UTC)] &lt;= Misc!$P$2,Edges[Tweet Date (UTC)] &gt;= Misc!$O$3, Edges[Tweet Date (UTC)] &lt;= Misc!$P$3,TRUE), TRUE, FALSE)</f>
        <v>1</v>
      </c>
      <c r="N2824" s="70"/>
      <c r="O2824" s="87" t="s">
        <v>1908</v>
      </c>
      <c r="P2824" s="90">
        <v>44081.406076388892</v>
      </c>
      <c r="Q2824" s="87" t="s">
        <v>2616</v>
      </c>
      <c r="R2824" s="87"/>
      <c r="S2824" s="87"/>
      <c r="T2824" s="87" t="s">
        <v>2754</v>
      </c>
      <c r="U2824" s="90">
        <v>44081.406076388892</v>
      </c>
      <c r="V2824" s="92" t="s">
        <v>4808</v>
      </c>
      <c r="W2824" s="87"/>
      <c r="X2824" s="87"/>
      <c r="Y2824" s="96" t="s">
        <v>6808</v>
      </c>
      <c r="Z2824" s="87"/>
      <c r="AA2824" s="48"/>
      <c r="AB2824" s="49"/>
      <c r="AC2824" s="48"/>
      <c r="AD2824" s="49"/>
      <c r="AE2824" s="48"/>
      <c r="AF2824" s="49"/>
      <c r="AG2824" s="48"/>
      <c r="AH2824" s="49"/>
      <c r="AI2824" s="48"/>
    </row>
    <row r="2825" spans="1:35" x14ac:dyDescent="0.25">
      <c r="A2825" s="62" t="s">
        <v>1303</v>
      </c>
      <c r="B2825" s="62" t="s">
        <v>1354</v>
      </c>
      <c r="C2825" s="63"/>
      <c r="D2825" s="64"/>
      <c r="E2825" s="65"/>
      <c r="F2825" s="66"/>
      <c r="G2825" s="63"/>
      <c r="H2825" s="67"/>
      <c r="I2825" s="68"/>
      <c r="J2825" s="68"/>
      <c r="K2825" s="34"/>
      <c r="L2825" s="75">
        <v>2825</v>
      </c>
      <c r="M2825" s="75" t="b">
        <f xml:space="preserve"> IF(AND(Edges[Relationship Date (UTC)] &gt;= Misc!$O$2, Edges[Relationship Date (UTC)] &lt;= Misc!$P$2,Edges[Tweet Date (UTC)] &gt;= Misc!$O$3, Edges[Tweet Date (UTC)] &lt;= Misc!$P$3,TRUE), TRUE, FALSE)</f>
        <v>1</v>
      </c>
      <c r="N2825" s="70"/>
      <c r="O2825" s="87" t="s">
        <v>1908</v>
      </c>
      <c r="P2825" s="90">
        <v>44081.407986111109</v>
      </c>
      <c r="Q2825" s="87" t="s">
        <v>1961</v>
      </c>
      <c r="R2825" s="87"/>
      <c r="S2825" s="87"/>
      <c r="T2825" s="87" t="s">
        <v>2754</v>
      </c>
      <c r="U2825" s="90">
        <v>44081.407986111109</v>
      </c>
      <c r="V2825" s="92" t="s">
        <v>4809</v>
      </c>
      <c r="W2825" s="87"/>
      <c r="X2825" s="87"/>
      <c r="Y2825" s="96" t="s">
        <v>6809</v>
      </c>
      <c r="Z2825" s="87"/>
      <c r="AA2825" s="48"/>
      <c r="AB2825" s="49"/>
      <c r="AC2825" s="48"/>
      <c r="AD2825" s="49"/>
      <c r="AE2825" s="48"/>
      <c r="AF2825" s="49"/>
      <c r="AG2825" s="48"/>
      <c r="AH2825" s="49"/>
      <c r="AI2825" s="48"/>
    </row>
    <row r="2826" spans="1:35" x14ac:dyDescent="0.25">
      <c r="A2826" s="62" t="s">
        <v>1303</v>
      </c>
      <c r="B2826" s="62" t="s">
        <v>1389</v>
      </c>
      <c r="C2826" s="63"/>
      <c r="D2826" s="64"/>
      <c r="E2826" s="65"/>
      <c r="F2826" s="66"/>
      <c r="G2826" s="63"/>
      <c r="H2826" s="67"/>
      <c r="I2826" s="68"/>
      <c r="J2826" s="68"/>
      <c r="K2826" s="34"/>
      <c r="L2826" s="75">
        <v>2826</v>
      </c>
      <c r="M2826" s="75" t="b">
        <f xml:space="preserve"> IF(AND(Edges[Relationship Date (UTC)] &gt;= Misc!$O$2, Edges[Relationship Date (UTC)] &lt;= Misc!$P$2,Edges[Tweet Date (UTC)] &gt;= Misc!$O$3, Edges[Tweet Date (UTC)] &lt;= Misc!$P$3,TRUE), TRUE, FALSE)</f>
        <v>1</v>
      </c>
      <c r="N2826" s="70"/>
      <c r="O2826" s="87" t="s">
        <v>1908</v>
      </c>
      <c r="P2826" s="90">
        <v>44081.407986111109</v>
      </c>
      <c r="Q2826" s="87" t="s">
        <v>1961</v>
      </c>
      <c r="R2826" s="87"/>
      <c r="S2826" s="87"/>
      <c r="T2826" s="87" t="s">
        <v>2754</v>
      </c>
      <c r="U2826" s="90">
        <v>44081.407986111109</v>
      </c>
      <c r="V2826" s="92" t="s">
        <v>4809</v>
      </c>
      <c r="W2826" s="87"/>
      <c r="X2826" s="87"/>
      <c r="Y2826" s="96" t="s">
        <v>6809</v>
      </c>
      <c r="Z2826" s="87"/>
      <c r="AA2826" s="48">
        <v>1</v>
      </c>
      <c r="AB2826" s="49">
        <v>5</v>
      </c>
      <c r="AC2826" s="48">
        <v>1</v>
      </c>
      <c r="AD2826" s="49">
        <v>5</v>
      </c>
      <c r="AE2826" s="48">
        <v>0</v>
      </c>
      <c r="AF2826" s="49">
        <v>0</v>
      </c>
      <c r="AG2826" s="48">
        <v>18</v>
      </c>
      <c r="AH2826" s="49">
        <v>90</v>
      </c>
      <c r="AI2826" s="48">
        <v>20</v>
      </c>
    </row>
    <row r="2827" spans="1:35" x14ac:dyDescent="0.25">
      <c r="A2827" s="62" t="s">
        <v>1303</v>
      </c>
      <c r="B2827" s="62" t="s">
        <v>1884</v>
      </c>
      <c r="C2827" s="63"/>
      <c r="D2827" s="64"/>
      <c r="E2827" s="65"/>
      <c r="F2827" s="66"/>
      <c r="G2827" s="63"/>
      <c r="H2827" s="67"/>
      <c r="I2827" s="68"/>
      <c r="J2827" s="68"/>
      <c r="K2827" s="34"/>
      <c r="L2827" s="75">
        <v>2827</v>
      </c>
      <c r="M2827" s="75" t="b">
        <f xml:space="preserve"> IF(AND(Edges[Relationship Date (UTC)] &gt;= Misc!$O$2, Edges[Relationship Date (UTC)] &lt;= Misc!$P$2,Edges[Tweet Date (UTC)] &gt;= Misc!$O$3, Edges[Tweet Date (UTC)] &lt;= Misc!$P$3,TRUE), TRUE, FALSE)</f>
        <v>1</v>
      </c>
      <c r="N2827" s="70"/>
      <c r="O2827" s="87" t="s">
        <v>1908</v>
      </c>
      <c r="P2827" s="90">
        <v>44081.408530092594</v>
      </c>
      <c r="Q2827" s="87" t="s">
        <v>2613</v>
      </c>
      <c r="R2827" s="92" t="s">
        <v>2729</v>
      </c>
      <c r="S2827" s="87" t="s">
        <v>2742</v>
      </c>
      <c r="T2827" s="87" t="s">
        <v>2743</v>
      </c>
      <c r="U2827" s="90">
        <v>44081.408530092594</v>
      </c>
      <c r="V2827" s="92" t="s">
        <v>4810</v>
      </c>
      <c r="W2827" s="87"/>
      <c r="X2827" s="87"/>
      <c r="Y2827" s="96" t="s">
        <v>6810</v>
      </c>
      <c r="Z2827" s="87"/>
      <c r="AA2827" s="48">
        <v>0</v>
      </c>
      <c r="AB2827" s="49">
        <v>0</v>
      </c>
      <c r="AC2827" s="48">
        <v>0</v>
      </c>
      <c r="AD2827" s="49">
        <v>0</v>
      </c>
      <c r="AE2827" s="48">
        <v>0</v>
      </c>
      <c r="AF2827" s="49">
        <v>0</v>
      </c>
      <c r="AG2827" s="48">
        <v>15</v>
      </c>
      <c r="AH2827" s="49">
        <v>100</v>
      </c>
      <c r="AI2827" s="48">
        <v>15</v>
      </c>
    </row>
    <row r="2828" spans="1:35" x14ac:dyDescent="0.25">
      <c r="A2828" s="62" t="s">
        <v>1304</v>
      </c>
      <c r="B2828" s="62" t="s">
        <v>1165</v>
      </c>
      <c r="C2828" s="63"/>
      <c r="D2828" s="64"/>
      <c r="E2828" s="65"/>
      <c r="F2828" s="66"/>
      <c r="G2828" s="63"/>
      <c r="H2828" s="67"/>
      <c r="I2828" s="68"/>
      <c r="J2828" s="68"/>
      <c r="K2828" s="34"/>
      <c r="L2828" s="75">
        <v>2828</v>
      </c>
      <c r="M2828" s="75" t="b">
        <f xml:space="preserve"> IF(AND(Edges[Relationship Date (UTC)] &gt;= Misc!$O$2, Edges[Relationship Date (UTC)] &lt;= Misc!$P$2,Edges[Tweet Date (UTC)] &gt;= Misc!$O$3, Edges[Tweet Date (UTC)] &lt;= Misc!$P$3,TRUE), TRUE, FALSE)</f>
        <v>1</v>
      </c>
      <c r="N2828" s="70"/>
      <c r="O2828" s="87" t="s">
        <v>1908</v>
      </c>
      <c r="P2828" s="90">
        <v>44081.408530092594</v>
      </c>
      <c r="Q2828" s="87" t="s">
        <v>1921</v>
      </c>
      <c r="R2828" s="87"/>
      <c r="S2828" s="87"/>
      <c r="T2828" s="87" t="s">
        <v>2747</v>
      </c>
      <c r="U2828" s="90">
        <v>44081.408530092594</v>
      </c>
      <c r="V2828" s="92" t="s">
        <v>4811</v>
      </c>
      <c r="W2828" s="87"/>
      <c r="X2828" s="87"/>
      <c r="Y2828" s="96" t="s">
        <v>6811</v>
      </c>
      <c r="Z2828" s="87"/>
      <c r="AA2828" s="48">
        <v>0</v>
      </c>
      <c r="AB2828" s="49">
        <v>0</v>
      </c>
      <c r="AC2828" s="48">
        <v>0</v>
      </c>
      <c r="AD2828" s="49">
        <v>0</v>
      </c>
      <c r="AE2828" s="48">
        <v>0</v>
      </c>
      <c r="AF2828" s="49">
        <v>0</v>
      </c>
      <c r="AG2828" s="48">
        <v>26</v>
      </c>
      <c r="AH2828" s="49">
        <v>100</v>
      </c>
      <c r="AI2828" s="48">
        <v>26</v>
      </c>
    </row>
    <row r="2829" spans="1:35" x14ac:dyDescent="0.25">
      <c r="A2829" s="62" t="s">
        <v>1305</v>
      </c>
      <c r="B2829" s="62" t="s">
        <v>1165</v>
      </c>
      <c r="C2829" s="63"/>
      <c r="D2829" s="64"/>
      <c r="E2829" s="65"/>
      <c r="F2829" s="66"/>
      <c r="G2829" s="63"/>
      <c r="H2829" s="67"/>
      <c r="I2829" s="68"/>
      <c r="J2829" s="68"/>
      <c r="K2829" s="34"/>
      <c r="L2829" s="75">
        <v>2829</v>
      </c>
      <c r="M2829" s="75" t="b">
        <f xml:space="preserve"> IF(AND(Edges[Relationship Date (UTC)] &gt;= Misc!$O$2, Edges[Relationship Date (UTC)] &lt;= Misc!$P$2,Edges[Tweet Date (UTC)] &gt;= Misc!$O$3, Edges[Tweet Date (UTC)] &lt;= Misc!$P$3,TRUE), TRUE, FALSE)</f>
        <v>1</v>
      </c>
      <c r="N2829" s="70"/>
      <c r="O2829" s="87" t="s">
        <v>1908</v>
      </c>
      <c r="P2829" s="90">
        <v>44081.408553240741</v>
      </c>
      <c r="Q2829" s="87" t="s">
        <v>2312</v>
      </c>
      <c r="R2829" s="87"/>
      <c r="S2829" s="87"/>
      <c r="T2829" s="87"/>
      <c r="U2829" s="90">
        <v>44081.408553240741</v>
      </c>
      <c r="V2829" s="92" t="s">
        <v>4812</v>
      </c>
      <c r="W2829" s="87"/>
      <c r="X2829" s="87"/>
      <c r="Y2829" s="96" t="s">
        <v>6812</v>
      </c>
      <c r="Z2829" s="87"/>
      <c r="AA2829" s="48">
        <v>0</v>
      </c>
      <c r="AB2829" s="49">
        <v>0</v>
      </c>
      <c r="AC2829" s="48">
        <v>0</v>
      </c>
      <c r="AD2829" s="49">
        <v>0</v>
      </c>
      <c r="AE2829" s="48">
        <v>0</v>
      </c>
      <c r="AF2829" s="49">
        <v>0</v>
      </c>
      <c r="AG2829" s="48">
        <v>21</v>
      </c>
      <c r="AH2829" s="49">
        <v>100</v>
      </c>
      <c r="AI2829" s="48">
        <v>21</v>
      </c>
    </row>
    <row r="2830" spans="1:35" x14ac:dyDescent="0.25">
      <c r="A2830" s="62" t="s">
        <v>1306</v>
      </c>
      <c r="B2830" s="62" t="s">
        <v>1165</v>
      </c>
      <c r="C2830" s="63"/>
      <c r="D2830" s="64"/>
      <c r="E2830" s="65"/>
      <c r="F2830" s="66"/>
      <c r="G2830" s="63"/>
      <c r="H2830" s="67"/>
      <c r="I2830" s="68"/>
      <c r="J2830" s="68"/>
      <c r="K2830" s="34"/>
      <c r="L2830" s="75">
        <v>2830</v>
      </c>
      <c r="M2830" s="75" t="b">
        <f xml:space="preserve"> IF(AND(Edges[Relationship Date (UTC)] &gt;= Misc!$O$2, Edges[Relationship Date (UTC)] &lt;= Misc!$P$2,Edges[Tweet Date (UTC)] &gt;= Misc!$O$3, Edges[Tweet Date (UTC)] &lt;= Misc!$P$3,TRUE), TRUE, FALSE)</f>
        <v>1</v>
      </c>
      <c r="N2830" s="70"/>
      <c r="O2830" s="87" t="s">
        <v>1908</v>
      </c>
      <c r="P2830" s="90">
        <v>44081.408587962964</v>
      </c>
      <c r="Q2830" s="87" t="s">
        <v>2312</v>
      </c>
      <c r="R2830" s="87"/>
      <c r="S2830" s="87"/>
      <c r="T2830" s="87"/>
      <c r="U2830" s="90">
        <v>44081.408587962964</v>
      </c>
      <c r="V2830" s="92" t="s">
        <v>4813</v>
      </c>
      <c r="W2830" s="87"/>
      <c r="X2830" s="87"/>
      <c r="Y2830" s="96" t="s">
        <v>6813</v>
      </c>
      <c r="Z2830" s="87"/>
      <c r="AA2830" s="48">
        <v>0</v>
      </c>
      <c r="AB2830" s="49">
        <v>0</v>
      </c>
      <c r="AC2830" s="48">
        <v>0</v>
      </c>
      <c r="AD2830" s="49">
        <v>0</v>
      </c>
      <c r="AE2830" s="48">
        <v>0</v>
      </c>
      <c r="AF2830" s="49">
        <v>0</v>
      </c>
      <c r="AG2830" s="48">
        <v>21</v>
      </c>
      <c r="AH2830" s="49">
        <v>100</v>
      </c>
      <c r="AI2830" s="48">
        <v>21</v>
      </c>
    </row>
    <row r="2831" spans="1:35" x14ac:dyDescent="0.25">
      <c r="A2831" s="62" t="s">
        <v>1307</v>
      </c>
      <c r="B2831" s="62" t="s">
        <v>1307</v>
      </c>
      <c r="C2831" s="63"/>
      <c r="D2831" s="64"/>
      <c r="E2831" s="65"/>
      <c r="F2831" s="66"/>
      <c r="G2831" s="63"/>
      <c r="H2831" s="67"/>
      <c r="I2831" s="68"/>
      <c r="J2831" s="68"/>
      <c r="K2831" s="34"/>
      <c r="L2831" s="75">
        <v>2831</v>
      </c>
      <c r="M2831" s="75" t="b">
        <f xml:space="preserve"> IF(AND(Edges[Relationship Date (UTC)] &gt;= Misc!$O$2, Edges[Relationship Date (UTC)] &lt;= Misc!$P$2,Edges[Tweet Date (UTC)] &gt;= Misc!$O$3, Edges[Tweet Date (UTC)] &lt;= Misc!$P$3,TRUE), TRUE, FALSE)</f>
        <v>1</v>
      </c>
      <c r="N2831" s="70"/>
      <c r="O2831" s="87" t="s">
        <v>178</v>
      </c>
      <c r="P2831" s="90">
        <v>44081.40861111111</v>
      </c>
      <c r="Q2831" s="87" t="s">
        <v>2617</v>
      </c>
      <c r="R2831" s="87"/>
      <c r="S2831" s="87"/>
      <c r="T2831" s="87" t="s">
        <v>2775</v>
      </c>
      <c r="U2831" s="90">
        <v>44081.40861111111</v>
      </c>
      <c r="V2831" s="92" t="s">
        <v>4814</v>
      </c>
      <c r="W2831" s="87"/>
      <c r="X2831" s="87"/>
      <c r="Y2831" s="96" t="s">
        <v>6814</v>
      </c>
      <c r="Z2831" s="87"/>
      <c r="AA2831" s="48">
        <v>0</v>
      </c>
      <c r="AB2831" s="49">
        <v>0</v>
      </c>
      <c r="AC2831" s="48">
        <v>0</v>
      </c>
      <c r="AD2831" s="49">
        <v>0</v>
      </c>
      <c r="AE2831" s="48">
        <v>0</v>
      </c>
      <c r="AF2831" s="49">
        <v>0</v>
      </c>
      <c r="AG2831" s="48">
        <v>2</v>
      </c>
      <c r="AH2831" s="49">
        <v>100</v>
      </c>
      <c r="AI2831" s="48">
        <v>2</v>
      </c>
    </row>
    <row r="2832" spans="1:35" x14ac:dyDescent="0.25">
      <c r="A2832" s="62" t="s">
        <v>1308</v>
      </c>
      <c r="B2832" s="62" t="s">
        <v>1415</v>
      </c>
      <c r="C2832" s="63"/>
      <c r="D2832" s="64"/>
      <c r="E2832" s="65"/>
      <c r="F2832" s="66"/>
      <c r="G2832" s="63"/>
      <c r="H2832" s="67"/>
      <c r="I2832" s="68"/>
      <c r="J2832" s="68"/>
      <c r="K2832" s="34"/>
      <c r="L2832" s="75">
        <v>2832</v>
      </c>
      <c r="M2832" s="75" t="b">
        <f xml:space="preserve"> IF(AND(Edges[Relationship Date (UTC)] &gt;= Misc!$O$2, Edges[Relationship Date (UTC)] &lt;= Misc!$P$2,Edges[Tweet Date (UTC)] &gt;= Misc!$O$3, Edges[Tweet Date (UTC)] &lt;= Misc!$P$3,TRUE), TRUE, FALSE)</f>
        <v>1</v>
      </c>
      <c r="N2832" s="70"/>
      <c r="O2832" s="87" t="s">
        <v>1908</v>
      </c>
      <c r="P2832" s="90">
        <v>44081.405023148145</v>
      </c>
      <c r="Q2832" s="87" t="s">
        <v>1993</v>
      </c>
      <c r="R2832" s="87"/>
      <c r="S2832" s="87"/>
      <c r="T2832" s="87" t="s">
        <v>2743</v>
      </c>
      <c r="U2832" s="90">
        <v>44081.405023148145</v>
      </c>
      <c r="V2832" s="92" t="s">
        <v>4815</v>
      </c>
      <c r="W2832" s="87"/>
      <c r="X2832" s="87"/>
      <c r="Y2832" s="96" t="s">
        <v>6815</v>
      </c>
      <c r="Z2832" s="87"/>
      <c r="AA2832" s="48">
        <v>0</v>
      </c>
      <c r="AB2832" s="49">
        <v>0</v>
      </c>
      <c r="AC2832" s="48">
        <v>0</v>
      </c>
      <c r="AD2832" s="49">
        <v>0</v>
      </c>
      <c r="AE2832" s="48">
        <v>0</v>
      </c>
      <c r="AF2832" s="49">
        <v>0</v>
      </c>
      <c r="AG2832" s="48">
        <v>22</v>
      </c>
      <c r="AH2832" s="49">
        <v>100</v>
      </c>
      <c r="AI2832" s="48">
        <v>22</v>
      </c>
    </row>
    <row r="2833" spans="1:35" x14ac:dyDescent="0.25">
      <c r="A2833" s="62" t="s">
        <v>1308</v>
      </c>
      <c r="B2833" s="62" t="s">
        <v>1387</v>
      </c>
      <c r="C2833" s="63"/>
      <c r="D2833" s="64"/>
      <c r="E2833" s="65"/>
      <c r="F2833" s="66"/>
      <c r="G2833" s="63"/>
      <c r="H2833" s="67"/>
      <c r="I2833" s="68"/>
      <c r="J2833" s="68"/>
      <c r="K2833" s="34"/>
      <c r="L2833" s="75">
        <v>2833</v>
      </c>
      <c r="M2833" s="75" t="b">
        <f xml:space="preserve"> IF(AND(Edges[Relationship Date (UTC)] &gt;= Misc!$O$2, Edges[Relationship Date (UTC)] &lt;= Misc!$P$2,Edges[Tweet Date (UTC)] &gt;= Misc!$O$3, Edges[Tweet Date (UTC)] &lt;= Misc!$P$3,TRUE), TRUE, FALSE)</f>
        <v>1</v>
      </c>
      <c r="N2833" s="70"/>
      <c r="O2833" s="87" t="s">
        <v>1908</v>
      </c>
      <c r="P2833" s="90">
        <v>44081.398645833331</v>
      </c>
      <c r="Q2833" s="87" t="s">
        <v>2265</v>
      </c>
      <c r="R2833" s="87"/>
      <c r="S2833" s="87"/>
      <c r="T2833" s="87"/>
      <c r="U2833" s="90">
        <v>44081.398645833331</v>
      </c>
      <c r="V2833" s="92" t="s">
        <v>4816</v>
      </c>
      <c r="W2833" s="87"/>
      <c r="X2833" s="87"/>
      <c r="Y2833" s="96" t="s">
        <v>6816</v>
      </c>
      <c r="Z2833" s="87"/>
      <c r="AA2833" s="48">
        <v>0</v>
      </c>
      <c r="AB2833" s="49">
        <v>0</v>
      </c>
      <c r="AC2833" s="48">
        <v>0</v>
      </c>
      <c r="AD2833" s="49">
        <v>0</v>
      </c>
      <c r="AE2833" s="48">
        <v>0</v>
      </c>
      <c r="AF2833" s="49">
        <v>0</v>
      </c>
      <c r="AG2833" s="48">
        <v>41</v>
      </c>
      <c r="AH2833" s="49">
        <v>100</v>
      </c>
      <c r="AI2833" s="48">
        <v>41</v>
      </c>
    </row>
    <row r="2834" spans="1:35" x14ac:dyDescent="0.25">
      <c r="A2834" s="62" t="s">
        <v>1308</v>
      </c>
      <c r="B2834" s="62" t="s">
        <v>1352</v>
      </c>
      <c r="C2834" s="63"/>
      <c r="D2834" s="64"/>
      <c r="E2834" s="65"/>
      <c r="F2834" s="66"/>
      <c r="G2834" s="63"/>
      <c r="H2834" s="67"/>
      <c r="I2834" s="68"/>
      <c r="J2834" s="68"/>
      <c r="K2834" s="34"/>
      <c r="L2834" s="75">
        <v>2834</v>
      </c>
      <c r="M2834" s="75" t="b">
        <f xml:space="preserve"> IF(AND(Edges[Relationship Date (UTC)] &gt;= Misc!$O$2, Edges[Relationship Date (UTC)] &lt;= Misc!$P$2,Edges[Tweet Date (UTC)] &gt;= Misc!$O$3, Edges[Tweet Date (UTC)] &lt;= Misc!$P$3,TRUE), TRUE, FALSE)</f>
        <v>1</v>
      </c>
      <c r="N2834" s="70"/>
      <c r="O2834" s="87" t="s">
        <v>1908</v>
      </c>
      <c r="P2834" s="90">
        <v>44081.398935185185</v>
      </c>
      <c r="Q2834" s="87" t="s">
        <v>1934</v>
      </c>
      <c r="R2834" s="87"/>
      <c r="S2834" s="87"/>
      <c r="T2834" s="87"/>
      <c r="U2834" s="90">
        <v>44081.398935185185</v>
      </c>
      <c r="V2834" s="92" t="s">
        <v>4817</v>
      </c>
      <c r="W2834" s="87"/>
      <c r="X2834" s="87"/>
      <c r="Y2834" s="96" t="s">
        <v>6817</v>
      </c>
      <c r="Z2834" s="87"/>
      <c r="AA2834" s="48">
        <v>0</v>
      </c>
      <c r="AB2834" s="49">
        <v>0</v>
      </c>
      <c r="AC2834" s="48">
        <v>0</v>
      </c>
      <c r="AD2834" s="49">
        <v>0</v>
      </c>
      <c r="AE2834" s="48">
        <v>0</v>
      </c>
      <c r="AF2834" s="49">
        <v>0</v>
      </c>
      <c r="AG2834" s="48">
        <v>48</v>
      </c>
      <c r="AH2834" s="49">
        <v>100</v>
      </c>
      <c r="AI2834" s="48">
        <v>48</v>
      </c>
    </row>
    <row r="2835" spans="1:35" x14ac:dyDescent="0.25">
      <c r="A2835" s="62" t="s">
        <v>1308</v>
      </c>
      <c r="B2835" s="62" t="s">
        <v>1165</v>
      </c>
      <c r="C2835" s="63"/>
      <c r="D2835" s="64"/>
      <c r="E2835" s="65"/>
      <c r="F2835" s="66"/>
      <c r="G2835" s="63"/>
      <c r="H2835" s="67"/>
      <c r="I2835" s="68"/>
      <c r="J2835" s="68"/>
      <c r="K2835" s="34"/>
      <c r="L2835" s="75">
        <v>2835</v>
      </c>
      <c r="M2835" s="75" t="b">
        <f xml:space="preserve"> IF(AND(Edges[Relationship Date (UTC)] &gt;= Misc!$O$2, Edges[Relationship Date (UTC)] &lt;= Misc!$P$2,Edges[Tweet Date (UTC)] &gt;= Misc!$O$3, Edges[Tweet Date (UTC)] &lt;= Misc!$P$3,TRUE), TRUE, FALSE)</f>
        <v>1</v>
      </c>
      <c r="N2835" s="70"/>
      <c r="O2835" s="87" t="s">
        <v>1908</v>
      </c>
      <c r="P2835" s="90">
        <v>44081.403946759259</v>
      </c>
      <c r="Q2835" s="87" t="s">
        <v>2618</v>
      </c>
      <c r="R2835" s="87"/>
      <c r="S2835" s="87"/>
      <c r="T2835" s="87"/>
      <c r="U2835" s="90">
        <v>44081.403946759259</v>
      </c>
      <c r="V2835" s="92" t="s">
        <v>4818</v>
      </c>
      <c r="W2835" s="87"/>
      <c r="X2835" s="87"/>
      <c r="Y2835" s="96" t="s">
        <v>6818</v>
      </c>
      <c r="Z2835" s="87"/>
      <c r="AA2835" s="48">
        <v>0</v>
      </c>
      <c r="AB2835" s="49">
        <v>0</v>
      </c>
      <c r="AC2835" s="48">
        <v>0</v>
      </c>
      <c r="AD2835" s="49">
        <v>0</v>
      </c>
      <c r="AE2835" s="48">
        <v>0</v>
      </c>
      <c r="AF2835" s="49">
        <v>0</v>
      </c>
      <c r="AG2835" s="48">
        <v>45</v>
      </c>
      <c r="AH2835" s="49">
        <v>100</v>
      </c>
      <c r="AI2835" s="48">
        <v>45</v>
      </c>
    </row>
    <row r="2836" spans="1:35" x14ac:dyDescent="0.25">
      <c r="A2836" s="62" t="s">
        <v>1308</v>
      </c>
      <c r="B2836" s="62" t="s">
        <v>1387</v>
      </c>
      <c r="C2836" s="63"/>
      <c r="D2836" s="64"/>
      <c r="E2836" s="65"/>
      <c r="F2836" s="66"/>
      <c r="G2836" s="63"/>
      <c r="H2836" s="67"/>
      <c r="I2836" s="68"/>
      <c r="J2836" s="68"/>
      <c r="K2836" s="34"/>
      <c r="L2836" s="75">
        <v>2836</v>
      </c>
      <c r="M2836" s="75" t="b">
        <f xml:space="preserve"> IF(AND(Edges[Relationship Date (UTC)] &gt;= Misc!$O$2, Edges[Relationship Date (UTC)] &lt;= Misc!$P$2,Edges[Tweet Date (UTC)] &gt;= Misc!$O$3, Edges[Tweet Date (UTC)] &lt;= Misc!$P$3,TRUE), TRUE, FALSE)</f>
        <v>1</v>
      </c>
      <c r="N2836" s="70"/>
      <c r="O2836" s="87" t="s">
        <v>1908</v>
      </c>
      <c r="P2836" s="90">
        <v>44081.408622685187</v>
      </c>
      <c r="Q2836" s="87" t="s">
        <v>1983</v>
      </c>
      <c r="R2836" s="87"/>
      <c r="S2836" s="87"/>
      <c r="T2836" s="87" t="s">
        <v>2743</v>
      </c>
      <c r="U2836" s="90">
        <v>44081.408622685187</v>
      </c>
      <c r="V2836" s="92" t="s">
        <v>4819</v>
      </c>
      <c r="W2836" s="87"/>
      <c r="X2836" s="87"/>
      <c r="Y2836" s="96" t="s">
        <v>6819</v>
      </c>
      <c r="Z2836" s="87"/>
      <c r="AA2836" s="48">
        <v>0</v>
      </c>
      <c r="AB2836" s="49">
        <v>0</v>
      </c>
      <c r="AC2836" s="48">
        <v>0</v>
      </c>
      <c r="AD2836" s="49">
        <v>0</v>
      </c>
      <c r="AE2836" s="48">
        <v>0</v>
      </c>
      <c r="AF2836" s="49">
        <v>0</v>
      </c>
      <c r="AG2836" s="48">
        <v>22</v>
      </c>
      <c r="AH2836" s="49">
        <v>100</v>
      </c>
      <c r="AI2836" s="48">
        <v>22</v>
      </c>
    </row>
    <row r="2837" spans="1:35" x14ac:dyDescent="0.25">
      <c r="A2837" s="62" t="s">
        <v>1309</v>
      </c>
      <c r="B2837" s="62" t="s">
        <v>1165</v>
      </c>
      <c r="C2837" s="63"/>
      <c r="D2837" s="64"/>
      <c r="E2837" s="65"/>
      <c r="F2837" s="66"/>
      <c r="G2837" s="63"/>
      <c r="H2837" s="67"/>
      <c r="I2837" s="68"/>
      <c r="J2837" s="68"/>
      <c r="K2837" s="34"/>
      <c r="L2837" s="75">
        <v>2837</v>
      </c>
      <c r="M2837" s="75" t="b">
        <f xml:space="preserve"> IF(AND(Edges[Relationship Date (UTC)] &gt;= Misc!$O$2, Edges[Relationship Date (UTC)] &lt;= Misc!$P$2,Edges[Tweet Date (UTC)] &gt;= Misc!$O$3, Edges[Tweet Date (UTC)] &lt;= Misc!$P$3,TRUE), TRUE, FALSE)</f>
        <v>1</v>
      </c>
      <c r="N2837" s="70"/>
      <c r="O2837" s="87" t="s">
        <v>1908</v>
      </c>
      <c r="P2837" s="90">
        <v>44081.40865740741</v>
      </c>
      <c r="Q2837" s="87" t="s">
        <v>1911</v>
      </c>
      <c r="R2837" s="87"/>
      <c r="S2837" s="87"/>
      <c r="T2837" s="87" t="s">
        <v>2743</v>
      </c>
      <c r="U2837" s="90">
        <v>44081.40865740741</v>
      </c>
      <c r="V2837" s="92" t="s">
        <v>4820</v>
      </c>
      <c r="W2837" s="87"/>
      <c r="X2837" s="87"/>
      <c r="Y2837" s="96" t="s">
        <v>6820</v>
      </c>
      <c r="Z2837" s="87"/>
      <c r="AA2837" s="48">
        <v>0</v>
      </c>
      <c r="AB2837" s="49">
        <v>0</v>
      </c>
      <c r="AC2837" s="48">
        <v>0</v>
      </c>
      <c r="AD2837" s="49">
        <v>0</v>
      </c>
      <c r="AE2837" s="48">
        <v>0</v>
      </c>
      <c r="AF2837" s="49">
        <v>0</v>
      </c>
      <c r="AG2837" s="48">
        <v>29</v>
      </c>
      <c r="AH2837" s="49">
        <v>100</v>
      </c>
      <c r="AI2837" s="48">
        <v>29</v>
      </c>
    </row>
    <row r="2838" spans="1:35" x14ac:dyDescent="0.25">
      <c r="A2838" s="62" t="s">
        <v>1310</v>
      </c>
      <c r="B2838" s="62" t="s">
        <v>1859</v>
      </c>
      <c r="C2838" s="63"/>
      <c r="D2838" s="64"/>
      <c r="E2838" s="65"/>
      <c r="F2838" s="66"/>
      <c r="G2838" s="63"/>
      <c r="H2838" s="67"/>
      <c r="I2838" s="68"/>
      <c r="J2838" s="68"/>
      <c r="K2838" s="34"/>
      <c r="L2838" s="75">
        <v>2838</v>
      </c>
      <c r="M2838" s="75" t="b">
        <f xml:space="preserve"> IF(AND(Edges[Relationship Date (UTC)] &gt;= Misc!$O$2, Edges[Relationship Date (UTC)] &lt;= Misc!$P$2,Edges[Tweet Date (UTC)] &gt;= Misc!$O$3, Edges[Tweet Date (UTC)] &lt;= Misc!$P$3,TRUE), TRUE, FALSE)</f>
        <v>1</v>
      </c>
      <c r="N2838" s="70"/>
      <c r="O2838" s="87" t="s">
        <v>1908</v>
      </c>
      <c r="P2838" s="90">
        <v>44081.408680555556</v>
      </c>
      <c r="Q2838" s="87" t="s">
        <v>2557</v>
      </c>
      <c r="R2838" s="87"/>
      <c r="S2838" s="87"/>
      <c r="T2838" s="87"/>
      <c r="U2838" s="90">
        <v>44081.408680555556</v>
      </c>
      <c r="V2838" s="92" t="s">
        <v>4821</v>
      </c>
      <c r="W2838" s="87"/>
      <c r="X2838" s="87"/>
      <c r="Y2838" s="96" t="s">
        <v>6821</v>
      </c>
      <c r="Z2838" s="87"/>
      <c r="AA2838" s="48"/>
      <c r="AB2838" s="49"/>
      <c r="AC2838" s="48"/>
      <c r="AD2838" s="49"/>
      <c r="AE2838" s="48"/>
      <c r="AF2838" s="49"/>
      <c r="AG2838" s="48"/>
      <c r="AH2838" s="49"/>
      <c r="AI2838" s="48"/>
    </row>
    <row r="2839" spans="1:35" x14ac:dyDescent="0.25">
      <c r="A2839" s="62" t="s">
        <v>1310</v>
      </c>
      <c r="B2839" s="62" t="s">
        <v>1860</v>
      </c>
      <c r="C2839" s="63"/>
      <c r="D2839" s="64"/>
      <c r="E2839" s="65"/>
      <c r="F2839" s="66"/>
      <c r="G2839" s="63"/>
      <c r="H2839" s="67"/>
      <c r="I2839" s="68"/>
      <c r="J2839" s="68"/>
      <c r="K2839" s="34"/>
      <c r="L2839" s="75">
        <v>2839</v>
      </c>
      <c r="M2839" s="75" t="b">
        <f xml:space="preserve"> IF(AND(Edges[Relationship Date (UTC)] &gt;= Misc!$O$2, Edges[Relationship Date (UTC)] &lt;= Misc!$P$2,Edges[Tweet Date (UTC)] &gt;= Misc!$O$3, Edges[Tweet Date (UTC)] &lt;= Misc!$P$3,TRUE), TRUE, FALSE)</f>
        <v>1</v>
      </c>
      <c r="N2839" s="70"/>
      <c r="O2839" s="87" t="s">
        <v>1908</v>
      </c>
      <c r="P2839" s="90">
        <v>44081.408680555556</v>
      </c>
      <c r="Q2839" s="87" t="s">
        <v>2557</v>
      </c>
      <c r="R2839" s="87"/>
      <c r="S2839" s="87"/>
      <c r="T2839" s="87"/>
      <c r="U2839" s="90">
        <v>44081.408680555556</v>
      </c>
      <c r="V2839" s="92" t="s">
        <v>4821</v>
      </c>
      <c r="W2839" s="87"/>
      <c r="X2839" s="87"/>
      <c r="Y2839" s="96" t="s">
        <v>6821</v>
      </c>
      <c r="Z2839" s="87"/>
      <c r="AA2839" s="48"/>
      <c r="AB2839" s="49"/>
      <c r="AC2839" s="48"/>
      <c r="AD2839" s="49"/>
      <c r="AE2839" s="48"/>
      <c r="AF2839" s="49"/>
      <c r="AG2839" s="48"/>
      <c r="AH2839" s="49"/>
      <c r="AI2839" s="48"/>
    </row>
    <row r="2840" spans="1:35" x14ac:dyDescent="0.25">
      <c r="A2840" s="62" t="s">
        <v>1310</v>
      </c>
      <c r="B2840" s="62" t="s">
        <v>1336</v>
      </c>
      <c r="C2840" s="63"/>
      <c r="D2840" s="64"/>
      <c r="E2840" s="65"/>
      <c r="F2840" s="66"/>
      <c r="G2840" s="63"/>
      <c r="H2840" s="67"/>
      <c r="I2840" s="68"/>
      <c r="J2840" s="68"/>
      <c r="K2840" s="34"/>
      <c r="L2840" s="75">
        <v>2840</v>
      </c>
      <c r="M2840" s="75" t="b">
        <f xml:space="preserve"> IF(AND(Edges[Relationship Date (UTC)] &gt;= Misc!$O$2, Edges[Relationship Date (UTC)] &lt;= Misc!$P$2,Edges[Tweet Date (UTC)] &gt;= Misc!$O$3, Edges[Tweet Date (UTC)] &lt;= Misc!$P$3,TRUE), TRUE, FALSE)</f>
        <v>1</v>
      </c>
      <c r="N2840" s="70"/>
      <c r="O2840" s="87" t="s">
        <v>1908</v>
      </c>
      <c r="P2840" s="90">
        <v>44081.408680555556</v>
      </c>
      <c r="Q2840" s="87" t="s">
        <v>2557</v>
      </c>
      <c r="R2840" s="87"/>
      <c r="S2840" s="87"/>
      <c r="T2840" s="87"/>
      <c r="U2840" s="90">
        <v>44081.408680555556</v>
      </c>
      <c r="V2840" s="92" t="s">
        <v>4821</v>
      </c>
      <c r="W2840" s="87"/>
      <c r="X2840" s="87"/>
      <c r="Y2840" s="96" t="s">
        <v>6821</v>
      </c>
      <c r="Z2840" s="87"/>
      <c r="AA2840" s="48">
        <v>0</v>
      </c>
      <c r="AB2840" s="49">
        <v>0</v>
      </c>
      <c r="AC2840" s="48">
        <v>0</v>
      </c>
      <c r="AD2840" s="49">
        <v>0</v>
      </c>
      <c r="AE2840" s="48">
        <v>0</v>
      </c>
      <c r="AF2840" s="49">
        <v>0</v>
      </c>
      <c r="AG2840" s="48">
        <v>25</v>
      </c>
      <c r="AH2840" s="49">
        <v>100</v>
      </c>
      <c r="AI2840" s="48">
        <v>25</v>
      </c>
    </row>
    <row r="2841" spans="1:35" x14ac:dyDescent="0.25">
      <c r="A2841" s="62" t="s">
        <v>1311</v>
      </c>
      <c r="B2841" s="62" t="s">
        <v>1886</v>
      </c>
      <c r="C2841" s="63"/>
      <c r="D2841" s="64"/>
      <c r="E2841" s="65"/>
      <c r="F2841" s="66"/>
      <c r="G2841" s="63"/>
      <c r="H2841" s="67"/>
      <c r="I2841" s="68"/>
      <c r="J2841" s="68"/>
      <c r="K2841" s="34"/>
      <c r="L2841" s="75">
        <v>2841</v>
      </c>
      <c r="M2841" s="75" t="b">
        <f xml:space="preserve"> IF(AND(Edges[Relationship Date (UTC)] &gt;= Misc!$O$2, Edges[Relationship Date (UTC)] &lt;= Misc!$P$2,Edges[Tweet Date (UTC)] &gt;= Misc!$O$3, Edges[Tweet Date (UTC)] &lt;= Misc!$P$3,TRUE), TRUE, FALSE)</f>
        <v>1</v>
      </c>
      <c r="N2841" s="70"/>
      <c r="O2841" s="87" t="s">
        <v>1908</v>
      </c>
      <c r="P2841" s="90">
        <v>44081.408680555556</v>
      </c>
      <c r="Q2841" s="87" t="s">
        <v>2619</v>
      </c>
      <c r="R2841" s="87"/>
      <c r="S2841" s="87"/>
      <c r="T2841" s="87" t="s">
        <v>2875</v>
      </c>
      <c r="U2841" s="90">
        <v>44081.408680555556</v>
      </c>
      <c r="V2841" s="92" t="s">
        <v>4822</v>
      </c>
      <c r="W2841" s="87"/>
      <c r="X2841" s="87"/>
      <c r="Y2841" s="96" t="s">
        <v>6822</v>
      </c>
      <c r="Z2841" s="87"/>
      <c r="AA2841" s="48">
        <v>0</v>
      </c>
      <c r="AB2841" s="49">
        <v>0</v>
      </c>
      <c r="AC2841" s="48">
        <v>0</v>
      </c>
      <c r="AD2841" s="49">
        <v>0</v>
      </c>
      <c r="AE2841" s="48">
        <v>0</v>
      </c>
      <c r="AF2841" s="49">
        <v>0</v>
      </c>
      <c r="AG2841" s="48">
        <v>17</v>
      </c>
      <c r="AH2841" s="49">
        <v>100</v>
      </c>
      <c r="AI2841" s="48">
        <v>17</v>
      </c>
    </row>
    <row r="2842" spans="1:35" x14ac:dyDescent="0.25">
      <c r="A2842" s="62" t="s">
        <v>1312</v>
      </c>
      <c r="B2842" s="62" t="s">
        <v>1387</v>
      </c>
      <c r="C2842" s="63"/>
      <c r="D2842" s="64"/>
      <c r="E2842" s="65"/>
      <c r="F2842" s="66"/>
      <c r="G2842" s="63"/>
      <c r="H2842" s="67"/>
      <c r="I2842" s="68"/>
      <c r="J2842" s="68"/>
      <c r="K2842" s="34"/>
      <c r="L2842" s="75">
        <v>2842</v>
      </c>
      <c r="M2842" s="75" t="b">
        <f xml:space="preserve"> IF(AND(Edges[Relationship Date (UTC)] &gt;= Misc!$O$2, Edges[Relationship Date (UTC)] &lt;= Misc!$P$2,Edges[Tweet Date (UTC)] &gt;= Misc!$O$3, Edges[Tweet Date (UTC)] &lt;= Misc!$P$3,TRUE), TRUE, FALSE)</f>
        <v>1</v>
      </c>
      <c r="N2842" s="70"/>
      <c r="O2842" s="87" t="s">
        <v>1908</v>
      </c>
      <c r="P2842" s="90">
        <v>44081.408692129633</v>
      </c>
      <c r="Q2842" s="87" t="s">
        <v>1964</v>
      </c>
      <c r="R2842" s="87"/>
      <c r="S2842" s="87"/>
      <c r="T2842" s="87" t="s">
        <v>2743</v>
      </c>
      <c r="U2842" s="90">
        <v>44081.408692129633</v>
      </c>
      <c r="V2842" s="92" t="s">
        <v>4823</v>
      </c>
      <c r="W2842" s="87"/>
      <c r="X2842" s="87"/>
      <c r="Y2842" s="96" t="s">
        <v>6823</v>
      </c>
      <c r="Z2842" s="87"/>
      <c r="AA2842" s="48">
        <v>0</v>
      </c>
      <c r="AB2842" s="49">
        <v>0</v>
      </c>
      <c r="AC2842" s="48">
        <v>0</v>
      </c>
      <c r="AD2842" s="49">
        <v>0</v>
      </c>
      <c r="AE2842" s="48">
        <v>0</v>
      </c>
      <c r="AF2842" s="49">
        <v>0</v>
      </c>
      <c r="AG2842" s="48">
        <v>7</v>
      </c>
      <c r="AH2842" s="49">
        <v>100</v>
      </c>
      <c r="AI2842" s="48">
        <v>7</v>
      </c>
    </row>
    <row r="2843" spans="1:35" x14ac:dyDescent="0.25">
      <c r="A2843" s="62" t="s">
        <v>1313</v>
      </c>
      <c r="B2843" s="62" t="s">
        <v>1887</v>
      </c>
      <c r="C2843" s="63"/>
      <c r="D2843" s="64"/>
      <c r="E2843" s="65"/>
      <c r="F2843" s="66"/>
      <c r="G2843" s="63"/>
      <c r="H2843" s="67"/>
      <c r="I2843" s="68"/>
      <c r="J2843" s="68"/>
      <c r="K2843" s="34"/>
      <c r="L2843" s="75">
        <v>2843</v>
      </c>
      <c r="M2843" s="75" t="b">
        <f xml:space="preserve"> IF(AND(Edges[Relationship Date (UTC)] &gt;= Misc!$O$2, Edges[Relationship Date (UTC)] &lt;= Misc!$P$2,Edges[Tweet Date (UTC)] &gt;= Misc!$O$3, Edges[Tweet Date (UTC)] &lt;= Misc!$P$3,TRUE), TRUE, FALSE)</f>
        <v>1</v>
      </c>
      <c r="N2843" s="70"/>
      <c r="O2843" s="87" t="s">
        <v>1908</v>
      </c>
      <c r="P2843" s="90">
        <v>44081.408692129633</v>
      </c>
      <c r="Q2843" s="87" t="s">
        <v>2620</v>
      </c>
      <c r="R2843" s="87"/>
      <c r="S2843" s="87"/>
      <c r="T2843" s="87" t="s">
        <v>2900</v>
      </c>
      <c r="U2843" s="90">
        <v>44081.408692129633</v>
      </c>
      <c r="V2843" s="92" t="s">
        <v>4824</v>
      </c>
      <c r="W2843" s="87"/>
      <c r="X2843" s="87"/>
      <c r="Y2843" s="96" t="s">
        <v>6824</v>
      </c>
      <c r="Z2843" s="87"/>
      <c r="AA2843" s="48">
        <v>0</v>
      </c>
      <c r="AB2843" s="49">
        <v>0</v>
      </c>
      <c r="AC2843" s="48">
        <v>0</v>
      </c>
      <c r="AD2843" s="49">
        <v>0</v>
      </c>
      <c r="AE2843" s="48">
        <v>0</v>
      </c>
      <c r="AF2843" s="49">
        <v>0</v>
      </c>
      <c r="AG2843" s="48">
        <v>14</v>
      </c>
      <c r="AH2843" s="49">
        <v>100</v>
      </c>
      <c r="AI2843" s="48">
        <v>14</v>
      </c>
    </row>
    <row r="2844" spans="1:35" x14ac:dyDescent="0.25">
      <c r="A2844" s="62" t="s">
        <v>1313</v>
      </c>
      <c r="B2844" s="62" t="s">
        <v>1616</v>
      </c>
      <c r="C2844" s="63"/>
      <c r="D2844" s="64"/>
      <c r="E2844" s="65"/>
      <c r="F2844" s="66"/>
      <c r="G2844" s="63"/>
      <c r="H2844" s="67"/>
      <c r="I2844" s="68"/>
      <c r="J2844" s="68"/>
      <c r="K2844" s="34"/>
      <c r="L2844" s="75">
        <v>2844</v>
      </c>
      <c r="M2844" s="75" t="b">
        <f xml:space="preserve"> IF(AND(Edges[Relationship Date (UTC)] &gt;= Misc!$O$2, Edges[Relationship Date (UTC)] &lt;= Misc!$P$2,Edges[Tweet Date (UTC)] &gt;= Misc!$O$3, Edges[Tweet Date (UTC)] &lt;= Misc!$P$3,TRUE), TRUE, FALSE)</f>
        <v>1</v>
      </c>
      <c r="N2844" s="70"/>
      <c r="O2844" s="87" t="s">
        <v>1908</v>
      </c>
      <c r="P2844" s="90">
        <v>44081.404583333337</v>
      </c>
      <c r="Q2844" s="87" t="s">
        <v>2621</v>
      </c>
      <c r="R2844" s="92" t="s">
        <v>2730</v>
      </c>
      <c r="S2844" s="87" t="s">
        <v>2738</v>
      </c>
      <c r="T2844" s="87" t="s">
        <v>2900</v>
      </c>
      <c r="U2844" s="90">
        <v>44081.404583333337</v>
      </c>
      <c r="V2844" s="92" t="s">
        <v>4825</v>
      </c>
      <c r="W2844" s="87"/>
      <c r="X2844" s="87"/>
      <c r="Y2844" s="96" t="s">
        <v>6825</v>
      </c>
      <c r="Z2844" s="87"/>
      <c r="AA2844" s="48"/>
      <c r="AB2844" s="49"/>
      <c r="AC2844" s="48"/>
      <c r="AD2844" s="49"/>
      <c r="AE2844" s="48"/>
      <c r="AF2844" s="49"/>
      <c r="AG2844" s="48"/>
      <c r="AH2844" s="49"/>
      <c r="AI2844" s="48"/>
    </row>
    <row r="2845" spans="1:35" x14ac:dyDescent="0.25">
      <c r="A2845" s="62" t="s">
        <v>1313</v>
      </c>
      <c r="B2845" s="62" t="s">
        <v>1616</v>
      </c>
      <c r="C2845" s="63"/>
      <c r="D2845" s="64"/>
      <c r="E2845" s="65"/>
      <c r="F2845" s="66"/>
      <c r="G2845" s="63"/>
      <c r="H2845" s="67"/>
      <c r="I2845" s="68"/>
      <c r="J2845" s="68"/>
      <c r="K2845" s="34"/>
      <c r="L2845" s="75">
        <v>2845</v>
      </c>
      <c r="M2845" s="75" t="b">
        <f xml:space="preserve"> IF(AND(Edges[Relationship Date (UTC)] &gt;= Misc!$O$2, Edges[Relationship Date (UTC)] &lt;= Misc!$P$2,Edges[Tweet Date (UTC)] &gt;= Misc!$O$3, Edges[Tweet Date (UTC)] &lt;= Misc!$P$3,TRUE), TRUE, FALSE)</f>
        <v>1</v>
      </c>
      <c r="N2845" s="70"/>
      <c r="O2845" s="87" t="s">
        <v>1908</v>
      </c>
      <c r="P2845" s="90">
        <v>44081.408692129633</v>
      </c>
      <c r="Q2845" s="87" t="s">
        <v>2620</v>
      </c>
      <c r="R2845" s="87"/>
      <c r="S2845" s="87"/>
      <c r="T2845" s="87" t="s">
        <v>2900</v>
      </c>
      <c r="U2845" s="90">
        <v>44081.408692129633</v>
      </c>
      <c r="V2845" s="92" t="s">
        <v>4824</v>
      </c>
      <c r="W2845" s="87"/>
      <c r="X2845" s="87"/>
      <c r="Y2845" s="96" t="s">
        <v>6824</v>
      </c>
      <c r="Z2845" s="87"/>
      <c r="AA2845" s="48"/>
      <c r="AB2845" s="49"/>
      <c r="AC2845" s="48"/>
      <c r="AD2845" s="49"/>
      <c r="AE2845" s="48"/>
      <c r="AF2845" s="49"/>
      <c r="AG2845" s="48"/>
      <c r="AH2845" s="49"/>
      <c r="AI2845" s="48"/>
    </row>
    <row r="2846" spans="1:35" x14ac:dyDescent="0.25">
      <c r="A2846" s="62" t="s">
        <v>1313</v>
      </c>
      <c r="B2846" s="62" t="s">
        <v>1723</v>
      </c>
      <c r="C2846" s="63"/>
      <c r="D2846" s="64"/>
      <c r="E2846" s="65"/>
      <c r="F2846" s="66"/>
      <c r="G2846" s="63"/>
      <c r="H2846" s="67"/>
      <c r="I2846" s="68"/>
      <c r="J2846" s="68"/>
      <c r="K2846" s="34"/>
      <c r="L2846" s="75">
        <v>2846</v>
      </c>
      <c r="M2846" s="75" t="b">
        <f xml:space="preserve"> IF(AND(Edges[Relationship Date (UTC)] &gt;= Misc!$O$2, Edges[Relationship Date (UTC)] &lt;= Misc!$P$2,Edges[Tweet Date (UTC)] &gt;= Misc!$O$3, Edges[Tweet Date (UTC)] &lt;= Misc!$P$3,TRUE), TRUE, FALSE)</f>
        <v>1</v>
      </c>
      <c r="N2846" s="70"/>
      <c r="O2846" s="87" t="s">
        <v>1908</v>
      </c>
      <c r="P2846" s="90">
        <v>44081.404583333337</v>
      </c>
      <c r="Q2846" s="87" t="s">
        <v>2621</v>
      </c>
      <c r="R2846" s="92" t="s">
        <v>2730</v>
      </c>
      <c r="S2846" s="87" t="s">
        <v>2738</v>
      </c>
      <c r="T2846" s="87" t="s">
        <v>2900</v>
      </c>
      <c r="U2846" s="90">
        <v>44081.404583333337</v>
      </c>
      <c r="V2846" s="92" t="s">
        <v>4825</v>
      </c>
      <c r="W2846" s="87"/>
      <c r="X2846" s="87"/>
      <c r="Y2846" s="96" t="s">
        <v>6825</v>
      </c>
      <c r="Z2846" s="87"/>
      <c r="AA2846" s="48"/>
      <c r="AB2846" s="49"/>
      <c r="AC2846" s="48"/>
      <c r="AD2846" s="49"/>
      <c r="AE2846" s="48"/>
      <c r="AF2846" s="49"/>
      <c r="AG2846" s="48"/>
      <c r="AH2846" s="49"/>
      <c r="AI2846" s="48"/>
    </row>
    <row r="2847" spans="1:35" x14ac:dyDescent="0.25">
      <c r="A2847" s="62" t="s">
        <v>1313</v>
      </c>
      <c r="B2847" s="62" t="s">
        <v>1723</v>
      </c>
      <c r="C2847" s="63"/>
      <c r="D2847" s="64"/>
      <c r="E2847" s="65"/>
      <c r="F2847" s="66"/>
      <c r="G2847" s="63"/>
      <c r="H2847" s="67"/>
      <c r="I2847" s="68"/>
      <c r="J2847" s="68"/>
      <c r="K2847" s="34"/>
      <c r="L2847" s="75">
        <v>2847</v>
      </c>
      <c r="M2847" s="75" t="b">
        <f xml:space="preserve"> IF(AND(Edges[Relationship Date (UTC)] &gt;= Misc!$O$2, Edges[Relationship Date (UTC)] &lt;= Misc!$P$2,Edges[Tweet Date (UTC)] &gt;= Misc!$O$3, Edges[Tweet Date (UTC)] &lt;= Misc!$P$3,TRUE), TRUE, FALSE)</f>
        <v>1</v>
      </c>
      <c r="N2847" s="70"/>
      <c r="O2847" s="87" t="s">
        <v>1908</v>
      </c>
      <c r="P2847" s="90">
        <v>44081.408692129633</v>
      </c>
      <c r="Q2847" s="87" t="s">
        <v>2620</v>
      </c>
      <c r="R2847" s="87"/>
      <c r="S2847" s="87"/>
      <c r="T2847" s="87" t="s">
        <v>2900</v>
      </c>
      <c r="U2847" s="90">
        <v>44081.408692129633</v>
      </c>
      <c r="V2847" s="92" t="s">
        <v>4824</v>
      </c>
      <c r="W2847" s="87"/>
      <c r="X2847" s="87"/>
      <c r="Y2847" s="96" t="s">
        <v>6824</v>
      </c>
      <c r="Z2847" s="87"/>
      <c r="AA2847" s="48"/>
      <c r="AB2847" s="49"/>
      <c r="AC2847" s="48"/>
      <c r="AD2847" s="49"/>
      <c r="AE2847" s="48"/>
      <c r="AF2847" s="49"/>
      <c r="AG2847" s="48"/>
      <c r="AH2847" s="49"/>
      <c r="AI2847" s="48"/>
    </row>
    <row r="2848" spans="1:35" x14ac:dyDescent="0.25">
      <c r="A2848" s="62" t="s">
        <v>1313</v>
      </c>
      <c r="B2848" s="62" t="s">
        <v>1165</v>
      </c>
      <c r="C2848" s="63"/>
      <c r="D2848" s="64"/>
      <c r="E2848" s="65"/>
      <c r="F2848" s="66"/>
      <c r="G2848" s="63"/>
      <c r="H2848" s="67"/>
      <c r="I2848" s="68"/>
      <c r="J2848" s="68"/>
      <c r="K2848" s="34"/>
      <c r="L2848" s="75">
        <v>2848</v>
      </c>
      <c r="M2848" s="75" t="b">
        <f xml:space="preserve"> IF(AND(Edges[Relationship Date (UTC)] &gt;= Misc!$O$2, Edges[Relationship Date (UTC)] &lt;= Misc!$P$2,Edges[Tweet Date (UTC)] &gt;= Misc!$O$3, Edges[Tweet Date (UTC)] &lt;= Misc!$P$3,TRUE), TRUE, FALSE)</f>
        <v>1</v>
      </c>
      <c r="N2848" s="70"/>
      <c r="O2848" s="87" t="s">
        <v>1908</v>
      </c>
      <c r="P2848" s="90">
        <v>44081.388460648152</v>
      </c>
      <c r="Q2848" s="87" t="s">
        <v>2220</v>
      </c>
      <c r="R2848" s="92" t="s">
        <v>2677</v>
      </c>
      <c r="S2848" s="87" t="s">
        <v>2738</v>
      </c>
      <c r="T2848" s="87" t="s">
        <v>2743</v>
      </c>
      <c r="U2848" s="90">
        <v>44081.388460648152</v>
      </c>
      <c r="V2848" s="92" t="s">
        <v>4826</v>
      </c>
      <c r="W2848" s="87"/>
      <c r="X2848" s="87"/>
      <c r="Y2848" s="96" t="s">
        <v>6826</v>
      </c>
      <c r="Z2848" s="87"/>
      <c r="AA2848" s="48">
        <v>0</v>
      </c>
      <c r="AB2848" s="49">
        <v>0</v>
      </c>
      <c r="AC2848" s="48">
        <v>0</v>
      </c>
      <c r="AD2848" s="49">
        <v>0</v>
      </c>
      <c r="AE2848" s="48">
        <v>0</v>
      </c>
      <c r="AF2848" s="49">
        <v>0</v>
      </c>
      <c r="AG2848" s="48">
        <v>16</v>
      </c>
      <c r="AH2848" s="49">
        <v>100</v>
      </c>
      <c r="AI2848" s="48">
        <v>16</v>
      </c>
    </row>
    <row r="2849" spans="1:35" x14ac:dyDescent="0.25">
      <c r="A2849" s="62" t="s">
        <v>1313</v>
      </c>
      <c r="B2849" s="62" t="s">
        <v>1313</v>
      </c>
      <c r="C2849" s="63"/>
      <c r="D2849" s="64"/>
      <c r="E2849" s="65"/>
      <c r="F2849" s="66"/>
      <c r="G2849" s="63"/>
      <c r="H2849" s="67"/>
      <c r="I2849" s="68"/>
      <c r="J2849" s="68"/>
      <c r="K2849" s="34"/>
      <c r="L2849" s="75">
        <v>2849</v>
      </c>
      <c r="M2849" s="75" t="b">
        <f xml:space="preserve"> IF(AND(Edges[Relationship Date (UTC)] &gt;= Misc!$O$2, Edges[Relationship Date (UTC)] &lt;= Misc!$P$2,Edges[Tweet Date (UTC)] &gt;= Misc!$O$3, Edges[Tweet Date (UTC)] &lt;= Misc!$P$3,TRUE), TRUE, FALSE)</f>
        <v>1</v>
      </c>
      <c r="N2849" s="70"/>
      <c r="O2849" s="87" t="s">
        <v>178</v>
      </c>
      <c r="P2849" s="90">
        <v>44081.39439814815</v>
      </c>
      <c r="Q2849" s="87" t="s">
        <v>2622</v>
      </c>
      <c r="R2849" s="87"/>
      <c r="S2849" s="87"/>
      <c r="T2849" s="87" t="s">
        <v>2901</v>
      </c>
      <c r="U2849" s="90">
        <v>44081.39439814815</v>
      </c>
      <c r="V2849" s="92" t="s">
        <v>4827</v>
      </c>
      <c r="W2849" s="87"/>
      <c r="X2849" s="87"/>
      <c r="Y2849" s="96" t="s">
        <v>6827</v>
      </c>
      <c r="Z2849" s="87"/>
      <c r="AA2849" s="48">
        <v>0</v>
      </c>
      <c r="AB2849" s="49">
        <v>0</v>
      </c>
      <c r="AC2849" s="48">
        <v>0</v>
      </c>
      <c r="AD2849" s="49">
        <v>0</v>
      </c>
      <c r="AE2849" s="48">
        <v>0</v>
      </c>
      <c r="AF2849" s="49">
        <v>0</v>
      </c>
      <c r="AG2849" s="48">
        <v>5</v>
      </c>
      <c r="AH2849" s="49">
        <v>100</v>
      </c>
      <c r="AI2849" s="48">
        <v>5</v>
      </c>
    </row>
    <row r="2850" spans="1:35" x14ac:dyDescent="0.25">
      <c r="A2850" s="62" t="s">
        <v>1313</v>
      </c>
      <c r="B2850" s="62" t="s">
        <v>1165</v>
      </c>
      <c r="C2850" s="63"/>
      <c r="D2850" s="64"/>
      <c r="E2850" s="65"/>
      <c r="F2850" s="66"/>
      <c r="G2850" s="63"/>
      <c r="H2850" s="67"/>
      <c r="I2850" s="68"/>
      <c r="J2850" s="68"/>
      <c r="K2850" s="34"/>
      <c r="L2850" s="75">
        <v>2850</v>
      </c>
      <c r="M2850" s="75" t="b">
        <f xml:space="preserve"> IF(AND(Edges[Relationship Date (UTC)] &gt;= Misc!$O$2, Edges[Relationship Date (UTC)] &lt;= Misc!$P$2,Edges[Tweet Date (UTC)] &gt;= Misc!$O$3, Edges[Tweet Date (UTC)] &lt;= Misc!$P$3,TRUE), TRUE, FALSE)</f>
        <v>1</v>
      </c>
      <c r="N2850" s="70"/>
      <c r="O2850" s="87" t="s">
        <v>1908</v>
      </c>
      <c r="P2850" s="90">
        <v>44081.404583333337</v>
      </c>
      <c r="Q2850" s="87" t="s">
        <v>2621</v>
      </c>
      <c r="R2850" s="92" t="s">
        <v>2730</v>
      </c>
      <c r="S2850" s="87" t="s">
        <v>2738</v>
      </c>
      <c r="T2850" s="87" t="s">
        <v>2900</v>
      </c>
      <c r="U2850" s="90">
        <v>44081.404583333337</v>
      </c>
      <c r="V2850" s="92" t="s">
        <v>4825</v>
      </c>
      <c r="W2850" s="87"/>
      <c r="X2850" s="87"/>
      <c r="Y2850" s="96" t="s">
        <v>6825</v>
      </c>
      <c r="Z2850" s="87"/>
      <c r="AA2850" s="48">
        <v>0</v>
      </c>
      <c r="AB2850" s="49">
        <v>0</v>
      </c>
      <c r="AC2850" s="48">
        <v>0</v>
      </c>
      <c r="AD2850" s="49">
        <v>0</v>
      </c>
      <c r="AE2850" s="48">
        <v>0</v>
      </c>
      <c r="AF2850" s="49">
        <v>0</v>
      </c>
      <c r="AG2850" s="48">
        <v>11</v>
      </c>
      <c r="AH2850" s="49">
        <v>100</v>
      </c>
      <c r="AI2850" s="48">
        <v>11</v>
      </c>
    </row>
    <row r="2851" spans="1:35" x14ac:dyDescent="0.25">
      <c r="A2851" s="62" t="s">
        <v>1313</v>
      </c>
      <c r="B2851" s="62" t="s">
        <v>1165</v>
      </c>
      <c r="C2851" s="63"/>
      <c r="D2851" s="64"/>
      <c r="E2851" s="65"/>
      <c r="F2851" s="66"/>
      <c r="G2851" s="63"/>
      <c r="H2851" s="67"/>
      <c r="I2851" s="68"/>
      <c r="J2851" s="68"/>
      <c r="K2851" s="34"/>
      <c r="L2851" s="75">
        <v>2851</v>
      </c>
      <c r="M2851" s="75" t="b">
        <f xml:space="preserve"> IF(AND(Edges[Relationship Date (UTC)] &gt;= Misc!$O$2, Edges[Relationship Date (UTC)] &lt;= Misc!$P$2,Edges[Tweet Date (UTC)] &gt;= Misc!$O$3, Edges[Tweet Date (UTC)] &lt;= Misc!$P$3,TRUE), TRUE, FALSE)</f>
        <v>1</v>
      </c>
      <c r="N2851" s="70"/>
      <c r="O2851" s="87" t="s">
        <v>1908</v>
      </c>
      <c r="P2851" s="90">
        <v>44081.408692129633</v>
      </c>
      <c r="Q2851" s="87" t="s">
        <v>2620</v>
      </c>
      <c r="R2851" s="87"/>
      <c r="S2851" s="87"/>
      <c r="T2851" s="87" t="s">
        <v>2900</v>
      </c>
      <c r="U2851" s="90">
        <v>44081.408692129633</v>
      </c>
      <c r="V2851" s="92" t="s">
        <v>4824</v>
      </c>
      <c r="W2851" s="87"/>
      <c r="X2851" s="87"/>
      <c r="Y2851" s="96" t="s">
        <v>6824</v>
      </c>
      <c r="Z2851" s="87"/>
      <c r="AA2851" s="48"/>
      <c r="AB2851" s="49"/>
      <c r="AC2851" s="48"/>
      <c r="AD2851" s="49"/>
      <c r="AE2851" s="48"/>
      <c r="AF2851" s="49"/>
      <c r="AG2851" s="48"/>
      <c r="AH2851" s="49"/>
      <c r="AI2851" s="48"/>
    </row>
    <row r="2852" spans="1:35" x14ac:dyDescent="0.25">
      <c r="A2852" s="62" t="s">
        <v>1314</v>
      </c>
      <c r="B2852" s="62" t="s">
        <v>1845</v>
      </c>
      <c r="C2852" s="63"/>
      <c r="D2852" s="64"/>
      <c r="E2852" s="65"/>
      <c r="F2852" s="66"/>
      <c r="G2852" s="63"/>
      <c r="H2852" s="67"/>
      <c r="I2852" s="68"/>
      <c r="J2852" s="68"/>
      <c r="K2852" s="34"/>
      <c r="L2852" s="75">
        <v>2852</v>
      </c>
      <c r="M2852" s="75" t="b">
        <f xml:space="preserve"> IF(AND(Edges[Relationship Date (UTC)] &gt;= Misc!$O$2, Edges[Relationship Date (UTC)] &lt;= Misc!$P$2,Edges[Tweet Date (UTC)] &gt;= Misc!$O$3, Edges[Tweet Date (UTC)] &lt;= Misc!$P$3,TRUE), TRUE, FALSE)</f>
        <v>1</v>
      </c>
      <c r="N2852" s="70"/>
      <c r="O2852" s="87" t="s">
        <v>1908</v>
      </c>
      <c r="P2852" s="90">
        <v>44081.408773148149</v>
      </c>
      <c r="Q2852" s="87" t="s">
        <v>2534</v>
      </c>
      <c r="R2852" s="87"/>
      <c r="S2852" s="87"/>
      <c r="T2852" s="87" t="s">
        <v>2875</v>
      </c>
      <c r="U2852" s="90">
        <v>44081.408773148149</v>
      </c>
      <c r="V2852" s="92" t="s">
        <v>4828</v>
      </c>
      <c r="W2852" s="87"/>
      <c r="X2852" s="87"/>
      <c r="Y2852" s="96" t="s">
        <v>6828</v>
      </c>
      <c r="Z2852" s="87"/>
      <c r="AA2852" s="48">
        <v>0</v>
      </c>
      <c r="AB2852" s="49">
        <v>0</v>
      </c>
      <c r="AC2852" s="48">
        <v>0</v>
      </c>
      <c r="AD2852" s="49">
        <v>0</v>
      </c>
      <c r="AE2852" s="48">
        <v>0</v>
      </c>
      <c r="AF2852" s="49">
        <v>0</v>
      </c>
      <c r="AG2852" s="48">
        <v>47</v>
      </c>
      <c r="AH2852" s="49">
        <v>100</v>
      </c>
      <c r="AI2852" s="48">
        <v>47</v>
      </c>
    </row>
    <row r="2853" spans="1:35" x14ac:dyDescent="0.25">
      <c r="A2853" s="62" t="s">
        <v>1315</v>
      </c>
      <c r="B2853" s="62" t="s">
        <v>1352</v>
      </c>
      <c r="C2853" s="63"/>
      <c r="D2853" s="64"/>
      <c r="E2853" s="65"/>
      <c r="F2853" s="66"/>
      <c r="G2853" s="63"/>
      <c r="H2853" s="67"/>
      <c r="I2853" s="68"/>
      <c r="J2853" s="68"/>
      <c r="K2853" s="34"/>
      <c r="L2853" s="75">
        <v>2853</v>
      </c>
      <c r="M2853" s="75" t="b">
        <f xml:space="preserve"> IF(AND(Edges[Relationship Date (UTC)] &gt;= Misc!$O$2, Edges[Relationship Date (UTC)] &lt;= Misc!$P$2,Edges[Tweet Date (UTC)] &gt;= Misc!$O$3, Edges[Tweet Date (UTC)] &lt;= Misc!$P$3,TRUE), TRUE, FALSE)</f>
        <v>1</v>
      </c>
      <c r="N2853" s="70"/>
      <c r="O2853" s="87" t="s">
        <v>1908</v>
      </c>
      <c r="P2853" s="90">
        <v>44081.396736111114</v>
      </c>
      <c r="Q2853" s="87" t="s">
        <v>1934</v>
      </c>
      <c r="R2853" s="87"/>
      <c r="S2853" s="87"/>
      <c r="T2853" s="87"/>
      <c r="U2853" s="90">
        <v>44081.396736111114</v>
      </c>
      <c r="V2853" s="92" t="s">
        <v>4829</v>
      </c>
      <c r="W2853" s="87"/>
      <c r="X2853" s="87"/>
      <c r="Y2853" s="96" t="s">
        <v>6829</v>
      </c>
      <c r="Z2853" s="87"/>
      <c r="AA2853" s="48">
        <v>0</v>
      </c>
      <c r="AB2853" s="49">
        <v>0</v>
      </c>
      <c r="AC2853" s="48">
        <v>0</v>
      </c>
      <c r="AD2853" s="49">
        <v>0</v>
      </c>
      <c r="AE2853" s="48">
        <v>0</v>
      </c>
      <c r="AF2853" s="49">
        <v>0</v>
      </c>
      <c r="AG2853" s="48">
        <v>48</v>
      </c>
      <c r="AH2853" s="49">
        <v>100</v>
      </c>
      <c r="AI2853" s="48">
        <v>48</v>
      </c>
    </row>
    <row r="2854" spans="1:35" x14ac:dyDescent="0.25">
      <c r="A2854" s="62" t="s">
        <v>1315</v>
      </c>
      <c r="B2854" s="62" t="s">
        <v>1352</v>
      </c>
      <c r="C2854" s="63"/>
      <c r="D2854" s="64"/>
      <c r="E2854" s="65"/>
      <c r="F2854" s="66"/>
      <c r="G2854" s="63"/>
      <c r="H2854" s="67"/>
      <c r="I2854" s="68"/>
      <c r="J2854" s="68"/>
      <c r="K2854" s="34"/>
      <c r="L2854" s="75">
        <v>2854</v>
      </c>
      <c r="M2854" s="75" t="b">
        <f xml:space="preserve"> IF(AND(Edges[Relationship Date (UTC)] &gt;= Misc!$O$2, Edges[Relationship Date (UTC)] &lt;= Misc!$P$2,Edges[Tweet Date (UTC)] &gt;= Misc!$O$3, Edges[Tweet Date (UTC)] &lt;= Misc!$P$3,TRUE), TRUE, FALSE)</f>
        <v>1</v>
      </c>
      <c r="N2854" s="70"/>
      <c r="O2854" s="87" t="s">
        <v>1908</v>
      </c>
      <c r="P2854" s="90">
        <v>44081.406145833331</v>
      </c>
      <c r="Q2854" s="87" t="s">
        <v>1927</v>
      </c>
      <c r="R2854" s="87"/>
      <c r="S2854" s="87"/>
      <c r="T2854" s="87"/>
      <c r="U2854" s="90">
        <v>44081.406145833331</v>
      </c>
      <c r="V2854" s="92" t="s">
        <v>4830</v>
      </c>
      <c r="W2854" s="87"/>
      <c r="X2854" s="87"/>
      <c r="Y2854" s="96" t="s">
        <v>6830</v>
      </c>
      <c r="Z2854" s="87"/>
      <c r="AA2854" s="48">
        <v>0</v>
      </c>
      <c r="AB2854" s="49">
        <v>0</v>
      </c>
      <c r="AC2854" s="48">
        <v>0</v>
      </c>
      <c r="AD2854" s="49">
        <v>0</v>
      </c>
      <c r="AE2854" s="48">
        <v>0</v>
      </c>
      <c r="AF2854" s="49">
        <v>0</v>
      </c>
      <c r="AG2854" s="48">
        <v>47</v>
      </c>
      <c r="AH2854" s="49">
        <v>100</v>
      </c>
      <c r="AI2854" s="48">
        <v>47</v>
      </c>
    </row>
    <row r="2855" spans="1:35" x14ac:dyDescent="0.25">
      <c r="A2855" s="62" t="s">
        <v>1315</v>
      </c>
      <c r="B2855" s="62" t="s">
        <v>1352</v>
      </c>
      <c r="C2855" s="63"/>
      <c r="D2855" s="64"/>
      <c r="E2855" s="65"/>
      <c r="F2855" s="66"/>
      <c r="G2855" s="63"/>
      <c r="H2855" s="67"/>
      <c r="I2855" s="68"/>
      <c r="J2855" s="68"/>
      <c r="K2855" s="34"/>
      <c r="L2855" s="75">
        <v>2855</v>
      </c>
      <c r="M2855" s="75" t="b">
        <f xml:space="preserve"> IF(AND(Edges[Relationship Date (UTC)] &gt;= Misc!$O$2, Edges[Relationship Date (UTC)] &lt;= Misc!$P$2,Edges[Tweet Date (UTC)] &gt;= Misc!$O$3, Edges[Tweet Date (UTC)] &lt;= Misc!$P$3,TRUE), TRUE, FALSE)</f>
        <v>1</v>
      </c>
      <c r="N2855" s="70"/>
      <c r="O2855" s="87" t="s">
        <v>1908</v>
      </c>
      <c r="P2855" s="90">
        <v>44081.408807870372</v>
      </c>
      <c r="Q2855" s="87" t="s">
        <v>1945</v>
      </c>
      <c r="R2855" s="87"/>
      <c r="S2855" s="87"/>
      <c r="T2855" s="87"/>
      <c r="U2855" s="90">
        <v>44081.408807870372</v>
      </c>
      <c r="V2855" s="92" t="s">
        <v>4831</v>
      </c>
      <c r="W2855" s="87"/>
      <c r="X2855" s="87"/>
      <c r="Y2855" s="96" t="s">
        <v>6831</v>
      </c>
      <c r="Z2855" s="87"/>
      <c r="AA2855" s="48">
        <v>0</v>
      </c>
      <c r="AB2855" s="49">
        <v>0</v>
      </c>
      <c r="AC2855" s="48">
        <v>0</v>
      </c>
      <c r="AD2855" s="49">
        <v>0</v>
      </c>
      <c r="AE2855" s="48">
        <v>0</v>
      </c>
      <c r="AF2855" s="49">
        <v>0</v>
      </c>
      <c r="AG2855" s="48">
        <v>50</v>
      </c>
      <c r="AH2855" s="49">
        <v>100</v>
      </c>
      <c r="AI2855" s="48">
        <v>50</v>
      </c>
    </row>
    <row r="2856" spans="1:35" x14ac:dyDescent="0.25">
      <c r="A2856" s="62" t="s">
        <v>1316</v>
      </c>
      <c r="B2856" s="62" t="s">
        <v>1888</v>
      </c>
      <c r="C2856" s="63"/>
      <c r="D2856" s="64"/>
      <c r="E2856" s="65"/>
      <c r="F2856" s="66"/>
      <c r="G2856" s="63"/>
      <c r="H2856" s="67"/>
      <c r="I2856" s="68"/>
      <c r="J2856" s="68"/>
      <c r="K2856" s="34"/>
      <c r="L2856" s="75">
        <v>2856</v>
      </c>
      <c r="M2856" s="75" t="b">
        <f xml:space="preserve"> IF(AND(Edges[Relationship Date (UTC)] &gt;= Misc!$O$2, Edges[Relationship Date (UTC)] &lt;= Misc!$P$2,Edges[Tweet Date (UTC)] &gt;= Misc!$O$3, Edges[Tweet Date (UTC)] &lt;= Misc!$P$3,TRUE), TRUE, FALSE)</f>
        <v>1</v>
      </c>
      <c r="N2856" s="70"/>
      <c r="O2856" s="87" t="s">
        <v>1908</v>
      </c>
      <c r="P2856" s="90">
        <v>44081.408807870372</v>
      </c>
      <c r="Q2856" s="87" t="s">
        <v>2623</v>
      </c>
      <c r="R2856" s="87"/>
      <c r="S2856" s="87"/>
      <c r="T2856" s="87" t="s">
        <v>2743</v>
      </c>
      <c r="U2856" s="90">
        <v>44081.408807870372</v>
      </c>
      <c r="V2856" s="92" t="s">
        <v>4832</v>
      </c>
      <c r="W2856" s="87"/>
      <c r="X2856" s="87"/>
      <c r="Y2856" s="96" t="s">
        <v>6832</v>
      </c>
      <c r="Z2856" s="87"/>
      <c r="AA2856" s="48">
        <v>0</v>
      </c>
      <c r="AB2856" s="49">
        <v>0</v>
      </c>
      <c r="AC2856" s="48">
        <v>0</v>
      </c>
      <c r="AD2856" s="49">
        <v>0</v>
      </c>
      <c r="AE2856" s="48">
        <v>0</v>
      </c>
      <c r="AF2856" s="49">
        <v>0</v>
      </c>
      <c r="AG2856" s="48">
        <v>36</v>
      </c>
      <c r="AH2856" s="49">
        <v>100</v>
      </c>
      <c r="AI2856" s="48">
        <v>36</v>
      </c>
    </row>
    <row r="2857" spans="1:35" x14ac:dyDescent="0.25">
      <c r="A2857" s="62" t="s">
        <v>1316</v>
      </c>
      <c r="B2857" s="62" t="s">
        <v>1387</v>
      </c>
      <c r="C2857" s="63"/>
      <c r="D2857" s="64"/>
      <c r="E2857" s="65"/>
      <c r="F2857" s="66"/>
      <c r="G2857" s="63"/>
      <c r="H2857" s="67"/>
      <c r="I2857" s="68"/>
      <c r="J2857" s="68"/>
      <c r="K2857" s="34"/>
      <c r="L2857" s="75">
        <v>2857</v>
      </c>
      <c r="M2857" s="75" t="b">
        <f xml:space="preserve"> IF(AND(Edges[Relationship Date (UTC)] &gt;= Misc!$O$2, Edges[Relationship Date (UTC)] &lt;= Misc!$P$2,Edges[Tweet Date (UTC)] &gt;= Misc!$O$3, Edges[Tweet Date (UTC)] &lt;= Misc!$P$3,TRUE), TRUE, FALSE)</f>
        <v>1</v>
      </c>
      <c r="N2857" s="70"/>
      <c r="O2857" s="87" t="s">
        <v>1908</v>
      </c>
      <c r="P2857" s="90">
        <v>44081.408807870372</v>
      </c>
      <c r="Q2857" s="87" t="s">
        <v>2623</v>
      </c>
      <c r="R2857" s="87"/>
      <c r="S2857" s="87"/>
      <c r="T2857" s="87" t="s">
        <v>2743</v>
      </c>
      <c r="U2857" s="90">
        <v>44081.408807870372</v>
      </c>
      <c r="V2857" s="92" t="s">
        <v>4832</v>
      </c>
      <c r="W2857" s="87"/>
      <c r="X2857" s="87"/>
      <c r="Y2857" s="96" t="s">
        <v>6832</v>
      </c>
      <c r="Z2857" s="87"/>
      <c r="AA2857" s="48"/>
      <c r="AB2857" s="49"/>
      <c r="AC2857" s="48"/>
      <c r="AD2857" s="49"/>
      <c r="AE2857" s="48"/>
      <c r="AF2857" s="49"/>
      <c r="AG2857" s="48"/>
      <c r="AH2857" s="49"/>
      <c r="AI2857" s="48"/>
    </row>
    <row r="2858" spans="1:35" x14ac:dyDescent="0.25">
      <c r="A2858" s="62" t="s">
        <v>1317</v>
      </c>
      <c r="B2858" s="62" t="s">
        <v>1889</v>
      </c>
      <c r="C2858" s="63"/>
      <c r="D2858" s="64"/>
      <c r="E2858" s="65"/>
      <c r="F2858" s="66"/>
      <c r="G2858" s="63"/>
      <c r="H2858" s="67"/>
      <c r="I2858" s="68"/>
      <c r="J2858" s="68"/>
      <c r="K2858" s="34"/>
      <c r="L2858" s="75">
        <v>2858</v>
      </c>
      <c r="M2858" s="75" t="b">
        <f xml:space="preserve"> IF(AND(Edges[Relationship Date (UTC)] &gt;= Misc!$O$2, Edges[Relationship Date (UTC)] &lt;= Misc!$P$2,Edges[Tweet Date (UTC)] &gt;= Misc!$O$3, Edges[Tweet Date (UTC)] &lt;= Misc!$P$3,TRUE), TRUE, FALSE)</f>
        <v>1</v>
      </c>
      <c r="N2858" s="70"/>
      <c r="O2858" s="87" t="s">
        <v>1908</v>
      </c>
      <c r="P2858" s="90">
        <v>44081.408854166664</v>
      </c>
      <c r="Q2858" s="87" t="s">
        <v>2624</v>
      </c>
      <c r="R2858" s="87"/>
      <c r="S2858" s="87"/>
      <c r="T2858" s="87"/>
      <c r="U2858" s="90">
        <v>44081.408854166664</v>
      </c>
      <c r="V2858" s="92" t="s">
        <v>4833</v>
      </c>
      <c r="W2858" s="87"/>
      <c r="X2858" s="87"/>
      <c r="Y2858" s="96" t="s">
        <v>6833</v>
      </c>
      <c r="Z2858" s="87"/>
      <c r="AA2858" s="48">
        <v>0</v>
      </c>
      <c r="AB2858" s="49">
        <v>0</v>
      </c>
      <c r="AC2858" s="48">
        <v>0</v>
      </c>
      <c r="AD2858" s="49">
        <v>0</v>
      </c>
      <c r="AE2858" s="48">
        <v>0</v>
      </c>
      <c r="AF2858" s="49">
        <v>0</v>
      </c>
      <c r="AG2858" s="48">
        <v>46</v>
      </c>
      <c r="AH2858" s="49">
        <v>100</v>
      </c>
      <c r="AI2858" s="48">
        <v>46</v>
      </c>
    </row>
    <row r="2859" spans="1:35" x14ac:dyDescent="0.25">
      <c r="A2859" s="62" t="s">
        <v>1318</v>
      </c>
      <c r="B2859" s="62" t="s">
        <v>1425</v>
      </c>
      <c r="C2859" s="63"/>
      <c r="D2859" s="64"/>
      <c r="E2859" s="65"/>
      <c r="F2859" s="66"/>
      <c r="G2859" s="63"/>
      <c r="H2859" s="67"/>
      <c r="I2859" s="68"/>
      <c r="J2859" s="68"/>
      <c r="K2859" s="34"/>
      <c r="L2859" s="75">
        <v>2859</v>
      </c>
      <c r="M2859" s="75" t="b">
        <f xml:space="preserve"> IF(AND(Edges[Relationship Date (UTC)] &gt;= Misc!$O$2, Edges[Relationship Date (UTC)] &lt;= Misc!$P$2,Edges[Tweet Date (UTC)] &gt;= Misc!$O$3, Edges[Tweet Date (UTC)] &lt;= Misc!$P$3,TRUE), TRUE, FALSE)</f>
        <v>1</v>
      </c>
      <c r="N2859" s="70"/>
      <c r="O2859" s="87" t="s">
        <v>1908</v>
      </c>
      <c r="P2859" s="90">
        <v>44081.408854166664</v>
      </c>
      <c r="Q2859" s="87" t="s">
        <v>2007</v>
      </c>
      <c r="R2859" s="87"/>
      <c r="S2859" s="87"/>
      <c r="T2859" s="87" t="s">
        <v>2769</v>
      </c>
      <c r="U2859" s="90">
        <v>44081.408854166664</v>
      </c>
      <c r="V2859" s="92" t="s">
        <v>4834</v>
      </c>
      <c r="W2859" s="87"/>
      <c r="X2859" s="87"/>
      <c r="Y2859" s="96" t="s">
        <v>6834</v>
      </c>
      <c r="Z2859" s="87"/>
      <c r="AA2859" s="48">
        <v>0</v>
      </c>
      <c r="AB2859" s="49">
        <v>0</v>
      </c>
      <c r="AC2859" s="48">
        <v>0</v>
      </c>
      <c r="AD2859" s="49">
        <v>0</v>
      </c>
      <c r="AE2859" s="48">
        <v>0</v>
      </c>
      <c r="AF2859" s="49">
        <v>0</v>
      </c>
      <c r="AG2859" s="48">
        <v>35</v>
      </c>
      <c r="AH2859" s="49">
        <v>100</v>
      </c>
      <c r="AI2859" s="48">
        <v>35</v>
      </c>
    </row>
    <row r="2860" spans="1:35" x14ac:dyDescent="0.25">
      <c r="A2860" s="62" t="s">
        <v>1319</v>
      </c>
      <c r="B2860" s="62" t="s">
        <v>1349</v>
      </c>
      <c r="C2860" s="63"/>
      <c r="D2860" s="64"/>
      <c r="E2860" s="65"/>
      <c r="F2860" s="66"/>
      <c r="G2860" s="63"/>
      <c r="H2860" s="67"/>
      <c r="I2860" s="68"/>
      <c r="J2860" s="68"/>
      <c r="K2860" s="34"/>
      <c r="L2860" s="75">
        <v>2860</v>
      </c>
      <c r="M2860" s="75" t="b">
        <f xml:space="preserve"> IF(AND(Edges[Relationship Date (UTC)] &gt;= Misc!$O$2, Edges[Relationship Date (UTC)] &lt;= Misc!$P$2,Edges[Tweet Date (UTC)] &gt;= Misc!$O$3, Edges[Tweet Date (UTC)] &lt;= Misc!$P$3,TRUE), TRUE, FALSE)</f>
        <v>1</v>
      </c>
      <c r="N2860" s="70"/>
      <c r="O2860" s="87" t="s">
        <v>1908</v>
      </c>
      <c r="P2860" s="90">
        <v>44081.408888888887</v>
      </c>
      <c r="Q2860" s="87" t="s">
        <v>2276</v>
      </c>
      <c r="R2860" s="87"/>
      <c r="S2860" s="87"/>
      <c r="T2860" s="87" t="s">
        <v>2743</v>
      </c>
      <c r="U2860" s="90">
        <v>44081.408888888887</v>
      </c>
      <c r="V2860" s="92" t="s">
        <v>4835</v>
      </c>
      <c r="W2860" s="87"/>
      <c r="X2860" s="87"/>
      <c r="Y2860" s="96" t="s">
        <v>6835</v>
      </c>
      <c r="Z2860" s="87"/>
      <c r="AA2860" s="48">
        <v>0</v>
      </c>
      <c r="AB2860" s="49">
        <v>0</v>
      </c>
      <c r="AC2860" s="48">
        <v>0</v>
      </c>
      <c r="AD2860" s="49">
        <v>0</v>
      </c>
      <c r="AE2860" s="48">
        <v>0</v>
      </c>
      <c r="AF2860" s="49">
        <v>0</v>
      </c>
      <c r="AG2860" s="48">
        <v>9</v>
      </c>
      <c r="AH2860" s="49">
        <v>100</v>
      </c>
      <c r="AI2860" s="48">
        <v>9</v>
      </c>
    </row>
    <row r="2861" spans="1:35" x14ac:dyDescent="0.25">
      <c r="A2861" s="62" t="s">
        <v>1320</v>
      </c>
      <c r="B2861" s="62" t="s">
        <v>1384</v>
      </c>
      <c r="C2861" s="63"/>
      <c r="D2861" s="64"/>
      <c r="E2861" s="65"/>
      <c r="F2861" s="66"/>
      <c r="G2861" s="63"/>
      <c r="H2861" s="67"/>
      <c r="I2861" s="68"/>
      <c r="J2861" s="68"/>
      <c r="K2861" s="34"/>
      <c r="L2861" s="75">
        <v>2861</v>
      </c>
      <c r="M2861" s="75" t="b">
        <f xml:space="preserve"> IF(AND(Edges[Relationship Date (UTC)] &gt;= Misc!$O$2, Edges[Relationship Date (UTC)] &lt;= Misc!$P$2,Edges[Tweet Date (UTC)] &gt;= Misc!$O$3, Edges[Tweet Date (UTC)] &lt;= Misc!$P$3,TRUE), TRUE, FALSE)</f>
        <v>1</v>
      </c>
      <c r="N2861" s="70"/>
      <c r="O2861" s="87" t="s">
        <v>1908</v>
      </c>
      <c r="P2861" s="90">
        <v>44081.408900462964</v>
      </c>
      <c r="Q2861" s="87" t="s">
        <v>1957</v>
      </c>
      <c r="R2861" s="87"/>
      <c r="S2861" s="87"/>
      <c r="T2861" s="87" t="s">
        <v>2752</v>
      </c>
      <c r="U2861" s="90">
        <v>44081.408900462964</v>
      </c>
      <c r="V2861" s="92" t="s">
        <v>4836</v>
      </c>
      <c r="W2861" s="87"/>
      <c r="X2861" s="87"/>
      <c r="Y2861" s="96" t="s">
        <v>6836</v>
      </c>
      <c r="Z2861" s="87"/>
      <c r="AA2861" s="48"/>
      <c r="AB2861" s="49"/>
      <c r="AC2861" s="48"/>
      <c r="AD2861" s="49"/>
      <c r="AE2861" s="48"/>
      <c r="AF2861" s="49"/>
      <c r="AG2861" s="48"/>
      <c r="AH2861" s="49"/>
      <c r="AI2861" s="48"/>
    </row>
    <row r="2862" spans="1:35" x14ac:dyDescent="0.25">
      <c r="A2862" s="62" t="s">
        <v>1320</v>
      </c>
      <c r="B2862" s="62" t="s">
        <v>1385</v>
      </c>
      <c r="C2862" s="63"/>
      <c r="D2862" s="64"/>
      <c r="E2862" s="65"/>
      <c r="F2862" s="66"/>
      <c r="G2862" s="63"/>
      <c r="H2862" s="67"/>
      <c r="I2862" s="68"/>
      <c r="J2862" s="68"/>
      <c r="K2862" s="34"/>
      <c r="L2862" s="75">
        <v>2862</v>
      </c>
      <c r="M2862" s="75" t="b">
        <f xml:space="preserve"> IF(AND(Edges[Relationship Date (UTC)] &gt;= Misc!$O$2, Edges[Relationship Date (UTC)] &lt;= Misc!$P$2,Edges[Tweet Date (UTC)] &gt;= Misc!$O$3, Edges[Tweet Date (UTC)] &lt;= Misc!$P$3,TRUE), TRUE, FALSE)</f>
        <v>1</v>
      </c>
      <c r="N2862" s="70"/>
      <c r="O2862" s="87" t="s">
        <v>1908</v>
      </c>
      <c r="P2862" s="90">
        <v>44081.408900462964</v>
      </c>
      <c r="Q2862" s="87" t="s">
        <v>1957</v>
      </c>
      <c r="R2862" s="87"/>
      <c r="S2862" s="87"/>
      <c r="T2862" s="87" t="s">
        <v>2752</v>
      </c>
      <c r="U2862" s="90">
        <v>44081.408900462964</v>
      </c>
      <c r="V2862" s="92" t="s">
        <v>4836</v>
      </c>
      <c r="W2862" s="87"/>
      <c r="X2862" s="87"/>
      <c r="Y2862" s="96" t="s">
        <v>6836</v>
      </c>
      <c r="Z2862" s="87"/>
      <c r="AA2862" s="48"/>
      <c r="AB2862" s="49"/>
      <c r="AC2862" s="48"/>
      <c r="AD2862" s="49"/>
      <c r="AE2862" s="48"/>
      <c r="AF2862" s="49"/>
      <c r="AG2862" s="48"/>
      <c r="AH2862" s="49"/>
      <c r="AI2862" s="48"/>
    </row>
    <row r="2863" spans="1:35" x14ac:dyDescent="0.25">
      <c r="A2863" s="62" t="s">
        <v>1320</v>
      </c>
      <c r="B2863" s="62" t="s">
        <v>1386</v>
      </c>
      <c r="C2863" s="63"/>
      <c r="D2863" s="64"/>
      <c r="E2863" s="65"/>
      <c r="F2863" s="66"/>
      <c r="G2863" s="63"/>
      <c r="H2863" s="67"/>
      <c r="I2863" s="68"/>
      <c r="J2863" s="68"/>
      <c r="K2863" s="34"/>
      <c r="L2863" s="75">
        <v>2863</v>
      </c>
      <c r="M2863" s="75" t="b">
        <f xml:space="preserve"> IF(AND(Edges[Relationship Date (UTC)] &gt;= Misc!$O$2, Edges[Relationship Date (UTC)] &lt;= Misc!$P$2,Edges[Tweet Date (UTC)] &gt;= Misc!$O$3, Edges[Tweet Date (UTC)] &lt;= Misc!$P$3,TRUE), TRUE, FALSE)</f>
        <v>1</v>
      </c>
      <c r="N2863" s="70"/>
      <c r="O2863" s="87" t="s">
        <v>1908</v>
      </c>
      <c r="P2863" s="90">
        <v>44081.408900462964</v>
      </c>
      <c r="Q2863" s="87" t="s">
        <v>1957</v>
      </c>
      <c r="R2863" s="87"/>
      <c r="S2863" s="87"/>
      <c r="T2863" s="87" t="s">
        <v>2752</v>
      </c>
      <c r="U2863" s="90">
        <v>44081.408900462964</v>
      </c>
      <c r="V2863" s="92" t="s">
        <v>4836</v>
      </c>
      <c r="W2863" s="87"/>
      <c r="X2863" s="87"/>
      <c r="Y2863" s="96" t="s">
        <v>6836</v>
      </c>
      <c r="Z2863" s="87"/>
      <c r="AA2863" s="48"/>
      <c r="AB2863" s="49"/>
      <c r="AC2863" s="48"/>
      <c r="AD2863" s="49"/>
      <c r="AE2863" s="48"/>
      <c r="AF2863" s="49"/>
      <c r="AG2863" s="48"/>
      <c r="AH2863" s="49"/>
      <c r="AI2863" s="48"/>
    </row>
    <row r="2864" spans="1:35" x14ac:dyDescent="0.25">
      <c r="A2864" s="62" t="s">
        <v>1320</v>
      </c>
      <c r="B2864" s="62" t="s">
        <v>1383</v>
      </c>
      <c r="C2864" s="63"/>
      <c r="D2864" s="64"/>
      <c r="E2864" s="65"/>
      <c r="F2864" s="66"/>
      <c r="G2864" s="63"/>
      <c r="H2864" s="67"/>
      <c r="I2864" s="68"/>
      <c r="J2864" s="68"/>
      <c r="K2864" s="34"/>
      <c r="L2864" s="75">
        <v>2864</v>
      </c>
      <c r="M2864" s="75" t="b">
        <f xml:space="preserve"> IF(AND(Edges[Relationship Date (UTC)] &gt;= Misc!$O$2, Edges[Relationship Date (UTC)] &lt;= Misc!$P$2,Edges[Tweet Date (UTC)] &gt;= Misc!$O$3, Edges[Tweet Date (UTC)] &lt;= Misc!$P$3,TRUE), TRUE, FALSE)</f>
        <v>1</v>
      </c>
      <c r="N2864" s="70"/>
      <c r="O2864" s="87" t="s">
        <v>1908</v>
      </c>
      <c r="P2864" s="90">
        <v>44081.408900462964</v>
      </c>
      <c r="Q2864" s="87" t="s">
        <v>1957</v>
      </c>
      <c r="R2864" s="87"/>
      <c r="S2864" s="87"/>
      <c r="T2864" s="87" t="s">
        <v>2752</v>
      </c>
      <c r="U2864" s="90">
        <v>44081.408900462964</v>
      </c>
      <c r="V2864" s="92" t="s">
        <v>4836</v>
      </c>
      <c r="W2864" s="87"/>
      <c r="X2864" s="87"/>
      <c r="Y2864" s="96" t="s">
        <v>6836</v>
      </c>
      <c r="Z2864" s="87"/>
      <c r="AA2864" s="48">
        <v>0</v>
      </c>
      <c r="AB2864" s="49">
        <v>0</v>
      </c>
      <c r="AC2864" s="48">
        <v>0</v>
      </c>
      <c r="AD2864" s="49">
        <v>0</v>
      </c>
      <c r="AE2864" s="48">
        <v>0</v>
      </c>
      <c r="AF2864" s="49">
        <v>0</v>
      </c>
      <c r="AG2864" s="48">
        <v>21</v>
      </c>
      <c r="AH2864" s="49">
        <v>100</v>
      </c>
      <c r="AI2864" s="48">
        <v>21</v>
      </c>
    </row>
    <row r="2865" spans="1:35" x14ac:dyDescent="0.25">
      <c r="A2865" s="62" t="s">
        <v>1321</v>
      </c>
      <c r="B2865" s="62" t="s">
        <v>1165</v>
      </c>
      <c r="C2865" s="63"/>
      <c r="D2865" s="64"/>
      <c r="E2865" s="65"/>
      <c r="F2865" s="66"/>
      <c r="G2865" s="63"/>
      <c r="H2865" s="67"/>
      <c r="I2865" s="68"/>
      <c r="J2865" s="68"/>
      <c r="K2865" s="34"/>
      <c r="L2865" s="75">
        <v>2865</v>
      </c>
      <c r="M2865" s="75" t="b">
        <f xml:space="preserve"> IF(AND(Edges[Relationship Date (UTC)] &gt;= Misc!$O$2, Edges[Relationship Date (UTC)] &lt;= Misc!$P$2,Edges[Tweet Date (UTC)] &gt;= Misc!$O$3, Edges[Tweet Date (UTC)] &lt;= Misc!$P$3,TRUE), TRUE, FALSE)</f>
        <v>1</v>
      </c>
      <c r="N2865" s="70"/>
      <c r="O2865" s="87" t="s">
        <v>1908</v>
      </c>
      <c r="P2865" s="90">
        <v>44081.405613425923</v>
      </c>
      <c r="Q2865" s="87" t="s">
        <v>1921</v>
      </c>
      <c r="R2865" s="87"/>
      <c r="S2865" s="87"/>
      <c r="T2865" s="87" t="s">
        <v>2747</v>
      </c>
      <c r="U2865" s="90">
        <v>44081.405613425923</v>
      </c>
      <c r="V2865" s="92" t="s">
        <v>4837</v>
      </c>
      <c r="W2865" s="87"/>
      <c r="X2865" s="87"/>
      <c r="Y2865" s="96" t="s">
        <v>6837</v>
      </c>
      <c r="Z2865" s="87"/>
      <c r="AA2865" s="48">
        <v>0</v>
      </c>
      <c r="AB2865" s="49">
        <v>0</v>
      </c>
      <c r="AC2865" s="48">
        <v>0</v>
      </c>
      <c r="AD2865" s="49">
        <v>0</v>
      </c>
      <c r="AE2865" s="48">
        <v>0</v>
      </c>
      <c r="AF2865" s="49">
        <v>0</v>
      </c>
      <c r="AG2865" s="48">
        <v>26</v>
      </c>
      <c r="AH2865" s="49">
        <v>100</v>
      </c>
      <c r="AI2865" s="48">
        <v>26</v>
      </c>
    </row>
    <row r="2866" spans="1:35" x14ac:dyDescent="0.25">
      <c r="A2866" s="62" t="s">
        <v>1321</v>
      </c>
      <c r="B2866" s="62" t="s">
        <v>1321</v>
      </c>
      <c r="C2866" s="63"/>
      <c r="D2866" s="64"/>
      <c r="E2866" s="65"/>
      <c r="F2866" s="66"/>
      <c r="G2866" s="63"/>
      <c r="H2866" s="67"/>
      <c r="I2866" s="68"/>
      <c r="J2866" s="68"/>
      <c r="K2866" s="34"/>
      <c r="L2866" s="75">
        <v>2866</v>
      </c>
      <c r="M2866" s="75" t="b">
        <f xml:space="preserve"> IF(AND(Edges[Relationship Date (UTC)] &gt;= Misc!$O$2, Edges[Relationship Date (UTC)] &lt;= Misc!$P$2,Edges[Tweet Date (UTC)] &gt;= Misc!$O$3, Edges[Tweet Date (UTC)] &lt;= Misc!$P$3,TRUE), TRUE, FALSE)</f>
        <v>1</v>
      </c>
      <c r="N2866" s="70"/>
      <c r="O2866" s="87" t="s">
        <v>178</v>
      </c>
      <c r="P2866" s="90">
        <v>44081.40892361111</v>
      </c>
      <c r="Q2866" s="87" t="s">
        <v>2625</v>
      </c>
      <c r="R2866" s="92" t="s">
        <v>2731</v>
      </c>
      <c r="S2866" s="87" t="s">
        <v>2739</v>
      </c>
      <c r="T2866" s="87" t="s">
        <v>2902</v>
      </c>
      <c r="U2866" s="90">
        <v>44081.40892361111</v>
      </c>
      <c r="V2866" s="92" t="s">
        <v>4838</v>
      </c>
      <c r="W2866" s="87"/>
      <c r="X2866" s="87"/>
      <c r="Y2866" s="96" t="s">
        <v>6838</v>
      </c>
      <c r="Z2866" s="87"/>
      <c r="AA2866" s="48">
        <v>0</v>
      </c>
      <c r="AB2866" s="49">
        <v>0</v>
      </c>
      <c r="AC2866" s="48">
        <v>0</v>
      </c>
      <c r="AD2866" s="49">
        <v>0</v>
      </c>
      <c r="AE2866" s="48">
        <v>0</v>
      </c>
      <c r="AF2866" s="49">
        <v>0</v>
      </c>
      <c r="AG2866" s="48">
        <v>7</v>
      </c>
      <c r="AH2866" s="49">
        <v>100</v>
      </c>
      <c r="AI2866" s="48">
        <v>7</v>
      </c>
    </row>
    <row r="2867" spans="1:35" x14ac:dyDescent="0.25">
      <c r="A2867" s="62" t="s">
        <v>1322</v>
      </c>
      <c r="B2867" s="62" t="s">
        <v>1165</v>
      </c>
      <c r="C2867" s="63"/>
      <c r="D2867" s="64"/>
      <c r="E2867" s="65"/>
      <c r="F2867" s="66"/>
      <c r="G2867" s="63"/>
      <c r="H2867" s="67"/>
      <c r="I2867" s="68"/>
      <c r="J2867" s="68"/>
      <c r="K2867" s="34"/>
      <c r="L2867" s="75">
        <v>2867</v>
      </c>
      <c r="M2867" s="75" t="b">
        <f xml:space="preserve"> IF(AND(Edges[Relationship Date (UTC)] &gt;= Misc!$O$2, Edges[Relationship Date (UTC)] &lt;= Misc!$P$2,Edges[Tweet Date (UTC)] &gt;= Misc!$O$3, Edges[Tweet Date (UTC)] &lt;= Misc!$P$3,TRUE), TRUE, FALSE)</f>
        <v>1</v>
      </c>
      <c r="N2867" s="70"/>
      <c r="O2867" s="87" t="s">
        <v>1908</v>
      </c>
      <c r="P2867" s="90">
        <v>44081.408946759257</v>
      </c>
      <c r="Q2867" s="87" t="s">
        <v>1911</v>
      </c>
      <c r="R2867" s="87"/>
      <c r="S2867" s="87"/>
      <c r="T2867" s="87" t="s">
        <v>2743</v>
      </c>
      <c r="U2867" s="90">
        <v>44081.408946759257</v>
      </c>
      <c r="V2867" s="92" t="s">
        <v>4839</v>
      </c>
      <c r="W2867" s="87"/>
      <c r="X2867" s="87"/>
      <c r="Y2867" s="96" t="s">
        <v>6839</v>
      </c>
      <c r="Z2867" s="87"/>
      <c r="AA2867" s="48">
        <v>0</v>
      </c>
      <c r="AB2867" s="49">
        <v>0</v>
      </c>
      <c r="AC2867" s="48">
        <v>0</v>
      </c>
      <c r="AD2867" s="49">
        <v>0</v>
      </c>
      <c r="AE2867" s="48">
        <v>0</v>
      </c>
      <c r="AF2867" s="49">
        <v>0</v>
      </c>
      <c r="AG2867" s="48">
        <v>29</v>
      </c>
      <c r="AH2867" s="49">
        <v>100</v>
      </c>
      <c r="AI2867" s="48">
        <v>29</v>
      </c>
    </row>
    <row r="2868" spans="1:35" x14ac:dyDescent="0.25">
      <c r="A2868" s="62" t="s">
        <v>1323</v>
      </c>
      <c r="B2868" s="62" t="s">
        <v>1890</v>
      </c>
      <c r="C2868" s="63"/>
      <c r="D2868" s="64"/>
      <c r="E2868" s="65"/>
      <c r="F2868" s="66"/>
      <c r="G2868" s="63"/>
      <c r="H2868" s="67"/>
      <c r="I2868" s="68"/>
      <c r="J2868" s="68"/>
      <c r="K2868" s="34"/>
      <c r="L2868" s="75">
        <v>2868</v>
      </c>
      <c r="M2868" s="75" t="b">
        <f xml:space="preserve"> IF(AND(Edges[Relationship Date (UTC)] &gt;= Misc!$O$2, Edges[Relationship Date (UTC)] &lt;= Misc!$P$2,Edges[Tweet Date (UTC)] &gt;= Misc!$O$3, Edges[Tweet Date (UTC)] &lt;= Misc!$P$3,TRUE), TRUE, FALSE)</f>
        <v>1</v>
      </c>
      <c r="N2868" s="70"/>
      <c r="O2868" s="87" t="s">
        <v>1908</v>
      </c>
      <c r="P2868" s="90">
        <v>44081.402719907404</v>
      </c>
      <c r="Q2868" s="87" t="s">
        <v>2626</v>
      </c>
      <c r="R2868" s="87"/>
      <c r="S2868" s="87"/>
      <c r="T2868" s="87"/>
      <c r="U2868" s="90">
        <v>44081.402719907404</v>
      </c>
      <c r="V2868" s="92" t="s">
        <v>4840</v>
      </c>
      <c r="W2868" s="87"/>
      <c r="X2868" s="87"/>
      <c r="Y2868" s="96" t="s">
        <v>6840</v>
      </c>
      <c r="Z2868" s="87"/>
      <c r="AA2868" s="48">
        <v>0</v>
      </c>
      <c r="AB2868" s="49">
        <v>0</v>
      </c>
      <c r="AC2868" s="48">
        <v>1</v>
      </c>
      <c r="AD2868" s="49">
        <v>3.8461538461538463</v>
      </c>
      <c r="AE2868" s="48">
        <v>0</v>
      </c>
      <c r="AF2868" s="49">
        <v>0</v>
      </c>
      <c r="AG2868" s="48">
        <v>25</v>
      </c>
      <c r="AH2868" s="49">
        <v>96.15384615384616</v>
      </c>
      <c r="AI2868" s="48">
        <v>26</v>
      </c>
    </row>
    <row r="2869" spans="1:35" x14ac:dyDescent="0.25">
      <c r="A2869" s="62" t="s">
        <v>1323</v>
      </c>
      <c r="B2869" s="62" t="s">
        <v>1891</v>
      </c>
      <c r="C2869" s="63"/>
      <c r="D2869" s="64"/>
      <c r="E2869" s="65"/>
      <c r="F2869" s="66"/>
      <c r="G2869" s="63"/>
      <c r="H2869" s="67"/>
      <c r="I2869" s="68"/>
      <c r="J2869" s="68"/>
      <c r="K2869" s="34"/>
      <c r="L2869" s="75">
        <v>2869</v>
      </c>
      <c r="M2869" s="75" t="b">
        <f xml:space="preserve"> IF(AND(Edges[Relationship Date (UTC)] &gt;= Misc!$O$2, Edges[Relationship Date (UTC)] &lt;= Misc!$P$2,Edges[Tweet Date (UTC)] &gt;= Misc!$O$3, Edges[Tweet Date (UTC)] &lt;= Misc!$P$3,TRUE), TRUE, FALSE)</f>
        <v>1</v>
      </c>
      <c r="N2869" s="70"/>
      <c r="O2869" s="87" t="s">
        <v>1908</v>
      </c>
      <c r="P2869" s="90">
        <v>44081.405428240738</v>
      </c>
      <c r="Q2869" s="87" t="s">
        <v>2627</v>
      </c>
      <c r="R2869" s="87"/>
      <c r="S2869" s="87"/>
      <c r="T2869" s="87" t="s">
        <v>2775</v>
      </c>
      <c r="U2869" s="90">
        <v>44081.405428240738</v>
      </c>
      <c r="V2869" s="92" t="s">
        <v>4841</v>
      </c>
      <c r="W2869" s="87"/>
      <c r="X2869" s="87"/>
      <c r="Y2869" s="96" t="s">
        <v>6841</v>
      </c>
      <c r="Z2869" s="87"/>
      <c r="AA2869" s="48">
        <v>0</v>
      </c>
      <c r="AB2869" s="49">
        <v>0</v>
      </c>
      <c r="AC2869" s="48">
        <v>1</v>
      </c>
      <c r="AD2869" s="49">
        <v>5.2631578947368425</v>
      </c>
      <c r="AE2869" s="48">
        <v>0</v>
      </c>
      <c r="AF2869" s="49">
        <v>0</v>
      </c>
      <c r="AG2869" s="48">
        <v>18</v>
      </c>
      <c r="AH2869" s="49">
        <v>94.736842105263165</v>
      </c>
      <c r="AI2869" s="48">
        <v>19</v>
      </c>
    </row>
    <row r="2870" spans="1:35" x14ac:dyDescent="0.25">
      <c r="A2870" s="62" t="s">
        <v>1323</v>
      </c>
      <c r="B2870" s="62" t="s">
        <v>1892</v>
      </c>
      <c r="C2870" s="63"/>
      <c r="D2870" s="64"/>
      <c r="E2870" s="65"/>
      <c r="F2870" s="66"/>
      <c r="G2870" s="63"/>
      <c r="H2870" s="67"/>
      <c r="I2870" s="68"/>
      <c r="J2870" s="68"/>
      <c r="K2870" s="34"/>
      <c r="L2870" s="75">
        <v>2870</v>
      </c>
      <c r="M2870" s="75" t="b">
        <f xml:space="preserve"> IF(AND(Edges[Relationship Date (UTC)] &gt;= Misc!$O$2, Edges[Relationship Date (UTC)] &lt;= Misc!$P$2,Edges[Tweet Date (UTC)] &gt;= Misc!$O$3, Edges[Tweet Date (UTC)] &lt;= Misc!$P$3,TRUE), TRUE, FALSE)</f>
        <v>1</v>
      </c>
      <c r="N2870" s="70"/>
      <c r="O2870" s="87" t="s">
        <v>1908</v>
      </c>
      <c r="P2870" s="90">
        <v>44081.40896990741</v>
      </c>
      <c r="Q2870" s="87" t="s">
        <v>2628</v>
      </c>
      <c r="R2870" s="87"/>
      <c r="S2870" s="87"/>
      <c r="T2870" s="87" t="s">
        <v>2903</v>
      </c>
      <c r="U2870" s="90">
        <v>44081.40896990741</v>
      </c>
      <c r="V2870" s="92" t="s">
        <v>4842</v>
      </c>
      <c r="W2870" s="87"/>
      <c r="X2870" s="87"/>
      <c r="Y2870" s="96" t="s">
        <v>6842</v>
      </c>
      <c r="Z2870" s="87"/>
      <c r="AA2870" s="48">
        <v>0</v>
      </c>
      <c r="AB2870" s="49">
        <v>0</v>
      </c>
      <c r="AC2870" s="48">
        <v>0</v>
      </c>
      <c r="AD2870" s="49">
        <v>0</v>
      </c>
      <c r="AE2870" s="48">
        <v>0</v>
      </c>
      <c r="AF2870" s="49">
        <v>0</v>
      </c>
      <c r="AG2870" s="48">
        <v>35</v>
      </c>
      <c r="AH2870" s="49">
        <v>100</v>
      </c>
      <c r="AI2870" s="48">
        <v>35</v>
      </c>
    </row>
    <row r="2871" spans="1:35" x14ac:dyDescent="0.25">
      <c r="A2871" s="62" t="s">
        <v>1324</v>
      </c>
      <c r="B2871" s="62" t="s">
        <v>1165</v>
      </c>
      <c r="C2871" s="63"/>
      <c r="D2871" s="64"/>
      <c r="E2871" s="65"/>
      <c r="F2871" s="66"/>
      <c r="G2871" s="63"/>
      <c r="H2871" s="67"/>
      <c r="I2871" s="68"/>
      <c r="J2871" s="68"/>
      <c r="K2871" s="34"/>
      <c r="L2871" s="75">
        <v>2871</v>
      </c>
      <c r="M2871" s="75" t="b">
        <f xml:space="preserve"> IF(AND(Edges[Relationship Date (UTC)] &gt;= Misc!$O$2, Edges[Relationship Date (UTC)] &lt;= Misc!$P$2,Edges[Tweet Date (UTC)] &gt;= Misc!$O$3, Edges[Tweet Date (UTC)] &lt;= Misc!$P$3,TRUE), TRUE, FALSE)</f>
        <v>1</v>
      </c>
      <c r="N2871" s="70"/>
      <c r="O2871" s="87" t="s">
        <v>1908</v>
      </c>
      <c r="P2871" s="90">
        <v>44081.409050925926</v>
      </c>
      <c r="Q2871" s="87" t="s">
        <v>1921</v>
      </c>
      <c r="R2871" s="87"/>
      <c r="S2871" s="87"/>
      <c r="T2871" s="87" t="s">
        <v>2747</v>
      </c>
      <c r="U2871" s="90">
        <v>44081.409050925926</v>
      </c>
      <c r="V2871" s="92" t="s">
        <v>4843</v>
      </c>
      <c r="W2871" s="87"/>
      <c r="X2871" s="87"/>
      <c r="Y2871" s="96" t="s">
        <v>6843</v>
      </c>
      <c r="Z2871" s="87"/>
      <c r="AA2871" s="48">
        <v>0</v>
      </c>
      <c r="AB2871" s="49">
        <v>0</v>
      </c>
      <c r="AC2871" s="48">
        <v>0</v>
      </c>
      <c r="AD2871" s="49">
        <v>0</v>
      </c>
      <c r="AE2871" s="48">
        <v>0</v>
      </c>
      <c r="AF2871" s="49">
        <v>0</v>
      </c>
      <c r="AG2871" s="48">
        <v>26</v>
      </c>
      <c r="AH2871" s="49">
        <v>100</v>
      </c>
      <c r="AI2871" s="48">
        <v>26</v>
      </c>
    </row>
    <row r="2872" spans="1:35" x14ac:dyDescent="0.25">
      <c r="A2872" s="62" t="s">
        <v>1325</v>
      </c>
      <c r="B2872" s="62" t="s">
        <v>1165</v>
      </c>
      <c r="C2872" s="63"/>
      <c r="D2872" s="64"/>
      <c r="E2872" s="65"/>
      <c r="F2872" s="66"/>
      <c r="G2872" s="63"/>
      <c r="H2872" s="67"/>
      <c r="I2872" s="68"/>
      <c r="J2872" s="68"/>
      <c r="K2872" s="34"/>
      <c r="L2872" s="75">
        <v>2872</v>
      </c>
      <c r="M2872" s="75" t="b">
        <f xml:space="preserve"> IF(AND(Edges[Relationship Date (UTC)] &gt;= Misc!$O$2, Edges[Relationship Date (UTC)] &lt;= Misc!$P$2,Edges[Tweet Date (UTC)] &gt;= Misc!$O$3, Edges[Tweet Date (UTC)] &lt;= Misc!$P$3,TRUE), TRUE, FALSE)</f>
        <v>1</v>
      </c>
      <c r="N2872" s="70"/>
      <c r="O2872" s="87" t="s">
        <v>1908</v>
      </c>
      <c r="P2872" s="90">
        <v>44081.409085648149</v>
      </c>
      <c r="Q2872" s="87" t="s">
        <v>2220</v>
      </c>
      <c r="R2872" s="92" t="s">
        <v>2677</v>
      </c>
      <c r="S2872" s="87" t="s">
        <v>2738</v>
      </c>
      <c r="T2872" s="87" t="s">
        <v>2743</v>
      </c>
      <c r="U2872" s="90">
        <v>44081.409085648149</v>
      </c>
      <c r="V2872" s="92" t="s">
        <v>4844</v>
      </c>
      <c r="W2872" s="87"/>
      <c r="X2872" s="87"/>
      <c r="Y2872" s="96" t="s">
        <v>6844</v>
      </c>
      <c r="Z2872" s="87"/>
      <c r="AA2872" s="48">
        <v>0</v>
      </c>
      <c r="AB2872" s="49">
        <v>0</v>
      </c>
      <c r="AC2872" s="48">
        <v>0</v>
      </c>
      <c r="AD2872" s="49">
        <v>0</v>
      </c>
      <c r="AE2872" s="48">
        <v>0</v>
      </c>
      <c r="AF2872" s="49">
        <v>0</v>
      </c>
      <c r="AG2872" s="48">
        <v>16</v>
      </c>
      <c r="AH2872" s="49">
        <v>100</v>
      </c>
      <c r="AI2872" s="48">
        <v>16</v>
      </c>
    </row>
    <row r="2873" spans="1:35" x14ac:dyDescent="0.25">
      <c r="A2873" s="62" t="s">
        <v>1326</v>
      </c>
      <c r="B2873" s="62" t="s">
        <v>1893</v>
      </c>
      <c r="C2873" s="63"/>
      <c r="D2873" s="64"/>
      <c r="E2873" s="65"/>
      <c r="F2873" s="66"/>
      <c r="G2873" s="63"/>
      <c r="H2873" s="67"/>
      <c r="I2873" s="68"/>
      <c r="J2873" s="68"/>
      <c r="K2873" s="34"/>
      <c r="L2873" s="75">
        <v>2873</v>
      </c>
      <c r="M2873" s="75" t="b">
        <f xml:space="preserve"> IF(AND(Edges[Relationship Date (UTC)] &gt;= Misc!$O$2, Edges[Relationship Date (UTC)] &lt;= Misc!$P$2,Edges[Tweet Date (UTC)] &gt;= Misc!$O$3, Edges[Tweet Date (UTC)] &lt;= Misc!$P$3,TRUE), TRUE, FALSE)</f>
        <v>1</v>
      </c>
      <c r="N2873" s="70"/>
      <c r="O2873" s="87" t="s">
        <v>1908</v>
      </c>
      <c r="P2873" s="90">
        <v>44081.378391203703</v>
      </c>
      <c r="Q2873" s="87" t="s">
        <v>2629</v>
      </c>
      <c r="R2873" s="87"/>
      <c r="S2873" s="87"/>
      <c r="T2873" s="87"/>
      <c r="U2873" s="90">
        <v>44081.378391203703</v>
      </c>
      <c r="V2873" s="92" t="s">
        <v>4845</v>
      </c>
      <c r="W2873" s="87"/>
      <c r="X2873" s="87"/>
      <c r="Y2873" s="96" t="s">
        <v>6845</v>
      </c>
      <c r="Z2873" s="87"/>
      <c r="AA2873" s="48">
        <v>0</v>
      </c>
      <c r="AB2873" s="49">
        <v>0</v>
      </c>
      <c r="AC2873" s="48">
        <v>0</v>
      </c>
      <c r="AD2873" s="49">
        <v>0</v>
      </c>
      <c r="AE2873" s="48">
        <v>0</v>
      </c>
      <c r="AF2873" s="49">
        <v>0</v>
      </c>
      <c r="AG2873" s="48">
        <v>42</v>
      </c>
      <c r="AH2873" s="49">
        <v>100</v>
      </c>
      <c r="AI2873" s="48">
        <v>42</v>
      </c>
    </row>
    <row r="2874" spans="1:35" x14ac:dyDescent="0.25">
      <c r="A2874" s="62" t="s">
        <v>1326</v>
      </c>
      <c r="B2874" s="62" t="s">
        <v>1894</v>
      </c>
      <c r="C2874" s="63"/>
      <c r="D2874" s="64"/>
      <c r="E2874" s="65"/>
      <c r="F2874" s="66"/>
      <c r="G2874" s="63"/>
      <c r="H2874" s="67"/>
      <c r="I2874" s="68"/>
      <c r="J2874" s="68"/>
      <c r="K2874" s="34"/>
      <c r="L2874" s="75">
        <v>2874</v>
      </c>
      <c r="M2874" s="75" t="b">
        <f xml:space="preserve"> IF(AND(Edges[Relationship Date (UTC)] &gt;= Misc!$O$2, Edges[Relationship Date (UTC)] &lt;= Misc!$P$2,Edges[Tweet Date (UTC)] &gt;= Misc!$O$3, Edges[Tweet Date (UTC)] &lt;= Misc!$P$3,TRUE), TRUE, FALSE)</f>
        <v>1</v>
      </c>
      <c r="N2874" s="70"/>
      <c r="O2874" s="87" t="s">
        <v>1908</v>
      </c>
      <c r="P2874" s="90">
        <v>44081.403611111113</v>
      </c>
      <c r="Q2874" s="87" t="s">
        <v>2630</v>
      </c>
      <c r="R2874" s="87"/>
      <c r="S2874" s="87"/>
      <c r="T2874" s="87"/>
      <c r="U2874" s="90">
        <v>44081.403611111113</v>
      </c>
      <c r="V2874" s="92" t="s">
        <v>4846</v>
      </c>
      <c r="W2874" s="87"/>
      <c r="X2874" s="87"/>
      <c r="Y2874" s="96" t="s">
        <v>6846</v>
      </c>
      <c r="Z2874" s="87"/>
      <c r="AA2874" s="48"/>
      <c r="AB2874" s="49"/>
      <c r="AC2874" s="48"/>
      <c r="AD2874" s="49"/>
      <c r="AE2874" s="48"/>
      <c r="AF2874" s="49"/>
      <c r="AG2874" s="48"/>
      <c r="AH2874" s="49"/>
      <c r="AI2874" s="48"/>
    </row>
    <row r="2875" spans="1:35" x14ac:dyDescent="0.25">
      <c r="A2875" s="62" t="s">
        <v>1326</v>
      </c>
      <c r="B2875" s="62" t="s">
        <v>1895</v>
      </c>
      <c r="C2875" s="63"/>
      <c r="D2875" s="64"/>
      <c r="E2875" s="65"/>
      <c r="F2875" s="66"/>
      <c r="G2875" s="63"/>
      <c r="H2875" s="67"/>
      <c r="I2875" s="68"/>
      <c r="J2875" s="68"/>
      <c r="K2875" s="34"/>
      <c r="L2875" s="75">
        <v>2875</v>
      </c>
      <c r="M2875" s="75" t="b">
        <f xml:space="preserve"> IF(AND(Edges[Relationship Date (UTC)] &gt;= Misc!$O$2, Edges[Relationship Date (UTC)] &lt;= Misc!$P$2,Edges[Tweet Date (UTC)] &gt;= Misc!$O$3, Edges[Tweet Date (UTC)] &lt;= Misc!$P$3,TRUE), TRUE, FALSE)</f>
        <v>1</v>
      </c>
      <c r="N2875" s="70"/>
      <c r="O2875" s="87" t="s">
        <v>1908</v>
      </c>
      <c r="P2875" s="90">
        <v>44081.403611111113</v>
      </c>
      <c r="Q2875" s="87" t="s">
        <v>2630</v>
      </c>
      <c r="R2875" s="87"/>
      <c r="S2875" s="87"/>
      <c r="T2875" s="87"/>
      <c r="U2875" s="90">
        <v>44081.403611111113</v>
      </c>
      <c r="V2875" s="92" t="s">
        <v>4846</v>
      </c>
      <c r="W2875" s="87"/>
      <c r="X2875" s="87"/>
      <c r="Y2875" s="96" t="s">
        <v>6846</v>
      </c>
      <c r="Z2875" s="87"/>
      <c r="AA2875" s="48">
        <v>0</v>
      </c>
      <c r="AB2875" s="49">
        <v>0</v>
      </c>
      <c r="AC2875" s="48">
        <v>0</v>
      </c>
      <c r="AD2875" s="49">
        <v>0</v>
      </c>
      <c r="AE2875" s="48">
        <v>0</v>
      </c>
      <c r="AF2875" s="49">
        <v>0</v>
      </c>
      <c r="AG2875" s="48">
        <v>38</v>
      </c>
      <c r="AH2875" s="49">
        <v>100</v>
      </c>
      <c r="AI2875" s="48">
        <v>38</v>
      </c>
    </row>
    <row r="2876" spans="1:35" x14ac:dyDescent="0.25">
      <c r="A2876" s="62" t="s">
        <v>1326</v>
      </c>
      <c r="B2876" s="62" t="s">
        <v>1165</v>
      </c>
      <c r="C2876" s="63"/>
      <c r="D2876" s="64"/>
      <c r="E2876" s="65"/>
      <c r="F2876" s="66"/>
      <c r="G2876" s="63"/>
      <c r="H2876" s="67"/>
      <c r="I2876" s="68"/>
      <c r="J2876" s="68"/>
      <c r="K2876" s="34"/>
      <c r="L2876" s="75">
        <v>2876</v>
      </c>
      <c r="M2876" s="75" t="b">
        <f xml:space="preserve"> IF(AND(Edges[Relationship Date (UTC)] &gt;= Misc!$O$2, Edges[Relationship Date (UTC)] &lt;= Misc!$P$2,Edges[Tweet Date (UTC)] &gt;= Misc!$O$3, Edges[Tweet Date (UTC)] &lt;= Misc!$P$3,TRUE), TRUE, FALSE)</f>
        <v>1</v>
      </c>
      <c r="N2876" s="70"/>
      <c r="O2876" s="87" t="s">
        <v>1908</v>
      </c>
      <c r="P2876" s="90">
        <v>44081.409097222226</v>
      </c>
      <c r="Q2876" s="87" t="s">
        <v>1932</v>
      </c>
      <c r="R2876" s="87"/>
      <c r="S2876" s="87"/>
      <c r="T2876" s="87" t="s">
        <v>2743</v>
      </c>
      <c r="U2876" s="90">
        <v>44081.409097222226</v>
      </c>
      <c r="V2876" s="92" t="s">
        <v>4847</v>
      </c>
      <c r="W2876" s="87"/>
      <c r="X2876" s="87"/>
      <c r="Y2876" s="96" t="s">
        <v>6847</v>
      </c>
      <c r="Z2876" s="87"/>
      <c r="AA2876" s="48">
        <v>0</v>
      </c>
      <c r="AB2876" s="49">
        <v>0</v>
      </c>
      <c r="AC2876" s="48">
        <v>0</v>
      </c>
      <c r="AD2876" s="49">
        <v>0</v>
      </c>
      <c r="AE2876" s="48">
        <v>0</v>
      </c>
      <c r="AF2876" s="49">
        <v>0</v>
      </c>
      <c r="AG2876" s="48">
        <v>26</v>
      </c>
      <c r="AH2876" s="49">
        <v>100</v>
      </c>
      <c r="AI2876" s="48">
        <v>26</v>
      </c>
    </row>
    <row r="2877" spans="1:35" x14ac:dyDescent="0.25">
      <c r="A2877" s="62" t="s">
        <v>1327</v>
      </c>
      <c r="B2877" s="62" t="s">
        <v>1327</v>
      </c>
      <c r="C2877" s="63"/>
      <c r="D2877" s="64"/>
      <c r="E2877" s="65"/>
      <c r="F2877" s="66"/>
      <c r="G2877" s="63"/>
      <c r="H2877" s="67"/>
      <c r="I2877" s="68"/>
      <c r="J2877" s="68"/>
      <c r="K2877" s="34"/>
      <c r="L2877" s="75">
        <v>2877</v>
      </c>
      <c r="M2877" s="75" t="b">
        <f xml:space="preserve"> IF(AND(Edges[Relationship Date (UTC)] &gt;= Misc!$O$2, Edges[Relationship Date (UTC)] &lt;= Misc!$P$2,Edges[Tweet Date (UTC)] &gt;= Misc!$O$3, Edges[Tweet Date (UTC)] &lt;= Misc!$P$3,TRUE), TRUE, FALSE)</f>
        <v>1</v>
      </c>
      <c r="N2877" s="70"/>
      <c r="O2877" s="87" t="s">
        <v>178</v>
      </c>
      <c r="P2877" s="90">
        <v>44081.402094907404</v>
      </c>
      <c r="Q2877" s="87" t="s">
        <v>2631</v>
      </c>
      <c r="R2877" s="92" t="s">
        <v>2732</v>
      </c>
      <c r="S2877" s="87" t="s">
        <v>2738</v>
      </c>
      <c r="T2877" s="87" t="s">
        <v>2743</v>
      </c>
      <c r="U2877" s="90">
        <v>44081.402094907404</v>
      </c>
      <c r="V2877" s="92" t="s">
        <v>4848</v>
      </c>
      <c r="W2877" s="87"/>
      <c r="X2877" s="87"/>
      <c r="Y2877" s="96" t="s">
        <v>6848</v>
      </c>
      <c r="Z2877" s="87"/>
      <c r="AA2877" s="48">
        <v>0</v>
      </c>
      <c r="AB2877" s="49">
        <v>0</v>
      </c>
      <c r="AC2877" s="48">
        <v>0</v>
      </c>
      <c r="AD2877" s="49">
        <v>0</v>
      </c>
      <c r="AE2877" s="48">
        <v>0</v>
      </c>
      <c r="AF2877" s="49">
        <v>0</v>
      </c>
      <c r="AG2877" s="48">
        <v>37</v>
      </c>
      <c r="AH2877" s="49">
        <v>100</v>
      </c>
      <c r="AI2877" s="48">
        <v>37</v>
      </c>
    </row>
    <row r="2878" spans="1:35" x14ac:dyDescent="0.25">
      <c r="A2878" s="62" t="s">
        <v>1328</v>
      </c>
      <c r="B2878" s="62" t="s">
        <v>1327</v>
      </c>
      <c r="C2878" s="63"/>
      <c r="D2878" s="64"/>
      <c r="E2878" s="65"/>
      <c r="F2878" s="66"/>
      <c r="G2878" s="63"/>
      <c r="H2878" s="67"/>
      <c r="I2878" s="68"/>
      <c r="J2878" s="68"/>
      <c r="K2878" s="34"/>
      <c r="L2878" s="75">
        <v>2878</v>
      </c>
      <c r="M2878" s="75" t="b">
        <f xml:space="preserve"> IF(AND(Edges[Relationship Date (UTC)] &gt;= Misc!$O$2, Edges[Relationship Date (UTC)] &lt;= Misc!$P$2,Edges[Tweet Date (UTC)] &gt;= Misc!$O$3, Edges[Tweet Date (UTC)] &lt;= Misc!$P$3,TRUE), TRUE, FALSE)</f>
        <v>1</v>
      </c>
      <c r="N2878" s="70"/>
      <c r="O2878" s="87" t="s">
        <v>1908</v>
      </c>
      <c r="P2878" s="90">
        <v>44081.409097222226</v>
      </c>
      <c r="Q2878" s="87" t="s">
        <v>2539</v>
      </c>
      <c r="R2878" s="87"/>
      <c r="S2878" s="87"/>
      <c r="T2878" s="87" t="s">
        <v>2743</v>
      </c>
      <c r="U2878" s="90">
        <v>44081.409097222226</v>
      </c>
      <c r="V2878" s="92" t="s">
        <v>4849</v>
      </c>
      <c r="W2878" s="87"/>
      <c r="X2878" s="87"/>
      <c r="Y2878" s="96" t="s">
        <v>6849</v>
      </c>
      <c r="Z2878" s="87"/>
      <c r="AA2878" s="48">
        <v>0</v>
      </c>
      <c r="AB2878" s="49">
        <v>0</v>
      </c>
      <c r="AC2878" s="48">
        <v>0</v>
      </c>
      <c r="AD2878" s="49">
        <v>0</v>
      </c>
      <c r="AE2878" s="48">
        <v>0</v>
      </c>
      <c r="AF2878" s="49">
        <v>0</v>
      </c>
      <c r="AG2878" s="48">
        <v>40</v>
      </c>
      <c r="AH2878" s="49">
        <v>100</v>
      </c>
      <c r="AI2878" s="48">
        <v>40</v>
      </c>
    </row>
    <row r="2879" spans="1:35" x14ac:dyDescent="0.25">
      <c r="A2879" s="62" t="s">
        <v>1329</v>
      </c>
      <c r="B2879" s="62" t="s">
        <v>1488</v>
      </c>
      <c r="C2879" s="63"/>
      <c r="D2879" s="64"/>
      <c r="E2879" s="65"/>
      <c r="F2879" s="66"/>
      <c r="G2879" s="63"/>
      <c r="H2879" s="67"/>
      <c r="I2879" s="68"/>
      <c r="J2879" s="68"/>
      <c r="K2879" s="34"/>
      <c r="L2879" s="75">
        <v>2879</v>
      </c>
      <c r="M2879" s="75" t="b">
        <f xml:space="preserve"> IF(AND(Edges[Relationship Date (UTC)] &gt;= Misc!$O$2, Edges[Relationship Date (UTC)] &lt;= Misc!$P$2,Edges[Tweet Date (UTC)] &gt;= Misc!$O$3, Edges[Tweet Date (UTC)] &lt;= Misc!$P$3,TRUE), TRUE, FALSE)</f>
        <v>1</v>
      </c>
      <c r="N2879" s="70"/>
      <c r="O2879" s="87" t="s">
        <v>1908</v>
      </c>
      <c r="P2879" s="90">
        <v>44081.404467592591</v>
      </c>
      <c r="Q2879" s="87" t="s">
        <v>2064</v>
      </c>
      <c r="R2879" s="87"/>
      <c r="S2879" s="87"/>
      <c r="T2879" s="87"/>
      <c r="U2879" s="90">
        <v>44081.404467592591</v>
      </c>
      <c r="V2879" s="92" t="s">
        <v>4850</v>
      </c>
      <c r="W2879" s="87"/>
      <c r="X2879" s="87"/>
      <c r="Y2879" s="96" t="s">
        <v>6850</v>
      </c>
      <c r="Z2879" s="87"/>
      <c r="AA2879" s="48">
        <v>0</v>
      </c>
      <c r="AB2879" s="49">
        <v>0</v>
      </c>
      <c r="AC2879" s="48">
        <v>1</v>
      </c>
      <c r="AD2879" s="49">
        <v>4.3478260869565215</v>
      </c>
      <c r="AE2879" s="48">
        <v>0</v>
      </c>
      <c r="AF2879" s="49">
        <v>0</v>
      </c>
      <c r="AG2879" s="48">
        <v>22</v>
      </c>
      <c r="AH2879" s="49">
        <v>95.652173913043484</v>
      </c>
      <c r="AI2879" s="48">
        <v>23</v>
      </c>
    </row>
    <row r="2880" spans="1:35" x14ac:dyDescent="0.25">
      <c r="A2880" s="62" t="s">
        <v>1329</v>
      </c>
      <c r="B2880" s="62" t="s">
        <v>1633</v>
      </c>
      <c r="C2880" s="63"/>
      <c r="D2880" s="64"/>
      <c r="E2880" s="65"/>
      <c r="F2880" s="66"/>
      <c r="G2880" s="63"/>
      <c r="H2880" s="67"/>
      <c r="I2880" s="68"/>
      <c r="J2880" s="68"/>
      <c r="K2880" s="34"/>
      <c r="L2880" s="75">
        <v>2880</v>
      </c>
      <c r="M2880" s="75" t="b">
        <f xml:space="preserve"> IF(AND(Edges[Relationship Date (UTC)] &gt;= Misc!$O$2, Edges[Relationship Date (UTC)] &lt;= Misc!$P$2,Edges[Tweet Date (UTC)] &gt;= Misc!$O$3, Edges[Tweet Date (UTC)] &lt;= Misc!$P$3,TRUE), TRUE, FALSE)</f>
        <v>1</v>
      </c>
      <c r="N2880" s="70"/>
      <c r="O2880" s="87" t="s">
        <v>1908</v>
      </c>
      <c r="P2880" s="90">
        <v>44081.409131944441</v>
      </c>
      <c r="Q2880" s="87" t="s">
        <v>2237</v>
      </c>
      <c r="R2880" s="87"/>
      <c r="S2880" s="87"/>
      <c r="T2880" s="87"/>
      <c r="U2880" s="90">
        <v>44081.409131944441</v>
      </c>
      <c r="V2880" s="92" t="s">
        <v>4851</v>
      </c>
      <c r="W2880" s="87"/>
      <c r="X2880" s="87"/>
      <c r="Y2880" s="96" t="s">
        <v>6851</v>
      </c>
      <c r="Z2880" s="87"/>
      <c r="AA2880" s="48">
        <v>0</v>
      </c>
      <c r="AB2880" s="49">
        <v>0</v>
      </c>
      <c r="AC2880" s="48">
        <v>1</v>
      </c>
      <c r="AD2880" s="49">
        <v>4.3478260869565215</v>
      </c>
      <c r="AE2880" s="48">
        <v>0</v>
      </c>
      <c r="AF2880" s="49">
        <v>0</v>
      </c>
      <c r="AG2880" s="48">
        <v>22</v>
      </c>
      <c r="AH2880" s="49">
        <v>95.652173913043484</v>
      </c>
      <c r="AI2880" s="48">
        <v>23</v>
      </c>
    </row>
    <row r="2881" spans="1:35" x14ac:dyDescent="0.25">
      <c r="A2881" s="62" t="s">
        <v>1330</v>
      </c>
      <c r="B2881" s="62" t="s">
        <v>1896</v>
      </c>
      <c r="C2881" s="63"/>
      <c r="D2881" s="64"/>
      <c r="E2881" s="65"/>
      <c r="F2881" s="66"/>
      <c r="G2881" s="63"/>
      <c r="H2881" s="67"/>
      <c r="I2881" s="68"/>
      <c r="J2881" s="68"/>
      <c r="K2881" s="34"/>
      <c r="L2881" s="75">
        <v>2881</v>
      </c>
      <c r="M2881" s="75" t="b">
        <f xml:space="preserve"> IF(AND(Edges[Relationship Date (UTC)] &gt;= Misc!$O$2, Edges[Relationship Date (UTC)] &lt;= Misc!$P$2,Edges[Tweet Date (UTC)] &gt;= Misc!$O$3, Edges[Tweet Date (UTC)] &lt;= Misc!$P$3,TRUE), TRUE, FALSE)</f>
        <v>1</v>
      </c>
      <c r="N2881" s="70"/>
      <c r="O2881" s="87" t="s">
        <v>1908</v>
      </c>
      <c r="P2881" s="90">
        <v>44081.409131944441</v>
      </c>
      <c r="Q2881" s="87" t="s">
        <v>2632</v>
      </c>
      <c r="R2881" s="87"/>
      <c r="S2881" s="87"/>
      <c r="T2881" s="87" t="s">
        <v>2904</v>
      </c>
      <c r="U2881" s="90">
        <v>44081.409131944441</v>
      </c>
      <c r="V2881" s="92" t="s">
        <v>4852</v>
      </c>
      <c r="W2881" s="87"/>
      <c r="X2881" s="87"/>
      <c r="Y2881" s="96" t="s">
        <v>6852</v>
      </c>
      <c r="Z2881" s="87"/>
      <c r="AA2881" s="48">
        <v>0</v>
      </c>
      <c r="AB2881" s="49">
        <v>0</v>
      </c>
      <c r="AC2881" s="48">
        <v>0</v>
      </c>
      <c r="AD2881" s="49">
        <v>0</v>
      </c>
      <c r="AE2881" s="48">
        <v>0</v>
      </c>
      <c r="AF2881" s="49">
        <v>0</v>
      </c>
      <c r="AG2881" s="48">
        <v>27</v>
      </c>
      <c r="AH2881" s="49">
        <v>100</v>
      </c>
      <c r="AI2881" s="48">
        <v>27</v>
      </c>
    </row>
    <row r="2882" spans="1:35" x14ac:dyDescent="0.25">
      <c r="A2882" s="62" t="s">
        <v>1331</v>
      </c>
      <c r="B2882" s="62" t="s">
        <v>1680</v>
      </c>
      <c r="C2882" s="63"/>
      <c r="D2882" s="64"/>
      <c r="E2882" s="65"/>
      <c r="F2882" s="66"/>
      <c r="G2882" s="63"/>
      <c r="H2882" s="67"/>
      <c r="I2882" s="68"/>
      <c r="J2882" s="68"/>
      <c r="K2882" s="34"/>
      <c r="L2882" s="75">
        <v>2882</v>
      </c>
      <c r="M2882" s="75" t="b">
        <f xml:space="preserve"> IF(AND(Edges[Relationship Date (UTC)] &gt;= Misc!$O$2, Edges[Relationship Date (UTC)] &lt;= Misc!$P$2,Edges[Tweet Date (UTC)] &gt;= Misc!$O$3, Edges[Tweet Date (UTC)] &lt;= Misc!$P$3,TRUE), TRUE, FALSE)</f>
        <v>1</v>
      </c>
      <c r="N2882" s="70"/>
      <c r="O2882" s="87" t="s">
        <v>1909</v>
      </c>
      <c r="P2882" s="90">
        <v>44081.409143518518</v>
      </c>
      <c r="Q2882" s="87" t="s">
        <v>2633</v>
      </c>
      <c r="R2882" s="87"/>
      <c r="S2882" s="87"/>
      <c r="T2882" s="87" t="s">
        <v>2743</v>
      </c>
      <c r="U2882" s="90">
        <v>44081.409143518518</v>
      </c>
      <c r="V2882" s="92" t="s">
        <v>4853</v>
      </c>
      <c r="W2882" s="87"/>
      <c r="X2882" s="87"/>
      <c r="Y2882" s="96" t="s">
        <v>6853</v>
      </c>
      <c r="Z2882" s="96" t="s">
        <v>6937</v>
      </c>
      <c r="AA2882" s="132">
        <v>0</v>
      </c>
      <c r="AB2882" s="133">
        <v>0</v>
      </c>
      <c r="AC2882" s="132">
        <v>0</v>
      </c>
      <c r="AD2882" s="133">
        <v>0</v>
      </c>
      <c r="AE2882" s="132">
        <v>0</v>
      </c>
      <c r="AF2882" s="133">
        <v>0</v>
      </c>
      <c r="AG2882" s="132">
        <v>14</v>
      </c>
      <c r="AH2882" s="133">
        <v>100</v>
      </c>
      <c r="AI2882" s="132">
        <v>14</v>
      </c>
    </row>
    <row r="2883" spans="1:35" x14ac:dyDescent="0.25">
      <c r="A2883" s="62" t="s">
        <v>1332</v>
      </c>
      <c r="B2883" s="62" t="s">
        <v>1387</v>
      </c>
      <c r="C2883" s="63"/>
      <c r="D2883" s="64"/>
      <c r="E2883" s="65"/>
      <c r="F2883" s="66"/>
      <c r="G2883" s="63"/>
      <c r="H2883" s="67"/>
      <c r="I2883" s="68"/>
      <c r="J2883" s="68"/>
      <c r="K2883" s="34"/>
      <c r="L2883" s="75">
        <v>2883</v>
      </c>
      <c r="M2883" s="75" t="b">
        <f xml:space="preserve"> IF(AND(Edges[Relationship Date (UTC)] &gt;= Misc!$O$2, Edges[Relationship Date (UTC)] &lt;= Misc!$P$2,Edges[Tweet Date (UTC)] &gt;= Misc!$O$3, Edges[Tweet Date (UTC)] &lt;= Misc!$P$3,TRUE), TRUE, FALSE)</f>
        <v>1</v>
      </c>
      <c r="N2883" s="70"/>
      <c r="O2883" s="87" t="s">
        <v>1908</v>
      </c>
      <c r="P2883" s="90">
        <v>44081.408101851855</v>
      </c>
      <c r="Q2883" s="87" t="s">
        <v>1964</v>
      </c>
      <c r="R2883" s="87"/>
      <c r="S2883" s="87"/>
      <c r="T2883" s="87" t="s">
        <v>2743</v>
      </c>
      <c r="U2883" s="90">
        <v>44081.408101851855</v>
      </c>
      <c r="V2883" s="92" t="s">
        <v>4854</v>
      </c>
      <c r="W2883" s="87"/>
      <c r="X2883" s="87"/>
      <c r="Y2883" s="96" t="s">
        <v>6854</v>
      </c>
      <c r="Z2883" s="87"/>
      <c r="AA2883" s="48">
        <v>0</v>
      </c>
      <c r="AB2883" s="49">
        <v>0</v>
      </c>
      <c r="AC2883" s="48">
        <v>0</v>
      </c>
      <c r="AD2883" s="49">
        <v>0</v>
      </c>
      <c r="AE2883" s="48">
        <v>0</v>
      </c>
      <c r="AF2883" s="49">
        <v>0</v>
      </c>
      <c r="AG2883" s="48">
        <v>7</v>
      </c>
      <c r="AH2883" s="49">
        <v>100</v>
      </c>
      <c r="AI2883" s="48">
        <v>7</v>
      </c>
    </row>
    <row r="2884" spans="1:35" x14ac:dyDescent="0.25">
      <c r="A2884" s="62" t="s">
        <v>1332</v>
      </c>
      <c r="B2884" s="62" t="s">
        <v>1332</v>
      </c>
      <c r="C2884" s="63"/>
      <c r="D2884" s="64"/>
      <c r="E2884" s="65"/>
      <c r="F2884" s="66"/>
      <c r="G2884" s="63"/>
      <c r="H2884" s="67"/>
      <c r="I2884" s="68"/>
      <c r="J2884" s="68"/>
      <c r="K2884" s="34"/>
      <c r="L2884" s="75">
        <v>2884</v>
      </c>
      <c r="M2884" s="75" t="b">
        <f xml:space="preserve"> IF(AND(Edges[Relationship Date (UTC)] &gt;= Misc!$O$2, Edges[Relationship Date (UTC)] &lt;= Misc!$P$2,Edges[Tweet Date (UTC)] &gt;= Misc!$O$3, Edges[Tweet Date (UTC)] &lt;= Misc!$P$3,TRUE), TRUE, FALSE)</f>
        <v>1</v>
      </c>
      <c r="N2884" s="70"/>
      <c r="O2884" s="87" t="s">
        <v>178</v>
      </c>
      <c r="P2884" s="90">
        <v>44081.409189814818</v>
      </c>
      <c r="Q2884" s="87" t="s">
        <v>2634</v>
      </c>
      <c r="R2884" s="87"/>
      <c r="S2884" s="87"/>
      <c r="T2884" s="87" t="s">
        <v>2743</v>
      </c>
      <c r="U2884" s="90">
        <v>44081.409189814818</v>
      </c>
      <c r="V2884" s="92" t="s">
        <v>4855</v>
      </c>
      <c r="W2884" s="87"/>
      <c r="X2884" s="87"/>
      <c r="Y2884" s="96" t="s">
        <v>6855</v>
      </c>
      <c r="Z2884" s="87"/>
      <c r="AA2884" s="48">
        <v>0</v>
      </c>
      <c r="AB2884" s="49">
        <v>0</v>
      </c>
      <c r="AC2884" s="48">
        <v>0</v>
      </c>
      <c r="AD2884" s="49">
        <v>0</v>
      </c>
      <c r="AE2884" s="48">
        <v>0</v>
      </c>
      <c r="AF2884" s="49">
        <v>0</v>
      </c>
      <c r="AG2884" s="48">
        <v>5</v>
      </c>
      <c r="AH2884" s="49">
        <v>100</v>
      </c>
      <c r="AI2884" s="48">
        <v>5</v>
      </c>
    </row>
    <row r="2885" spans="1:35" x14ac:dyDescent="0.25">
      <c r="A2885" s="62" t="s">
        <v>1333</v>
      </c>
      <c r="B2885" s="62" t="s">
        <v>1359</v>
      </c>
      <c r="C2885" s="63"/>
      <c r="D2885" s="64"/>
      <c r="E2885" s="65"/>
      <c r="F2885" s="66"/>
      <c r="G2885" s="63"/>
      <c r="H2885" s="67"/>
      <c r="I2885" s="68"/>
      <c r="J2885" s="68"/>
      <c r="K2885" s="34"/>
      <c r="L2885" s="75">
        <v>2885</v>
      </c>
      <c r="M2885" s="75" t="b">
        <f xml:space="preserve"> IF(AND(Edges[Relationship Date (UTC)] &gt;= Misc!$O$2, Edges[Relationship Date (UTC)] &lt;= Misc!$P$2,Edges[Tweet Date (UTC)] &gt;= Misc!$O$3, Edges[Tweet Date (UTC)] &lt;= Misc!$P$3,TRUE), TRUE, FALSE)</f>
        <v>1</v>
      </c>
      <c r="N2885" s="70"/>
      <c r="O2885" s="87" t="s">
        <v>1908</v>
      </c>
      <c r="P2885" s="90">
        <v>44081.409247685187</v>
      </c>
      <c r="Q2885" s="87" t="s">
        <v>1923</v>
      </c>
      <c r="R2885" s="87"/>
      <c r="S2885" s="87"/>
      <c r="T2885" s="87" t="s">
        <v>2748</v>
      </c>
      <c r="U2885" s="90">
        <v>44081.409247685187</v>
      </c>
      <c r="V2885" s="92" t="s">
        <v>4856</v>
      </c>
      <c r="W2885" s="87"/>
      <c r="X2885" s="87"/>
      <c r="Y2885" s="96" t="s">
        <v>6856</v>
      </c>
      <c r="Z2885" s="87"/>
      <c r="AA2885" s="48">
        <v>0</v>
      </c>
      <c r="AB2885" s="49">
        <v>0</v>
      </c>
      <c r="AC2885" s="48">
        <v>0</v>
      </c>
      <c r="AD2885" s="49">
        <v>0</v>
      </c>
      <c r="AE2885" s="48">
        <v>0</v>
      </c>
      <c r="AF2885" s="49">
        <v>0</v>
      </c>
      <c r="AG2885" s="48">
        <v>14</v>
      </c>
      <c r="AH2885" s="49">
        <v>100</v>
      </c>
      <c r="AI2885" s="48">
        <v>14</v>
      </c>
    </row>
    <row r="2886" spans="1:35" x14ac:dyDescent="0.25">
      <c r="A2886" s="62" t="s">
        <v>1334</v>
      </c>
      <c r="B2886" s="62" t="s">
        <v>1894</v>
      </c>
      <c r="C2886" s="63"/>
      <c r="D2886" s="64"/>
      <c r="E2886" s="65"/>
      <c r="F2886" s="66"/>
      <c r="G2886" s="63"/>
      <c r="H2886" s="67"/>
      <c r="I2886" s="68"/>
      <c r="J2886" s="68"/>
      <c r="K2886" s="34"/>
      <c r="L2886" s="75">
        <v>2886</v>
      </c>
      <c r="M2886" s="75" t="b">
        <f xml:space="preserve"> IF(AND(Edges[Relationship Date (UTC)] &gt;= Misc!$O$2, Edges[Relationship Date (UTC)] &lt;= Misc!$P$2,Edges[Tweet Date (UTC)] &gt;= Misc!$O$3, Edges[Tweet Date (UTC)] &lt;= Misc!$P$3,TRUE), TRUE, FALSE)</f>
        <v>1</v>
      </c>
      <c r="N2886" s="70"/>
      <c r="O2886" s="87" t="s">
        <v>1908</v>
      </c>
      <c r="P2886" s="90">
        <v>44081.40929398148</v>
      </c>
      <c r="Q2886" s="87" t="s">
        <v>2630</v>
      </c>
      <c r="R2886" s="87"/>
      <c r="S2886" s="87"/>
      <c r="T2886" s="87"/>
      <c r="U2886" s="90">
        <v>44081.40929398148</v>
      </c>
      <c r="V2886" s="92" t="s">
        <v>4857</v>
      </c>
      <c r="W2886" s="87"/>
      <c r="X2886" s="87"/>
      <c r="Y2886" s="96" t="s">
        <v>6857</v>
      </c>
      <c r="Z2886" s="87"/>
      <c r="AA2886" s="48"/>
      <c r="AB2886" s="49"/>
      <c r="AC2886" s="48"/>
      <c r="AD2886" s="49"/>
      <c r="AE2886" s="48"/>
      <c r="AF2886" s="49"/>
      <c r="AG2886" s="48"/>
      <c r="AH2886" s="49"/>
      <c r="AI2886" s="48"/>
    </row>
    <row r="2887" spans="1:35" x14ac:dyDescent="0.25">
      <c r="A2887" s="62" t="s">
        <v>1334</v>
      </c>
      <c r="B2887" s="62" t="s">
        <v>1895</v>
      </c>
      <c r="C2887" s="63"/>
      <c r="D2887" s="64"/>
      <c r="E2887" s="65"/>
      <c r="F2887" s="66"/>
      <c r="G2887" s="63"/>
      <c r="H2887" s="67"/>
      <c r="I2887" s="68"/>
      <c r="J2887" s="68"/>
      <c r="K2887" s="34"/>
      <c r="L2887" s="75">
        <v>2887</v>
      </c>
      <c r="M2887" s="75" t="b">
        <f xml:space="preserve"> IF(AND(Edges[Relationship Date (UTC)] &gt;= Misc!$O$2, Edges[Relationship Date (UTC)] &lt;= Misc!$P$2,Edges[Tweet Date (UTC)] &gt;= Misc!$O$3, Edges[Tweet Date (UTC)] &lt;= Misc!$P$3,TRUE), TRUE, FALSE)</f>
        <v>1</v>
      </c>
      <c r="N2887" s="70"/>
      <c r="O2887" s="87" t="s">
        <v>1908</v>
      </c>
      <c r="P2887" s="90">
        <v>44081.40929398148</v>
      </c>
      <c r="Q2887" s="87" t="s">
        <v>2630</v>
      </c>
      <c r="R2887" s="87"/>
      <c r="S2887" s="87"/>
      <c r="T2887" s="87"/>
      <c r="U2887" s="90">
        <v>44081.40929398148</v>
      </c>
      <c r="V2887" s="92" t="s">
        <v>4857</v>
      </c>
      <c r="W2887" s="87"/>
      <c r="X2887" s="87"/>
      <c r="Y2887" s="96" t="s">
        <v>6857</v>
      </c>
      <c r="Z2887" s="87"/>
      <c r="AA2887" s="48">
        <v>0</v>
      </c>
      <c r="AB2887" s="49">
        <v>0</v>
      </c>
      <c r="AC2887" s="48">
        <v>0</v>
      </c>
      <c r="AD2887" s="49">
        <v>0</v>
      </c>
      <c r="AE2887" s="48">
        <v>0</v>
      </c>
      <c r="AF2887" s="49">
        <v>0</v>
      </c>
      <c r="AG2887" s="48">
        <v>38</v>
      </c>
      <c r="AH2887" s="49">
        <v>100</v>
      </c>
      <c r="AI2887" s="48">
        <v>38</v>
      </c>
    </row>
    <row r="2888" spans="1:35" x14ac:dyDescent="0.25">
      <c r="A2888" s="62" t="s">
        <v>1335</v>
      </c>
      <c r="B2888" s="62" t="s">
        <v>1165</v>
      </c>
      <c r="C2888" s="63"/>
      <c r="D2888" s="64"/>
      <c r="E2888" s="65"/>
      <c r="F2888" s="66"/>
      <c r="G2888" s="63"/>
      <c r="H2888" s="67"/>
      <c r="I2888" s="68"/>
      <c r="J2888" s="68"/>
      <c r="K2888" s="34"/>
      <c r="L2888" s="75">
        <v>2888</v>
      </c>
      <c r="M2888" s="75" t="b">
        <f xml:space="preserve"> IF(AND(Edges[Relationship Date (UTC)] &gt;= Misc!$O$2, Edges[Relationship Date (UTC)] &lt;= Misc!$P$2,Edges[Tweet Date (UTC)] &gt;= Misc!$O$3, Edges[Tweet Date (UTC)] &lt;= Misc!$P$3,TRUE), TRUE, FALSE)</f>
        <v>1</v>
      </c>
      <c r="N2888" s="70"/>
      <c r="O2888" s="87" t="s">
        <v>1908</v>
      </c>
      <c r="P2888" s="90">
        <v>44081.409317129626</v>
      </c>
      <c r="Q2888" s="87" t="s">
        <v>2036</v>
      </c>
      <c r="R2888" s="87"/>
      <c r="S2888" s="87"/>
      <c r="T2888" s="87"/>
      <c r="U2888" s="90">
        <v>44081.409317129626</v>
      </c>
      <c r="V2888" s="92" t="s">
        <v>4858</v>
      </c>
      <c r="W2888" s="87"/>
      <c r="X2888" s="87"/>
      <c r="Y2888" s="96" t="s">
        <v>6858</v>
      </c>
      <c r="Z2888" s="87"/>
      <c r="AA2888" s="48">
        <v>0</v>
      </c>
      <c r="AB2888" s="49">
        <v>0</v>
      </c>
      <c r="AC2888" s="48">
        <v>0</v>
      </c>
      <c r="AD2888" s="49">
        <v>0</v>
      </c>
      <c r="AE2888" s="48">
        <v>0</v>
      </c>
      <c r="AF2888" s="49">
        <v>0</v>
      </c>
      <c r="AG2888" s="48">
        <v>41</v>
      </c>
      <c r="AH2888" s="49">
        <v>100</v>
      </c>
      <c r="AI2888" s="48">
        <v>41</v>
      </c>
    </row>
    <row r="2889" spans="1:35" x14ac:dyDescent="0.25">
      <c r="A2889" s="62" t="s">
        <v>1336</v>
      </c>
      <c r="B2889" s="62" t="s">
        <v>1859</v>
      </c>
      <c r="C2889" s="63"/>
      <c r="D2889" s="64"/>
      <c r="E2889" s="65"/>
      <c r="F2889" s="66"/>
      <c r="G2889" s="63"/>
      <c r="H2889" s="67"/>
      <c r="I2889" s="68"/>
      <c r="J2889" s="68"/>
      <c r="K2889" s="34"/>
      <c r="L2889" s="75">
        <v>2889</v>
      </c>
      <c r="M2889" s="75" t="b">
        <f xml:space="preserve"> IF(AND(Edges[Relationship Date (UTC)] &gt;= Misc!$O$2, Edges[Relationship Date (UTC)] &lt;= Misc!$P$2,Edges[Tweet Date (UTC)] &gt;= Misc!$O$3, Edges[Tweet Date (UTC)] &lt;= Misc!$P$3,TRUE), TRUE, FALSE)</f>
        <v>1</v>
      </c>
      <c r="N2889" s="70"/>
      <c r="O2889" s="87" t="s">
        <v>1908</v>
      </c>
      <c r="P2889" s="90">
        <v>44081.406076388892</v>
      </c>
      <c r="Q2889" s="87" t="s">
        <v>2557</v>
      </c>
      <c r="R2889" s="87"/>
      <c r="S2889" s="87"/>
      <c r="T2889" s="87"/>
      <c r="U2889" s="90">
        <v>44081.406076388892</v>
      </c>
      <c r="V2889" s="92" t="s">
        <v>4859</v>
      </c>
      <c r="W2889" s="87"/>
      <c r="X2889" s="87"/>
      <c r="Y2889" s="96" t="s">
        <v>6859</v>
      </c>
      <c r="Z2889" s="87"/>
      <c r="AA2889" s="48"/>
      <c r="AB2889" s="49"/>
      <c r="AC2889" s="48"/>
      <c r="AD2889" s="49"/>
      <c r="AE2889" s="48"/>
      <c r="AF2889" s="49"/>
      <c r="AG2889" s="48"/>
      <c r="AH2889" s="49"/>
      <c r="AI2889" s="48"/>
    </row>
    <row r="2890" spans="1:35" x14ac:dyDescent="0.25">
      <c r="A2890" s="62" t="s">
        <v>1337</v>
      </c>
      <c r="B2890" s="62" t="s">
        <v>1859</v>
      </c>
      <c r="C2890" s="63"/>
      <c r="D2890" s="64"/>
      <c r="E2890" s="65"/>
      <c r="F2890" s="66"/>
      <c r="G2890" s="63"/>
      <c r="H2890" s="67"/>
      <c r="I2890" s="68"/>
      <c r="J2890" s="68"/>
      <c r="K2890" s="34"/>
      <c r="L2890" s="75">
        <v>2890</v>
      </c>
      <c r="M2890" s="75" t="b">
        <f xml:space="preserve"> IF(AND(Edges[Relationship Date (UTC)] &gt;= Misc!$O$2, Edges[Relationship Date (UTC)] &lt;= Misc!$P$2,Edges[Tweet Date (UTC)] &gt;= Misc!$O$3, Edges[Tweet Date (UTC)] &lt;= Misc!$P$3,TRUE), TRUE, FALSE)</f>
        <v>1</v>
      </c>
      <c r="N2890" s="70"/>
      <c r="O2890" s="87" t="s">
        <v>1908</v>
      </c>
      <c r="P2890" s="90">
        <v>44081.408495370371</v>
      </c>
      <c r="Q2890" s="87" t="s">
        <v>2557</v>
      </c>
      <c r="R2890" s="87"/>
      <c r="S2890" s="87"/>
      <c r="T2890" s="87"/>
      <c r="U2890" s="90">
        <v>44081.408495370371</v>
      </c>
      <c r="V2890" s="92" t="s">
        <v>4860</v>
      </c>
      <c r="W2890" s="87"/>
      <c r="X2890" s="87"/>
      <c r="Y2890" s="96" t="s">
        <v>6860</v>
      </c>
      <c r="Z2890" s="87"/>
      <c r="AA2890" s="48"/>
      <c r="AB2890" s="49"/>
      <c r="AC2890" s="48"/>
      <c r="AD2890" s="49"/>
      <c r="AE2890" s="48"/>
      <c r="AF2890" s="49"/>
      <c r="AG2890" s="48"/>
      <c r="AH2890" s="49"/>
      <c r="AI2890" s="48"/>
    </row>
    <row r="2891" spans="1:35" x14ac:dyDescent="0.25">
      <c r="A2891" s="62" t="s">
        <v>1336</v>
      </c>
      <c r="B2891" s="62" t="s">
        <v>1860</v>
      </c>
      <c r="C2891" s="63"/>
      <c r="D2891" s="64"/>
      <c r="E2891" s="65"/>
      <c r="F2891" s="66"/>
      <c r="G2891" s="63"/>
      <c r="H2891" s="67"/>
      <c r="I2891" s="68"/>
      <c r="J2891" s="68"/>
      <c r="K2891" s="34"/>
      <c r="L2891" s="75">
        <v>2891</v>
      </c>
      <c r="M2891" s="75" t="b">
        <f xml:space="preserve"> IF(AND(Edges[Relationship Date (UTC)] &gt;= Misc!$O$2, Edges[Relationship Date (UTC)] &lt;= Misc!$P$2,Edges[Tweet Date (UTC)] &gt;= Misc!$O$3, Edges[Tweet Date (UTC)] &lt;= Misc!$P$3,TRUE), TRUE, FALSE)</f>
        <v>1</v>
      </c>
      <c r="N2891" s="70"/>
      <c r="O2891" s="87" t="s">
        <v>1908</v>
      </c>
      <c r="P2891" s="90">
        <v>44081.405289351853</v>
      </c>
      <c r="Q2891" s="87" t="s">
        <v>2635</v>
      </c>
      <c r="R2891" s="92" t="s">
        <v>2733</v>
      </c>
      <c r="S2891" s="87" t="s">
        <v>2738</v>
      </c>
      <c r="T2891" s="87"/>
      <c r="U2891" s="90">
        <v>44081.405289351853</v>
      </c>
      <c r="V2891" s="92" t="s">
        <v>4861</v>
      </c>
      <c r="W2891" s="87"/>
      <c r="X2891" s="87"/>
      <c r="Y2891" s="96" t="s">
        <v>6861</v>
      </c>
      <c r="Z2891" s="87"/>
      <c r="AA2891" s="48">
        <v>0</v>
      </c>
      <c r="AB2891" s="49">
        <v>0</v>
      </c>
      <c r="AC2891" s="48">
        <v>0</v>
      </c>
      <c r="AD2891" s="49">
        <v>0</v>
      </c>
      <c r="AE2891" s="48">
        <v>0</v>
      </c>
      <c r="AF2891" s="49">
        <v>0</v>
      </c>
      <c r="AG2891" s="48">
        <v>21</v>
      </c>
      <c r="AH2891" s="49">
        <v>100</v>
      </c>
      <c r="AI2891" s="48">
        <v>21</v>
      </c>
    </row>
    <row r="2892" spans="1:35" x14ac:dyDescent="0.25">
      <c r="A2892" s="62" t="s">
        <v>1336</v>
      </c>
      <c r="B2892" s="62" t="s">
        <v>1860</v>
      </c>
      <c r="C2892" s="63"/>
      <c r="D2892" s="64"/>
      <c r="E2892" s="65"/>
      <c r="F2892" s="66"/>
      <c r="G2892" s="63"/>
      <c r="H2892" s="67"/>
      <c r="I2892" s="68"/>
      <c r="J2892" s="68"/>
      <c r="K2892" s="34"/>
      <c r="L2892" s="75">
        <v>2892</v>
      </c>
      <c r="M2892" s="75" t="b">
        <f xml:space="preserve"> IF(AND(Edges[Relationship Date (UTC)] &gt;= Misc!$O$2, Edges[Relationship Date (UTC)] &lt;= Misc!$P$2,Edges[Tweet Date (UTC)] &gt;= Misc!$O$3, Edges[Tweet Date (UTC)] &lt;= Misc!$P$3,TRUE), TRUE, FALSE)</f>
        <v>1</v>
      </c>
      <c r="N2892" s="70"/>
      <c r="O2892" s="87" t="s">
        <v>1908</v>
      </c>
      <c r="P2892" s="90">
        <v>44081.406076388892</v>
      </c>
      <c r="Q2892" s="87" t="s">
        <v>2557</v>
      </c>
      <c r="R2892" s="87"/>
      <c r="S2892" s="87"/>
      <c r="T2892" s="87"/>
      <c r="U2892" s="90">
        <v>44081.406076388892</v>
      </c>
      <c r="V2892" s="92" t="s">
        <v>4859</v>
      </c>
      <c r="W2892" s="87"/>
      <c r="X2892" s="87"/>
      <c r="Y2892" s="96" t="s">
        <v>6859</v>
      </c>
      <c r="Z2892" s="87"/>
      <c r="AA2892" s="48">
        <v>0</v>
      </c>
      <c r="AB2892" s="49">
        <v>0</v>
      </c>
      <c r="AC2892" s="48">
        <v>0</v>
      </c>
      <c r="AD2892" s="49">
        <v>0</v>
      </c>
      <c r="AE2892" s="48">
        <v>0</v>
      </c>
      <c r="AF2892" s="49">
        <v>0</v>
      </c>
      <c r="AG2892" s="48">
        <v>25</v>
      </c>
      <c r="AH2892" s="49">
        <v>100</v>
      </c>
      <c r="AI2892" s="48">
        <v>25</v>
      </c>
    </row>
    <row r="2893" spans="1:35" x14ac:dyDescent="0.25">
      <c r="A2893" s="62" t="s">
        <v>1337</v>
      </c>
      <c r="B2893" s="62" t="s">
        <v>1860</v>
      </c>
      <c r="C2893" s="63"/>
      <c r="D2893" s="64"/>
      <c r="E2893" s="65"/>
      <c r="F2893" s="66"/>
      <c r="G2893" s="63"/>
      <c r="H2893" s="67"/>
      <c r="I2893" s="68"/>
      <c r="J2893" s="68"/>
      <c r="K2893" s="34"/>
      <c r="L2893" s="75">
        <v>2893</v>
      </c>
      <c r="M2893" s="75" t="b">
        <f xml:space="preserve"> IF(AND(Edges[Relationship Date (UTC)] &gt;= Misc!$O$2, Edges[Relationship Date (UTC)] &lt;= Misc!$P$2,Edges[Tweet Date (UTC)] &gt;= Misc!$O$3, Edges[Tweet Date (UTC)] &lt;= Misc!$P$3,TRUE), TRUE, FALSE)</f>
        <v>1</v>
      </c>
      <c r="N2893" s="70"/>
      <c r="O2893" s="87" t="s">
        <v>1908</v>
      </c>
      <c r="P2893" s="90">
        <v>44081.408495370371</v>
      </c>
      <c r="Q2893" s="87" t="s">
        <v>2557</v>
      </c>
      <c r="R2893" s="87"/>
      <c r="S2893" s="87"/>
      <c r="T2893" s="87"/>
      <c r="U2893" s="90">
        <v>44081.408495370371</v>
      </c>
      <c r="V2893" s="92" t="s">
        <v>4860</v>
      </c>
      <c r="W2893" s="87"/>
      <c r="X2893" s="87"/>
      <c r="Y2893" s="96" t="s">
        <v>6860</v>
      </c>
      <c r="Z2893" s="87"/>
      <c r="AA2893" s="48"/>
      <c r="AB2893" s="49"/>
      <c r="AC2893" s="48"/>
      <c r="AD2893" s="49"/>
      <c r="AE2893" s="48"/>
      <c r="AF2893" s="49"/>
      <c r="AG2893" s="48"/>
      <c r="AH2893" s="49"/>
      <c r="AI2893" s="48"/>
    </row>
    <row r="2894" spans="1:35" x14ac:dyDescent="0.25">
      <c r="A2894" s="62" t="s">
        <v>1336</v>
      </c>
      <c r="B2894" s="62" t="s">
        <v>1336</v>
      </c>
      <c r="C2894" s="63"/>
      <c r="D2894" s="64"/>
      <c r="E2894" s="65"/>
      <c r="F2894" s="66"/>
      <c r="G2894" s="63"/>
      <c r="H2894" s="67"/>
      <c r="I2894" s="68"/>
      <c r="J2894" s="68"/>
      <c r="K2894" s="34"/>
      <c r="L2894" s="75">
        <v>2894</v>
      </c>
      <c r="M2894" s="75" t="b">
        <f xml:space="preserve"> IF(AND(Edges[Relationship Date (UTC)] &gt;= Misc!$O$2, Edges[Relationship Date (UTC)] &lt;= Misc!$P$2,Edges[Tweet Date (UTC)] &gt;= Misc!$O$3, Edges[Tweet Date (UTC)] &lt;= Misc!$P$3,TRUE), TRUE, FALSE)</f>
        <v>1</v>
      </c>
      <c r="N2894" s="70"/>
      <c r="O2894" s="87" t="s">
        <v>178</v>
      </c>
      <c r="P2894" s="90">
        <v>44081.383703703701</v>
      </c>
      <c r="Q2894" s="87" t="s">
        <v>2636</v>
      </c>
      <c r="R2894" s="92" t="s">
        <v>2734</v>
      </c>
      <c r="S2894" s="87" t="s">
        <v>2738</v>
      </c>
      <c r="T2894" s="87" t="s">
        <v>2905</v>
      </c>
      <c r="U2894" s="90">
        <v>44081.383703703701</v>
      </c>
      <c r="V2894" s="92" t="s">
        <v>4862</v>
      </c>
      <c r="W2894" s="87"/>
      <c r="X2894" s="87"/>
      <c r="Y2894" s="96" t="s">
        <v>6862</v>
      </c>
      <c r="Z2894" s="87"/>
      <c r="AA2894" s="48">
        <v>0</v>
      </c>
      <c r="AB2894" s="49">
        <v>0</v>
      </c>
      <c r="AC2894" s="48">
        <v>0</v>
      </c>
      <c r="AD2894" s="49">
        <v>0</v>
      </c>
      <c r="AE2894" s="48">
        <v>0</v>
      </c>
      <c r="AF2894" s="49">
        <v>0</v>
      </c>
      <c r="AG2894" s="48">
        <v>28</v>
      </c>
      <c r="AH2894" s="49">
        <v>100</v>
      </c>
      <c r="AI2894" s="48">
        <v>28</v>
      </c>
    </row>
    <row r="2895" spans="1:35" x14ac:dyDescent="0.25">
      <c r="A2895" s="62" t="s">
        <v>1336</v>
      </c>
      <c r="B2895" s="62" t="s">
        <v>1336</v>
      </c>
      <c r="C2895" s="63"/>
      <c r="D2895" s="64"/>
      <c r="E2895" s="65"/>
      <c r="F2895" s="66"/>
      <c r="G2895" s="63"/>
      <c r="H2895" s="67"/>
      <c r="I2895" s="68"/>
      <c r="J2895" s="68"/>
      <c r="K2895" s="34"/>
      <c r="L2895" s="75">
        <v>2895</v>
      </c>
      <c r="M2895" s="75" t="b">
        <f xml:space="preserve"> IF(AND(Edges[Relationship Date (UTC)] &gt;= Misc!$O$2, Edges[Relationship Date (UTC)] &lt;= Misc!$P$2,Edges[Tweet Date (UTC)] &gt;= Misc!$O$3, Edges[Tweet Date (UTC)] &lt;= Misc!$P$3,TRUE), TRUE, FALSE)</f>
        <v>1</v>
      </c>
      <c r="N2895" s="70"/>
      <c r="O2895" s="87" t="s">
        <v>178</v>
      </c>
      <c r="P2895" s="90">
        <v>44081.403692129628</v>
      </c>
      <c r="Q2895" s="87" t="s">
        <v>2637</v>
      </c>
      <c r="R2895" s="92" t="s">
        <v>2735</v>
      </c>
      <c r="S2895" s="87" t="s">
        <v>2738</v>
      </c>
      <c r="T2895" s="87"/>
      <c r="U2895" s="90">
        <v>44081.403692129628</v>
      </c>
      <c r="V2895" s="92" t="s">
        <v>4863</v>
      </c>
      <c r="W2895" s="87"/>
      <c r="X2895" s="87"/>
      <c r="Y2895" s="96" t="s">
        <v>6863</v>
      </c>
      <c r="Z2895" s="87"/>
      <c r="AA2895" s="48">
        <v>0</v>
      </c>
      <c r="AB2895" s="49">
        <v>0</v>
      </c>
      <c r="AC2895" s="48">
        <v>1</v>
      </c>
      <c r="AD2895" s="49">
        <v>5.5555555555555554</v>
      </c>
      <c r="AE2895" s="48">
        <v>0</v>
      </c>
      <c r="AF2895" s="49">
        <v>0</v>
      </c>
      <c r="AG2895" s="48">
        <v>17</v>
      </c>
      <c r="AH2895" s="49">
        <v>94.444444444444443</v>
      </c>
      <c r="AI2895" s="48">
        <v>18</v>
      </c>
    </row>
    <row r="2896" spans="1:35" x14ac:dyDescent="0.25">
      <c r="A2896" s="62" t="s">
        <v>1336</v>
      </c>
      <c r="B2896" s="62" t="s">
        <v>1336</v>
      </c>
      <c r="C2896" s="63"/>
      <c r="D2896" s="64"/>
      <c r="E2896" s="65"/>
      <c r="F2896" s="66"/>
      <c r="G2896" s="63"/>
      <c r="H2896" s="67"/>
      <c r="I2896" s="68"/>
      <c r="J2896" s="68"/>
      <c r="K2896" s="34"/>
      <c r="L2896" s="75">
        <v>2896</v>
      </c>
      <c r="M2896" s="75" t="b">
        <f xml:space="preserve"> IF(AND(Edges[Relationship Date (UTC)] &gt;= Misc!$O$2, Edges[Relationship Date (UTC)] &lt;= Misc!$P$2,Edges[Tweet Date (UTC)] &gt;= Misc!$O$3, Edges[Tweet Date (UTC)] &lt;= Misc!$P$3,TRUE), TRUE, FALSE)</f>
        <v>1</v>
      </c>
      <c r="N2896" s="70"/>
      <c r="O2896" s="87" t="s">
        <v>178</v>
      </c>
      <c r="P2896" s="90">
        <v>44081.406689814816</v>
      </c>
      <c r="Q2896" s="87" t="s">
        <v>2638</v>
      </c>
      <c r="R2896" s="92" t="s">
        <v>2736</v>
      </c>
      <c r="S2896" s="87" t="s">
        <v>2738</v>
      </c>
      <c r="T2896" s="87"/>
      <c r="U2896" s="90">
        <v>44081.406689814816</v>
      </c>
      <c r="V2896" s="92" t="s">
        <v>4864</v>
      </c>
      <c r="W2896" s="87"/>
      <c r="X2896" s="87"/>
      <c r="Y2896" s="96" t="s">
        <v>6864</v>
      </c>
      <c r="Z2896" s="87"/>
      <c r="AA2896" s="48">
        <v>1</v>
      </c>
      <c r="AB2896" s="49">
        <v>5.2631578947368425</v>
      </c>
      <c r="AC2896" s="48">
        <v>2</v>
      </c>
      <c r="AD2896" s="49">
        <v>10.526315789473685</v>
      </c>
      <c r="AE2896" s="48">
        <v>0</v>
      </c>
      <c r="AF2896" s="49">
        <v>0</v>
      </c>
      <c r="AG2896" s="48">
        <v>16</v>
      </c>
      <c r="AH2896" s="49">
        <v>84.21052631578948</v>
      </c>
      <c r="AI2896" s="48">
        <v>19</v>
      </c>
    </row>
    <row r="2897" spans="1:35" x14ac:dyDescent="0.25">
      <c r="A2897" s="62" t="s">
        <v>1337</v>
      </c>
      <c r="B2897" s="62" t="s">
        <v>1336</v>
      </c>
      <c r="C2897" s="63"/>
      <c r="D2897" s="64"/>
      <c r="E2897" s="65"/>
      <c r="F2897" s="66"/>
      <c r="G2897" s="63"/>
      <c r="H2897" s="67"/>
      <c r="I2897" s="68"/>
      <c r="J2897" s="68"/>
      <c r="K2897" s="34"/>
      <c r="L2897" s="75">
        <v>2897</v>
      </c>
      <c r="M2897" s="75" t="b">
        <f xml:space="preserve"> IF(AND(Edges[Relationship Date (UTC)] &gt;= Misc!$O$2, Edges[Relationship Date (UTC)] &lt;= Misc!$P$2,Edges[Tweet Date (UTC)] &gt;= Misc!$O$3, Edges[Tweet Date (UTC)] &lt;= Misc!$P$3,TRUE), TRUE, FALSE)</f>
        <v>1</v>
      </c>
      <c r="N2897" s="70"/>
      <c r="O2897" s="87" t="s">
        <v>1908</v>
      </c>
      <c r="P2897" s="90">
        <v>44081.402060185188</v>
      </c>
      <c r="Q2897" s="87" t="s">
        <v>2249</v>
      </c>
      <c r="R2897" s="87"/>
      <c r="S2897" s="87"/>
      <c r="T2897" s="87" t="s">
        <v>2826</v>
      </c>
      <c r="U2897" s="90">
        <v>44081.402060185188</v>
      </c>
      <c r="V2897" s="92" t="s">
        <v>4865</v>
      </c>
      <c r="W2897" s="87"/>
      <c r="X2897" s="87"/>
      <c r="Y2897" s="96" t="s">
        <v>6865</v>
      </c>
      <c r="Z2897" s="87"/>
      <c r="AA2897" s="48">
        <v>0</v>
      </c>
      <c r="AB2897" s="49">
        <v>0</v>
      </c>
      <c r="AC2897" s="48">
        <v>0</v>
      </c>
      <c r="AD2897" s="49">
        <v>0</v>
      </c>
      <c r="AE2897" s="48">
        <v>0</v>
      </c>
      <c r="AF2897" s="49">
        <v>0</v>
      </c>
      <c r="AG2897" s="48">
        <v>32</v>
      </c>
      <c r="AH2897" s="49">
        <v>100</v>
      </c>
      <c r="AI2897" s="48">
        <v>32</v>
      </c>
    </row>
    <row r="2898" spans="1:35" x14ac:dyDescent="0.25">
      <c r="A2898" s="62" t="s">
        <v>1337</v>
      </c>
      <c r="B2898" s="62" t="s">
        <v>1336</v>
      </c>
      <c r="C2898" s="63"/>
      <c r="D2898" s="64"/>
      <c r="E2898" s="65"/>
      <c r="F2898" s="66"/>
      <c r="G2898" s="63"/>
      <c r="H2898" s="67"/>
      <c r="I2898" s="68"/>
      <c r="J2898" s="68"/>
      <c r="K2898" s="34"/>
      <c r="L2898" s="75">
        <v>2898</v>
      </c>
      <c r="M2898" s="75" t="b">
        <f xml:space="preserve"> IF(AND(Edges[Relationship Date (UTC)] &gt;= Misc!$O$2, Edges[Relationship Date (UTC)] &lt;= Misc!$P$2,Edges[Tweet Date (UTC)] &gt;= Misc!$O$3, Edges[Tweet Date (UTC)] &lt;= Misc!$P$3,TRUE), TRUE, FALSE)</f>
        <v>1</v>
      </c>
      <c r="N2898" s="70"/>
      <c r="O2898" s="87" t="s">
        <v>1908</v>
      </c>
      <c r="P2898" s="90">
        <v>44081.408437500002</v>
      </c>
      <c r="Q2898" s="87" t="s">
        <v>2595</v>
      </c>
      <c r="R2898" s="87"/>
      <c r="S2898" s="87"/>
      <c r="T2898" s="87"/>
      <c r="U2898" s="90">
        <v>44081.408437500002</v>
      </c>
      <c r="V2898" s="92" t="s">
        <v>4866</v>
      </c>
      <c r="W2898" s="87"/>
      <c r="X2898" s="87"/>
      <c r="Y2898" s="96" t="s">
        <v>6866</v>
      </c>
      <c r="Z2898" s="87"/>
      <c r="AA2898" s="48">
        <v>1</v>
      </c>
      <c r="AB2898" s="49">
        <v>4.5454545454545459</v>
      </c>
      <c r="AC2898" s="48">
        <v>2</v>
      </c>
      <c r="AD2898" s="49">
        <v>9.0909090909090917</v>
      </c>
      <c r="AE2898" s="48">
        <v>0</v>
      </c>
      <c r="AF2898" s="49">
        <v>0</v>
      </c>
      <c r="AG2898" s="48">
        <v>19</v>
      </c>
      <c r="AH2898" s="49">
        <v>86.36363636363636</v>
      </c>
      <c r="AI2898" s="48">
        <v>22</v>
      </c>
    </row>
    <row r="2899" spans="1:35" x14ac:dyDescent="0.25">
      <c r="A2899" s="62" t="s">
        <v>1337</v>
      </c>
      <c r="B2899" s="62" t="s">
        <v>1336</v>
      </c>
      <c r="C2899" s="63"/>
      <c r="D2899" s="64"/>
      <c r="E2899" s="65"/>
      <c r="F2899" s="66"/>
      <c r="G2899" s="63"/>
      <c r="H2899" s="67"/>
      <c r="I2899" s="68"/>
      <c r="J2899" s="68"/>
      <c r="K2899" s="34"/>
      <c r="L2899" s="75">
        <v>2899</v>
      </c>
      <c r="M2899" s="75" t="b">
        <f xml:space="preserve"> IF(AND(Edges[Relationship Date (UTC)] &gt;= Misc!$O$2, Edges[Relationship Date (UTC)] &lt;= Misc!$P$2,Edges[Tweet Date (UTC)] &gt;= Misc!$O$3, Edges[Tweet Date (UTC)] &lt;= Misc!$P$3,TRUE), TRUE, FALSE)</f>
        <v>1</v>
      </c>
      <c r="N2899" s="70"/>
      <c r="O2899" s="87" t="s">
        <v>1908</v>
      </c>
      <c r="P2899" s="90">
        <v>44081.408495370371</v>
      </c>
      <c r="Q2899" s="87" t="s">
        <v>2557</v>
      </c>
      <c r="R2899" s="87"/>
      <c r="S2899" s="87"/>
      <c r="T2899" s="87"/>
      <c r="U2899" s="90">
        <v>44081.408495370371</v>
      </c>
      <c r="V2899" s="92" t="s">
        <v>4860</v>
      </c>
      <c r="W2899" s="87"/>
      <c r="X2899" s="87"/>
      <c r="Y2899" s="96" t="s">
        <v>6860</v>
      </c>
      <c r="Z2899" s="87"/>
      <c r="AA2899" s="48">
        <v>0</v>
      </c>
      <c r="AB2899" s="49">
        <v>0</v>
      </c>
      <c r="AC2899" s="48">
        <v>0</v>
      </c>
      <c r="AD2899" s="49">
        <v>0</v>
      </c>
      <c r="AE2899" s="48">
        <v>0</v>
      </c>
      <c r="AF2899" s="49">
        <v>0</v>
      </c>
      <c r="AG2899" s="48">
        <v>25</v>
      </c>
      <c r="AH2899" s="49">
        <v>100</v>
      </c>
      <c r="AI2899" s="48">
        <v>25</v>
      </c>
    </row>
    <row r="2900" spans="1:35" x14ac:dyDescent="0.25">
      <c r="A2900" s="62" t="s">
        <v>1337</v>
      </c>
      <c r="B2900" s="62" t="s">
        <v>1336</v>
      </c>
      <c r="C2900" s="63"/>
      <c r="D2900" s="64"/>
      <c r="E2900" s="65"/>
      <c r="F2900" s="66"/>
      <c r="G2900" s="63"/>
      <c r="H2900" s="67"/>
      <c r="I2900" s="68"/>
      <c r="J2900" s="68"/>
      <c r="K2900" s="34"/>
      <c r="L2900" s="75">
        <v>2900</v>
      </c>
      <c r="M2900" s="75" t="b">
        <f xml:space="preserve"> IF(AND(Edges[Relationship Date (UTC)] &gt;= Misc!$O$2, Edges[Relationship Date (UTC)] &lt;= Misc!$P$2,Edges[Tweet Date (UTC)] &gt;= Misc!$O$3, Edges[Tweet Date (UTC)] &lt;= Misc!$P$3,TRUE), TRUE, FALSE)</f>
        <v>1</v>
      </c>
      <c r="N2900" s="70"/>
      <c r="O2900" s="87" t="s">
        <v>1908</v>
      </c>
      <c r="P2900" s="90">
        <v>44081.409328703703</v>
      </c>
      <c r="Q2900" s="87" t="s">
        <v>2602</v>
      </c>
      <c r="R2900" s="87"/>
      <c r="S2900" s="87"/>
      <c r="T2900" s="87"/>
      <c r="U2900" s="90">
        <v>44081.409328703703</v>
      </c>
      <c r="V2900" s="92" t="s">
        <v>4867</v>
      </c>
      <c r="W2900" s="87"/>
      <c r="X2900" s="87"/>
      <c r="Y2900" s="96" t="s">
        <v>6867</v>
      </c>
      <c r="Z2900" s="87"/>
      <c r="AA2900" s="48">
        <v>0</v>
      </c>
      <c r="AB2900" s="49">
        <v>0</v>
      </c>
      <c r="AC2900" s="48">
        <v>1</v>
      </c>
      <c r="AD2900" s="49">
        <v>4.3478260869565215</v>
      </c>
      <c r="AE2900" s="48">
        <v>0</v>
      </c>
      <c r="AF2900" s="49">
        <v>0</v>
      </c>
      <c r="AG2900" s="48">
        <v>22</v>
      </c>
      <c r="AH2900" s="49">
        <v>95.652173913043484</v>
      </c>
      <c r="AI2900" s="48">
        <v>23</v>
      </c>
    </row>
    <row r="2901" spans="1:35" x14ac:dyDescent="0.25">
      <c r="A2901" s="62" t="s">
        <v>1338</v>
      </c>
      <c r="B2901" s="62" t="s">
        <v>1361</v>
      </c>
      <c r="C2901" s="63"/>
      <c r="D2901" s="64"/>
      <c r="E2901" s="65"/>
      <c r="F2901" s="66"/>
      <c r="G2901" s="63"/>
      <c r="H2901" s="67"/>
      <c r="I2901" s="68"/>
      <c r="J2901" s="68"/>
      <c r="K2901" s="34"/>
      <c r="L2901" s="75">
        <v>2901</v>
      </c>
      <c r="M2901" s="75" t="b">
        <f xml:space="preserve"> IF(AND(Edges[Relationship Date (UTC)] &gt;= Misc!$O$2, Edges[Relationship Date (UTC)] &lt;= Misc!$P$2,Edges[Tweet Date (UTC)] &gt;= Misc!$O$3, Edges[Tweet Date (UTC)] &lt;= Misc!$P$3,TRUE), TRUE, FALSE)</f>
        <v>1</v>
      </c>
      <c r="N2901" s="70"/>
      <c r="O2901" s="87" t="s">
        <v>1908</v>
      </c>
      <c r="P2901" s="90">
        <v>44081.407986111109</v>
      </c>
      <c r="Q2901" s="87" t="s">
        <v>1925</v>
      </c>
      <c r="R2901" s="87"/>
      <c r="S2901" s="87"/>
      <c r="T2901" s="87"/>
      <c r="U2901" s="90">
        <v>44081.407986111109</v>
      </c>
      <c r="V2901" s="92" t="s">
        <v>4868</v>
      </c>
      <c r="W2901" s="87"/>
      <c r="X2901" s="87"/>
      <c r="Y2901" s="96" t="s">
        <v>6868</v>
      </c>
      <c r="Z2901" s="87"/>
      <c r="AA2901" s="48"/>
      <c r="AB2901" s="49"/>
      <c r="AC2901" s="48"/>
      <c r="AD2901" s="49"/>
      <c r="AE2901" s="48"/>
      <c r="AF2901" s="49"/>
      <c r="AG2901" s="48"/>
      <c r="AH2901" s="49"/>
      <c r="AI2901" s="48"/>
    </row>
    <row r="2902" spans="1:35" x14ac:dyDescent="0.25">
      <c r="A2902" s="62" t="s">
        <v>1338</v>
      </c>
      <c r="B2902" s="62" t="s">
        <v>1362</v>
      </c>
      <c r="C2902" s="63"/>
      <c r="D2902" s="64"/>
      <c r="E2902" s="65"/>
      <c r="F2902" s="66"/>
      <c r="G2902" s="63"/>
      <c r="H2902" s="67"/>
      <c r="I2902" s="68"/>
      <c r="J2902" s="68"/>
      <c r="K2902" s="34"/>
      <c r="L2902" s="75">
        <v>2902</v>
      </c>
      <c r="M2902" s="75" t="b">
        <f xml:space="preserve"> IF(AND(Edges[Relationship Date (UTC)] &gt;= Misc!$O$2, Edges[Relationship Date (UTC)] &lt;= Misc!$P$2,Edges[Tweet Date (UTC)] &gt;= Misc!$O$3, Edges[Tweet Date (UTC)] &lt;= Misc!$P$3,TRUE), TRUE, FALSE)</f>
        <v>1</v>
      </c>
      <c r="N2902" s="70"/>
      <c r="O2902" s="87" t="s">
        <v>1908</v>
      </c>
      <c r="P2902" s="90">
        <v>44081.407986111109</v>
      </c>
      <c r="Q2902" s="87" t="s">
        <v>1925</v>
      </c>
      <c r="R2902" s="87"/>
      <c r="S2902" s="87"/>
      <c r="T2902" s="87"/>
      <c r="U2902" s="90">
        <v>44081.407986111109</v>
      </c>
      <c r="V2902" s="92" t="s">
        <v>4868</v>
      </c>
      <c r="W2902" s="87"/>
      <c r="X2902" s="87"/>
      <c r="Y2902" s="96" t="s">
        <v>6868</v>
      </c>
      <c r="Z2902" s="87"/>
      <c r="AA2902" s="48">
        <v>0</v>
      </c>
      <c r="AB2902" s="49">
        <v>0</v>
      </c>
      <c r="AC2902" s="48">
        <v>0</v>
      </c>
      <c r="AD2902" s="49">
        <v>0</v>
      </c>
      <c r="AE2902" s="48">
        <v>0</v>
      </c>
      <c r="AF2902" s="49">
        <v>0</v>
      </c>
      <c r="AG2902" s="48">
        <v>42</v>
      </c>
      <c r="AH2902" s="49">
        <v>100</v>
      </c>
      <c r="AI2902" s="48">
        <v>42</v>
      </c>
    </row>
    <row r="2903" spans="1:35" x14ac:dyDescent="0.25">
      <c r="A2903" s="62" t="s">
        <v>1338</v>
      </c>
      <c r="B2903" s="62" t="s">
        <v>1165</v>
      </c>
      <c r="C2903" s="63"/>
      <c r="D2903" s="64"/>
      <c r="E2903" s="65"/>
      <c r="F2903" s="66"/>
      <c r="G2903" s="63"/>
      <c r="H2903" s="67"/>
      <c r="I2903" s="68"/>
      <c r="J2903" s="68"/>
      <c r="K2903" s="34"/>
      <c r="L2903" s="75">
        <v>2903</v>
      </c>
      <c r="M2903" s="75" t="b">
        <f xml:space="preserve"> IF(AND(Edges[Relationship Date (UTC)] &gt;= Misc!$O$2, Edges[Relationship Date (UTC)] &lt;= Misc!$P$2,Edges[Tweet Date (UTC)] &gt;= Misc!$O$3, Edges[Tweet Date (UTC)] &lt;= Misc!$P$3,TRUE), TRUE, FALSE)</f>
        <v>1</v>
      </c>
      <c r="N2903" s="70"/>
      <c r="O2903" s="87" t="s">
        <v>1908</v>
      </c>
      <c r="P2903" s="90">
        <v>44081.402951388889</v>
      </c>
      <c r="Q2903" s="87" t="s">
        <v>1932</v>
      </c>
      <c r="R2903" s="87"/>
      <c r="S2903" s="87"/>
      <c r="T2903" s="87" t="s">
        <v>2743</v>
      </c>
      <c r="U2903" s="90">
        <v>44081.402951388889</v>
      </c>
      <c r="V2903" s="92" t="s">
        <v>4869</v>
      </c>
      <c r="W2903" s="87"/>
      <c r="X2903" s="87"/>
      <c r="Y2903" s="96" t="s">
        <v>6869</v>
      </c>
      <c r="Z2903" s="87"/>
      <c r="AA2903" s="48">
        <v>0</v>
      </c>
      <c r="AB2903" s="49">
        <v>0</v>
      </c>
      <c r="AC2903" s="48">
        <v>0</v>
      </c>
      <c r="AD2903" s="49">
        <v>0</v>
      </c>
      <c r="AE2903" s="48">
        <v>0</v>
      </c>
      <c r="AF2903" s="49">
        <v>0</v>
      </c>
      <c r="AG2903" s="48">
        <v>26</v>
      </c>
      <c r="AH2903" s="49">
        <v>100</v>
      </c>
      <c r="AI2903" s="48">
        <v>26</v>
      </c>
    </row>
    <row r="2904" spans="1:35" x14ac:dyDescent="0.25">
      <c r="A2904" s="62" t="s">
        <v>1338</v>
      </c>
      <c r="B2904" s="62" t="s">
        <v>1338</v>
      </c>
      <c r="C2904" s="63"/>
      <c r="D2904" s="64"/>
      <c r="E2904" s="65"/>
      <c r="F2904" s="66"/>
      <c r="G2904" s="63"/>
      <c r="H2904" s="67"/>
      <c r="I2904" s="68"/>
      <c r="J2904" s="68"/>
      <c r="K2904" s="34"/>
      <c r="L2904" s="75">
        <v>2904</v>
      </c>
      <c r="M2904" s="75" t="b">
        <f xml:space="preserve"> IF(AND(Edges[Relationship Date (UTC)] &gt;= Misc!$O$2, Edges[Relationship Date (UTC)] &lt;= Misc!$P$2,Edges[Tweet Date (UTC)] &gt;= Misc!$O$3, Edges[Tweet Date (UTC)] &lt;= Misc!$P$3,TRUE), TRUE, FALSE)</f>
        <v>1</v>
      </c>
      <c r="N2904" s="70"/>
      <c r="O2904" s="87" t="s">
        <v>178</v>
      </c>
      <c r="P2904" s="90">
        <v>44081.409328703703</v>
      </c>
      <c r="Q2904" s="87" t="s">
        <v>2639</v>
      </c>
      <c r="R2904" s="92" t="s">
        <v>2737</v>
      </c>
      <c r="S2904" s="87" t="s">
        <v>2738</v>
      </c>
      <c r="T2904" s="87"/>
      <c r="U2904" s="90">
        <v>44081.409328703703</v>
      </c>
      <c r="V2904" s="92" t="s">
        <v>4870</v>
      </c>
      <c r="W2904" s="87"/>
      <c r="X2904" s="87"/>
      <c r="Y2904" s="96" t="s">
        <v>6870</v>
      </c>
      <c r="Z2904" s="87"/>
      <c r="AA2904" s="48">
        <v>0</v>
      </c>
      <c r="AB2904" s="49">
        <v>0</v>
      </c>
      <c r="AC2904" s="48">
        <v>0</v>
      </c>
      <c r="AD2904" s="49">
        <v>0</v>
      </c>
      <c r="AE2904" s="48">
        <v>0</v>
      </c>
      <c r="AF2904" s="49">
        <v>0</v>
      </c>
      <c r="AG2904" s="48">
        <v>39</v>
      </c>
      <c r="AH2904" s="49">
        <v>100</v>
      </c>
      <c r="AI2904" s="48">
        <v>39</v>
      </c>
    </row>
    <row r="2905" spans="1:35" x14ac:dyDescent="0.25">
      <c r="A2905" s="62" t="s">
        <v>1339</v>
      </c>
      <c r="B2905" s="62" t="s">
        <v>1165</v>
      </c>
      <c r="C2905" s="63"/>
      <c r="D2905" s="64"/>
      <c r="E2905" s="65"/>
      <c r="F2905" s="66"/>
      <c r="G2905" s="63"/>
      <c r="H2905" s="67"/>
      <c r="I2905" s="68"/>
      <c r="J2905" s="68"/>
      <c r="K2905" s="34"/>
      <c r="L2905" s="75">
        <v>2905</v>
      </c>
      <c r="M2905" s="75" t="b">
        <f xml:space="preserve"> IF(AND(Edges[Relationship Date (UTC)] &gt;= Misc!$O$2, Edges[Relationship Date (UTC)] &lt;= Misc!$P$2,Edges[Tweet Date (UTC)] &gt;= Misc!$O$3, Edges[Tweet Date (UTC)] &lt;= Misc!$P$3,TRUE), TRUE, FALSE)</f>
        <v>1</v>
      </c>
      <c r="N2905" s="70"/>
      <c r="O2905" s="87" t="s">
        <v>1908</v>
      </c>
      <c r="P2905" s="90">
        <v>44081.409363425926</v>
      </c>
      <c r="Q2905" s="87" t="s">
        <v>1918</v>
      </c>
      <c r="R2905" s="87"/>
      <c r="S2905" s="87"/>
      <c r="T2905" s="87"/>
      <c r="U2905" s="90">
        <v>44081.409363425926</v>
      </c>
      <c r="V2905" s="92" t="s">
        <v>4871</v>
      </c>
      <c r="W2905" s="87"/>
      <c r="X2905" s="87"/>
      <c r="Y2905" s="96" t="s">
        <v>6871</v>
      </c>
      <c r="Z2905" s="87"/>
      <c r="AA2905" s="48">
        <v>0</v>
      </c>
      <c r="AB2905" s="49">
        <v>0</v>
      </c>
      <c r="AC2905" s="48">
        <v>0</v>
      </c>
      <c r="AD2905" s="49">
        <v>0</v>
      </c>
      <c r="AE2905" s="48">
        <v>0</v>
      </c>
      <c r="AF2905" s="49">
        <v>0</v>
      </c>
      <c r="AG2905" s="48">
        <v>44</v>
      </c>
      <c r="AH2905" s="49">
        <v>100</v>
      </c>
      <c r="AI2905" s="48">
        <v>44</v>
      </c>
    </row>
    <row r="2906" spans="1:35" x14ac:dyDescent="0.25">
      <c r="A2906" s="62" t="s">
        <v>1340</v>
      </c>
      <c r="B2906" s="62" t="s">
        <v>1366</v>
      </c>
      <c r="C2906" s="63"/>
      <c r="D2906" s="64"/>
      <c r="E2906" s="65"/>
      <c r="F2906" s="66"/>
      <c r="G2906" s="63"/>
      <c r="H2906" s="67"/>
      <c r="I2906" s="68"/>
      <c r="J2906" s="68"/>
      <c r="K2906" s="34"/>
      <c r="L2906" s="75">
        <v>2906</v>
      </c>
      <c r="M2906" s="75" t="b">
        <f xml:space="preserve"> IF(AND(Edges[Relationship Date (UTC)] &gt;= Misc!$O$2, Edges[Relationship Date (UTC)] &lt;= Misc!$P$2,Edges[Tweet Date (UTC)] &gt;= Misc!$O$3, Edges[Tweet Date (UTC)] &lt;= Misc!$P$3,TRUE), TRUE, FALSE)</f>
        <v>1</v>
      </c>
      <c r="N2906" s="70"/>
      <c r="O2906" s="87" t="s">
        <v>1908</v>
      </c>
      <c r="P2906" s="90">
        <v>44081.409421296295</v>
      </c>
      <c r="Q2906" s="87" t="s">
        <v>1933</v>
      </c>
      <c r="R2906" s="87"/>
      <c r="S2906" s="87"/>
      <c r="T2906" s="87" t="s">
        <v>2743</v>
      </c>
      <c r="U2906" s="90">
        <v>44081.409421296295</v>
      </c>
      <c r="V2906" s="92" t="s">
        <v>4872</v>
      </c>
      <c r="W2906" s="87"/>
      <c r="X2906" s="87"/>
      <c r="Y2906" s="96" t="s">
        <v>6872</v>
      </c>
      <c r="Z2906" s="87"/>
      <c r="AA2906" s="48">
        <v>0</v>
      </c>
      <c r="AB2906" s="49">
        <v>0</v>
      </c>
      <c r="AC2906" s="48">
        <v>0</v>
      </c>
      <c r="AD2906" s="49">
        <v>0</v>
      </c>
      <c r="AE2906" s="48">
        <v>0</v>
      </c>
      <c r="AF2906" s="49">
        <v>0</v>
      </c>
      <c r="AG2906" s="48">
        <v>43</v>
      </c>
      <c r="AH2906" s="49">
        <v>100</v>
      </c>
      <c r="AI2906" s="48">
        <v>43</v>
      </c>
    </row>
    <row r="2907" spans="1:35" x14ac:dyDescent="0.25">
      <c r="A2907" s="62" t="s">
        <v>1340</v>
      </c>
      <c r="B2907" s="62" t="s">
        <v>1165</v>
      </c>
      <c r="C2907" s="63"/>
      <c r="D2907" s="64"/>
      <c r="E2907" s="65"/>
      <c r="F2907" s="66"/>
      <c r="G2907" s="63"/>
      <c r="H2907" s="67"/>
      <c r="I2907" s="68"/>
      <c r="J2907" s="68"/>
      <c r="K2907" s="34"/>
      <c r="L2907" s="75">
        <v>2907</v>
      </c>
      <c r="M2907" s="75" t="b">
        <f xml:space="preserve"> IF(AND(Edges[Relationship Date (UTC)] &gt;= Misc!$O$2, Edges[Relationship Date (UTC)] &lt;= Misc!$P$2,Edges[Tweet Date (UTC)] &gt;= Misc!$O$3, Edges[Tweet Date (UTC)] &lt;= Misc!$P$3,TRUE), TRUE, FALSE)</f>
        <v>1</v>
      </c>
      <c r="N2907" s="70"/>
      <c r="O2907" s="87" t="s">
        <v>1908</v>
      </c>
      <c r="P2907" s="90">
        <v>44081.409282407411</v>
      </c>
      <c r="Q2907" s="87" t="s">
        <v>1921</v>
      </c>
      <c r="R2907" s="87"/>
      <c r="S2907" s="87"/>
      <c r="T2907" s="87" t="s">
        <v>2747</v>
      </c>
      <c r="U2907" s="90">
        <v>44081.409282407411</v>
      </c>
      <c r="V2907" s="92" t="s">
        <v>4873</v>
      </c>
      <c r="W2907" s="87"/>
      <c r="X2907" s="87"/>
      <c r="Y2907" s="96" t="s">
        <v>6873</v>
      </c>
      <c r="Z2907" s="87"/>
      <c r="AA2907" s="48">
        <v>0</v>
      </c>
      <c r="AB2907" s="49">
        <v>0</v>
      </c>
      <c r="AC2907" s="48">
        <v>0</v>
      </c>
      <c r="AD2907" s="49">
        <v>0</v>
      </c>
      <c r="AE2907" s="48">
        <v>0</v>
      </c>
      <c r="AF2907" s="49">
        <v>0</v>
      </c>
      <c r="AG2907" s="48">
        <v>26</v>
      </c>
      <c r="AH2907" s="49">
        <v>100</v>
      </c>
      <c r="AI2907" s="48">
        <v>26</v>
      </c>
    </row>
    <row r="2908" spans="1:35" x14ac:dyDescent="0.25">
      <c r="A2908" s="62" t="s">
        <v>1341</v>
      </c>
      <c r="B2908" s="62" t="s">
        <v>1165</v>
      </c>
      <c r="C2908" s="63"/>
      <c r="D2908" s="64"/>
      <c r="E2908" s="65"/>
      <c r="F2908" s="66"/>
      <c r="G2908" s="63"/>
      <c r="H2908" s="67"/>
      <c r="I2908" s="68"/>
      <c r="J2908" s="68"/>
      <c r="K2908" s="34"/>
      <c r="L2908" s="75">
        <v>2908</v>
      </c>
      <c r="M2908" s="75" t="b">
        <f xml:space="preserve"> IF(AND(Edges[Relationship Date (UTC)] &gt;= Misc!$O$2, Edges[Relationship Date (UTC)] &lt;= Misc!$P$2,Edges[Tweet Date (UTC)] &gt;= Misc!$O$3, Edges[Tweet Date (UTC)] &lt;= Misc!$P$3,TRUE), TRUE, FALSE)</f>
        <v>1</v>
      </c>
      <c r="N2908" s="70"/>
      <c r="O2908" s="87" t="s">
        <v>1908</v>
      </c>
      <c r="P2908" s="90">
        <v>44081.409432870372</v>
      </c>
      <c r="Q2908" s="87" t="s">
        <v>1918</v>
      </c>
      <c r="R2908" s="87"/>
      <c r="S2908" s="87"/>
      <c r="T2908" s="87"/>
      <c r="U2908" s="90">
        <v>44081.409432870372</v>
      </c>
      <c r="V2908" s="92" t="s">
        <v>4874</v>
      </c>
      <c r="W2908" s="87"/>
      <c r="X2908" s="87"/>
      <c r="Y2908" s="96" t="s">
        <v>6874</v>
      </c>
      <c r="Z2908" s="87"/>
      <c r="AA2908" s="48">
        <v>0</v>
      </c>
      <c r="AB2908" s="49">
        <v>0</v>
      </c>
      <c r="AC2908" s="48">
        <v>0</v>
      </c>
      <c r="AD2908" s="49">
        <v>0</v>
      </c>
      <c r="AE2908" s="48">
        <v>0</v>
      </c>
      <c r="AF2908" s="49">
        <v>0</v>
      </c>
      <c r="AG2908" s="48">
        <v>44</v>
      </c>
      <c r="AH2908" s="49">
        <v>100</v>
      </c>
      <c r="AI2908" s="48">
        <v>44</v>
      </c>
    </row>
    <row r="2909" spans="1:35" x14ac:dyDescent="0.25">
      <c r="A2909" s="62" t="s">
        <v>1342</v>
      </c>
      <c r="B2909" s="62" t="s">
        <v>1352</v>
      </c>
      <c r="C2909" s="63"/>
      <c r="D2909" s="64"/>
      <c r="E2909" s="65"/>
      <c r="F2909" s="66"/>
      <c r="G2909" s="63"/>
      <c r="H2909" s="67"/>
      <c r="I2909" s="68"/>
      <c r="J2909" s="68"/>
      <c r="K2909" s="34"/>
      <c r="L2909" s="75">
        <v>2909</v>
      </c>
      <c r="M2909" s="75" t="b">
        <f xml:space="preserve"> IF(AND(Edges[Relationship Date (UTC)] &gt;= Misc!$O$2, Edges[Relationship Date (UTC)] &lt;= Misc!$P$2,Edges[Tweet Date (UTC)] &gt;= Misc!$O$3, Edges[Tweet Date (UTC)] &lt;= Misc!$P$3,TRUE), TRUE, FALSE)</f>
        <v>1</v>
      </c>
      <c r="N2909" s="70"/>
      <c r="O2909" s="87" t="s">
        <v>1908</v>
      </c>
      <c r="P2909" s="90">
        <v>44081.393738425926</v>
      </c>
      <c r="Q2909" s="87" t="s">
        <v>2051</v>
      </c>
      <c r="R2909" s="87"/>
      <c r="S2909" s="87"/>
      <c r="T2909" s="87" t="s">
        <v>2782</v>
      </c>
      <c r="U2909" s="90">
        <v>44081.393738425926</v>
      </c>
      <c r="V2909" s="92" t="s">
        <v>4875</v>
      </c>
      <c r="W2909" s="87"/>
      <c r="X2909" s="87"/>
      <c r="Y2909" s="96" t="s">
        <v>6875</v>
      </c>
      <c r="Z2909" s="87"/>
      <c r="AA2909" s="48"/>
      <c r="AB2909" s="49"/>
      <c r="AC2909" s="48"/>
      <c r="AD2909" s="49"/>
      <c r="AE2909" s="48"/>
      <c r="AF2909" s="49"/>
      <c r="AG2909" s="48"/>
      <c r="AH2909" s="49"/>
      <c r="AI2909" s="48"/>
    </row>
    <row r="2910" spans="1:35" x14ac:dyDescent="0.25">
      <c r="A2910" s="62" t="s">
        <v>1342</v>
      </c>
      <c r="B2910" s="62" t="s">
        <v>1270</v>
      </c>
      <c r="C2910" s="63"/>
      <c r="D2910" s="64"/>
      <c r="E2910" s="65"/>
      <c r="F2910" s="66"/>
      <c r="G2910" s="63"/>
      <c r="H2910" s="67"/>
      <c r="I2910" s="68"/>
      <c r="J2910" s="68"/>
      <c r="K2910" s="34"/>
      <c r="L2910" s="75">
        <v>2910</v>
      </c>
      <c r="M2910" s="75" t="b">
        <f xml:space="preserve"> IF(AND(Edges[Relationship Date (UTC)] &gt;= Misc!$O$2, Edges[Relationship Date (UTC)] &lt;= Misc!$P$2,Edges[Tweet Date (UTC)] &gt;= Misc!$O$3, Edges[Tweet Date (UTC)] &lt;= Misc!$P$3,TRUE), TRUE, FALSE)</f>
        <v>1</v>
      </c>
      <c r="N2910" s="70"/>
      <c r="O2910" s="87" t="s">
        <v>1908</v>
      </c>
      <c r="P2910" s="90">
        <v>44081.39403935185</v>
      </c>
      <c r="Q2910" s="87" t="s">
        <v>2640</v>
      </c>
      <c r="R2910" s="87"/>
      <c r="S2910" s="87"/>
      <c r="T2910" s="87" t="s">
        <v>2906</v>
      </c>
      <c r="U2910" s="90">
        <v>44081.39403935185</v>
      </c>
      <c r="V2910" s="92" t="s">
        <v>4876</v>
      </c>
      <c r="W2910" s="87"/>
      <c r="X2910" s="87"/>
      <c r="Y2910" s="96" t="s">
        <v>6876</v>
      </c>
      <c r="Z2910" s="87"/>
      <c r="AA2910" s="48">
        <v>0</v>
      </c>
      <c r="AB2910" s="49">
        <v>0</v>
      </c>
      <c r="AC2910" s="48">
        <v>0</v>
      </c>
      <c r="AD2910" s="49">
        <v>0</v>
      </c>
      <c r="AE2910" s="48">
        <v>0</v>
      </c>
      <c r="AF2910" s="49">
        <v>0</v>
      </c>
      <c r="AG2910" s="48">
        <v>36</v>
      </c>
      <c r="AH2910" s="49">
        <v>100</v>
      </c>
      <c r="AI2910" s="48">
        <v>36</v>
      </c>
    </row>
    <row r="2911" spans="1:35" x14ac:dyDescent="0.25">
      <c r="A2911" s="62" t="s">
        <v>1342</v>
      </c>
      <c r="B2911" s="62" t="s">
        <v>1897</v>
      </c>
      <c r="C2911" s="63"/>
      <c r="D2911" s="64"/>
      <c r="E2911" s="65"/>
      <c r="F2911" s="66"/>
      <c r="G2911" s="63"/>
      <c r="H2911" s="67"/>
      <c r="I2911" s="68"/>
      <c r="J2911" s="68"/>
      <c r="K2911" s="34"/>
      <c r="L2911" s="75">
        <v>2911</v>
      </c>
      <c r="M2911" s="75" t="b">
        <f xml:space="preserve"> IF(AND(Edges[Relationship Date (UTC)] &gt;= Misc!$O$2, Edges[Relationship Date (UTC)] &lt;= Misc!$P$2,Edges[Tweet Date (UTC)] &gt;= Misc!$O$3, Edges[Tweet Date (UTC)] &lt;= Misc!$P$3,TRUE), TRUE, FALSE)</f>
        <v>1</v>
      </c>
      <c r="N2911" s="70"/>
      <c r="O2911" s="87" t="s">
        <v>1908</v>
      </c>
      <c r="P2911" s="90">
        <v>44081.400057870371</v>
      </c>
      <c r="Q2911" s="87" t="s">
        <v>2641</v>
      </c>
      <c r="R2911" s="87"/>
      <c r="S2911" s="87"/>
      <c r="T2911" s="87" t="s">
        <v>2782</v>
      </c>
      <c r="U2911" s="90">
        <v>44081.400057870371</v>
      </c>
      <c r="V2911" s="92" t="s">
        <v>4877</v>
      </c>
      <c r="W2911" s="87"/>
      <c r="X2911" s="87"/>
      <c r="Y2911" s="96" t="s">
        <v>6877</v>
      </c>
      <c r="Z2911" s="87"/>
      <c r="AA2911" s="48"/>
      <c r="AB2911" s="49"/>
      <c r="AC2911" s="48"/>
      <c r="AD2911" s="49"/>
      <c r="AE2911" s="48"/>
      <c r="AF2911" s="49"/>
      <c r="AG2911" s="48"/>
      <c r="AH2911" s="49"/>
      <c r="AI2911" s="48"/>
    </row>
    <row r="2912" spans="1:35" x14ac:dyDescent="0.25">
      <c r="A2912" s="62" t="s">
        <v>1342</v>
      </c>
      <c r="B2912" s="62" t="s">
        <v>1898</v>
      </c>
      <c r="C2912" s="63"/>
      <c r="D2912" s="64"/>
      <c r="E2912" s="65"/>
      <c r="F2912" s="66"/>
      <c r="G2912" s="63"/>
      <c r="H2912" s="67"/>
      <c r="I2912" s="68"/>
      <c r="J2912" s="68"/>
      <c r="K2912" s="34"/>
      <c r="L2912" s="75">
        <v>2912</v>
      </c>
      <c r="M2912" s="75" t="b">
        <f xml:space="preserve"> IF(AND(Edges[Relationship Date (UTC)] &gt;= Misc!$O$2, Edges[Relationship Date (UTC)] &lt;= Misc!$P$2,Edges[Tweet Date (UTC)] &gt;= Misc!$O$3, Edges[Tweet Date (UTC)] &lt;= Misc!$P$3,TRUE), TRUE, FALSE)</f>
        <v>1</v>
      </c>
      <c r="N2912" s="70"/>
      <c r="O2912" s="87" t="s">
        <v>1908</v>
      </c>
      <c r="P2912" s="90">
        <v>44081.402094907404</v>
      </c>
      <c r="Q2912" s="87" t="s">
        <v>2642</v>
      </c>
      <c r="R2912" s="87"/>
      <c r="S2912" s="87"/>
      <c r="T2912" s="87" t="s">
        <v>2907</v>
      </c>
      <c r="U2912" s="90">
        <v>44081.402094907404</v>
      </c>
      <c r="V2912" s="92" t="s">
        <v>4878</v>
      </c>
      <c r="W2912" s="87"/>
      <c r="X2912" s="87"/>
      <c r="Y2912" s="96" t="s">
        <v>6878</v>
      </c>
      <c r="Z2912" s="87"/>
      <c r="AA2912" s="48">
        <v>0</v>
      </c>
      <c r="AB2912" s="49">
        <v>0</v>
      </c>
      <c r="AC2912" s="48">
        <v>0</v>
      </c>
      <c r="AD2912" s="49">
        <v>0</v>
      </c>
      <c r="AE2912" s="48">
        <v>0</v>
      </c>
      <c r="AF2912" s="49">
        <v>0</v>
      </c>
      <c r="AG2912" s="48">
        <v>19</v>
      </c>
      <c r="AH2912" s="49">
        <v>100</v>
      </c>
      <c r="AI2912" s="48">
        <v>19</v>
      </c>
    </row>
    <row r="2913" spans="1:35" x14ac:dyDescent="0.25">
      <c r="A2913" s="62" t="s">
        <v>1342</v>
      </c>
      <c r="B2913" s="62" t="s">
        <v>1411</v>
      </c>
      <c r="C2913" s="63"/>
      <c r="D2913" s="64"/>
      <c r="E2913" s="65"/>
      <c r="F2913" s="66"/>
      <c r="G2913" s="63"/>
      <c r="H2913" s="67"/>
      <c r="I2913" s="68"/>
      <c r="J2913" s="68"/>
      <c r="K2913" s="34"/>
      <c r="L2913" s="75">
        <v>2913</v>
      </c>
      <c r="M2913" s="75" t="b">
        <f xml:space="preserve"> IF(AND(Edges[Relationship Date (UTC)] &gt;= Misc!$O$2, Edges[Relationship Date (UTC)] &lt;= Misc!$P$2,Edges[Tweet Date (UTC)] &gt;= Misc!$O$3, Edges[Tweet Date (UTC)] &lt;= Misc!$P$3,TRUE), TRUE, FALSE)</f>
        <v>1</v>
      </c>
      <c r="N2913" s="70"/>
      <c r="O2913" s="87" t="s">
        <v>1908</v>
      </c>
      <c r="P2913" s="90">
        <v>44081.400057870371</v>
      </c>
      <c r="Q2913" s="87" t="s">
        <v>2641</v>
      </c>
      <c r="R2913" s="87"/>
      <c r="S2913" s="87"/>
      <c r="T2913" s="87" t="s">
        <v>2782</v>
      </c>
      <c r="U2913" s="90">
        <v>44081.400057870371</v>
      </c>
      <c r="V2913" s="92" t="s">
        <v>4877</v>
      </c>
      <c r="W2913" s="87"/>
      <c r="X2913" s="87"/>
      <c r="Y2913" s="96" t="s">
        <v>6877</v>
      </c>
      <c r="Z2913" s="87"/>
      <c r="AA2913" s="48"/>
      <c r="AB2913" s="49"/>
      <c r="AC2913" s="48"/>
      <c r="AD2913" s="49"/>
      <c r="AE2913" s="48"/>
      <c r="AF2913" s="49"/>
      <c r="AG2913" s="48"/>
      <c r="AH2913" s="49"/>
      <c r="AI2913" s="48"/>
    </row>
    <row r="2914" spans="1:35" x14ac:dyDescent="0.25">
      <c r="A2914" s="62" t="s">
        <v>1342</v>
      </c>
      <c r="B2914" s="62" t="s">
        <v>1411</v>
      </c>
      <c r="C2914" s="63"/>
      <c r="D2914" s="64"/>
      <c r="E2914" s="65"/>
      <c r="F2914" s="66"/>
      <c r="G2914" s="63"/>
      <c r="H2914" s="67"/>
      <c r="I2914" s="68"/>
      <c r="J2914" s="68"/>
      <c r="K2914" s="34"/>
      <c r="L2914" s="75">
        <v>2914</v>
      </c>
      <c r="M2914" s="75" t="b">
        <f xml:space="preserve"> IF(AND(Edges[Relationship Date (UTC)] &gt;= Misc!$O$2, Edges[Relationship Date (UTC)] &lt;= Misc!$P$2,Edges[Tweet Date (UTC)] &gt;= Misc!$O$3, Edges[Tweet Date (UTC)] &lt;= Misc!$P$3,TRUE), TRUE, FALSE)</f>
        <v>1</v>
      </c>
      <c r="N2914" s="70"/>
      <c r="O2914" s="87" t="s">
        <v>1908</v>
      </c>
      <c r="P2914" s="90">
        <v>44081.402442129627</v>
      </c>
      <c r="Q2914" s="87" t="s">
        <v>2643</v>
      </c>
      <c r="R2914" s="87"/>
      <c r="S2914" s="87"/>
      <c r="T2914" s="87" t="s">
        <v>2908</v>
      </c>
      <c r="U2914" s="90">
        <v>44081.402442129627</v>
      </c>
      <c r="V2914" s="92" t="s">
        <v>4879</v>
      </c>
      <c r="W2914" s="87"/>
      <c r="X2914" s="87"/>
      <c r="Y2914" s="96" t="s">
        <v>6879</v>
      </c>
      <c r="Z2914" s="87"/>
      <c r="AA2914" s="48"/>
      <c r="AB2914" s="49"/>
      <c r="AC2914" s="48"/>
      <c r="AD2914" s="49"/>
      <c r="AE2914" s="48"/>
      <c r="AF2914" s="49"/>
      <c r="AG2914" s="48"/>
      <c r="AH2914" s="49"/>
      <c r="AI2914" s="48"/>
    </row>
    <row r="2915" spans="1:35" x14ac:dyDescent="0.25">
      <c r="A2915" s="62" t="s">
        <v>1342</v>
      </c>
      <c r="B2915" s="62" t="s">
        <v>1411</v>
      </c>
      <c r="C2915" s="63"/>
      <c r="D2915" s="64"/>
      <c r="E2915" s="65"/>
      <c r="F2915" s="66"/>
      <c r="G2915" s="63"/>
      <c r="H2915" s="67"/>
      <c r="I2915" s="68"/>
      <c r="J2915" s="68"/>
      <c r="K2915" s="34"/>
      <c r="L2915" s="75">
        <v>2915</v>
      </c>
      <c r="M2915" s="75" t="b">
        <f xml:space="preserve"> IF(AND(Edges[Relationship Date (UTC)] &gt;= Misc!$O$2, Edges[Relationship Date (UTC)] &lt;= Misc!$P$2,Edges[Tweet Date (UTC)] &gt;= Misc!$O$3, Edges[Tweet Date (UTC)] &lt;= Misc!$P$3,TRUE), TRUE, FALSE)</f>
        <v>1</v>
      </c>
      <c r="N2915" s="70"/>
      <c r="O2915" s="87" t="s">
        <v>1908</v>
      </c>
      <c r="P2915" s="90">
        <v>44081.404131944444</v>
      </c>
      <c r="Q2915" s="87" t="s">
        <v>2644</v>
      </c>
      <c r="R2915" s="87"/>
      <c r="S2915" s="87"/>
      <c r="T2915" s="87" t="s">
        <v>2782</v>
      </c>
      <c r="U2915" s="90">
        <v>44081.404131944444</v>
      </c>
      <c r="V2915" s="92" t="s">
        <v>4880</v>
      </c>
      <c r="W2915" s="87"/>
      <c r="X2915" s="87"/>
      <c r="Y2915" s="96" t="s">
        <v>6880</v>
      </c>
      <c r="Z2915" s="87"/>
      <c r="AA2915" s="48"/>
      <c r="AB2915" s="49"/>
      <c r="AC2915" s="48"/>
      <c r="AD2915" s="49"/>
      <c r="AE2915" s="48"/>
      <c r="AF2915" s="49"/>
      <c r="AG2915" s="48"/>
      <c r="AH2915" s="49"/>
      <c r="AI2915" s="48"/>
    </row>
    <row r="2916" spans="1:35" x14ac:dyDescent="0.25">
      <c r="A2916" s="62" t="s">
        <v>1342</v>
      </c>
      <c r="B2916" s="62" t="s">
        <v>1411</v>
      </c>
      <c r="C2916" s="63"/>
      <c r="D2916" s="64"/>
      <c r="E2916" s="65"/>
      <c r="F2916" s="66"/>
      <c r="G2916" s="63"/>
      <c r="H2916" s="67"/>
      <c r="I2916" s="68"/>
      <c r="J2916" s="68"/>
      <c r="K2916" s="34"/>
      <c r="L2916" s="75">
        <v>2916</v>
      </c>
      <c r="M2916" s="75" t="b">
        <f xml:space="preserve"> IF(AND(Edges[Relationship Date (UTC)] &gt;= Misc!$O$2, Edges[Relationship Date (UTC)] &lt;= Misc!$P$2,Edges[Tweet Date (UTC)] &gt;= Misc!$O$3, Edges[Tweet Date (UTC)] &lt;= Misc!$P$3,TRUE), TRUE, FALSE)</f>
        <v>1</v>
      </c>
      <c r="N2916" s="70"/>
      <c r="O2916" s="87" t="s">
        <v>1908</v>
      </c>
      <c r="P2916" s="90">
        <v>44081.404583333337</v>
      </c>
      <c r="Q2916" s="87" t="s">
        <v>2645</v>
      </c>
      <c r="R2916" s="87"/>
      <c r="S2916" s="87"/>
      <c r="T2916" s="87" t="s">
        <v>2782</v>
      </c>
      <c r="U2916" s="90">
        <v>44081.404583333337</v>
      </c>
      <c r="V2916" s="92" t="s">
        <v>4881</v>
      </c>
      <c r="W2916" s="87"/>
      <c r="X2916" s="87"/>
      <c r="Y2916" s="96" t="s">
        <v>6881</v>
      </c>
      <c r="Z2916" s="87"/>
      <c r="AA2916" s="48"/>
      <c r="AB2916" s="49"/>
      <c r="AC2916" s="48"/>
      <c r="AD2916" s="49"/>
      <c r="AE2916" s="48"/>
      <c r="AF2916" s="49"/>
      <c r="AG2916" s="48"/>
      <c r="AH2916" s="49"/>
      <c r="AI2916" s="48"/>
    </row>
    <row r="2917" spans="1:35" x14ac:dyDescent="0.25">
      <c r="A2917" s="62" t="s">
        <v>1342</v>
      </c>
      <c r="B2917" s="62" t="s">
        <v>1475</v>
      </c>
      <c r="C2917" s="63"/>
      <c r="D2917" s="64"/>
      <c r="E2917" s="65"/>
      <c r="F2917" s="66"/>
      <c r="G2917" s="63"/>
      <c r="H2917" s="67"/>
      <c r="I2917" s="68"/>
      <c r="J2917" s="68"/>
      <c r="K2917" s="34"/>
      <c r="L2917" s="75">
        <v>2917</v>
      </c>
      <c r="M2917" s="75" t="b">
        <f xml:space="preserve"> IF(AND(Edges[Relationship Date (UTC)] &gt;= Misc!$O$2, Edges[Relationship Date (UTC)] &lt;= Misc!$P$2,Edges[Tweet Date (UTC)] &gt;= Misc!$O$3, Edges[Tweet Date (UTC)] &lt;= Misc!$P$3,TRUE), TRUE, FALSE)</f>
        <v>1</v>
      </c>
      <c r="N2917" s="70"/>
      <c r="O2917" s="87" t="s">
        <v>1908</v>
      </c>
      <c r="P2917" s="90">
        <v>44081.405798611115</v>
      </c>
      <c r="Q2917" s="87" t="s">
        <v>2055</v>
      </c>
      <c r="R2917" s="87"/>
      <c r="S2917" s="87"/>
      <c r="T2917" s="87" t="s">
        <v>2782</v>
      </c>
      <c r="U2917" s="90">
        <v>44081.405798611115</v>
      </c>
      <c r="V2917" s="92" t="s">
        <v>4882</v>
      </c>
      <c r="W2917" s="87"/>
      <c r="X2917" s="87"/>
      <c r="Y2917" s="96" t="s">
        <v>6882</v>
      </c>
      <c r="Z2917" s="87"/>
      <c r="AA2917" s="48"/>
      <c r="AB2917" s="49"/>
      <c r="AC2917" s="48"/>
      <c r="AD2917" s="49"/>
      <c r="AE2917" s="48"/>
      <c r="AF2917" s="49"/>
      <c r="AG2917" s="48"/>
      <c r="AH2917" s="49"/>
      <c r="AI2917" s="48"/>
    </row>
    <row r="2918" spans="1:35" x14ac:dyDescent="0.25">
      <c r="A2918" s="62" t="s">
        <v>1342</v>
      </c>
      <c r="B2918" s="62" t="s">
        <v>1476</v>
      </c>
      <c r="C2918" s="63"/>
      <c r="D2918" s="64"/>
      <c r="E2918" s="65"/>
      <c r="F2918" s="66"/>
      <c r="G2918" s="63"/>
      <c r="H2918" s="67"/>
      <c r="I2918" s="68"/>
      <c r="J2918" s="68"/>
      <c r="K2918" s="34"/>
      <c r="L2918" s="75">
        <v>2918</v>
      </c>
      <c r="M2918" s="75" t="b">
        <f xml:space="preserve"> IF(AND(Edges[Relationship Date (UTC)] &gt;= Misc!$O$2, Edges[Relationship Date (UTC)] &lt;= Misc!$P$2,Edges[Tweet Date (UTC)] &gt;= Misc!$O$3, Edges[Tweet Date (UTC)] &lt;= Misc!$P$3,TRUE), TRUE, FALSE)</f>
        <v>1</v>
      </c>
      <c r="N2918" s="70"/>
      <c r="O2918" s="87" t="s">
        <v>1908</v>
      </c>
      <c r="P2918" s="90">
        <v>44081.405798611115</v>
      </c>
      <c r="Q2918" s="87" t="s">
        <v>2055</v>
      </c>
      <c r="R2918" s="87"/>
      <c r="S2918" s="87"/>
      <c r="T2918" s="87" t="s">
        <v>2782</v>
      </c>
      <c r="U2918" s="90">
        <v>44081.405798611115</v>
      </c>
      <c r="V2918" s="92" t="s">
        <v>4882</v>
      </c>
      <c r="W2918" s="87"/>
      <c r="X2918" s="87"/>
      <c r="Y2918" s="96" t="s">
        <v>6882</v>
      </c>
      <c r="Z2918" s="87"/>
      <c r="AA2918" s="48"/>
      <c r="AB2918" s="49"/>
      <c r="AC2918" s="48"/>
      <c r="AD2918" s="49"/>
      <c r="AE2918" s="48"/>
      <c r="AF2918" s="49"/>
      <c r="AG2918" s="48"/>
      <c r="AH2918" s="49"/>
      <c r="AI2918" s="48"/>
    </row>
    <row r="2919" spans="1:35" x14ac:dyDescent="0.25">
      <c r="A2919" s="62" t="s">
        <v>1342</v>
      </c>
      <c r="B2919" s="62" t="s">
        <v>1477</v>
      </c>
      <c r="C2919" s="63"/>
      <c r="D2919" s="64"/>
      <c r="E2919" s="65"/>
      <c r="F2919" s="66"/>
      <c r="G2919" s="63"/>
      <c r="H2919" s="67"/>
      <c r="I2919" s="68"/>
      <c r="J2919" s="68"/>
      <c r="K2919" s="34"/>
      <c r="L2919" s="75">
        <v>2919</v>
      </c>
      <c r="M2919" s="75" t="b">
        <f xml:space="preserve"> IF(AND(Edges[Relationship Date (UTC)] &gt;= Misc!$O$2, Edges[Relationship Date (UTC)] &lt;= Misc!$P$2,Edges[Tweet Date (UTC)] &gt;= Misc!$O$3, Edges[Tweet Date (UTC)] &lt;= Misc!$P$3,TRUE), TRUE, FALSE)</f>
        <v>1</v>
      </c>
      <c r="N2919" s="70"/>
      <c r="O2919" s="87" t="s">
        <v>1908</v>
      </c>
      <c r="P2919" s="90">
        <v>44081.405798611115</v>
      </c>
      <c r="Q2919" s="87" t="s">
        <v>2055</v>
      </c>
      <c r="R2919" s="87"/>
      <c r="S2919" s="87"/>
      <c r="T2919" s="87" t="s">
        <v>2782</v>
      </c>
      <c r="U2919" s="90">
        <v>44081.405798611115</v>
      </c>
      <c r="V2919" s="92" t="s">
        <v>4882</v>
      </c>
      <c r="W2919" s="87"/>
      <c r="X2919" s="87"/>
      <c r="Y2919" s="96" t="s">
        <v>6882</v>
      </c>
      <c r="Z2919" s="87"/>
      <c r="AA2919" s="48"/>
      <c r="AB2919" s="49"/>
      <c r="AC2919" s="48"/>
      <c r="AD2919" s="49"/>
      <c r="AE2919" s="48"/>
      <c r="AF2919" s="49"/>
      <c r="AG2919" s="48"/>
      <c r="AH2919" s="49"/>
      <c r="AI2919" s="48"/>
    </row>
    <row r="2920" spans="1:35" x14ac:dyDescent="0.25">
      <c r="A2920" s="62" t="s">
        <v>1342</v>
      </c>
      <c r="B2920" s="62" t="s">
        <v>1387</v>
      </c>
      <c r="C2920" s="63"/>
      <c r="D2920" s="64"/>
      <c r="E2920" s="65"/>
      <c r="F2920" s="66"/>
      <c r="G2920" s="63"/>
      <c r="H2920" s="67"/>
      <c r="I2920" s="68"/>
      <c r="J2920" s="68"/>
      <c r="K2920" s="34"/>
      <c r="L2920" s="75">
        <v>2920</v>
      </c>
      <c r="M2920" s="75" t="b">
        <f xml:space="preserve"> IF(AND(Edges[Relationship Date (UTC)] &gt;= Misc!$O$2, Edges[Relationship Date (UTC)] &lt;= Misc!$P$2,Edges[Tweet Date (UTC)] &gt;= Misc!$O$3, Edges[Tweet Date (UTC)] &lt;= Misc!$P$3,TRUE), TRUE, FALSE)</f>
        <v>1</v>
      </c>
      <c r="N2920" s="70"/>
      <c r="O2920" s="87" t="s">
        <v>1908</v>
      </c>
      <c r="P2920" s="90">
        <v>44081.405844907407</v>
      </c>
      <c r="Q2920" s="87" t="s">
        <v>2053</v>
      </c>
      <c r="R2920" s="87"/>
      <c r="S2920" s="87"/>
      <c r="T2920" s="87" t="s">
        <v>2782</v>
      </c>
      <c r="U2920" s="90">
        <v>44081.405844907407</v>
      </c>
      <c r="V2920" s="92" t="s">
        <v>4883</v>
      </c>
      <c r="W2920" s="87"/>
      <c r="X2920" s="87"/>
      <c r="Y2920" s="96" t="s">
        <v>6883</v>
      </c>
      <c r="Z2920" s="87"/>
      <c r="AA2920" s="48"/>
      <c r="AB2920" s="49"/>
      <c r="AC2920" s="48"/>
      <c r="AD2920" s="49"/>
      <c r="AE2920" s="48"/>
      <c r="AF2920" s="49"/>
      <c r="AG2920" s="48"/>
      <c r="AH2920" s="49"/>
      <c r="AI2920" s="48"/>
    </row>
    <row r="2921" spans="1:35" x14ac:dyDescent="0.25">
      <c r="A2921" s="62" t="s">
        <v>1342</v>
      </c>
      <c r="B2921" s="62" t="s">
        <v>1479</v>
      </c>
      <c r="C2921" s="63"/>
      <c r="D2921" s="64"/>
      <c r="E2921" s="65"/>
      <c r="F2921" s="66"/>
      <c r="G2921" s="63"/>
      <c r="H2921" s="67"/>
      <c r="I2921" s="68"/>
      <c r="J2921" s="68"/>
      <c r="K2921" s="34"/>
      <c r="L2921" s="75">
        <v>2921</v>
      </c>
      <c r="M2921" s="75" t="b">
        <f xml:space="preserve"> IF(AND(Edges[Relationship Date (UTC)] &gt;= Misc!$O$2, Edges[Relationship Date (UTC)] &lt;= Misc!$P$2,Edges[Tweet Date (UTC)] &gt;= Misc!$O$3, Edges[Tweet Date (UTC)] &lt;= Misc!$P$3,TRUE), TRUE, FALSE)</f>
        <v>1</v>
      </c>
      <c r="N2921" s="70"/>
      <c r="O2921" s="87" t="s">
        <v>1908</v>
      </c>
      <c r="P2921" s="90">
        <v>44081.405891203707</v>
      </c>
      <c r="Q2921" s="87" t="s">
        <v>2057</v>
      </c>
      <c r="R2921" s="87"/>
      <c r="S2921" s="87"/>
      <c r="T2921" s="87" t="s">
        <v>2743</v>
      </c>
      <c r="U2921" s="90">
        <v>44081.405891203707</v>
      </c>
      <c r="V2921" s="92" t="s">
        <v>4884</v>
      </c>
      <c r="W2921" s="87"/>
      <c r="X2921" s="87"/>
      <c r="Y2921" s="96" t="s">
        <v>6884</v>
      </c>
      <c r="Z2921" s="87"/>
      <c r="AA2921" s="48"/>
      <c r="AB2921" s="49"/>
      <c r="AC2921" s="48"/>
      <c r="AD2921" s="49"/>
      <c r="AE2921" s="48"/>
      <c r="AF2921" s="49"/>
      <c r="AG2921" s="48"/>
      <c r="AH2921" s="49"/>
      <c r="AI2921" s="48"/>
    </row>
    <row r="2922" spans="1:35" x14ac:dyDescent="0.25">
      <c r="A2922" s="62" t="s">
        <v>1342</v>
      </c>
      <c r="B2922" s="62" t="s">
        <v>1480</v>
      </c>
      <c r="C2922" s="63"/>
      <c r="D2922" s="64"/>
      <c r="E2922" s="65"/>
      <c r="F2922" s="66"/>
      <c r="G2922" s="63"/>
      <c r="H2922" s="67"/>
      <c r="I2922" s="68"/>
      <c r="J2922" s="68"/>
      <c r="K2922" s="34"/>
      <c r="L2922" s="75">
        <v>2922</v>
      </c>
      <c r="M2922" s="75" t="b">
        <f xml:space="preserve"> IF(AND(Edges[Relationship Date (UTC)] &gt;= Misc!$O$2, Edges[Relationship Date (UTC)] &lt;= Misc!$P$2,Edges[Tweet Date (UTC)] &gt;= Misc!$O$3, Edges[Tweet Date (UTC)] &lt;= Misc!$P$3,TRUE), TRUE, FALSE)</f>
        <v>1</v>
      </c>
      <c r="N2922" s="70"/>
      <c r="O2922" s="87" t="s">
        <v>1908</v>
      </c>
      <c r="P2922" s="90">
        <v>44081.405891203707</v>
      </c>
      <c r="Q2922" s="87" t="s">
        <v>2057</v>
      </c>
      <c r="R2922" s="87"/>
      <c r="S2922" s="87"/>
      <c r="T2922" s="87" t="s">
        <v>2743</v>
      </c>
      <c r="U2922" s="90">
        <v>44081.405891203707</v>
      </c>
      <c r="V2922" s="92" t="s">
        <v>4884</v>
      </c>
      <c r="W2922" s="87"/>
      <c r="X2922" s="87"/>
      <c r="Y2922" s="96" t="s">
        <v>6884</v>
      </c>
      <c r="Z2922" s="87"/>
      <c r="AA2922" s="48"/>
      <c r="AB2922" s="49"/>
      <c r="AC2922" s="48"/>
      <c r="AD2922" s="49"/>
      <c r="AE2922" s="48"/>
      <c r="AF2922" s="49"/>
      <c r="AG2922" s="48"/>
      <c r="AH2922" s="49"/>
      <c r="AI2922" s="48"/>
    </row>
    <row r="2923" spans="1:35" x14ac:dyDescent="0.25">
      <c r="A2923" s="62" t="s">
        <v>1342</v>
      </c>
      <c r="B2923" s="62" t="s">
        <v>1481</v>
      </c>
      <c r="C2923" s="63"/>
      <c r="D2923" s="64"/>
      <c r="E2923" s="65"/>
      <c r="F2923" s="66"/>
      <c r="G2923" s="63"/>
      <c r="H2923" s="67"/>
      <c r="I2923" s="68"/>
      <c r="J2923" s="68"/>
      <c r="K2923" s="34"/>
      <c r="L2923" s="75">
        <v>2923</v>
      </c>
      <c r="M2923" s="75" t="b">
        <f xml:space="preserve"> IF(AND(Edges[Relationship Date (UTC)] &gt;= Misc!$O$2, Edges[Relationship Date (UTC)] &lt;= Misc!$P$2,Edges[Tweet Date (UTC)] &gt;= Misc!$O$3, Edges[Tweet Date (UTC)] &lt;= Misc!$P$3,TRUE), TRUE, FALSE)</f>
        <v>1</v>
      </c>
      <c r="N2923" s="70"/>
      <c r="O2923" s="87" t="s">
        <v>1908</v>
      </c>
      <c r="P2923" s="90">
        <v>44081.405891203707</v>
      </c>
      <c r="Q2923" s="87" t="s">
        <v>2057</v>
      </c>
      <c r="R2923" s="87"/>
      <c r="S2923" s="87"/>
      <c r="T2923" s="87" t="s">
        <v>2743</v>
      </c>
      <c r="U2923" s="90">
        <v>44081.405891203707</v>
      </c>
      <c r="V2923" s="92" t="s">
        <v>4884</v>
      </c>
      <c r="W2923" s="87"/>
      <c r="X2923" s="87"/>
      <c r="Y2923" s="96" t="s">
        <v>6884</v>
      </c>
      <c r="Z2923" s="87"/>
      <c r="AA2923" s="48"/>
      <c r="AB2923" s="49"/>
      <c r="AC2923" s="48"/>
      <c r="AD2923" s="49"/>
      <c r="AE2923" s="48"/>
      <c r="AF2923" s="49"/>
      <c r="AG2923" s="48"/>
      <c r="AH2923" s="49"/>
      <c r="AI2923" s="48"/>
    </row>
    <row r="2924" spans="1:35" x14ac:dyDescent="0.25">
      <c r="A2924" s="62" t="s">
        <v>1342</v>
      </c>
      <c r="B2924" s="62" t="s">
        <v>1456</v>
      </c>
      <c r="C2924" s="63"/>
      <c r="D2924" s="64"/>
      <c r="E2924" s="65"/>
      <c r="F2924" s="66"/>
      <c r="G2924" s="63"/>
      <c r="H2924" s="67"/>
      <c r="I2924" s="68"/>
      <c r="J2924" s="68"/>
      <c r="K2924" s="34"/>
      <c r="L2924" s="75">
        <v>2924</v>
      </c>
      <c r="M2924" s="75" t="b">
        <f xml:space="preserve"> IF(AND(Edges[Relationship Date (UTC)] &gt;= Misc!$O$2, Edges[Relationship Date (UTC)] &lt;= Misc!$P$2,Edges[Tweet Date (UTC)] &gt;= Misc!$O$3, Edges[Tweet Date (UTC)] &lt;= Misc!$P$3,TRUE), TRUE, FALSE)</f>
        <v>1</v>
      </c>
      <c r="N2924" s="70"/>
      <c r="O2924" s="87" t="s">
        <v>1908</v>
      </c>
      <c r="P2924" s="90">
        <v>44081.405891203707</v>
      </c>
      <c r="Q2924" s="87" t="s">
        <v>2057</v>
      </c>
      <c r="R2924" s="87"/>
      <c r="S2924" s="87"/>
      <c r="T2924" s="87" t="s">
        <v>2743</v>
      </c>
      <c r="U2924" s="90">
        <v>44081.405891203707</v>
      </c>
      <c r="V2924" s="92" t="s">
        <v>4884</v>
      </c>
      <c r="W2924" s="87"/>
      <c r="X2924" s="87"/>
      <c r="Y2924" s="96" t="s">
        <v>6884</v>
      </c>
      <c r="Z2924" s="87"/>
      <c r="AA2924" s="48"/>
      <c r="AB2924" s="49"/>
      <c r="AC2924" s="48"/>
      <c r="AD2924" s="49"/>
      <c r="AE2924" s="48"/>
      <c r="AF2924" s="49"/>
      <c r="AG2924" s="48"/>
      <c r="AH2924" s="49"/>
      <c r="AI2924" s="48"/>
    </row>
    <row r="2925" spans="1:35" x14ac:dyDescent="0.25">
      <c r="A2925" s="62" t="s">
        <v>1342</v>
      </c>
      <c r="B2925" s="62" t="s">
        <v>1482</v>
      </c>
      <c r="C2925" s="63"/>
      <c r="D2925" s="64"/>
      <c r="E2925" s="65"/>
      <c r="F2925" s="66"/>
      <c r="G2925" s="63"/>
      <c r="H2925" s="67"/>
      <c r="I2925" s="68"/>
      <c r="J2925" s="68"/>
      <c r="K2925" s="34"/>
      <c r="L2925" s="75">
        <v>2925</v>
      </c>
      <c r="M2925" s="75" t="b">
        <f xml:space="preserve"> IF(AND(Edges[Relationship Date (UTC)] &gt;= Misc!$O$2, Edges[Relationship Date (UTC)] &lt;= Misc!$P$2,Edges[Tweet Date (UTC)] &gt;= Misc!$O$3, Edges[Tweet Date (UTC)] &lt;= Misc!$P$3,TRUE), TRUE, FALSE)</f>
        <v>1</v>
      </c>
      <c r="N2925" s="70"/>
      <c r="O2925" s="87" t="s">
        <v>1908</v>
      </c>
      <c r="P2925" s="90">
        <v>44081.405891203707</v>
      </c>
      <c r="Q2925" s="87" t="s">
        <v>2057</v>
      </c>
      <c r="R2925" s="87"/>
      <c r="S2925" s="87"/>
      <c r="T2925" s="87" t="s">
        <v>2743</v>
      </c>
      <c r="U2925" s="90">
        <v>44081.405891203707</v>
      </c>
      <c r="V2925" s="92" t="s">
        <v>4884</v>
      </c>
      <c r="W2925" s="87"/>
      <c r="X2925" s="87"/>
      <c r="Y2925" s="96" t="s">
        <v>6884</v>
      </c>
      <c r="Z2925" s="87"/>
      <c r="AA2925" s="48"/>
      <c r="AB2925" s="49"/>
      <c r="AC2925" s="48"/>
      <c r="AD2925" s="49"/>
      <c r="AE2925" s="48"/>
      <c r="AF2925" s="49"/>
      <c r="AG2925" s="48"/>
      <c r="AH2925" s="49"/>
      <c r="AI2925" s="48"/>
    </row>
    <row r="2926" spans="1:35" x14ac:dyDescent="0.25">
      <c r="A2926" s="62" t="s">
        <v>1342</v>
      </c>
      <c r="B2926" s="62" t="s">
        <v>1483</v>
      </c>
      <c r="C2926" s="63"/>
      <c r="D2926" s="64"/>
      <c r="E2926" s="65"/>
      <c r="F2926" s="66"/>
      <c r="G2926" s="63"/>
      <c r="H2926" s="67"/>
      <c r="I2926" s="68"/>
      <c r="J2926" s="68"/>
      <c r="K2926" s="34"/>
      <c r="L2926" s="75">
        <v>2926</v>
      </c>
      <c r="M2926" s="75" t="b">
        <f xml:space="preserve"> IF(AND(Edges[Relationship Date (UTC)] &gt;= Misc!$O$2, Edges[Relationship Date (UTC)] &lt;= Misc!$P$2,Edges[Tweet Date (UTC)] &gt;= Misc!$O$3, Edges[Tweet Date (UTC)] &lt;= Misc!$P$3,TRUE), TRUE, FALSE)</f>
        <v>1</v>
      </c>
      <c r="N2926" s="70"/>
      <c r="O2926" s="87" t="s">
        <v>1908</v>
      </c>
      <c r="P2926" s="90">
        <v>44081.405891203707</v>
      </c>
      <c r="Q2926" s="87" t="s">
        <v>2057</v>
      </c>
      <c r="R2926" s="87"/>
      <c r="S2926" s="87"/>
      <c r="T2926" s="87" t="s">
        <v>2743</v>
      </c>
      <c r="U2926" s="90">
        <v>44081.405891203707</v>
      </c>
      <c r="V2926" s="92" t="s">
        <v>4884</v>
      </c>
      <c r="W2926" s="87"/>
      <c r="X2926" s="87"/>
      <c r="Y2926" s="96" t="s">
        <v>6884</v>
      </c>
      <c r="Z2926" s="87"/>
      <c r="AA2926" s="48"/>
      <c r="AB2926" s="49"/>
      <c r="AC2926" s="48"/>
      <c r="AD2926" s="49"/>
      <c r="AE2926" s="48"/>
      <c r="AF2926" s="49"/>
      <c r="AG2926" s="48"/>
      <c r="AH2926" s="49"/>
      <c r="AI2926" s="48"/>
    </row>
    <row r="2927" spans="1:35" x14ac:dyDescent="0.25">
      <c r="A2927" s="62" t="s">
        <v>1342</v>
      </c>
      <c r="B2927" s="62" t="s">
        <v>1478</v>
      </c>
      <c r="C2927" s="63"/>
      <c r="D2927" s="64"/>
      <c r="E2927" s="65"/>
      <c r="F2927" s="66"/>
      <c r="G2927" s="63"/>
      <c r="H2927" s="67"/>
      <c r="I2927" s="68"/>
      <c r="J2927" s="68"/>
      <c r="K2927" s="34"/>
      <c r="L2927" s="75">
        <v>2927</v>
      </c>
      <c r="M2927" s="75" t="b">
        <f xml:space="preserve"> IF(AND(Edges[Relationship Date (UTC)] &gt;= Misc!$O$2, Edges[Relationship Date (UTC)] &lt;= Misc!$P$2,Edges[Tweet Date (UTC)] &gt;= Misc!$O$3, Edges[Tweet Date (UTC)] &lt;= Misc!$P$3,TRUE), TRUE, FALSE)</f>
        <v>1</v>
      </c>
      <c r="N2927" s="70"/>
      <c r="O2927" s="87" t="s">
        <v>1908</v>
      </c>
      <c r="P2927" s="90">
        <v>44081.405914351853</v>
      </c>
      <c r="Q2927" s="87" t="s">
        <v>2056</v>
      </c>
      <c r="R2927" s="87"/>
      <c r="S2927" s="87"/>
      <c r="T2927" s="87" t="s">
        <v>2782</v>
      </c>
      <c r="U2927" s="90">
        <v>44081.405914351853</v>
      </c>
      <c r="V2927" s="92" t="s">
        <v>4885</v>
      </c>
      <c r="W2927" s="87"/>
      <c r="X2927" s="87"/>
      <c r="Y2927" s="96" t="s">
        <v>6885</v>
      </c>
      <c r="Z2927" s="87"/>
      <c r="AA2927" s="48"/>
      <c r="AB2927" s="49"/>
      <c r="AC2927" s="48"/>
      <c r="AD2927" s="49"/>
      <c r="AE2927" s="48"/>
      <c r="AF2927" s="49"/>
      <c r="AG2927" s="48"/>
      <c r="AH2927" s="49"/>
      <c r="AI2927" s="48"/>
    </row>
    <row r="2928" spans="1:35" x14ac:dyDescent="0.25">
      <c r="A2928" s="62" t="s">
        <v>1342</v>
      </c>
      <c r="B2928" s="62" t="s">
        <v>1473</v>
      </c>
      <c r="C2928" s="63"/>
      <c r="D2928" s="64"/>
      <c r="E2928" s="65"/>
      <c r="F2928" s="66"/>
      <c r="G2928" s="63"/>
      <c r="H2928" s="67"/>
      <c r="I2928" s="68"/>
      <c r="J2928" s="68"/>
      <c r="K2928" s="34"/>
      <c r="L2928" s="75">
        <v>2928</v>
      </c>
      <c r="M2928" s="75" t="b">
        <f xml:space="preserve"> IF(AND(Edges[Relationship Date (UTC)] &gt;= Misc!$O$2, Edges[Relationship Date (UTC)] &lt;= Misc!$P$2,Edges[Tweet Date (UTC)] &gt;= Misc!$O$3, Edges[Tweet Date (UTC)] &lt;= Misc!$P$3,TRUE), TRUE, FALSE)</f>
        <v>1</v>
      </c>
      <c r="N2928" s="70"/>
      <c r="O2928" s="87" t="s">
        <v>1908</v>
      </c>
      <c r="P2928" s="90">
        <v>44081.405949074076</v>
      </c>
      <c r="Q2928" s="87" t="s">
        <v>2054</v>
      </c>
      <c r="R2928" s="87"/>
      <c r="S2928" s="87"/>
      <c r="T2928" s="87" t="s">
        <v>2782</v>
      </c>
      <c r="U2928" s="90">
        <v>44081.405949074076</v>
      </c>
      <c r="V2928" s="92" t="s">
        <v>4886</v>
      </c>
      <c r="W2928" s="87"/>
      <c r="X2928" s="87"/>
      <c r="Y2928" s="96" t="s">
        <v>6886</v>
      </c>
      <c r="Z2928" s="87"/>
      <c r="AA2928" s="48"/>
      <c r="AB2928" s="49"/>
      <c r="AC2928" s="48"/>
      <c r="AD2928" s="49"/>
      <c r="AE2928" s="48"/>
      <c r="AF2928" s="49"/>
      <c r="AG2928" s="48"/>
      <c r="AH2928" s="49"/>
      <c r="AI2928" s="48"/>
    </row>
    <row r="2929" spans="1:35" x14ac:dyDescent="0.25">
      <c r="A2929" s="62" t="s">
        <v>1342</v>
      </c>
      <c r="B2929" s="62" t="s">
        <v>1474</v>
      </c>
      <c r="C2929" s="63"/>
      <c r="D2929" s="64"/>
      <c r="E2929" s="65"/>
      <c r="F2929" s="66"/>
      <c r="G2929" s="63"/>
      <c r="H2929" s="67"/>
      <c r="I2929" s="68"/>
      <c r="J2929" s="68"/>
      <c r="K2929" s="34"/>
      <c r="L2929" s="75">
        <v>2929</v>
      </c>
      <c r="M2929" s="75" t="b">
        <f xml:space="preserve"> IF(AND(Edges[Relationship Date (UTC)] &gt;= Misc!$O$2, Edges[Relationship Date (UTC)] &lt;= Misc!$P$2,Edges[Tweet Date (UTC)] &gt;= Misc!$O$3, Edges[Tweet Date (UTC)] &lt;= Misc!$P$3,TRUE), TRUE, FALSE)</f>
        <v>1</v>
      </c>
      <c r="N2929" s="70"/>
      <c r="O2929" s="87" t="s">
        <v>1908</v>
      </c>
      <c r="P2929" s="90">
        <v>44081.405949074076</v>
      </c>
      <c r="Q2929" s="87" t="s">
        <v>2054</v>
      </c>
      <c r="R2929" s="87"/>
      <c r="S2929" s="87"/>
      <c r="T2929" s="87" t="s">
        <v>2782</v>
      </c>
      <c r="U2929" s="90">
        <v>44081.405949074076</v>
      </c>
      <c r="V2929" s="92" t="s">
        <v>4886</v>
      </c>
      <c r="W2929" s="87"/>
      <c r="X2929" s="87"/>
      <c r="Y2929" s="96" t="s">
        <v>6886</v>
      </c>
      <c r="Z2929" s="87"/>
      <c r="AA2929" s="48"/>
      <c r="AB2929" s="49"/>
      <c r="AC2929" s="48"/>
      <c r="AD2929" s="49"/>
      <c r="AE2929" s="48"/>
      <c r="AF2929" s="49"/>
      <c r="AG2929" s="48"/>
      <c r="AH2929" s="49"/>
      <c r="AI2929" s="48"/>
    </row>
    <row r="2930" spans="1:35" x14ac:dyDescent="0.25">
      <c r="A2930" s="62" t="s">
        <v>1342</v>
      </c>
      <c r="B2930" s="62" t="s">
        <v>1472</v>
      </c>
      <c r="C2930" s="63"/>
      <c r="D2930" s="64"/>
      <c r="E2930" s="65"/>
      <c r="F2930" s="66"/>
      <c r="G2930" s="63"/>
      <c r="H2930" s="67"/>
      <c r="I2930" s="68"/>
      <c r="J2930" s="68"/>
      <c r="K2930" s="34"/>
      <c r="L2930" s="75">
        <v>2930</v>
      </c>
      <c r="M2930" s="75" t="b">
        <f xml:space="preserve"> IF(AND(Edges[Relationship Date (UTC)] &gt;= Misc!$O$2, Edges[Relationship Date (UTC)] &lt;= Misc!$P$2,Edges[Tweet Date (UTC)] &gt;= Misc!$O$3, Edges[Tweet Date (UTC)] &lt;= Misc!$P$3,TRUE), TRUE, FALSE)</f>
        <v>1</v>
      </c>
      <c r="N2930" s="70"/>
      <c r="O2930" s="87" t="s">
        <v>1908</v>
      </c>
      <c r="P2930" s="90">
        <v>44081.405972222223</v>
      </c>
      <c r="Q2930" s="87" t="s">
        <v>2052</v>
      </c>
      <c r="R2930" s="87"/>
      <c r="S2930" s="87"/>
      <c r="T2930" s="87" t="s">
        <v>2782</v>
      </c>
      <c r="U2930" s="90">
        <v>44081.405972222223</v>
      </c>
      <c r="V2930" s="92" t="s">
        <v>4887</v>
      </c>
      <c r="W2930" s="87"/>
      <c r="X2930" s="87"/>
      <c r="Y2930" s="96" t="s">
        <v>6887</v>
      </c>
      <c r="Z2930" s="87"/>
      <c r="AA2930" s="48"/>
      <c r="AB2930" s="49"/>
      <c r="AC2930" s="48"/>
      <c r="AD2930" s="49"/>
      <c r="AE2930" s="48"/>
      <c r="AF2930" s="49"/>
      <c r="AG2930" s="48"/>
      <c r="AH2930" s="49"/>
      <c r="AI2930" s="48"/>
    </row>
    <row r="2931" spans="1:35" x14ac:dyDescent="0.25">
      <c r="A2931" s="62" t="s">
        <v>1342</v>
      </c>
      <c r="B2931" s="62" t="s">
        <v>1472</v>
      </c>
      <c r="C2931" s="63"/>
      <c r="D2931" s="64"/>
      <c r="E2931" s="65"/>
      <c r="F2931" s="66"/>
      <c r="G2931" s="63"/>
      <c r="H2931" s="67"/>
      <c r="I2931" s="68"/>
      <c r="J2931" s="68"/>
      <c r="K2931" s="34"/>
      <c r="L2931" s="75">
        <v>2931</v>
      </c>
      <c r="M2931" s="75" t="b">
        <f xml:space="preserve"> IF(AND(Edges[Relationship Date (UTC)] &gt;= Misc!$O$2, Edges[Relationship Date (UTC)] &lt;= Misc!$P$2,Edges[Tweet Date (UTC)] &gt;= Misc!$O$3, Edges[Tweet Date (UTC)] &lt;= Misc!$P$3,TRUE), TRUE, FALSE)</f>
        <v>1</v>
      </c>
      <c r="N2931" s="70"/>
      <c r="O2931" s="87" t="s">
        <v>1908</v>
      </c>
      <c r="P2931" s="90">
        <v>44081.406006944446</v>
      </c>
      <c r="Q2931" s="87" t="s">
        <v>2052</v>
      </c>
      <c r="R2931" s="87"/>
      <c r="S2931" s="87"/>
      <c r="T2931" s="87" t="s">
        <v>2782</v>
      </c>
      <c r="U2931" s="90">
        <v>44081.406006944446</v>
      </c>
      <c r="V2931" s="92" t="s">
        <v>4888</v>
      </c>
      <c r="W2931" s="87"/>
      <c r="X2931" s="87"/>
      <c r="Y2931" s="96" t="s">
        <v>6888</v>
      </c>
      <c r="Z2931" s="87"/>
      <c r="AA2931" s="48"/>
      <c r="AB2931" s="49"/>
      <c r="AC2931" s="48"/>
      <c r="AD2931" s="49"/>
      <c r="AE2931" s="48"/>
      <c r="AF2931" s="49"/>
      <c r="AG2931" s="48"/>
      <c r="AH2931" s="49"/>
      <c r="AI2931" s="48"/>
    </row>
    <row r="2932" spans="1:35" x14ac:dyDescent="0.25">
      <c r="A2932" s="62" t="s">
        <v>1342</v>
      </c>
      <c r="B2932" s="62" t="s">
        <v>1471</v>
      </c>
      <c r="C2932" s="63"/>
      <c r="D2932" s="64"/>
      <c r="E2932" s="65"/>
      <c r="F2932" s="66"/>
      <c r="G2932" s="63"/>
      <c r="H2932" s="67"/>
      <c r="I2932" s="68"/>
      <c r="J2932" s="68"/>
      <c r="K2932" s="34"/>
      <c r="L2932" s="75">
        <v>2932</v>
      </c>
      <c r="M2932" s="75" t="b">
        <f xml:space="preserve"> IF(AND(Edges[Relationship Date (UTC)] &gt;= Misc!$O$2, Edges[Relationship Date (UTC)] &lt;= Misc!$P$2,Edges[Tweet Date (UTC)] &gt;= Misc!$O$3, Edges[Tweet Date (UTC)] &lt;= Misc!$P$3,TRUE), TRUE, FALSE)</f>
        <v>1</v>
      </c>
      <c r="N2932" s="70"/>
      <c r="O2932" s="87" t="s">
        <v>1908</v>
      </c>
      <c r="P2932" s="90">
        <v>44081.393738425926</v>
      </c>
      <c r="Q2932" s="87" t="s">
        <v>2051</v>
      </c>
      <c r="R2932" s="87"/>
      <c r="S2932" s="87"/>
      <c r="T2932" s="87" t="s">
        <v>2782</v>
      </c>
      <c r="U2932" s="90">
        <v>44081.393738425926</v>
      </c>
      <c r="V2932" s="92" t="s">
        <v>4875</v>
      </c>
      <c r="W2932" s="87"/>
      <c r="X2932" s="87"/>
      <c r="Y2932" s="96" t="s">
        <v>6875</v>
      </c>
      <c r="Z2932" s="87"/>
      <c r="AA2932" s="48">
        <v>0</v>
      </c>
      <c r="AB2932" s="49">
        <v>0</v>
      </c>
      <c r="AC2932" s="48">
        <v>0</v>
      </c>
      <c r="AD2932" s="49">
        <v>0</v>
      </c>
      <c r="AE2932" s="48">
        <v>0</v>
      </c>
      <c r="AF2932" s="49">
        <v>0</v>
      </c>
      <c r="AG2932" s="48">
        <v>27</v>
      </c>
      <c r="AH2932" s="49">
        <v>100</v>
      </c>
      <c r="AI2932" s="48">
        <v>27</v>
      </c>
    </row>
    <row r="2933" spans="1:35" x14ac:dyDescent="0.25">
      <c r="A2933" s="62" t="s">
        <v>1342</v>
      </c>
      <c r="B2933" s="62" t="s">
        <v>1471</v>
      </c>
      <c r="C2933" s="63"/>
      <c r="D2933" s="64"/>
      <c r="E2933" s="65"/>
      <c r="F2933" s="66"/>
      <c r="G2933" s="63"/>
      <c r="H2933" s="67"/>
      <c r="I2933" s="68"/>
      <c r="J2933" s="68"/>
      <c r="K2933" s="34"/>
      <c r="L2933" s="75">
        <v>2933</v>
      </c>
      <c r="M2933" s="75" t="b">
        <f xml:space="preserve"> IF(AND(Edges[Relationship Date (UTC)] &gt;= Misc!$O$2, Edges[Relationship Date (UTC)] &lt;= Misc!$P$2,Edges[Tweet Date (UTC)] &gt;= Misc!$O$3, Edges[Tweet Date (UTC)] &lt;= Misc!$P$3,TRUE), TRUE, FALSE)</f>
        <v>1</v>
      </c>
      <c r="N2933" s="70"/>
      <c r="O2933" s="87" t="s">
        <v>1908</v>
      </c>
      <c r="P2933" s="90">
        <v>44081.405798611115</v>
      </c>
      <c r="Q2933" s="87" t="s">
        <v>2055</v>
      </c>
      <c r="R2933" s="87"/>
      <c r="S2933" s="87"/>
      <c r="T2933" s="87" t="s">
        <v>2782</v>
      </c>
      <c r="U2933" s="90">
        <v>44081.405798611115</v>
      </c>
      <c r="V2933" s="92" t="s">
        <v>4882</v>
      </c>
      <c r="W2933" s="87"/>
      <c r="X2933" s="87"/>
      <c r="Y2933" s="96" t="s">
        <v>6882</v>
      </c>
      <c r="Z2933" s="87"/>
      <c r="AA2933" s="48">
        <v>0</v>
      </c>
      <c r="AB2933" s="49">
        <v>0</v>
      </c>
      <c r="AC2933" s="48">
        <v>0</v>
      </c>
      <c r="AD2933" s="49">
        <v>0</v>
      </c>
      <c r="AE2933" s="48">
        <v>0</v>
      </c>
      <c r="AF2933" s="49">
        <v>0</v>
      </c>
      <c r="AG2933" s="48">
        <v>19</v>
      </c>
      <c r="AH2933" s="49">
        <v>100</v>
      </c>
      <c r="AI2933" s="48">
        <v>19</v>
      </c>
    </row>
    <row r="2934" spans="1:35" x14ac:dyDescent="0.25">
      <c r="A2934" s="62" t="s">
        <v>1342</v>
      </c>
      <c r="B2934" s="62" t="s">
        <v>1471</v>
      </c>
      <c r="C2934" s="63"/>
      <c r="D2934" s="64"/>
      <c r="E2934" s="65"/>
      <c r="F2934" s="66"/>
      <c r="G2934" s="63"/>
      <c r="H2934" s="67"/>
      <c r="I2934" s="68"/>
      <c r="J2934" s="68"/>
      <c r="K2934" s="34"/>
      <c r="L2934" s="75">
        <v>2934</v>
      </c>
      <c r="M2934" s="75" t="b">
        <f xml:space="preserve"> IF(AND(Edges[Relationship Date (UTC)] &gt;= Misc!$O$2, Edges[Relationship Date (UTC)] &lt;= Misc!$P$2,Edges[Tweet Date (UTC)] &gt;= Misc!$O$3, Edges[Tweet Date (UTC)] &lt;= Misc!$P$3,TRUE), TRUE, FALSE)</f>
        <v>1</v>
      </c>
      <c r="N2934" s="70"/>
      <c r="O2934" s="87" t="s">
        <v>1908</v>
      </c>
      <c r="P2934" s="90">
        <v>44081.405844907407</v>
      </c>
      <c r="Q2934" s="87" t="s">
        <v>2053</v>
      </c>
      <c r="R2934" s="87"/>
      <c r="S2934" s="87"/>
      <c r="T2934" s="87" t="s">
        <v>2782</v>
      </c>
      <c r="U2934" s="90">
        <v>44081.405844907407</v>
      </c>
      <c r="V2934" s="92" t="s">
        <v>4883</v>
      </c>
      <c r="W2934" s="87"/>
      <c r="X2934" s="87"/>
      <c r="Y2934" s="96" t="s">
        <v>6883</v>
      </c>
      <c r="Z2934" s="87"/>
      <c r="AA2934" s="48">
        <v>0</v>
      </c>
      <c r="AB2934" s="49">
        <v>0</v>
      </c>
      <c r="AC2934" s="48">
        <v>0</v>
      </c>
      <c r="AD2934" s="49">
        <v>0</v>
      </c>
      <c r="AE2934" s="48">
        <v>0</v>
      </c>
      <c r="AF2934" s="49">
        <v>0</v>
      </c>
      <c r="AG2934" s="48">
        <v>25</v>
      </c>
      <c r="AH2934" s="49">
        <v>100</v>
      </c>
      <c r="AI2934" s="48">
        <v>25</v>
      </c>
    </row>
    <row r="2935" spans="1:35" x14ac:dyDescent="0.25">
      <c r="A2935" s="62" t="s">
        <v>1342</v>
      </c>
      <c r="B2935" s="62" t="s">
        <v>1471</v>
      </c>
      <c r="C2935" s="63"/>
      <c r="D2935" s="64"/>
      <c r="E2935" s="65"/>
      <c r="F2935" s="66"/>
      <c r="G2935" s="63"/>
      <c r="H2935" s="67"/>
      <c r="I2935" s="68"/>
      <c r="J2935" s="68"/>
      <c r="K2935" s="34"/>
      <c r="L2935" s="75">
        <v>2935</v>
      </c>
      <c r="M2935" s="75" t="b">
        <f xml:space="preserve"> IF(AND(Edges[Relationship Date (UTC)] &gt;= Misc!$O$2, Edges[Relationship Date (UTC)] &lt;= Misc!$P$2,Edges[Tweet Date (UTC)] &gt;= Misc!$O$3, Edges[Tweet Date (UTC)] &lt;= Misc!$P$3,TRUE), TRUE, FALSE)</f>
        <v>1</v>
      </c>
      <c r="N2935" s="70"/>
      <c r="O2935" s="87" t="s">
        <v>1908</v>
      </c>
      <c r="P2935" s="90">
        <v>44081.405891203707</v>
      </c>
      <c r="Q2935" s="87" t="s">
        <v>2057</v>
      </c>
      <c r="R2935" s="87"/>
      <c r="S2935" s="87"/>
      <c r="T2935" s="87" t="s">
        <v>2743</v>
      </c>
      <c r="U2935" s="90">
        <v>44081.405891203707</v>
      </c>
      <c r="V2935" s="92" t="s">
        <v>4884</v>
      </c>
      <c r="W2935" s="87"/>
      <c r="X2935" s="87"/>
      <c r="Y2935" s="96" t="s">
        <v>6884</v>
      </c>
      <c r="Z2935" s="87"/>
      <c r="AA2935" s="48">
        <v>0</v>
      </c>
      <c r="AB2935" s="49">
        <v>0</v>
      </c>
      <c r="AC2935" s="48">
        <v>0</v>
      </c>
      <c r="AD2935" s="49">
        <v>0</v>
      </c>
      <c r="AE2935" s="48">
        <v>0</v>
      </c>
      <c r="AF2935" s="49">
        <v>0</v>
      </c>
      <c r="AG2935" s="48">
        <v>10</v>
      </c>
      <c r="AH2935" s="49">
        <v>100</v>
      </c>
      <c r="AI2935" s="48">
        <v>10</v>
      </c>
    </row>
    <row r="2936" spans="1:35" x14ac:dyDescent="0.25">
      <c r="A2936" s="62" t="s">
        <v>1342</v>
      </c>
      <c r="B2936" s="62" t="s">
        <v>1471</v>
      </c>
      <c r="C2936" s="63"/>
      <c r="D2936" s="64"/>
      <c r="E2936" s="65"/>
      <c r="F2936" s="66"/>
      <c r="G2936" s="63"/>
      <c r="H2936" s="67"/>
      <c r="I2936" s="68"/>
      <c r="J2936" s="68"/>
      <c r="K2936" s="34"/>
      <c r="L2936" s="75">
        <v>2936</v>
      </c>
      <c r="M2936" s="75" t="b">
        <f xml:space="preserve"> IF(AND(Edges[Relationship Date (UTC)] &gt;= Misc!$O$2, Edges[Relationship Date (UTC)] &lt;= Misc!$P$2,Edges[Tweet Date (UTC)] &gt;= Misc!$O$3, Edges[Tweet Date (UTC)] &lt;= Misc!$P$3,TRUE), TRUE, FALSE)</f>
        <v>1</v>
      </c>
      <c r="N2936" s="70"/>
      <c r="O2936" s="87" t="s">
        <v>1908</v>
      </c>
      <c r="P2936" s="90">
        <v>44081.405914351853</v>
      </c>
      <c r="Q2936" s="87" t="s">
        <v>2056</v>
      </c>
      <c r="R2936" s="87"/>
      <c r="S2936" s="87"/>
      <c r="T2936" s="87" t="s">
        <v>2782</v>
      </c>
      <c r="U2936" s="90">
        <v>44081.405914351853</v>
      </c>
      <c r="V2936" s="92" t="s">
        <v>4885</v>
      </c>
      <c r="W2936" s="87"/>
      <c r="X2936" s="87"/>
      <c r="Y2936" s="96" t="s">
        <v>6885</v>
      </c>
      <c r="Z2936" s="87"/>
      <c r="AA2936" s="48">
        <v>0</v>
      </c>
      <c r="AB2936" s="49">
        <v>0</v>
      </c>
      <c r="AC2936" s="48">
        <v>0</v>
      </c>
      <c r="AD2936" s="49">
        <v>0</v>
      </c>
      <c r="AE2936" s="48">
        <v>0</v>
      </c>
      <c r="AF2936" s="49">
        <v>0</v>
      </c>
      <c r="AG2936" s="48">
        <v>27</v>
      </c>
      <c r="AH2936" s="49">
        <v>100</v>
      </c>
      <c r="AI2936" s="48">
        <v>27</v>
      </c>
    </row>
    <row r="2937" spans="1:35" x14ac:dyDescent="0.25">
      <c r="A2937" s="62" t="s">
        <v>1342</v>
      </c>
      <c r="B2937" s="62" t="s">
        <v>1471</v>
      </c>
      <c r="C2937" s="63"/>
      <c r="D2937" s="64"/>
      <c r="E2937" s="65"/>
      <c r="F2937" s="66"/>
      <c r="G2937" s="63"/>
      <c r="H2937" s="67"/>
      <c r="I2937" s="68"/>
      <c r="J2937" s="68"/>
      <c r="K2937" s="34"/>
      <c r="L2937" s="75">
        <v>2937</v>
      </c>
      <c r="M2937" s="75" t="b">
        <f xml:space="preserve"> IF(AND(Edges[Relationship Date (UTC)] &gt;= Misc!$O$2, Edges[Relationship Date (UTC)] &lt;= Misc!$P$2,Edges[Tweet Date (UTC)] &gt;= Misc!$O$3, Edges[Tweet Date (UTC)] &lt;= Misc!$P$3,TRUE), TRUE, FALSE)</f>
        <v>1</v>
      </c>
      <c r="N2937" s="70"/>
      <c r="O2937" s="87" t="s">
        <v>1908</v>
      </c>
      <c r="P2937" s="90">
        <v>44081.405949074076</v>
      </c>
      <c r="Q2937" s="87" t="s">
        <v>2054</v>
      </c>
      <c r="R2937" s="87"/>
      <c r="S2937" s="87"/>
      <c r="T2937" s="87" t="s">
        <v>2782</v>
      </c>
      <c r="U2937" s="90">
        <v>44081.405949074076</v>
      </c>
      <c r="V2937" s="92" t="s">
        <v>4886</v>
      </c>
      <c r="W2937" s="87"/>
      <c r="X2937" s="87"/>
      <c r="Y2937" s="96" t="s">
        <v>6886</v>
      </c>
      <c r="Z2937" s="87"/>
      <c r="AA2937" s="48">
        <v>0</v>
      </c>
      <c r="AB2937" s="49">
        <v>0</v>
      </c>
      <c r="AC2937" s="48">
        <v>0</v>
      </c>
      <c r="AD2937" s="49">
        <v>0</v>
      </c>
      <c r="AE2937" s="48">
        <v>0</v>
      </c>
      <c r="AF2937" s="49">
        <v>0</v>
      </c>
      <c r="AG2937" s="48">
        <v>24</v>
      </c>
      <c r="AH2937" s="49">
        <v>100</v>
      </c>
      <c r="AI2937" s="48">
        <v>24</v>
      </c>
    </row>
    <row r="2938" spans="1:35" x14ac:dyDescent="0.25">
      <c r="A2938" s="62" t="s">
        <v>1342</v>
      </c>
      <c r="B2938" s="62" t="s">
        <v>1471</v>
      </c>
      <c r="C2938" s="63"/>
      <c r="D2938" s="64"/>
      <c r="E2938" s="65"/>
      <c r="F2938" s="66"/>
      <c r="G2938" s="63"/>
      <c r="H2938" s="67"/>
      <c r="I2938" s="68"/>
      <c r="J2938" s="68"/>
      <c r="K2938" s="34"/>
      <c r="L2938" s="75">
        <v>2938</v>
      </c>
      <c r="M2938" s="75" t="b">
        <f xml:space="preserve"> IF(AND(Edges[Relationship Date (UTC)] &gt;= Misc!$O$2, Edges[Relationship Date (UTC)] &lt;= Misc!$P$2,Edges[Tweet Date (UTC)] &gt;= Misc!$O$3, Edges[Tweet Date (UTC)] &lt;= Misc!$P$3,TRUE), TRUE, FALSE)</f>
        <v>1</v>
      </c>
      <c r="N2938" s="70"/>
      <c r="O2938" s="87" t="s">
        <v>1908</v>
      </c>
      <c r="P2938" s="90">
        <v>44081.405972222223</v>
      </c>
      <c r="Q2938" s="87" t="s">
        <v>2052</v>
      </c>
      <c r="R2938" s="87"/>
      <c r="S2938" s="87"/>
      <c r="T2938" s="87" t="s">
        <v>2782</v>
      </c>
      <c r="U2938" s="90">
        <v>44081.405972222223</v>
      </c>
      <c r="V2938" s="92" t="s">
        <v>4887</v>
      </c>
      <c r="W2938" s="87"/>
      <c r="X2938" s="87"/>
      <c r="Y2938" s="96" t="s">
        <v>6887</v>
      </c>
      <c r="Z2938" s="87"/>
      <c r="AA2938" s="48">
        <v>0</v>
      </c>
      <c r="AB2938" s="49">
        <v>0</v>
      </c>
      <c r="AC2938" s="48">
        <v>0</v>
      </c>
      <c r="AD2938" s="49">
        <v>0</v>
      </c>
      <c r="AE2938" s="48">
        <v>0</v>
      </c>
      <c r="AF2938" s="49">
        <v>0</v>
      </c>
      <c r="AG2938" s="48">
        <v>27</v>
      </c>
      <c r="AH2938" s="49">
        <v>100</v>
      </c>
      <c r="AI2938" s="48">
        <v>27</v>
      </c>
    </row>
    <row r="2939" spans="1:35" x14ac:dyDescent="0.25">
      <c r="A2939" s="62" t="s">
        <v>1342</v>
      </c>
      <c r="B2939" s="62" t="s">
        <v>1471</v>
      </c>
      <c r="C2939" s="63"/>
      <c r="D2939" s="64"/>
      <c r="E2939" s="65"/>
      <c r="F2939" s="66"/>
      <c r="G2939" s="63"/>
      <c r="H2939" s="67"/>
      <c r="I2939" s="68"/>
      <c r="J2939" s="68"/>
      <c r="K2939" s="34"/>
      <c r="L2939" s="75">
        <v>2939</v>
      </c>
      <c r="M2939" s="75" t="b">
        <f xml:space="preserve"> IF(AND(Edges[Relationship Date (UTC)] &gt;= Misc!$O$2, Edges[Relationship Date (UTC)] &lt;= Misc!$P$2,Edges[Tweet Date (UTC)] &gt;= Misc!$O$3, Edges[Tweet Date (UTC)] &lt;= Misc!$P$3,TRUE), TRUE, FALSE)</f>
        <v>1</v>
      </c>
      <c r="N2939" s="70"/>
      <c r="O2939" s="87" t="s">
        <v>1908</v>
      </c>
      <c r="P2939" s="90">
        <v>44081.406006944446</v>
      </c>
      <c r="Q2939" s="87" t="s">
        <v>2052</v>
      </c>
      <c r="R2939" s="87"/>
      <c r="S2939" s="87"/>
      <c r="T2939" s="87" t="s">
        <v>2782</v>
      </c>
      <c r="U2939" s="90">
        <v>44081.406006944446</v>
      </c>
      <c r="V2939" s="92" t="s">
        <v>4888</v>
      </c>
      <c r="W2939" s="87"/>
      <c r="X2939" s="87"/>
      <c r="Y2939" s="96" t="s">
        <v>6888</v>
      </c>
      <c r="Z2939" s="87"/>
      <c r="AA2939" s="48">
        <v>0</v>
      </c>
      <c r="AB2939" s="49">
        <v>0</v>
      </c>
      <c r="AC2939" s="48">
        <v>0</v>
      </c>
      <c r="AD2939" s="49">
        <v>0</v>
      </c>
      <c r="AE2939" s="48">
        <v>0</v>
      </c>
      <c r="AF2939" s="49">
        <v>0</v>
      </c>
      <c r="AG2939" s="48">
        <v>27</v>
      </c>
      <c r="AH2939" s="49">
        <v>100</v>
      </c>
      <c r="AI2939" s="48">
        <v>27</v>
      </c>
    </row>
    <row r="2940" spans="1:35" x14ac:dyDescent="0.25">
      <c r="A2940" s="62" t="s">
        <v>1342</v>
      </c>
      <c r="B2940" s="62" t="s">
        <v>1899</v>
      </c>
      <c r="C2940" s="63"/>
      <c r="D2940" s="64"/>
      <c r="E2940" s="65"/>
      <c r="F2940" s="66"/>
      <c r="G2940" s="63"/>
      <c r="H2940" s="67"/>
      <c r="I2940" s="68"/>
      <c r="J2940" s="68"/>
      <c r="K2940" s="34"/>
      <c r="L2940" s="75">
        <v>2940</v>
      </c>
      <c r="M2940" s="75" t="b">
        <f xml:space="preserve"> IF(AND(Edges[Relationship Date (UTC)] &gt;= Misc!$O$2, Edges[Relationship Date (UTC)] &lt;= Misc!$P$2,Edges[Tweet Date (UTC)] &gt;= Misc!$O$3, Edges[Tweet Date (UTC)] &lt;= Misc!$P$3,TRUE), TRUE, FALSE)</f>
        <v>1</v>
      </c>
      <c r="N2940" s="70"/>
      <c r="O2940" s="87" t="s">
        <v>1908</v>
      </c>
      <c r="P2940" s="90">
        <v>44081.406053240738</v>
      </c>
      <c r="Q2940" s="87" t="s">
        <v>2646</v>
      </c>
      <c r="R2940" s="87"/>
      <c r="S2940" s="87"/>
      <c r="T2940" s="87" t="s">
        <v>2782</v>
      </c>
      <c r="U2940" s="90">
        <v>44081.406053240738</v>
      </c>
      <c r="V2940" s="92" t="s">
        <v>4889</v>
      </c>
      <c r="W2940" s="87"/>
      <c r="X2940" s="87"/>
      <c r="Y2940" s="96" t="s">
        <v>6889</v>
      </c>
      <c r="Z2940" s="87"/>
      <c r="AA2940" s="48">
        <v>0</v>
      </c>
      <c r="AB2940" s="49">
        <v>0</v>
      </c>
      <c r="AC2940" s="48">
        <v>0</v>
      </c>
      <c r="AD2940" s="49">
        <v>0</v>
      </c>
      <c r="AE2940" s="48">
        <v>0</v>
      </c>
      <c r="AF2940" s="49">
        <v>0</v>
      </c>
      <c r="AG2940" s="48">
        <v>29</v>
      </c>
      <c r="AH2940" s="49">
        <v>100</v>
      </c>
      <c r="AI2940" s="48">
        <v>29</v>
      </c>
    </row>
    <row r="2941" spans="1:35" x14ac:dyDescent="0.25">
      <c r="A2941" s="62" t="s">
        <v>1342</v>
      </c>
      <c r="B2941" s="62" t="s">
        <v>1900</v>
      </c>
      <c r="C2941" s="63"/>
      <c r="D2941" s="64"/>
      <c r="E2941" s="65"/>
      <c r="F2941" s="66"/>
      <c r="G2941" s="63"/>
      <c r="H2941" s="67"/>
      <c r="I2941" s="68"/>
      <c r="J2941" s="68"/>
      <c r="K2941" s="34"/>
      <c r="L2941" s="75">
        <v>2941</v>
      </c>
      <c r="M2941" s="75" t="b">
        <f xml:space="preserve"> IF(AND(Edges[Relationship Date (UTC)] &gt;= Misc!$O$2, Edges[Relationship Date (UTC)] &lt;= Misc!$P$2,Edges[Tweet Date (UTC)] &gt;= Misc!$O$3, Edges[Tweet Date (UTC)] &lt;= Misc!$P$3,TRUE), TRUE, FALSE)</f>
        <v>1</v>
      </c>
      <c r="N2941" s="70"/>
      <c r="O2941" s="87" t="s">
        <v>1908</v>
      </c>
      <c r="P2941" s="90">
        <v>44081.406643518516</v>
      </c>
      <c r="Q2941" s="87" t="s">
        <v>2647</v>
      </c>
      <c r="R2941" s="87"/>
      <c r="S2941" s="87"/>
      <c r="T2941" s="87" t="s">
        <v>2782</v>
      </c>
      <c r="U2941" s="90">
        <v>44081.406643518516</v>
      </c>
      <c r="V2941" s="92" t="s">
        <v>4890</v>
      </c>
      <c r="W2941" s="87"/>
      <c r="X2941" s="87"/>
      <c r="Y2941" s="96" t="s">
        <v>6890</v>
      </c>
      <c r="Z2941" s="87"/>
      <c r="AA2941" s="48">
        <v>0</v>
      </c>
      <c r="AB2941" s="49">
        <v>0</v>
      </c>
      <c r="AC2941" s="48">
        <v>0</v>
      </c>
      <c r="AD2941" s="49">
        <v>0</v>
      </c>
      <c r="AE2941" s="48">
        <v>0</v>
      </c>
      <c r="AF2941" s="49">
        <v>0</v>
      </c>
      <c r="AG2941" s="48">
        <v>29</v>
      </c>
      <c r="AH2941" s="49">
        <v>100</v>
      </c>
      <c r="AI2941" s="48">
        <v>29</v>
      </c>
    </row>
    <row r="2942" spans="1:35" x14ac:dyDescent="0.25">
      <c r="A2942" s="62" t="s">
        <v>1342</v>
      </c>
      <c r="B2942" s="62" t="s">
        <v>1901</v>
      </c>
      <c r="C2942" s="63"/>
      <c r="D2942" s="64"/>
      <c r="E2942" s="65"/>
      <c r="F2942" s="66"/>
      <c r="G2942" s="63"/>
      <c r="H2942" s="67"/>
      <c r="I2942" s="68"/>
      <c r="J2942" s="68"/>
      <c r="K2942" s="34"/>
      <c r="L2942" s="75">
        <v>2942</v>
      </c>
      <c r="M2942" s="75" t="b">
        <f xml:space="preserve"> IF(AND(Edges[Relationship Date (UTC)] &gt;= Misc!$O$2, Edges[Relationship Date (UTC)] &lt;= Misc!$P$2,Edges[Tweet Date (UTC)] &gt;= Misc!$O$3, Edges[Tweet Date (UTC)] &lt;= Misc!$P$3,TRUE), TRUE, FALSE)</f>
        <v>1</v>
      </c>
      <c r="N2942" s="70"/>
      <c r="O2942" s="87" t="s">
        <v>1908</v>
      </c>
      <c r="P2942" s="90">
        <v>44081.406805555554</v>
      </c>
      <c r="Q2942" s="87" t="s">
        <v>2648</v>
      </c>
      <c r="R2942" s="87"/>
      <c r="S2942" s="87"/>
      <c r="T2942" s="87" t="s">
        <v>2782</v>
      </c>
      <c r="U2942" s="90">
        <v>44081.406805555554</v>
      </c>
      <c r="V2942" s="92" t="s">
        <v>4891</v>
      </c>
      <c r="W2942" s="87"/>
      <c r="X2942" s="87"/>
      <c r="Y2942" s="96" t="s">
        <v>6891</v>
      </c>
      <c r="Z2942" s="87"/>
      <c r="AA2942" s="48">
        <v>0</v>
      </c>
      <c r="AB2942" s="49">
        <v>0</v>
      </c>
      <c r="AC2942" s="48">
        <v>0</v>
      </c>
      <c r="AD2942" s="49">
        <v>0</v>
      </c>
      <c r="AE2942" s="48">
        <v>0</v>
      </c>
      <c r="AF2942" s="49">
        <v>0</v>
      </c>
      <c r="AG2942" s="48">
        <v>30</v>
      </c>
      <c r="AH2942" s="49">
        <v>100</v>
      </c>
      <c r="AI2942" s="48">
        <v>30</v>
      </c>
    </row>
    <row r="2943" spans="1:35" x14ac:dyDescent="0.25">
      <c r="A2943" s="62" t="s">
        <v>1342</v>
      </c>
      <c r="B2943" s="62" t="s">
        <v>1902</v>
      </c>
      <c r="C2943" s="63"/>
      <c r="D2943" s="64"/>
      <c r="E2943" s="65"/>
      <c r="F2943" s="66"/>
      <c r="G2943" s="63"/>
      <c r="H2943" s="67"/>
      <c r="I2943" s="68"/>
      <c r="J2943" s="68"/>
      <c r="K2943" s="34"/>
      <c r="L2943" s="75">
        <v>2943</v>
      </c>
      <c r="M2943" s="75" t="b">
        <f xml:space="preserve"> IF(AND(Edges[Relationship Date (UTC)] &gt;= Misc!$O$2, Edges[Relationship Date (UTC)] &lt;= Misc!$P$2,Edges[Tweet Date (UTC)] &gt;= Misc!$O$3, Edges[Tweet Date (UTC)] &lt;= Misc!$P$3,TRUE), TRUE, FALSE)</f>
        <v>1</v>
      </c>
      <c r="N2943" s="70"/>
      <c r="O2943" s="87" t="s">
        <v>1908</v>
      </c>
      <c r="P2943" s="90">
        <v>44081.406863425924</v>
      </c>
      <c r="Q2943" s="87" t="s">
        <v>2649</v>
      </c>
      <c r="R2943" s="87"/>
      <c r="S2943" s="87"/>
      <c r="T2943" s="87" t="s">
        <v>2782</v>
      </c>
      <c r="U2943" s="90">
        <v>44081.406863425924</v>
      </c>
      <c r="V2943" s="92" t="s">
        <v>4892</v>
      </c>
      <c r="W2943" s="87"/>
      <c r="X2943" s="87"/>
      <c r="Y2943" s="96" t="s">
        <v>6892</v>
      </c>
      <c r="Z2943" s="87"/>
      <c r="AA2943" s="48"/>
      <c r="AB2943" s="49"/>
      <c r="AC2943" s="48"/>
      <c r="AD2943" s="49"/>
      <c r="AE2943" s="48"/>
      <c r="AF2943" s="49"/>
      <c r="AG2943" s="48"/>
      <c r="AH2943" s="49"/>
      <c r="AI2943" s="48"/>
    </row>
    <row r="2944" spans="1:35" x14ac:dyDescent="0.25">
      <c r="A2944" s="62" t="s">
        <v>1342</v>
      </c>
      <c r="B2944" s="62" t="s">
        <v>1903</v>
      </c>
      <c r="C2944" s="63"/>
      <c r="D2944" s="64"/>
      <c r="E2944" s="65"/>
      <c r="F2944" s="66"/>
      <c r="G2944" s="63"/>
      <c r="H2944" s="67"/>
      <c r="I2944" s="68"/>
      <c r="J2944" s="68"/>
      <c r="K2944" s="34"/>
      <c r="L2944" s="75">
        <v>2944</v>
      </c>
      <c r="M2944" s="75" t="b">
        <f xml:space="preserve"> IF(AND(Edges[Relationship Date (UTC)] &gt;= Misc!$O$2, Edges[Relationship Date (UTC)] &lt;= Misc!$P$2,Edges[Tweet Date (UTC)] &gt;= Misc!$O$3, Edges[Tweet Date (UTC)] &lt;= Misc!$P$3,TRUE), TRUE, FALSE)</f>
        <v>1</v>
      </c>
      <c r="N2944" s="70"/>
      <c r="O2944" s="87" t="s">
        <v>1908</v>
      </c>
      <c r="P2944" s="90">
        <v>44081.398784722223</v>
      </c>
      <c r="Q2944" s="87" t="s">
        <v>2650</v>
      </c>
      <c r="R2944" s="87"/>
      <c r="S2944" s="87"/>
      <c r="T2944" s="87" t="s">
        <v>2782</v>
      </c>
      <c r="U2944" s="90">
        <v>44081.398784722223</v>
      </c>
      <c r="V2944" s="92" t="s">
        <v>4893</v>
      </c>
      <c r="W2944" s="87"/>
      <c r="X2944" s="87"/>
      <c r="Y2944" s="96" t="s">
        <v>6893</v>
      </c>
      <c r="Z2944" s="87"/>
      <c r="AA2944" s="48">
        <v>0</v>
      </c>
      <c r="AB2944" s="49">
        <v>0</v>
      </c>
      <c r="AC2944" s="48">
        <v>0</v>
      </c>
      <c r="AD2944" s="49">
        <v>0</v>
      </c>
      <c r="AE2944" s="48">
        <v>0</v>
      </c>
      <c r="AF2944" s="49">
        <v>0</v>
      </c>
      <c r="AG2944" s="48">
        <v>29</v>
      </c>
      <c r="AH2944" s="49">
        <v>100</v>
      </c>
      <c r="AI2944" s="48">
        <v>29</v>
      </c>
    </row>
    <row r="2945" spans="1:35" x14ac:dyDescent="0.25">
      <c r="A2945" s="62" t="s">
        <v>1342</v>
      </c>
      <c r="B2945" s="62" t="s">
        <v>1903</v>
      </c>
      <c r="C2945" s="63"/>
      <c r="D2945" s="64"/>
      <c r="E2945" s="65"/>
      <c r="F2945" s="66"/>
      <c r="G2945" s="63"/>
      <c r="H2945" s="67"/>
      <c r="I2945" s="68"/>
      <c r="J2945" s="68"/>
      <c r="K2945" s="34"/>
      <c r="L2945" s="75">
        <v>2945</v>
      </c>
      <c r="M2945" s="75" t="b">
        <f xml:space="preserve"> IF(AND(Edges[Relationship Date (UTC)] &gt;= Misc!$O$2, Edges[Relationship Date (UTC)] &lt;= Misc!$P$2,Edges[Tweet Date (UTC)] &gt;= Misc!$O$3, Edges[Tweet Date (UTC)] &lt;= Misc!$P$3,TRUE), TRUE, FALSE)</f>
        <v>1</v>
      </c>
      <c r="N2945" s="70"/>
      <c r="O2945" s="87" t="s">
        <v>1908</v>
      </c>
      <c r="P2945" s="90">
        <v>44081.400671296295</v>
      </c>
      <c r="Q2945" s="87" t="s">
        <v>2650</v>
      </c>
      <c r="R2945" s="87"/>
      <c r="S2945" s="87"/>
      <c r="T2945" s="87" t="s">
        <v>2782</v>
      </c>
      <c r="U2945" s="90">
        <v>44081.400671296295</v>
      </c>
      <c r="V2945" s="92" t="s">
        <v>4894</v>
      </c>
      <c r="W2945" s="87"/>
      <c r="X2945" s="87"/>
      <c r="Y2945" s="96" t="s">
        <v>6894</v>
      </c>
      <c r="Z2945" s="87"/>
      <c r="AA2945" s="48">
        <v>0</v>
      </c>
      <c r="AB2945" s="49">
        <v>0</v>
      </c>
      <c r="AC2945" s="48">
        <v>0</v>
      </c>
      <c r="AD2945" s="49">
        <v>0</v>
      </c>
      <c r="AE2945" s="48">
        <v>0</v>
      </c>
      <c r="AF2945" s="49">
        <v>0</v>
      </c>
      <c r="AG2945" s="48">
        <v>29</v>
      </c>
      <c r="AH2945" s="49">
        <v>100</v>
      </c>
      <c r="AI2945" s="48">
        <v>29</v>
      </c>
    </row>
    <row r="2946" spans="1:35" x14ac:dyDescent="0.25">
      <c r="A2946" s="62" t="s">
        <v>1342</v>
      </c>
      <c r="B2946" s="62" t="s">
        <v>1903</v>
      </c>
      <c r="C2946" s="63"/>
      <c r="D2946" s="64"/>
      <c r="E2946" s="65"/>
      <c r="F2946" s="66"/>
      <c r="G2946" s="63"/>
      <c r="H2946" s="67"/>
      <c r="I2946" s="68"/>
      <c r="J2946" s="68"/>
      <c r="K2946" s="34"/>
      <c r="L2946" s="75">
        <v>2946</v>
      </c>
      <c r="M2946" s="75" t="b">
        <f xml:space="preserve"> IF(AND(Edges[Relationship Date (UTC)] &gt;= Misc!$O$2, Edges[Relationship Date (UTC)] &lt;= Misc!$P$2,Edges[Tweet Date (UTC)] &gt;= Misc!$O$3, Edges[Tweet Date (UTC)] &lt;= Misc!$P$3,TRUE), TRUE, FALSE)</f>
        <v>1</v>
      </c>
      <c r="N2946" s="70"/>
      <c r="O2946" s="87" t="s">
        <v>1908</v>
      </c>
      <c r="P2946" s="90">
        <v>44081.404039351852</v>
      </c>
      <c r="Q2946" s="87" t="s">
        <v>2650</v>
      </c>
      <c r="R2946" s="87"/>
      <c r="S2946" s="87"/>
      <c r="T2946" s="87" t="s">
        <v>2782</v>
      </c>
      <c r="U2946" s="90">
        <v>44081.404039351852</v>
      </c>
      <c r="V2946" s="92" t="s">
        <v>4895</v>
      </c>
      <c r="W2946" s="87"/>
      <c r="X2946" s="87"/>
      <c r="Y2946" s="96" t="s">
        <v>6895</v>
      </c>
      <c r="Z2946" s="87"/>
      <c r="AA2946" s="48">
        <v>0</v>
      </c>
      <c r="AB2946" s="49">
        <v>0</v>
      </c>
      <c r="AC2946" s="48">
        <v>0</v>
      </c>
      <c r="AD2946" s="49">
        <v>0</v>
      </c>
      <c r="AE2946" s="48">
        <v>0</v>
      </c>
      <c r="AF2946" s="49">
        <v>0</v>
      </c>
      <c r="AG2946" s="48">
        <v>29</v>
      </c>
      <c r="AH2946" s="49">
        <v>100</v>
      </c>
      <c r="AI2946" s="48">
        <v>29</v>
      </c>
    </row>
    <row r="2947" spans="1:35" x14ac:dyDescent="0.25">
      <c r="A2947" s="62" t="s">
        <v>1342</v>
      </c>
      <c r="B2947" s="62" t="s">
        <v>1903</v>
      </c>
      <c r="C2947" s="63"/>
      <c r="D2947" s="64"/>
      <c r="E2947" s="65"/>
      <c r="F2947" s="66"/>
      <c r="G2947" s="63"/>
      <c r="H2947" s="67"/>
      <c r="I2947" s="68"/>
      <c r="J2947" s="68"/>
      <c r="K2947" s="34"/>
      <c r="L2947" s="75">
        <v>2947</v>
      </c>
      <c r="M2947" s="75" t="b">
        <f xml:space="preserve"> IF(AND(Edges[Relationship Date (UTC)] &gt;= Misc!$O$2, Edges[Relationship Date (UTC)] &lt;= Misc!$P$2,Edges[Tweet Date (UTC)] &gt;= Misc!$O$3, Edges[Tweet Date (UTC)] &lt;= Misc!$P$3,TRUE), TRUE, FALSE)</f>
        <v>1</v>
      </c>
      <c r="N2947" s="70"/>
      <c r="O2947" s="87" t="s">
        <v>1908</v>
      </c>
      <c r="P2947" s="90">
        <v>44081.406863425924</v>
      </c>
      <c r="Q2947" s="87" t="s">
        <v>2649</v>
      </c>
      <c r="R2947" s="87"/>
      <c r="S2947" s="87"/>
      <c r="T2947" s="87" t="s">
        <v>2782</v>
      </c>
      <c r="U2947" s="90">
        <v>44081.406863425924</v>
      </c>
      <c r="V2947" s="92" t="s">
        <v>4892</v>
      </c>
      <c r="W2947" s="87"/>
      <c r="X2947" s="87"/>
      <c r="Y2947" s="96" t="s">
        <v>6892</v>
      </c>
      <c r="Z2947" s="87"/>
      <c r="AA2947" s="48">
        <v>0</v>
      </c>
      <c r="AB2947" s="49">
        <v>0</v>
      </c>
      <c r="AC2947" s="48">
        <v>0</v>
      </c>
      <c r="AD2947" s="49">
        <v>0</v>
      </c>
      <c r="AE2947" s="48">
        <v>0</v>
      </c>
      <c r="AF2947" s="49">
        <v>0</v>
      </c>
      <c r="AG2947" s="48">
        <v>27</v>
      </c>
      <c r="AH2947" s="49">
        <v>100</v>
      </c>
      <c r="AI2947" s="48">
        <v>27</v>
      </c>
    </row>
    <row r="2948" spans="1:35" x14ac:dyDescent="0.25">
      <c r="A2948" s="62" t="s">
        <v>1342</v>
      </c>
      <c r="B2948" s="62" t="s">
        <v>1903</v>
      </c>
      <c r="C2948" s="63"/>
      <c r="D2948" s="64"/>
      <c r="E2948" s="65"/>
      <c r="F2948" s="66"/>
      <c r="G2948" s="63"/>
      <c r="H2948" s="67"/>
      <c r="I2948" s="68"/>
      <c r="J2948" s="68"/>
      <c r="K2948" s="34"/>
      <c r="L2948" s="75">
        <v>2948</v>
      </c>
      <c r="M2948" s="75" t="b">
        <f xml:space="preserve"> IF(AND(Edges[Relationship Date (UTC)] &gt;= Misc!$O$2, Edges[Relationship Date (UTC)] &lt;= Misc!$P$2,Edges[Tweet Date (UTC)] &gt;= Misc!$O$3, Edges[Tweet Date (UTC)] &lt;= Misc!$P$3,TRUE), TRUE, FALSE)</f>
        <v>1</v>
      </c>
      <c r="N2948" s="70"/>
      <c r="O2948" s="87" t="s">
        <v>1908</v>
      </c>
      <c r="P2948" s="90">
        <v>44081.40693287037</v>
      </c>
      <c r="Q2948" s="87" t="s">
        <v>2650</v>
      </c>
      <c r="R2948" s="87"/>
      <c r="S2948" s="87"/>
      <c r="T2948" s="87" t="s">
        <v>2782</v>
      </c>
      <c r="U2948" s="90">
        <v>44081.40693287037</v>
      </c>
      <c r="V2948" s="92" t="s">
        <v>4896</v>
      </c>
      <c r="W2948" s="87"/>
      <c r="X2948" s="87"/>
      <c r="Y2948" s="96" t="s">
        <v>6896</v>
      </c>
      <c r="Z2948" s="87"/>
      <c r="AA2948" s="48">
        <v>0</v>
      </c>
      <c r="AB2948" s="49">
        <v>0</v>
      </c>
      <c r="AC2948" s="48">
        <v>0</v>
      </c>
      <c r="AD2948" s="49">
        <v>0</v>
      </c>
      <c r="AE2948" s="48">
        <v>0</v>
      </c>
      <c r="AF2948" s="49">
        <v>0</v>
      </c>
      <c r="AG2948" s="48">
        <v>29</v>
      </c>
      <c r="AH2948" s="49">
        <v>100</v>
      </c>
      <c r="AI2948" s="48">
        <v>29</v>
      </c>
    </row>
    <row r="2949" spans="1:35" x14ac:dyDescent="0.25">
      <c r="A2949" s="62" t="s">
        <v>1342</v>
      </c>
      <c r="B2949" s="62" t="s">
        <v>1904</v>
      </c>
      <c r="C2949" s="63"/>
      <c r="D2949" s="64"/>
      <c r="E2949" s="65"/>
      <c r="F2949" s="66"/>
      <c r="G2949" s="63"/>
      <c r="H2949" s="67"/>
      <c r="I2949" s="68"/>
      <c r="J2949" s="68"/>
      <c r="K2949" s="34"/>
      <c r="L2949" s="75">
        <v>2949</v>
      </c>
      <c r="M2949" s="75" t="b">
        <f xml:space="preserve"> IF(AND(Edges[Relationship Date (UTC)] &gt;= Misc!$O$2, Edges[Relationship Date (UTC)] &lt;= Misc!$P$2,Edges[Tweet Date (UTC)] &gt;= Misc!$O$3, Edges[Tweet Date (UTC)] &lt;= Misc!$P$3,TRUE), TRUE, FALSE)</f>
        <v>1</v>
      </c>
      <c r="N2949" s="70"/>
      <c r="O2949" s="87" t="s">
        <v>1908</v>
      </c>
      <c r="P2949" s="90">
        <v>44081.407685185186</v>
      </c>
      <c r="Q2949" s="87" t="s">
        <v>2651</v>
      </c>
      <c r="R2949" s="87"/>
      <c r="S2949" s="87"/>
      <c r="T2949" s="87" t="s">
        <v>2909</v>
      </c>
      <c r="U2949" s="90">
        <v>44081.407685185186</v>
      </c>
      <c r="V2949" s="92" t="s">
        <v>4897</v>
      </c>
      <c r="W2949" s="87"/>
      <c r="X2949" s="87"/>
      <c r="Y2949" s="96" t="s">
        <v>6897</v>
      </c>
      <c r="Z2949" s="87"/>
      <c r="AA2949" s="48"/>
      <c r="AB2949" s="49"/>
      <c r="AC2949" s="48"/>
      <c r="AD2949" s="49"/>
      <c r="AE2949" s="48"/>
      <c r="AF2949" s="49"/>
      <c r="AG2949" s="48"/>
      <c r="AH2949" s="49"/>
      <c r="AI2949" s="48"/>
    </row>
    <row r="2950" spans="1:35" x14ac:dyDescent="0.25">
      <c r="A2950" s="62" t="s">
        <v>1342</v>
      </c>
      <c r="B2950" s="62" t="s">
        <v>1905</v>
      </c>
      <c r="C2950" s="63"/>
      <c r="D2950" s="64"/>
      <c r="E2950" s="65"/>
      <c r="F2950" s="66"/>
      <c r="G2950" s="63"/>
      <c r="H2950" s="67"/>
      <c r="I2950" s="68"/>
      <c r="J2950" s="68"/>
      <c r="K2950" s="34"/>
      <c r="L2950" s="75">
        <v>2950</v>
      </c>
      <c r="M2950" s="75" t="b">
        <f xml:space="preserve"> IF(AND(Edges[Relationship Date (UTC)] &gt;= Misc!$O$2, Edges[Relationship Date (UTC)] &lt;= Misc!$P$2,Edges[Tweet Date (UTC)] &gt;= Misc!$O$3, Edges[Tweet Date (UTC)] &lt;= Misc!$P$3,TRUE), TRUE, FALSE)</f>
        <v>1</v>
      </c>
      <c r="N2950" s="70"/>
      <c r="O2950" s="87" t="s">
        <v>1908</v>
      </c>
      <c r="P2950" s="90">
        <v>44081.404305555552</v>
      </c>
      <c r="Q2950" s="87" t="s">
        <v>2652</v>
      </c>
      <c r="R2950" s="87"/>
      <c r="S2950" s="87"/>
      <c r="T2950" s="87" t="s">
        <v>2910</v>
      </c>
      <c r="U2950" s="90">
        <v>44081.404305555552</v>
      </c>
      <c r="V2950" s="92" t="s">
        <v>4898</v>
      </c>
      <c r="W2950" s="87"/>
      <c r="X2950" s="87"/>
      <c r="Y2950" s="96" t="s">
        <v>6898</v>
      </c>
      <c r="Z2950" s="87"/>
      <c r="AA2950" s="48"/>
      <c r="AB2950" s="49"/>
      <c r="AC2950" s="48"/>
      <c r="AD2950" s="49"/>
      <c r="AE2950" s="48"/>
      <c r="AF2950" s="49"/>
      <c r="AG2950" s="48"/>
      <c r="AH2950" s="49"/>
      <c r="AI2950" s="48"/>
    </row>
    <row r="2951" spans="1:35" x14ac:dyDescent="0.25">
      <c r="A2951" s="62" t="s">
        <v>1342</v>
      </c>
      <c r="B2951" s="62" t="s">
        <v>1905</v>
      </c>
      <c r="C2951" s="63"/>
      <c r="D2951" s="64"/>
      <c r="E2951" s="65"/>
      <c r="F2951" s="66"/>
      <c r="G2951" s="63"/>
      <c r="H2951" s="67"/>
      <c r="I2951" s="68"/>
      <c r="J2951" s="68"/>
      <c r="K2951" s="34"/>
      <c r="L2951" s="75">
        <v>2951</v>
      </c>
      <c r="M2951" s="75" t="b">
        <f xml:space="preserve"> IF(AND(Edges[Relationship Date (UTC)] &gt;= Misc!$O$2, Edges[Relationship Date (UTC)] &lt;= Misc!$P$2,Edges[Tweet Date (UTC)] &gt;= Misc!$O$3, Edges[Tweet Date (UTC)] &lt;= Misc!$P$3,TRUE), TRUE, FALSE)</f>
        <v>1</v>
      </c>
      <c r="N2951" s="70"/>
      <c r="O2951" s="87" t="s">
        <v>1908</v>
      </c>
      <c r="P2951" s="90">
        <v>44081.407071759262</v>
      </c>
      <c r="Q2951" s="87" t="s">
        <v>2652</v>
      </c>
      <c r="R2951" s="87"/>
      <c r="S2951" s="87"/>
      <c r="T2951" s="87" t="s">
        <v>2910</v>
      </c>
      <c r="U2951" s="90">
        <v>44081.407071759262</v>
      </c>
      <c r="V2951" s="92" t="s">
        <v>4899</v>
      </c>
      <c r="W2951" s="87"/>
      <c r="X2951" s="87"/>
      <c r="Y2951" s="96" t="s">
        <v>6899</v>
      </c>
      <c r="Z2951" s="87"/>
      <c r="AA2951" s="48"/>
      <c r="AB2951" s="49"/>
      <c r="AC2951" s="48"/>
      <c r="AD2951" s="49"/>
      <c r="AE2951" s="48"/>
      <c r="AF2951" s="49"/>
      <c r="AG2951" s="48"/>
      <c r="AH2951" s="49"/>
      <c r="AI2951" s="48"/>
    </row>
    <row r="2952" spans="1:35" x14ac:dyDescent="0.25">
      <c r="A2952" s="62" t="s">
        <v>1342</v>
      </c>
      <c r="B2952" s="62" t="s">
        <v>1905</v>
      </c>
      <c r="C2952" s="63"/>
      <c r="D2952" s="64"/>
      <c r="E2952" s="65"/>
      <c r="F2952" s="66"/>
      <c r="G2952" s="63"/>
      <c r="H2952" s="67"/>
      <c r="I2952" s="68"/>
      <c r="J2952" s="68"/>
      <c r="K2952" s="34"/>
      <c r="L2952" s="75">
        <v>2952</v>
      </c>
      <c r="M2952" s="75" t="b">
        <f xml:space="preserve"> IF(AND(Edges[Relationship Date (UTC)] &gt;= Misc!$O$2, Edges[Relationship Date (UTC)] &lt;= Misc!$P$2,Edges[Tweet Date (UTC)] &gt;= Misc!$O$3, Edges[Tweet Date (UTC)] &lt;= Misc!$P$3,TRUE), TRUE, FALSE)</f>
        <v>1</v>
      </c>
      <c r="N2952" s="70"/>
      <c r="O2952" s="87" t="s">
        <v>1908</v>
      </c>
      <c r="P2952" s="90">
        <v>44081.409432870372</v>
      </c>
      <c r="Q2952" s="87" t="s">
        <v>2652</v>
      </c>
      <c r="R2952" s="87"/>
      <c r="S2952" s="87"/>
      <c r="T2952" s="87" t="s">
        <v>2910</v>
      </c>
      <c r="U2952" s="90">
        <v>44081.409432870372</v>
      </c>
      <c r="V2952" s="92" t="s">
        <v>4900</v>
      </c>
      <c r="W2952" s="87"/>
      <c r="X2952" s="87"/>
      <c r="Y2952" s="96" t="s">
        <v>6900</v>
      </c>
      <c r="Z2952" s="87"/>
      <c r="AA2952" s="48"/>
      <c r="AB2952" s="49"/>
      <c r="AC2952" s="48"/>
      <c r="AD2952" s="49"/>
      <c r="AE2952" s="48"/>
      <c r="AF2952" s="49"/>
      <c r="AG2952" s="48"/>
      <c r="AH2952" s="49"/>
      <c r="AI2952" s="48"/>
    </row>
    <row r="2953" spans="1:35" x14ac:dyDescent="0.25">
      <c r="A2953" s="62" t="s">
        <v>1342</v>
      </c>
      <c r="B2953" s="62" t="s">
        <v>1404</v>
      </c>
      <c r="C2953" s="63"/>
      <c r="D2953" s="64"/>
      <c r="E2953" s="65"/>
      <c r="F2953" s="66"/>
      <c r="G2953" s="63"/>
      <c r="H2953" s="67"/>
      <c r="I2953" s="68"/>
      <c r="J2953" s="68"/>
      <c r="K2953" s="34"/>
      <c r="L2953" s="75">
        <v>2953</v>
      </c>
      <c r="M2953" s="75" t="b">
        <f xml:space="preserve"> IF(AND(Edges[Relationship Date (UTC)] &gt;= Misc!$O$2, Edges[Relationship Date (UTC)] &lt;= Misc!$P$2,Edges[Tweet Date (UTC)] &gt;= Misc!$O$3, Edges[Tweet Date (UTC)] &lt;= Misc!$P$3,TRUE), TRUE, FALSE)</f>
        <v>1</v>
      </c>
      <c r="N2953" s="70"/>
      <c r="O2953" s="87" t="s">
        <v>1908</v>
      </c>
      <c r="P2953" s="90">
        <v>44081.400057870371</v>
      </c>
      <c r="Q2953" s="87" t="s">
        <v>2641</v>
      </c>
      <c r="R2953" s="87"/>
      <c r="S2953" s="87"/>
      <c r="T2953" s="87" t="s">
        <v>2782</v>
      </c>
      <c r="U2953" s="90">
        <v>44081.400057870371</v>
      </c>
      <c r="V2953" s="92" t="s">
        <v>4877</v>
      </c>
      <c r="W2953" s="87"/>
      <c r="X2953" s="87"/>
      <c r="Y2953" s="96" t="s">
        <v>6877</v>
      </c>
      <c r="Z2953" s="87"/>
      <c r="AA2953" s="48"/>
      <c r="AB2953" s="49"/>
      <c r="AC2953" s="48"/>
      <c r="AD2953" s="49"/>
      <c r="AE2953" s="48"/>
      <c r="AF2953" s="49"/>
      <c r="AG2953" s="48"/>
      <c r="AH2953" s="49"/>
      <c r="AI2953" s="48"/>
    </row>
    <row r="2954" spans="1:35" x14ac:dyDescent="0.25">
      <c r="A2954" s="62" t="s">
        <v>1342</v>
      </c>
      <c r="B2954" s="62" t="s">
        <v>1404</v>
      </c>
      <c r="C2954" s="63"/>
      <c r="D2954" s="64"/>
      <c r="E2954" s="65"/>
      <c r="F2954" s="66"/>
      <c r="G2954" s="63"/>
      <c r="H2954" s="67"/>
      <c r="I2954" s="68"/>
      <c r="J2954" s="68"/>
      <c r="K2954" s="34"/>
      <c r="L2954" s="75">
        <v>2954</v>
      </c>
      <c r="M2954" s="75" t="b">
        <f xml:space="preserve"> IF(AND(Edges[Relationship Date (UTC)] &gt;= Misc!$O$2, Edges[Relationship Date (UTC)] &lt;= Misc!$P$2,Edges[Tweet Date (UTC)] &gt;= Misc!$O$3, Edges[Tweet Date (UTC)] &lt;= Misc!$P$3,TRUE), TRUE, FALSE)</f>
        <v>1</v>
      </c>
      <c r="N2954" s="70"/>
      <c r="O2954" s="87" t="s">
        <v>1908</v>
      </c>
      <c r="P2954" s="90">
        <v>44081.404131944444</v>
      </c>
      <c r="Q2954" s="87" t="s">
        <v>2644</v>
      </c>
      <c r="R2954" s="87"/>
      <c r="S2954" s="87"/>
      <c r="T2954" s="87" t="s">
        <v>2782</v>
      </c>
      <c r="U2954" s="90">
        <v>44081.404131944444</v>
      </c>
      <c r="V2954" s="92" t="s">
        <v>4880</v>
      </c>
      <c r="W2954" s="87"/>
      <c r="X2954" s="87"/>
      <c r="Y2954" s="96" t="s">
        <v>6880</v>
      </c>
      <c r="Z2954" s="87"/>
      <c r="AA2954" s="48"/>
      <c r="AB2954" s="49"/>
      <c r="AC2954" s="48"/>
      <c r="AD2954" s="49"/>
      <c r="AE2954" s="48"/>
      <c r="AF2954" s="49"/>
      <c r="AG2954" s="48"/>
      <c r="AH2954" s="49"/>
      <c r="AI2954" s="48"/>
    </row>
    <row r="2955" spans="1:35" x14ac:dyDescent="0.25">
      <c r="A2955" s="62" t="s">
        <v>1342</v>
      </c>
      <c r="B2955" s="62" t="s">
        <v>1404</v>
      </c>
      <c r="C2955" s="63"/>
      <c r="D2955" s="64"/>
      <c r="E2955" s="65"/>
      <c r="F2955" s="66"/>
      <c r="G2955" s="63"/>
      <c r="H2955" s="67"/>
      <c r="I2955" s="68"/>
      <c r="J2955" s="68"/>
      <c r="K2955" s="34"/>
      <c r="L2955" s="75">
        <v>2955</v>
      </c>
      <c r="M2955" s="75" t="b">
        <f xml:space="preserve"> IF(AND(Edges[Relationship Date (UTC)] &gt;= Misc!$O$2, Edges[Relationship Date (UTC)] &lt;= Misc!$P$2,Edges[Tweet Date (UTC)] &gt;= Misc!$O$3, Edges[Tweet Date (UTC)] &lt;= Misc!$P$3,TRUE), TRUE, FALSE)</f>
        <v>1</v>
      </c>
      <c r="N2955" s="70"/>
      <c r="O2955" s="87" t="s">
        <v>1908</v>
      </c>
      <c r="P2955" s="90">
        <v>44081.404305555552</v>
      </c>
      <c r="Q2955" s="87" t="s">
        <v>2652</v>
      </c>
      <c r="R2955" s="87"/>
      <c r="S2955" s="87"/>
      <c r="T2955" s="87" t="s">
        <v>2910</v>
      </c>
      <c r="U2955" s="90">
        <v>44081.404305555552</v>
      </c>
      <c r="V2955" s="92" t="s">
        <v>4898</v>
      </c>
      <c r="W2955" s="87"/>
      <c r="X2955" s="87"/>
      <c r="Y2955" s="96" t="s">
        <v>6898</v>
      </c>
      <c r="Z2955" s="87"/>
      <c r="AA2955" s="48"/>
      <c r="AB2955" s="49"/>
      <c r="AC2955" s="48"/>
      <c r="AD2955" s="49"/>
      <c r="AE2955" s="48"/>
      <c r="AF2955" s="49"/>
      <c r="AG2955" s="48"/>
      <c r="AH2955" s="49"/>
      <c r="AI2955" s="48"/>
    </row>
    <row r="2956" spans="1:35" x14ac:dyDescent="0.25">
      <c r="A2956" s="62" t="s">
        <v>1342</v>
      </c>
      <c r="B2956" s="62" t="s">
        <v>1404</v>
      </c>
      <c r="C2956" s="63"/>
      <c r="D2956" s="64"/>
      <c r="E2956" s="65"/>
      <c r="F2956" s="66"/>
      <c r="G2956" s="63"/>
      <c r="H2956" s="67"/>
      <c r="I2956" s="68"/>
      <c r="J2956" s="68"/>
      <c r="K2956" s="34"/>
      <c r="L2956" s="75">
        <v>2956</v>
      </c>
      <c r="M2956" s="75" t="b">
        <f xml:space="preserve"> IF(AND(Edges[Relationship Date (UTC)] &gt;= Misc!$O$2, Edges[Relationship Date (UTC)] &lt;= Misc!$P$2,Edges[Tweet Date (UTC)] &gt;= Misc!$O$3, Edges[Tweet Date (UTC)] &lt;= Misc!$P$3,TRUE), TRUE, FALSE)</f>
        <v>1</v>
      </c>
      <c r="N2956" s="70"/>
      <c r="O2956" s="87" t="s">
        <v>1908</v>
      </c>
      <c r="P2956" s="90">
        <v>44081.404583333337</v>
      </c>
      <c r="Q2956" s="87" t="s">
        <v>2645</v>
      </c>
      <c r="R2956" s="87"/>
      <c r="S2956" s="87"/>
      <c r="T2956" s="87" t="s">
        <v>2782</v>
      </c>
      <c r="U2956" s="90">
        <v>44081.404583333337</v>
      </c>
      <c r="V2956" s="92" t="s">
        <v>4881</v>
      </c>
      <c r="W2956" s="87"/>
      <c r="X2956" s="87"/>
      <c r="Y2956" s="96" t="s">
        <v>6881</v>
      </c>
      <c r="Z2956" s="87"/>
      <c r="AA2956" s="48"/>
      <c r="AB2956" s="49"/>
      <c r="AC2956" s="48"/>
      <c r="AD2956" s="49"/>
      <c r="AE2956" s="48"/>
      <c r="AF2956" s="49"/>
      <c r="AG2956" s="48"/>
      <c r="AH2956" s="49"/>
      <c r="AI2956" s="48"/>
    </row>
    <row r="2957" spans="1:35" x14ac:dyDescent="0.25">
      <c r="A2957" s="62" t="s">
        <v>1342</v>
      </c>
      <c r="B2957" s="62" t="s">
        <v>1404</v>
      </c>
      <c r="C2957" s="63"/>
      <c r="D2957" s="64"/>
      <c r="E2957" s="65"/>
      <c r="F2957" s="66"/>
      <c r="G2957" s="63"/>
      <c r="H2957" s="67"/>
      <c r="I2957" s="68"/>
      <c r="J2957" s="68"/>
      <c r="K2957" s="34"/>
      <c r="L2957" s="75">
        <v>2957</v>
      </c>
      <c r="M2957" s="75" t="b">
        <f xml:space="preserve"> IF(AND(Edges[Relationship Date (UTC)] &gt;= Misc!$O$2, Edges[Relationship Date (UTC)] &lt;= Misc!$P$2,Edges[Tweet Date (UTC)] &gt;= Misc!$O$3, Edges[Tweet Date (UTC)] &lt;= Misc!$P$3,TRUE), TRUE, FALSE)</f>
        <v>1</v>
      </c>
      <c r="N2957" s="70"/>
      <c r="O2957" s="87" t="s">
        <v>1908</v>
      </c>
      <c r="P2957" s="90">
        <v>44081.407071759262</v>
      </c>
      <c r="Q2957" s="87" t="s">
        <v>2652</v>
      </c>
      <c r="R2957" s="87"/>
      <c r="S2957" s="87"/>
      <c r="T2957" s="87" t="s">
        <v>2910</v>
      </c>
      <c r="U2957" s="90">
        <v>44081.407071759262</v>
      </c>
      <c r="V2957" s="92" t="s">
        <v>4899</v>
      </c>
      <c r="W2957" s="87"/>
      <c r="X2957" s="87"/>
      <c r="Y2957" s="96" t="s">
        <v>6899</v>
      </c>
      <c r="Z2957" s="87"/>
      <c r="AA2957" s="48"/>
      <c r="AB2957" s="49"/>
      <c r="AC2957" s="48"/>
      <c r="AD2957" s="49"/>
      <c r="AE2957" s="48"/>
      <c r="AF2957" s="49"/>
      <c r="AG2957" s="48"/>
      <c r="AH2957" s="49"/>
      <c r="AI2957" s="48"/>
    </row>
    <row r="2958" spans="1:35" x14ac:dyDescent="0.25">
      <c r="A2958" s="62" t="s">
        <v>1342</v>
      </c>
      <c r="B2958" s="62" t="s">
        <v>1404</v>
      </c>
      <c r="C2958" s="63"/>
      <c r="D2958" s="64"/>
      <c r="E2958" s="65"/>
      <c r="F2958" s="66"/>
      <c r="G2958" s="63"/>
      <c r="H2958" s="67"/>
      <c r="I2958" s="68"/>
      <c r="J2958" s="68"/>
      <c r="K2958" s="34"/>
      <c r="L2958" s="75">
        <v>2958</v>
      </c>
      <c r="M2958" s="75" t="b">
        <f xml:space="preserve"> IF(AND(Edges[Relationship Date (UTC)] &gt;= Misc!$O$2, Edges[Relationship Date (UTC)] &lt;= Misc!$P$2,Edges[Tweet Date (UTC)] &gt;= Misc!$O$3, Edges[Tweet Date (UTC)] &lt;= Misc!$P$3,TRUE), TRUE, FALSE)</f>
        <v>1</v>
      </c>
      <c r="N2958" s="70"/>
      <c r="O2958" s="87" t="s">
        <v>1908</v>
      </c>
      <c r="P2958" s="90">
        <v>44081.409432870372</v>
      </c>
      <c r="Q2958" s="87" t="s">
        <v>2652</v>
      </c>
      <c r="R2958" s="87"/>
      <c r="S2958" s="87"/>
      <c r="T2958" s="87" t="s">
        <v>2910</v>
      </c>
      <c r="U2958" s="90">
        <v>44081.409432870372</v>
      </c>
      <c r="V2958" s="92" t="s">
        <v>4900</v>
      </c>
      <c r="W2958" s="87"/>
      <c r="X2958" s="87"/>
      <c r="Y2958" s="96" t="s">
        <v>6900</v>
      </c>
      <c r="Z2958" s="87"/>
      <c r="AA2958" s="48"/>
      <c r="AB2958" s="49"/>
      <c r="AC2958" s="48"/>
      <c r="AD2958" s="49"/>
      <c r="AE2958" s="48"/>
      <c r="AF2958" s="49"/>
      <c r="AG2958" s="48"/>
      <c r="AH2958" s="49"/>
      <c r="AI2958" s="48"/>
    </row>
    <row r="2959" spans="1:35" x14ac:dyDescent="0.25">
      <c r="A2959" s="62" t="s">
        <v>1342</v>
      </c>
      <c r="B2959" s="62" t="s">
        <v>1906</v>
      </c>
      <c r="C2959" s="63"/>
      <c r="D2959" s="64"/>
      <c r="E2959" s="65"/>
      <c r="F2959" s="66"/>
      <c r="G2959" s="63"/>
      <c r="H2959" s="67"/>
      <c r="I2959" s="68"/>
      <c r="J2959" s="68"/>
      <c r="K2959" s="34"/>
      <c r="L2959" s="75">
        <v>2959</v>
      </c>
      <c r="M2959" s="75" t="b">
        <f xml:space="preserve"> IF(AND(Edges[Relationship Date (UTC)] &gt;= Misc!$O$2, Edges[Relationship Date (UTC)] &lt;= Misc!$P$2,Edges[Tweet Date (UTC)] &gt;= Misc!$O$3, Edges[Tweet Date (UTC)] &lt;= Misc!$P$3,TRUE), TRUE, FALSE)</f>
        <v>1</v>
      </c>
      <c r="N2959" s="70"/>
      <c r="O2959" s="87" t="s">
        <v>1908</v>
      </c>
      <c r="P2959" s="90">
        <v>44081.400057870371</v>
      </c>
      <c r="Q2959" s="87" t="s">
        <v>2641</v>
      </c>
      <c r="R2959" s="87"/>
      <c r="S2959" s="87"/>
      <c r="T2959" s="87" t="s">
        <v>2782</v>
      </c>
      <c r="U2959" s="90">
        <v>44081.400057870371</v>
      </c>
      <c r="V2959" s="92" t="s">
        <v>4877</v>
      </c>
      <c r="W2959" s="87"/>
      <c r="X2959" s="87"/>
      <c r="Y2959" s="96" t="s">
        <v>6877</v>
      </c>
      <c r="Z2959" s="87"/>
      <c r="AA2959" s="48">
        <v>0</v>
      </c>
      <c r="AB2959" s="49">
        <v>0</v>
      </c>
      <c r="AC2959" s="48">
        <v>0</v>
      </c>
      <c r="AD2959" s="49">
        <v>0</v>
      </c>
      <c r="AE2959" s="48">
        <v>0</v>
      </c>
      <c r="AF2959" s="49">
        <v>0</v>
      </c>
      <c r="AG2959" s="48">
        <v>7</v>
      </c>
      <c r="AH2959" s="49">
        <v>100</v>
      </c>
      <c r="AI2959" s="48">
        <v>7</v>
      </c>
    </row>
    <row r="2960" spans="1:35" x14ac:dyDescent="0.25">
      <c r="A2960" s="62" t="s">
        <v>1342</v>
      </c>
      <c r="B2960" s="62" t="s">
        <v>1906</v>
      </c>
      <c r="C2960" s="63"/>
      <c r="D2960" s="64"/>
      <c r="E2960" s="65"/>
      <c r="F2960" s="66"/>
      <c r="G2960" s="63"/>
      <c r="H2960" s="67"/>
      <c r="I2960" s="68"/>
      <c r="J2960" s="68"/>
      <c r="K2960" s="34"/>
      <c r="L2960" s="75">
        <v>2960</v>
      </c>
      <c r="M2960" s="75" t="b">
        <f xml:space="preserve"> IF(AND(Edges[Relationship Date (UTC)] &gt;= Misc!$O$2, Edges[Relationship Date (UTC)] &lt;= Misc!$P$2,Edges[Tweet Date (UTC)] &gt;= Misc!$O$3, Edges[Tweet Date (UTC)] &lt;= Misc!$P$3,TRUE), TRUE, FALSE)</f>
        <v>1</v>
      </c>
      <c r="N2960" s="70"/>
      <c r="O2960" s="87" t="s">
        <v>1908</v>
      </c>
      <c r="P2960" s="90">
        <v>44081.400497685187</v>
      </c>
      <c r="Q2960" s="87" t="s">
        <v>2653</v>
      </c>
      <c r="R2960" s="87"/>
      <c r="S2960" s="87"/>
      <c r="T2960" s="87" t="s">
        <v>2782</v>
      </c>
      <c r="U2960" s="90">
        <v>44081.400497685187</v>
      </c>
      <c r="V2960" s="92" t="s">
        <v>4901</v>
      </c>
      <c r="W2960" s="87"/>
      <c r="X2960" s="87"/>
      <c r="Y2960" s="96" t="s">
        <v>6901</v>
      </c>
      <c r="Z2960" s="87"/>
      <c r="AA2960" s="48">
        <v>0</v>
      </c>
      <c r="AB2960" s="49">
        <v>0</v>
      </c>
      <c r="AC2960" s="48">
        <v>0</v>
      </c>
      <c r="AD2960" s="49">
        <v>0</v>
      </c>
      <c r="AE2960" s="48">
        <v>0</v>
      </c>
      <c r="AF2960" s="49">
        <v>0</v>
      </c>
      <c r="AG2960" s="48">
        <v>31</v>
      </c>
      <c r="AH2960" s="49">
        <v>100</v>
      </c>
      <c r="AI2960" s="48">
        <v>31</v>
      </c>
    </row>
    <row r="2961" spans="1:35" x14ac:dyDescent="0.25">
      <c r="A2961" s="62" t="s">
        <v>1342</v>
      </c>
      <c r="B2961" s="62" t="s">
        <v>1906</v>
      </c>
      <c r="C2961" s="63"/>
      <c r="D2961" s="64"/>
      <c r="E2961" s="65"/>
      <c r="F2961" s="66"/>
      <c r="G2961" s="63"/>
      <c r="H2961" s="67"/>
      <c r="I2961" s="68"/>
      <c r="J2961" s="68"/>
      <c r="K2961" s="34"/>
      <c r="L2961" s="75">
        <v>2961</v>
      </c>
      <c r="M2961" s="75" t="b">
        <f xml:space="preserve"> IF(AND(Edges[Relationship Date (UTC)] &gt;= Misc!$O$2, Edges[Relationship Date (UTC)] &lt;= Misc!$P$2,Edges[Tweet Date (UTC)] &gt;= Misc!$O$3, Edges[Tweet Date (UTC)] &lt;= Misc!$P$3,TRUE), TRUE, FALSE)</f>
        <v>1</v>
      </c>
      <c r="N2961" s="70"/>
      <c r="O2961" s="87" t="s">
        <v>1908</v>
      </c>
      <c r="P2961" s="90">
        <v>44081.402442129627</v>
      </c>
      <c r="Q2961" s="87" t="s">
        <v>2643</v>
      </c>
      <c r="R2961" s="87"/>
      <c r="S2961" s="87"/>
      <c r="T2961" s="87" t="s">
        <v>2908</v>
      </c>
      <c r="U2961" s="90">
        <v>44081.402442129627</v>
      </c>
      <c r="V2961" s="92" t="s">
        <v>4879</v>
      </c>
      <c r="W2961" s="87"/>
      <c r="X2961" s="87"/>
      <c r="Y2961" s="96" t="s">
        <v>6879</v>
      </c>
      <c r="Z2961" s="87"/>
      <c r="AA2961" s="48">
        <v>0</v>
      </c>
      <c r="AB2961" s="49">
        <v>0</v>
      </c>
      <c r="AC2961" s="48">
        <v>0</v>
      </c>
      <c r="AD2961" s="49">
        <v>0</v>
      </c>
      <c r="AE2961" s="48">
        <v>0</v>
      </c>
      <c r="AF2961" s="49">
        <v>0</v>
      </c>
      <c r="AG2961" s="48">
        <v>8</v>
      </c>
      <c r="AH2961" s="49">
        <v>100</v>
      </c>
      <c r="AI2961" s="48">
        <v>8</v>
      </c>
    </row>
    <row r="2962" spans="1:35" x14ac:dyDescent="0.25">
      <c r="A2962" s="62" t="s">
        <v>1342</v>
      </c>
      <c r="B2962" s="62" t="s">
        <v>1906</v>
      </c>
      <c r="C2962" s="63"/>
      <c r="D2962" s="64"/>
      <c r="E2962" s="65"/>
      <c r="F2962" s="66"/>
      <c r="G2962" s="63"/>
      <c r="H2962" s="67"/>
      <c r="I2962" s="68"/>
      <c r="J2962" s="68"/>
      <c r="K2962" s="34"/>
      <c r="L2962" s="75">
        <v>2962</v>
      </c>
      <c r="M2962" s="75" t="b">
        <f xml:space="preserve"> IF(AND(Edges[Relationship Date (UTC)] &gt;= Misc!$O$2, Edges[Relationship Date (UTC)] &lt;= Misc!$P$2,Edges[Tweet Date (UTC)] &gt;= Misc!$O$3, Edges[Tweet Date (UTC)] &lt;= Misc!$P$3,TRUE), TRUE, FALSE)</f>
        <v>1</v>
      </c>
      <c r="N2962" s="70"/>
      <c r="O2962" s="87" t="s">
        <v>1908</v>
      </c>
      <c r="P2962" s="90">
        <v>44081.404131944444</v>
      </c>
      <c r="Q2962" s="87" t="s">
        <v>2644</v>
      </c>
      <c r="R2962" s="87"/>
      <c r="S2962" s="87"/>
      <c r="T2962" s="87" t="s">
        <v>2782</v>
      </c>
      <c r="U2962" s="90">
        <v>44081.404131944444</v>
      </c>
      <c r="V2962" s="92" t="s">
        <v>4880</v>
      </c>
      <c r="W2962" s="87"/>
      <c r="X2962" s="87"/>
      <c r="Y2962" s="96" t="s">
        <v>6880</v>
      </c>
      <c r="Z2962" s="87"/>
      <c r="AA2962" s="48">
        <v>0</v>
      </c>
      <c r="AB2962" s="49">
        <v>0</v>
      </c>
      <c r="AC2962" s="48">
        <v>0</v>
      </c>
      <c r="AD2962" s="49">
        <v>0</v>
      </c>
      <c r="AE2962" s="48">
        <v>0</v>
      </c>
      <c r="AF2962" s="49">
        <v>0</v>
      </c>
      <c r="AG2962" s="48">
        <v>6</v>
      </c>
      <c r="AH2962" s="49">
        <v>100</v>
      </c>
      <c r="AI2962" s="48">
        <v>6</v>
      </c>
    </row>
    <row r="2963" spans="1:35" x14ac:dyDescent="0.25">
      <c r="A2963" s="62" t="s">
        <v>1342</v>
      </c>
      <c r="B2963" s="62" t="s">
        <v>1906</v>
      </c>
      <c r="C2963" s="63"/>
      <c r="D2963" s="64"/>
      <c r="E2963" s="65"/>
      <c r="F2963" s="66"/>
      <c r="G2963" s="63"/>
      <c r="H2963" s="67"/>
      <c r="I2963" s="68"/>
      <c r="J2963" s="68"/>
      <c r="K2963" s="34"/>
      <c r="L2963" s="75">
        <v>2963</v>
      </c>
      <c r="M2963" s="75" t="b">
        <f xml:space="preserve"> IF(AND(Edges[Relationship Date (UTC)] &gt;= Misc!$O$2, Edges[Relationship Date (UTC)] &lt;= Misc!$P$2,Edges[Tweet Date (UTC)] &gt;= Misc!$O$3, Edges[Tweet Date (UTC)] &lt;= Misc!$P$3,TRUE), TRUE, FALSE)</f>
        <v>1</v>
      </c>
      <c r="N2963" s="70"/>
      <c r="O2963" s="87" t="s">
        <v>1908</v>
      </c>
      <c r="P2963" s="90">
        <v>44081.404305555552</v>
      </c>
      <c r="Q2963" s="87" t="s">
        <v>2652</v>
      </c>
      <c r="R2963" s="87"/>
      <c r="S2963" s="87"/>
      <c r="T2963" s="87" t="s">
        <v>2910</v>
      </c>
      <c r="U2963" s="90">
        <v>44081.404305555552</v>
      </c>
      <c r="V2963" s="92" t="s">
        <v>4898</v>
      </c>
      <c r="W2963" s="87"/>
      <c r="X2963" s="87"/>
      <c r="Y2963" s="96" t="s">
        <v>6898</v>
      </c>
      <c r="Z2963" s="87"/>
      <c r="AA2963" s="48">
        <v>0</v>
      </c>
      <c r="AB2963" s="49">
        <v>0</v>
      </c>
      <c r="AC2963" s="48">
        <v>0</v>
      </c>
      <c r="AD2963" s="49">
        <v>0</v>
      </c>
      <c r="AE2963" s="48">
        <v>0</v>
      </c>
      <c r="AF2963" s="49">
        <v>0</v>
      </c>
      <c r="AG2963" s="48">
        <v>8</v>
      </c>
      <c r="AH2963" s="49">
        <v>100</v>
      </c>
      <c r="AI2963" s="48">
        <v>8</v>
      </c>
    </row>
    <row r="2964" spans="1:35" x14ac:dyDescent="0.25">
      <c r="A2964" s="62" t="s">
        <v>1342</v>
      </c>
      <c r="B2964" s="62" t="s">
        <v>1906</v>
      </c>
      <c r="C2964" s="63"/>
      <c r="D2964" s="64"/>
      <c r="E2964" s="65"/>
      <c r="F2964" s="66"/>
      <c r="G2964" s="63"/>
      <c r="H2964" s="67"/>
      <c r="I2964" s="68"/>
      <c r="J2964" s="68"/>
      <c r="K2964" s="34"/>
      <c r="L2964" s="75">
        <v>2964</v>
      </c>
      <c r="M2964" s="75" t="b">
        <f xml:space="preserve"> IF(AND(Edges[Relationship Date (UTC)] &gt;= Misc!$O$2, Edges[Relationship Date (UTC)] &lt;= Misc!$P$2,Edges[Tweet Date (UTC)] &gt;= Misc!$O$3, Edges[Tweet Date (UTC)] &lt;= Misc!$P$3,TRUE), TRUE, FALSE)</f>
        <v>1</v>
      </c>
      <c r="N2964" s="70"/>
      <c r="O2964" s="87" t="s">
        <v>1908</v>
      </c>
      <c r="P2964" s="90">
        <v>44081.404583333337</v>
      </c>
      <c r="Q2964" s="87" t="s">
        <v>2645</v>
      </c>
      <c r="R2964" s="87"/>
      <c r="S2964" s="87"/>
      <c r="T2964" s="87" t="s">
        <v>2782</v>
      </c>
      <c r="U2964" s="90">
        <v>44081.404583333337</v>
      </c>
      <c r="V2964" s="92" t="s">
        <v>4881</v>
      </c>
      <c r="W2964" s="87"/>
      <c r="X2964" s="87"/>
      <c r="Y2964" s="96" t="s">
        <v>6881</v>
      </c>
      <c r="Z2964" s="87"/>
      <c r="AA2964" s="48">
        <v>0</v>
      </c>
      <c r="AB2964" s="49">
        <v>0</v>
      </c>
      <c r="AC2964" s="48">
        <v>0</v>
      </c>
      <c r="AD2964" s="49">
        <v>0</v>
      </c>
      <c r="AE2964" s="48">
        <v>0</v>
      </c>
      <c r="AF2964" s="49">
        <v>0</v>
      </c>
      <c r="AG2964" s="48">
        <v>6</v>
      </c>
      <c r="AH2964" s="49">
        <v>100</v>
      </c>
      <c r="AI2964" s="48">
        <v>6</v>
      </c>
    </row>
    <row r="2965" spans="1:35" x14ac:dyDescent="0.25">
      <c r="A2965" s="62" t="s">
        <v>1342</v>
      </c>
      <c r="B2965" s="62" t="s">
        <v>1906</v>
      </c>
      <c r="C2965" s="63"/>
      <c r="D2965" s="64"/>
      <c r="E2965" s="65"/>
      <c r="F2965" s="66"/>
      <c r="G2965" s="63"/>
      <c r="H2965" s="67"/>
      <c r="I2965" s="68"/>
      <c r="J2965" s="68"/>
      <c r="K2965" s="34"/>
      <c r="L2965" s="75">
        <v>2965</v>
      </c>
      <c r="M2965" s="75" t="b">
        <f xml:space="preserve"> IF(AND(Edges[Relationship Date (UTC)] &gt;= Misc!$O$2, Edges[Relationship Date (UTC)] &lt;= Misc!$P$2,Edges[Tweet Date (UTC)] &gt;= Misc!$O$3, Edges[Tweet Date (UTC)] &lt;= Misc!$P$3,TRUE), TRUE, FALSE)</f>
        <v>1</v>
      </c>
      <c r="N2965" s="70"/>
      <c r="O2965" s="87" t="s">
        <v>1908</v>
      </c>
      <c r="P2965" s="90">
        <v>44081.407071759262</v>
      </c>
      <c r="Q2965" s="87" t="s">
        <v>2652</v>
      </c>
      <c r="R2965" s="87"/>
      <c r="S2965" s="87"/>
      <c r="T2965" s="87" t="s">
        <v>2910</v>
      </c>
      <c r="U2965" s="90">
        <v>44081.407071759262</v>
      </c>
      <c r="V2965" s="92" t="s">
        <v>4899</v>
      </c>
      <c r="W2965" s="87"/>
      <c r="X2965" s="87"/>
      <c r="Y2965" s="96" t="s">
        <v>6899</v>
      </c>
      <c r="Z2965" s="87"/>
      <c r="AA2965" s="48">
        <v>0</v>
      </c>
      <c r="AB2965" s="49">
        <v>0</v>
      </c>
      <c r="AC2965" s="48">
        <v>0</v>
      </c>
      <c r="AD2965" s="49">
        <v>0</v>
      </c>
      <c r="AE2965" s="48">
        <v>0</v>
      </c>
      <c r="AF2965" s="49">
        <v>0</v>
      </c>
      <c r="AG2965" s="48">
        <v>8</v>
      </c>
      <c r="AH2965" s="49">
        <v>100</v>
      </c>
      <c r="AI2965" s="48">
        <v>8</v>
      </c>
    </row>
    <row r="2966" spans="1:35" x14ac:dyDescent="0.25">
      <c r="A2966" s="62" t="s">
        <v>1342</v>
      </c>
      <c r="B2966" s="62" t="s">
        <v>1906</v>
      </c>
      <c r="C2966" s="63"/>
      <c r="D2966" s="64"/>
      <c r="E2966" s="65"/>
      <c r="F2966" s="66"/>
      <c r="G2966" s="63"/>
      <c r="H2966" s="67"/>
      <c r="I2966" s="68"/>
      <c r="J2966" s="68"/>
      <c r="K2966" s="34"/>
      <c r="L2966" s="75">
        <v>2966</v>
      </c>
      <c r="M2966" s="75" t="b">
        <f xml:space="preserve"> IF(AND(Edges[Relationship Date (UTC)] &gt;= Misc!$O$2, Edges[Relationship Date (UTC)] &lt;= Misc!$P$2,Edges[Tweet Date (UTC)] &gt;= Misc!$O$3, Edges[Tweet Date (UTC)] &lt;= Misc!$P$3,TRUE), TRUE, FALSE)</f>
        <v>1</v>
      </c>
      <c r="N2966" s="70"/>
      <c r="O2966" s="87" t="s">
        <v>1908</v>
      </c>
      <c r="P2966" s="90">
        <v>44081.40724537037</v>
      </c>
      <c r="Q2966" s="87" t="s">
        <v>2654</v>
      </c>
      <c r="R2966" s="87"/>
      <c r="S2966" s="87"/>
      <c r="T2966" s="87" t="s">
        <v>2911</v>
      </c>
      <c r="U2966" s="90">
        <v>44081.40724537037</v>
      </c>
      <c r="V2966" s="92" t="s">
        <v>4902</v>
      </c>
      <c r="W2966" s="87"/>
      <c r="X2966" s="87"/>
      <c r="Y2966" s="96" t="s">
        <v>6902</v>
      </c>
      <c r="Z2966" s="87"/>
      <c r="AA2966" s="48">
        <v>0</v>
      </c>
      <c r="AB2966" s="49">
        <v>0</v>
      </c>
      <c r="AC2966" s="48">
        <v>0</v>
      </c>
      <c r="AD2966" s="49">
        <v>0</v>
      </c>
      <c r="AE2966" s="48">
        <v>0</v>
      </c>
      <c r="AF2966" s="49">
        <v>0</v>
      </c>
      <c r="AG2966" s="48">
        <v>7</v>
      </c>
      <c r="AH2966" s="49">
        <v>100</v>
      </c>
      <c r="AI2966" s="48">
        <v>7</v>
      </c>
    </row>
    <row r="2967" spans="1:35" x14ac:dyDescent="0.25">
      <c r="A2967" s="62" t="s">
        <v>1342</v>
      </c>
      <c r="B2967" s="62" t="s">
        <v>1906</v>
      </c>
      <c r="C2967" s="63"/>
      <c r="D2967" s="64"/>
      <c r="E2967" s="65"/>
      <c r="F2967" s="66"/>
      <c r="G2967" s="63"/>
      <c r="H2967" s="67"/>
      <c r="I2967" s="68"/>
      <c r="J2967" s="68"/>
      <c r="K2967" s="34"/>
      <c r="L2967" s="75">
        <v>2967</v>
      </c>
      <c r="M2967" s="75" t="b">
        <f xml:space="preserve"> IF(AND(Edges[Relationship Date (UTC)] &gt;= Misc!$O$2, Edges[Relationship Date (UTC)] &lt;= Misc!$P$2,Edges[Tweet Date (UTC)] &gt;= Misc!$O$3, Edges[Tweet Date (UTC)] &lt;= Misc!$P$3,TRUE), TRUE, FALSE)</f>
        <v>1</v>
      </c>
      <c r="N2967" s="70"/>
      <c r="O2967" s="87" t="s">
        <v>1908</v>
      </c>
      <c r="P2967" s="90">
        <v>44081.407361111109</v>
      </c>
      <c r="Q2967" s="87" t="s">
        <v>2654</v>
      </c>
      <c r="R2967" s="87"/>
      <c r="S2967" s="87"/>
      <c r="T2967" s="87" t="s">
        <v>2911</v>
      </c>
      <c r="U2967" s="90">
        <v>44081.407361111109</v>
      </c>
      <c r="V2967" s="92" t="s">
        <v>4903</v>
      </c>
      <c r="W2967" s="87"/>
      <c r="X2967" s="87"/>
      <c r="Y2967" s="96" t="s">
        <v>6903</v>
      </c>
      <c r="Z2967" s="87"/>
      <c r="AA2967" s="48">
        <v>0</v>
      </c>
      <c r="AB2967" s="49">
        <v>0</v>
      </c>
      <c r="AC2967" s="48">
        <v>0</v>
      </c>
      <c r="AD2967" s="49">
        <v>0</v>
      </c>
      <c r="AE2967" s="48">
        <v>0</v>
      </c>
      <c r="AF2967" s="49">
        <v>0</v>
      </c>
      <c r="AG2967" s="48">
        <v>7</v>
      </c>
      <c r="AH2967" s="49">
        <v>100</v>
      </c>
      <c r="AI2967" s="48">
        <v>7</v>
      </c>
    </row>
    <row r="2968" spans="1:35" x14ac:dyDescent="0.25">
      <c r="A2968" s="62" t="s">
        <v>1342</v>
      </c>
      <c r="B2968" s="62" t="s">
        <v>1906</v>
      </c>
      <c r="C2968" s="63"/>
      <c r="D2968" s="64"/>
      <c r="E2968" s="65"/>
      <c r="F2968" s="66"/>
      <c r="G2968" s="63"/>
      <c r="H2968" s="67"/>
      <c r="I2968" s="68"/>
      <c r="J2968" s="68"/>
      <c r="K2968" s="34"/>
      <c r="L2968" s="75">
        <v>2968</v>
      </c>
      <c r="M2968" s="75" t="b">
        <f xml:space="preserve"> IF(AND(Edges[Relationship Date (UTC)] &gt;= Misc!$O$2, Edges[Relationship Date (UTC)] &lt;= Misc!$P$2,Edges[Tweet Date (UTC)] &gt;= Misc!$O$3, Edges[Tweet Date (UTC)] &lt;= Misc!$P$3,TRUE), TRUE, FALSE)</f>
        <v>1</v>
      </c>
      <c r="N2968" s="70"/>
      <c r="O2968" s="87" t="s">
        <v>1908</v>
      </c>
      <c r="P2968" s="90">
        <v>44081.407418981478</v>
      </c>
      <c r="Q2968" s="87" t="s">
        <v>2654</v>
      </c>
      <c r="R2968" s="87"/>
      <c r="S2968" s="87"/>
      <c r="T2968" s="87" t="s">
        <v>2911</v>
      </c>
      <c r="U2968" s="90">
        <v>44081.407418981478</v>
      </c>
      <c r="V2968" s="92" t="s">
        <v>4904</v>
      </c>
      <c r="W2968" s="87"/>
      <c r="X2968" s="87"/>
      <c r="Y2968" s="96" t="s">
        <v>6904</v>
      </c>
      <c r="Z2968" s="87"/>
      <c r="AA2968" s="48">
        <v>0</v>
      </c>
      <c r="AB2968" s="49">
        <v>0</v>
      </c>
      <c r="AC2968" s="48">
        <v>0</v>
      </c>
      <c r="AD2968" s="49">
        <v>0</v>
      </c>
      <c r="AE2968" s="48">
        <v>0</v>
      </c>
      <c r="AF2968" s="49">
        <v>0</v>
      </c>
      <c r="AG2968" s="48">
        <v>7</v>
      </c>
      <c r="AH2968" s="49">
        <v>100</v>
      </c>
      <c r="AI2968" s="48">
        <v>7</v>
      </c>
    </row>
    <row r="2969" spans="1:35" x14ac:dyDescent="0.25">
      <c r="A2969" s="62" t="s">
        <v>1342</v>
      </c>
      <c r="B2969" s="62" t="s">
        <v>1906</v>
      </c>
      <c r="C2969" s="63"/>
      <c r="D2969" s="64"/>
      <c r="E2969" s="65"/>
      <c r="F2969" s="66"/>
      <c r="G2969" s="63"/>
      <c r="H2969" s="67"/>
      <c r="I2969" s="68"/>
      <c r="J2969" s="68"/>
      <c r="K2969" s="34"/>
      <c r="L2969" s="75">
        <v>2969</v>
      </c>
      <c r="M2969" s="75" t="b">
        <f xml:space="preserve"> IF(AND(Edges[Relationship Date (UTC)] &gt;= Misc!$O$2, Edges[Relationship Date (UTC)] &lt;= Misc!$P$2,Edges[Tweet Date (UTC)] &gt;= Misc!$O$3, Edges[Tweet Date (UTC)] &lt;= Misc!$P$3,TRUE), TRUE, FALSE)</f>
        <v>1</v>
      </c>
      <c r="N2969" s="70"/>
      <c r="O2969" s="87" t="s">
        <v>1908</v>
      </c>
      <c r="P2969" s="90">
        <v>44081.407569444447</v>
      </c>
      <c r="Q2969" s="87" t="s">
        <v>2654</v>
      </c>
      <c r="R2969" s="87"/>
      <c r="S2969" s="87"/>
      <c r="T2969" s="87" t="s">
        <v>2911</v>
      </c>
      <c r="U2969" s="90">
        <v>44081.407569444447</v>
      </c>
      <c r="V2969" s="92" t="s">
        <v>4905</v>
      </c>
      <c r="W2969" s="87"/>
      <c r="X2969" s="87"/>
      <c r="Y2969" s="96" t="s">
        <v>6905</v>
      </c>
      <c r="Z2969" s="87"/>
      <c r="AA2969" s="48">
        <v>0</v>
      </c>
      <c r="AB2969" s="49">
        <v>0</v>
      </c>
      <c r="AC2969" s="48">
        <v>0</v>
      </c>
      <c r="AD2969" s="49">
        <v>0</v>
      </c>
      <c r="AE2969" s="48">
        <v>0</v>
      </c>
      <c r="AF2969" s="49">
        <v>0</v>
      </c>
      <c r="AG2969" s="48">
        <v>7</v>
      </c>
      <c r="AH2969" s="49">
        <v>100</v>
      </c>
      <c r="AI2969" s="48">
        <v>7</v>
      </c>
    </row>
    <row r="2970" spans="1:35" x14ac:dyDescent="0.25">
      <c r="A2970" s="62" t="s">
        <v>1342</v>
      </c>
      <c r="B2970" s="62" t="s">
        <v>1906</v>
      </c>
      <c r="C2970" s="63"/>
      <c r="D2970" s="64"/>
      <c r="E2970" s="65"/>
      <c r="F2970" s="66"/>
      <c r="G2970" s="63"/>
      <c r="H2970" s="67"/>
      <c r="I2970" s="68"/>
      <c r="J2970" s="68"/>
      <c r="K2970" s="34"/>
      <c r="L2970" s="75">
        <v>2970</v>
      </c>
      <c r="M2970" s="75" t="b">
        <f xml:space="preserve"> IF(AND(Edges[Relationship Date (UTC)] &gt;= Misc!$O$2, Edges[Relationship Date (UTC)] &lt;= Misc!$P$2,Edges[Tweet Date (UTC)] &gt;= Misc!$O$3, Edges[Tweet Date (UTC)] &lt;= Misc!$P$3,TRUE), TRUE, FALSE)</f>
        <v>1</v>
      </c>
      <c r="N2970" s="70"/>
      <c r="O2970" s="87" t="s">
        <v>1908</v>
      </c>
      <c r="P2970" s="90">
        <v>44081.407638888886</v>
      </c>
      <c r="Q2970" s="87" t="s">
        <v>2654</v>
      </c>
      <c r="R2970" s="87"/>
      <c r="S2970" s="87"/>
      <c r="T2970" s="87" t="s">
        <v>2911</v>
      </c>
      <c r="U2970" s="90">
        <v>44081.407638888886</v>
      </c>
      <c r="V2970" s="92" t="s">
        <v>4906</v>
      </c>
      <c r="W2970" s="87"/>
      <c r="X2970" s="87"/>
      <c r="Y2970" s="96" t="s">
        <v>6906</v>
      </c>
      <c r="Z2970" s="87"/>
      <c r="AA2970" s="48">
        <v>0</v>
      </c>
      <c r="AB2970" s="49">
        <v>0</v>
      </c>
      <c r="AC2970" s="48">
        <v>0</v>
      </c>
      <c r="AD2970" s="49">
        <v>0</v>
      </c>
      <c r="AE2970" s="48">
        <v>0</v>
      </c>
      <c r="AF2970" s="49">
        <v>0</v>
      </c>
      <c r="AG2970" s="48">
        <v>7</v>
      </c>
      <c r="AH2970" s="49">
        <v>100</v>
      </c>
      <c r="AI2970" s="48">
        <v>7</v>
      </c>
    </row>
    <row r="2971" spans="1:35" x14ac:dyDescent="0.25">
      <c r="A2971" s="62" t="s">
        <v>1342</v>
      </c>
      <c r="B2971" s="62" t="s">
        <v>1906</v>
      </c>
      <c r="C2971" s="63"/>
      <c r="D2971" s="64"/>
      <c r="E2971" s="65"/>
      <c r="F2971" s="66"/>
      <c r="G2971" s="63"/>
      <c r="H2971" s="67"/>
      <c r="I2971" s="68"/>
      <c r="J2971" s="68"/>
      <c r="K2971" s="34"/>
      <c r="L2971" s="75">
        <v>2971</v>
      </c>
      <c r="M2971" s="75" t="b">
        <f xml:space="preserve"> IF(AND(Edges[Relationship Date (UTC)] &gt;= Misc!$O$2, Edges[Relationship Date (UTC)] &lt;= Misc!$P$2,Edges[Tweet Date (UTC)] &gt;= Misc!$O$3, Edges[Tweet Date (UTC)] &lt;= Misc!$P$3,TRUE), TRUE, FALSE)</f>
        <v>1</v>
      </c>
      <c r="N2971" s="70"/>
      <c r="O2971" s="87" t="s">
        <v>1908</v>
      </c>
      <c r="P2971" s="90">
        <v>44081.407685185186</v>
      </c>
      <c r="Q2971" s="87" t="s">
        <v>2651</v>
      </c>
      <c r="R2971" s="87"/>
      <c r="S2971" s="87"/>
      <c r="T2971" s="87" t="s">
        <v>2909</v>
      </c>
      <c r="U2971" s="90">
        <v>44081.407685185186</v>
      </c>
      <c r="V2971" s="92" t="s">
        <v>4897</v>
      </c>
      <c r="W2971" s="87"/>
      <c r="X2971" s="87"/>
      <c r="Y2971" s="96" t="s">
        <v>6897</v>
      </c>
      <c r="Z2971" s="87"/>
      <c r="AA2971" s="48">
        <v>0</v>
      </c>
      <c r="AB2971" s="49">
        <v>0</v>
      </c>
      <c r="AC2971" s="48">
        <v>0</v>
      </c>
      <c r="AD2971" s="49">
        <v>0</v>
      </c>
      <c r="AE2971" s="48">
        <v>0</v>
      </c>
      <c r="AF2971" s="49">
        <v>0</v>
      </c>
      <c r="AG2971" s="48">
        <v>8</v>
      </c>
      <c r="AH2971" s="49">
        <v>100</v>
      </c>
      <c r="AI2971" s="48">
        <v>8</v>
      </c>
    </row>
    <row r="2972" spans="1:35" x14ac:dyDescent="0.25">
      <c r="A2972" s="62" t="s">
        <v>1342</v>
      </c>
      <c r="B2972" s="62" t="s">
        <v>1906</v>
      </c>
      <c r="C2972" s="63"/>
      <c r="D2972" s="64"/>
      <c r="E2972" s="65"/>
      <c r="F2972" s="66"/>
      <c r="G2972" s="63"/>
      <c r="H2972" s="67"/>
      <c r="I2972" s="68"/>
      <c r="J2972" s="68"/>
      <c r="K2972" s="34"/>
      <c r="L2972" s="75">
        <v>2972</v>
      </c>
      <c r="M2972" s="75" t="b">
        <f xml:space="preserve"> IF(AND(Edges[Relationship Date (UTC)] &gt;= Misc!$O$2, Edges[Relationship Date (UTC)] &lt;= Misc!$P$2,Edges[Tweet Date (UTC)] &gt;= Misc!$O$3, Edges[Tweet Date (UTC)] &lt;= Misc!$P$3,TRUE), TRUE, FALSE)</f>
        <v>1</v>
      </c>
      <c r="N2972" s="70"/>
      <c r="O2972" s="87" t="s">
        <v>1908</v>
      </c>
      <c r="P2972" s="90">
        <v>44081.409432870372</v>
      </c>
      <c r="Q2972" s="87" t="s">
        <v>2652</v>
      </c>
      <c r="R2972" s="87"/>
      <c r="S2972" s="87"/>
      <c r="T2972" s="87" t="s">
        <v>2910</v>
      </c>
      <c r="U2972" s="90">
        <v>44081.409432870372</v>
      </c>
      <c r="V2972" s="92" t="s">
        <v>4900</v>
      </c>
      <c r="W2972" s="87"/>
      <c r="X2972" s="87"/>
      <c r="Y2972" s="96" t="s">
        <v>6900</v>
      </c>
      <c r="Z2972" s="87"/>
      <c r="AA2972" s="48">
        <v>0</v>
      </c>
      <c r="AB2972" s="49">
        <v>0</v>
      </c>
      <c r="AC2972" s="48">
        <v>0</v>
      </c>
      <c r="AD2972" s="49">
        <v>0</v>
      </c>
      <c r="AE2972" s="48">
        <v>0</v>
      </c>
      <c r="AF2972" s="49">
        <v>0</v>
      </c>
      <c r="AG2972" s="48">
        <v>8</v>
      </c>
      <c r="AH2972" s="49">
        <v>100</v>
      </c>
      <c r="AI2972" s="48">
        <v>8</v>
      </c>
    </row>
    <row r="2973" spans="1:35" x14ac:dyDescent="0.25">
      <c r="A2973" s="62" t="s">
        <v>1343</v>
      </c>
      <c r="B2973" s="62" t="s">
        <v>1907</v>
      </c>
      <c r="C2973" s="63"/>
      <c r="D2973" s="64"/>
      <c r="E2973" s="65"/>
      <c r="F2973" s="66"/>
      <c r="G2973" s="63"/>
      <c r="H2973" s="67"/>
      <c r="I2973" s="68"/>
      <c r="J2973" s="68"/>
      <c r="K2973" s="34"/>
      <c r="L2973" s="75">
        <v>2973</v>
      </c>
      <c r="M2973" s="75" t="b">
        <f xml:space="preserve"> IF(AND(Edges[Relationship Date (UTC)] &gt;= Misc!$O$2, Edges[Relationship Date (UTC)] &lt;= Misc!$P$2,Edges[Tweet Date (UTC)] &gt;= Misc!$O$3, Edges[Tweet Date (UTC)] &lt;= Misc!$P$3,TRUE), TRUE, FALSE)</f>
        <v>1</v>
      </c>
      <c r="N2973" s="70"/>
      <c r="O2973" s="87" t="s">
        <v>1908</v>
      </c>
      <c r="P2973" s="90">
        <v>44081.39875</v>
      </c>
      <c r="Q2973" s="87" t="s">
        <v>2655</v>
      </c>
      <c r="R2973" s="87"/>
      <c r="S2973" s="87"/>
      <c r="T2973" s="87" t="s">
        <v>2743</v>
      </c>
      <c r="U2973" s="90">
        <v>44081.39875</v>
      </c>
      <c r="V2973" s="92" t="s">
        <v>4907</v>
      </c>
      <c r="W2973" s="87"/>
      <c r="X2973" s="87"/>
      <c r="Y2973" s="96" t="s">
        <v>6907</v>
      </c>
      <c r="Z2973" s="87"/>
      <c r="AA2973" s="48">
        <v>0</v>
      </c>
      <c r="AB2973" s="49">
        <v>0</v>
      </c>
      <c r="AC2973" s="48">
        <v>0</v>
      </c>
      <c r="AD2973" s="49">
        <v>0</v>
      </c>
      <c r="AE2973" s="48">
        <v>0</v>
      </c>
      <c r="AF2973" s="49">
        <v>0</v>
      </c>
      <c r="AG2973" s="48">
        <v>37</v>
      </c>
      <c r="AH2973" s="49">
        <v>100</v>
      </c>
      <c r="AI2973" s="48">
        <v>37</v>
      </c>
    </row>
    <row r="2974" spans="1:35" x14ac:dyDescent="0.25">
      <c r="A2974" s="62" t="s">
        <v>1343</v>
      </c>
      <c r="B2974" s="62" t="s">
        <v>1165</v>
      </c>
      <c r="C2974" s="63"/>
      <c r="D2974" s="64"/>
      <c r="E2974" s="65"/>
      <c r="F2974" s="66"/>
      <c r="G2974" s="63"/>
      <c r="H2974" s="67"/>
      <c r="I2974" s="68"/>
      <c r="J2974" s="68"/>
      <c r="K2974" s="34"/>
      <c r="L2974" s="75">
        <v>2974</v>
      </c>
      <c r="M2974" s="75" t="b">
        <f xml:space="preserve"> IF(AND(Edges[Relationship Date (UTC)] &gt;= Misc!$O$2, Edges[Relationship Date (UTC)] &lt;= Misc!$P$2,Edges[Tweet Date (UTC)] &gt;= Misc!$O$3, Edges[Tweet Date (UTC)] &lt;= Misc!$P$3,TRUE), TRUE, FALSE)</f>
        <v>1</v>
      </c>
      <c r="N2974" s="70"/>
      <c r="O2974" s="87" t="s">
        <v>1908</v>
      </c>
      <c r="P2974" s="90">
        <v>44081.409444444442</v>
      </c>
      <c r="Q2974" s="87" t="s">
        <v>2656</v>
      </c>
      <c r="R2974" s="87"/>
      <c r="S2974" s="87"/>
      <c r="T2974" s="87"/>
      <c r="U2974" s="90">
        <v>44081.409444444442</v>
      </c>
      <c r="V2974" s="92" t="s">
        <v>4908</v>
      </c>
      <c r="W2974" s="87"/>
      <c r="X2974" s="87"/>
      <c r="Y2974" s="96" t="s">
        <v>6908</v>
      </c>
      <c r="Z2974" s="87"/>
      <c r="AA2974" s="48">
        <v>0</v>
      </c>
      <c r="AB2974" s="49">
        <v>0</v>
      </c>
      <c r="AC2974" s="48">
        <v>0</v>
      </c>
      <c r="AD2974" s="49">
        <v>0</v>
      </c>
      <c r="AE2974" s="48">
        <v>0</v>
      </c>
      <c r="AF2974" s="49">
        <v>0</v>
      </c>
      <c r="AG2974" s="48">
        <v>45</v>
      </c>
      <c r="AH2974" s="49">
        <v>100</v>
      </c>
      <c r="AI2974" s="48">
        <v>45</v>
      </c>
    </row>
    <row r="2975" spans="1:35" x14ac:dyDescent="0.25">
      <c r="A2975" s="62" t="s">
        <v>1165</v>
      </c>
      <c r="B2975" s="62" t="s">
        <v>1165</v>
      </c>
      <c r="C2975" s="63"/>
      <c r="D2975" s="64"/>
      <c r="E2975" s="65"/>
      <c r="F2975" s="66"/>
      <c r="G2975" s="63"/>
      <c r="H2975" s="67"/>
      <c r="I2975" s="68"/>
      <c r="J2975" s="68"/>
      <c r="K2975" s="34"/>
      <c r="L2975" s="75">
        <v>2975</v>
      </c>
      <c r="M2975" s="75" t="b">
        <f xml:space="preserve"> IF(AND(Edges[Relationship Date (UTC)] &gt;= Misc!$O$2, Edges[Relationship Date (UTC)] &lt;= Misc!$P$2,Edges[Tweet Date (UTC)] &gt;= Misc!$O$3, Edges[Tweet Date (UTC)] &lt;= Misc!$P$3,TRUE), TRUE, FALSE)</f>
        <v>1</v>
      </c>
      <c r="N2975" s="70"/>
      <c r="O2975" s="87" t="s">
        <v>178</v>
      </c>
      <c r="P2975" s="90">
        <v>44081.381631944445</v>
      </c>
      <c r="Q2975" s="87" t="s">
        <v>2657</v>
      </c>
      <c r="R2975" s="92" t="s">
        <v>2677</v>
      </c>
      <c r="S2975" s="87" t="s">
        <v>2738</v>
      </c>
      <c r="T2975" s="87" t="s">
        <v>2743</v>
      </c>
      <c r="U2975" s="90">
        <v>44081.381631944445</v>
      </c>
      <c r="V2975" s="92" t="s">
        <v>4909</v>
      </c>
      <c r="W2975" s="87"/>
      <c r="X2975" s="87"/>
      <c r="Y2975" s="96" t="s">
        <v>6909</v>
      </c>
      <c r="Z2975" s="87"/>
      <c r="AA2975" s="48">
        <v>0</v>
      </c>
      <c r="AB2975" s="49">
        <v>0</v>
      </c>
      <c r="AC2975" s="48">
        <v>0</v>
      </c>
      <c r="AD2975" s="49">
        <v>0</v>
      </c>
      <c r="AE2975" s="48">
        <v>0</v>
      </c>
      <c r="AF2975" s="49">
        <v>0</v>
      </c>
      <c r="AG2975" s="48">
        <v>14</v>
      </c>
      <c r="AH2975" s="49">
        <v>100</v>
      </c>
      <c r="AI2975" s="48">
        <v>14</v>
      </c>
    </row>
    <row r="2976" spans="1:35" x14ac:dyDescent="0.25">
      <c r="A2976" s="62" t="s">
        <v>1165</v>
      </c>
      <c r="B2976" s="62" t="s">
        <v>1165</v>
      </c>
      <c r="C2976" s="63"/>
      <c r="D2976" s="64"/>
      <c r="E2976" s="65"/>
      <c r="F2976" s="66"/>
      <c r="G2976" s="63"/>
      <c r="H2976" s="67"/>
      <c r="I2976" s="68"/>
      <c r="J2976" s="68"/>
      <c r="K2976" s="34"/>
      <c r="L2976" s="75">
        <v>2976</v>
      </c>
      <c r="M2976" s="75" t="b">
        <f xml:space="preserve"> IF(AND(Edges[Relationship Date (UTC)] &gt;= Misc!$O$2, Edges[Relationship Date (UTC)] &lt;= Misc!$P$2,Edges[Tweet Date (UTC)] &gt;= Misc!$O$3, Edges[Tweet Date (UTC)] &lt;= Misc!$P$3,TRUE), TRUE, FALSE)</f>
        <v>1</v>
      </c>
      <c r="N2976" s="70"/>
      <c r="O2976" s="87" t="s">
        <v>178</v>
      </c>
      <c r="P2976" s="90">
        <v>44081.387685185182</v>
      </c>
      <c r="Q2976" s="87" t="s">
        <v>2531</v>
      </c>
      <c r="R2976" s="87"/>
      <c r="S2976" s="87"/>
      <c r="T2976" s="87" t="s">
        <v>2743</v>
      </c>
      <c r="U2976" s="90">
        <v>44081.387685185182</v>
      </c>
      <c r="V2976" s="92" t="s">
        <v>4910</v>
      </c>
      <c r="W2976" s="87"/>
      <c r="X2976" s="87"/>
      <c r="Y2976" s="96" t="s">
        <v>6910</v>
      </c>
      <c r="Z2976" s="87"/>
      <c r="AA2976" s="48">
        <v>0</v>
      </c>
      <c r="AB2976" s="49">
        <v>0</v>
      </c>
      <c r="AC2976" s="48">
        <v>0</v>
      </c>
      <c r="AD2976" s="49">
        <v>0</v>
      </c>
      <c r="AE2976" s="48">
        <v>0</v>
      </c>
      <c r="AF2976" s="49">
        <v>0</v>
      </c>
      <c r="AG2976" s="48">
        <v>20</v>
      </c>
      <c r="AH2976" s="49">
        <v>100</v>
      </c>
      <c r="AI2976" s="48">
        <v>20</v>
      </c>
    </row>
    <row r="2977" spans="1:35" x14ac:dyDescent="0.25">
      <c r="A2977" s="76" t="s">
        <v>1344</v>
      </c>
      <c r="B2977" s="76" t="s">
        <v>1165</v>
      </c>
      <c r="C2977" s="77"/>
      <c r="D2977" s="78"/>
      <c r="E2977" s="79"/>
      <c r="F2977" s="80"/>
      <c r="G2977" s="77"/>
      <c r="H2977" s="81"/>
      <c r="I2977" s="82"/>
      <c r="J2977" s="82"/>
      <c r="K2977" s="83"/>
      <c r="L2977" s="84">
        <v>2977</v>
      </c>
      <c r="M2977" s="84" t="b">
        <f xml:space="preserve"> IF(AND(Edges[Relationship Date (UTC)] &gt;= Misc!$O$2, Edges[Relationship Date (UTC)] &lt;= Misc!$P$2,Edges[Tweet Date (UTC)] &gt;= Misc!$O$3, Edges[Tweet Date (UTC)] &lt;= Misc!$P$3,TRUE), TRUE, FALSE)</f>
        <v>1</v>
      </c>
      <c r="N2977" s="85"/>
      <c r="O2977" s="88" t="s">
        <v>1908</v>
      </c>
      <c r="P2977" s="91">
        <v>44081.409456018519</v>
      </c>
      <c r="Q2977" s="88" t="s">
        <v>2219</v>
      </c>
      <c r="R2977" s="88"/>
      <c r="S2977" s="88"/>
      <c r="T2977" s="88" t="s">
        <v>2743</v>
      </c>
      <c r="U2977" s="91">
        <v>44081.409456018519</v>
      </c>
      <c r="V2977" s="94" t="s">
        <v>4911</v>
      </c>
      <c r="W2977" s="88"/>
      <c r="X2977" s="88"/>
      <c r="Y2977" s="97" t="s">
        <v>6911</v>
      </c>
      <c r="Z2977" s="88"/>
      <c r="AA2977" s="48">
        <v>0</v>
      </c>
      <c r="AB2977" s="49">
        <v>0</v>
      </c>
      <c r="AC2977" s="48">
        <v>0</v>
      </c>
      <c r="AD2977" s="49">
        <v>0</v>
      </c>
      <c r="AE2977" s="48">
        <v>0</v>
      </c>
      <c r="AF2977" s="49">
        <v>0</v>
      </c>
      <c r="AG2977" s="48">
        <v>16</v>
      </c>
      <c r="AH2977" s="49">
        <v>100</v>
      </c>
      <c r="AI2977" s="48">
        <v>16</v>
      </c>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977"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977" xr:uid="{00000000-0002-0000-0000-000001000000}"/>
    <dataValidation allowBlank="1" showErrorMessage="1" sqref="N2:N2977"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977"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977" xr:uid="{00000000-0002-0000-0000-000004000000}"/>
    <dataValidation allowBlank="1" showInputMessage="1" promptTitle="Edge Color" prompt="To select an optional edge color, right-click and select Select Color on the right-click menu." sqref="C3:C2977" xr:uid="{00000000-0002-0000-0000-000005000000}"/>
    <dataValidation allowBlank="1" showInputMessage="1" errorTitle="Invalid Edge Width" error="The optional edge width must be a whole number between 1 and 10." promptTitle="Edge Width" prompt="Enter an optional edge width between 1 and 10." sqref="D3:D2977"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2977"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977" xr:uid="{00000000-0002-0000-0000-000008000000}">
      <formula1>ValidEdgeVisibilities</formula1>
    </dataValidation>
    <dataValidation allowBlank="1" showInputMessage="1" showErrorMessage="1" promptTitle="Vertex 1 Name" prompt="Enter the name of the edge's first vertex." sqref="A3:A2977" xr:uid="{00000000-0002-0000-0000-000009000000}"/>
    <dataValidation allowBlank="1" showInputMessage="1" showErrorMessage="1" promptTitle="Vertex 2 Name" prompt="Enter the name of the edge's second vertex." sqref="B3:B2977"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2977"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977"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977" xr:uid="{00000000-0002-0000-0000-00000D000000}"/>
  </dataValidations>
  <hyperlinks>
    <hyperlink ref="R55" r:id="rId1" xr:uid="{4BF34385-9CFB-44A7-B61B-5E87AC3476F7}"/>
    <hyperlink ref="R113" r:id="rId2" xr:uid="{7BE6DB00-2254-4DDE-9170-0A8F997FF9E3}"/>
    <hyperlink ref="R182" r:id="rId3" xr:uid="{633B35D7-B073-458A-A14E-D5190B62EC66}"/>
    <hyperlink ref="R183" r:id="rId4" xr:uid="{6B946BA2-F958-4E3D-8611-B2F7147A6498}"/>
    <hyperlink ref="R184" r:id="rId5" xr:uid="{BD6EF30E-D39D-4D84-9168-944D46B5963F}"/>
    <hyperlink ref="R185" r:id="rId6" xr:uid="{44B38BA3-4114-458C-89BC-AC71BB13CCB7}"/>
    <hyperlink ref="R186" r:id="rId7" xr:uid="{0E9840AC-290F-44F7-A31D-3AE8490616C7}"/>
    <hyperlink ref="R199" r:id="rId8" xr:uid="{FD9CBB99-2B23-484A-A3BE-64DC21664EF4}"/>
    <hyperlink ref="R299" r:id="rId9" xr:uid="{99B3EE74-E11C-4989-948A-008EB3F82E46}"/>
    <hyperlink ref="R413" r:id="rId10" xr:uid="{35165D74-1E3C-4200-B43E-8FBC9F16B5A1}"/>
    <hyperlink ref="R536" r:id="rId11" xr:uid="{B6404536-1DE9-48D9-8D37-738AD0B64293}"/>
    <hyperlink ref="R537" r:id="rId12" xr:uid="{D03A93ED-F321-47A5-90F5-F4D454B1F739}"/>
    <hyperlink ref="R538" r:id="rId13" xr:uid="{F5F658E3-7120-4575-AEFE-261FAA61351E}"/>
    <hyperlink ref="R539" r:id="rId14" xr:uid="{3FD39A31-5417-48BF-8073-46979FC5305F}"/>
    <hyperlink ref="R540" r:id="rId15" xr:uid="{6BC1C86A-DC91-49A1-80FB-70067D76F4BF}"/>
    <hyperlink ref="R541" r:id="rId16" xr:uid="{A81D941F-BC67-4DD2-BC1E-E44EFE89DBCD}"/>
    <hyperlink ref="R751" r:id="rId17" xr:uid="{FD86F9BF-4661-40FF-9F35-AC6157031EDB}"/>
    <hyperlink ref="R775" r:id="rId18" xr:uid="{528EF413-5CB4-4A23-A413-F1FB21CDE145}"/>
    <hyperlink ref="R820" r:id="rId19" xr:uid="{1BFFBFA9-69B3-4CEB-BF0B-AF9E93E24EA8}"/>
    <hyperlink ref="R825" r:id="rId20" xr:uid="{C80EFA65-80B8-4313-B99C-451C04A268A8}"/>
    <hyperlink ref="R826" r:id="rId21" xr:uid="{6E5CC268-20D6-4195-808F-BA22557E571C}"/>
    <hyperlink ref="R827" r:id="rId22" xr:uid="{FEFD7051-4018-4630-9CF2-B3261F19DE2E}"/>
    <hyperlink ref="R833" r:id="rId23" xr:uid="{37CA53CC-50B4-4CFF-AC98-F2E3D9321F9D}"/>
    <hyperlink ref="R861" r:id="rId24" xr:uid="{AFAF62DC-4475-4643-A540-735F09AD0465}"/>
    <hyperlink ref="R902" r:id="rId25" xr:uid="{285761E6-8037-42B6-AA72-6C8A001A4A56}"/>
    <hyperlink ref="R916" r:id="rId26" xr:uid="{7DD63C1F-DF0D-41AD-B65E-7C8E55072426}"/>
    <hyperlink ref="R994" r:id="rId27" xr:uid="{A156238B-3447-49D1-971B-C927173866A1}"/>
    <hyperlink ref="R1019" r:id="rId28" xr:uid="{B73DEC08-5968-48AD-A3DB-87F551AC6AF3}"/>
    <hyperlink ref="R1129" r:id="rId29" xr:uid="{563ED5E6-4DA1-424C-9B7C-1E5E494A6676}"/>
    <hyperlink ref="R1130" r:id="rId30" xr:uid="{BB7603BA-F9A1-4120-A353-9F02E9F87436}"/>
    <hyperlink ref="R1163" r:id="rId31" xr:uid="{5DDD9F01-D408-45BC-BD12-5AEC27F18B75}"/>
    <hyperlink ref="R1170" r:id="rId32" xr:uid="{A7378B62-89AA-4BB5-8C2E-AE78AB2A955B}"/>
    <hyperlink ref="R1249" r:id="rId33" xr:uid="{472FD232-B2CE-4906-B930-B42AEE54DC61}"/>
    <hyperlink ref="R1317" r:id="rId34" xr:uid="{DC6841AB-BBE4-467F-A59B-869F19AF45FF}"/>
    <hyperlink ref="R1360" r:id="rId35" xr:uid="{B120D3F1-613A-4974-B978-86DE9CFDF08A}"/>
    <hyperlink ref="R1419" r:id="rId36" xr:uid="{DBA615C9-7910-421E-B154-C75236591664}"/>
    <hyperlink ref="R1446" r:id="rId37" xr:uid="{CF66E182-C3CB-4D6F-8C49-A6AC83F27D5B}"/>
    <hyperlink ref="R1466" r:id="rId38" xr:uid="{AFA317AE-B20E-4300-AA3F-C803D6971A35}"/>
    <hyperlink ref="R1498" r:id="rId39" xr:uid="{CED7884C-224B-44F1-93DE-3E23FB8949AC}"/>
    <hyperlink ref="R1596" r:id="rId40" xr:uid="{AAEF3165-4021-436B-A3A8-3803C16D768E}"/>
    <hyperlink ref="R1597" r:id="rId41" xr:uid="{88436B4A-DD79-42D6-A072-738892670ACF}"/>
    <hyperlink ref="R1601" r:id="rId42" xr:uid="{FE385857-7168-42E1-A307-CD54D1996588}"/>
    <hyperlink ref="R1674" r:id="rId43" xr:uid="{3769AF24-35BF-43C9-A4B6-B10F139A3EEC}"/>
    <hyperlink ref="R1722" r:id="rId44" xr:uid="{93EC1F95-AB0F-47D8-9D57-178D49D98FE2}"/>
    <hyperlink ref="R1726" r:id="rId45" xr:uid="{8DBE4ADC-17A9-4B47-BF25-F48B4402BD5E}"/>
    <hyperlink ref="R1727" r:id="rId46" xr:uid="{75517BC8-69EA-47FF-85A6-EB0A854E4B8F}"/>
    <hyperlink ref="R1728" r:id="rId47" xr:uid="{A8B61993-EC3A-4955-8B63-70BCD362FA6E}"/>
    <hyperlink ref="R1729" r:id="rId48" xr:uid="{C2E9DC15-87A2-4DD8-9817-189B7003564D}"/>
    <hyperlink ref="R1730" r:id="rId49" xr:uid="{66BB3C4B-C0A0-45C3-94DD-D63E0F0D6A75}"/>
    <hyperlink ref="R1731" r:id="rId50" xr:uid="{3BB29C2F-F773-4861-ACC3-6CDCBCE207B9}"/>
    <hyperlink ref="R1744" r:id="rId51" xr:uid="{37CBDEFD-28E5-4193-8E69-9132C3B97231}"/>
    <hyperlink ref="R1745" r:id="rId52" xr:uid="{225FA623-DF69-4D56-B404-7E56372DD4C2}"/>
    <hyperlink ref="R1781" r:id="rId53" xr:uid="{E2F70536-B475-40E9-BB20-540DBA855647}"/>
    <hyperlink ref="R1792" r:id="rId54" xr:uid="{F8493F70-6065-4D91-A714-AC1F2B0CFB83}"/>
    <hyperlink ref="R2058" r:id="rId55" xr:uid="{C9F1CBE2-D433-44A6-860C-F4E057CF9929}"/>
    <hyperlink ref="R2066" r:id="rId56" xr:uid="{54A78808-FA5A-4F55-92D0-161BD76A16B4}"/>
    <hyperlink ref="R2067" r:id="rId57" xr:uid="{B4B73E3B-D076-46E8-B5D6-9A5F14845499}"/>
    <hyperlink ref="R2088" r:id="rId58" xr:uid="{88EEDBEE-682F-405F-B97F-39EE85CDEBD6}"/>
    <hyperlink ref="R2093" r:id="rId59" xr:uid="{0788EF48-2087-4357-9D30-DA074395C1F7}"/>
    <hyperlink ref="R2109" r:id="rId60" xr:uid="{CE61D4E9-DB5E-45A3-92FB-94BA0845BC8C}"/>
    <hyperlink ref="R2251" r:id="rId61" xr:uid="{08053394-2C5F-4DCE-BA20-2241B377CF37}"/>
    <hyperlink ref="R2252" r:id="rId62" xr:uid="{30CB86A1-385B-4B72-B6CF-A75DA53C8A90}"/>
    <hyperlink ref="R2253" r:id="rId63" xr:uid="{E5073FB5-0EC7-44B7-BE8F-3E871138BB4E}"/>
    <hyperlink ref="R2389" r:id="rId64" xr:uid="{E99D37A0-4FCA-41F4-B466-AB295B26D251}"/>
    <hyperlink ref="R2390" r:id="rId65" xr:uid="{0335B01D-4990-4EB1-A1C4-E85FFCE0680C}"/>
    <hyperlink ref="R2440" r:id="rId66" xr:uid="{2C422DBA-11B5-41DF-A7EE-12E26DA98CEA}"/>
    <hyperlink ref="R2460" r:id="rId67" xr:uid="{C7C1AFBC-7A06-4E63-ACB8-AD8A4431B868}"/>
    <hyperlink ref="R2461" r:id="rId68" xr:uid="{45647BEA-A437-469B-8F30-F643B058C292}"/>
    <hyperlink ref="R2505" r:id="rId69" xr:uid="{6F80214E-4A6B-4B90-A615-509168E6EA0A}"/>
    <hyperlink ref="R2506" r:id="rId70" xr:uid="{B3504583-F468-4BDF-B906-C0BEC45B6701}"/>
    <hyperlink ref="R2514" r:id="rId71" xr:uid="{EE8A65FB-DE2B-4FD0-A0AD-1BD7581A17B5}"/>
    <hyperlink ref="R2553" r:id="rId72" xr:uid="{A23748B4-836B-4D9B-B343-5698F485FF64}"/>
    <hyperlink ref="R2557" r:id="rId73" xr:uid="{BBB53CC7-DFB9-4CF5-8BBE-ED5B929D1ADE}"/>
    <hyperlink ref="R2622" r:id="rId74" xr:uid="{324DE1C6-A617-4FEC-AF62-609B442608C3}"/>
    <hyperlink ref="R2623" r:id="rId75" xr:uid="{A0C69DBD-AC59-4C1C-9000-ECC82597C963}"/>
    <hyperlink ref="R2628" r:id="rId76" xr:uid="{544BD0CF-7D13-4A59-B19C-678F0426E4D5}"/>
    <hyperlink ref="R2676" r:id="rId77" xr:uid="{119B487A-6D03-441D-9347-0EC613E0846A}"/>
    <hyperlink ref="R2677" r:id="rId78" xr:uid="{63DE8AA3-46E9-4308-95EE-421DEFE949AF}"/>
    <hyperlink ref="R2691" r:id="rId79" xr:uid="{824B38E9-4C68-4E5A-B7B5-6118649BC68B}"/>
    <hyperlink ref="R2693" r:id="rId80" xr:uid="{17103DA0-F033-4D83-8D11-518E253579A2}"/>
    <hyperlink ref="R2695" r:id="rId81" xr:uid="{E49357CF-F893-4A46-B42E-315FFBA307B1}"/>
    <hyperlink ref="R2710" r:id="rId82" xr:uid="{EAD45DB7-F2BF-4097-8B86-0EEC86F53EC5}"/>
    <hyperlink ref="R2716" r:id="rId83" xr:uid="{A4875DD8-E316-4567-8AF6-724E226740C4}"/>
    <hyperlink ref="R2718" r:id="rId84" xr:uid="{66255916-24CD-4433-A03C-EA6D2CEDE1F1}"/>
    <hyperlink ref="R2719" r:id="rId85" xr:uid="{8093B268-BA04-45F7-AC1D-A0734893A4A5}"/>
    <hyperlink ref="R2720" r:id="rId86" xr:uid="{6FF54CB5-79F3-4CD5-88FD-28A76BFE1B02}"/>
    <hyperlink ref="R2731" r:id="rId87" xr:uid="{6B673154-AC0D-4597-8D45-1E1F6C372BF7}"/>
    <hyperlink ref="R2732" r:id="rId88" xr:uid="{E4979559-A6D5-45CC-960B-BE26802A2179}"/>
    <hyperlink ref="R2761" r:id="rId89" xr:uid="{1EB2568A-78C8-4686-82C6-0BC4DF85B4D4}"/>
    <hyperlink ref="R2764" r:id="rId90" xr:uid="{47A23CFE-0DEA-4F6F-B73F-019954CC91F6}"/>
    <hyperlink ref="R2766" r:id="rId91" xr:uid="{466095C4-93DA-4688-BD5F-0802653439C7}"/>
    <hyperlink ref="R2770" r:id="rId92" xr:uid="{00103D49-3CAB-4D6B-A63C-C841B97DFCEB}"/>
    <hyperlink ref="R2791" r:id="rId93" xr:uid="{5264465E-1C0F-4079-8B00-891E28F2CE2A}"/>
    <hyperlink ref="R2793" r:id="rId94" xr:uid="{CB6E7D6D-869B-4CAA-9B9E-18717ED1BF16}"/>
    <hyperlink ref="R2827" r:id="rId95" xr:uid="{EA2E6E57-891D-4CCF-A1EA-01FC174199AC}"/>
    <hyperlink ref="R2844" r:id="rId96" xr:uid="{A4C37CC7-3C2B-4CF5-A266-00A9FB5175EA}"/>
    <hyperlink ref="R2846" r:id="rId97" xr:uid="{AF999522-329E-4F02-884F-DECD172ACA30}"/>
    <hyperlink ref="R2848" r:id="rId98" xr:uid="{4B6C93FD-0F49-4194-BA1E-882354B07DDA}"/>
    <hyperlink ref="R2850" r:id="rId99" xr:uid="{B1010A04-0653-453E-98C7-D9089629AB21}"/>
    <hyperlink ref="R2866" r:id="rId100" xr:uid="{76999C6C-9BCB-4653-928C-AA275D3330B9}"/>
    <hyperlink ref="R2872" r:id="rId101" xr:uid="{D51970E2-4823-4B90-9DA9-838069BCC804}"/>
    <hyperlink ref="R2877" r:id="rId102" xr:uid="{E00C4E94-962A-41D0-B71D-F113B41B03BA}"/>
    <hyperlink ref="R2891" r:id="rId103" xr:uid="{AB26CE77-47E9-445F-824E-1F01F0DE2515}"/>
    <hyperlink ref="R2894" r:id="rId104" xr:uid="{AC933C64-2A6B-4E9C-B78C-C79974B55C7F}"/>
    <hyperlink ref="R2895" r:id="rId105" xr:uid="{A97BB438-9012-4CC2-BFFF-44040D767E54}"/>
    <hyperlink ref="R2896" r:id="rId106" xr:uid="{985E0A72-862C-4EEF-AE9B-EE79CD129775}"/>
    <hyperlink ref="R2904" r:id="rId107" xr:uid="{756ECBCD-C214-453B-98CD-4F709370D3FA}"/>
    <hyperlink ref="R2975" r:id="rId108" xr:uid="{0BCBD5FD-5B05-495F-8DC7-6153C539D447}"/>
    <hyperlink ref="V3" r:id="rId109" location="!/tallurichakrav3/status/1302892696877498368" xr:uid="{71389F7C-E3F9-4E72-AA42-1666528B942C}"/>
    <hyperlink ref="V4" r:id="rId110" location="!/gaurav84390320/status/1302892712228610049" xr:uid="{D2E99384-2246-47C5-8DBE-94C3576A100D}"/>
    <hyperlink ref="V5" r:id="rId111" location="!/gaurav30326601/status/1302892726875312133" xr:uid="{156146E1-072C-462C-9A7C-EC1C2F913D94}"/>
    <hyperlink ref="V6" r:id="rId112" location="!/kumar_arahul/status/1302892752162623488" xr:uid="{2F0D625E-28F9-43FB-B8C7-976A4A8E2BC6}"/>
    <hyperlink ref="V7" r:id="rId113" location="!/rajeshkrpat/status/1302892754708525056" xr:uid="{49234A62-5935-4B07-8C08-60EA9BAB199C}"/>
    <hyperlink ref="V8" r:id="rId114" location="!/pyadav720/status/1302892762539257857" xr:uid="{71E62BC7-B31D-41FA-8763-2CF05AF5C90A}"/>
    <hyperlink ref="V9" r:id="rId115" location="!/gmansari199/status/1302892765043335169" xr:uid="{47094F74-B0CC-4EAD-AA7B-9DFE987B1998}"/>
    <hyperlink ref="V10" r:id="rId116" location="!/gmansari199/status/1302892765043335169" xr:uid="{1D0D340E-9B4B-43DF-A92A-00C314E88F73}"/>
    <hyperlink ref="V11" r:id="rId117" location="!/maansin30435405/status/1302892769204031489" xr:uid="{7FB40EED-3937-4B05-9C50-E21D01F80286}"/>
    <hyperlink ref="V12" r:id="rId118" location="!/maansin30435405/status/1302892769204031489" xr:uid="{46BF69DD-1AAC-4653-8E7D-68C07EEFF8DC}"/>
    <hyperlink ref="V13" r:id="rId119" location="!/tousiflikewind/status/1302892773029281792" xr:uid="{E19BE56F-C984-40BE-BD59-5FAE3C57DA99}"/>
    <hyperlink ref="V14" r:id="rId120" location="!/ujjwalt18767944/status/1302892776640581632" xr:uid="{65120956-ECCF-46A6-AF81-4E068205C8D1}"/>
    <hyperlink ref="V15" r:id="rId121" location="!/ujjwalt18767944/status/1302892776640581632" xr:uid="{3C452C59-64DD-4FBC-BD53-66A1DDC35B5D}"/>
    <hyperlink ref="V16" r:id="rId122" location="!/surajmahore2/status/1302892779538767872" xr:uid="{265F43CE-2E1C-4E6F-9A01-746FEBA4EADC}"/>
    <hyperlink ref="V17" r:id="rId123" location="!/surajmahore2/status/1302892779538767872" xr:uid="{CE0B4BBD-3B92-4742-A0C6-F452A3283B04}"/>
    <hyperlink ref="V18" r:id="rId124" location="!/surajmahore2/status/1302892779538767872" xr:uid="{E78E1C63-31D4-4CA6-AEA6-19F49D5F4EE0}"/>
    <hyperlink ref="V19" r:id="rId125" location="!/surajmahore2/status/1302892779538767872" xr:uid="{9C2D511D-7111-49EC-B500-10C5BB3FD986}"/>
    <hyperlink ref="V20" r:id="rId126" location="!/surajmahore2/status/1302892779538767872" xr:uid="{D143BCB1-14DC-48C8-9CC6-33674373EA9A}"/>
    <hyperlink ref="V21" r:id="rId127" location="!/lyrajesh/status/1302892784853176321" xr:uid="{A219B18C-4CB7-411D-A2F1-E3F1ACA9C986}"/>
    <hyperlink ref="V22" r:id="rId128" location="!/hitaksh57346266/status/1302892806294310913" xr:uid="{1824A318-7F37-41AF-ACA1-1CBA1E90ABBA}"/>
    <hyperlink ref="V23" r:id="rId129" location="!/5_nitin/status/1302892818201935876" xr:uid="{7A68057D-9322-461B-A12D-9284414FC64D}"/>
    <hyperlink ref="V24" r:id="rId130" location="!/arunkum84259643/status/1302892821087694848" xr:uid="{F4E2E3D2-D49F-4A8F-B32B-4681E96F9B8D}"/>
    <hyperlink ref="V25" r:id="rId131" location="!/naskarranjita/status/1302892831229452288" xr:uid="{4D886B6D-7C37-4F87-85B5-423C4D7E5759}"/>
    <hyperlink ref="V26" r:id="rId132" location="!/naskarranjita/status/1302892831229452288" xr:uid="{99585D22-6686-45DB-882F-8AEBC2D0A578}"/>
    <hyperlink ref="V27" r:id="rId133" location="!/amitpal27267686/status/1302892887743496192" xr:uid="{830D08D7-B596-4AAD-8310-EFEEE206751C}"/>
    <hyperlink ref="V28" r:id="rId134" location="!/kurbanahmad15/status/1302892896291401728" xr:uid="{7EFD2995-2AE0-478C-B19D-94B9F5B85425}"/>
    <hyperlink ref="V29" r:id="rId135" location="!/sapna_2408/status/1302892815374979072" xr:uid="{F4C227C7-D548-49B0-8091-196863E91A25}"/>
    <hyperlink ref="V30" r:id="rId136" location="!/sapna_2408/status/1302892832521293825" xr:uid="{CC902480-AD33-4E51-8201-74A9D05D5688}"/>
    <hyperlink ref="V31" r:id="rId137" location="!/sapna_2408/status/1302892905850257409" xr:uid="{DDCC03B0-1174-4B56-9171-1AF7638FED16}"/>
    <hyperlink ref="V32" r:id="rId138" location="!/bharatzbhar2227/status/1302892914012545029" xr:uid="{70793D65-B255-497F-8A4A-A5E28F332A2B}"/>
    <hyperlink ref="V33" r:id="rId139" location="!/tushar_soneri/status/1302892921306275841" xr:uid="{09CA8F0A-A693-4C95-95CB-40AB90092ABB}"/>
    <hyperlink ref="V34" r:id="rId140" location="!/dineshk47863280/status/1302892922996576256" xr:uid="{CB3A4CBA-81F8-4A6F-A2A6-205E7ED23D52}"/>
    <hyperlink ref="V35" r:id="rId141" location="!/sandeep94690592/status/1302892924896555010" xr:uid="{51701668-4628-4A53-A3EA-CABC0F05BFCB}"/>
    <hyperlink ref="V36" r:id="rId142" location="!/chouhan27121993/status/1302892806915022848" xr:uid="{FFE4342E-614F-4A7E-B008-7D712FAF6497}"/>
    <hyperlink ref="V37" r:id="rId143" location="!/chouhan27121993/status/1302892927228604416" xr:uid="{18CED365-9C54-4645-ACE1-4EBF16C11812}"/>
    <hyperlink ref="V38" r:id="rId144" location="!/shakeel01048096/status/1302892933579001857" xr:uid="{897F361D-ECDB-437A-B712-3D0BAE4396B4}"/>
    <hyperlink ref="V39" r:id="rId145" location="!/izhaaraalam/status/1302892933796958209" xr:uid="{27895007-D691-4422-B6D2-EF71B5BA1181}"/>
    <hyperlink ref="V40" r:id="rId146" location="!/gauravr49366029/status/1302892953040371713" xr:uid="{F99BEBD9-CA50-42A9-BE4C-F8D724181EAE}"/>
    <hyperlink ref="V41" r:id="rId147" location="!/team_iyc01/status/1302892977740632064" xr:uid="{EBD294A7-088A-44BB-BC84-EDFEC915AEDE}"/>
    <hyperlink ref="V42" r:id="rId148" location="!/team_iyc01/status/1302892995843207168" xr:uid="{ABF821E0-DFAD-44B9-AC43-D336F83AE247}"/>
    <hyperlink ref="V43" r:id="rId149" location="!/official_emraa/status/1302893013740302337" xr:uid="{B6F375B1-576D-4FF4-A3A5-88E556457B21}"/>
    <hyperlink ref="V44" r:id="rId150" location="!/official_emraa/status/1302893013740302337" xr:uid="{E95BD0BD-7D94-4400-9E61-8C2B2AD00DD0}"/>
    <hyperlink ref="V45" r:id="rId151" location="!/binodojha999/status/1302893024871997445" xr:uid="{6AA5E351-FFD8-45D5-A528-3D3790697D5D}"/>
    <hyperlink ref="V46" r:id="rId152" location="!/sushmapatel143/status/1302893052982300672" xr:uid="{B07974EA-1F46-425A-B100-3C02852E3F8F}"/>
    <hyperlink ref="V47" r:id="rId153" location="!/vishwa_saheb/status/1302893062138417152" xr:uid="{224D9CD0-7901-49F1-8AAE-098F01468636}"/>
    <hyperlink ref="V48" r:id="rId154" location="!/vishwa_saheb/status/1302893062138417152" xr:uid="{948D545E-62CE-48FA-9C09-98A71D5C5261}"/>
    <hyperlink ref="V49" r:id="rId155" location="!/jashanp46800634/status/1302892784613953536" xr:uid="{08D0FBB5-D295-44AA-B3B6-618ADCE93861}"/>
    <hyperlink ref="V50" r:id="rId156" location="!/jashanp46800634/status/1302893070304727040" xr:uid="{28402F46-3C54-4AB8-BE1B-9DBCFC9520DE}"/>
    <hyperlink ref="V51" r:id="rId157" location="!/shikhar822/status/1302893075174273027" xr:uid="{52A3E539-DC44-445F-9320-265562F832DC}"/>
    <hyperlink ref="V52" r:id="rId158" location="!/arunsin15416104/status/1302892830898057221" xr:uid="{AFAE7F04-6CC0-4B85-B009-9B5359685208}"/>
    <hyperlink ref="V53" r:id="rId159" location="!/arunsin15416104/status/1302893075258195969" xr:uid="{0459F526-86B0-4C9E-ADF4-7CC65CF938D0}"/>
    <hyperlink ref="V54" r:id="rId160" location="!/praveen40401568/status/1302893091938955265" xr:uid="{73C298AF-4D23-4E64-8DB5-7B8122C5FFBC}"/>
    <hyperlink ref="V55" r:id="rId161" location="!/krishnvanshies/status/1302893115359944704" xr:uid="{EEABE238-70FD-4771-B367-E49AF74C967F}"/>
    <hyperlink ref="V56" r:id="rId162" location="!/mdshahb95634850/status/1302893118790926337" xr:uid="{D4FF85F8-0B09-43D1-82E1-33C5CEF91B06}"/>
    <hyperlink ref="V57" r:id="rId163" location="!/zeyaequbal/status/1302893127053713408" xr:uid="{9241EF95-29CB-48E6-90B5-F04946D07EB9}"/>
    <hyperlink ref="V58" r:id="rId164" location="!/m69763950/status/1302893139057758209" xr:uid="{68CD338D-B28A-4388-B64D-4D1F0BCB2769}"/>
    <hyperlink ref="V59" r:id="rId165" location="!/bishnoi_meet/status/1302893147601600512" xr:uid="{CE229F91-15F2-467A-8F55-DFB4C6DBD6E0}"/>
    <hyperlink ref="V60" r:id="rId166" location="!/mantu16921354/status/1302893149644230656" xr:uid="{49C3C6BC-88E7-4F4F-922B-ABF4559BB3DF}"/>
    <hyperlink ref="V61" r:id="rId167" location="!/sachin91813363/status/1302893156384428033" xr:uid="{7D05B674-6782-44BC-BE8D-043DB2CEF870}"/>
    <hyperlink ref="V62" r:id="rId168" location="!/sachin91813363/status/1302893156384428033" xr:uid="{43DF9ACA-5A31-4F6F-B830-1658FCD47690}"/>
    <hyperlink ref="V63" r:id="rId169" location="!/sachin91813363/status/1302893156384428033" xr:uid="{9154A605-D2B8-4B0B-82BD-3F5419C2D65E}"/>
    <hyperlink ref="V64" r:id="rId170" location="!/sachin91813363/status/1302893156384428033" xr:uid="{3A083148-2E86-46A0-91A1-020A029EB6E5}"/>
    <hyperlink ref="V65" r:id="rId171" location="!/sachin91813363/status/1302893156384428033" xr:uid="{0295DD46-E60C-436F-9BED-F07B9D57B443}"/>
    <hyperlink ref="V66" r:id="rId172" location="!/priainc/status/1302892975417106432" xr:uid="{41B958DA-99E8-4B1C-BB1A-48729A30E8BA}"/>
    <hyperlink ref="V67" r:id="rId173" location="!/priainc/status/1302893107353092096" xr:uid="{34382EC8-0423-4F14-8923-AF4FC3DEEB36}"/>
    <hyperlink ref="V68" r:id="rId174" location="!/priainc/status/1302893160985657345" xr:uid="{8CB5351B-7379-45C7-9341-40A07A0F442A}"/>
    <hyperlink ref="V69" r:id="rId175" location="!/amit01aap/status/1302893171337117697" xr:uid="{BB71A990-CB19-4790-952E-09CFBE82A642}"/>
    <hyperlink ref="V70" r:id="rId176" location="!/sheelus56496453/status/1302893178463248384" xr:uid="{B774D3F6-DACF-4794-9B92-9087DA4F4DD0}"/>
    <hyperlink ref="V71" r:id="rId177" location="!/sheelus56496453/status/1302893178463248384" xr:uid="{9AD44E09-7010-4C95-8A24-EFAA37EE1427}"/>
    <hyperlink ref="V72" r:id="rId178" location="!/sheelus56496453/status/1302893178463248384" xr:uid="{6E5169B0-F319-48E8-AC6E-DAE471467B96}"/>
    <hyperlink ref="V73" r:id="rId179" location="!/_charudatt/status/1302892968131440642" xr:uid="{C98D8979-974B-413E-A977-D3D9C80EF0EC}"/>
    <hyperlink ref="V74" r:id="rId180" location="!/_charudatt/status/1302893178761035779" xr:uid="{45D648ED-D6B9-414C-9369-091A0986BB98}"/>
    <hyperlink ref="V75" r:id="rId181" location="!/ajeetya02820544/status/1302893186793103361" xr:uid="{5560B717-7732-4007-B67D-0054AA71B4CC}"/>
    <hyperlink ref="V76" r:id="rId182" location="!/davechintan7/status/1302893230208421888" xr:uid="{8F3CE630-13F8-427C-A65B-CC76C23E8092}"/>
    <hyperlink ref="V77" r:id="rId183" location="!/shubham28632141/status/1302893238198571012" xr:uid="{ADE98307-7DFB-42B8-8A35-7F902D1E52BB}"/>
    <hyperlink ref="V78" r:id="rId184" location="!/shubham28632141/status/1302893238198571012" xr:uid="{81653367-2977-47CF-A427-C6501D9021C3}"/>
    <hyperlink ref="V79" r:id="rId185" location="!/ravindr11211927/status/1302892917275541504" xr:uid="{635D3240-CDE7-4266-AAB9-C231BF495F02}"/>
    <hyperlink ref="V80" r:id="rId186" location="!/ravindr11211927/status/1302893243751739393" xr:uid="{EE703700-DE55-4132-BEE4-AEF3FE30EB7C}"/>
    <hyperlink ref="V81" r:id="rId187" location="!/sarvjeetsingh93/status/1302893248768176130" xr:uid="{0F87BE68-D3A3-4932-B31F-CCF0BD859FA8}"/>
    <hyperlink ref="V82" r:id="rId188" location="!/sarvjeetsingh93/status/1302893248768176130" xr:uid="{E3C157F7-034D-4323-A058-DFE90CE852DD}"/>
    <hyperlink ref="V83" r:id="rId189" location="!/shardag93955824/status/1302893182586290177" xr:uid="{F41AA8F5-4F44-454D-81E1-6D7A6E1285A3}"/>
    <hyperlink ref="V84" r:id="rId190" location="!/shardag93955824/status/1302893251725148160" xr:uid="{68AC58C0-2AE0-4717-ACCC-400B2A1C08FE}"/>
    <hyperlink ref="V85" r:id="rId191" location="!/shardag93955824/status/1302893251725148160" xr:uid="{0E68D36B-C491-478E-A5F0-DF1066AEE2E8}"/>
    <hyperlink ref="V86" r:id="rId192" location="!/shardag93955824/status/1302893251725148160" xr:uid="{1D853FAB-3C26-4E21-9B20-E8A66FE6F179}"/>
    <hyperlink ref="V87" r:id="rId193" location="!/shardag93955824/status/1302893251725148160" xr:uid="{63B65125-C44B-4698-BBEC-66792525D2AB}"/>
    <hyperlink ref="V88" r:id="rId194" location="!/aditya07423339/status/1302893254715740163" xr:uid="{F09C367F-44BE-481D-95BF-6B2A0177D137}"/>
    <hyperlink ref="V89" r:id="rId195" location="!/mukeshdeshka/status/1302893256548560896" xr:uid="{04A6330B-483D-4379-A518-437FD8F33721}"/>
    <hyperlink ref="V90" r:id="rId196" location="!/manishydu/status/1302893265532854273" xr:uid="{7207A300-B945-47AB-BA86-3DEF3C32E7C0}"/>
    <hyperlink ref="V91" r:id="rId197" location="!/rahulkkra/status/1302893276127612928" xr:uid="{17930660-748C-4927-AEEA-168850275A53}"/>
    <hyperlink ref="V92" r:id="rId198" location="!/naveenk97223293/status/1302893292858699777" xr:uid="{5683234F-1F3C-4C63-B3C1-5D42D38A31D4}"/>
    <hyperlink ref="V93" r:id="rId199" location="!/naveenk97223293/status/1302893292858699777" xr:uid="{B33EBE83-9445-4BEB-94F8-9C2A376B53BD}"/>
    <hyperlink ref="V94" r:id="rId200" location="!/abdulnesar11/status/1302893302501515264" xr:uid="{FE8C7C0F-8329-43F3-9648-87C423DEEABE}"/>
    <hyperlink ref="V95" r:id="rId201" location="!/blue_fin_/status/1302893316506296320" xr:uid="{E1D30E54-0D44-4091-B799-015B15E337AA}"/>
    <hyperlink ref="V96" r:id="rId202" location="!/sunilpa24447008/status/1302893353546125312" xr:uid="{284AA635-BDED-4430-87AF-C9F4C042F1C8}"/>
    <hyperlink ref="V97" r:id="rId203" location="!/dabindersingh/status/1302893362257653761" xr:uid="{24A57B26-4508-4EA9-8270-4F86C10351E1}"/>
    <hyperlink ref="V98" r:id="rId204" location="!/kishany89817339/status/1302893373154496512" xr:uid="{22227788-2BF7-40B3-AE70-9A71FAC59CEA}"/>
    <hyperlink ref="V99" r:id="rId205" location="!/bhavanajswl17/status/1302893380951617537" xr:uid="{26A580EE-D0F7-463B-8550-7E89660F1002}"/>
    <hyperlink ref="V100" r:id="rId206" location="!/ankitaindian1/status/1302893150789201922" xr:uid="{1238578A-204F-4FC9-8071-BFF4AE165C77}"/>
    <hyperlink ref="V101" r:id="rId207" location="!/ankitaindian1/status/1302893387989704707" xr:uid="{C9A9CAEF-913B-4D94-BBCA-976E819C308C}"/>
    <hyperlink ref="V102" r:id="rId208" location="!/ankitaindian1/status/1302893150789201922" xr:uid="{97E77A59-AADF-4F32-8C9A-99848331151E}"/>
    <hyperlink ref="V103" r:id="rId209" location="!/ankitaindian1/status/1302893150789201922" xr:uid="{3B50AC01-4D94-4095-8BE9-A0F383C43DC1}"/>
    <hyperlink ref="V104" r:id="rId210" location="!/ankitaindian1/status/1302893150789201922" xr:uid="{8B67C6DF-2417-49AC-8A3D-C97F1DC127B9}"/>
    <hyperlink ref="V105" r:id="rId211" location="!/sharmajatin210/status/1302893395866599424" xr:uid="{26C4705F-D653-4DDE-B4D1-89DF3FE0223C}"/>
    <hyperlink ref="V106" r:id="rId212" location="!/ridhibulbul/status/1302893405358272513" xr:uid="{70FFEFA2-E975-44B2-8145-EAF2749AB1E1}"/>
    <hyperlink ref="V107" r:id="rId213" location="!/ashishk79772561/status/1302893410961903616" xr:uid="{DFAAD599-5D0B-46E3-96D8-5E1CD02AE59F}"/>
    <hyperlink ref="V108" r:id="rId214" location="!/iamsrikanth22d/status/1302893411553296385" xr:uid="{8FF6019C-8936-4E67-B8B7-944861E9DC88}"/>
    <hyperlink ref="V109" r:id="rId215" location="!/abhi35295371/status/1302893452493910016" xr:uid="{BB19D138-7203-4F3B-8B14-8DA2871E2C21}"/>
    <hyperlink ref="V110" r:id="rId216" location="!/vijendrasing96/status/1302893462757363713" xr:uid="{A2E437A6-222F-4093-B0FD-8360B53D4171}"/>
    <hyperlink ref="V111" r:id="rId217" location="!/sangrams91/status/1302893497410699264" xr:uid="{655F4500-5D09-4D05-915E-B4BF5E429F30}"/>
    <hyperlink ref="V112" r:id="rId218" location="!/dr_samrin/status/1302893506424307713" xr:uid="{E56D214E-7EAD-410B-8C78-24C41346F833}"/>
    <hyperlink ref="V113" r:id="rId219" location="!/promotion_to/status/1302893516071342080" xr:uid="{BA7BA4AF-32AA-4F58-AFE9-33D71DBFB7E3}"/>
    <hyperlink ref="V114" r:id="rId220" location="!/sunita10076386/status/1302893523088240641" xr:uid="{56ACA679-62CC-42EC-9872-80C1A78F30DB}"/>
    <hyperlink ref="V115" r:id="rId221" location="!/sudhirp12477763/status/1302893526275956741" xr:uid="{5F83C10A-FA4A-449B-9772-8CC303DEB22E}"/>
    <hyperlink ref="V116" r:id="rId222" location="!/harishyamkaka/status/1302893507137343489" xr:uid="{F079762E-AC59-4C39-AF90-39F34DD85009}"/>
    <hyperlink ref="V117" r:id="rId223" location="!/harishyamkaka/status/1302893554675531781" xr:uid="{F9363D37-474C-4F7A-BE33-F1E7108D2119}"/>
    <hyperlink ref="V118" r:id="rId224" location="!/harishyamkaka/status/1302893565643616256" xr:uid="{26015550-2EC6-4168-81EB-2D06234A580C}"/>
    <hyperlink ref="V119" r:id="rId225" location="!/deepak09291752/status/1302893431732097024" xr:uid="{D3D748C7-C596-49E4-9041-CB10DDFC669B}"/>
    <hyperlink ref="V120" r:id="rId226" location="!/deepak09291752/status/1302893520563257345" xr:uid="{225FBFC7-556B-44E5-BF3E-7BB825938819}"/>
    <hyperlink ref="V121" r:id="rId227" location="!/deepak09291752/status/1302893566440517632" xr:uid="{0420029E-8BB7-4D8B-9ADB-6D489469381A}"/>
    <hyperlink ref="V122" r:id="rId228" location="!/lrdtushar1/status/1302893613634871296" xr:uid="{59600F23-3CE3-4254-8667-60ADCE1E5114}"/>
    <hyperlink ref="V123" r:id="rId229" location="!/mahi11815652/status/1302893615656521728" xr:uid="{C4EC1CA4-766D-4E98-A8B4-5C2B2984595D}"/>
    <hyperlink ref="V124" r:id="rId230" location="!/manohar67361701/status/1302893620391886849" xr:uid="{BF6C7227-0336-429A-9681-BD3AC9767CCF}"/>
    <hyperlink ref="V125" r:id="rId231" location="!/prabhat450/status/1302893639127900160" xr:uid="{29313753-A77B-4E17-A78D-ADA555EF463F}"/>
    <hyperlink ref="V126" r:id="rId232" location="!/prabhat450/status/1302893639127900160" xr:uid="{ED72843B-BA79-44C7-9FA2-361202842DCD}"/>
    <hyperlink ref="V127" r:id="rId233" location="!/dnyadav/status/1302893640214142976" xr:uid="{D9BC53B6-F59B-4C3B-91D2-3701CDE60683}"/>
    <hyperlink ref="V128" r:id="rId234" location="!/arvindk45869132/status/1302893650385334273" xr:uid="{0322B3C8-580A-4D70-9BFE-5574B6DB6B89}"/>
    <hyperlink ref="V129" r:id="rId235" location="!/absatta94319799/status/1302893653073952768" xr:uid="{0030AACB-CE90-4701-9015-CFB40B1A063B}"/>
    <hyperlink ref="V130" r:id="rId236" location="!/anusing43130847/status/1302893127947005952" xr:uid="{CF85F1CB-77DB-465A-8AFC-722E46CDC66E}"/>
    <hyperlink ref="V131" r:id="rId237" location="!/anusing43130847/status/1302893127947005952" xr:uid="{CC26B4D3-E0DE-448E-A66F-E237B67FA7E4}"/>
    <hyperlink ref="V132" r:id="rId238" location="!/anusing43130847/status/1302893680425013249" xr:uid="{071613EA-4E9F-4C5C-9E1C-4C1ED71C059F}"/>
    <hyperlink ref="V133" r:id="rId239" location="!/shadab124421/status/1302893684845756416" xr:uid="{00814242-5D0F-4F38-98B1-BF9765E5594F}"/>
    <hyperlink ref="V134" r:id="rId240" location="!/akashvermasp/status/1302893704907120647" xr:uid="{7FF553F6-DC04-4BFE-B010-25979EEDB462}"/>
    <hyperlink ref="V135" r:id="rId241" location="!/akashvermasp/status/1302893704907120647" xr:uid="{B41ABF1A-ACB1-4C54-8833-337D10594D5E}"/>
    <hyperlink ref="V136" r:id="rId242" location="!/akashvermasp/status/1302893704907120647" xr:uid="{E67D9000-18BA-4F04-8080-F1EC17553B5E}"/>
    <hyperlink ref="V137" r:id="rId243" location="!/akashvermasp/status/1302893704907120647" xr:uid="{BCF6237C-036B-45BE-9D69-BEBEB635C195}"/>
    <hyperlink ref="V138" r:id="rId244" location="!/raja_bhaiya11/status/1302893707083956224" xr:uid="{F5583BE8-5400-4E08-B2D1-105CBC247128}"/>
    <hyperlink ref="V139" r:id="rId245" location="!/sunilkumardudi2/status/1302893719545233413" xr:uid="{65DD2D0B-17ED-4F67-B1C4-A467E47607AD}"/>
    <hyperlink ref="V140" r:id="rId246" location="!/sanjeev65650518/status/1302893726616838145" xr:uid="{39AC8AA7-47B4-45AF-AFC7-53453DE7CFE1}"/>
    <hyperlink ref="V141" r:id="rId247" location="!/bajrang108dumka/status/1302893743419265024" xr:uid="{A7489D21-D97B-439A-B35A-9F60F7FC3E5E}"/>
    <hyperlink ref="V142" r:id="rId248" location="!/princey48298745/status/1302893194229604352" xr:uid="{718CAEEA-7709-462B-BC9C-4150EED82BDA}"/>
    <hyperlink ref="V143" r:id="rId249" location="!/princey48298745/status/1302893748133609472" xr:uid="{0A2AE41D-0118-4EBA-A12C-5D4FA4105905}"/>
    <hyperlink ref="V144" r:id="rId250" location="!/arjunku06357589/status/1302893751908462592" xr:uid="{FC813B24-57B8-4111-A028-52CCA2839A11}"/>
    <hyperlink ref="V145" r:id="rId251" location="!/hemantk92585293/status/1302893794795294722" xr:uid="{B75A5824-CEA3-45E6-BD80-75E295C6EFC5}"/>
    <hyperlink ref="V146" r:id="rId252" location="!/javedkh37770449/status/1302893801392893953" xr:uid="{599A3F05-9521-4384-B7D7-308BD08B9424}"/>
    <hyperlink ref="V147" r:id="rId253" location="!/javedkh37770449/status/1302893801392893953" xr:uid="{CB10EFE1-45DF-49D7-A1EA-2BB6435421C4}"/>
    <hyperlink ref="V148" r:id="rId254" location="!/deepakm04070258/status/1302893801841680384" xr:uid="{350F1516-095C-4CAA-B0BB-975C25309F51}"/>
    <hyperlink ref="V149" r:id="rId255" location="!/deepakm04070258/status/1302893628868575232" xr:uid="{A5D538D9-035C-4D63-9883-3956EEF6E448}"/>
    <hyperlink ref="V150" r:id="rId256" location="!/deepakm04070258/status/1302893801841680384" xr:uid="{99D230C2-F823-4A74-B506-3F21B65E9F6F}"/>
    <hyperlink ref="V151" r:id="rId257" location="!/pawansh66361458/status/1302893814005129216" xr:uid="{D2ED675B-D3B5-4CE4-B13D-360D6D762259}"/>
    <hyperlink ref="V152" r:id="rId258" location="!/santosh83799160/status/1302893826734919681" xr:uid="{BE335F6E-D9A5-499B-B7AB-09746CBD5D0F}"/>
    <hyperlink ref="V153" r:id="rId259" location="!/santosh83799160/status/1302893826734919681" xr:uid="{F1FA62F6-956B-4EFE-9429-8A3F90EAD4F1}"/>
    <hyperlink ref="V154" r:id="rId260" location="!/santosh83799160/status/1302893826734919681" xr:uid="{B2BB13E1-0A7F-4862-879D-66668E27F49B}"/>
    <hyperlink ref="V155" r:id="rId261" location="!/indian3425/status/1302893859941179394" xr:uid="{711BFE57-D96A-4E03-A219-8DEC37A41B4D}"/>
    <hyperlink ref="V156" r:id="rId262" location="!/profnandkumar1/status/1302893867209900034" xr:uid="{24A4233F-34AD-4479-8190-0AE2024F26AB}"/>
    <hyperlink ref="V157" r:id="rId263" location="!/profnandkumar1/status/1302893867209900034" xr:uid="{7F20F105-0B65-436F-A57D-7322088C2DEA}"/>
    <hyperlink ref="V158" r:id="rId264" location="!/profnandkumar1/status/1302893867209900034" xr:uid="{315C0306-DDDD-40B8-BEFC-6620C97A325E}"/>
    <hyperlink ref="V159" r:id="rId265" location="!/profnandkumar1/status/1302893867209900034" xr:uid="{2493433D-641C-4EF8-A305-61A54487B75E}"/>
    <hyperlink ref="V160" r:id="rId266" location="!/umakant82164823/status/1302893887938207744" xr:uid="{54FC0E2D-C3C6-46F7-BE6E-BAA4DDF23074}"/>
    <hyperlink ref="V161" r:id="rId267" location="!/drrpmaurya02/status/1302893890224021504" xr:uid="{9C0A2301-D268-4F39-B79C-1852D2DD0A11}"/>
    <hyperlink ref="V162" r:id="rId268" location="!/bhodhiy/status/1302893937523269634" xr:uid="{9E66EDBF-B02E-423D-AE09-D5E3A56E975B}"/>
    <hyperlink ref="V163" r:id="rId269" location="!/bhodhiy/status/1302893937523269634" xr:uid="{4B137D57-6CD2-456A-8EAA-88E26BAD0782}"/>
    <hyperlink ref="V164" r:id="rId270" location="!/mdjawed0/status/1302893950991097856" xr:uid="{726B148B-6949-4DEB-9D1D-3E3E6A3461A1}"/>
    <hyperlink ref="V165" r:id="rId271" location="!/deepuchjoshi/status/1302893985292193794" xr:uid="{1C2A4C83-CD50-4F91-A81F-4E6F7381D3D3}"/>
    <hyperlink ref="V166" r:id="rId272" location="!/meenaramkunwar/status/1302893996507721728" xr:uid="{706E2538-F2C0-49C5-964C-F25448DA8BA5}"/>
    <hyperlink ref="V167" r:id="rId273" location="!/n90idihskkssua1/status/1302894010671927297" xr:uid="{5B92CBB3-DDFD-4186-8545-0B89F6E43708}"/>
    <hyperlink ref="V168" r:id="rId274" location="!/manojbabu2662/status/1302894038014545923" xr:uid="{3E4615E0-8376-4C2C-84C0-149D982CDBDB}"/>
    <hyperlink ref="V169" r:id="rId275" location="!/akcl2006/status/1302894047598575616" xr:uid="{3BBD71EE-552F-488E-A045-156DAA9A5AB8}"/>
    <hyperlink ref="V170" r:id="rId276" location="!/sharvan28346118/status/1302893967755718657" xr:uid="{9C33FBCE-75A3-4124-AE8C-48E6197E0728}"/>
    <hyperlink ref="V171" r:id="rId277" location="!/sharvan28346118/status/1302894056960188416" xr:uid="{A2BE9EB6-35C6-4BBF-8373-4A5E9A7C4CF3}"/>
    <hyperlink ref="V172" r:id="rId278" location="!/deepakm40511838/status/1302894062135963648" xr:uid="{87305F5F-3B15-4726-A3C9-D0C6DDAB4580}"/>
    <hyperlink ref="V173" r:id="rId279" location="!/anujshalini/status/1302894084546162688" xr:uid="{A6C3E736-A48C-4286-9B43-E27E14839A3C}"/>
    <hyperlink ref="V174" r:id="rId280" location="!/anujshalini/status/1302893911073943552" xr:uid="{4676CC45-233D-4A07-B1FB-351A2AAA06FE}"/>
    <hyperlink ref="V175" r:id="rId281" location="!/anujshalini/status/1302893911073943552" xr:uid="{7F9F1DCB-ADE6-4E4D-8803-7D6A9A994E37}"/>
    <hyperlink ref="V176" r:id="rId282" location="!/anujshalini/status/1302894084546162688" xr:uid="{785DA02B-FA56-49F6-9ADC-AAA9B1456B93}"/>
    <hyperlink ref="V177" r:id="rId283" location="!/anujshalini/status/1302894084546162688" xr:uid="{204F6A5E-74E0-4D1B-8AC0-2A9F49A11BF1}"/>
    <hyperlink ref="V178" r:id="rId284" location="!/veeryad83172367/status/1302893978359005185" xr:uid="{FB426D66-C38B-48A7-B000-B62D4BC2D8EC}"/>
    <hyperlink ref="V179" r:id="rId285" location="!/veeryad83172367/status/1302894086865649664" xr:uid="{23287165-A599-4104-A92A-A7B102C4FA1E}"/>
    <hyperlink ref="V180" r:id="rId286" location="!/arbazmuztaba/status/1302894087524069376" xr:uid="{6808B258-19B5-457D-ADC9-B8BC920E3093}"/>
    <hyperlink ref="V181" r:id="rId287" location="!/arbazmuztaba/status/1302894087524069376" xr:uid="{F70C65E6-7332-498A-9850-0D751100EE91}"/>
    <hyperlink ref="V182" r:id="rId288" location="!/rahulyadavazm/status/1302893398160936960" xr:uid="{2C378A2B-EF48-409B-B82B-A6B179844FAA}"/>
    <hyperlink ref="V183" r:id="rId289" location="!/rahulyadavazm/status/1302893398160936960" xr:uid="{1B90D7B1-A55A-46A1-93B2-230698BE91CC}"/>
    <hyperlink ref="V184" r:id="rId290" location="!/rahulyadavazm/status/1302894119824445440" xr:uid="{7EDE85A5-BF7F-442E-9AA8-B19457DFBA2D}"/>
    <hyperlink ref="V185" r:id="rId291" location="!/rahulyadavazm/status/1302893654827171840" xr:uid="{1DCA8974-70C2-4180-B6BE-91DC1826CC4A}"/>
    <hyperlink ref="V186" r:id="rId292" location="!/rahulyadavazm/status/1302894119824445440" xr:uid="{7B09F762-BABB-42BF-9C5D-26D004546449}"/>
    <hyperlink ref="V187" r:id="rId293" location="!/ashq_raaz/status/1302894130968719360" xr:uid="{5D57B6DF-9685-44A9-A243-B16D74C0D688}"/>
    <hyperlink ref="V188" r:id="rId294" location="!/imlalan_/status/1302894145955012608" xr:uid="{8673DE53-0C6E-47E6-B69E-FF0C05F12215}"/>
    <hyperlink ref="V189" r:id="rId295" location="!/ssingh49038428/status/1302894171385032704" xr:uid="{8EEC4D89-1D9B-4F17-8BAC-7EC2104B6C55}"/>
    <hyperlink ref="V190" r:id="rId296" location="!/arvindmeena2025/status/1302894145267138560" xr:uid="{E9419564-DBE5-40E0-8029-754E598911B7}"/>
    <hyperlink ref="V191" r:id="rId297" location="!/arvindmeena2025/status/1302894175604670465" xr:uid="{C4D99423-F279-4004-AE17-9C8ACB37FA4B}"/>
    <hyperlink ref="V192" r:id="rId298" location="!/santosh72621430/status/1302892956706320384" xr:uid="{60ED53E1-ACB2-434A-A879-CC1C89A90469}"/>
    <hyperlink ref="V193" r:id="rId299" location="!/santosh72621430/status/1302894185410748416" xr:uid="{456206B6-085C-45CB-A499-77D113D1F47F}"/>
    <hyperlink ref="V194" r:id="rId300" location="!/dineshranga17/status/1302894230734422017" xr:uid="{DE8F022D-0050-4489-88DE-90B14B26A29B}"/>
    <hyperlink ref="V195" r:id="rId301" location="!/kumar04882791/status/1302894241320898561" xr:uid="{EBEBBC41-8E91-4373-8A95-9E5B51A337B7}"/>
    <hyperlink ref="V196" r:id="rId302" location="!/narendrayadav67/status/1302893249854492673" xr:uid="{2AA71256-1853-4F7E-A540-9D07631F24E6}"/>
    <hyperlink ref="V197" r:id="rId303" location="!/narendrayadav67/status/1302893833450004480" xr:uid="{D5873A1D-B36C-4BCA-97D5-0749AE34A81D}"/>
    <hyperlink ref="V198" r:id="rId304" location="!/narendrayadav67/status/1302894246714728453" xr:uid="{A2B3F430-508B-4F44-B883-3467954AD170}"/>
    <hyperlink ref="V199" r:id="rId305" location="!/gauravshaan95/status/1302894273008775168" xr:uid="{00B3E500-2B2A-4EF2-80F4-148A09C53A78}"/>
    <hyperlink ref="V200" r:id="rId306" location="!/anujaberozgar/status/1302894280772481024" xr:uid="{AC77FC6E-4993-46AE-9E02-4ABE03863BFA}"/>
    <hyperlink ref="V201" r:id="rId307" location="!/samajhdarmishra/status/1302894281036718080" xr:uid="{5BCE97D4-1506-41FE-BA01-D1C758855FE9}"/>
    <hyperlink ref="V202" r:id="rId308" location="!/statuspravin/status/1302894293380558848" xr:uid="{46DB33C6-BA73-4017-A69A-317D41EEC4E1}"/>
    <hyperlink ref="V203" r:id="rId309" location="!/lodhijagannath2/status/1302894298212388864" xr:uid="{E4F3ED87-986F-4EFF-ABD2-5E108B3FB448}"/>
    <hyperlink ref="V204" r:id="rId310" location="!/praveencverma1/status/1302894245599092737" xr:uid="{392C6649-3D29-4D7F-BF19-A7FF3C1FC90E}"/>
    <hyperlink ref="V205" r:id="rId311" location="!/praveencverma1/status/1302894085343068161" xr:uid="{014C8E73-23A3-4134-8DDE-D6D62528054A}"/>
    <hyperlink ref="V206" r:id="rId312" location="!/praveencverma1/status/1302894209553149952" xr:uid="{937A4124-04D8-4484-B9E0-342FBD070C1E}"/>
    <hyperlink ref="V207" r:id="rId313" location="!/praveencverma1/status/1302894209553149952" xr:uid="{85B2AF67-5FB1-47DF-B57B-065A0696E9FE}"/>
    <hyperlink ref="V208" r:id="rId314" location="!/praveencverma1/status/1302894245599092737" xr:uid="{9495392E-590F-49BD-B74B-D2DEC272A530}"/>
    <hyperlink ref="V209" r:id="rId315" location="!/praveencverma1/status/1302894245599092737" xr:uid="{64A8EBF6-FCE8-4733-943D-E6F758A6E21C}"/>
    <hyperlink ref="V210" r:id="rId316" location="!/praveencverma1/status/1302894245599092737" xr:uid="{3E459DD6-40F5-4300-9C73-68FBA5EE9F22}"/>
    <hyperlink ref="V211" r:id="rId317" location="!/praveencverma1/status/1302894245599092737" xr:uid="{18473844-26F8-480E-832A-B6D10D707E5C}"/>
    <hyperlink ref="V212" r:id="rId318" location="!/praveencverma1/status/1302894245599092737" xr:uid="{EE4AC488-D474-4B3F-B995-8B2170F96BF7}"/>
    <hyperlink ref="V213" r:id="rId319" location="!/praveencverma1/status/1302894298216579072" xr:uid="{1D51E593-F4C9-49E1-8E1C-EBAA1A6973C1}"/>
    <hyperlink ref="V214" r:id="rId320" location="!/indianm41238501/status/1302893444537425924" xr:uid="{5FD4E562-473C-44C6-AD5D-441E0B574E57}"/>
    <hyperlink ref="V215" r:id="rId321" location="!/indianm41238501/status/1302894315249831941" xr:uid="{626290B9-7491-4C38-9231-BEEBAF034D8C}"/>
    <hyperlink ref="V216" r:id="rId322" location="!/farooqa44385817/status/1302894330277818368" xr:uid="{E17F6B75-A6BC-44A0-8922-EC6650980F3F}"/>
    <hyperlink ref="V217" r:id="rId323" location="!/sb_yadav_12/status/1302894348376313857" xr:uid="{5755053E-232B-4B73-9F2E-DF78F37B603D}"/>
    <hyperlink ref="V218" r:id="rId324" location="!/rahulku40474721/status/1302893993856958465" xr:uid="{B6A47D3C-7B40-41BD-9E7F-5BB64270BE06}"/>
    <hyperlink ref="V219" r:id="rId325" location="!/rahulku40474721/status/1302894133195857921" xr:uid="{8D873592-7CD0-4B33-B4F0-9EEB16EC11C6}"/>
    <hyperlink ref="V220" r:id="rId326" location="!/rahulku40474721/status/1302894162405064705" xr:uid="{6698F79B-3369-416F-9E8A-0CCAD82B9117}"/>
    <hyperlink ref="V221" r:id="rId327" location="!/rahulku40474721/status/1302894162405064705" xr:uid="{50F2B7EF-203E-4DAE-BA20-16DAC68AB216}"/>
    <hyperlink ref="V222" r:id="rId328" location="!/rahulku40474721/status/1302894162405064705" xr:uid="{96780ECC-9E06-471C-B19B-B78B6CC19680}"/>
    <hyperlink ref="V223" r:id="rId329" location="!/rahulku40474721/status/1302894352964837377" xr:uid="{3E50949A-5517-4814-B9F9-04A3729605C2}"/>
    <hyperlink ref="V224" r:id="rId330" location="!/rahulku40474721/status/1302894352964837377" xr:uid="{5AC864BB-CC02-4275-89CA-915D836BF114}"/>
    <hyperlink ref="V225" r:id="rId331" location="!/ghulam439/status/1302894356525772801" xr:uid="{6CA5842E-B982-43A2-A67F-EF2189BA11A4}"/>
    <hyperlink ref="V226" r:id="rId332" location="!/sheikhirphan/status/1302894356525875203" xr:uid="{97BCD16F-3B09-4681-8569-C33C17D7401B}"/>
    <hyperlink ref="V227" r:id="rId333" location="!/kumarsa99938460/status/1302894358434254852" xr:uid="{52922283-148F-4B34-A710-7E9F16A73370}"/>
    <hyperlink ref="V228" r:id="rId334" location="!/lavkushchakraw6/status/1302892883440140288" xr:uid="{ECF76D91-8EE2-4030-BA26-447C2839F4B0}"/>
    <hyperlink ref="V229" r:id="rId335" location="!/lavkushchakraw6/status/1302892976784326656" xr:uid="{E73B54C9-EA47-4A5D-8380-4ED2DE3C7F69}"/>
    <hyperlink ref="V230" r:id="rId336" location="!/lavkushchakraw6/status/1302894265400352768" xr:uid="{2C201FDE-B455-49B2-ACAF-7451765F4F72}"/>
    <hyperlink ref="V231" r:id="rId337" location="!/lavkushchakraw6/status/1302894346027503617" xr:uid="{A93B077B-B961-4B2D-9514-9A3A4B31E3B9}"/>
    <hyperlink ref="V232" r:id="rId338" location="!/lavkushchakraw6/status/1302894366457884672" xr:uid="{775BF417-C893-4394-BA15-5B8A064DEF30}"/>
    <hyperlink ref="V233" r:id="rId339" location="!/abhishe83905188/status/1302894373353394177" xr:uid="{E467E9F6-5221-4F4B-B75C-2F555C01129F}"/>
    <hyperlink ref="V234" r:id="rId340" location="!/iampradeep0509/status/1302894387634995200" xr:uid="{C650AF7A-80E2-40FA-BE6C-34D2D70F4874}"/>
    <hyperlink ref="V235" r:id="rId341" location="!/piyushk0888/status/1302894411802529792" xr:uid="{ED3CF275-D4A8-4966-9B18-A9279A239B27}"/>
    <hyperlink ref="V236" r:id="rId342" location="!/piyushk0888/status/1302894411802529792" xr:uid="{EF4470E7-4BC0-43EB-A30F-9CCBD3B180BA}"/>
    <hyperlink ref="V237" r:id="rId343" location="!/piyushk0888/status/1302894411802529792" xr:uid="{DDFC14E5-F861-47DF-A395-87040F2FCE4E}"/>
    <hyperlink ref="V238" r:id="rId344" location="!/piyushk0888/status/1302894411802529792" xr:uid="{CBE6E579-96DC-4C36-A66B-16EE7781CA0D}"/>
    <hyperlink ref="V239" r:id="rId345" location="!/piyushk0888/status/1302894411802529792" xr:uid="{7DE79FAD-5FC5-41BF-BE44-A20730ECF27D}"/>
    <hyperlink ref="V240" r:id="rId346" location="!/ravinde00347066/status/1302894437115162624" xr:uid="{FFC9D87F-30E5-4BC1-B42A-9A4B90E82094}"/>
    <hyperlink ref="V241" r:id="rId347" location="!/sonukum09105543/status/1302894439497490434" xr:uid="{4B8131CD-1508-47B0-AB32-CC778FFDE617}"/>
    <hyperlink ref="V242" r:id="rId348" location="!/ashishk48932378/status/1302894446745280514" xr:uid="{4ADC798F-5095-4683-A90C-EE7697514D28}"/>
    <hyperlink ref="V243" r:id="rId349" location="!/mr_incoggnito/status/1302894452822831105" xr:uid="{6E816EC1-4A27-4CE8-8F77-610CB86F5C68}"/>
    <hyperlink ref="V244" r:id="rId350" location="!/twk0c5rdqc9uicb/status/1302894473014206465" xr:uid="{B0AF77A5-304B-4F84-8E11-92C511D6BEA7}"/>
    <hyperlink ref="V245" r:id="rId351" location="!/twk0c5rdqc9uicb/status/1302894473014206465" xr:uid="{9C16BF90-519C-4C60-9AC2-9F5837F3A53C}"/>
    <hyperlink ref="V246" r:id="rId352" location="!/twk0c5rdqc9uicb/status/1302894473014206465" xr:uid="{2EADCD59-AD5D-45C1-8F50-4F717DE5FF14}"/>
    <hyperlink ref="V247" r:id="rId353" location="!/twk0c5rdqc9uicb/status/1302894473014206465" xr:uid="{122EB7FC-29AE-4A1D-8E99-AED918AE7A2B}"/>
    <hyperlink ref="V248" r:id="rId354" location="!/twk0c5rdqc9uicb/status/1302894473014206465" xr:uid="{96B50A0A-A395-47DE-B282-D99140A735CF}"/>
    <hyperlink ref="V249" r:id="rId355" location="!/mark82663070/status/1302894473475629057" xr:uid="{6010AD5B-9674-4927-9EB5-82AD26A7D931}"/>
    <hyperlink ref="V250" r:id="rId356" location="!/mark82663070/status/1302894473475629057" xr:uid="{ACC53713-8417-41C6-82DF-603BD5B30D08}"/>
    <hyperlink ref="V251" r:id="rId357" location="!/rohitbarnwal4/status/1302894473798512642" xr:uid="{A14188BF-ADBF-4D06-A448-8D2AEAF8C4BC}"/>
    <hyperlink ref="V252" r:id="rId358" location="!/ashutosh_hly/status/1302894483936178178" xr:uid="{63287454-0446-4D12-91AB-913054C24BE6}"/>
    <hyperlink ref="V253" r:id="rId359" location="!/ashutosh_hly/status/1302894483936178178" xr:uid="{47015987-563B-44D5-9BA4-835D2793167C}"/>
    <hyperlink ref="V254" r:id="rId360" location="!/ajaysingh_sp/status/1302894484045180929" xr:uid="{E2753F6E-51F8-448F-A24B-66034BC5333E}"/>
    <hyperlink ref="V255" r:id="rId361" location="!/dabanggsankhala/status/1302894490424733701" xr:uid="{2C07A367-5E6B-4074-98FD-0DE16450514B}"/>
    <hyperlink ref="V256" r:id="rId362" location="!/dabanggsankhala/status/1302894490424733701" xr:uid="{166C8871-35DE-4B6D-94DA-502EB461681B}"/>
    <hyperlink ref="V257" r:id="rId363" location="!/krishna2109/status/1302893615065120769" xr:uid="{1A80E77C-5AAB-4092-AA4E-80CB4862D81B}"/>
    <hyperlink ref="V258" r:id="rId364" location="!/krishna2109/status/1302893818170150912" xr:uid="{6CB8835C-FD31-4194-8C7C-6D2FB8AFF021}"/>
    <hyperlink ref="V259" r:id="rId365" location="!/krishna2109/status/1302894496095502336" xr:uid="{5FE4BD68-778E-455E-B91D-AFC6BC5FFCB9}"/>
    <hyperlink ref="V260" r:id="rId366" location="!/krishna2109/status/1302893615065120769" xr:uid="{A2770427-5BB1-4996-8DCF-B7EF52E322D7}"/>
    <hyperlink ref="V261" r:id="rId367" location="!/krishna2109/status/1302893615065120769" xr:uid="{439302DD-B25C-467A-9C25-A4A15738FA57}"/>
    <hyperlink ref="V262" r:id="rId368" location="!/krishna2109/status/1302893668546691072" xr:uid="{6E4A19F5-4FF1-40B1-A263-3E55614926F6}"/>
    <hyperlink ref="V263" r:id="rId369" location="!/krishna2109/status/1302893750968934400" xr:uid="{3D565022-A43D-460E-B922-B0CE4F798DFE}"/>
    <hyperlink ref="V264" r:id="rId370" location="!/krishna2109/status/1302893750968934400" xr:uid="{E61235AC-7F93-4A08-B3DA-00C3432E9C50}"/>
    <hyperlink ref="V265" r:id="rId371" location="!/krishna2109/status/1302893912445472768" xr:uid="{AAA0EE5B-4268-46D8-9D80-03B1043F3A6D}"/>
    <hyperlink ref="V266" r:id="rId372" location="!/krishna2109/status/1302893912445472768" xr:uid="{C2922913-9587-40DE-8043-0B1BED9AFAD2}"/>
    <hyperlink ref="V267" r:id="rId373" location="!/krishna2109/status/1302893912445472768" xr:uid="{74548DCC-F095-4534-92D1-383CDAACDFA5}"/>
    <hyperlink ref="V268" r:id="rId374" location="!/krishna2109/status/1302893998646857729" xr:uid="{68D94F5F-C25C-4D28-B887-DB5967A6E760}"/>
    <hyperlink ref="V269" r:id="rId375" location="!/krishna2109/status/1302894234521841664" xr:uid="{D783B6A3-2B33-48F2-801D-9ED4BD934ED2}"/>
    <hyperlink ref="V270" r:id="rId376" location="!/krishna2109/status/1302894386544431104" xr:uid="{1E5CADB3-ADE0-4826-BE27-5143EC6A5806}"/>
    <hyperlink ref="V271" r:id="rId377" location="!/krishna2109/status/1302894496095502336" xr:uid="{1FFF693A-AA3C-43AD-9DFA-9698279B4987}"/>
    <hyperlink ref="V272" r:id="rId378" location="!/poojasi34015913/status/1302893847584808960" xr:uid="{4E3ECD5F-E572-46A9-BEE2-09AE0DA6D3CF}"/>
    <hyperlink ref="V273" r:id="rId379" location="!/poojasi34015913/status/1302894504790249472" xr:uid="{1455E3D1-3F97-41BE-8225-34933ADD1930}"/>
    <hyperlink ref="V274" r:id="rId380" location="!/poojasi34015913/status/1302894504790249472" xr:uid="{C0FD9E66-143A-400E-AB00-53FA54F7B549}"/>
    <hyperlink ref="V275" r:id="rId381" location="!/srishti_thakur_/status/1302894508208656385" xr:uid="{4C718958-B42F-4BC6-9A83-E23CA1A6DABB}"/>
    <hyperlink ref="V276" r:id="rId382" location="!/furqanbakhas/status/1302894511715123202" xr:uid="{FE59565F-A862-42C0-8FAB-E9F1072AE275}"/>
    <hyperlink ref="V277" r:id="rId383" location="!/chanduthakur21/status/1302894518673371136" xr:uid="{85B338AE-EEA0-43D3-B1D7-71802FA87C5D}"/>
    <hyperlink ref="V278" r:id="rId384" location="!/anjalij77155553/status/1302894519206252544" xr:uid="{AE0F4050-C05D-4D5B-935B-AACBEB25295E}"/>
    <hyperlink ref="V279" r:id="rId385" location="!/anjalij77155553/status/1302894519206252544" xr:uid="{048812A0-B69B-4D21-9806-42625DA038B0}"/>
    <hyperlink ref="V280" r:id="rId386" location="!/anjalij77155553/status/1302894519206252544" xr:uid="{24C43E2F-EFE2-47BC-9F90-D3187FA147ED}"/>
    <hyperlink ref="V281" r:id="rId387" location="!/whiteknight___/status/1302894537895940096" xr:uid="{0DF35825-4CAA-49A2-A7EB-4BAAC3C96FE1}"/>
    <hyperlink ref="V282" r:id="rId388" location="!/pushpen64409225/status/1302893816039366656" xr:uid="{2121A197-8BE4-41CE-B5C1-A06AD4F0BA65}"/>
    <hyperlink ref="V283" r:id="rId389" location="!/pushpen64409225/status/1302894553825857537" xr:uid="{A75F2044-627C-4743-8265-9EB30378D16B}"/>
    <hyperlink ref="V284" r:id="rId390" location="!/thisis_alp4real/status/1302894582573588480" xr:uid="{9592C3D9-3AE9-41F2-A504-5AFECA2C09F7}"/>
    <hyperlink ref="V285" r:id="rId391" location="!/thisis_alp4real/status/1302894582573588480" xr:uid="{F848DC35-FB30-4DA1-B726-DCA1CCB0786B}"/>
    <hyperlink ref="V286" r:id="rId392" location="!/thisis_alp4real/status/1302894582573588480" xr:uid="{449FAB1A-1724-44A6-91DD-9FC95D89D15F}"/>
    <hyperlink ref="V287" r:id="rId393" location="!/thisis_alp4real/status/1302894582573588480" xr:uid="{46874545-73DB-4956-8A10-F6633D426634}"/>
    <hyperlink ref="V288" r:id="rId394" location="!/thisis_alp4real/status/1302894582573588480" xr:uid="{1748742C-0FC8-4387-AEF8-882B4F45CE66}"/>
    <hyperlink ref="V289" r:id="rId395" location="!/thisis_alp4real/status/1302894582573588480" xr:uid="{49AF1028-861C-4945-B3FB-7FCDB0EB4D57}"/>
    <hyperlink ref="V290" r:id="rId396" location="!/thisis_alp4real/status/1302894582573588480" xr:uid="{9B9B7AE9-F6CA-4988-B352-9F529E8BE565}"/>
    <hyperlink ref="V291" r:id="rId397" location="!/thisis_alp4real/status/1302894582573588480" xr:uid="{9E6F36F1-5292-4952-9BBB-87291E8F6BC4}"/>
    <hyperlink ref="V292" r:id="rId398" location="!/anirudd92992102/status/1302894526864924672" xr:uid="{0D74162F-11D6-488D-A9E0-97C241445EED}"/>
    <hyperlink ref="V293" r:id="rId399" location="!/anirudd92992102/status/1302894526864924672" xr:uid="{985DF014-6DA3-4216-803E-F954C9174EC6}"/>
    <hyperlink ref="V294" r:id="rId400" location="!/anirudd92992102/status/1302894526864924672" xr:uid="{A41DCF05-BC39-472F-A2A0-F8DF90114B66}"/>
    <hyperlink ref="V295" r:id="rId401" location="!/anirudd92992102/status/1302894526864924672" xr:uid="{54ACF639-2763-43CA-ACB4-49BC06C0ED7D}"/>
    <hyperlink ref="V296" r:id="rId402" location="!/anirudd92992102/status/1302894526864924672" xr:uid="{29D97743-DD94-4439-8422-427D7F431F48}"/>
    <hyperlink ref="V297" r:id="rId403" location="!/anirudd92992102/status/1302894526864924672" xr:uid="{28B750DD-FE4B-4285-8659-AB3CA76653C2}"/>
    <hyperlink ref="V298" r:id="rId404" location="!/anirudd92992102/status/1302894526864924672" xr:uid="{E2F869AC-AC44-477F-B7CE-B43983CDC7B5}"/>
    <hyperlink ref="V299" r:id="rId405" location="!/anirudd92992102/status/1302894580535238658" xr:uid="{8D6BACF2-B13E-4066-B932-AA38CF341996}"/>
    <hyperlink ref="V300" r:id="rId406" location="!/anirudd92992102/status/1302894591973097472" xr:uid="{F3FCED7A-201F-487A-9160-36E0763D8E23}"/>
    <hyperlink ref="V301" r:id="rId407" location="!/anirudd92992102/status/1302894526864924672" xr:uid="{A156DFD3-FDB2-41E4-B13C-E7E5D3999D62}"/>
    <hyperlink ref="V302" r:id="rId408" location="!/pratika02379764/status/1302894597190737923" xr:uid="{564DECAC-85DF-407B-9E73-C90C93AB38E4}"/>
    <hyperlink ref="V303" r:id="rId409" location="!/shyamla69734875/status/1302892727030349824" xr:uid="{21028805-C2C0-4DC6-830B-DCE7CC29EA33}"/>
    <hyperlink ref="V304" r:id="rId410" location="!/shyamla69734875/status/1302892727030349824" xr:uid="{11242F78-BD59-4BD0-996B-0396CE49B0D7}"/>
    <hyperlink ref="V305" r:id="rId411" location="!/shyamla69734875/status/1302893541815799809" xr:uid="{19A4CAE5-7CF9-42E8-8605-048758236A71}"/>
    <hyperlink ref="V306" r:id="rId412" location="!/shyamla69734875/status/1302893541815799809" xr:uid="{B28F9B2C-12E8-4427-8B71-3F2130228816}"/>
    <hyperlink ref="V307" r:id="rId413" location="!/shyamla69734875/status/1302893588032880642" xr:uid="{5CC183B8-D91C-4566-968F-E5BB92A55CDA}"/>
    <hyperlink ref="V308" r:id="rId414" location="!/shyamla69734875/status/1302893588032880642" xr:uid="{93385DCC-C704-47FC-AEC8-56F4A70535C4}"/>
    <hyperlink ref="V309" r:id="rId415" location="!/shyamla69734875/status/1302893717393518593" xr:uid="{CCBFA4E5-FEDF-4443-9CAB-5A239A8EEADB}"/>
    <hyperlink ref="V310" r:id="rId416" location="!/shyamla69734875/status/1302893717393518593" xr:uid="{0C949BF5-DF42-4501-8D37-D22DD0891C46}"/>
    <hyperlink ref="V311" r:id="rId417" location="!/shyamla69734875/status/1302893717393518593" xr:uid="{6DA658B6-13D2-4581-886A-7372F8EE0379}"/>
    <hyperlink ref="V312" r:id="rId418" location="!/shyamla69734875/status/1302893840261459968" xr:uid="{8879BC2A-FCDC-43A7-87FD-4E25DF5B1215}"/>
    <hyperlink ref="V313" r:id="rId419" location="!/shyamla69734875/status/1302893840261459968" xr:uid="{FBF95956-CDF4-4913-9DBD-DDDFEB23503F}"/>
    <hyperlink ref="V314" r:id="rId420" location="!/shyamla69734875/status/1302893840261459968" xr:uid="{44D0A60C-4770-4A7F-BF84-7B91E5EEEAFD}"/>
    <hyperlink ref="V315" r:id="rId421" location="!/shyamla69734875/status/1302893840261459968" xr:uid="{87E13D14-A51D-433D-8CBB-0F7ACB0E5133}"/>
    <hyperlink ref="V316" r:id="rId422" location="!/shyamla69734875/status/1302893960424087552" xr:uid="{39016D72-5F26-42AD-B454-A9DF49E4BEEF}"/>
    <hyperlink ref="V317" r:id="rId423" location="!/shyamla69734875/status/1302893960424087552" xr:uid="{E88FA682-B1B0-490A-91DD-1686DFD10A4C}"/>
    <hyperlink ref="V318" r:id="rId424" location="!/shyamla69734875/status/1302894311764160514" xr:uid="{EA8E5B84-EE77-4408-AC64-23845223A3E3}"/>
    <hyperlink ref="V319" r:id="rId425" location="!/shyamla69734875/status/1302894311764160514" xr:uid="{3A011925-5E9B-4421-B14C-4ABF55A75C72}"/>
    <hyperlink ref="V320" r:id="rId426" location="!/shyamla69734875/status/1302894624223027206" xr:uid="{1F6ABFBC-CF9F-4C24-B037-EAFDA9E219E0}"/>
    <hyperlink ref="V321" r:id="rId427" location="!/shyamla69734875/status/1302894624223027206" xr:uid="{FF9B7FC6-536A-4ECD-97D6-9F488A6D896D}"/>
    <hyperlink ref="V322" r:id="rId428" location="!/shyamla69734875/status/1302894624223027206" xr:uid="{B8A6899F-676F-44B7-B9C6-4E7DC54C0FA6}"/>
    <hyperlink ref="V323" r:id="rId429" location="!/shyamla69734875/status/1302894624223027206" xr:uid="{8780F186-D550-4C18-8CD0-98CEBAECD333}"/>
    <hyperlink ref="V324" r:id="rId430" location="!/shyamla69734875/status/1302894624223027206" xr:uid="{458D6F67-89C6-412F-86AB-8DBADB42CA31}"/>
    <hyperlink ref="V325" r:id="rId431" location="!/shyamla69734875/status/1302894624223027206" xr:uid="{36C6553A-4FBE-44E0-AB10-9E9F19267D74}"/>
    <hyperlink ref="V326" r:id="rId432" location="!/shyamla69734875/status/1302894624223027206" xr:uid="{26998420-7A92-4125-8D56-DD6058458F02}"/>
    <hyperlink ref="V327" r:id="rId433" location="!/sksanjay97/status/1302894627142291457" xr:uid="{BF543311-8DC7-4081-9271-743B70E325E3}"/>
    <hyperlink ref="V328" r:id="rId434" location="!/sksanjay97/status/1302894627142291457" xr:uid="{442D3ED9-41F3-4330-84A0-0B8DFAAF457A}"/>
    <hyperlink ref="V329" r:id="rId435" location="!/sksanjay97/status/1302894627142291457" xr:uid="{35CE18D3-A622-499F-9FA7-B12359CBD3B1}"/>
    <hyperlink ref="V330" r:id="rId436" location="!/sksanjay97/status/1302894627142291457" xr:uid="{B1291A58-30E5-4671-B41C-25A493924B28}"/>
    <hyperlink ref="V331" r:id="rId437" location="!/sksanjay97/status/1302894627142291457" xr:uid="{C3A24BBE-E718-4969-8340-DB40EABB0512}"/>
    <hyperlink ref="V332" r:id="rId438" location="!/sksanjay97/status/1302894627142291457" xr:uid="{0FB3964C-68BC-4078-9084-8659BA9C457B}"/>
    <hyperlink ref="V333" r:id="rId439" location="!/sksanjay97/status/1302894627142291457" xr:uid="{00434A16-D119-41E0-803A-9F195A72DF36}"/>
    <hyperlink ref="V334" r:id="rId440" location="!/sksanjay97/status/1302894627142291457" xr:uid="{1F5067A8-EE40-4123-9F93-D5C41193DA3F}"/>
    <hyperlink ref="V335" r:id="rId441" location="!/mosinsiddiqui6/status/1302894627775631360" xr:uid="{FC7CF838-3BBF-41FD-8319-0799631701B3}"/>
    <hyperlink ref="V336" r:id="rId442" location="!/manoj73178340/status/1302894633450528768" xr:uid="{24EDDD8B-53BF-426E-ADE7-A383DB56B99A}"/>
    <hyperlink ref="V337" r:id="rId443" location="!/manoj73178340/status/1302893768245260294" xr:uid="{82B87556-1990-4D45-B1CE-4E71BA2FE806}"/>
    <hyperlink ref="V338" r:id="rId444" location="!/manoj73178340/status/1302894633450528768" xr:uid="{9E936D88-33E3-4DFF-A3D1-36A2F8A485EE}"/>
    <hyperlink ref="V339" r:id="rId445" location="!/manoj73178340/status/1302894633450528768" xr:uid="{DDA03A17-EF53-4B57-A394-0A870F1A044E}"/>
    <hyperlink ref="V340" r:id="rId446" location="!/manoj73178340/status/1302894633450528768" xr:uid="{51A79DD8-CCBD-4299-8E24-CE550A450D0F}"/>
    <hyperlink ref="V341" r:id="rId447" location="!/manoj73178340/status/1302894633450528768" xr:uid="{AC43C0AD-BC33-4A60-95CB-8065E3C72811}"/>
    <hyperlink ref="V342" r:id="rId448" location="!/manoj73178340/status/1302894633450528768" xr:uid="{783D84C3-0CBA-4A61-90FC-F108C5F3D687}"/>
    <hyperlink ref="V343" r:id="rId449" location="!/dryuvrajsinghy1/status/1302892910103293958" xr:uid="{4E323EE5-943A-408F-9963-2F0435C653DF}"/>
    <hyperlink ref="V344" r:id="rId450" location="!/dryuvrajsinghy1/status/1302894441850576897" xr:uid="{0AC1D29A-EA70-473E-B6DC-1492BCCDFF68}"/>
    <hyperlink ref="V345" r:id="rId451" location="!/dryuvrajsinghy1/status/1302894645773398016" xr:uid="{BE884833-5ADF-4A7F-9A2F-6332F1CA4016}"/>
    <hyperlink ref="V346" r:id="rId452" location="!/inghnaman/status/1302894055068639232" xr:uid="{62B4FB88-4D4E-4F3B-908D-93E546A2FD23}"/>
    <hyperlink ref="V347" r:id="rId453" location="!/inghnaman/status/1302894571685249024" xr:uid="{E37F645C-629A-4CF6-8542-009874FBA438}"/>
    <hyperlink ref="V348" r:id="rId454" location="!/inghnaman/status/1302894652538802176" xr:uid="{5CE3DA9A-26F0-47A3-A984-19CB57817AA9}"/>
    <hyperlink ref="V349" r:id="rId455" location="!/anujkum55702032/status/1302894677692215298" xr:uid="{7F07064C-2D41-4B8B-9D94-963933A35157}"/>
    <hyperlink ref="V350" r:id="rId456" location="!/rajeshsoni5577/status/1302894699645026305" xr:uid="{DEF5D3EE-F948-4941-A02E-39F7F5E3508B}"/>
    <hyperlink ref="V351" r:id="rId457" location="!/lajwaabashutosh/status/1302894700110651392" xr:uid="{B101A600-B6D4-4FD2-AC17-9DC99E444C70}"/>
    <hyperlink ref="V352" r:id="rId458" location="!/moin28_k/status/1302894631609196545" xr:uid="{06C47D7B-19CD-447C-9B78-C895801E5B74}"/>
    <hyperlink ref="V353" r:id="rId459" location="!/moin28_k/status/1302894655462227968" xr:uid="{BF685E81-43DD-469B-880A-92F850632D5E}"/>
    <hyperlink ref="V354" r:id="rId460" location="!/moin28_k/status/1302894737972580352" xr:uid="{008F76B6-5DE4-45F0-B8BB-C9AA5341F37B}"/>
    <hyperlink ref="V355" r:id="rId461" location="!/deepank98602987/status/1302894760290594818" xr:uid="{3AC31284-F1AC-4744-A306-FC40384B11D5}"/>
    <hyperlink ref="V356" r:id="rId462" location="!/sunilku93307222/status/1302894773443805184" xr:uid="{05467A65-1945-40A7-9E2D-2EA40ABDD9D7}"/>
    <hyperlink ref="V357" r:id="rId463" location="!/bhavesh_toonga/status/1302894798429282304" xr:uid="{F1333065-368D-42A6-AA71-1448C343E22E}"/>
    <hyperlink ref="V358" r:id="rId464" location="!/anshulp92630300/status/1302892809263804417" xr:uid="{7434BE88-9CB9-4732-8BA5-1864699C251E}"/>
    <hyperlink ref="V359" r:id="rId465" location="!/anshulp92630300/status/1302893981236224007" xr:uid="{059BB2E1-065A-465B-AE43-575DE6BF72FB}"/>
    <hyperlink ref="V360" r:id="rId466" location="!/anshulp92630300/status/1302894526302834689" xr:uid="{BA4612C6-2FD6-45C0-B651-DC728829430B}"/>
    <hyperlink ref="V361" r:id="rId467" location="!/anshulp92630300/status/1302894526302834689" xr:uid="{67FE52B7-33CD-4F25-B0AF-FD13AF2CC927}"/>
    <hyperlink ref="V362" r:id="rId468" location="!/anshulp92630300/status/1302894809699348480" xr:uid="{ADFE7809-C87D-4727-BB63-12843E837E40}"/>
    <hyperlink ref="V363" r:id="rId469" location="!/anshulp92630300/status/1302892832479297536" xr:uid="{F8492757-C6CD-40D8-93A4-C3426569C187}"/>
    <hyperlink ref="V364" r:id="rId470" location="!/anshulp92630300/status/1302893755733745664" xr:uid="{DB4AF334-C63F-4FEC-84E1-DBAD54395193}"/>
    <hyperlink ref="V365" r:id="rId471" location="!/anshulp92630300/status/1302893981236224007" xr:uid="{105D9928-E4A1-4F77-B05C-87657FB82497}"/>
    <hyperlink ref="V366" r:id="rId472" location="!/anshulp92630300/status/1302894217375617026" xr:uid="{1ABF66D2-18AE-4EFF-8E38-870A6AF561D4}"/>
    <hyperlink ref="V367" r:id="rId473" location="!/anshulp92630300/status/1302894217375617026" xr:uid="{2801F576-4AC3-45C8-88DB-905A32278749}"/>
    <hyperlink ref="V368" r:id="rId474" location="!/anshulp92630300/status/1302894217375617026" xr:uid="{0AC1DCA4-5490-487C-80B4-61851CDBF1DE}"/>
    <hyperlink ref="V369" r:id="rId475" location="!/anshulp92630300/status/1302894467272249345" xr:uid="{51870CCD-AFEE-4B13-B47A-354F065354FC}"/>
    <hyperlink ref="V370" r:id="rId476" location="!/anshulp92630300/status/1302894659673284609" xr:uid="{2902EC91-4EDF-4220-8ECE-2DE1799DDB9E}"/>
    <hyperlink ref="V371" r:id="rId477" location="!/anshulp92630300/status/1302894809699348480" xr:uid="{7A126A68-AD15-4BC0-B644-1AC95C813808}"/>
    <hyperlink ref="V372" r:id="rId478" location="!/amitkum47505112/status/1302894551523192833" xr:uid="{3F7E7433-245E-4AF5-8AF8-1317F43E43A0}"/>
    <hyperlink ref="V373" r:id="rId479" location="!/amitkum47505112/status/1302894583525728256" xr:uid="{DC2B7DBC-328B-4DFB-A70C-B168F0C9051E}"/>
    <hyperlink ref="V374" r:id="rId480" location="!/amitkum47505112/status/1302894637548355585" xr:uid="{6043AABD-6816-49F7-8481-4376F4CC8053}"/>
    <hyperlink ref="V375" r:id="rId481" location="!/amitkum47505112/status/1302894799452647426" xr:uid="{29228367-DFC5-4A58-87FD-FACB376EF6BF}"/>
    <hyperlink ref="V376" r:id="rId482" location="!/amitkum47505112/status/1302894799452647426" xr:uid="{46C92F56-7BE5-4843-B6B3-BFB3DBEBDCAC}"/>
    <hyperlink ref="V377" r:id="rId483" location="!/amitkum47505112/status/1302894799452647426" xr:uid="{F360CDF6-80C6-40A4-9032-DF2AB8F3E9DC}"/>
    <hyperlink ref="V378" r:id="rId484" location="!/amitkum47505112/status/1302894799452647426" xr:uid="{C84B4461-75C7-4925-A516-945EBE5C9AE4}"/>
    <hyperlink ref="V379" r:id="rId485" location="!/amitkum47505112/status/1302894799452647426" xr:uid="{DFF7B807-D0B4-4048-882C-6156BB0CAFF3}"/>
    <hyperlink ref="V380" r:id="rId486" location="!/amitkum47505112/status/1302894799452647426" xr:uid="{D25B61DF-0349-4A8A-BD88-01F0B6318656}"/>
    <hyperlink ref="V381" r:id="rId487" location="!/amitkum47505112/status/1302894799452647426" xr:uid="{C80699AC-DD00-488B-83B8-EAF407DB9137}"/>
    <hyperlink ref="V382" r:id="rId488" location="!/amitkum47505112/status/1302894799452647426" xr:uid="{65A19321-6D73-45CF-9E22-C60A0F8444C0}"/>
    <hyperlink ref="V383" r:id="rId489" location="!/amitkum47505112/status/1302894831497179136" xr:uid="{230B5615-DC79-4464-9E72-E5458259E54D}"/>
    <hyperlink ref="V384" r:id="rId490" location="!/kushal53156415/status/1302894835909767169" xr:uid="{952E61BD-9932-4D36-9CCA-B4E533E87BA7}"/>
    <hyperlink ref="V385" r:id="rId491" location="!/kumarchunnubth/status/1302894838111637504" xr:uid="{987B7AA1-B8B8-4653-A8E8-877E4AA6C59F}"/>
    <hyperlink ref="V386" r:id="rId492" location="!/kumarchunnubth/status/1302894838111637504" xr:uid="{4DE38E2E-AF90-4F72-AF0B-53BE266C0C6B}"/>
    <hyperlink ref="V387" r:id="rId493" location="!/kumarchunnubth/status/1302894838111637504" xr:uid="{4EAE7B51-B33E-4B50-888D-529CDC199E39}"/>
    <hyperlink ref="V388" r:id="rId494" location="!/kumarchunnubth/status/1302894838111637504" xr:uid="{61035CF3-E662-4C6E-9C92-BC43F61BDD7E}"/>
    <hyperlink ref="V389" r:id="rId495" location="!/kumarchunnubth/status/1302894838111637504" xr:uid="{E4D89067-43A6-45CB-BD56-68470F9CC451}"/>
    <hyperlink ref="V390" r:id="rId496" location="!/kumarchunnubth/status/1302894844910551040" xr:uid="{C00A8E5B-2CB6-4065-A1EC-190E6CE886ED}"/>
    <hyperlink ref="V391" r:id="rId497" location="!/kumarchunnubth/status/1302894838111637504" xr:uid="{C29250DA-93DD-47DC-87A6-2CDCE57FDE01}"/>
    <hyperlink ref="V392" r:id="rId498" location="!/kumarchunnubth/status/1302894838111637504" xr:uid="{688086D5-8DE0-4FAE-8C7C-5EBC15D547E5}"/>
    <hyperlink ref="V393" r:id="rId499" location="!/kumarchunnubth/status/1302894838111637504" xr:uid="{211E827E-41CC-4188-AA20-7799B3444A56}"/>
    <hyperlink ref="V394" r:id="rId500" location="!/kumarchunnubth/status/1302894838111637504" xr:uid="{1678BD19-BDA0-4CA3-9983-6BD50B18A656}"/>
    <hyperlink ref="V395" r:id="rId501" location="!/anurag876/status/1302894845967491073" xr:uid="{9D7A1968-791C-46F2-AFD3-17C236D84630}"/>
    <hyperlink ref="V396" r:id="rId502" location="!/studynavy/status/1302894847490027520" xr:uid="{DE156EEB-2FA7-49DE-89FC-956A5A4130EE}"/>
    <hyperlink ref="V397" r:id="rId503" location="!/studynavy/status/1302894847490027520" xr:uid="{9504D689-6BDC-4791-A87F-F7F52C680BE0}"/>
    <hyperlink ref="V398" r:id="rId504" location="!/studynavy/status/1302894847490027520" xr:uid="{1191C02E-C621-4F5E-BC82-2487B92D8973}"/>
    <hyperlink ref="V399" r:id="rId505" location="!/studynavy/status/1302894847490027520" xr:uid="{5706707A-2DD1-464B-BF54-462056D3B6CF}"/>
    <hyperlink ref="V400" r:id="rId506" location="!/studynavy/status/1302894847490027520" xr:uid="{439403B3-2DE0-4753-A1FB-3B48AB3704A4}"/>
    <hyperlink ref="V401" r:id="rId507" location="!/studynavy/status/1302894847490027520" xr:uid="{E753AB68-0126-4043-93FC-D183D8A5289C}"/>
    <hyperlink ref="V402" r:id="rId508" location="!/studynavy/status/1302894847490027520" xr:uid="{9D513771-9536-403C-993E-E9D05C844A20}"/>
    <hyperlink ref="V403" r:id="rId509" location="!/studynavy/status/1302894847490027520" xr:uid="{8EA75427-B7B1-4E19-BD00-3E9FFB407D71}"/>
    <hyperlink ref="V404" r:id="rId510" location="!/shaikh_mahedi/status/1302894877806485504" xr:uid="{01FB8060-E44A-499C-B86A-D7B4C14AE90D}"/>
    <hyperlink ref="V405" r:id="rId511" location="!/aulakhkaran1/status/1302894885511389184" xr:uid="{A4A05317-0DAD-4031-ABC8-FDBD4014A515}"/>
    <hyperlink ref="V406" r:id="rId512" location="!/ss_shrawan/status/1302893818623086597" xr:uid="{4FDFEDE0-B192-4B47-B494-11EA5D8342FC}"/>
    <hyperlink ref="V407" r:id="rId513" location="!/ss_shrawan/status/1302894886920679426" xr:uid="{431EF488-1D51-45BF-B979-0D78E3918311}"/>
    <hyperlink ref="V408" r:id="rId514" location="!/arnav_abhay/status/1302894892935311361" xr:uid="{DA1A3ABA-8A41-4F2C-9DBC-BD79F1D1321F}"/>
    <hyperlink ref="V409" r:id="rId515" location="!/rinkurodhiya25/status/1302894896370515968" xr:uid="{870963C4-31F0-469E-BA18-3FF159C18F13}"/>
    <hyperlink ref="V410" r:id="rId516" location="!/subhashsarokar/status/1302894819820199936" xr:uid="{E6B20BC2-BF0A-40CD-88FE-1D08244AEE6E}"/>
    <hyperlink ref="V411" r:id="rId517" location="!/subhashsarokar/status/1302894920739336193" xr:uid="{4DE43406-3B35-4AC7-B7E4-E43391C0631F}"/>
    <hyperlink ref="V412" r:id="rId518" location="!/shadab__gazi/status/1302894920751931399" xr:uid="{158864F9-ED6F-47A6-AB0B-CF852E5564AE}"/>
    <hyperlink ref="V413" r:id="rId519" location="!/pawanku55359136/status/1302894938812682241" xr:uid="{1A8C97C1-50E4-4589-AB8A-474413B30D0E}"/>
    <hyperlink ref="V414" r:id="rId520" location="!/latifsayyed13/status/1302893492427919361" xr:uid="{2260671F-DD2C-4162-AB14-D193F6666D55}"/>
    <hyperlink ref="V415" r:id="rId521" location="!/latifsayyed13/status/1302894940683251713" xr:uid="{D8267866-FA92-47E3-949F-AA5B717346E7}"/>
    <hyperlink ref="V416" r:id="rId522" location="!/hkbshemant/status/1302894737444069377" xr:uid="{32E579D7-F4DE-491D-8577-ADC608F634A2}"/>
    <hyperlink ref="V417" r:id="rId523" location="!/hkbshemant/status/1302894941178269696" xr:uid="{D216E9D9-A658-4E6E-BA78-29F86A9F305F}"/>
    <hyperlink ref="V418" r:id="rId524" location="!/shubham56804368/status/1302895005661499394" xr:uid="{30CF3A17-3AB1-44B7-BEFC-091A5B972CCB}"/>
    <hyperlink ref="V419" r:id="rId525" location="!/agrawalgopendra/status/1302894062320508928" xr:uid="{6FBC30C0-E406-4FE1-8711-B674B1DE575A}"/>
    <hyperlink ref="V420" r:id="rId526" location="!/agrawalgopendra/status/1302894426272927745" xr:uid="{71EF7CB7-FE8F-4BEE-929E-1E2DF281CADE}"/>
    <hyperlink ref="V421" r:id="rId527" location="!/agrawalgopendra/status/1302894665079775233" xr:uid="{96741741-E0B8-4E51-87FC-584FE51ED902}"/>
    <hyperlink ref="V422" r:id="rId528" location="!/agrawalgopendra/status/1302894665079775233" xr:uid="{EE03D51F-FE58-4BC5-941E-8AE652075563}"/>
    <hyperlink ref="V423" r:id="rId529" location="!/agrawalgopendra/status/1302894698302898177" xr:uid="{90D9762F-D354-46AE-BC55-5C8B59DDD055}"/>
    <hyperlink ref="V424" r:id="rId530" location="!/agrawalgopendra/status/1302894855715086337" xr:uid="{171FA19A-2BAD-4D6A-8215-F76558B308E0}"/>
    <hyperlink ref="V425" r:id="rId531" location="!/agrawalgopendra/status/1302894855715086337" xr:uid="{12CEF661-FCFC-4EDD-A061-41F2BBCBEF30}"/>
    <hyperlink ref="V426" r:id="rId532" location="!/agrawalgopendra/status/1302894874350370816" xr:uid="{3F1A9015-E336-4D46-BCFD-8683431525F9}"/>
    <hyperlink ref="V427" r:id="rId533" location="!/agrawalgopendra/status/1302894914582183936" xr:uid="{7B48237E-8E0A-4EB7-99F0-89BC51932A2F}"/>
    <hyperlink ref="V428" r:id="rId534" location="!/agrawalgopendra/status/1302894926284242944" xr:uid="{2B044552-7681-4BD4-8A29-A4D3D639F2E4}"/>
    <hyperlink ref="V429" r:id="rId535" location="!/agrawalgopendra/status/1302895017002893312" xr:uid="{8329434E-7B00-4AFD-B1E3-6EB7506E93DF}"/>
    <hyperlink ref="V430" r:id="rId536" location="!/indraje43306265/status/1302892837244035083" xr:uid="{267D12E7-753F-4AF0-B237-F713A98C3464}"/>
    <hyperlink ref="V431" r:id="rId537" location="!/indraje43306265/status/1302895039433981953" xr:uid="{462A617D-A641-4767-982A-B4A97596A6AA}"/>
    <hyperlink ref="V432" r:id="rId538" location="!/kashishyadavns1/status/1302895056060182529" xr:uid="{65EE6AD9-677B-445F-AAB9-1D2BD0C8803D}"/>
    <hyperlink ref="V433" r:id="rId539" location="!/kashishyadavns1/status/1302895056060182529" xr:uid="{E1F6695D-D86E-4934-A86E-D12D7010F545}"/>
    <hyperlink ref="V434" r:id="rId540" location="!/kashishyadavns1/status/1302895037961744384" xr:uid="{93AC58D5-2E0D-4A26-99A1-5F1182C979BE}"/>
    <hyperlink ref="V435" r:id="rId541" location="!/prajjawalkumarg/status/1302895072191475713" xr:uid="{93DD7D47-5104-4257-B4C0-A6F3F3BAD722}"/>
    <hyperlink ref="V436" r:id="rId542" location="!/adilkha49261521/status/1302895104391225344" xr:uid="{07B947B5-99F2-4E43-820F-1A876F8063DE}"/>
    <hyperlink ref="V437" r:id="rId543" location="!/suraj99052036/status/1302895098082983937" xr:uid="{AF4A1763-75D2-4555-B4AC-7987929D38A7}"/>
    <hyperlink ref="V438" r:id="rId544" location="!/suraj99052036/status/1302895121004806144" xr:uid="{9E64B1BB-4D4F-4977-91E2-561BC87DCFBB}"/>
    <hyperlink ref="V439" r:id="rId545" location="!/sandeep09523041/status/1302895124335083520" xr:uid="{D591BFBD-D25D-456F-8D08-3E056032AB6A}"/>
    <hyperlink ref="V440" r:id="rId546" location="!/shrinathverma22/status/1302895149962260480" xr:uid="{4FCF750B-F01B-4DA1-90CE-7DF1DABCD28F}"/>
    <hyperlink ref="V441" r:id="rId547" location="!/akashky154/status/1302895153049337859" xr:uid="{F3009E5A-8B1C-41C9-AD85-669EC1AEE65A}"/>
    <hyperlink ref="V442" r:id="rId548" location="!/abhiraj10dec/status/1302895154680922114" xr:uid="{5F953EF9-E53C-4128-A8C6-DCAC219A4A96}"/>
    <hyperlink ref="V443" r:id="rId549" location="!/chimni_sapna/status/1302895179083337728" xr:uid="{0FD89013-1EB5-4800-AC23-15AF3B8C7620}"/>
    <hyperlink ref="V444" r:id="rId550" location="!/deepakk90387441/status/1302895207940202499" xr:uid="{70BA5F05-2ECC-4EED-8BEE-489341A29A6C}"/>
    <hyperlink ref="V445" r:id="rId551" location="!/pankaj2540/status/1302895210800623616" xr:uid="{A8B5E217-6776-4428-B6E6-12D453D7913D}"/>
    <hyperlink ref="V446" r:id="rId552" location="!/pankaj2540/status/1302895210800623616" xr:uid="{F180333E-DB69-4D0D-847F-E0D66B75862D}"/>
    <hyperlink ref="V447" r:id="rId553" location="!/pankaj2540/status/1302895210800623616" xr:uid="{696857DB-B678-4D6E-86DD-CB1471CDA070}"/>
    <hyperlink ref="V448" r:id="rId554" location="!/pankaj2540/status/1302895210800623616" xr:uid="{1C9B5656-6564-4711-AFEA-FC1952FE5096}"/>
    <hyperlink ref="V449" r:id="rId555" location="!/pankaj2540/status/1302895210800623616" xr:uid="{59EB9981-003E-464D-B7B0-C82B7D64D25B}"/>
    <hyperlink ref="V450" r:id="rId556" location="!/pankaj2540/status/1302895210800623616" xr:uid="{2CA5CF38-E0E0-43C9-88F5-EEECC9E88707}"/>
    <hyperlink ref="V451" r:id="rId557" location="!/pankaj2540/status/1302895210800623616" xr:uid="{DC29A15D-300E-4798-9305-7034DFD496F2}"/>
    <hyperlink ref="V452" r:id="rId558" location="!/pankaj2540/status/1302895210800623616" xr:uid="{5B18BB00-FF7F-4BD3-9206-96F28420097D}"/>
    <hyperlink ref="V453" r:id="rId559" location="!/mealipatel/status/1302895219461873664" xr:uid="{0E6FB853-3A19-438B-93A0-B655F4957D7E}"/>
    <hyperlink ref="V454" r:id="rId560" location="!/dharmen53789530/status/1302895247806980096" xr:uid="{D44931C5-FCC9-460D-9E76-BD5A7E3DBB83}"/>
    <hyperlink ref="V455" r:id="rId561" location="!/madhuka83630118/status/1302893526229737473" xr:uid="{C92600E8-9087-4F70-BF5A-3CD4EF4DC6C3}"/>
    <hyperlink ref="V456" r:id="rId562" location="!/madhuka83630118/status/1302895254287216645" xr:uid="{30D7BBCA-661F-4D9D-8604-14717A0E9807}"/>
    <hyperlink ref="V457" r:id="rId563" location="!/madhuka83630118/status/1302895254287216645" xr:uid="{6A735F80-0972-4E3E-9124-C05FD3D16903}"/>
    <hyperlink ref="V458" r:id="rId564" location="!/mahendr51164242/status/1302895266765316101" xr:uid="{8F45D3DE-1536-466E-974E-BFCB7C1D61A9}"/>
    <hyperlink ref="V459" r:id="rId565" location="!/mahendr51164242/status/1302895266765316101" xr:uid="{CEE4ED77-2D86-4BC0-9F20-98562E6B7698}"/>
    <hyperlink ref="V460" r:id="rId566" location="!/mahendr51164242/status/1302895266765316101" xr:uid="{EA702A7F-4B41-4ADE-A34B-18EA355684F9}"/>
    <hyperlink ref="V461" r:id="rId567" location="!/mahendr51164242/status/1302895266765316101" xr:uid="{A9399488-BEA5-40B7-ADDF-384195040E4B}"/>
    <hyperlink ref="V462" r:id="rId568" location="!/mahendr51164242/status/1302895266765316101" xr:uid="{3B15C1C4-58E1-45F9-9BBA-522B6F554793}"/>
    <hyperlink ref="V463" r:id="rId569" location="!/mahendr51164242/status/1302895266765316101" xr:uid="{D0104B2B-98CD-45AF-9B5B-045A20F9E7A0}"/>
    <hyperlink ref="V464" r:id="rId570" location="!/mahendr51164242/status/1302895266765316101" xr:uid="{14B0EC36-86E6-4EE4-A700-DD4BDB0788CE}"/>
    <hyperlink ref="V465" r:id="rId571" location="!/mahendr51164242/status/1302895266765316101" xr:uid="{B2F9E3F0-CAE8-4729-A79C-6F0CBA892FB0}"/>
    <hyperlink ref="V466" r:id="rId572" location="!/ramnaya38968968/status/1302895218862125056" xr:uid="{90743D57-FF3A-405E-A904-0218B6AE2E81}"/>
    <hyperlink ref="V467" r:id="rId573" location="!/ramnaya38968968/status/1302895218862125056" xr:uid="{DA53066B-D11E-41A1-9A0D-0C64A26E4509}"/>
    <hyperlink ref="V468" r:id="rId574" location="!/ramnaya38968968/status/1302895218862125056" xr:uid="{390144D2-5E06-4613-B068-C8E48FD917BC}"/>
    <hyperlink ref="V469" r:id="rId575" location="!/ramnaya38968968/status/1302895218862125056" xr:uid="{721D493D-47FE-4FA8-B6B0-CC62E0F27D04}"/>
    <hyperlink ref="V470" r:id="rId576" location="!/ramnaya38968968/status/1302895218862125056" xr:uid="{657FD8E2-6F8D-4D7F-B333-3115B6C059AB}"/>
    <hyperlink ref="V471" r:id="rId577" location="!/ramnaya38968968/status/1302895337141489664" xr:uid="{68D74EE8-3AEA-48D9-ACE3-30DD7422C8BB}"/>
    <hyperlink ref="V472" r:id="rId578" location="!/madhavsingh2012/status/1302895338122956802" xr:uid="{3349A6FD-6D5A-4F70-B135-8E60BAF65AD1}"/>
    <hyperlink ref="V473" r:id="rId579" location="!/nareshjonvar1/status/1302895350093459457" xr:uid="{29FA5DED-0933-4321-8CD8-F988E7062801}"/>
    <hyperlink ref="V474" r:id="rId580" location="!/nareshjonvar1/status/1302895350093459457" xr:uid="{9D1DA270-48FF-4451-AB70-07FF6EA65D61}"/>
    <hyperlink ref="V475" r:id="rId581" location="!/mohd_masood_/status/1302893649001238528" xr:uid="{FF4C982D-113F-40F1-B82E-EAC03C0916D1}"/>
    <hyperlink ref="V476" r:id="rId582" location="!/mohd_masood_/status/1302893791666270208" xr:uid="{3C313FAE-E539-44FC-85A6-21D53495A52C}"/>
    <hyperlink ref="V477" r:id="rId583" location="!/mohd_masood_/status/1302894028816396288" xr:uid="{D4036B97-6D7D-4F81-931A-52B5F6CCF8CE}"/>
    <hyperlink ref="V478" r:id="rId584" location="!/mohd_masood_/status/1302894505750720512" xr:uid="{FEAFB3A5-EABF-4007-BE94-CB7D3CC6D4B2}"/>
    <hyperlink ref="V479" r:id="rId585" location="!/mohd_masood_/status/1302894532925612032" xr:uid="{467E438E-91CA-4F65-BE4D-EBF107F88D9B}"/>
    <hyperlink ref="V480" r:id="rId586" location="!/mohd_masood_/status/1302894532925612032" xr:uid="{4D75B2C2-EA34-4768-A72A-67EEA00E6C3F}"/>
    <hyperlink ref="V481" r:id="rId587" location="!/mohd_masood_/status/1302894532925612032" xr:uid="{4AE7697B-B1E3-4C8C-8EE0-25032C79E3AC}"/>
    <hyperlink ref="V482" r:id="rId588" location="!/mohd_masood_/status/1302895352933044226" xr:uid="{0703B5FD-9DAA-4E36-A28A-614CFDDE54E3}"/>
    <hyperlink ref="V483" r:id="rId589" location="!/mohd_masood_/status/1302895352933044226" xr:uid="{46258E22-7E0B-43AA-900F-78C27BF8300A}"/>
    <hyperlink ref="V484" r:id="rId590" location="!/mohd_masood_/status/1302895352933044226" xr:uid="{B6788222-7535-4E9D-B913-46F2722D6FEF}"/>
    <hyperlink ref="V485" r:id="rId591" location="!/mohd_masood_/status/1302895352933044226" xr:uid="{6870B27C-EB08-4460-860D-6ED4CF192BEA}"/>
    <hyperlink ref="V486" r:id="rId592" location="!/sangam_shukla/status/1302895370574258176" xr:uid="{853A865D-C50B-4B29-B85C-8107772614E4}"/>
    <hyperlink ref="V487" r:id="rId593" location="!/saineebipin/status/1302895374139449344" xr:uid="{2AD5E7BC-A385-4E23-8087-4A70A9B86337}"/>
    <hyperlink ref="V488" r:id="rId594" location="!/rveerox/status/1302895375632662528" xr:uid="{A087CB9A-7BDF-4303-989A-53F566C89498}"/>
    <hyperlink ref="V489" r:id="rId595" location="!/nishaya65714882/status/1302895142118985728" xr:uid="{59A2EAAC-FC4F-482B-919A-2FC7E6B27B7E}"/>
    <hyperlink ref="V490" r:id="rId596" location="!/nishaya65714882/status/1302895351196606465" xr:uid="{F0F96312-D709-40D0-B258-81DE41029E4D}"/>
    <hyperlink ref="V491" r:id="rId597" location="!/nishaya65714882/status/1302895351196606465" xr:uid="{ABBECE12-E4F0-4B0B-BE2C-69394A02290A}"/>
    <hyperlink ref="V492" r:id="rId598" location="!/nishaya65714882/status/1302895351196606465" xr:uid="{AB63EA59-2DCF-4A6D-9776-010B0E0F3567}"/>
    <hyperlink ref="V493" r:id="rId599" location="!/nishaya65714882/status/1302895351196606465" xr:uid="{9D4B7182-93F8-47B8-A918-D4E23435C45A}"/>
    <hyperlink ref="V494" r:id="rId600" location="!/nishaya65714882/status/1302895351196606465" xr:uid="{9FC2FF14-2058-4CCD-8B63-4F1E6AD9406E}"/>
    <hyperlink ref="V495" r:id="rId601" location="!/nishaya65714882/status/1302895351196606465" xr:uid="{C0CBFB54-DA76-4764-B263-F9699798B501}"/>
    <hyperlink ref="V496" r:id="rId602" location="!/nishaya65714882/status/1302895351196606465" xr:uid="{A0B787C8-2EEB-42D1-A832-48B530BA477F}"/>
    <hyperlink ref="V497" r:id="rId603" location="!/nishaya65714882/status/1302895377008394242" xr:uid="{4639BF80-A58C-4776-823F-E7632A8A954E}"/>
    <hyperlink ref="V498" r:id="rId604" location="!/nishaya65714882/status/1302895142118985728" xr:uid="{270A3954-DC07-413A-A98D-71D60F4B7429}"/>
    <hyperlink ref="V499" r:id="rId605" location="!/nishaya65714882/status/1302895377008394242" xr:uid="{7186579A-3FC1-430B-8587-6BD05A0FE16E}"/>
    <hyperlink ref="V500" r:id="rId606" location="!/amittiw82916723/status/1302894756347875328" xr:uid="{5C9D8B66-029C-44D0-B722-5570B37272AE}"/>
    <hyperlink ref="V501" r:id="rId607" location="!/amittiw82916723/status/1302895049286455296" xr:uid="{39439FBB-A350-40DA-A862-D59FE9A615B5}"/>
    <hyperlink ref="V502" r:id="rId608" location="!/amittiw82916723/status/1302895238948691968" xr:uid="{77BFD411-C81D-4564-975F-F31100759A27}"/>
    <hyperlink ref="V503" r:id="rId609" location="!/amittiw82916723/status/1302895238948691968" xr:uid="{988AB9BE-710E-465C-BA2B-F09962CDBE0A}"/>
    <hyperlink ref="V504" r:id="rId610" location="!/amittiw82916723/status/1302895321668755457" xr:uid="{723F3825-08A4-411A-8937-3BEAC9F02739}"/>
    <hyperlink ref="V505" r:id="rId611" location="!/amittiw82916723/status/1302895338898874368" xr:uid="{3CAF76D3-6BBB-4B84-AE0A-CB3C8B73DA3D}"/>
    <hyperlink ref="V506" r:id="rId612" location="!/amittiw82916723/status/1302895338898874368" xr:uid="{CBC761EE-E582-4D7B-9C59-D4A59F7AA474}"/>
    <hyperlink ref="V507" r:id="rId613" location="!/amittiw82916723/status/1302895386265137152" xr:uid="{B8BFD2E5-820C-406D-9B75-F75EFC986FC0}"/>
    <hyperlink ref="V508" r:id="rId614" location="!/agraharishree/status/1302895404380385281" xr:uid="{DCA9A2BC-9F4C-48D7-B735-16EAAAF7AD5B}"/>
    <hyperlink ref="V509" r:id="rId615" location="!/rameshv63814897/status/1302895412043329536" xr:uid="{66E5F9EB-3DC2-4A0C-AAF7-94F3CDC7AF74}"/>
    <hyperlink ref="V510" r:id="rId616" location="!/rameshv63814897/status/1302895412043329536" xr:uid="{2F4DE853-4089-402F-B9F2-B10DBF741876}"/>
    <hyperlink ref="V511" r:id="rId617" location="!/sureshtaksaini1/status/1302894307892838401" xr:uid="{ECEBAC72-2497-4D5D-A83E-044F4EB52E3B}"/>
    <hyperlink ref="V512" r:id="rId618" location="!/sureshtaksaini1/status/1302894345083707392" xr:uid="{3218CDF3-7E77-44AF-9D89-CCC9A9119D68}"/>
    <hyperlink ref="V513" r:id="rId619" location="!/sureshtaksaini1/status/1302894442580303872" xr:uid="{F4CA7ADB-D6B5-4267-A3A5-48B2B53689C6}"/>
    <hyperlink ref="V514" r:id="rId620" location="!/sureshtaksaini1/status/1302895427360964608" xr:uid="{9076AD30-7DBF-49AF-AD57-8EBF80882E57}"/>
    <hyperlink ref="V515" r:id="rId621" location="!/dilipsi61669095/status/1302895020534497280" xr:uid="{2BA40DAB-A584-4494-8BAC-0B1243F12EFD}"/>
    <hyperlink ref="V516" r:id="rId622" location="!/dilipsi61669095/status/1302895185991405569" xr:uid="{AD19BF9A-6D03-4C66-8F11-CA13BDC45992}"/>
    <hyperlink ref="V517" r:id="rId623" location="!/dilipsi61669095/status/1302895433476308992" xr:uid="{1D39C921-21FD-4E0C-B890-F82D06E8E38E}"/>
    <hyperlink ref="V518" r:id="rId624" location="!/dilipsi61669095/status/1302895433476308992" xr:uid="{9FD084BB-BB9B-453A-9B03-747FD861983D}"/>
    <hyperlink ref="V519" r:id="rId625" location="!/dilipsi61669095/status/1302895433476308992" xr:uid="{1AAD4B61-5330-4C2F-BA26-83742D3F4373}"/>
    <hyperlink ref="V520" r:id="rId626" location="!/smkale14jan1/status/1302895442401714176" xr:uid="{3935789B-28F1-4A24-AF2D-B4E3D1621112}"/>
    <hyperlink ref="V521" r:id="rId627" location="!/smkale14jan1/status/1302895442401714176" xr:uid="{174A67B1-1C60-4D26-8229-6BF07AF836FB}"/>
    <hyperlink ref="V522" r:id="rId628" location="!/kamlesh107753/status/1302895443932622849" xr:uid="{B56DE6F9-87F0-42FA-BF42-CC052C0A1218}"/>
    <hyperlink ref="V523" r:id="rId629" location="!/gauravk94051780/status/1302895346293510145" xr:uid="{4AE5418F-CBA2-498A-8B4A-CB1FFFF26BE8}"/>
    <hyperlink ref="V524" r:id="rId630" location="!/gauravk94051780/status/1302895448525471744" xr:uid="{C71423FF-C4EA-4094-8FCB-D9532F0EE9FE}"/>
    <hyperlink ref="V525" r:id="rId631" location="!/keshavk18048911/status/1302895454640730113" xr:uid="{3A52D23E-CC08-46AD-A966-F4D5A4775283}"/>
    <hyperlink ref="V526" r:id="rId632" location="!/manishrajy71oo/status/1302895440598245376" xr:uid="{DA4421B9-FBD8-4236-A422-CC5959B048C5}"/>
    <hyperlink ref="V527" r:id="rId633" location="!/manishrajy71oo/status/1302895456117116928" xr:uid="{B8E06179-584F-4206-881E-A8586E021E6F}"/>
    <hyperlink ref="V528" r:id="rId634" location="!/keshavk86199459/status/1302895458696658944" xr:uid="{1927FFA3-CD63-47F1-90A6-1E19124FEC51}"/>
    <hyperlink ref="V529" r:id="rId635" location="!/sanjaykumar1900/status/1302895469165645826" xr:uid="{D2C469A0-1E7A-4AA3-8079-6B69FA5CA8D1}"/>
    <hyperlink ref="V530" r:id="rId636" location="!/sanjaykumar1900/status/1302895501797285888" xr:uid="{420ABC9C-497B-46D2-AB53-92B3175CCEE0}"/>
    <hyperlink ref="V531" r:id="rId637" location="!/pkagarwal16/status/1302895521539870721" xr:uid="{E788B3D5-03CD-4894-9823-54B30FD1A033}"/>
    <hyperlink ref="V532" r:id="rId638" location="!/erdhanrajmeena3/status/1302895527919366144" xr:uid="{A83CD56C-C473-454B-8DBB-12D9FE7F0F7A}"/>
    <hyperlink ref="V533" r:id="rId639" location="!/robimanna/status/1302895510114631680" xr:uid="{39A236E5-DF30-403B-8976-4293A9B130A5}"/>
    <hyperlink ref="V534" r:id="rId640" location="!/bhushanbadguj15/status/1302895036422524929" xr:uid="{813DF659-70BF-4A30-96E6-5B4E3646261A}"/>
    <hyperlink ref="V535" r:id="rId641" location="!/bhushanbadguj15/status/1302895541521530881" xr:uid="{590B6AC4-710F-4FDB-A49B-B805E6F64A07}"/>
    <hyperlink ref="V536" r:id="rId642" location="!/shubham_scs/status/1302894154528088064" xr:uid="{B9098DEF-955E-4DF2-9442-17BAA4629258}"/>
    <hyperlink ref="V537" r:id="rId643" location="!/shubham_scs/status/1302894154528088064" xr:uid="{E06F028C-FD79-4207-B93E-23BFAC314114}"/>
    <hyperlink ref="V538" r:id="rId644" location="!/shubham_scs/status/1302894154528088064" xr:uid="{E353ED89-CA9D-40C0-827F-E3C62807E159}"/>
    <hyperlink ref="V539" r:id="rId645" location="!/shubham_scs/status/1302895393567469568" xr:uid="{18C4F7B1-E754-443B-8FBD-AA2BC0A1B68B}"/>
    <hyperlink ref="V540" r:id="rId646" location="!/shubham_scs/status/1302895561821962240" xr:uid="{605B7EAC-8B40-4382-B4CF-21B655175E3F}"/>
    <hyperlink ref="V541" r:id="rId647" location="!/pankajk92773231/status/1302895565953355777" xr:uid="{47C267B9-14A4-428A-AFE8-2F159176C0B9}"/>
    <hyperlink ref="V542" r:id="rId648" location="!/divyash15011820/status/1302895582344749056" xr:uid="{F832AD91-E3B7-4254-B2D5-452C30879FB2}"/>
    <hyperlink ref="V543" r:id="rId649" location="!/divyash15011820/status/1302895582344749056" xr:uid="{BFADDF1A-CCA2-4647-9393-ACA9E5942DAF}"/>
    <hyperlink ref="V544" r:id="rId650" location="!/ksaurav2690/status/1302895591387664384" xr:uid="{08E33AAC-B76A-4F7F-8BE7-F45EFFFCA5AB}"/>
    <hyperlink ref="V545" r:id="rId651" location="!/forbanker/status/1302894253316534272" xr:uid="{6AD474D8-2E68-4044-B31C-4FC81390356C}"/>
    <hyperlink ref="V546" r:id="rId652" location="!/forbanker/status/1302895606784905216" xr:uid="{C077401E-B0EF-4185-A984-9D1BD8E82B76}"/>
    <hyperlink ref="V547" r:id="rId653" location="!/farooquitafsir/status/1302895667455516673" xr:uid="{E440888F-66F6-4F69-96A5-929DC560C4C0}"/>
    <hyperlink ref="V548" r:id="rId654" location="!/rupendr48547857/status/1302895004516401154" xr:uid="{C8406D33-F7F5-406A-ADCC-242EA8F7CD5B}"/>
    <hyperlink ref="V549" r:id="rId655" location="!/rupendr48547857/status/1302895004516401154" xr:uid="{AF643ACD-014D-442B-91DA-63465322AA95}"/>
    <hyperlink ref="V550" r:id="rId656" location="!/rupendr48547857/status/1302895004516401154" xr:uid="{47990A8D-E601-481B-8D31-1608C5381905}"/>
    <hyperlink ref="V551" r:id="rId657" location="!/rupendr48547857/status/1302895004516401154" xr:uid="{AC3044EA-7F8D-408C-A400-17BDD50844C6}"/>
    <hyperlink ref="V552" r:id="rId658" location="!/rupendr48547857/status/1302895004516401154" xr:uid="{38EA5CED-D365-4B72-BB83-B81DEDC4A593}"/>
    <hyperlink ref="V553" r:id="rId659" location="!/rupendr48547857/status/1302895004516401154" xr:uid="{A6BE4476-0158-4DC8-8A7D-252965F890A1}"/>
    <hyperlink ref="V554" r:id="rId660" location="!/rupendr48547857/status/1302895004516401154" xr:uid="{B7CEC281-B1D9-4E3D-985E-6C38D35F6B44}"/>
    <hyperlink ref="V555" r:id="rId661" location="!/rupendr48547857/status/1302895004516401154" xr:uid="{CE56ED7E-6072-4DF5-A92E-55C819865E5D}"/>
    <hyperlink ref="V556" r:id="rId662" location="!/rupendr48547857/status/1302895043070492674" xr:uid="{AE851AFD-B08C-4FC2-9E45-5D56D85D1615}"/>
    <hyperlink ref="V557" r:id="rId663" location="!/rupendr48547857/status/1302895043070492674" xr:uid="{ADFA383D-C62B-4EAE-9D76-6F07C67F17F7}"/>
    <hyperlink ref="V558" r:id="rId664" location="!/rupendr48547857/status/1302895043070492674" xr:uid="{B422E2C0-BCFB-405B-B5B4-219975DF0144}"/>
    <hyperlink ref="V559" r:id="rId665" location="!/rupendr48547857/status/1302895043070492674" xr:uid="{86881A61-A098-40BB-A084-2D36D6329769}"/>
    <hyperlink ref="V560" r:id="rId666" location="!/rupendr48547857/status/1302895043070492674" xr:uid="{4A191844-BF59-4533-8047-CB70D1408463}"/>
    <hyperlink ref="V561" r:id="rId667" location="!/rupendr48547857/status/1302895043070492674" xr:uid="{1CA9E0DE-B9BA-4BE5-A26E-A5AE6F243B7F}"/>
    <hyperlink ref="V562" r:id="rId668" location="!/rupendr48547857/status/1302895043070492674" xr:uid="{94C8EF80-2728-48A8-AF58-904A95F4E461}"/>
    <hyperlink ref="V563" r:id="rId669" location="!/rupendr48547857/status/1302895043070492674" xr:uid="{C38CE55C-2FC5-4D5E-88D6-ED5065E1C80F}"/>
    <hyperlink ref="V564" r:id="rId670" location="!/rupendr48547857/status/1302895053094838272" xr:uid="{17692303-37B7-4F74-894F-1265135D1DDE}"/>
    <hyperlink ref="V565" r:id="rId671" location="!/rupendr48547857/status/1302895053094838272" xr:uid="{4EC1CB76-88DA-4CAE-8D9D-064F30FC04CD}"/>
    <hyperlink ref="V566" r:id="rId672" location="!/rupendr48547857/status/1302895053094838272" xr:uid="{9C9496BF-1B6A-4D33-9E8D-DF22A98BE1EA}"/>
    <hyperlink ref="V567" r:id="rId673" location="!/rupendr48547857/status/1302895053094838272" xr:uid="{483FA728-3ABD-4480-A9D3-9B0D49CC6A9D}"/>
    <hyperlink ref="V568" r:id="rId674" location="!/rupendr48547857/status/1302895053094838272" xr:uid="{5F1A6FA9-EFFC-49DE-B696-8A0752691394}"/>
    <hyperlink ref="V569" r:id="rId675" location="!/rupendr48547857/status/1302895053094838272" xr:uid="{89DBB6AC-CB59-4B72-887B-2143CB8172A6}"/>
    <hyperlink ref="V570" r:id="rId676" location="!/rupendr48547857/status/1302895053094838272" xr:uid="{75D61C65-50FE-450A-9A85-7F98A3BB962A}"/>
    <hyperlink ref="V571" r:id="rId677" location="!/rupendr48547857/status/1302895053094838272" xr:uid="{60D99709-AC9D-4160-B919-53A836B0E60E}"/>
    <hyperlink ref="V572" r:id="rId678" location="!/rupendr48547857/status/1302895072132833281" xr:uid="{FE7D3D18-DC9D-40CC-8903-27CDBDC16621}"/>
    <hyperlink ref="V573" r:id="rId679" location="!/rupendr48547857/status/1302895072132833281" xr:uid="{FBEA1278-FEB1-4231-9DBD-DB767246EDFE}"/>
    <hyperlink ref="V574" r:id="rId680" location="!/rupendr48547857/status/1302895072132833281" xr:uid="{DC127228-A2AD-472F-8CE6-CDF62001764A}"/>
    <hyperlink ref="V575" r:id="rId681" location="!/rupendr48547857/status/1302895072132833281" xr:uid="{0760E98A-F051-4181-9368-20F74FA0C560}"/>
    <hyperlink ref="V576" r:id="rId682" location="!/rupendr48547857/status/1302895072132833281" xr:uid="{EF9944B8-E74A-4FDB-BBFB-7401C7689526}"/>
    <hyperlink ref="V577" r:id="rId683" location="!/rupendr48547857/status/1302895072132833281" xr:uid="{2D6CAB91-A227-4522-85E1-DA13954B89D6}"/>
    <hyperlink ref="V578" r:id="rId684" location="!/rupendr48547857/status/1302895072132833281" xr:uid="{59378A31-C55E-4901-89AD-A63EB751234E}"/>
    <hyperlink ref="V579" r:id="rId685" location="!/rupendr48547857/status/1302895081402187777" xr:uid="{EFA3A9BD-0009-4C8C-AF31-48CD869CAC07}"/>
    <hyperlink ref="V580" r:id="rId686" location="!/rupendr48547857/status/1302895081402187777" xr:uid="{CA89DAC5-60B8-4E4E-8545-D7508D28C1EA}"/>
    <hyperlink ref="V581" r:id="rId687" location="!/rupendr48547857/status/1302895081402187777" xr:uid="{F8075954-BD5F-4C99-82C1-ABB6C9DB508D}"/>
    <hyperlink ref="V582" r:id="rId688" location="!/rupendr48547857/status/1302895081402187777" xr:uid="{CD2B0BA5-B9FA-4B24-99D9-9C8B4E6E172B}"/>
    <hyperlink ref="V583" r:id="rId689" location="!/rupendr48547857/status/1302895081402187777" xr:uid="{AA37B49A-DAB7-4C6B-87D3-A0CF2C06C6D7}"/>
    <hyperlink ref="V584" r:id="rId690" location="!/rupendr48547857/status/1302895081402187777" xr:uid="{DACA8764-D9C9-482C-A943-C7F6BB7490C8}"/>
    <hyperlink ref="V585" r:id="rId691" location="!/rupendr48547857/status/1302895081402187777" xr:uid="{53722849-D1EA-498B-A7AB-0BCA8C38E8F4}"/>
    <hyperlink ref="V586" r:id="rId692" location="!/rupendr48547857/status/1302895081402187777" xr:uid="{5BE29B85-E785-479D-B405-D52A014723D6}"/>
    <hyperlink ref="V587" r:id="rId693" location="!/rupendr48547857/status/1302895092135411712" xr:uid="{2A02AE09-3366-40F7-A9ED-BD8D62CE236C}"/>
    <hyperlink ref="V588" r:id="rId694" location="!/rupendr48547857/status/1302895092135411712" xr:uid="{75D38CC9-BD03-472E-AAEC-683626FD9E76}"/>
    <hyperlink ref="V589" r:id="rId695" location="!/rupendr48547857/status/1302895092135411712" xr:uid="{E6922EAB-928D-4AF5-8500-B11CE1EF6C35}"/>
    <hyperlink ref="V590" r:id="rId696" location="!/rupendr48547857/status/1302895092135411712" xr:uid="{10260857-BD1B-4D3B-B3D6-75AEB10D157B}"/>
    <hyperlink ref="V591" r:id="rId697" location="!/rupendr48547857/status/1302895092135411712" xr:uid="{17F41D69-ED0C-464C-84AE-CB5475BBF27E}"/>
    <hyperlink ref="V592" r:id="rId698" location="!/rupendr48547857/status/1302895092135411712" xr:uid="{F34ED396-11F5-415B-9816-C82B2B5EAD7F}"/>
    <hyperlink ref="V593" r:id="rId699" location="!/rupendr48547857/status/1302895092135411712" xr:uid="{8C1B0269-462D-41D8-83DF-3506D7CE8F1E}"/>
    <hyperlink ref="V594" r:id="rId700" location="!/rupendr48547857/status/1302895092135411712" xr:uid="{9B3FEF0E-EBA5-451C-AE4A-DC0F48F22EE3}"/>
    <hyperlink ref="V595" r:id="rId701" location="!/rupendr48547857/status/1302895103090933761" xr:uid="{8D4AB901-9A47-4393-A3E0-93939230A385}"/>
    <hyperlink ref="V596" r:id="rId702" location="!/rupendr48547857/status/1302895103090933761" xr:uid="{8E8AC9DF-86FB-4E01-9557-D4875F89E95B}"/>
    <hyperlink ref="V597" r:id="rId703" location="!/rupendr48547857/status/1302895103090933761" xr:uid="{89502AB5-E2F0-4B94-B7D9-EEECBE07AB05}"/>
    <hyperlink ref="V598" r:id="rId704" location="!/rupendr48547857/status/1302895103090933761" xr:uid="{7971DFB0-2D41-451C-A6DD-3C61B769E792}"/>
    <hyperlink ref="V599" r:id="rId705" location="!/rupendr48547857/status/1302895103090933761" xr:uid="{5140735C-3E3C-4105-AAE0-55F41A4C50FC}"/>
    <hyperlink ref="V600" r:id="rId706" location="!/rupendr48547857/status/1302895103090933761" xr:uid="{B0E71E3C-A9A2-4AE4-BC48-B8F17E249631}"/>
    <hyperlink ref="V601" r:id="rId707" location="!/rupendr48547857/status/1302895103090933761" xr:uid="{891F573D-38FD-40CA-914A-885929F02C4F}"/>
    <hyperlink ref="V602" r:id="rId708" location="!/rupendr48547857/status/1302895103090933761" xr:uid="{A899EF4E-AE9C-4ABE-BA68-10DA6C472B53}"/>
    <hyperlink ref="V603" r:id="rId709" location="!/rupendr48547857/status/1302895129011744768" xr:uid="{B0FA3F3C-DDF5-4934-AFE3-E5315FE391BC}"/>
    <hyperlink ref="V604" r:id="rId710" location="!/rupendr48547857/status/1302895129011744768" xr:uid="{380AC880-90BA-474A-94CA-A8C1345F0EA7}"/>
    <hyperlink ref="V605" r:id="rId711" location="!/rupendr48547857/status/1302895129011744768" xr:uid="{3BA16F17-2BBF-47CE-AE82-9368655812E5}"/>
    <hyperlink ref="V606" r:id="rId712" location="!/rupendr48547857/status/1302895129011744768" xr:uid="{A897CB9A-CAE0-40D3-8E04-643BFADB0A56}"/>
    <hyperlink ref="V607" r:id="rId713" location="!/rupendr48547857/status/1302895129011744768" xr:uid="{E387841B-794F-4288-B02D-E71923B1F387}"/>
    <hyperlink ref="V608" r:id="rId714" location="!/rupendr48547857/status/1302895129011744768" xr:uid="{462A9AED-D37F-40A6-8DF9-DABAB6BCBA96}"/>
    <hyperlink ref="V609" r:id="rId715" location="!/rupendr48547857/status/1302895129011744768" xr:uid="{22295E4B-B001-48BC-90DD-4757DB36CE96}"/>
    <hyperlink ref="V610" r:id="rId716" location="!/rupendr48547857/status/1302895129011744768" xr:uid="{2F20D83E-6626-4E27-8DD2-5ECB4011250A}"/>
    <hyperlink ref="V611" r:id="rId717" location="!/rupendr48547857/status/1302895297287188480" xr:uid="{5C9FF2D8-1CB2-40CA-AB72-843F038DFF4E}"/>
    <hyperlink ref="V612" r:id="rId718" location="!/rupendr48547857/status/1302895297287188480" xr:uid="{543D0113-578F-4100-A65B-BB7E69145587}"/>
    <hyperlink ref="V613" r:id="rId719" location="!/rupendr48547857/status/1302895297287188480" xr:uid="{95F41921-A47C-4E98-9937-945FA1735FF4}"/>
    <hyperlink ref="V614" r:id="rId720" location="!/rupendr48547857/status/1302895297287188480" xr:uid="{7751652E-AED3-4D28-A282-1D3DE531AE9E}"/>
    <hyperlink ref="V615" r:id="rId721" location="!/rupendr48547857/status/1302895297287188480" xr:uid="{416A93E2-3ED9-4814-A709-3DD64CCA58F3}"/>
    <hyperlink ref="V616" r:id="rId722" location="!/rupendr48547857/status/1302895297287188480" xr:uid="{7B61E30D-CD6F-4F08-8D02-130A78225D3F}"/>
    <hyperlink ref="V617" r:id="rId723" location="!/rupendr48547857/status/1302895297287188480" xr:uid="{D1C89B32-A683-4B8E-A8FE-F5A5586D2EB9}"/>
    <hyperlink ref="V618" r:id="rId724" location="!/rupendr48547857/status/1302895297287188480" xr:uid="{057BFDD1-0CA3-4DA1-999F-130EEEC320D7}"/>
    <hyperlink ref="V619" r:id="rId725" location="!/rupendr48547857/status/1302895670689366016" xr:uid="{35B976DC-C885-4B46-A64C-77F180BB39B2}"/>
    <hyperlink ref="V620" r:id="rId726" location="!/rupendr48547857/status/1302895670689366016" xr:uid="{67CD979E-D1E9-4AB3-8F9A-96657A57E2A0}"/>
    <hyperlink ref="V621" r:id="rId727" location="!/rupendr48547857/status/1302895670689366016" xr:uid="{00BFC121-0405-4278-A71C-EA61F5D691B3}"/>
    <hyperlink ref="V622" r:id="rId728" location="!/rupendr48547857/status/1302895670689366016" xr:uid="{1C8B2CB2-5975-47E4-9F5E-253F4FF4A4BC}"/>
    <hyperlink ref="V623" r:id="rId729" location="!/rupendr48547857/status/1302895670689366016" xr:uid="{D2621587-EC5E-4DE5-9BF1-29C9030B451D}"/>
    <hyperlink ref="V624" r:id="rId730" location="!/rupendr48547857/status/1302895670689366016" xr:uid="{B921D372-6CA3-45EA-B91B-16A6014585C6}"/>
    <hyperlink ref="V625" r:id="rId731" location="!/rupendr48547857/status/1302895670689366016" xr:uid="{AC525A96-9C06-4D39-8E5C-DC0C5E9B5CF1}"/>
    <hyperlink ref="V626" r:id="rId732" location="!/rupendr48547857/status/1302895670689366016" xr:uid="{60B767A9-60BE-4591-8A2F-9BD102DC4247}"/>
    <hyperlink ref="V627" r:id="rId733" location="!/real_avi45/status/1302895478166626305" xr:uid="{59999767-D122-4A64-A585-EDF50BD15525}"/>
    <hyperlink ref="V628" r:id="rId734" location="!/real_avi45/status/1302895671540760577" xr:uid="{A2054BEF-AC26-475E-B9E4-7A1793A703CA}"/>
    <hyperlink ref="V629" r:id="rId735" location="!/nkptl1994/status/1302895680688517120" xr:uid="{F40C3D36-6DDA-4FD5-B938-8D31E587AEEC}"/>
    <hyperlink ref="V630" r:id="rId736" location="!/pandeyparmanan5/status/1302895698384285698" xr:uid="{01214BC2-A2BD-4DDA-9931-5484B51550FD}"/>
    <hyperlink ref="V631" r:id="rId737" location="!/rkmeenajagarwad/status/1302895711260868614" xr:uid="{61914443-D8CB-44BE-8801-A606C2ADD590}"/>
    <hyperlink ref="V632" r:id="rId738" location="!/rkmeenajagarwad/status/1302895711260868614" xr:uid="{2B9FAD03-0C3A-4B15-AC7D-DB04D7C3E583}"/>
    <hyperlink ref="V633" r:id="rId739" location="!/khugshal_cm/status/1302895713773260800" xr:uid="{C561159D-8843-4D7F-90E4-0F8A50BC3C07}"/>
    <hyperlink ref="V634" r:id="rId740" location="!/deepakb45199038/status/1302892715521105921" xr:uid="{ADCB5015-A4D7-49A7-83F9-3575BA317273}"/>
    <hyperlink ref="V635" r:id="rId741" location="!/deepakb45199038/status/1302892715521105921" xr:uid="{0A175A53-A76E-4AD5-A49E-AD3CBD44D816}"/>
    <hyperlink ref="V636" r:id="rId742" location="!/deepakb45199038/status/1302895740411236352" xr:uid="{CC304096-F483-4653-B96F-CCFEE2267A0C}"/>
    <hyperlink ref="V637" r:id="rId743" location="!/kaash20201/status/1302895761609248769" xr:uid="{1EABF073-71DF-42DA-94CB-B92555D6DDD2}"/>
    <hyperlink ref="V638" r:id="rId744" location="!/raviran15247714/status/1302895767292530688" xr:uid="{8B8F9C69-3CFD-4F47-8B17-C5292894A6A5}"/>
    <hyperlink ref="V639" r:id="rId745" location="!/haniyaf69563845/status/1302895777677635585" xr:uid="{9220C4EF-7B4A-4A81-A3A7-02F5E2A201BD}"/>
    <hyperlink ref="V640" r:id="rId746" location="!/kulariyaashish/status/1302895792110280705" xr:uid="{5739CCF8-C92A-4B26-8536-044393FE9F5F}"/>
    <hyperlink ref="V641" r:id="rId747" location="!/abhishe91721215/status/1302895127074017280" xr:uid="{A6DE7C6A-5397-4420-893F-619FD80B84B0}"/>
    <hyperlink ref="V642" r:id="rId748" location="!/abhishe91721215/status/1302895737194205184" xr:uid="{4D8DFD82-389A-4BB5-B19D-FA6DDCEAA34A}"/>
    <hyperlink ref="V643" r:id="rId749" location="!/abhishe91721215/status/1302895796233187328" xr:uid="{89F01276-5F24-4E06-AC67-F97E09C50492}"/>
    <hyperlink ref="V644" r:id="rId750" location="!/lavikushwah/status/1302895796698841088" xr:uid="{3DC3421E-9ED8-4EA7-BD3C-4A249AC4E1E3}"/>
    <hyperlink ref="V645" r:id="rId751" location="!/lavikushwah/status/1302895796698841088" xr:uid="{3BA73602-5E81-4950-B54B-05A30A74CE93}"/>
    <hyperlink ref="V646" r:id="rId752" location="!/tigerabhishek1/status/1302895823710113795" xr:uid="{79D44644-553D-401E-8A9D-BA8486045812}"/>
    <hyperlink ref="V647" r:id="rId753" location="!/rakeshy80336070/status/1302895683385450497" xr:uid="{1940FD52-0003-4609-B943-6B89EC88C587}"/>
    <hyperlink ref="V648" r:id="rId754" location="!/rakeshy80336070/status/1302895834044882945" xr:uid="{AE186C08-4F5E-41D0-999A-6A7FAC939D71}"/>
    <hyperlink ref="V649" r:id="rId755" location="!/rajsonk47053947/status/1302895848624238593" xr:uid="{CFC9E5B5-5B40-41CF-8181-4E4870EC863F}"/>
    <hyperlink ref="V650" r:id="rId756" location="!/pramodv17141519/status/1302895853028306945" xr:uid="{E074477C-3933-49A1-A901-EE2CC49B3CA1}"/>
    <hyperlink ref="V651" r:id="rId757" location="!/caremedicalcen5/status/1302895865774784513" xr:uid="{E9B788BF-BA91-48D3-8D79-28CE55311155}"/>
    <hyperlink ref="V652" r:id="rId758" location="!/airaas20/status/1302895884527480833" xr:uid="{9471851A-E15A-413C-A420-2112144B6EB2}"/>
    <hyperlink ref="V653" r:id="rId759" location="!/ingrid_bergman1/status/1302895888218480642" xr:uid="{1272A29B-21DB-4355-8EFE-EF71081B51BB}"/>
    <hyperlink ref="V654" r:id="rId760" location="!/rahulya90836982/status/1302895905176248321" xr:uid="{94B0C3DF-4A60-40C6-A4BE-8CC783DA2695}"/>
    <hyperlink ref="V655" r:id="rId761" location="!/saddamh009/status/1302895914894258178" xr:uid="{9DE53418-6606-4B7D-98DB-87649A30E027}"/>
    <hyperlink ref="V656" r:id="rId762" location="!/imran30731081/status/1302895928127311872" xr:uid="{7538C6E4-FF55-4178-BC39-C777EB57E410}"/>
    <hyperlink ref="V657" r:id="rId763" location="!/rvasthana/status/1302895931365322752" xr:uid="{F116B750-04F9-4452-B561-99532A542FD9}"/>
    <hyperlink ref="V658" r:id="rId764" location="!/anupkum36785378/status/1302895932724314117" xr:uid="{A0452F87-C018-48EF-A630-591A20DBE124}"/>
    <hyperlink ref="V659" r:id="rId765" location="!/anmolm458/status/1302895972024868865" xr:uid="{B5AB5D61-18E4-453F-8349-35EDF01DC749}"/>
    <hyperlink ref="V660" r:id="rId766" location="!/gulshan88525038/status/1302895992086257664" xr:uid="{207D5581-E745-4DAD-9E02-0D5250645F9E}"/>
    <hyperlink ref="V661" r:id="rId767" location="!/balrampanwar19/status/1302896020611715072" xr:uid="{20FA6349-C212-4C66-81DC-2EED6E53E760}"/>
    <hyperlink ref="V662" r:id="rId768" location="!/nikki95693497/status/1302896022419431431" xr:uid="{9573FB46-8E2D-46C5-BB32-868E68684856}"/>
    <hyperlink ref="V663" r:id="rId769" location="!/nikki95693497/status/1302896022419431431" xr:uid="{7B0EA52F-BC6D-45FC-88D6-5914C0B09178}"/>
    <hyperlink ref="V664" r:id="rId770" location="!/pradips26007377/status/1302895266543009792" xr:uid="{BDB2D7D9-B3CB-4B19-A336-F6FE9AD6995C}"/>
    <hyperlink ref="V665" r:id="rId771" location="!/pradips26007377/status/1302895277406216192" xr:uid="{6C8D658F-2EE6-4F13-954E-3B8149C34214}"/>
    <hyperlink ref="V666" r:id="rId772" location="!/pradips26007377/status/1302895324478857216" xr:uid="{2F7300D2-E6B0-43B4-8DD9-487464848ACF}"/>
    <hyperlink ref="V667" r:id="rId773" location="!/pradips26007377/status/1302895378736377857" xr:uid="{EFBF0131-D211-4478-B948-A45D7D10B2C5}"/>
    <hyperlink ref="V668" r:id="rId774" location="!/pradips26007377/status/1302895476593758218" xr:uid="{5D0F1132-C266-4CD4-82A2-30C5F0264E01}"/>
    <hyperlink ref="V669" r:id="rId775" location="!/pradips26007377/status/1302895683901423617" xr:uid="{1955D888-6513-4050-BEC1-424A9DCB6F0B}"/>
    <hyperlink ref="V670" r:id="rId776" location="!/pradips26007377/status/1302895691891523584" xr:uid="{18A12910-3341-43B9-9E08-ED763337B15D}"/>
    <hyperlink ref="V671" r:id="rId777" location="!/pradips26007377/status/1302895711197954048" xr:uid="{257AD8CC-2C63-46EF-AAD2-4A3A7238967A}"/>
    <hyperlink ref="V672" r:id="rId778" location="!/pradips26007377/status/1302895719737470978" xr:uid="{4C3E62B9-86D1-43EC-947E-D9CD51E72495}"/>
    <hyperlink ref="V673" r:id="rId779" location="!/pradips26007377/status/1302895722337955840" xr:uid="{D57A97DA-42CA-4A33-B29A-368079D22908}"/>
    <hyperlink ref="V674" r:id="rId780" location="!/pradips26007377/status/1302895781955817472" xr:uid="{0A6016C5-677B-428C-A527-74ECD7DC4242}"/>
    <hyperlink ref="V675" r:id="rId781" location="!/pradips26007377/status/1302895980572942336" xr:uid="{DA964151-BF9B-4056-9CE9-B6695EC3E930}"/>
    <hyperlink ref="V676" r:id="rId782" location="!/pradips26007377/status/1302896011925270528" xr:uid="{61077AD6-21AC-481D-80CD-0D871B89235A}"/>
    <hyperlink ref="V677" r:id="rId783" location="!/pradips26007377/status/1302896016358744067" xr:uid="{1483414B-1E2F-42C8-8452-DB860EEE98B9}"/>
    <hyperlink ref="V678" r:id="rId784" location="!/pradips26007377/status/1302896021677039616" xr:uid="{508174C1-63AC-442F-AE5A-5203A445D924}"/>
    <hyperlink ref="V679" r:id="rId785" location="!/pradips26007377/status/1302895266543009792" xr:uid="{A264EB01-C1AC-45CD-BBEA-CB4D59FBCD47}"/>
    <hyperlink ref="V680" r:id="rId786" location="!/pradips26007377/status/1302895277406216192" xr:uid="{035E5756-6996-4B2D-96F2-57208C2F8B40}"/>
    <hyperlink ref="V681" r:id="rId787" location="!/pradips26007377/status/1302895324478857216" xr:uid="{CAD2D76B-FAD1-438B-8AA7-EAC53EDB1CA6}"/>
    <hyperlink ref="V682" r:id="rId788" location="!/pradips26007377/status/1302895781955817472" xr:uid="{40D7FC57-24A6-4D17-B973-7264B600EABE}"/>
    <hyperlink ref="V683" r:id="rId789" location="!/pradips26007377/status/1302895831821873152" xr:uid="{7CB0EC6A-FBD2-466D-B81F-79E87C91B9A4}"/>
    <hyperlink ref="V684" r:id="rId790" location="!/pradips26007377/status/1302895831821873152" xr:uid="{92EA8D01-19FD-4AAD-8958-F4795E8206D7}"/>
    <hyperlink ref="V685" r:id="rId791" location="!/pradips26007377/status/1302895831821873152" xr:uid="{81D53A22-0F6E-44C2-9CBC-6389C2167CD0}"/>
    <hyperlink ref="V686" r:id="rId792" location="!/pradips26007377/status/1302896021677039616" xr:uid="{AF894D0C-8433-4887-8129-290A4C83D906}"/>
    <hyperlink ref="V687" r:id="rId793" location="!/pradips26007377/status/1302896021677039616" xr:uid="{368629E0-6169-4836-9D46-DF04844A1250}"/>
    <hyperlink ref="V688" r:id="rId794" location="!/pradips26007377/status/1302896021677039616" xr:uid="{00006EFA-DA66-42B4-ADDE-67AC83A88212}"/>
    <hyperlink ref="V689" r:id="rId795" location="!/pradips26007377/status/1302896021677039616" xr:uid="{5CA6A1F0-4541-4EA5-B262-BE76AB83B799}"/>
    <hyperlink ref="V690" r:id="rId796" location="!/pradips26007377/status/1302896024780861440" xr:uid="{B59FC385-8232-415C-9307-14592DEC593E}"/>
    <hyperlink ref="V691" r:id="rId797" location="!/pradips26007377/status/1302896024780861440" xr:uid="{BEA4F7C9-EDC8-4542-B722-1E2983A9B7C9}"/>
    <hyperlink ref="V692" r:id="rId798" location="!/gilbertswamidas/status/1302896027075186688" xr:uid="{2FE228AA-01B5-4983-B85B-125886114370}"/>
    <hyperlink ref="V693" r:id="rId799" location="!/shubham84536042/status/1302896034226622467" xr:uid="{9548839D-B4AB-4759-BED9-A13A298F10F0}"/>
    <hyperlink ref="V694" r:id="rId800" location="!/masudkhan272/status/1302896064165376002" xr:uid="{4EB359CF-32BA-4A99-96E4-32F44690D97B}"/>
    <hyperlink ref="V695" r:id="rId801" location="!/panditvenktesh/status/1302896065566314496" xr:uid="{CF1F11AD-F460-49C9-97F8-CCA6A6AB5F40}"/>
    <hyperlink ref="V696" r:id="rId802" location="!/raushan15091764/status/1302894915630718978" xr:uid="{41F22954-3870-4475-8DCE-7C3FFC76032D}"/>
    <hyperlink ref="V697" r:id="rId803" location="!/raushan15091764/status/1302896078434365445" xr:uid="{3F667A58-9FD4-4D41-BB6C-9F1B0496F979}"/>
    <hyperlink ref="V698" r:id="rId804" location="!/satyend81567110/status/1302896084960727040" xr:uid="{6173AD9F-A07D-4C5E-8DE5-B0D3AC7EA2BE}"/>
    <hyperlink ref="V699" r:id="rId805" location="!/satyend81567110/status/1302896084960727040" xr:uid="{8246A5EB-A963-4864-B8F6-EB239C8D90F9}"/>
    <hyperlink ref="V700" r:id="rId806" location="!/satyend81567110/status/1302896084960727040" xr:uid="{430B420F-2DD4-403A-8473-16A44D9C795A}"/>
    <hyperlink ref="V701" r:id="rId807" location="!/satyend81567110/status/1302896084960727040" xr:uid="{104BD62E-B17F-4136-8DFD-2A4DEA28A23E}"/>
    <hyperlink ref="V702" r:id="rId808" location="!/satyend81567110/status/1302896084960727040" xr:uid="{566F22B7-E3BD-4D6F-85D1-2846008F009F}"/>
    <hyperlink ref="V703" r:id="rId809" location="!/satyend81567110/status/1302896084960727040" xr:uid="{116EF3B3-1467-4705-AAB0-FAE66FCE5076}"/>
    <hyperlink ref="V704" r:id="rId810" location="!/satyend81567110/status/1302896084960727040" xr:uid="{53052139-7E13-461D-9049-FDC79AFAC2EB}"/>
    <hyperlink ref="V705" r:id="rId811" location="!/satyend81567110/status/1302896084960727040" xr:uid="{38B9250F-815B-42DD-8EA1-25147707AE38}"/>
    <hyperlink ref="V706" r:id="rId812" location="!/prakashrashiya2/status/1302896121098846211" xr:uid="{90E6ED89-9DC5-4962-9B5A-CD851C740678}"/>
    <hyperlink ref="V707" r:id="rId813" location="!/prakashrashiya2/status/1302896121098846211" xr:uid="{943A21B7-58BF-4EF8-A30D-BAC7E45C6956}"/>
    <hyperlink ref="V708" r:id="rId814" location="!/ajityadavrajn/status/1302896122483019777" xr:uid="{554A5EFC-0FF0-4AC4-B977-359AC09814EF}"/>
    <hyperlink ref="V709" r:id="rId815" location="!/himansh49164172/status/1302896134248038401" xr:uid="{BFF3E3D1-A252-4095-8C9B-41055ECA03CD}"/>
    <hyperlink ref="V710" r:id="rId816" location="!/samininc/status/1302893882472935425" xr:uid="{C8980E64-17C1-416B-A8E5-6489080C6376}"/>
    <hyperlink ref="V711" r:id="rId817" location="!/samininc/status/1302894988406128643" xr:uid="{12F3648C-A565-41EB-9CB7-CF5182F60F3D}"/>
    <hyperlink ref="V712" r:id="rId818" location="!/samininc/status/1302895085147750402" xr:uid="{8CB6CABA-366C-46D6-BFC2-E3A5BA887DBE}"/>
    <hyperlink ref="V713" r:id="rId819" location="!/samininc/status/1302896047384002561" xr:uid="{A74D45D5-35D2-401F-BEF1-302A7C1EE377}"/>
    <hyperlink ref="V714" r:id="rId820" location="!/samininc/status/1302896106553053185" xr:uid="{BE3249E4-7939-4621-807E-3408E8069CDF}"/>
    <hyperlink ref="V715" r:id="rId821" location="!/samininc/status/1302896142703759360" xr:uid="{AED644F9-FDD5-42C7-A7D1-44C93DFB23B8}"/>
    <hyperlink ref="V716" r:id="rId822" location="!/glbamaniya/status/1302896157069209600" xr:uid="{25A6B8C3-E936-4995-AE78-9C641274EE97}"/>
    <hyperlink ref="V717" r:id="rId823" location="!/glbamaniya/status/1302896157069209600" xr:uid="{D3F7175A-B47F-49A3-BDF3-CF47A3A714C2}"/>
    <hyperlink ref="V718" r:id="rId824" location="!/shazan2020/status/1302896176132321286" xr:uid="{98D70BCF-0F28-4444-AA3E-5C39BA7C3C77}"/>
    <hyperlink ref="V719" r:id="rId825" location="!/ankitak21477537/status/1302896178019749888" xr:uid="{7E0F8E2B-9807-41EB-A20F-6235DB3660D6}"/>
    <hyperlink ref="V720" r:id="rId826" location="!/kamal57318506/status/1302896185993097216" xr:uid="{EAF69974-5EBB-46DA-BBB0-502184AA6B8D}"/>
    <hyperlink ref="V721" r:id="rId827" location="!/ramkish89437154/status/1302896208143237120" xr:uid="{810F709D-A95D-4B90-80F8-036B70CC4C2C}"/>
    <hyperlink ref="V722" r:id="rId828" location="!/ajaykum31748690/status/1302896208269045760" xr:uid="{F85D3437-9B94-47CF-A317-54AA96ACD421}"/>
    <hyperlink ref="V723" r:id="rId829" location="!/aryakumarmodi5/status/1302896213063208960" xr:uid="{C14070B6-A7AA-4810-A7E4-C33880FC0BCF}"/>
    <hyperlink ref="V724" r:id="rId830" location="!/kanganayadav1/status/1302896226338103298" xr:uid="{4EF1D4A5-9207-448A-9D3F-D55C60BA220D}"/>
    <hyperlink ref="V725" r:id="rId831" location="!/shivam9464/status/1302894995599314947" xr:uid="{CB58797B-9322-4ECD-A198-16D08436E29C}"/>
    <hyperlink ref="V726" r:id="rId832" location="!/shivam9464/status/1302895047336054784" xr:uid="{3F2A47BF-735F-418D-B569-AE62DB488E8C}"/>
    <hyperlink ref="V727" r:id="rId833" location="!/shivam9464/status/1302896224102612994" xr:uid="{9FEE497A-0116-45E6-8983-F9D008072563}"/>
    <hyperlink ref="V728" r:id="rId834" location="!/shivam9464/status/1302896233640460288" xr:uid="{04141608-1A2C-4EC3-AF8D-64080A1E0213}"/>
    <hyperlink ref="V729" r:id="rId835" location="!/mrbhatiahappy/status/1302896263516614656" xr:uid="{836B7147-18F8-4AA0-894F-4DE33610CFBB}"/>
    <hyperlink ref="V730" r:id="rId836" location="!/manishy40368751/status/1302896269455581185" xr:uid="{ED0B5C8A-E7C5-4CC8-AA35-656ACADCD3BB}"/>
    <hyperlink ref="V731" r:id="rId837" location="!/manishy40368751/status/1302896269455581185" xr:uid="{DDBB5364-C6E2-49D5-96EF-19C0D5CD9686}"/>
    <hyperlink ref="V732" r:id="rId838" location="!/manishy40368751/status/1302896269455581185" xr:uid="{B38F9C5C-8376-48A5-975C-5C567FAC5545}"/>
    <hyperlink ref="V733" r:id="rId839" location="!/manishy40368751/status/1302896269455581185" xr:uid="{EA02D9D7-13A4-4989-BBFB-95058E8990FA}"/>
    <hyperlink ref="V734" r:id="rId840" location="!/manishy40368751/status/1302896269455581185" xr:uid="{C76678E4-F267-4831-AC01-1724F682B13D}"/>
    <hyperlink ref="V735" r:id="rId841" location="!/rana7zcvbbn/status/1302896278343303168" xr:uid="{3F316657-95B1-490E-B211-97D9DF46B2A1}"/>
    <hyperlink ref="V736" r:id="rId842" location="!/rana7zcvbbn/status/1302896278343303168" xr:uid="{E115FD38-8B2E-43AF-8CA2-B41F6E2445A7}"/>
    <hyperlink ref="V737" r:id="rId843" location="!/rana7zcvbbn/status/1302896278343303168" xr:uid="{29614987-9C21-4A14-872A-C21F3BF379A1}"/>
    <hyperlink ref="V738" r:id="rId844" location="!/rana7zcvbbn/status/1302896278343303168" xr:uid="{89B59BEC-6B97-4C0E-A882-B338C100E35E}"/>
    <hyperlink ref="V739" r:id="rId845" location="!/rana7zcvbbn/status/1302896278343303168" xr:uid="{15D7F5B7-5BB6-48D0-B50A-7AA622DC0D3D}"/>
    <hyperlink ref="V740" r:id="rId846" location="!/rana7zcvbbn/status/1302896278343303168" xr:uid="{96B94E02-5A7C-4A2D-B2A4-3A164F75F933}"/>
    <hyperlink ref="V741" r:id="rId847" location="!/prahlad76419930/status/1302896287990210561" xr:uid="{48EE981B-89C7-427D-866B-85539871D66B}"/>
    <hyperlink ref="V742" r:id="rId848" location="!/madanmohanmaur1/status/1302896292658475008" xr:uid="{69D17AE3-36CA-455D-94AA-8586F25BA377}"/>
    <hyperlink ref="V743" r:id="rId849" location="!/adarshkmar/status/1302896300984160257" xr:uid="{A25D02F8-EC51-495F-843E-D1CFC3919252}"/>
    <hyperlink ref="V744" r:id="rId850" location="!/rmrajbhar/status/1302896310308073473" xr:uid="{5B8F102F-9D54-4FEA-AB23-47607BB1F016}"/>
    <hyperlink ref="V745" r:id="rId851" location="!/mishraj70765937/status/1302896126006161411" xr:uid="{261D259E-128D-4048-AEED-4313CE88EF27}"/>
    <hyperlink ref="V746" r:id="rId852" location="!/mishraj70765937/status/1302896323419496448" xr:uid="{D6FC8330-07BE-4BA5-9B26-AFE99CDF28B1}"/>
    <hyperlink ref="V747" r:id="rId853" location="!/neerajk04095273/status/1302896326628143104" xr:uid="{CE78490A-7B6D-4636-8660-E467B7C7EE9D}"/>
    <hyperlink ref="V748" r:id="rId854" location="!/anandku82358882/status/1302896347062743041" xr:uid="{BACB15A1-FDBF-4E91-AF42-7F3D585C751E}"/>
    <hyperlink ref="V749" r:id="rId855" location="!/ravish907/status/1302894691579437056" xr:uid="{FB380524-3976-4E67-BAA0-FC04B63FF151}"/>
    <hyperlink ref="V750" r:id="rId856" location="!/ravish907/status/1302896353006166016" xr:uid="{D105DBBC-E775-4B7C-B4FF-4367831FDF40}"/>
    <hyperlink ref="V751" r:id="rId857" location="!/dharm2gangwar/status/1302895806358331393" xr:uid="{F8690E1D-548D-4D5F-9DB0-84B38C7DA7C2}"/>
    <hyperlink ref="V752" r:id="rId858" location="!/dharmendrap111/status/1302896359536644097" xr:uid="{E7FA4D2E-C8CF-4A73-8F7A-27F7245C9024}"/>
    <hyperlink ref="V753" r:id="rId859" location="!/dharmendrap111/status/1302895786372395009" xr:uid="{63F5DCFC-8592-4222-80C3-CE03A0CF8546}"/>
    <hyperlink ref="V754" r:id="rId860" location="!/alokyad53239101/status/1302896360316788736" xr:uid="{DD7993E9-F691-4902-BBB8-674073828967}"/>
    <hyperlink ref="V755" r:id="rId861" location="!/alokyad53239101/status/1302896360316788736" xr:uid="{77C02152-E66D-4603-853C-12A111EA6D7A}"/>
    <hyperlink ref="V756" r:id="rId862" location="!/alokyad53239101/status/1302896360316788736" xr:uid="{C2360710-1044-4FAE-A822-D46D87916328}"/>
    <hyperlink ref="V757" r:id="rId863" location="!/alokyad53239101/status/1302896360316788736" xr:uid="{11958534-448F-4608-9F7D-2D24C4DEF76B}"/>
    <hyperlink ref="V758" r:id="rId864" location="!/alokyad53239101/status/1302896360316788736" xr:uid="{A3A0C885-50BB-4E9E-8E70-FE4B3F8CD206}"/>
    <hyperlink ref="V759" r:id="rId865" location="!/alokyad53239101/status/1302896360316788736" xr:uid="{02379DDB-EEC7-44F9-B4D1-C69A53B4E4C2}"/>
    <hyperlink ref="V760" r:id="rId866" location="!/alokyad53239101/status/1302896360316788736" xr:uid="{B9560DFC-5109-425D-8C98-5F0D0AE99BC5}"/>
    <hyperlink ref="V761" r:id="rId867" location="!/alokyad53239101/status/1302896360316788736" xr:uid="{55760A84-7C72-483B-84ED-7F7CD4B9C971}"/>
    <hyperlink ref="V762" r:id="rId868" location="!/alokyad53239101/status/1302896360316788736" xr:uid="{9C59CE9F-47BA-450F-A683-00BE0825A753}"/>
    <hyperlink ref="V763" r:id="rId869" location="!/sayeed92597071/status/1302896401861373953" xr:uid="{D9A3EBC7-17A8-41DA-85FA-78DB167EAFC7}"/>
    <hyperlink ref="V764" r:id="rId870" location="!/iamshubhambond/status/1302896415165698048" xr:uid="{E0559ADB-BC5C-401E-83F9-EA9E3EB2CEFA}"/>
    <hyperlink ref="V765" r:id="rId871" location="!/mumtazvkhan/status/1302896418877710337" xr:uid="{6BB77DBD-21B6-4734-A5B8-43EAA9078C86}"/>
    <hyperlink ref="V766" r:id="rId872" location="!/vicky53826832/status/1302896251067744256" xr:uid="{A0BD75A6-075C-4355-BE6E-F1A0DEAE47CA}"/>
    <hyperlink ref="V767" r:id="rId873" location="!/vicky53826832/status/1302896376997584897" xr:uid="{042F4F8E-BEE9-4C57-8C42-472873630677}"/>
    <hyperlink ref="V768" r:id="rId874" location="!/vicky53826832/status/1302896386254413824" xr:uid="{50A0FF7B-0200-46BD-A975-7D469801DDC4}"/>
    <hyperlink ref="V769" r:id="rId875" location="!/vicky53826832/status/1302896431187935235" xr:uid="{7A059C5A-5DED-4158-B0F0-4D670337BA17}"/>
    <hyperlink ref="V770" r:id="rId876" location="!/bhanukumardr/status/1302896432341417985" xr:uid="{FF16834B-53B1-4262-913D-EFC1D045095D}"/>
    <hyperlink ref="V771" r:id="rId877" location="!/bhanukumardr/status/1302895762112610305" xr:uid="{7D897C3B-987C-4EB8-BE82-B6E97D1694F8}"/>
    <hyperlink ref="V772" r:id="rId878" location="!/bhanukumardr/status/1302896432341417985" xr:uid="{084AA42B-CDA5-4B7D-A236-1B97ABEE07FF}"/>
    <hyperlink ref="V773" r:id="rId879" location="!/surajse59274416/status/1302896434149171200" xr:uid="{B0A9252B-8862-414D-AC3C-46C8C47E6555}"/>
    <hyperlink ref="V774" r:id="rId880" location="!/abhishe69733406/status/1302896450339102720" xr:uid="{9043BF4C-5D7D-4C37-92A4-AC8E00AF9E7C}"/>
    <hyperlink ref="V775" r:id="rId881" location="!/rajukum27255043/status/1302894049964167169" xr:uid="{8F36AB44-2D43-4184-984F-25EC0FEF0141}"/>
    <hyperlink ref="V776" r:id="rId882" location="!/abhishe69733406/status/1302896450339102720" xr:uid="{D6997A06-0B77-4C68-953B-9B4C8A06DB64}"/>
    <hyperlink ref="V777" r:id="rId883" location="!/abhishe69733406/status/1302892859729653762" xr:uid="{A9D73EAB-624A-4DB3-89CC-876ABC5330CB}"/>
    <hyperlink ref="V778" r:id="rId884" location="!/abhishe69733406/status/1302895402635550720" xr:uid="{916090A1-64A2-4B30-A03C-AD56E2CEBC4B}"/>
    <hyperlink ref="V779" r:id="rId885" location="!/pvasanthibai/status/1302896455951085570" xr:uid="{D3FFC6BC-DC2A-4B75-8727-F4BDD4C8E285}"/>
    <hyperlink ref="V780" r:id="rId886" location="!/shivkum09303038/status/1302896492521246722" xr:uid="{614F0523-A75A-41C9-91E2-357A08F448AC}"/>
    <hyperlink ref="V781" r:id="rId887" location="!/shaista852/status/1302896500305879040" xr:uid="{7B894BA3-861B-4C75-AD2D-707BC9E50182}"/>
    <hyperlink ref="V782" r:id="rId888" location="!/ashokku21657668/status/1302896513698246656" xr:uid="{C96F5033-BE6B-433F-8826-129E8DB3FEC9}"/>
    <hyperlink ref="V783" r:id="rId889" location="!/sanjayk32373480/status/1302896513702490112" xr:uid="{75EC7990-7E8D-4BC9-A34B-ECDF597F659D}"/>
    <hyperlink ref="V784" r:id="rId890" location="!/pravinbhaigara3/status/1302896514423947264" xr:uid="{85BB9CB6-87EE-4928-8392-AF179629104B}"/>
    <hyperlink ref="V785" r:id="rId891" location="!/pravinbhaigara3/status/1302896514423947264" xr:uid="{C328FAE4-8B7F-40D9-9E13-108040C652C0}"/>
    <hyperlink ref="V786" r:id="rId892" location="!/pravinbhaigara3/status/1302896514423947264" xr:uid="{3CD9E25A-7909-4862-9FE2-FA3B37E1F030}"/>
    <hyperlink ref="V787" r:id="rId893" location="!/pravinbhaigara3/status/1302896514423947264" xr:uid="{1CB4E2D4-A246-4841-857D-B6EBB1A64843}"/>
    <hyperlink ref="V788" r:id="rId894" location="!/ranglani4/status/1302896511777255424" xr:uid="{10FA5B5C-1792-444E-A8D7-1C93119F8337}"/>
    <hyperlink ref="V789" r:id="rId895" location="!/ranglani4/status/1302896427236880384" xr:uid="{42D021DE-3CA4-4681-B572-CD726567E450}"/>
    <hyperlink ref="V790" r:id="rId896" location="!/ranglani4/status/1302896463043678209" xr:uid="{11E6A9C6-2FF5-4EE7-A588-DF6E061B4DDA}"/>
    <hyperlink ref="V791" r:id="rId897" location="!/ranglani4/status/1302896478143225856" xr:uid="{60FEA43F-8617-4EAA-B8FE-E3E5BF5B612C}"/>
    <hyperlink ref="V792" r:id="rId898" location="!/ranglani4/status/1302896520425922565" xr:uid="{1B3C45A3-027A-45EC-82A7-A28AD1D8BD91}"/>
    <hyperlink ref="V793" r:id="rId899" location="!/aarefaweqar/status/1302896545155743744" xr:uid="{311E8D24-3673-4B28-9322-7E30F728C2DC}"/>
    <hyperlink ref="V794" r:id="rId900" location="!/aarefaweqar/status/1302896435210354689" xr:uid="{1B907E4F-1B7D-41EE-BE17-B50F13FF9C35}"/>
    <hyperlink ref="V795" r:id="rId901" location="!/abhi34037596/status/1302896279517765632" xr:uid="{BB546DD6-3921-4CAD-BE6D-240337325B04}"/>
    <hyperlink ref="V796" r:id="rId902" location="!/abhi34037596/status/1302896329211801600" xr:uid="{8A8D3A23-0F3F-44D7-870E-3AD13315866A}"/>
    <hyperlink ref="V797" r:id="rId903" location="!/abhi34037596/status/1302896329211801600" xr:uid="{287E01D6-4336-4624-8CC8-2EAC64F9BBF7}"/>
    <hyperlink ref="V798" r:id="rId904" location="!/abhi34037596/status/1302896557650444289" xr:uid="{5DF71B80-7097-4B94-8D00-D4B2C2BADE87}"/>
    <hyperlink ref="V799" r:id="rId905" location="!/abhi34037596/status/1302896601778716672" xr:uid="{4A253F41-EFCD-4F6F-83EF-5A37AD2C0FB5}"/>
    <hyperlink ref="V800" r:id="rId906" location="!/abhi34037596/status/1302896279517765632" xr:uid="{F02A987E-8B23-45D8-80FD-01EECA99288E}"/>
    <hyperlink ref="V801" r:id="rId907" location="!/abhi34037596/status/1302896279517765632" xr:uid="{985DBDEB-64A7-47BF-BBFE-60374E0A546A}"/>
    <hyperlink ref="V802" r:id="rId908" location="!/abhi34037596/status/1302896329211801600" xr:uid="{D3BD6588-7CEE-4E43-99C3-B12D3ABF8962}"/>
    <hyperlink ref="V803" r:id="rId909" location="!/abhi34037596/status/1302896329211801600" xr:uid="{58C7813D-8AC3-43E9-A4C4-32A9F1895CDD}"/>
    <hyperlink ref="V804" r:id="rId910" location="!/abhi34037596/status/1302896587698438146" xr:uid="{1B908D2A-AAAA-4914-B928-9B3310F6CACF}"/>
    <hyperlink ref="V805" r:id="rId911" location="!/krishna32373574/status/1302896477614698502" xr:uid="{F676EEF9-C112-444F-8695-282E5D4737B4}"/>
    <hyperlink ref="V806" r:id="rId912" location="!/krishna32373574/status/1302896602139389952" xr:uid="{DAD0C24E-5D35-49E3-AED7-20C2E7386DE5}"/>
    <hyperlink ref="V807" r:id="rId913" location="!/yadavdeepaks/status/1302896604546871296" xr:uid="{6EDA3301-2EC3-4940-B6DB-A910D45DDCE0}"/>
    <hyperlink ref="V808" r:id="rId914" location="!/zaid48046949/status/1302896614541946880" xr:uid="{1071AF0F-3F35-476C-93F4-36020A52FC31}"/>
    <hyperlink ref="V809" r:id="rId915" location="!/sumitdhaked1/status/1302896648931033088" xr:uid="{CE8F590F-BC8A-42AC-8EC9-4A53A3799326}"/>
    <hyperlink ref="V810" r:id="rId916" location="!/sumityadav193/status/1302896658179530752" xr:uid="{4101E376-D988-4877-95B7-76F755CE6E14}"/>
    <hyperlink ref="V811" r:id="rId917" location="!/sanghpriyasaga2/status/1302896686923018241" xr:uid="{CE1E3E8B-FD6B-4EBA-950A-88E4D9C79653}"/>
    <hyperlink ref="V812" r:id="rId918" location="!/fundianabones/status/1302896706799845376" xr:uid="{29C696D9-88E7-4977-B310-BD68F9AB94AE}"/>
    <hyperlink ref="V813" r:id="rId919" location="!/shyamku18181962/status/1302896711564574720" xr:uid="{D80CFE88-733A-493B-8E57-401C47B42A95}"/>
    <hyperlink ref="V814" r:id="rId920" location="!/shyamku18181962/status/1302896711564574720" xr:uid="{BEEBE784-867E-474A-B383-F870BE397B79}"/>
    <hyperlink ref="V815" r:id="rId921" location="!/komalsi71063105/status/1302896725502226433" xr:uid="{8C674BF7-A87E-4125-85B9-8895E9DC97AD}"/>
    <hyperlink ref="V816" r:id="rId922" location="!/sanjayamethisp3/status/1302896733215551490" xr:uid="{4B5D949B-5200-4F92-90DB-5AA244F8FDBF}"/>
    <hyperlink ref="V817" r:id="rId923" location="!/jitendr85117455/status/1302896210420723713" xr:uid="{F0BF98AD-F6A4-4A70-B302-197FEBFC5AFD}"/>
    <hyperlink ref="V818" r:id="rId924" location="!/jitendr85117455/status/1302896210420723713" xr:uid="{8E0D2165-F2D5-4D5F-8159-8F98E5E5BE4B}"/>
    <hyperlink ref="V819" r:id="rId925" location="!/jitendr85117455/status/1302896210420723713" xr:uid="{38DC882D-129D-42A9-9BBE-3496B3524CF7}"/>
    <hyperlink ref="V820" r:id="rId926" location="!/jitendr85117455/status/1302896736868868097" xr:uid="{4D7733B0-A4FF-43ED-BE25-9D20BC3CC8C5}"/>
    <hyperlink ref="V821" r:id="rId927" location="!/bharatlalrankw/status/1302896764945481728" xr:uid="{91867E71-7B79-43BD-8DFA-32F1FDD330DB}"/>
    <hyperlink ref="V822" r:id="rId928" location="!/sahdeo12/status/1302896766887419904" xr:uid="{54BCA6BB-06A5-43D8-AF40-7FC8DD795693}"/>
    <hyperlink ref="V823" r:id="rId929" location="!/pk96212/status/1302896776328822784" xr:uid="{15A3C96A-25EA-4AA7-A064-288FDAD65E35}"/>
    <hyperlink ref="V824" r:id="rId930" location="!/mukeshjune/status/1302893052059475969" xr:uid="{DAB7DC7F-236F-44ED-BD99-EB247E7DE5BD}"/>
    <hyperlink ref="V825" r:id="rId931" location="!/rohitmi20512464/status/1302894061771042818" xr:uid="{C3860D94-3357-42E4-ACB4-352A704D309F}"/>
    <hyperlink ref="V826" r:id="rId932" location="!/rohitmi20512464/status/1302894470430470144" xr:uid="{F8E8D14D-3C0F-4BC9-80F4-F5D819EEC155}"/>
    <hyperlink ref="V827" r:id="rId933" location="!/rohitmi20512464/status/1302894520141455360" xr:uid="{60A8B8E0-8859-446E-90F3-23B7E3B26FED}"/>
    <hyperlink ref="V828" r:id="rId934" location="!/mukeshjune/status/1302893166148763648" xr:uid="{6AFC785C-4BB3-4277-87E9-E47BDA7CA778}"/>
    <hyperlink ref="V829" r:id="rId935" location="!/mukeshjune/status/1302894182143467520" xr:uid="{B6117941-E779-4AAA-979E-B33A6A2017C4}"/>
    <hyperlink ref="V830" r:id="rId936" location="!/mukeshjune/status/1302894200606785537" xr:uid="{300FC957-1758-449F-B078-928ADE669041}"/>
    <hyperlink ref="V831" r:id="rId937" location="!/mukeshjune/status/1302893052059475969" xr:uid="{4A504C5B-9F7E-49B2-B46E-00B1281B6EF7}"/>
    <hyperlink ref="V832" r:id="rId938" location="!/mukeshjune/status/1302893166148763648" xr:uid="{8CBF0F35-188E-4D60-881A-9280068560F4}"/>
    <hyperlink ref="V833" r:id="rId939" location="!/mukeshjune/status/1302894145061580805" xr:uid="{3172739F-8A27-4ED9-9EA1-9AA841B18423}"/>
    <hyperlink ref="V834" r:id="rId940" location="!/mukeshjune/status/1302894182143467520" xr:uid="{563F61C6-367B-4AD0-A374-A49D0CDECB0F}"/>
    <hyperlink ref="V835" r:id="rId941" location="!/mukeshjune/status/1302894200606785537" xr:uid="{D6353EAF-0DF9-4C9B-A6F8-46C08F66B804}"/>
    <hyperlink ref="V836" r:id="rId942" location="!/mukeshjune/status/1302896782548979712" xr:uid="{4DCD55DE-2B87-4174-9208-DD67C5C25ED9}"/>
    <hyperlink ref="V837" r:id="rId943" location="!/aashishbbau/status/1302896796109217792" xr:uid="{0A5E0E1E-5669-48AA-A83F-51A62999968E}"/>
    <hyperlink ref="V838" r:id="rId944" location="!/pritam_sin_gh/status/1302896437391290371" xr:uid="{6FF8A926-1BE7-4D40-960D-516DC3CD68E8}"/>
    <hyperlink ref="V839" r:id="rId945" location="!/pritam_sin_gh/status/1302896832670957569" xr:uid="{E422CEAB-A2B6-4AE9-9F7C-C42CB5EE80AC}"/>
    <hyperlink ref="V840" r:id="rId946" location="!/mduzhair/status/1302896688172949504" xr:uid="{AA933B82-9C7B-4C1C-86F0-5FE86AD02662}"/>
    <hyperlink ref="V841" r:id="rId947" location="!/mduzhair/status/1302896843605467136" xr:uid="{3F8EAC4C-09F1-4BC6-ABAB-9BBAA589424F}"/>
    <hyperlink ref="V842" r:id="rId948" location="!/salmank88222646/status/1302896845492899840" xr:uid="{5D92EE3D-8DD3-4C0C-9F8E-B29B8635E815}"/>
    <hyperlink ref="V843" r:id="rId949" location="!/surajitkumarna8/status/1302896864656646144" xr:uid="{4B15FC52-8EC7-4145-BB50-E508DD41531F}"/>
    <hyperlink ref="V844" r:id="rId950" location="!/lonewarrior7860/status/1302896893379276805" xr:uid="{1E0E2D60-4043-4258-A4B1-6638F10D08AB}"/>
    <hyperlink ref="V845" r:id="rId951" location="!/gunawantvaishn1/status/1302896909045043202" xr:uid="{5B6316E4-5107-4BFB-A699-F909A888C611}"/>
    <hyperlink ref="V846" r:id="rId952" location="!/rkrishi007/status/1302896955165532160" xr:uid="{3EB53FA4-ED9C-42CF-AFF5-6AD19B039C8F}"/>
    <hyperlink ref="V847" r:id="rId953" location="!/arvinds53664227/status/1302896961658347521" xr:uid="{AB12C57D-62B8-41E7-A67F-67A1BDA2BE90}"/>
    <hyperlink ref="V848" r:id="rId954" location="!/arvinds53664227/status/1302896961658347521" xr:uid="{AC705AA2-4245-4766-9415-8991311F5F65}"/>
    <hyperlink ref="V849" r:id="rId955" location="!/jaymish6614/status/1302896852916895744" xr:uid="{A572865E-7956-424F-A203-F220E18081EE}"/>
    <hyperlink ref="V850" r:id="rId956" location="!/jaymish6614/status/1302896852916895744" xr:uid="{AF6F44EA-6DAE-4D3C-8ADD-1F342A029A74}"/>
    <hyperlink ref="V851" r:id="rId957" location="!/jaymish6614/status/1302896968839180290" xr:uid="{E593F5DA-D88A-4CF3-94D9-0C920FC582F4}"/>
    <hyperlink ref="V852" r:id="rId958" location="!/reejumanna/status/1302897014724681729" xr:uid="{9B3F1B28-3E3C-430C-B50D-3AD823FCFA2F}"/>
    <hyperlink ref="V853" r:id="rId959" location="!/alokagr65433423/status/1302897023109091328" xr:uid="{DE0EB0B5-C626-4174-9096-9EE7EFD8AE5F}"/>
    <hyperlink ref="V854" r:id="rId960" location="!/yadavsumit027/status/1302897028557488129" xr:uid="{47B6A829-5C76-44DD-9E8B-963F49084AD1}"/>
    <hyperlink ref="V855" r:id="rId961" location="!/dad_sam1/status/1302896377291132929" xr:uid="{6B56276F-D54B-4BA6-A930-942F7C0BD372}"/>
    <hyperlink ref="V856" r:id="rId962" location="!/dad_sam1/status/1302897053228384256" xr:uid="{7B039356-E6B8-4D0B-8E9D-E23AE5972F8F}"/>
    <hyperlink ref="V857" r:id="rId963" location="!/rohit41774828/status/1302897061470195712" xr:uid="{9F25B202-FF7F-4CFC-A542-97193ED59E35}"/>
    <hyperlink ref="V858" r:id="rId964" location="!/bharat44126600/status/1302897077479825408" xr:uid="{75F4E797-179C-4B7E-8FBF-9353F7D5A0B1}"/>
    <hyperlink ref="V859" r:id="rId965" location="!/mdaamir43374255/status/1302897094655500291" xr:uid="{1EF8FA67-0853-4649-B82C-94B0CAFAC6C9}"/>
    <hyperlink ref="V860" r:id="rId966" location="!/danishanjumans1/status/1302897108568039424" xr:uid="{6CB23437-25CA-458A-8764-A04203935C2D}"/>
    <hyperlink ref="V861" r:id="rId967" location="!/varshapaswan1/status/1302897122824470529" xr:uid="{C0676D37-8918-44E4-A722-4A05EDD88B24}"/>
    <hyperlink ref="V862" r:id="rId968" location="!/ekh2xjf323usc4m/status/1302897129162248193" xr:uid="{FFD2D9F5-6219-415D-AD4D-72A8F5955429}"/>
    <hyperlink ref="V863" r:id="rId969" location="!/khadeerpathan/status/1302897136158216200" xr:uid="{F4BEE714-3940-453F-B207-110E35F94BF3}"/>
    <hyperlink ref="V864" r:id="rId970" location="!/sumedhrao5/status/1302897169486110720" xr:uid="{5ABEA054-E01B-4047-B83A-5ED12CAB3EBD}"/>
    <hyperlink ref="V865" r:id="rId971" location="!/dineshc77831123/status/1302897106684768256" xr:uid="{D4EF9778-9134-4AA2-B6C4-C19FC378E223}"/>
    <hyperlink ref="V866" r:id="rId972" location="!/dineshc77831123/status/1302897184107409409" xr:uid="{D2E7B5B7-2F36-48B1-905F-6D57871E7CA4}"/>
    <hyperlink ref="V867" r:id="rId973" location="!/shashank_7800/status/1302897208124080129" xr:uid="{A2F4A564-193E-4781-A5F0-C48902134960}"/>
    <hyperlink ref="V868" r:id="rId974" location="!/prajapatilalli/status/1302896631725977602" xr:uid="{2213D585-9EF6-4309-B0E4-3EA053430DD8}"/>
    <hyperlink ref="V869" r:id="rId975" location="!/prajapatilalli/status/1302896822881452033" xr:uid="{7DCAC7B3-DC3E-4DD1-A21A-916A13AA7872}"/>
    <hyperlink ref="V870" r:id="rId976" location="!/prajapatilalli/status/1302897232354504704" xr:uid="{FC93C3CC-AFCD-43F6-B0FD-C1AF2B4632B9}"/>
    <hyperlink ref="V871" r:id="rId977" location="!/prajapatilalli/status/1302897232354504704" xr:uid="{7769E734-BD0F-4FC9-AA4B-CD01EB463138}"/>
    <hyperlink ref="V872" r:id="rId978" location="!/socialistarun/status/1302897234246213634" xr:uid="{9B5A45EB-448A-4792-A87B-A0BDD4A7D22C}"/>
    <hyperlink ref="V873" r:id="rId979" location="!/vinaysr84788361/status/1302897236880228352" xr:uid="{3B998546-0AA5-4EA1-8EB1-619ABBEE4231}"/>
    <hyperlink ref="V874" r:id="rId980" location="!/bharatb15466046/status/1302897242194341889" xr:uid="{30B82BD1-44FA-44F2-8F09-CCD0942F2F2D}"/>
    <hyperlink ref="V875" r:id="rId981" location="!/jpsingh_sp/status/1302892882269888512" xr:uid="{0AC20C94-6DA3-4BEF-A7D0-F712A7B39AF4}"/>
    <hyperlink ref="V876" r:id="rId982" location="!/jpsingh_sp/status/1302897244983537665" xr:uid="{72FCD215-B040-4438-B25E-182B3E5C4238}"/>
    <hyperlink ref="V877" r:id="rId983" location="!/rameshj97877975/status/1302896133530812416" xr:uid="{2E8C4229-E28B-489A-888C-1F0B24D209DF}"/>
    <hyperlink ref="V878" r:id="rId984" location="!/rameshj97877975/status/1302897270447206400" xr:uid="{FE452B9E-38DC-4365-A15F-4A1E0BC4BC9F}"/>
    <hyperlink ref="V879" r:id="rId985" location="!/nisarahmad354/status/1302897285597020161" xr:uid="{1B11990D-F751-4F4B-BAA4-F18E4E7A7124}"/>
    <hyperlink ref="V880" r:id="rId986" location="!/tanoj_patidar/status/1302897212716773378" xr:uid="{2229B569-71EA-4F68-8E85-66F1EA5C0FBE}"/>
    <hyperlink ref="V881" r:id="rId987" location="!/tanoj_patidar/status/1302897249383456768" xr:uid="{025AF4ED-07D7-481B-A755-1B42F498B24E}"/>
    <hyperlink ref="V882" r:id="rId988" location="!/tanoj_patidar/status/1302897252776599552" xr:uid="{22899D8C-7B02-4D5D-9870-51D6565CB2F2}"/>
    <hyperlink ref="V883" r:id="rId989" location="!/tanoj_patidar/status/1302897285618040833" xr:uid="{40B07F0B-8BCB-459B-8BC8-8558E41AF0F4}"/>
    <hyperlink ref="V884" r:id="rId990" location="!/tanoj_patidar/status/1302897033771008002" xr:uid="{F41459A3-62D2-4D99-939B-5CD41451F5A9}"/>
    <hyperlink ref="V885" r:id="rId991" location="!/tanoj_patidar/status/1302897033771008002" xr:uid="{200A1ED7-1A36-4470-B529-397A924CAA6F}"/>
    <hyperlink ref="V886" r:id="rId992" location="!/tanoj_patidar/status/1302897162724937728" xr:uid="{BCA3684B-AC4C-4367-8C79-552F51A361BE}"/>
    <hyperlink ref="V887" r:id="rId993" location="!/tanoj_patidar/status/1302897179057504265" xr:uid="{82D78326-4B77-4922-BD58-847344520610}"/>
    <hyperlink ref="V888" r:id="rId994" location="!/tanoj_patidar/status/1302897196824576000" xr:uid="{CA0A0D42-B874-4152-9E7D-9EE1304E7490}"/>
    <hyperlink ref="V889" r:id="rId995" location="!/tanoj_patidar/status/1302897212716773378" xr:uid="{94283A58-3D54-45D0-9BA0-55C27E3E0A04}"/>
    <hyperlink ref="V890" r:id="rId996" location="!/tanoj_patidar/status/1302897227531087872" xr:uid="{5C93DEC0-4816-4500-91E8-D51FB0C8ECCD}"/>
    <hyperlink ref="V891" r:id="rId997" location="!/tanoj_patidar/status/1302897232736186368" xr:uid="{9A8BC3D5-A041-46BA-9704-801C87E3246C}"/>
    <hyperlink ref="V892" r:id="rId998" location="!/tanoj_patidar/status/1302897240151715840" xr:uid="{59656C13-9E81-46E3-B752-6ADF654141E6}"/>
    <hyperlink ref="V893" r:id="rId999" location="!/tanoj_patidar/status/1302897249383456768" xr:uid="{36AB7606-2F00-4BFB-B16A-01C80CAFD145}"/>
    <hyperlink ref="V894" r:id="rId1000" location="!/tanoj_patidar/status/1302897261354000385" xr:uid="{77A3EA5E-7D29-409A-84EA-2F84B620D389}"/>
    <hyperlink ref="V895" r:id="rId1001" location="!/tanoj_patidar/status/1302897266492018691" xr:uid="{8D8B3D29-1BA6-49CF-A82C-8A035F2B8BA8}"/>
    <hyperlink ref="V896" r:id="rId1002" location="!/tanoj_patidar/status/1302897271520944128" xr:uid="{3C3574FD-CD65-4AD6-A8E1-E68CD7D854EE}"/>
    <hyperlink ref="V897" r:id="rId1003" location="!/tanoj_patidar/status/1302897278743580673" xr:uid="{02D97739-475D-439A-B592-D0C5F3476C28}"/>
    <hyperlink ref="V898" r:id="rId1004" location="!/tanoj_patidar/status/1302897290567327744" xr:uid="{9C40F421-6546-4AE5-BD84-14BEEABC5C3A}"/>
    <hyperlink ref="V899" r:id="rId1005" location="!/jbar_singh/status/1302897308250435585" xr:uid="{55C7D46F-2088-4FE8-B56F-58909CF37BD1}"/>
    <hyperlink ref="V900" r:id="rId1006" location="!/hopeforindiaa/status/1302897315833737216" xr:uid="{13BFA41F-DD89-4ABE-95B4-56C12667333E}"/>
    <hyperlink ref="V901" r:id="rId1007" location="!/abhinav77878336/status/1302897348587077633" xr:uid="{D64B55D0-C670-4811-B28A-F53CA89B822D}"/>
    <hyperlink ref="V902" r:id="rId1008" location="!/sachins59136589/status/1302897348977123330" xr:uid="{BE5D7A58-9E4A-46A6-B993-F8AC38ABDBF9}"/>
    <hyperlink ref="V903" r:id="rId1009" location="!/sumanma52869648/status/1302897353012068352" xr:uid="{7F8940FD-1347-460D-B463-71CF422F478A}"/>
    <hyperlink ref="V904" r:id="rId1010" location="!/sudhans99681896/status/1302897356061339653" xr:uid="{59D719C7-5590-477C-9143-25DEF099B869}"/>
    <hyperlink ref="V905" r:id="rId1011" location="!/ali37928/status/1302897381776662529" xr:uid="{A206F483-7CC9-4043-BEB6-84E0F9958AB7}"/>
    <hyperlink ref="V906" r:id="rId1012" location="!/nitindthorat1/status/1302897373354418177" xr:uid="{ADD0B9A7-4076-4A29-928A-D67CF80947E3}"/>
    <hyperlink ref="V907" r:id="rId1013" location="!/nitindthorat1/status/1302897385878683650" xr:uid="{6F73A347-2762-4CC0-AB40-BB39FC6879A9}"/>
    <hyperlink ref="V908" r:id="rId1014" location="!/sandhya79824530/status/1302895632261103616" xr:uid="{59CFA49F-17D5-43E7-97C9-66A02E37E9E3}"/>
    <hyperlink ref="V909" r:id="rId1015" location="!/sandhya79824530/status/1302896979219890178" xr:uid="{D2A920FD-E7F9-472F-9488-2D168777D19D}"/>
    <hyperlink ref="V910" r:id="rId1016" location="!/sandhya79824530/status/1302896979219890178" xr:uid="{181CEA32-AB3B-4BA7-975B-D53FED79510A}"/>
    <hyperlink ref="V911" r:id="rId1017" location="!/sandhya79824530/status/1302897377070596096" xr:uid="{6BCA8A5F-A2B0-4751-BAEB-C3A8ED272F58}"/>
    <hyperlink ref="V912" r:id="rId1018" location="!/sandhya79824530/status/1302897412319535105" xr:uid="{1CF5EF97-B864-4355-8B8F-FCC2141EB14E}"/>
    <hyperlink ref="V913" r:id="rId1019" location="!/karnkamna/status/1302897425141489664" xr:uid="{9F39EC4C-81DD-431C-87E3-CFA5094851A4}"/>
    <hyperlink ref="V914" r:id="rId1020" location="!/ramnaraynt/status/1302897429327409152" xr:uid="{6958FB36-DFBD-45D2-A7F7-6336244B641E}"/>
    <hyperlink ref="V915" r:id="rId1021" location="!/prathmeshdabha1/status/1302897442153660417" xr:uid="{93D4DD73-D335-4159-BD91-3597093DA5A7}"/>
    <hyperlink ref="V916" r:id="rId1022" location="!/sajjada06226593/status/1302893864500387840" xr:uid="{43A8129B-84C7-486E-993E-E02C54782B48}"/>
    <hyperlink ref="V917" r:id="rId1023" location="!/sajjada06226593/status/1302897443873288193" xr:uid="{76EBA3B6-F1F5-4CDA-9589-2508FD82EA6B}"/>
    <hyperlink ref="V918" r:id="rId1024" location="!/ankitku50759439/status/1302897446708633600" xr:uid="{96D46D3B-D953-4A73-AF5D-72692B479DB3}"/>
    <hyperlink ref="V919" r:id="rId1025" location="!/yadavvikas1005/status/1302897453016858624" xr:uid="{2D74D6B9-CB58-4667-8C1C-C9FD4A5B82C5}"/>
    <hyperlink ref="V920" r:id="rId1026" location="!/pkbhardwaj03/status/1302897454900105216" xr:uid="{E68681C5-8851-49FD-A21A-E6A3CDCF06A0}"/>
    <hyperlink ref="V921" r:id="rId1027" location="!/rkbairwaguard/status/1302897472847581185" xr:uid="{AB647F5C-E4B3-4F84-AAED-1EFA9F9AFB17}"/>
    <hyperlink ref="V922" r:id="rId1028" location="!/aneesah39607983/status/1302897475150209024" xr:uid="{0CDDDC7B-A3C2-4F4D-AE73-3314D0D8AE45}"/>
    <hyperlink ref="V923" r:id="rId1029" location="!/deepak11kr/status/1302897480019791872" xr:uid="{CEDD9FCF-E0CA-4FCB-BC9F-6799E5E109FE}"/>
    <hyperlink ref="V924" r:id="rId1030" location="!/purusho95743055/status/1302892801332375552" xr:uid="{C4CED09D-6966-4C2B-8877-C53DD21061A5}"/>
    <hyperlink ref="V925" r:id="rId1031" location="!/purusho95743055/status/1302897501087834112" xr:uid="{3627E1D8-4ACE-46D9-A6B3-174CCE96B10D}"/>
    <hyperlink ref="V926" r:id="rId1032" location="!/purusho95743055/status/1302897501087834112" xr:uid="{F972593C-C656-4DE2-A328-27BB635EA9C8}"/>
    <hyperlink ref="V927" r:id="rId1033" location="!/samardelhi/status/1302897504309051393" xr:uid="{D0C50A96-7F2F-401C-BB62-00096031EF0A}"/>
    <hyperlink ref="V928" r:id="rId1034" location="!/anandsingh6489/status/1302897252646617088" xr:uid="{F3F543F1-7EFD-4D81-869E-0E65E4EFE135}"/>
    <hyperlink ref="V929" r:id="rId1035" location="!/anandsingh6489/status/1302897512114614273" xr:uid="{66ADA846-454D-4F1B-B534-5B90412C5A25}"/>
    <hyperlink ref="V930" r:id="rId1036" location="!/sunilkumar5956/status/1302897519114948610" xr:uid="{90F83A11-7B0F-4D4E-A2AD-97CCA0790ED4}"/>
    <hyperlink ref="V931" r:id="rId1037" location="!/dilipku81262386/status/1302897534084423680" xr:uid="{4027A59E-D9EF-4B79-817F-011925036318}"/>
    <hyperlink ref="V932" r:id="rId1038" location="!/vipulsh02197844/status/1302897539042041856" xr:uid="{2C3A202E-A909-4DDB-9D9F-97D4FE9071D0}"/>
    <hyperlink ref="V933" r:id="rId1039" location="!/joyabhavesh/status/1302897540338077696" xr:uid="{8CD8A1B7-62F7-41D2-B124-6896C368257F}"/>
    <hyperlink ref="V934" r:id="rId1040" location="!/akshayp0ria/status/1302897545568428032" xr:uid="{1165ECEB-3AF5-4EEC-A3A9-419FB5A04034}"/>
    <hyperlink ref="V935" r:id="rId1041" location="!/dineshm55011610/status/1302897553256493056" xr:uid="{5A7916BB-9FA6-4344-B02A-B859391C0BF3}"/>
    <hyperlink ref="V936" r:id="rId1042" location="!/sudiptashee8/status/1302897557878632448" xr:uid="{9CA16681-F1DE-4E22-A197-A7126003B6BD}"/>
    <hyperlink ref="V937" r:id="rId1043" location="!/sudiptashee8/status/1302897557878632448" xr:uid="{A1A87820-9E7D-4812-B57D-175B20C374F7}"/>
    <hyperlink ref="V938" r:id="rId1044" location="!/rahulku08320472/status/1302897572709720064" xr:uid="{3A14286B-B93F-4308-89C0-6CE933EBF70C}"/>
    <hyperlink ref="V939" r:id="rId1045" location="!/bubloo_gs/status/1302897588123779075" xr:uid="{A453C50F-1E24-44D4-8CB9-A2E427AFA885}"/>
    <hyperlink ref="V940" r:id="rId1046" location="!/raisrazaqadri1/status/1302897589646319621" xr:uid="{1AFDC00E-FC8F-4694-9DE0-8CDF2DDC8EED}"/>
    <hyperlink ref="V941" r:id="rId1047" location="!/rgpathak5/status/1302897594125836288" xr:uid="{019D4CD5-E354-4CDB-AA0F-4017F2133BAF}"/>
    <hyperlink ref="V942" r:id="rId1048" location="!/kishanp31700087/status/1302897616573743104" xr:uid="{36B0C160-27FA-471E-A14E-90381880D3CD}"/>
    <hyperlink ref="V943" r:id="rId1049" location="!/faisallcdc/status/1302897619081912326" xr:uid="{B9FFA952-6EB6-492A-B3F2-A63EEA357287}"/>
    <hyperlink ref="V944" r:id="rId1050" location="!/poornimapal8/status/1302897621363613696" xr:uid="{1DFEF9E7-790F-48C3-AB1C-923194AE1563}"/>
    <hyperlink ref="V945" r:id="rId1051" location="!/deepakkumary784/status/1302897635355836416" xr:uid="{6F81967B-0C35-4819-AC62-65F7BC183C56}"/>
    <hyperlink ref="V946" r:id="rId1052" location="!/mohdhar70588034/status/1302897645883547648" xr:uid="{109B4D48-28B9-420C-BCD7-FB6258FD4D0C}"/>
    <hyperlink ref="V947" r:id="rId1053" location="!/shashik42727497/status/1302897689013547008" xr:uid="{4E77A840-CBAC-426A-9DA7-DC726B0A0E26}"/>
    <hyperlink ref="V948" r:id="rId1054" location="!/jaimin_gujarati/status/1302897690028593153" xr:uid="{43796E0C-C9A8-430D-B8F3-67F4F10C9015}"/>
    <hyperlink ref="V949" r:id="rId1055" location="!/_ashmeetsingh/status/1302897763676377088" xr:uid="{55368716-266F-4882-A60A-ADC93AEBE8BD}"/>
    <hyperlink ref="V950" r:id="rId1056" location="!/amitkrjnv2bhu1/status/1302897223064117248" xr:uid="{C23991E6-8B6B-48FA-B52B-C2AD09763811}"/>
    <hyperlink ref="V951" r:id="rId1057" location="!/amitkrjnv2bhu1/status/1302897764041326593" xr:uid="{2E1BCE05-8C01-4FED-9D44-CDFBA5356A3E}"/>
    <hyperlink ref="V952" r:id="rId1058" location="!/amitkrjnv2bhu1/status/1302897764041326593" xr:uid="{1B2BAADB-97EE-430E-B7B4-B1C553C2A01F}"/>
    <hyperlink ref="V953" r:id="rId1059" location="!/tuslidas/status/1302894472049565696" xr:uid="{6FD1A7CE-AC69-4996-AD62-1C2B09B8984D}"/>
    <hyperlink ref="V954" r:id="rId1060" location="!/tuslidas/status/1302897764171300865" xr:uid="{39F3C721-B769-4F1A-B712-79E5E44C2E97}"/>
    <hyperlink ref="V955" r:id="rId1061" location="!/sarvesh86373553/status/1302897786631970823" xr:uid="{75347B57-B7BC-4128-A179-DF058C1D4434}"/>
    <hyperlink ref="V956" r:id="rId1062" location="!/sarvesh86373553/status/1302897786631970823" xr:uid="{B2B0687C-3DA5-439D-A232-F80DCFD3CB7D}"/>
    <hyperlink ref="V957" r:id="rId1063" location="!/sarvesh86373553/status/1302897786631970823" xr:uid="{B24F4668-423D-417C-8414-2ADA46BB590C}"/>
    <hyperlink ref="V958" r:id="rId1064" location="!/sarvesh86373553/status/1302897786631970823" xr:uid="{EB878672-4A28-4FB5-8E44-B1073201A141}"/>
    <hyperlink ref="V959" r:id="rId1065" location="!/bhadra_suvasis/status/1302897457320189954" xr:uid="{AF6B3179-489E-4639-BBE2-59ED03915B91}"/>
    <hyperlink ref="V960" r:id="rId1066" location="!/bhadra_suvasis/status/1302897457320189954" xr:uid="{B2D8E506-D1B0-407F-89D2-2806BD5235B3}"/>
    <hyperlink ref="V961" r:id="rId1067" location="!/bhadra_suvasis/status/1302897706667393024" xr:uid="{A33A9B30-0901-4E4B-B621-FC7069A7E39E}"/>
    <hyperlink ref="V962" r:id="rId1068" location="!/bhadra_suvasis/status/1302897706667393024" xr:uid="{0315A8C6-D400-40BB-AA77-246C995DB990}"/>
    <hyperlink ref="V963" r:id="rId1069" location="!/bhadra_suvasis/status/1302897723209736192" xr:uid="{E96B179F-ABCB-4615-86DC-A2EA8E4AA86C}"/>
    <hyperlink ref="V964" r:id="rId1070" location="!/bhadra_suvasis/status/1302897723209736192" xr:uid="{1FE06BC3-5A38-4689-B35E-FEE4FD743C75}"/>
    <hyperlink ref="V965" r:id="rId1071" location="!/bhadra_suvasis/status/1302897738430914562" xr:uid="{7FD34667-F86B-490F-89D3-063B190280B9}"/>
    <hyperlink ref="V966" r:id="rId1072" location="!/bhadra_suvasis/status/1302897753043812352" xr:uid="{D8848C54-B15B-45B2-82EF-13576B352FE9}"/>
    <hyperlink ref="V967" r:id="rId1073" location="!/bhadra_suvasis/status/1302897766524354561" xr:uid="{C3273FE7-7BC3-49DE-8E4E-BC127E9789BC}"/>
    <hyperlink ref="V968" r:id="rId1074" location="!/bhadra_suvasis/status/1302897798052900869" xr:uid="{831C186E-B04E-41C4-81C9-F86129271212}"/>
    <hyperlink ref="V969" r:id="rId1075" location="!/sakshi79794085/status/1302897834178433030" xr:uid="{C32082C5-C55D-401D-96BC-ED1FD5A7C680}"/>
    <hyperlink ref="V970" r:id="rId1076" location="!/_basantsingh/status/1302897849424699394" xr:uid="{50659E76-DB85-40AC-92C4-59B7617BCCA7}"/>
    <hyperlink ref="V971" r:id="rId1077" location="!/adityku37448677/status/1302896819962142721" xr:uid="{823B589F-90C8-46B0-BDEB-29FABAE4D71E}"/>
    <hyperlink ref="V972" r:id="rId1078" location="!/adityku37448677/status/1302896882675404801" xr:uid="{01BFDA72-ECF1-444C-896D-17F75F576F4E}"/>
    <hyperlink ref="V973" r:id="rId1079" location="!/adityku37448677/status/1302897231704383488" xr:uid="{9762871A-FBA8-483F-B0BB-44EA826714D1}"/>
    <hyperlink ref="V974" r:id="rId1080" location="!/adityku37448677/status/1302897277048991750" xr:uid="{61B8CB72-9B00-4D5F-9387-D3AD3D4A0190}"/>
    <hyperlink ref="V975" r:id="rId1081" location="!/adityku37448677/status/1302897313581424640" xr:uid="{9136138C-4523-4C82-85C6-3B5560DEEC51}"/>
    <hyperlink ref="V976" r:id="rId1082" location="!/adityku37448677/status/1302897854986420225" xr:uid="{33FB9E9F-6BED-4E37-8FC8-040EA83C2478}"/>
    <hyperlink ref="V977" r:id="rId1083" location="!/adityku37448677/status/1302897854986420225" xr:uid="{4C66B1AC-DDBB-4BA3-A817-BBE739C8D4C4}"/>
    <hyperlink ref="V978" r:id="rId1084" location="!/ashokth76365065/status/1302897855456096256" xr:uid="{E2C968C6-D4F0-4CFE-B26F-BD8028E55F37}"/>
    <hyperlink ref="V979" r:id="rId1085" location="!/88_amansaini/status/1302897876486348800" xr:uid="{E543CA64-A6F0-47D6-BC38-F2A2B1079F2C}"/>
    <hyperlink ref="V980" r:id="rId1086" location="!/harisbutt142/status/1302897881725243392" xr:uid="{C357630E-63B4-4CAF-9528-7117C3BF6C94}"/>
    <hyperlink ref="V981" r:id="rId1087" location="!/jibraankhooresh/status/1302897889945976832" xr:uid="{4E9F33AA-4B54-4F9A-8E26-8F96043063E7}"/>
    <hyperlink ref="V982" r:id="rId1088" location="!/iamarfat7/status/1302897898728849408" xr:uid="{E7A1869D-6610-4F16-A4D9-AC7D74B11F71}"/>
    <hyperlink ref="V983" r:id="rId1089" location="!/rajkuma65753525/status/1302897608713617409" xr:uid="{8F77BBDB-0DC7-4B5C-AAA5-09C5D4F30F02}"/>
    <hyperlink ref="V984" r:id="rId1090" location="!/rajkuma65753525/status/1302897909273247747" xr:uid="{A7294283-76B3-4B23-ACC5-25E8061B8D44}"/>
    <hyperlink ref="V985" r:id="rId1091" location="!/rajkuma65753525/status/1302897909273247747" xr:uid="{300216A8-D80D-420F-BA69-99340777651A}"/>
    <hyperlink ref="V986" r:id="rId1092" location="!/lalalandowner2/status/1302897958308913152" xr:uid="{8822C3C3-1809-4B9D-AA17-72126CBCB9B8}"/>
    <hyperlink ref="V987" r:id="rId1093" location="!/yafavramesh/status/1302897959768473602" xr:uid="{3C16F33C-15CF-4C8B-83A5-98D50B8FEA30}"/>
    <hyperlink ref="V988" r:id="rId1094" location="!/aryanruh/status/1302896344382599168" xr:uid="{C1EF1A94-52D6-4F51-8A18-B71B2F1EB4AE}"/>
    <hyperlink ref="V989" r:id="rId1095" location="!/aryanruh/status/1302896575560126464" xr:uid="{876A2DF1-F9BA-4469-9FAF-F8A861BC9650}"/>
    <hyperlink ref="V990" r:id="rId1096" location="!/aryanruh/status/1302896575560126464" xr:uid="{F1F4DC81-8CBF-4BB1-A7E7-B30CFACA6BCE}"/>
    <hyperlink ref="V991" r:id="rId1097" location="!/aryanruh/status/1302897961706295303" xr:uid="{2ABC1261-F32B-4852-8FCB-A54EC44F70E1}"/>
    <hyperlink ref="V992" r:id="rId1098" location="!/ruhi_haryana/status/1302898007029944325" xr:uid="{5BD574F1-808A-48CA-8D6E-B3A7E86198CC}"/>
    <hyperlink ref="V993" r:id="rId1099" location="!/deepakj08281844/status/1302898029750493184" xr:uid="{57EF3AEA-E409-425E-9355-D1E516826B99}"/>
    <hyperlink ref="V994" r:id="rId1100" location="!/deepakj08281844/status/1302894549270896641" xr:uid="{B9C19B75-67B1-474B-A8CF-9972C7D214C9}"/>
    <hyperlink ref="V995" r:id="rId1101" location="!/deepakj08281844/status/1302896609651376130" xr:uid="{2F813A0E-4063-4C2B-8282-7BC3D90BBFB4}"/>
    <hyperlink ref="V996" r:id="rId1102" location="!/deepakj08281844/status/1302896609651376130" xr:uid="{12E32953-115B-49AE-AF6D-ED8E8BB1E85E}"/>
    <hyperlink ref="V997" r:id="rId1103" location="!/deepakj08281844/status/1302896890007101441" xr:uid="{E0F879D7-7733-4C1B-9C0D-CF07779C9C7E}"/>
    <hyperlink ref="V998" r:id="rId1104" location="!/deepakj08281844/status/1302896890007101441" xr:uid="{FC4A0E67-8DFF-4987-8025-67F5E21607ED}"/>
    <hyperlink ref="V999" r:id="rId1105" location="!/deepakj08281844/status/1302896926061244417" xr:uid="{3298FC11-21A2-4A18-936D-47B85EA8B2B5}"/>
    <hyperlink ref="V1000" r:id="rId1106" location="!/deepakj08281844/status/1302897210154127361" xr:uid="{9D8BF7F8-6E33-458E-A09D-EBD25D335D67}"/>
    <hyperlink ref="V1001" r:id="rId1107" location="!/deepakj08281844/status/1302897258665443328" xr:uid="{C959DC81-59F5-402D-B701-24CFF72CBDFF}"/>
    <hyperlink ref="V1002" r:id="rId1108" location="!/deepakj08281844/status/1302897481231949824" xr:uid="{4CA29923-D9FB-4A54-84B0-9A9DFCC87EB8}"/>
    <hyperlink ref="V1003" r:id="rId1109" location="!/deepakj08281844/status/1302897481231949824" xr:uid="{19466C69-2140-4B6C-984B-AA1BFF8CF1D4}"/>
    <hyperlink ref="V1004" r:id="rId1110" location="!/deepakj08281844/status/1302897496897679360" xr:uid="{64EA8BE5-0D0A-4411-9D22-B6BF8C50B2BC}"/>
    <hyperlink ref="V1005" r:id="rId1111" location="!/deepakj08281844/status/1302897496897679360" xr:uid="{0E685F76-00BA-4749-A125-96228F6C3865}"/>
    <hyperlink ref="V1006" r:id="rId1112" location="!/deepakj08281844/status/1302897736656642053" xr:uid="{996F544C-121F-42BA-B57B-2080AF011A76}"/>
    <hyperlink ref="V1007" r:id="rId1113" location="!/deepakj08281844/status/1302898000230903813" xr:uid="{3A7F7FD2-2EA3-4E79-8367-39FD94AA616C}"/>
    <hyperlink ref="V1008" r:id="rId1114" location="!/deepakj08281844/status/1302898000230903813" xr:uid="{9C0F5E23-3511-4DBE-BCFA-2AF94AC0A545}"/>
    <hyperlink ref="V1009" r:id="rId1115" location="!/deepakj08281844/status/1302898029750493184" xr:uid="{163088C3-85A4-4F5B-8A90-551FBF57D492}"/>
    <hyperlink ref="V1010" r:id="rId1116" location="!/shivams30719228/status/1302898023165390848" xr:uid="{F5FCA78E-AA06-44BF-99D8-193E8BF789F8}"/>
    <hyperlink ref="V1011" r:id="rId1117" location="!/shivams30719228/status/1302898023165390848" xr:uid="{22EC6EDD-DED3-4E88-A1E3-97BDA89E3C31}"/>
    <hyperlink ref="V1012" r:id="rId1118" location="!/shivams30719228/status/1302898050898169857" xr:uid="{CDB4CCE5-F1A5-452B-8CE4-0CD2D3CA0A07}"/>
    <hyperlink ref="V1013" r:id="rId1119" location="!/khanismail1/status/1302898068849909761" xr:uid="{CA34C352-F2AF-42AB-BFFF-EDC94BD7AB9F}"/>
    <hyperlink ref="V1014" r:id="rId1120" location="!/jitendr72229106/status/1302896448699207680" xr:uid="{61F7186C-394D-402F-8C83-A6787B6FE0F1}"/>
    <hyperlink ref="V1015" r:id="rId1121" location="!/jitendr72229106/status/1302898076172996610" xr:uid="{7F4A69EA-E03D-4E22-B5C4-EBFD20E3D797}"/>
    <hyperlink ref="V1016" r:id="rId1122" location="!/gaurav9411d/status/1302898077292929024" xr:uid="{81C3FE29-FA77-4F3C-B3AD-A28828972A3A}"/>
    <hyperlink ref="V1017" r:id="rId1123" location="!/shahidr98441002/status/1302898091939430400" xr:uid="{F51AD86B-409D-47D8-B0DC-526D9C967588}"/>
    <hyperlink ref="V1018" r:id="rId1124" location="!/ankitku23434827/status/1302898123367354368" xr:uid="{A72388CB-2BBD-4426-AAE8-44A79FB3FB3F}"/>
    <hyperlink ref="V1019" r:id="rId1125" location="!/sumitchauhan87/status/1302898142556241920" xr:uid="{29ED8F6F-138E-4256-9AA2-483F363B2131}"/>
    <hyperlink ref="V1020" r:id="rId1126" location="!/alin5617/status/1302898154552000512" xr:uid="{AEA09ADB-1230-4218-A9FF-1903417B7256}"/>
    <hyperlink ref="V1021" r:id="rId1127" location="!/60078aff6df1445/status/1302898155646664705" xr:uid="{BD9090C6-CBDF-4B3A-9DF0-3FB6D9717DD4}"/>
    <hyperlink ref="V1022" r:id="rId1128" location="!/saurav7869/status/1302898158297444353" xr:uid="{23D1985E-6ED8-4C79-BFD4-B512396422A5}"/>
    <hyperlink ref="V1023" r:id="rId1129" location="!/goluanurag/status/1302898180544057346" xr:uid="{FF9FFDE9-5361-4B67-90EB-765EB4380E04}"/>
    <hyperlink ref="V1024" r:id="rId1130" location="!/shaktikushwaha8/status/1302898198239825920" xr:uid="{42D7B494-4A90-4D5F-BA10-8A2D038C7466}"/>
    <hyperlink ref="V1025" r:id="rId1131" location="!/hari85263471/status/1302898230259138562" xr:uid="{35D41DF4-B1EC-44FA-B15D-0A6BBB0B5684}"/>
    <hyperlink ref="V1026" r:id="rId1132" location="!/just_journal_/status/1302898242233880576" xr:uid="{79DFC3AE-68DC-4D6B-834E-8EC959E37E00}"/>
    <hyperlink ref="V1027" r:id="rId1133" location="!/ullahajunaid/status/1302898065557266433" xr:uid="{7286DDAC-FC28-4E3A-ACA6-C63420EE2F42}"/>
    <hyperlink ref="V1028" r:id="rId1134" location="!/ullahajunaid/status/1302898278208425984" xr:uid="{1981F3B6-BE4F-4609-B9F5-9C4FA581012D}"/>
    <hyperlink ref="V1029" r:id="rId1135" location="!/raosahab_sp/status/1302898304754135040" xr:uid="{35994BB7-691A-4B7E-B0FE-85B04078F25B}"/>
    <hyperlink ref="V1030" r:id="rId1136" location="!/raosahab_sp/status/1302898304754135040" xr:uid="{8348982A-319E-4E60-A55E-20C252C8C8B7}"/>
    <hyperlink ref="V1031" r:id="rId1137" location="!/raosahab_sp/status/1302898304754135040" xr:uid="{87B4C7F6-9680-45DC-829D-20860D208848}"/>
    <hyperlink ref="V1032" r:id="rId1138" location="!/arizvi476rizvi/status/1302898311968350208" xr:uid="{5A13D4F7-5776-41BD-8DE4-A0B224CCAE76}"/>
    <hyperlink ref="V1033" r:id="rId1139" location="!/amrita42987127/status/1302898313461555200" xr:uid="{5CA1C31D-119E-4ED9-864E-6BC8A3935449}"/>
    <hyperlink ref="V1034" r:id="rId1140" location="!/nandini49915714/status/1302898286727106561" xr:uid="{7F7CC243-DD72-4452-B273-F7B38345E07A}"/>
    <hyperlink ref="V1035" r:id="rId1141" location="!/nandini49915714/status/1302898320327675904" xr:uid="{D6782677-3F8F-47F0-B806-5D6241031D42}"/>
    <hyperlink ref="V1036" r:id="rId1142" location="!/nandini49915714/status/1302898320327675904" xr:uid="{E589C301-DA2E-4282-8303-10B0B6A62FE8}"/>
    <hyperlink ref="V1037" r:id="rId1143" location="!/bipinku07554116/status/1302898346013593600" xr:uid="{F6D1E3AC-059B-42A0-BAE5-03665CEE9C16}"/>
    <hyperlink ref="V1038" r:id="rId1144" location="!/bipinku07554116/status/1302898346013593600" xr:uid="{E0B12795-450A-4C15-BC35-E5111B21A231}"/>
    <hyperlink ref="V1039" r:id="rId1145" location="!/sachiny00220832/status/1302898346206486529" xr:uid="{51C6174A-C3FA-4632-B856-922536CB55B9}"/>
    <hyperlink ref="V1040" r:id="rId1146" location="!/khansalauddin71/status/1302898382126546944" xr:uid="{4AC9ED50-C2E6-4353-BAC3-CC08F86ECCCF}"/>
    <hyperlink ref="V1041" r:id="rId1147" location="!/vivekku86115380/status/1302898403035107328" xr:uid="{090DEF89-2942-4C06-9BA7-A66976DBEC21}"/>
    <hyperlink ref="V1042" r:id="rId1148" location="!/vivekku86115380/status/1302898403035107328" xr:uid="{D34CDE6F-D69B-4896-9FFC-BDCF7DAAEA19}"/>
    <hyperlink ref="V1043" r:id="rId1149" location="!/sheetal_thakran/status/1302898405245476865" xr:uid="{4F0F6EF5-6871-4B15-AA6E-C54F6C862454}"/>
    <hyperlink ref="V1044" r:id="rId1150" location="!/golamaurya/status/1302898410027057152" xr:uid="{FB27C039-0785-407D-B379-876CBB397099}"/>
    <hyperlink ref="V1045" r:id="rId1151" location="!/sudhirk70347686/status/1302898422068912129" xr:uid="{63949E1D-340C-400D-ABDE-4559CF0973CA}"/>
    <hyperlink ref="V1046" r:id="rId1152" location="!/surajmnaudiyal/status/1302898451403870208" xr:uid="{08DB75D2-24C3-48D8-998F-D3930FDA64B7}"/>
    <hyperlink ref="V1047" r:id="rId1153" location="!/kammubharti/status/1302898473197469698" xr:uid="{B3FDEE8A-F089-4F1F-B4F2-FAAABF35100E}"/>
    <hyperlink ref="V1048" r:id="rId1154" location="!/istiyakrizwi/status/1302898478054400000" xr:uid="{946C2E56-3B19-44F1-9AF4-AD894CCB29C4}"/>
    <hyperlink ref="V1049" r:id="rId1155" location="!/skmanjus/status/1302898478318645248" xr:uid="{56035FCF-514D-40AD-8D24-C16FEB445E54}"/>
    <hyperlink ref="V1050" r:id="rId1156" location="!/bholakumar223/status/1302898480684310528" xr:uid="{45B4F675-07BC-4CAE-BB1A-791E7A625042}"/>
    <hyperlink ref="V1051" r:id="rId1157" location="!/bharatrao1960/status/1302898482529755136" xr:uid="{8C090CAD-B3C3-424C-91C6-109537336C52}"/>
    <hyperlink ref="V1052" r:id="rId1158" location="!/sumitya86436710/status/1302898504906416128" xr:uid="{7C9EB409-AF0E-4DC1-8476-D1B050E79A92}"/>
    <hyperlink ref="V1053" r:id="rId1159" location="!/s_taimur99/status/1302898556068536321" xr:uid="{AA0FE559-563E-4910-89E0-109EB7B323DB}"/>
    <hyperlink ref="V1054" r:id="rId1160" location="!/s_taimur99/status/1302898556068536321" xr:uid="{7826C470-7BEB-4E18-AD92-C53C2260023C}"/>
    <hyperlink ref="V1055" r:id="rId1161" location="!/_bharat_1/status/1302898560556396545" xr:uid="{5A904171-D6E6-434C-ADB0-F66B1FFD5F37}"/>
    <hyperlink ref="V1056" r:id="rId1162" location="!/videomixing/status/1302898563190460416" xr:uid="{C44E7B1D-4583-4145-9C40-EDCAA70717ED}"/>
    <hyperlink ref="V1057" r:id="rId1163" location="!/parisanghetawah/status/1302898579053277185" xr:uid="{232FC807-F897-42C1-8C72-0D296FD33292}"/>
    <hyperlink ref="V1058" r:id="rId1164" location="!/lrpal1/status/1302893384902737922" xr:uid="{840D1E9E-03FD-4F47-9E41-FEAB8BE12744}"/>
    <hyperlink ref="V1059" r:id="rId1165" location="!/lrpal1/status/1302898582761078785" xr:uid="{C93C4422-6199-4FB7-809D-665212044880}"/>
    <hyperlink ref="V1060" r:id="rId1166" location="!/rkbhagat09/status/1302898585420275712" xr:uid="{26F961DB-54CB-4840-998F-AD84C443D4FB}"/>
    <hyperlink ref="V1061" r:id="rId1167" location="!/javedan30085392/status/1302898586191982595" xr:uid="{7E58D185-4911-4E7B-8832-FF0747893502}"/>
    <hyperlink ref="V1062" r:id="rId1168" location="!/dileep_ch12/status/1302898522388180994" xr:uid="{3EDFE6EA-08D1-4D15-B595-CAE6C4425C2C}"/>
    <hyperlink ref="V1063" r:id="rId1169" location="!/dileep_ch12/status/1302898561961480192" xr:uid="{341AD32D-687F-46E8-88AD-3347F8D0DE97}"/>
    <hyperlink ref="V1064" r:id="rId1170" location="!/dileep_ch12/status/1302898577417449472" xr:uid="{94914579-0295-4F36-A3E7-572A1047DCBD}"/>
    <hyperlink ref="V1065" r:id="rId1171" location="!/dileep_ch12/status/1302898593318055936" xr:uid="{49BD48C3-D08F-4F85-8A62-DB0AB8F356BD}"/>
    <hyperlink ref="V1066" r:id="rId1172" location="!/dileep_ch12/status/1302898604093259778" xr:uid="{FB88050C-5260-4BE4-847D-A95AEE3F76EC}"/>
    <hyperlink ref="V1067" r:id="rId1173" location="!/dileep_ch12/status/1302898430075744257" xr:uid="{88ECC4EE-E9A0-4704-8FED-25AABA830B0B}"/>
    <hyperlink ref="V1068" r:id="rId1174" location="!/dileep_ch12/status/1302898561961480192" xr:uid="{F1EBF450-DB16-42BA-9920-C2D6490F9317}"/>
    <hyperlink ref="V1069" r:id="rId1175" location="!/meghash34127083/status/1302898607293571072" xr:uid="{0C7981C5-8B29-4592-9F12-463BB77260F8}"/>
    <hyperlink ref="V1070" r:id="rId1176" location="!/meghash34127083/status/1302898607293571072" xr:uid="{D197C462-C3E4-4888-92DC-B6AD9E7B1DDB}"/>
    <hyperlink ref="V1071" r:id="rId1177" location="!/meghash34127083/status/1302898607293571072" xr:uid="{9018E5F4-5AA2-4616-A962-3166AD1E4F9A}"/>
    <hyperlink ref="V1072" r:id="rId1178" location="!/meghash34127083/status/1302898607293571072" xr:uid="{EEE64F6F-AAE3-4B85-B4E6-C81B3E6954E2}"/>
    <hyperlink ref="V1073" r:id="rId1179" location="!/riteshexampur/status/1302898099254300672" xr:uid="{6EF4A879-ADAC-4CBD-BA3E-0FA49A8C5684}"/>
    <hyperlink ref="V1074" r:id="rId1180" location="!/riteshexampur/status/1302898393337847808" xr:uid="{B0953DBF-2228-4202-8198-8139B47EE9C6}"/>
    <hyperlink ref="V1075" r:id="rId1181" location="!/riteshexampur/status/1302898508458913793" xr:uid="{2BDD89DD-84A9-41F9-A14E-573997734744}"/>
    <hyperlink ref="V1076" r:id="rId1182" location="!/riteshexampur/status/1302898638159405056" xr:uid="{7A72FA9E-9300-47D9-9CC0-9F0887BD636E}"/>
    <hyperlink ref="V1077" r:id="rId1183" location="!/riteshexampur/status/1302898656886939648" xr:uid="{CB40BCB0-BB80-4671-8EED-0A13683DF259}"/>
    <hyperlink ref="V1078" r:id="rId1184" location="!/riteshexampur/status/1302897860849987584" xr:uid="{FEF7C97D-0A66-4634-86FB-C90008529651}"/>
    <hyperlink ref="V1079" r:id="rId1185" location="!/riteshexampur/status/1302898393337847808" xr:uid="{0E0E62BA-7A46-49BA-8B07-F48300705FA8}"/>
    <hyperlink ref="V1080" r:id="rId1186" location="!/riteshexampur/status/1302898393337847808" xr:uid="{8D70149E-E2DB-4A6C-9072-CBB058C20167}"/>
    <hyperlink ref="V1081" r:id="rId1187" location="!/riteshexampur/status/1302898469359681537" xr:uid="{596554FE-9624-4C5F-BCD2-189DECACA866}"/>
    <hyperlink ref="V1082" r:id="rId1188" location="!/riteshexampur/status/1302898562804510722" xr:uid="{673B76B0-18F3-4856-AB25-F0F160FB8FC7}"/>
    <hyperlink ref="V1083" r:id="rId1189" location="!/riteshexampur/status/1302898580424859648" xr:uid="{0A97D7E1-772B-4BD5-9B43-F3A006E2F085}"/>
    <hyperlink ref="V1084" r:id="rId1190" location="!/riteshexampur/status/1302898674024898560" xr:uid="{8636FEBF-D5C7-4B34-8F1D-72D25A147F28}"/>
    <hyperlink ref="V1085" r:id="rId1191" location="!/mahavee36873489/status/1302898680555397120" xr:uid="{BF4856ED-587F-4F29-AB06-A9B0A9D04B03}"/>
    <hyperlink ref="V1086" r:id="rId1192" location="!/deveshkotiya1/status/1302898689619365888" xr:uid="{746AA026-B5DE-4350-82A3-867A6A24FE02}"/>
    <hyperlink ref="V1087" r:id="rId1193" location="!/gopal700188822/status/1302898693469687814" xr:uid="{F783BEA4-8E57-4990-963C-B7CB812ABE71}"/>
    <hyperlink ref="V1088" r:id="rId1194" location="!/anupkum97296438/status/1302898701354983424" xr:uid="{64077824-904B-4B82-9E4A-D9B30182728E}"/>
    <hyperlink ref="V1089" r:id="rId1195" location="!/anupkum97296438/status/1302898231878139904" xr:uid="{5A9C7031-0885-4A26-A781-DE3F50E1BF02}"/>
    <hyperlink ref="V1090" r:id="rId1196" location="!/anupkum97296438/status/1302898574691188737" xr:uid="{B9EAC29C-AAC2-4088-938E-A792C206E47E}"/>
    <hyperlink ref="V1091" r:id="rId1197" location="!/anupkum97296438/status/1302898574691188737" xr:uid="{49B270C8-026E-4DB8-B761-1E69EC0F86E5}"/>
    <hyperlink ref="V1092" r:id="rId1198" location="!/anupkum97296438/status/1302898574691188737" xr:uid="{2D10F20A-D4E7-40C0-9CDC-A386E1C8C89C}"/>
    <hyperlink ref="V1093" r:id="rId1199" location="!/anupkum97296438/status/1302898599542403073" xr:uid="{703E0B00-438F-4D3E-AFF8-65848E46D024}"/>
    <hyperlink ref="V1094" r:id="rId1200" location="!/anupkum97296438/status/1302898599542403073" xr:uid="{178CCDAE-0A60-4EDF-982F-E952A90D26B0}"/>
    <hyperlink ref="V1095" r:id="rId1201" location="!/anupkum97296438/status/1302898599542403073" xr:uid="{AD5F3642-1B26-4100-9980-4ADB7B68E7B5}"/>
    <hyperlink ref="V1096" r:id="rId1202" location="!/anupkum97296438/status/1302898701354983424" xr:uid="{40F16AAE-EA98-4F2C-99A8-520F39DEDA3B}"/>
    <hyperlink ref="V1097" r:id="rId1203" location="!/anupkum97296438/status/1302898701354983424" xr:uid="{C1556013-4C84-45AA-8293-60133578B212}"/>
    <hyperlink ref="V1098" r:id="rId1204" location="!/ardhendu_nayek/status/1302898703825620999" xr:uid="{C6E09252-588F-4D02-9BF7-7018A4FEAC62}"/>
    <hyperlink ref="V1099" r:id="rId1205" location="!/dkverma29455057/status/1302898230091366403" xr:uid="{E68F7FE5-7FFD-458D-919B-F7BBB261820F}"/>
    <hyperlink ref="V1100" r:id="rId1206" location="!/dkverma29455057/status/1302898230091366403" xr:uid="{17184CC5-CF6B-4BA3-84C7-296681D42B0A}"/>
    <hyperlink ref="V1101" r:id="rId1207" location="!/dkverma29455057/status/1302896670154219527" xr:uid="{BCD98313-A5C8-45A3-9CB8-D38D2808F1FE}"/>
    <hyperlink ref="V1102" r:id="rId1208" location="!/dkverma29455057/status/1302898705733840896" xr:uid="{2AB454E7-5721-4363-B7D9-12B891B25CB0}"/>
    <hyperlink ref="V1103" r:id="rId1209" location="!/ankurpa15005706/status/1302897213769568256" xr:uid="{E0DAA625-B6DA-484A-AAD9-AF312C742F7E}"/>
    <hyperlink ref="V1104" r:id="rId1210" location="!/ankurpa15005706/status/1302897213769568256" xr:uid="{8A6496C7-04BC-45BC-B3F1-328F3D9F4FC2}"/>
    <hyperlink ref="V1105" r:id="rId1211" location="!/ankurpa15005706/status/1302897213769568256" xr:uid="{8F11BEB5-6DAA-4B94-A3F3-DFBFD8CA3764}"/>
    <hyperlink ref="V1106" r:id="rId1212" location="!/ankurpa15005706/status/1302897213769568256" xr:uid="{E78C0B86-2F82-44E2-89A5-FACAAB0D0D13}"/>
    <hyperlink ref="V1107" r:id="rId1213" location="!/ankurpa15005706/status/1302897213769568256" xr:uid="{50FFCFD5-15D3-4E35-B221-F7F267251FB8}"/>
    <hyperlink ref="V1108" r:id="rId1214" location="!/ankurpa15005706/status/1302898718354464768" xr:uid="{6423C86F-1E71-4AD3-835A-5FDA29B2417C}"/>
    <hyperlink ref="V1109" r:id="rId1215" location="!/ankurpa15005706/status/1302897213769568256" xr:uid="{F0E164A4-7299-4508-AA10-EC69C411D984}"/>
    <hyperlink ref="V1110" r:id="rId1216" location="!/ankurpa15005706/status/1302897399979937793" xr:uid="{C699C711-7DF0-49E2-A39D-8BF9FA84CA74}"/>
    <hyperlink ref="V1111" r:id="rId1217" location="!/ankurpa15005706/status/1302897644772106241" xr:uid="{805C73E3-838B-43CC-A552-02A79B221252}"/>
    <hyperlink ref="V1112" r:id="rId1218" location="!/ankurpa15005706/status/1302897644772106241" xr:uid="{CD03F12F-5F04-427D-A528-EA8DA671B523}"/>
    <hyperlink ref="V1113" r:id="rId1219" location="!/ankurpa15005706/status/1302897658164441088" xr:uid="{8E2C1601-00BA-4918-B28C-3C6D73B56F39}"/>
    <hyperlink ref="V1114" r:id="rId1220" location="!/abhishe87059869/status/1302898721063989248" xr:uid="{F4C20823-93F3-40DC-8053-0BB63D09C89F}"/>
    <hyperlink ref="V1115" r:id="rId1221" location="!/vikartikey/status/1302898728244707328" xr:uid="{D3B8BA67-7D96-41FA-91CB-1F65A3B41788}"/>
    <hyperlink ref="V1116" r:id="rId1222" location="!/zavedal34499455/status/1302898734175383553" xr:uid="{D180099C-BA2D-498F-B5F9-9608DF8608AB}"/>
    <hyperlink ref="V1117" r:id="rId1223" location="!/siddiquesalman5/status/1302898736369033219" xr:uid="{34C16441-5B56-46A0-807E-6AEFC75FDF26}"/>
    <hyperlink ref="V1118" r:id="rId1224" location="!/siddiquesalman5/status/1302898746716430337" xr:uid="{82B45A6F-854B-485B-8DE5-8819E655C8BC}"/>
    <hyperlink ref="V1119" r:id="rId1225" location="!/khemmiree/status/1302898750038261761" xr:uid="{B499CE3D-516B-4B11-A789-BF6E430E13A4}"/>
    <hyperlink ref="V1120" r:id="rId1226" location="!/aakarcr/status/1302898753595088896" xr:uid="{1B584D26-F269-491D-A213-687D9973F120}"/>
    <hyperlink ref="V1121" r:id="rId1227" location="!/ashokch98773360/status/1302898752068268035" xr:uid="{D4515DE6-D0B4-485B-A96C-E2F745D05DDD}"/>
    <hyperlink ref="V1122" r:id="rId1228" location="!/ashokch98773360/status/1302898773656391680" xr:uid="{0BA22BFE-883B-4463-AF41-0B2390FA7D28}"/>
    <hyperlink ref="V1123" r:id="rId1229" location="!/ritikmi66609719/status/1302898784611909633" xr:uid="{9B76B646-A164-44B4-B2E5-2F726ED7959F}"/>
    <hyperlink ref="V1124" r:id="rId1230" location="!/ramesh18498367/status/1302893630730903552" xr:uid="{80177323-AEA2-4620-905B-E25E3957FF49}"/>
    <hyperlink ref="V1125" r:id="rId1231" location="!/ramesh18498367/status/1302898792262299651" xr:uid="{591DB874-E5E4-4EDB-9B58-80140F4287B5}"/>
    <hyperlink ref="V1126" r:id="rId1232" location="!/ramesh18498367/status/1302898792262299651" xr:uid="{A74E22B6-EE60-4CED-88A2-59926FAD6516}"/>
    <hyperlink ref="V1127" r:id="rId1233" location="!/aloktnu/status/1302895942807384064" xr:uid="{4645F8BB-087E-421B-88D0-757B867766EC}"/>
    <hyperlink ref="V1128" r:id="rId1234" location="!/aloktnu/status/1302898798000103429" xr:uid="{0135815A-861A-4A69-868D-CFE39403A258}"/>
    <hyperlink ref="V1129" r:id="rId1235" location="!/sanjeev91936753/status/1302895668009136128" xr:uid="{70274892-1AA4-4AE3-B813-594107B1FCBA}"/>
    <hyperlink ref="V1130" r:id="rId1236" location="!/sanjeev91936753/status/1302898805029793795" xr:uid="{3DBA6E7A-663D-41FF-B9AA-EA6B4443A226}"/>
    <hyperlink ref="V1131" r:id="rId1237" location="!/azharshaikh8541/status/1302898817201770496" xr:uid="{3440D049-171B-49E2-A577-939828F969C1}"/>
    <hyperlink ref="V1132" r:id="rId1238" location="!/akash87255527/status/1302898830396981249" xr:uid="{62395EF7-62A2-45C2-8310-B6110AFD1478}"/>
    <hyperlink ref="V1133" r:id="rId1239" location="!/arshadullah_md/status/1302898724104855552" xr:uid="{2D1C202B-6E9F-4761-AA9D-8C8C4C1028E4}"/>
    <hyperlink ref="V1134" r:id="rId1240" location="!/arshadullah_md/status/1302898832645136384" xr:uid="{4AB8FD33-C1F4-4BD7-AA94-E80C92EBF8F5}"/>
    <hyperlink ref="V1135" r:id="rId1241" location="!/joonnandram/status/1302898849925615617" xr:uid="{E7F13CDB-5E7B-4060-A184-C81363B2F106}"/>
    <hyperlink ref="V1136" r:id="rId1242" location="!/singh_sannu/status/1302898858146447360" xr:uid="{3217B882-E7C1-41DD-BEBA-3D12A2CDE1F5}"/>
    <hyperlink ref="V1137" r:id="rId1243" location="!/devataranagar/status/1302897787038650368" xr:uid="{4895F7A6-B723-4CF7-AE8D-B2206A8FA181}"/>
    <hyperlink ref="V1138" r:id="rId1244" location="!/devataranagar/status/1302897787038650368" xr:uid="{F5776B59-A2A9-441D-AF13-A3B78C2765C1}"/>
    <hyperlink ref="V1139" r:id="rId1245" location="!/devataranagar/status/1302897838037164032" xr:uid="{3691FC2F-BDCD-4FC1-80F4-4552166BA4E1}"/>
    <hyperlink ref="V1140" r:id="rId1246" location="!/devataranagar/status/1302897838037164032" xr:uid="{30BF9FB1-1D65-4977-98E3-333DCAEA5E37}"/>
    <hyperlink ref="V1141" r:id="rId1247" location="!/devataranagar/status/1302897838037164032" xr:uid="{EAB3C74A-28A1-4BED-AA1A-9B2F08D0A622}"/>
    <hyperlink ref="V1142" r:id="rId1248" location="!/devataranagar/status/1302898866904207360" xr:uid="{12F9E56C-AFD9-417D-811B-B149189FFAC0}"/>
    <hyperlink ref="V1143" r:id="rId1249" location="!/devataranagar/status/1302897368614842368" xr:uid="{34548D7C-F029-4BA6-A989-30C3FE086372}"/>
    <hyperlink ref="V1144" r:id="rId1250" location="!/devataranagar/status/1302897368614842368" xr:uid="{E3D10B51-C49D-4E14-A8F4-06043FAF054C}"/>
    <hyperlink ref="V1145" r:id="rId1251" location="!/devataranagar/status/1302897381025824768" xr:uid="{130263C0-4065-4C4D-8A1D-C42D80023168}"/>
    <hyperlink ref="V1146" r:id="rId1252" location="!/devataranagar/status/1302897381025824768" xr:uid="{BB72AEA3-C9DE-4D77-967E-F54AB92BED05}"/>
    <hyperlink ref="V1147" r:id="rId1253" location="!/devataranagar/status/1302897392690233344" xr:uid="{71A42F89-1654-4BA0-83AB-18C433A7291F}"/>
    <hyperlink ref="V1148" r:id="rId1254" location="!/devataranagar/status/1302897392690233344" xr:uid="{AA0D2FDF-BEA9-4A84-8223-9C4B7040F214}"/>
    <hyperlink ref="V1149" r:id="rId1255" location="!/devataranagar/status/1302897403926724611" xr:uid="{79E6C81C-FC26-415D-8638-6771CAFFD5F1}"/>
    <hyperlink ref="V1150" r:id="rId1256" location="!/devataranagar/status/1302897403926724611" xr:uid="{A3B23655-1B7A-4A1E-B278-7678954D35E3}"/>
    <hyperlink ref="V1151" r:id="rId1257" location="!/devataranagar/status/1302897787038650368" xr:uid="{8E88947F-DF4F-4032-A76D-21B3ED480E13}"/>
    <hyperlink ref="V1152" r:id="rId1258" location="!/devataranagar/status/1302897787038650368" xr:uid="{96EC88A9-417B-4AE8-BCB9-A18517A54796}"/>
    <hyperlink ref="V1153" r:id="rId1259" location="!/devataranagar/status/1302897787038650368" xr:uid="{67819560-B7A4-4D3C-A454-046B078DE7B2}"/>
    <hyperlink ref="V1154" r:id="rId1260" location="!/devataranagar/status/1302897787038650368" xr:uid="{FE13F9A8-1285-4ED4-BBBE-53C37F1980C1}"/>
    <hyperlink ref="V1155" r:id="rId1261" location="!/devataranagar/status/1302897819586449408" xr:uid="{23E205DC-C94D-45B3-96EF-549D3FE2E13E}"/>
    <hyperlink ref="V1156" r:id="rId1262" location="!/devataranagar/status/1302897819586449408" xr:uid="{A21DEF72-ED43-44C0-AFAC-31AFE86CBFEE}"/>
    <hyperlink ref="V1157" r:id="rId1263" location="!/devataranagar/status/1302897838037164032" xr:uid="{158026C7-3E91-405D-8807-7E8DFEDF0A39}"/>
    <hyperlink ref="V1158" r:id="rId1264" location="!/devataranagar/status/1302897838037164032" xr:uid="{FDC233B5-4227-486C-A7C0-4B63D209E772}"/>
    <hyperlink ref="V1159" r:id="rId1265" location="!/devataranagar/status/1302897838037164032" xr:uid="{9D5EA747-5FED-4AAB-9E7D-119515233844}"/>
    <hyperlink ref="V1160" r:id="rId1266" location="!/devataranagar/status/1302897838037164032" xr:uid="{2258ADDB-2220-4AD3-AC0C-F330AAAD75C9}"/>
    <hyperlink ref="V1161" r:id="rId1267" location="!/croodsingh/status/1302898874554564609" xr:uid="{59E6757B-3C34-4CEF-A12F-EB9DC452A37F}"/>
    <hyperlink ref="V1162" r:id="rId1268" location="!/mdsaquib9534/status/1302898886688661505" xr:uid="{67749571-D286-4DDC-A9D6-8BFB4B58042F}"/>
    <hyperlink ref="V1163" r:id="rId1269" location="!/whoami36342352/status/1302898909455417344" xr:uid="{87312406-81FC-4008-80D2-CFD187DD8C2C}"/>
    <hyperlink ref="V1164" r:id="rId1270" location="!/jitendr60339005/status/1302898911841976321" xr:uid="{79534231-3DBA-4C7C-A772-CEAA9D78C103}"/>
    <hyperlink ref="V1165" r:id="rId1271" location="!/jitendr60339005/status/1302897122006560769" xr:uid="{8391AC0B-E347-4BF3-8111-CB9ED72ABEFA}"/>
    <hyperlink ref="V1166" r:id="rId1272" location="!/abhishe01217691/status/1302898916413775878" xr:uid="{55D15D68-7162-469F-AA6C-360B7336744E}"/>
    <hyperlink ref="V1167" r:id="rId1273" location="!/monu85459206/status/1302898730941652992" xr:uid="{45822A1E-F60D-460D-9A70-9FDEE02284C2}"/>
    <hyperlink ref="V1168" r:id="rId1274" location="!/monu85459206/status/1302898730941652992" xr:uid="{1B037ABE-312D-40DE-B6F0-4B7CECEF60CC}"/>
    <hyperlink ref="V1169" r:id="rId1275" location="!/monu85459206/status/1302898922965221376" xr:uid="{E9F4ED7F-27C4-4546-AFB8-C03FEBF69FF4}"/>
    <hyperlink ref="V1170" r:id="rId1276" location="!/tinukatweet/status/1302898924928159744" xr:uid="{9AF0ECCF-C304-45DB-9F15-D8684F62E4A1}"/>
    <hyperlink ref="V1171" r:id="rId1277" location="!/khanmohammeds16/status/1302892702074245120" xr:uid="{5C90BAEC-E6BB-467C-87CC-6D5812293134}"/>
    <hyperlink ref="V1172" r:id="rId1278" location="!/khanmohammeds16/status/1302893052466405377" xr:uid="{AFADAE84-07ED-4513-A323-98972D7AB8EC}"/>
    <hyperlink ref="V1173" r:id="rId1279" location="!/khanmohammeds16/status/1302898927327346690" xr:uid="{A0B4DD82-19F6-4F58-9FD5-DFF485BBAFA0}"/>
    <hyperlink ref="V1174" r:id="rId1280" location="!/kapilniranjan4/status/1302898957081743361" xr:uid="{E6851784-0754-4BCA-BF85-3FF6D0283995}"/>
    <hyperlink ref="V1175" r:id="rId1281" location="!/kapilniranjan4/status/1302898957081743361" xr:uid="{49DE49EC-0864-45C5-9F92-220E06606833}"/>
    <hyperlink ref="V1176" r:id="rId1282" location="!/sunilkumar176/status/1302898959413723136" xr:uid="{0B1DC2D6-8CF0-47B1-9919-1A6AB3673BC0}"/>
    <hyperlink ref="V1177" r:id="rId1283" location="!/navanee77287719/status/1302898965143150593" xr:uid="{830B19A9-8236-43FC-9B5B-07FA3E7E353E}"/>
    <hyperlink ref="V1178" r:id="rId1284" location="!/dmadvedev/status/1302898977965252609" xr:uid="{1378CA9A-5FDB-494D-BA91-AE575F1ABB42}"/>
    <hyperlink ref="V1179" r:id="rId1285" location="!/nilesh_ppc/status/1302898977977675776" xr:uid="{B540C4CB-6FE8-4346-A225-1FD16FD666DD}"/>
    <hyperlink ref="V1180" r:id="rId1286" location="!/samajwadimanzar/status/1302898767608180737" xr:uid="{9D3E6E2B-D822-40AE-840D-8BF92D228042}"/>
    <hyperlink ref="V1181" r:id="rId1287" location="!/akshrawasti/status/1302898991181565958" xr:uid="{58BB0002-1E0C-4903-B2FB-36139A5C40B5}"/>
    <hyperlink ref="V1182" r:id="rId1288" location="!/akshrawasti/status/1302898980154740738" xr:uid="{A7EE4180-4402-4779-B474-504EE69ACC83}"/>
    <hyperlink ref="V1183" r:id="rId1289" location="!/akshrawasti/status/1302898991181565958" xr:uid="{AF25618B-E5F4-464D-B59E-68686E02BAC4}"/>
    <hyperlink ref="V1184" r:id="rId1290" location="!/saleem1234568/status/1302898992519376897" xr:uid="{61F6D4EC-1B50-4186-A0C9-5BF4A00293FF}"/>
    <hyperlink ref="V1185" r:id="rId1291" location="!/manojpatelcivil/status/1302898531057819649" xr:uid="{B2055BDD-0734-4DA8-BA0B-2613AE9F3849}"/>
    <hyperlink ref="V1186" r:id="rId1292" location="!/manojpatelcivil/status/1302898877838712832" xr:uid="{444BCC08-F86D-468F-8DE4-31B069B836D9}"/>
    <hyperlink ref="V1187" r:id="rId1293" location="!/manojpatelcivil/status/1302898998970179585" xr:uid="{1BC7096C-C83B-4EA4-8CDD-996886E23653}"/>
    <hyperlink ref="V1188" r:id="rId1294" location="!/abhijitbikal/status/1302899001918849025" xr:uid="{6265739C-50DA-487E-BB57-317CC5EF9AB0}"/>
    <hyperlink ref="V1189" r:id="rId1295" location="!/akhlaq981/status/1302899008772464647" xr:uid="{096CDCE4-D0CC-451F-B3BF-0F1FA2F1405D}"/>
    <hyperlink ref="V1190" r:id="rId1296" location="!/trivedifirst/status/1302895835085041664" xr:uid="{CEF8201C-37BD-44BE-8B66-BCDBC110A485}"/>
    <hyperlink ref="V1191" r:id="rId1297" location="!/trivedifirst/status/1302896813897179138" xr:uid="{D184037F-9408-463E-8CC3-065ECADD4E9D}"/>
    <hyperlink ref="V1192" r:id="rId1298" location="!/trivedifirst/status/1302899009871257603" xr:uid="{89D1ADDE-A2AD-4754-810E-2E645955080F}"/>
    <hyperlink ref="V1193" r:id="rId1299" location="!/maknoji74060399/status/1302899011129540608" xr:uid="{6CE1D568-8EBA-4E72-A5CD-6301FADD5D60}"/>
    <hyperlink ref="V1194" r:id="rId1300" location="!/boyatgsboyat3/status/1302899018184286208" xr:uid="{926DE9BF-D16F-4B64-AAA2-ED454E2189F0}"/>
    <hyperlink ref="V1195" r:id="rId1301" location="!/shivmur55143509/status/1302899020155613184" xr:uid="{E4AEABAC-CFFA-473C-B05E-5AACABACEE1E}"/>
    <hyperlink ref="V1196" r:id="rId1302" location="!/bharatapat/status/1302899035322294272" xr:uid="{310EE529-8B36-40DE-9AF5-94B602A27BB5}"/>
    <hyperlink ref="V1197" r:id="rId1303" location="!/mdaftabsaifi/status/1302895202785320960" xr:uid="{5209918C-B171-4001-9BD1-DBAE514C17CA}"/>
    <hyperlink ref="V1198" r:id="rId1304" location="!/mdaftabsaifi/status/1302899038581186560" xr:uid="{93586E13-BE4F-430D-8C72-318055787735}"/>
    <hyperlink ref="V1199" r:id="rId1305" location="!/starosama76/status/1302899045497581571" xr:uid="{21E68BEC-8559-4719-BBD2-74E62687D44D}"/>
    <hyperlink ref="V1200" r:id="rId1306" location="!/yash22790942/status/1302899060274163712" xr:uid="{9809A9D7-7399-406B-96F9-D2A561483210}"/>
    <hyperlink ref="V1201" r:id="rId1307" location="!/yash22790942/status/1302899060274163712" xr:uid="{1C7EFE80-7F6B-4186-A22D-436809F5319D}"/>
    <hyperlink ref="V1202" r:id="rId1308" location="!/poojaga71120029/status/1302899068276895745" xr:uid="{F4B16D2D-A538-4703-8866-93F3AFD172E6}"/>
    <hyperlink ref="V1203" r:id="rId1309" location="!/nishpakch/status/1302899077177249793" xr:uid="{B9BA3735-BAFD-4765-9B81-1447705B2A52}"/>
    <hyperlink ref="V1204" r:id="rId1310" location="!/gyanend71221387/status/1302899094755487746" xr:uid="{8C33ABAF-D29E-4E9E-BD48-55BE8E53342D}"/>
    <hyperlink ref="V1205" r:id="rId1311" location="!/skjain_05/status/1302899097091756032" xr:uid="{AD717CC5-7F42-47EC-A2DC-C1EA23CAFBDC}"/>
    <hyperlink ref="V1206" r:id="rId1312" location="!/dineshk69074147/status/1302899105052516353" xr:uid="{13259358-F2A6-45DA-8A88-ECC57D846928}"/>
    <hyperlink ref="V1207" r:id="rId1313" location="!/pankajmeena_/status/1302899112518410241" xr:uid="{CCB4E609-490D-4FA6-921D-CD63790BB056}"/>
    <hyperlink ref="V1208" r:id="rId1314" location="!/akshat_2701/status/1302899121427156992" xr:uid="{C4122C8C-2333-43C7-91FA-BB65892D13B5}"/>
    <hyperlink ref="V1209" r:id="rId1315" location="!/sunilsi96718564/status/1302898798939631616" xr:uid="{2D686185-EEF1-4039-B042-2479DDE1F4DE}"/>
    <hyperlink ref="V1210" r:id="rId1316" location="!/sunilsi96718564/status/1302899131585720322" xr:uid="{08E74E12-B2AB-45A2-A9E8-2D425E3E2043}"/>
    <hyperlink ref="V1211" r:id="rId1317" location="!/eraloktheboss/status/1302899138720268289" xr:uid="{F72897AD-EC2E-42E4-97BB-704EFFA3A3E4}"/>
    <hyperlink ref="V1212" r:id="rId1318" location="!/eraloktheboss/status/1302899009455972354" xr:uid="{3BE4C7D6-51E3-4435-A96F-1511F5A8CC44}"/>
    <hyperlink ref="V1213" r:id="rId1319" location="!/eplbo5zj7ftws0j/status/1302899140884455425" xr:uid="{CDF2A63E-8D8E-4048-AB6B-9352649E5818}"/>
    <hyperlink ref="V1214" r:id="rId1320" location="!/ibnul_hassan1/status/1302899149969399808" xr:uid="{2D958B90-15A8-4069-B9E2-4A527DA58CA0}"/>
    <hyperlink ref="V1215" r:id="rId1321" location="!/akashbhuktare/status/1302899170374594560" xr:uid="{F8BCF452-4D2D-4E3A-A717-96301877F450}"/>
    <hyperlink ref="V1216" r:id="rId1322" location="!/karmaisactive/status/1302899171813253120" xr:uid="{ED4E9307-E01C-4FF6-A847-4D4CD52B3521}"/>
    <hyperlink ref="V1217" r:id="rId1323" location="!/pankajk50440833/status/1302899182550675456" xr:uid="{2E17ED9C-341B-4F48-8846-7C94A481920F}"/>
    <hyperlink ref="V1218" r:id="rId1324" location="!/pankajk50440833/status/1302899182550675456" xr:uid="{773CE634-A37F-4B11-AC3C-74D8F8BC513B}"/>
    <hyperlink ref="V1219" r:id="rId1325" location="!/roshnis75038655/status/1302899186598211585" xr:uid="{5173042B-E99B-4AF7-9619-5742C539084F}"/>
    <hyperlink ref="V1220" r:id="rId1326" location="!/monalithakur311/status/1302899211856302081" xr:uid="{F814277D-850A-4756-96F0-3376E3C76D76}"/>
    <hyperlink ref="V1221" r:id="rId1327" location="!/amanaanandinc/status/1302899220127444992" xr:uid="{55996D69-2021-4114-B9E5-B41635E376D6}"/>
    <hyperlink ref="V1222" r:id="rId1328" location="!/faizali10536318/status/1302899238058164225" xr:uid="{0CD64D8E-8618-4011-AEDF-C93022381EC7}"/>
    <hyperlink ref="V1223" r:id="rId1329" location="!/shimans90470035/status/1302899057279471616" xr:uid="{58879742-45FB-42A0-B30C-C97CED4C4201}"/>
    <hyperlink ref="V1224" r:id="rId1330" location="!/shimans90470035/status/1302899274372362240" xr:uid="{6E43DC45-D81C-41BB-98E9-F5A8D0BF69DD}"/>
    <hyperlink ref="V1225" r:id="rId1331" location="!/shyamba19283066/status/1302899039285903360" xr:uid="{2724771E-99D9-44D2-8AAD-6BFB0D34CBF7}"/>
    <hyperlink ref="V1226" r:id="rId1332" location="!/shyamba19283066/status/1302899282559655936" xr:uid="{8D10EBCA-27B8-487B-B6D2-720C5F174E85}"/>
    <hyperlink ref="V1227" r:id="rId1333" location="!/iswatantrayadav/status/1302899296560246784" xr:uid="{3F508ED4-34F6-4E45-9673-E30847E54399}"/>
    <hyperlink ref="V1228" r:id="rId1334" location="!/khushbo26753771/status/1302899336536158208" xr:uid="{3FFB3BC4-0644-4CF8-9E80-0F5625E6F6A1}"/>
    <hyperlink ref="V1229" r:id="rId1335" location="!/aslam200227/status/1302899353594462208" xr:uid="{0A0EFD58-DDEA-4909-9C7C-35C8F7FD36BD}"/>
    <hyperlink ref="V1230" r:id="rId1336" location="!/manish_swm/status/1302899361366511617" xr:uid="{0A88C08B-4C56-4C2F-A370-2BC590F4EA69}"/>
    <hyperlink ref="V1231" r:id="rId1337" location="!/manish_swm/status/1302899361366511617" xr:uid="{41DF52DC-9C6E-4370-9716-5E556D98B49D}"/>
    <hyperlink ref="V1232" r:id="rId1338" location="!/sonustar0329/status/1302895248503267328" xr:uid="{D40F241B-7F48-4A68-8D4B-6A2C04203E87}"/>
    <hyperlink ref="V1233" r:id="rId1339" location="!/sonustar0329/status/1302899365565149184" xr:uid="{5B3FD83F-B681-4371-A683-31183DA7C4BD}"/>
    <hyperlink ref="V1234" r:id="rId1340" location="!/sonustar0329/status/1302899365565149184" xr:uid="{ED5094F0-894F-4647-8969-5927C9F0A458}"/>
    <hyperlink ref="V1235" r:id="rId1341" location="!/ankitku40282674/status/1302897777366556673" xr:uid="{1827C018-E526-4D0F-98BF-DFAEBB9AC322}"/>
    <hyperlink ref="V1236" r:id="rId1342" location="!/ankitku40282674/status/1302899369771823104" xr:uid="{2C1956C6-3042-491B-94FF-9283C506F2A9}"/>
    <hyperlink ref="V1237" r:id="rId1343" location="!/mahendr64147769/status/1302899382803554304" xr:uid="{B0F5B39C-A8B4-46C9-B563-9D554175A06F}"/>
    <hyperlink ref="V1238" r:id="rId1344" location="!/sunidhirai1/status/1302899394937724928" xr:uid="{74706828-12FA-46D2-88F8-41C1806F9F06}"/>
    <hyperlink ref="V1239" r:id="rId1345" location="!/nareshk76144480/status/1302899397764603904" xr:uid="{1572C30E-B46C-42E1-B6C9-D32E450DED14}"/>
    <hyperlink ref="V1240" r:id="rId1346" location="!/vishnu05294271/status/1302899401166188544" xr:uid="{8052A4F0-BE42-4EDA-8B29-7F096829BBBE}"/>
    <hyperlink ref="V1241" r:id="rId1347" location="!/dhritimanmajum9/status/1302899415699476481" xr:uid="{028E7B85-CBF9-4242-AD46-1C5F24ED1338}"/>
    <hyperlink ref="V1242" r:id="rId1348" location="!/priyayadav14/status/1302899418555793408" xr:uid="{BE8A74BD-1ED0-48B5-8502-4CD4D26C00BD}"/>
    <hyperlink ref="V1243" r:id="rId1349" location="!/nynam7/status/1302899423182110720" xr:uid="{B807D61D-A1D2-4DD8-B6FE-50D6391CCC37}"/>
    <hyperlink ref="V1244" r:id="rId1350" location="!/roopsingh_rj34/status/1302899432451526656" xr:uid="{E3DB1378-3BE0-42E0-B7AF-8A96C5777494}"/>
    <hyperlink ref="V1245" r:id="rId1351" location="!/pradeep90418902/status/1302899439841861634" xr:uid="{254CCEC2-EE19-48D3-AA65-A59CD3444F7B}"/>
    <hyperlink ref="V1246" r:id="rId1352" location="!/prashan04312621/status/1302899436087984128" xr:uid="{38FE507F-6BA6-486B-BBF0-74A8064859EC}"/>
    <hyperlink ref="V1247" r:id="rId1353" location="!/prashan04312621/status/1302899452437389312" xr:uid="{30CB4AE3-08C2-4AE8-A7B2-A7BEE787FE5D}"/>
    <hyperlink ref="V1248" r:id="rId1354" location="!/lionheart551986/status/1302899469067849728" xr:uid="{E1F6EA80-715A-4784-96A1-96EAD18F54A3}"/>
    <hyperlink ref="V1249" r:id="rId1355" location="!/nawabyadav777/status/1302898861128650752" xr:uid="{DC12D1DA-9C40-44E7-BB4F-0969D98C32F4}"/>
    <hyperlink ref="V1250" r:id="rId1356" location="!/nawabyadav777/status/1302899482065920002" xr:uid="{1F60F881-FC85-4A61-A4D0-DF9D567EE66D}"/>
    <hyperlink ref="V1251" r:id="rId1357" location="!/merjaali1/status/1302899494267138048" xr:uid="{7AFAEF0B-7E5D-44E4-802A-60A56D545861}"/>
    <hyperlink ref="V1252" r:id="rId1358" location="!/marmatsher/status/1302899493759713281" xr:uid="{1BB20947-CFF9-4A18-8D34-7BC649F06B05}"/>
    <hyperlink ref="V1253" r:id="rId1359" location="!/marmatsher/status/1302897945080074241" xr:uid="{57F4C040-6478-42CB-A0FE-8940CB2B7F1A}"/>
    <hyperlink ref="V1254" r:id="rId1360" location="!/marmatsher/status/1302897945080074241" xr:uid="{41604232-9A97-4C4F-ACF5-B30F08C66732}"/>
    <hyperlink ref="V1255" r:id="rId1361" location="!/marmatsher/status/1302897945080074241" xr:uid="{A4856C9A-878F-414B-8DBA-9BE0D655C732}"/>
    <hyperlink ref="V1256" r:id="rId1362" location="!/marmatsher/status/1302897945080074241" xr:uid="{076CEFF3-434A-414E-89B8-F3DF518E8628}"/>
    <hyperlink ref="V1257" r:id="rId1363" location="!/marmatsher/status/1302897945080074241" xr:uid="{4C96E2AF-6222-4C42-81ED-33E6458C36DC}"/>
    <hyperlink ref="V1258" r:id="rId1364" location="!/marmatsher/status/1302897945080074241" xr:uid="{09C72D3C-7280-4C9D-B7CB-5F0B62BCF3DC}"/>
    <hyperlink ref="V1259" r:id="rId1365" location="!/marmatsher/status/1302897945080074241" xr:uid="{A73EFA78-4919-4591-A4EC-8F018AC9C694}"/>
    <hyperlink ref="V1260" r:id="rId1366" location="!/marmatsher/status/1302897945080074241" xr:uid="{DD16BFB5-F3DF-4CEC-9BD9-02DF1360ED8A}"/>
    <hyperlink ref="V1261" r:id="rId1367" location="!/marmatsher/status/1302899272824750080" xr:uid="{B9C6FB06-FDE7-4B79-9E7F-3691DA81B9E8}"/>
    <hyperlink ref="V1262" r:id="rId1368" location="!/marmatsher/status/1302899272824750080" xr:uid="{95404E52-8184-4487-81D4-4E6D5D5122BF}"/>
    <hyperlink ref="V1263" r:id="rId1369" location="!/marmatsher/status/1302899272824750080" xr:uid="{7ED2480F-75CC-481B-B075-9F5439E2DDAC}"/>
    <hyperlink ref="V1264" r:id="rId1370" location="!/marmatsher/status/1302899272824750080" xr:uid="{AD73674C-196B-4DA7-AFA1-C9F69D3C848D}"/>
    <hyperlink ref="V1265" r:id="rId1371" location="!/marmatsher/status/1302899272824750080" xr:uid="{91FDA8BE-65C8-43D6-A7F9-249123F7542B}"/>
    <hyperlink ref="V1266" r:id="rId1372" location="!/marmatsher/status/1302899272824750080" xr:uid="{7043F746-68CE-45C5-A7E5-1EF19223100A}"/>
    <hyperlink ref="V1267" r:id="rId1373" location="!/marmatsher/status/1302899272824750080" xr:uid="{F194CC2F-E017-4F99-B82D-24F18789A568}"/>
    <hyperlink ref="V1268" r:id="rId1374" location="!/marmatsher/status/1302899272824750080" xr:uid="{08617A36-4ACE-42C6-9988-C7430B8B1BD9}"/>
    <hyperlink ref="V1269" r:id="rId1375" location="!/marmatsher/status/1302899338549452800" xr:uid="{682D5826-65AC-4EB9-B7C9-6E3BADC1A0CE}"/>
    <hyperlink ref="V1270" r:id="rId1376" location="!/marmatsher/status/1302899338549452800" xr:uid="{A5D84B95-98D0-4D89-8FCE-AD1450DA013A}"/>
    <hyperlink ref="V1271" r:id="rId1377" location="!/marmatsher/status/1302899338549452800" xr:uid="{643348AA-C5D9-4D10-B17D-8140BF7D97AA}"/>
    <hyperlink ref="V1272" r:id="rId1378" location="!/marmatsher/status/1302899338549452800" xr:uid="{BFF2264D-6578-4580-A35B-C6983F30D158}"/>
    <hyperlink ref="V1273" r:id="rId1379" location="!/marmatsher/status/1302899338549452800" xr:uid="{7F71A702-18BB-45A4-B05D-908884B25CA3}"/>
    <hyperlink ref="V1274" r:id="rId1380" location="!/marmatsher/status/1302899338549452800" xr:uid="{07325E4A-C8EA-421B-9EB8-31A963BD4B5D}"/>
    <hyperlink ref="V1275" r:id="rId1381" location="!/marmatsher/status/1302899338549452800" xr:uid="{069CC3DD-C97C-4CF0-ADDE-C962DDB23F6A}"/>
    <hyperlink ref="V1276" r:id="rId1382" location="!/marmatsher/status/1302899338549452800" xr:uid="{F0F92F5B-F6D7-4E3B-AD60-BC5547D5614F}"/>
    <hyperlink ref="V1277" r:id="rId1383" location="!/marmatsher/status/1302899493759713281" xr:uid="{2C5BC841-F25B-4E8A-B81A-E661CC971706}"/>
    <hyperlink ref="V1278" r:id="rId1384" location="!/marmatsher/status/1302899493759713281" xr:uid="{23C7D825-91AB-42E8-881C-E06724B2CBD7}"/>
    <hyperlink ref="V1279" r:id="rId1385" location="!/marmatsher/status/1302899493759713281" xr:uid="{6390CA7B-D8D9-4F8F-BDED-785477A9CAFF}"/>
    <hyperlink ref="V1280" r:id="rId1386" location="!/marmatsher/status/1302899493759713281" xr:uid="{176A951A-4324-4BD1-8CE5-99C3E1FA2791}"/>
    <hyperlink ref="V1281" r:id="rId1387" location="!/marmatsher/status/1302899493759713281" xr:uid="{096AB17F-EFDA-40BD-9147-FC928FAEF3AE}"/>
    <hyperlink ref="V1282" r:id="rId1388" location="!/marmatsher/status/1302899493759713281" xr:uid="{5E4C9FCC-9625-4581-B7D6-668B4BB77132}"/>
    <hyperlink ref="V1283" r:id="rId1389" location="!/marmatsher/status/1302899493759713281" xr:uid="{D4A58763-8DF5-4E53-AB04-874024C51D24}"/>
    <hyperlink ref="V1284" r:id="rId1390" location="!/marmatsher/status/1302899494745382912" xr:uid="{6BEEF9EB-DF12-485C-9D55-046FA765CA91}"/>
    <hyperlink ref="V1285" r:id="rId1391" location="!/marmatsher/status/1302899494745382912" xr:uid="{060FC2B3-2391-417B-BF4F-E729B8D0717B}"/>
    <hyperlink ref="V1286" r:id="rId1392" location="!/marmatsher/status/1302899494745382912" xr:uid="{A9626A90-1BB5-448D-B798-16939B8EDEF2}"/>
    <hyperlink ref="V1287" r:id="rId1393" location="!/marmatsher/status/1302899494745382912" xr:uid="{2CD62814-D027-45A5-9960-4599926304E1}"/>
    <hyperlink ref="V1288" r:id="rId1394" location="!/marmatsher/status/1302899494745382912" xr:uid="{A4259066-E5C7-4AB5-A2C5-B77745CEC5A4}"/>
    <hyperlink ref="V1289" r:id="rId1395" location="!/marmatsher/status/1302899494745382912" xr:uid="{6AB004FD-2E9C-4D0E-8CDE-17B27A984222}"/>
    <hyperlink ref="V1290" r:id="rId1396" location="!/marmatsher/status/1302899494745382912" xr:uid="{E7BC8293-8651-4BEA-979D-27F7CCBE7E71}"/>
    <hyperlink ref="V1291" r:id="rId1397" location="!/marmatsher/status/1302899494745382912" xr:uid="{52E72BAD-A9CC-4156-8FF4-4ECE54AC9B7E}"/>
    <hyperlink ref="V1292" r:id="rId1398" location="!/6868aam/status/1302895036883857408" xr:uid="{3E97A677-2E29-4290-98D9-1019AD23EBE8}"/>
    <hyperlink ref="V1293" r:id="rId1399" location="!/6868aam/status/1302895036883857408" xr:uid="{467B17F1-395D-4583-BD7E-8EFBEA0C1409}"/>
    <hyperlink ref="V1294" r:id="rId1400" location="!/6868aam/status/1302895036883857408" xr:uid="{7380B283-30C2-43DB-B4E8-F43DFD739617}"/>
    <hyperlink ref="V1295" r:id="rId1401" location="!/6868aam/status/1302895036883857408" xr:uid="{5D72A543-27E4-41B5-87E2-C73BCB3B7BCF}"/>
    <hyperlink ref="V1296" r:id="rId1402" location="!/6868aam/status/1302895036883857408" xr:uid="{B87BB7F5-3DCA-4CB8-ADD5-94C6852FCEFD}"/>
    <hyperlink ref="V1297" r:id="rId1403" location="!/6868aam/status/1302899526634672128" xr:uid="{40956ED6-DE3B-4E37-9A5F-FE75A918F2B9}"/>
    <hyperlink ref="V1298" r:id="rId1404" location="!/yadavanoop99/status/1302899534096261121" xr:uid="{28B04FD4-C7DD-482A-8175-5855A50D4BE0}"/>
    <hyperlink ref="V1299" r:id="rId1405" location="!/amysing22382956/status/1302894933221625863" xr:uid="{EAF25940-A839-4BA1-8E85-D6C3688B24B6}"/>
    <hyperlink ref="V1300" r:id="rId1406" location="!/amysing22382956/status/1302899538047328256" xr:uid="{47055036-AB68-49D1-9C59-D1D4D4D565E0}"/>
    <hyperlink ref="V1301" r:id="rId1407" location="!/amysing22382956/status/1302899210216288256" xr:uid="{B1449DF9-6643-4CFA-9E92-274150C57FB1}"/>
    <hyperlink ref="V1302" r:id="rId1408" location="!/sharmav81324597/status/1302899538416394241" xr:uid="{E44B65EF-539B-4C23-92B6-CA3798AF1D9E}"/>
    <hyperlink ref="V1303" r:id="rId1409" location="!/sharmav81324597/status/1302899538416394241" xr:uid="{2365AB1C-D45B-41CB-946A-681448238001}"/>
    <hyperlink ref="V1304" r:id="rId1410" location="!/sharmav81324597/status/1302899538416394241" xr:uid="{DD035306-4A7A-4BA3-8051-C9010687CFEC}"/>
    <hyperlink ref="V1305" r:id="rId1411" location="!/sharmav81324597/status/1302899538416394241" xr:uid="{2A9F0A7A-4FFF-4E21-B724-40BF6AF57E3E}"/>
    <hyperlink ref="V1306" r:id="rId1412" location="!/sharmav81324597/status/1302899538416394241" xr:uid="{C041B300-82BE-4A1F-906B-41F2689EA95E}"/>
    <hyperlink ref="V1307" r:id="rId1413" location="!/jaipaly41851948/status/1302893552007917568" xr:uid="{92A07C7C-64F9-476D-8337-258B88885DFA}"/>
    <hyperlink ref="V1308" r:id="rId1414" location="!/jaipaly41851948/status/1302894194864783361" xr:uid="{67170B30-54AD-4EC7-BB31-0A05ABDC7127}"/>
    <hyperlink ref="V1309" r:id="rId1415" location="!/jaipaly41851948/status/1302896636893384706" xr:uid="{E222732F-CEF8-4A0C-8CDA-AFD7CD7B6E69}"/>
    <hyperlink ref="V1310" r:id="rId1416" location="!/jaipaly41851948/status/1302898820703858689" xr:uid="{37D004B5-71DF-4185-95C1-F74069FAD444}"/>
    <hyperlink ref="V1311" r:id="rId1417" location="!/jaipaly41851948/status/1302899549904674816" xr:uid="{A21F9BE9-42D1-4B19-9BCA-C81E2F07D8BC}"/>
    <hyperlink ref="V1312" r:id="rId1418" location="!/angeltime22/status/1302899560046452737" xr:uid="{83124DE4-CB55-4887-AA27-6AB524075D9B}"/>
    <hyperlink ref="V1313" r:id="rId1419" location="!/parodyabhisar/status/1302895233105981442" xr:uid="{4A476E65-5837-4474-AEA0-1F1B13FC40EA}"/>
    <hyperlink ref="V1314" r:id="rId1420" location="!/parodyabhisar/status/1302898115796635650" xr:uid="{1F76E313-81EA-4DAF-BB5E-FF63FC7CF3CF}"/>
    <hyperlink ref="V1315" r:id="rId1421" location="!/parodyabhisar/status/1302899564626599937" xr:uid="{F2CF9BEA-A12B-4F15-94A7-0B795E08AAED}"/>
    <hyperlink ref="V1316" r:id="rId1422" location="!/ckumar49695276/status/1302899252725559299" xr:uid="{F36F80F4-BCC9-4A58-B863-766F2565227A}"/>
    <hyperlink ref="V1317" r:id="rId1423" location="!/ckumar49695276/status/1302899573476618241" xr:uid="{EC54B000-2B8A-47C0-887D-512F2BB3A194}"/>
    <hyperlink ref="V1318" r:id="rId1424" location="!/acpalmech/status/1302899531130912768" xr:uid="{18FAC7FE-C818-42A1-A7FF-A596E0026366}"/>
    <hyperlink ref="V1319" r:id="rId1425" location="!/acpalmech/status/1302899585161994240" xr:uid="{2CF0E05F-A7DE-40C8-98E2-D1D4DFD842ED}"/>
    <hyperlink ref="V1320" r:id="rId1426" location="!/shakyaapoorva/status/1302895125060673537" xr:uid="{F21B0FB0-5544-4D9C-8DD5-272188761A28}"/>
    <hyperlink ref="V1321" r:id="rId1427" location="!/shakyaapoorva/status/1302896446920777729" xr:uid="{B319D6A0-E54B-4D4C-BBA6-FCFB1ADB7C02}"/>
    <hyperlink ref="V1322" r:id="rId1428" location="!/shakyaapoorva/status/1302897866021588997" xr:uid="{98042F6A-6582-40C1-882F-C137E4572C67}"/>
    <hyperlink ref="V1323" r:id="rId1429" location="!/shakyaapoorva/status/1302897897692782592" xr:uid="{7EE280BC-CFE9-4516-85C6-0B5770051F8A}"/>
    <hyperlink ref="V1324" r:id="rId1430" location="!/shakyaapoorva/status/1302899590971023362" xr:uid="{D2FF735B-3758-41BD-8E58-2B73678932C0}"/>
    <hyperlink ref="V1325" r:id="rId1431" location="!/ranjayrajput6/status/1302899610944323584" xr:uid="{891F0414-028A-43A0-9671-A935D9B4E423}"/>
    <hyperlink ref="V1326" r:id="rId1432" location="!/ranjayrajput6/status/1302899610944323584" xr:uid="{B1371C61-62E9-42A0-B5C2-443DADD83EE5}"/>
    <hyperlink ref="V1327" r:id="rId1433" location="!/ranjayrajput6/status/1302899610944323584" xr:uid="{5B3E2C26-6D62-4CD6-A1D6-C30C76276A35}"/>
    <hyperlink ref="V1328" r:id="rId1434" location="!/artimau98732544/status/1302894477883785218" xr:uid="{11D16A9E-D90C-4D76-AB20-D52D31C06EF0}"/>
    <hyperlink ref="V1329" r:id="rId1435" location="!/artimau98732544/status/1302899616510177280" xr:uid="{B3A55BBB-A50A-4A7B-889E-F689D27E2E71}"/>
    <hyperlink ref="V1330" r:id="rId1436" location="!/rahul1995jnu/status/1302899618615705600" xr:uid="{C02A50B8-2270-4932-BCDD-48021207FD6E}"/>
    <hyperlink ref="V1331" r:id="rId1437" location="!/imrankh55235972/status/1302899633908146176" xr:uid="{BF753721-E206-47E2-90D0-380B493A6709}"/>
    <hyperlink ref="V1332" r:id="rId1438" location="!/suryapratapupsc/status/1302899644783947777" xr:uid="{EDD009C9-1A06-43B3-82C5-65C9BB090672}"/>
    <hyperlink ref="V1333" r:id="rId1439" location="!/naman2198/status/1302899648495935488" xr:uid="{70341168-2520-4C04-AE41-466AA2D6497C}"/>
    <hyperlink ref="V1334" r:id="rId1440" location="!/sachin_berojgar/status/1302899675901472768" xr:uid="{C77B9D42-5762-4AF5-9459-9093F6A317DD}"/>
    <hyperlink ref="V1335" r:id="rId1441" location="!/shuhaibteeyech/status/1302899700895375361" xr:uid="{5CD1104D-0139-4969-BED9-9831D3145522}"/>
    <hyperlink ref="V1336" r:id="rId1442" location="!/sdupare300/status/1302897585502314496" xr:uid="{148861E0-CF4D-4111-91CA-372DA3AEE8F9}"/>
    <hyperlink ref="V1337" r:id="rId1443" location="!/sdupare300/status/1302898415299211266" xr:uid="{7B72AFD5-CAB9-40BC-B20F-DA3140C2BEA1}"/>
    <hyperlink ref="V1338" r:id="rId1444" location="!/sdupare300/status/1302899719882985472" xr:uid="{F1E51E70-218F-41C1-994E-4DF33700139C}"/>
    <hyperlink ref="V1339" r:id="rId1445" location="!/vsyadav15932531/status/1302899770424320001" xr:uid="{FA6DADFE-59DE-411A-9BBE-0E1914C38C49}"/>
    <hyperlink ref="V1340" r:id="rId1446" location="!/vsyadav15932531/status/1302899313404600322" xr:uid="{3CCF9EB9-0A7C-49BF-8F8C-0FA20F3913C0}"/>
    <hyperlink ref="V1341" r:id="rId1447" location="!/shubhim67697994/status/1302899805618728961" xr:uid="{11C00681-C255-4547-B22F-775BF7D68020}"/>
    <hyperlink ref="V1342" r:id="rId1448" location="!/bharti_taposh36/status/1302899810001797120" xr:uid="{84C35149-2393-4831-802D-60150ECF8CD2}"/>
    <hyperlink ref="V1343" r:id="rId1449" location="!/bharti_taposh36/status/1302899810001797120" xr:uid="{AEDA9507-70DD-4465-8F90-084275D3C4CB}"/>
    <hyperlink ref="V1344" r:id="rId1450" location="!/abdafaq980/status/1302899837386457090" xr:uid="{E993DCF0-05EB-422A-99ED-E988D02079FD}"/>
    <hyperlink ref="V1345" r:id="rId1451" location="!/dixit_rahul4/status/1302899845758251008" xr:uid="{2A36A0BC-99A4-4AC3-A206-468B16168C94}"/>
    <hyperlink ref="V1346" r:id="rId1452" location="!/groot_24/status/1302898040257216513" xr:uid="{D583EE3C-4132-4189-8BE9-C884BBAFB0AF}"/>
    <hyperlink ref="V1347" r:id="rId1453" location="!/groot_24/status/1302899888317820929" xr:uid="{75BFA2E5-7906-45C3-ADD4-76B6137863DA}"/>
    <hyperlink ref="V1348" r:id="rId1454" location="!/deepnar94584186/status/1302899896282800128" xr:uid="{06A8CEA6-750E-451D-9C07-B6189BCC4179}"/>
    <hyperlink ref="V1349" r:id="rId1455" location="!/deepnar94584186/status/1302899896282800128" xr:uid="{A07C346E-87EC-4605-8099-8280EFD1B932}"/>
    <hyperlink ref="V1350" r:id="rId1456" location="!/deshbhaktadmi/status/1302899916214161408" xr:uid="{1B1357B8-C0A6-4276-B106-DB6597721A4C}"/>
    <hyperlink ref="V1351" r:id="rId1457" location="!/rajesh11711226/status/1302899920370712576" xr:uid="{D5800391-7134-4EE9-AEE1-98B3669AEC6D}"/>
    <hyperlink ref="V1352" r:id="rId1458" location="!/rajesh11711226/status/1302899920370712576" xr:uid="{B1E2997E-D417-4651-BA9A-04C95A9E2C27}"/>
    <hyperlink ref="V1353" r:id="rId1459" location="!/bittukushwaha01/status/1302899921096306688" xr:uid="{19BFECE0-2421-4EE2-8AB4-9013EFAF5D84}"/>
    <hyperlink ref="V1354" r:id="rId1460" location="!/gauravd93740139/status/1302899936183214081" xr:uid="{620529AA-2B3D-41CE-B57C-D73CD23C1ADF}"/>
    <hyperlink ref="V1355" r:id="rId1461" location="!/jackspa69022811/status/1302899899768270850" xr:uid="{35B253E2-7073-41C7-ACBD-D62D259EA79B}"/>
    <hyperlink ref="V1356" r:id="rId1462" location="!/jackspa69022811/status/1302899937592537089" xr:uid="{29C96EAA-F266-4115-84EA-A96D2C76A736}"/>
    <hyperlink ref="V1357" r:id="rId1463" location="!/jackspa69022811/status/1302899233385713664" xr:uid="{40E502D8-AD8B-4230-8F26-72E4E00ABEE7}"/>
    <hyperlink ref="V1358" r:id="rId1464" location="!/jackspa69022811/status/1302899233385713664" xr:uid="{A6B95A8D-1E43-45CA-9035-64E1E81725B5}"/>
    <hyperlink ref="V1359" r:id="rId1465" location="!/rajendr96964421/status/1302899951152713728" xr:uid="{ED9BBF0B-AC5A-4B54-87D4-2E19792AA806}"/>
    <hyperlink ref="V1360" r:id="rId1466" location="!/ravikum82449997/status/1302899961898520576" xr:uid="{3F671690-5838-4C60-A12E-2BCD98651069}"/>
    <hyperlink ref="V1361" r:id="rId1467" location="!/faisalisrar8/status/1302899971578974208" xr:uid="{122D1AA3-D8CC-4EE7-A686-251BEEAECE2B}"/>
    <hyperlink ref="V1362" r:id="rId1468" location="!/af91204/status/1302899975567802368" xr:uid="{2976FE02-DDF9-4D46-8FB1-728028B4492E}"/>
    <hyperlink ref="V1363" r:id="rId1469" location="!/prprasa16841384/status/1302899981712384000" xr:uid="{D25C6953-E3A5-40F9-BF20-D52C02CACA13}"/>
    <hyperlink ref="V1364" r:id="rId1470" location="!/prprasa16841384/status/1302899505025617922" xr:uid="{A8CE627A-5A9F-4424-B679-823F12C13448}"/>
    <hyperlink ref="V1365" r:id="rId1471" location="!/raazmamta/status/1302899986112212993" xr:uid="{D021F9EB-0753-4185-9EDD-92F54F4E11B6}"/>
    <hyperlink ref="V1366" r:id="rId1472" location="!/pramodk38460002/status/1302900005909327872" xr:uid="{75D53459-E1B5-4545-B581-0A7ABD2D0551}"/>
    <hyperlink ref="V1367" r:id="rId1473" location="!/shayar_suneel1/status/1302900017246564352" xr:uid="{8DC07AE1-6B28-41C9-A5EB-0F74669A77A2}"/>
    <hyperlink ref="V1368" r:id="rId1474" location="!/ravisin22160938/status/1302900042836008960" xr:uid="{63956A5B-365F-4EFB-87F3-2089E180660C}"/>
    <hyperlink ref="V1369" r:id="rId1475" location="!/notkishordas/status/1302900049559433216" xr:uid="{00288AE5-AC02-4DB3-BAEC-5C7475F0EB19}"/>
    <hyperlink ref="V1370" r:id="rId1476" location="!/missimperfectoo/status/1302900049588883456" xr:uid="{F19615B0-87E4-4A01-92DC-E3DCF1E285D4}"/>
    <hyperlink ref="V1371" r:id="rId1477" location="!/asah_33/status/1302899729404055553" xr:uid="{372E6B34-3B7D-48D9-BD53-BFF5A17C8745}"/>
    <hyperlink ref="V1372" r:id="rId1478" location="!/asah_33/status/1302900060133318657" xr:uid="{F151E355-DE3F-4896-8DA9-6E22EABB7AC2}"/>
    <hyperlink ref="V1373" r:id="rId1479" location="!/rajendr88123065/status/1302900085051678720" xr:uid="{7CE32FC8-5FC3-44E3-88E4-9E9B0E904561}"/>
    <hyperlink ref="V1374" r:id="rId1480" location="!/ranjana_rajak/status/1302899836044242944" xr:uid="{18C58297-2F6B-4D76-888C-71713B92D6CB}"/>
    <hyperlink ref="V1375" r:id="rId1481" location="!/ranjana_rajak/status/1302899965392379913" xr:uid="{28930618-A2CA-417F-8F50-BC9CAE2087E4}"/>
    <hyperlink ref="V1376" r:id="rId1482" location="!/ranjana_rajak/status/1302900099891126272" xr:uid="{D046B5C9-7858-42A1-BCC1-54D719EBC59E}"/>
    <hyperlink ref="V1377" r:id="rId1483" location="!/udhamsingh05/status/1302892819686678530" xr:uid="{667E3E03-6BB3-4B9F-AA70-1C5D1944574A}"/>
    <hyperlink ref="V1378" r:id="rId1484" location="!/udhamsingh05/status/1302892914482098178" xr:uid="{E438C937-F905-4C6B-9AC9-A1400DE616F7}"/>
    <hyperlink ref="V1379" r:id="rId1485" location="!/udhamsingh05/status/1302892979330326528" xr:uid="{2000A629-2415-4864-A952-2D06004F8983}"/>
    <hyperlink ref="V1380" r:id="rId1486" location="!/udhamsingh05/status/1302894202783629313" xr:uid="{CCFD9E6A-06CA-41E6-B419-EFCCCC002648}"/>
    <hyperlink ref="V1381" r:id="rId1487" location="!/udhamsingh05/status/1302894235394306050" xr:uid="{0B5BB021-FFD7-4EE5-982D-855447C36F69}"/>
    <hyperlink ref="V1382" r:id="rId1488" location="!/udhamsingh05/status/1302894294726893568" xr:uid="{D04B5FEA-811C-41C9-AD05-F320D6B54C5F}"/>
    <hyperlink ref="V1383" r:id="rId1489" location="!/udhamsingh05/status/1302894325336924160" xr:uid="{1EFAC0D0-072F-4E45-AD0D-A4BBC898D35E}"/>
    <hyperlink ref="V1384" r:id="rId1490" location="!/udhamsingh05/status/1302897410033606656" xr:uid="{905D85BE-A12B-4269-8626-372D125D3AE4}"/>
    <hyperlink ref="V1385" r:id="rId1491" location="!/udhamsingh05/status/1302897913933127680" xr:uid="{04B56135-1662-4BEB-A293-77967348B085}"/>
    <hyperlink ref="V1386" r:id="rId1492" location="!/udhamsingh05/status/1302897990277849089" xr:uid="{A80AC7A5-E6D4-4E20-B4B6-BC356332703B}"/>
    <hyperlink ref="V1387" r:id="rId1493" location="!/udhamsingh05/status/1302900103070404609" xr:uid="{1C21CEED-FC57-447B-8558-32A872800BDF}"/>
    <hyperlink ref="V1388" r:id="rId1494" location="!/er_rammohan/status/1302900103934480385" xr:uid="{734C2035-630B-4664-B0A2-1D6C9D2A8587}"/>
    <hyperlink ref="V1389" r:id="rId1495" location="!/benjamin1620/status/1302900107176603652" xr:uid="{2FDECCA9-BCF2-4CDC-AB74-21DDB5D92280}"/>
    <hyperlink ref="V1390" r:id="rId1496" location="!/benjamin1620/status/1302900107176603652" xr:uid="{B26A6921-4190-4E01-A86C-0C771F83E2D7}"/>
    <hyperlink ref="V1391" r:id="rId1497" location="!/waynebat71/status/1302900033566588928" xr:uid="{B91E0686-0229-45F4-824D-9E38AC362BD6}"/>
    <hyperlink ref="V1392" r:id="rId1498" location="!/waynebat71/status/1302900047709757441" xr:uid="{8B4A9DF2-3FD6-4B42-83BB-02E06061DBE4}"/>
    <hyperlink ref="V1393" r:id="rId1499" location="!/waynebat71/status/1302900126420148225" xr:uid="{C7932473-5044-498D-9A1C-BA80AB140ECE}"/>
    <hyperlink ref="V1394" r:id="rId1500" location="!/waynebat71/status/1302898757801971714" xr:uid="{4771F08C-DE5E-4E63-984C-A0B10D5D5AC9}"/>
    <hyperlink ref="V1395" r:id="rId1501" location="!/waynebat71/status/1302898772503007233" xr:uid="{17EB93C2-7891-4D3A-AD37-D800E60153E1}"/>
    <hyperlink ref="V1396" r:id="rId1502" location="!/waynebat71/status/1302898816224387073" xr:uid="{B9EB4ED8-91F8-49DE-8F94-FF65CC0F4EF2}"/>
    <hyperlink ref="V1397" r:id="rId1503" location="!/waynebat71/status/1302899235570950144" xr:uid="{8CD416C1-48DF-4B06-B2CE-B6FB5483E2DD}"/>
    <hyperlink ref="V1398" r:id="rId1504" location="!/waynebat71/status/1302899246555783168" xr:uid="{FD32047B-1008-4462-9D28-FC384A17C282}"/>
    <hyperlink ref="V1399" r:id="rId1505" location="!/waynebat71/status/1302899311957614592" xr:uid="{1B1CAC9E-71A3-497E-97A4-697641D0E470}"/>
    <hyperlink ref="V1400" r:id="rId1506" location="!/waynebat71/status/1302899311957614592" xr:uid="{F9087BD8-1D78-4BA6-B251-3660C70BC6C0}"/>
    <hyperlink ref="V1401" r:id="rId1507" location="!/waynebat71/status/1302899324687269888" xr:uid="{A88EE4CF-2B41-4DC2-9834-F01FAC83BF19}"/>
    <hyperlink ref="V1402" r:id="rId1508" location="!/waynebat71/status/1302899372883996672" xr:uid="{D65BF058-A51D-4701-A838-F069DF90213E}"/>
    <hyperlink ref="V1403" r:id="rId1509" location="!/waynebat71/status/1302899407621292035" xr:uid="{3C9099E4-4E14-4CF2-8244-BE74F9BE96C4}"/>
    <hyperlink ref="V1404" r:id="rId1510" location="!/waynebat71/status/1302899443511951360" xr:uid="{689714ED-8DDF-463A-B0AC-3D68030AEB59}"/>
    <hyperlink ref="V1405" r:id="rId1511" location="!/waynebat71/status/1302899443511951360" xr:uid="{DA1D6529-F63F-40F6-8358-8DFE06D8D466}"/>
    <hyperlink ref="V1406" r:id="rId1512" location="!/waynebat71/status/1302899630774956032" xr:uid="{B4964CDC-0F09-4163-9E76-4197DBCE1123}"/>
    <hyperlink ref="V1407" r:id="rId1513" location="!/waynebat71/status/1302899777290383365" xr:uid="{7EB8FAB3-1151-4F07-A2D0-1F75F974ACF9}"/>
    <hyperlink ref="V1408" r:id="rId1514" location="!/waynebat71/status/1302899777290383365" xr:uid="{46516A6D-2667-4623-A0E6-27CE20759407}"/>
    <hyperlink ref="V1409" r:id="rId1515" location="!/waynebat71/status/1302899812841304064" xr:uid="{5CEB0445-38FF-4B4C-8A7D-D2FAE7B20DFD}"/>
    <hyperlink ref="V1410" r:id="rId1516" location="!/waynebat71/status/1302899849495367681" xr:uid="{5C3975D8-9EF1-4FAF-9446-30C6F3EFE7F4}"/>
    <hyperlink ref="V1411" r:id="rId1517" location="!/waynebat71/status/1302899956009693185" xr:uid="{C6A507B4-1DBE-45F2-B356-D16A290E7F28}"/>
    <hyperlink ref="V1412" r:id="rId1518" location="!/waynebat71/status/1302900033566588928" xr:uid="{16562AC8-09C1-4687-8D0C-C46F75A5F441}"/>
    <hyperlink ref="V1413" r:id="rId1519" location="!/waynebat71/status/1302900033566588928" xr:uid="{E99B556B-2767-4F57-B3D1-6CFCAC7AC6CE}"/>
    <hyperlink ref="V1414" r:id="rId1520" location="!/ranjaykumarjad6/status/1302899903798996995" xr:uid="{83F4B87B-2A4A-4449-8D6D-8B989E724B63}"/>
    <hyperlink ref="V1415" r:id="rId1521" location="!/ranjaykumarjad6/status/1302900144925335554" xr:uid="{240CBDB5-FD4B-4CFA-A210-364F048C77C1}"/>
    <hyperlink ref="V1416" r:id="rId1522" location="!/ranjaykumarjad6/status/1302900144925335554" xr:uid="{9A728D86-900E-40D1-907D-669AF5D8D470}"/>
    <hyperlink ref="V1417" r:id="rId1523" location="!/shivams70582846/status/1302900151883714560" xr:uid="{6A37B75B-9D02-4C00-B96B-A02181CAFF4B}"/>
    <hyperlink ref="V1418" r:id="rId1524" location="!/mirza__faizan/status/1302897950385823744" xr:uid="{5104FB6B-5693-47A4-993A-185C6AE0AB03}"/>
    <hyperlink ref="V1419" r:id="rId1525" location="!/mirza__faizan/status/1302900158196113408" xr:uid="{B9D85C4A-3A22-4114-84D9-A1EB7DA49DA6}"/>
    <hyperlink ref="V1420" r:id="rId1526" location="!/hakimmeenalangr/status/1302900205717651456" xr:uid="{E3E8C340-2396-418B-B319-F3412667D54C}"/>
    <hyperlink ref="V1421" r:id="rId1527" location="!/hakimmeenalangr/status/1302900205717651456" xr:uid="{F92243BA-CD83-4415-9862-3EA3663847D1}"/>
    <hyperlink ref="V1422" r:id="rId1528" location="!/hakimmeenalangr/status/1302900205717651456" xr:uid="{1E341D28-3758-46E5-A8A0-2F212FCBFC7D}"/>
    <hyperlink ref="V1423" r:id="rId1529" location="!/hakimmeenalangr/status/1302900205717651456" xr:uid="{3257253C-D09A-4BAB-8E00-6C83335D71B5}"/>
    <hyperlink ref="V1424" r:id="rId1530" location="!/hakimmeenalangr/status/1302900205717651456" xr:uid="{42DF6F40-7E4E-4644-B0DC-7A9D4FBE0372}"/>
    <hyperlink ref="V1425" r:id="rId1531" location="!/hakimmeenalangr/status/1302900205717651456" xr:uid="{8C94C9E4-AEF7-4ABA-8AA7-B080EB5D5D4D}"/>
    <hyperlink ref="V1426" r:id="rId1532" location="!/hakimmeenalangr/status/1302900205717651456" xr:uid="{E402B63F-EA58-46A6-82E9-C6DF4BEC1A3E}"/>
    <hyperlink ref="V1427" r:id="rId1533" location="!/hakimmeenalangr/status/1302900163883667456" xr:uid="{9FB661F6-13A4-4039-A088-3BB89763E1D4}"/>
    <hyperlink ref="V1428" r:id="rId1534" location="!/hakimmeenalangr/status/1302900205717651456" xr:uid="{2B271973-ECBA-43AD-9833-9073DAA6043F}"/>
    <hyperlink ref="V1429" r:id="rId1535" location="!/hakimmeenalangr/status/1302900205717651456" xr:uid="{D498CE3D-115E-4D9D-9DAD-5A3DE0CEE2F7}"/>
    <hyperlink ref="V1430" r:id="rId1536" location="!/hakimmeenalangr/status/1302900205717651456" xr:uid="{D8343C3C-DEC2-4602-82CA-5A67870F7F0A}"/>
    <hyperlink ref="V1431" r:id="rId1537" location="!/keertirai8/status/1302900221098078208" xr:uid="{E8629426-38F3-4DB3-89A0-678BA3FCADE5}"/>
    <hyperlink ref="V1432" r:id="rId1538" location="!/patelmail44/status/1302900235002236928" xr:uid="{5A49A49A-CA99-4894-91E5-B9E930EF1355}"/>
    <hyperlink ref="V1433" r:id="rId1539" location="!/lalmohd11409801/status/1302900242656886791" xr:uid="{1F458DE1-4D46-4737-A66F-D9BF22256BB3}"/>
    <hyperlink ref="V1434" r:id="rId1540" location="!/tinkuda61126092/status/1302900247933247488" xr:uid="{51AE194D-EA9D-4871-9A77-3F5A4BD50C65}"/>
    <hyperlink ref="V1435" r:id="rId1541" location="!/tinkuda61126092/status/1302900247933247488" xr:uid="{06A17D9B-0D18-48DC-9230-1615EA42C7C4}"/>
    <hyperlink ref="V1436" r:id="rId1542" location="!/tinkuda61126092/status/1302900247933247488" xr:uid="{5C180EE5-2DCA-4EDA-8345-B1760C8D2CCE}"/>
    <hyperlink ref="V1437" r:id="rId1543" location="!/rk24024057/status/1302900251892748289" xr:uid="{4B766303-F4AA-4B19-B8A0-2B282867EFE4}"/>
    <hyperlink ref="V1438" r:id="rId1544" location="!/sunilku78599455/status/1302900257211125760" xr:uid="{6F29B483-C9A7-4935-ADD7-6462078549FD}"/>
    <hyperlink ref="V1439" r:id="rId1545" location="!/tanveer_wasim/status/1302900326840688642" xr:uid="{48CD1218-3B91-40B4-A10C-3F79E15D905E}"/>
    <hyperlink ref="V1440" r:id="rId1546" location="!/avinash40429754/status/1302900335137009665" xr:uid="{480D17A4-8ADE-4AB7-8A05-67849799CFAA}"/>
    <hyperlink ref="V1441" r:id="rId1547" location="!/yuvarjdkatihar/status/1302900339394240512" xr:uid="{2A1ECB08-D47C-4C7E-90F1-849982662934}"/>
    <hyperlink ref="V1442" r:id="rId1548" location="!/yuvarjdkatihar/status/1302900339394240512" xr:uid="{EA6929D2-E25D-4128-B32E-89A399654E2B}"/>
    <hyperlink ref="V1443" r:id="rId1549" location="!/usyadavspyouth/status/1302900342645035009" xr:uid="{7F220A5F-A750-471C-9E98-E28F8897FAF6}"/>
    <hyperlink ref="V1444" r:id="rId1550" location="!/kumarhemant91/status/1302895150524375040" xr:uid="{9D63A760-B78B-4E3B-96A6-5FE304F57CFA}"/>
    <hyperlink ref="V1445" r:id="rId1551" location="!/kumarhemant91/status/1302900433057267712" xr:uid="{E0980786-5E7E-433A-B429-CEDC60703343}"/>
    <hyperlink ref="V1446" r:id="rId1552" location="!/vanshrajdubey/status/1302900439071911937" xr:uid="{0F6FF633-3358-413C-A8CC-DBB7F9359EB5}"/>
    <hyperlink ref="V1447" r:id="rId1553" location="!/nabeel27438624/status/1302900440103780353" xr:uid="{9C62A624-92E0-49B6-95FC-CC6B93C1BACB}"/>
    <hyperlink ref="V1448" r:id="rId1554" location="!/anujver16876378/status/1302900451449348096" xr:uid="{3A345CE5-83AB-4AA4-B84A-9F6C6F10E695}"/>
    <hyperlink ref="V1449" r:id="rId1555" location="!/rajeshcos002/status/1302900481665110017" xr:uid="{971C3F12-4347-48FB-B13A-BB04647E5443}"/>
    <hyperlink ref="V1450" r:id="rId1556" location="!/rajeshcos002/status/1302900481665110017" xr:uid="{A4F72471-281B-4F47-A9EA-F18010BD831E}"/>
    <hyperlink ref="V1451" r:id="rId1557" location="!/03vikashkumar/status/1302900035756068864" xr:uid="{E01F0CF4-D5F0-4F13-9517-2F06F6081CBA}"/>
    <hyperlink ref="V1452" r:id="rId1558" location="!/03vikashkumar/status/1302900497125310464" xr:uid="{41B91A54-9DD9-402D-8DB7-39BAC0C08095}"/>
    <hyperlink ref="V1453" r:id="rId1559" location="!/pranjal65765159/status/1302900528901320709" xr:uid="{AA58F607-805C-4DB4-8687-7FCCDD8AA2E2}"/>
    <hyperlink ref="V1454" r:id="rId1560" location="!/niteshk13832402/status/1302900536287535104" xr:uid="{414306B6-6941-4FD7-947B-AEB4B4BF5BD6}"/>
    <hyperlink ref="V1455" r:id="rId1561" location="!/advvijaykumar8/status/1302900543862394880" xr:uid="{AD04449F-545D-40CD-98ED-7698562FE37B}"/>
    <hyperlink ref="V1456" r:id="rId1562" location="!/ajnabi002/status/1302900544374153219" xr:uid="{CB1C3C8F-7774-44AB-AB04-CB266590CC4C}"/>
    <hyperlink ref="V1457" r:id="rId1563" location="!/amitkum96244862/status/1302900552393584641" xr:uid="{CC559CBD-98D1-4A9D-B433-720D3B616480}"/>
    <hyperlink ref="V1458" r:id="rId1564" location="!/amitkum96244862/status/1302900552393584641" xr:uid="{29AE68A9-D5D1-483D-BA5A-408450BAD447}"/>
    <hyperlink ref="V1459" r:id="rId1565" location="!/amitkum96244862/status/1302900552393584641" xr:uid="{68B3B39A-EC2B-4796-B3C1-C2CFDC2937B7}"/>
    <hyperlink ref="V1460" r:id="rId1566" location="!/amitkum96244862/status/1302900552393584641" xr:uid="{93DD1DBA-8C23-4BD4-BC45-10C3156CEA21}"/>
    <hyperlink ref="V1461" r:id="rId1567" location="!/amitkum96244862/status/1302900552393584641" xr:uid="{4CD0CB97-6589-4116-94EB-6401B83A9983}"/>
    <hyperlink ref="V1462" r:id="rId1568" location="!/amitkum96244862/status/1302900552393584641" xr:uid="{BF26D8D7-0E16-4E21-9EEB-FB5E006C6646}"/>
    <hyperlink ref="V1463" r:id="rId1569" location="!/amitkum96244862/status/1302900552393584641" xr:uid="{D4657AE3-5661-4A14-9104-9D562CB5DED1}"/>
    <hyperlink ref="V1464" r:id="rId1570" location="!/amitkum96244862/status/1302900552393584641" xr:uid="{2300A312-54F9-4531-A191-97679478B098}"/>
    <hyperlink ref="V1465" r:id="rId1571" location="!/sushilp36321158/status/1302900561767849984" xr:uid="{D44D3CDB-AE3F-4820-9261-E8D06FC647E9}"/>
    <hyperlink ref="V1466" r:id="rId1572" location="!/rahulku42341128/status/1302900360487419904" xr:uid="{4687A986-D887-4D7A-BA58-407CF468B768}"/>
    <hyperlink ref="V1467" r:id="rId1573" location="!/rahulku42341128/status/1302900502049427456" xr:uid="{C6EB239E-44CB-40B5-B434-A0111EA2CC73}"/>
    <hyperlink ref="V1468" r:id="rId1574" location="!/botshindi/status/1302900567006732288" xr:uid="{AEC45E08-4B7A-4419-B3F5-4D431A7C6EFC}"/>
    <hyperlink ref="V1469" r:id="rId1575" location="!/adithya202/status/1302900569464422400" xr:uid="{C511CD10-0FE6-435E-AD46-840BD6AAC685}"/>
    <hyperlink ref="V1470" r:id="rId1576" location="!/incbharuch/status/1302900595909472260" xr:uid="{CEF40701-926B-4387-99CF-B188373189AC}"/>
    <hyperlink ref="V1471" r:id="rId1577" location="!/vivekku17729104/status/1302900607590621184" xr:uid="{9C97E59A-1F8F-4F2B-9E9E-697712B976D7}"/>
    <hyperlink ref="V1472" r:id="rId1578" location="!/ramkish74560784/status/1302900615522123783" xr:uid="{30FE5B05-285A-4561-9A04-4B26D59D165C}"/>
    <hyperlink ref="V1473" r:id="rId1579" location="!/akkiburiya/status/1302900625831673856" xr:uid="{73B4DE88-72A7-4BB8-92D1-0B43DD092FA7}"/>
    <hyperlink ref="V1474" r:id="rId1580" location="!/akkiburiya/status/1302900625831673856" xr:uid="{ABEAA98F-3DE4-4BCF-A5FD-A2D77B5A4937}"/>
    <hyperlink ref="V1475" r:id="rId1581" location="!/girisha05991942/status/1302900643552612352" xr:uid="{1C268097-C9D8-45AE-BD6E-0B3297B1516E}"/>
    <hyperlink ref="V1476" r:id="rId1582" location="!/rajubele1985/status/1302900287540047872" xr:uid="{CD2AA5B2-4D75-432A-8CB1-4D7CD2D0D7F9}"/>
    <hyperlink ref="V1477" r:id="rId1583" location="!/rajubele1985/status/1302900653090463744" xr:uid="{A974B3F7-5013-40B9-A53C-BF14540C4845}"/>
    <hyperlink ref="V1478" r:id="rId1584" location="!/jitendr02024429/status/1302900671679660036" xr:uid="{5924547D-BFFE-4812-BAC2-150BBDEB082A}"/>
    <hyperlink ref="V1479" r:id="rId1585" location="!/vishal44867980/status/1302900679456051201" xr:uid="{46FA3673-2796-418D-AC93-99B1A8A2EEEE}"/>
    <hyperlink ref="V1480" r:id="rId1586" location="!/akverma38655350/status/1302900682362466305" xr:uid="{4797B101-D618-4E53-9568-D8DCF5BFA391}"/>
    <hyperlink ref="V1481" r:id="rId1587" location="!/ayushguptagdm/status/1302900703313108992" xr:uid="{3E1C1E2C-99CD-4E02-AC19-7556D9561CE0}"/>
    <hyperlink ref="V1482" r:id="rId1588" location="!/nitusin73207149/status/1302899989585121281" xr:uid="{F1826BDA-568D-41B2-803D-3937E89C211E}"/>
    <hyperlink ref="V1483" r:id="rId1589" location="!/nitusin73207149/status/1302900681678811136" xr:uid="{5C4AD1B4-D8AA-4D01-9908-F0152E8AA66F}"/>
    <hyperlink ref="V1484" r:id="rId1590" location="!/nitusin73207149/status/1302900733633724422" xr:uid="{DF27E24C-0191-4C38-9791-933D5F2D9ED4}"/>
    <hyperlink ref="V1485" r:id="rId1591" location="!/nitusin73207149/status/1302900704730730498" xr:uid="{99B75FE7-C5E2-4511-B20C-4C366FA6A450}"/>
    <hyperlink ref="V1486" r:id="rId1592" location="!/harshde91892506/status/1302900735286239232" xr:uid="{F2E6FEEF-8419-4ED4-AB5D-AEAFE1539304}"/>
    <hyperlink ref="V1487" r:id="rId1593" location="!/ankitsi55298862/status/1302900738381684736" xr:uid="{CDA8D86E-2AFE-41A7-ACC2-393423CA9D41}"/>
    <hyperlink ref="V1488" r:id="rId1594" location="!/rajkumar0800317/status/1302900757843161088" xr:uid="{D3EF9CDB-E927-4151-A8C5-6F8693CFDAFA}"/>
    <hyperlink ref="V1489" r:id="rId1595" location="!/abhinay26917051/status/1302900764608667651" xr:uid="{F8778701-9413-45D8-89A0-5ED085EEDA52}"/>
    <hyperlink ref="V1490" r:id="rId1596" location="!/harjind35133736/status/1302894828821204994" xr:uid="{3A377271-569E-4CD3-A40D-6E6F2ACDFDCE}"/>
    <hyperlink ref="V1491" r:id="rId1597" location="!/harjind35133736/status/1302894867345883137" xr:uid="{86284F6D-0876-49AE-84A1-8073CA49E582}"/>
    <hyperlink ref="V1492" r:id="rId1598" location="!/harjind35133736/status/1302899988377133057" xr:uid="{0944EAA7-99A9-4470-A489-DDEFA2FD172A}"/>
    <hyperlink ref="V1493" r:id="rId1599" location="!/harjind35133736/status/1302900766496059393" xr:uid="{F24E7C9C-3861-4D07-A715-1C0B99460E3F}"/>
    <hyperlink ref="V1494" r:id="rId1600" location="!/praveen__yadav_/status/1302900774909820929" xr:uid="{E9B002E8-389D-4434-8159-8738C4FBEAEF}"/>
    <hyperlink ref="V1495" r:id="rId1601" location="!/chandankr_07/status/1302900790999171072" xr:uid="{03C15C47-C3DF-4F61-B6D3-F11754E3152E}"/>
    <hyperlink ref="V1496" r:id="rId1602" location="!/michwalg/status/1302900791724834817" xr:uid="{827A548D-3F84-4FF0-B741-B2C3F24692FE}"/>
    <hyperlink ref="V1497" r:id="rId1603" location="!/azadbahadur/status/1302900262080622593" xr:uid="{CB297D55-F5B7-473F-91D4-EDFDE0FC333B}"/>
    <hyperlink ref="V1498" r:id="rId1604" location="!/azadbahadur/status/1302900798817329152" xr:uid="{1B2A1288-07DF-414D-B6A0-02FDFD9ABAD3}"/>
    <hyperlink ref="V1499" r:id="rId1605" location="!/laxmankhangar1/status/1302900838294147079" xr:uid="{8F8B49C4-2D41-4122-A240-90C79AC59B0A}"/>
    <hyperlink ref="V1500" r:id="rId1606" location="!/utkarsh51725143/status/1302900858699485184" xr:uid="{225BB04A-D473-4FE8-AB8D-23A13E61E3B5}"/>
    <hyperlink ref="V1501" r:id="rId1607" location="!/asifkha93117432/status/1302894628337676290" xr:uid="{C9A9446A-3C85-4026-B1DA-0980C104760F}"/>
    <hyperlink ref="V1502" r:id="rId1608" location="!/asifkha93117432/status/1302900897370972161" xr:uid="{1C4431C1-6313-43F0-8F76-B98CFA06C868}"/>
    <hyperlink ref="V1503" r:id="rId1609" location="!/kapilde42024657/status/1302900613248741380" xr:uid="{A0585FCD-1304-40D4-9DA3-814CA0C53579}"/>
    <hyperlink ref="V1504" r:id="rId1610" location="!/kapilde42024657/status/1302900903402299393" xr:uid="{72DE498A-D510-467B-ABFD-6E71AB3F9F5E}"/>
    <hyperlink ref="V1505" r:id="rId1611" location="!/reddy97239504/status/1302900811140276224" xr:uid="{76A4F0D0-C61F-451D-9E29-9BAA8CE1F94A}"/>
    <hyperlink ref="V1506" r:id="rId1612" location="!/reddy97239504/status/1302900903486189570" xr:uid="{884C7B6F-AEE3-44AD-952F-03FBB5D03D95}"/>
    <hyperlink ref="V1507" r:id="rId1613" location="!/ankitakamarshal/status/1302900904190828544" xr:uid="{ADB9D2C8-79E9-4F71-A92F-C4C4B1EA5CED}"/>
    <hyperlink ref="V1508" r:id="rId1614" location="!/nikku_yadav_ji/status/1302900905772109824" xr:uid="{79874F2A-605E-4AE1-BA0A-1DEA0AB92B26}"/>
    <hyperlink ref="V1509" r:id="rId1615" location="!/sameerxoxoxo/status/1302900914190123008" xr:uid="{9D4225E9-1417-432A-8DA2-80CEAA48A7C7}"/>
    <hyperlink ref="V1510" r:id="rId1616" location="!/sameerxoxoxo/status/1302900914190123008" xr:uid="{FC245B06-6FC4-430E-864B-C625017E2145}"/>
    <hyperlink ref="V1511" r:id="rId1617" location="!/naveensheoran52/status/1302900915578396677" xr:uid="{4AF9D835-7F2F-4E57-B0E6-9D47CB92C465}"/>
    <hyperlink ref="V1512" r:id="rId1618" location="!/deepakk76504155/status/1302900939456561153" xr:uid="{A36F4BBE-BB4C-4E4F-8E27-C0EB2F24E70C}"/>
    <hyperlink ref="V1513" r:id="rId1619" location="!/abhigpt07/status/1302900957215223808" xr:uid="{C6876F6A-B419-4B3E-90A6-0707C00544C1}"/>
    <hyperlink ref="V1514" r:id="rId1620" location="!/abhigpt07/status/1302900957215223808" xr:uid="{2106DE74-A283-4EF1-A15A-33AB5E466AAF}"/>
    <hyperlink ref="V1515" r:id="rId1621" location="!/khushbo35586476/status/1302900962802057216" xr:uid="{FF85562E-B8F2-4A0A-A4CC-E2CAA6D4D066}"/>
    <hyperlink ref="V1516" r:id="rId1622" location="!/kundank99399808/status/1302900980669800449" xr:uid="{57EBDFBA-879C-42BA-9DDC-B1D549D57AF8}"/>
    <hyperlink ref="V1517" r:id="rId1623" location="!/chaudhary_d_s/status/1302900984574668801" xr:uid="{CCB9616E-FDB6-4200-A71A-8D50D064692F}"/>
    <hyperlink ref="V1518" r:id="rId1624" location="!/dino38887094/status/1302893374291156992" xr:uid="{50630678-8906-4A96-899C-7FF479828A01}"/>
    <hyperlink ref="V1519" r:id="rId1625" location="!/dino38887094/status/1302893374291156992" xr:uid="{FC6A6312-DBA2-465F-9649-3B457A5BB980}"/>
    <hyperlink ref="V1520" r:id="rId1626" location="!/dino38887094/status/1302893374291156992" xr:uid="{F98F1D95-5E3A-483E-9C47-F00A3572AA63}"/>
    <hyperlink ref="V1521" r:id="rId1627" location="!/dino38887094/status/1302893374291156992" xr:uid="{B8CE2459-5CF2-47DE-8FCF-6C4A42F35630}"/>
    <hyperlink ref="V1522" r:id="rId1628" location="!/dino38887094/status/1302900999976185856" xr:uid="{BE9EFBDC-870D-4DA4-8D32-E5858B39BB98}"/>
    <hyperlink ref="V1523" r:id="rId1629" location="!/shoaib__rehman/status/1302901001871978496" xr:uid="{6213FC4C-23D1-4AA7-BD29-75ABF287DC7F}"/>
    <hyperlink ref="V1524" r:id="rId1630" location="!/allgood77407785/status/1302901005361713154" xr:uid="{668BFB57-97A1-43B3-91FC-6514EA29D770}"/>
    <hyperlink ref="V1525" r:id="rId1631" location="!/mandeep12414748/status/1302900987674472448" xr:uid="{F9E0053C-5765-408B-9C6F-B27A2D2D7E98}"/>
    <hyperlink ref="V1526" r:id="rId1632" location="!/mandeep12414748/status/1302901005428948992" xr:uid="{41BDB857-4AED-4963-9221-2140E5D2F309}"/>
    <hyperlink ref="V1527" r:id="rId1633" location="!/rahultripathi_4/status/1302901020096249856" xr:uid="{84DA58F3-97D9-47DF-B387-4AC6FC0E1371}"/>
    <hyperlink ref="V1528" r:id="rId1634" location="!/mahendr78350995/status/1302901039687819265" xr:uid="{1BAE91ED-F47A-4AC4-A274-7601020D798A}"/>
    <hyperlink ref="V1529" r:id="rId1635" location="!/2alkingfilms/status/1302901040640126977" xr:uid="{874DCBC6-00C7-47E3-8E4D-2118FD41F51F}"/>
    <hyperlink ref="V1530" r:id="rId1636" location="!/notout3636/status/1302901040824500224" xr:uid="{BB5C78F8-9676-4CBB-980B-37AAAEF2D0EF}"/>
    <hyperlink ref="V1531" r:id="rId1637" location="!/gauravsreyashi/status/1302901047963168768" xr:uid="{A4BCD837-7B34-41DF-942C-9B066BA7D6FA}"/>
    <hyperlink ref="V1532" r:id="rId1638" location="!/riteshr17935272/status/1302901084004913152" xr:uid="{C3CED410-8702-4EE6-8B70-FA87A823C1D9}"/>
    <hyperlink ref="V1533" r:id="rId1639" location="!/satendraaghari/status/1302901094796779520" xr:uid="{8FE96855-238F-4BB9-8EAC-4C07739E6BFF}"/>
    <hyperlink ref="V1534" r:id="rId1640" location="!/monukum11230392/status/1302900807457599488" xr:uid="{20B21B47-664B-4756-9A8A-0DF5B2839C7F}"/>
    <hyperlink ref="V1535" r:id="rId1641" location="!/monukum11230392/status/1302900817918271493" xr:uid="{FED4E33B-1B09-418C-9F22-B2D4EB3BC1CA}"/>
    <hyperlink ref="V1536" r:id="rId1642" location="!/monukum11230392/status/1302900837883080704" xr:uid="{39757145-9354-46E8-B8D2-5DB8E7ABD04C}"/>
    <hyperlink ref="V1537" r:id="rId1643" location="!/monukum11230392/status/1302901134730752001" xr:uid="{E97AB3F2-50E2-4F4C-95EF-9283FB0E81D1}"/>
    <hyperlink ref="V1538" r:id="rId1644" location="!/monukum11230392/status/1302900807457599488" xr:uid="{F6374A18-33D6-432E-8A41-F01CEB9FFDBA}"/>
    <hyperlink ref="V1539" r:id="rId1645" location="!/monukum11230392/status/1302900817918271493" xr:uid="{6117943B-EDCB-4F05-9310-E8B7CC48FE3D}"/>
    <hyperlink ref="V1540" r:id="rId1646" location="!/monukum11230392/status/1302900837883080704" xr:uid="{9440E0FE-A27B-42A9-BD65-919547A5A6F6}"/>
    <hyperlink ref="V1541" r:id="rId1647" location="!/monukum11230392/status/1302900925292376064" xr:uid="{C2D698C0-F3DD-444E-A98A-93B95E967119}"/>
    <hyperlink ref="V1542" r:id="rId1648" location="!/monukum11230392/status/1302900925292376064" xr:uid="{1D050FA8-6934-4356-9087-C54880F61D89}"/>
    <hyperlink ref="V1543" r:id="rId1649" location="!/monukum11230392/status/1302901134730752001" xr:uid="{C587C5EC-DC8E-40F2-B750-D356F4EB0990}"/>
    <hyperlink ref="V1544" r:id="rId1650" location="!/monukum11230392/status/1302901137125777409" xr:uid="{065E2B66-382E-4A54-8962-0D9C23405BBE}"/>
    <hyperlink ref="V1545" r:id="rId1651" location="!/monukum11230392/status/1302901142871973889" xr:uid="{EFC794DA-E583-489B-AD34-58F8B6E901DB}"/>
    <hyperlink ref="V1546" r:id="rId1652" location="!/monukum11230392/status/1302901158319595523" xr:uid="{2A9BFBE7-B16B-4D94-BA8A-A57F535BC208}"/>
    <hyperlink ref="V1547" r:id="rId1653" location="!/ajeetajad1/status/1302893008413552640" xr:uid="{E2CB0839-AAAE-4CF2-9593-192D66048ED7}"/>
    <hyperlink ref="V1548" r:id="rId1654" location="!/ajeetajad1/status/1302901073800167427" xr:uid="{946E3133-4136-4855-BD5E-8365CC8C2391}"/>
    <hyperlink ref="V1549" r:id="rId1655" location="!/ajeetajad1/status/1302901168658460672" xr:uid="{740B321B-F9CB-4A8F-BCB1-F45A44A79E07}"/>
    <hyperlink ref="V1550" r:id="rId1656" location="!/ajeetajad1/status/1302901168658460672" xr:uid="{236C954F-5D2B-4864-9609-AED5D249B0C9}"/>
    <hyperlink ref="V1551" r:id="rId1657" location="!/brijesh07875788/status/1302901170252386306" xr:uid="{0E958055-581F-4490-BBE3-DEB97B3A0BB1}"/>
    <hyperlink ref="V1552" r:id="rId1658" location="!/viveksi95692498/status/1302901176090812417" xr:uid="{EDEC3D7D-3925-4642-B80B-BBA5D0C6BEDF}"/>
    <hyperlink ref="V1553" r:id="rId1659" location="!/sdopur/status/1302901180448649216" xr:uid="{6D75D95B-8850-4D6F-9546-9461A823F8A5}"/>
    <hyperlink ref="V1554" r:id="rId1660" location="!/srikant93625449/status/1302901072931901440" xr:uid="{62E3BE0F-0B16-48BE-AC6A-3063AB735F04}"/>
    <hyperlink ref="V1555" r:id="rId1661" location="!/srikant93625449/status/1302901072931901440" xr:uid="{1A2E0F09-3079-41A7-95B6-CB2C2FF5C251}"/>
    <hyperlink ref="V1556" r:id="rId1662" location="!/srikant93625449/status/1302901181178474497" xr:uid="{8DDF8AEA-4355-43E8-97D8-0A288E8E2F48}"/>
    <hyperlink ref="V1557" r:id="rId1663" location="!/faridurrahmansk/status/1302901242616639489" xr:uid="{4CB2746A-7C0A-4D10-A912-ED175CCAD1DD}"/>
    <hyperlink ref="V1558" r:id="rId1664" location="!/shashikantbhay6/status/1302901246014046208" xr:uid="{6CA70998-7B12-47E5-B555-E339528A24CC}"/>
    <hyperlink ref="V1559" r:id="rId1665" location="!/purusho11362782/status/1302900730722881536" xr:uid="{B222BA7D-598F-4ACC-9BD8-F9279950198E}"/>
    <hyperlink ref="V1560" r:id="rId1666" location="!/purusho11362782/status/1302901248849448960" xr:uid="{5B8831F7-04DE-48F6-86AC-7C46170DF61D}"/>
    <hyperlink ref="V1561" r:id="rId1667" location="!/wazid_malik/status/1302901256675979265" xr:uid="{44D1A50B-3260-4E75-9993-FC42C6BE0BB7}"/>
    <hyperlink ref="V1562" r:id="rId1668" location="!/satyadev901/status/1302901257489641473" xr:uid="{C2DB7F17-45F9-404F-96A9-84CFFC4529C5}"/>
    <hyperlink ref="V1563" r:id="rId1669" location="!/khansad72316140/status/1302895684278910978" xr:uid="{45A6DC3A-C8BD-494E-9AC3-34EC9195D159}"/>
    <hyperlink ref="V1564" r:id="rId1670" location="!/khansad72316140/status/1302901294454116353" xr:uid="{71A4D0DD-D7B3-4BC5-A01F-96206318C531}"/>
    <hyperlink ref="V1565" r:id="rId1671" location="!/pankajk52025817/status/1302901070486618112" xr:uid="{292D6B73-9557-45A3-8AF3-53A910A246B3}"/>
    <hyperlink ref="V1566" r:id="rId1672" location="!/pankajk52025817/status/1302901300787511297" xr:uid="{8B4ADAA4-F1E0-439D-AD41-E6259E669951}"/>
    <hyperlink ref="V1567" r:id="rId1673" location="!/nileshs17916040/status/1302901337072443393" xr:uid="{B77D1563-6F60-4A7C-82C0-2AE5681D0912}"/>
    <hyperlink ref="V1568" r:id="rId1674" location="!/maurya_ishwar/status/1302901351597318144" xr:uid="{9B68F22F-5C18-4216-A2A8-FEDC6191DF14}"/>
    <hyperlink ref="V1569" r:id="rId1675" location="!/frstatedmanager/status/1302901358387843079" xr:uid="{A7521E71-CD48-4B7D-BB68-F9B22724BC50}"/>
    <hyperlink ref="V1570" r:id="rId1676" location="!/alammdtabrez25/status/1302893669653950464" xr:uid="{938B4152-0F2F-418E-B424-06A8EF8369CC}"/>
    <hyperlink ref="V1571" r:id="rId1677" location="!/alammdtabrez25/status/1302893669653950464" xr:uid="{BD484C42-62DC-4AD4-B878-0C2E33E7F3DA}"/>
    <hyperlink ref="V1572" r:id="rId1678" location="!/alammdtabrez25/status/1302901360313004033" xr:uid="{8EC5D855-94C2-46EE-B27D-985ECD24F41A}"/>
    <hyperlink ref="V1573" r:id="rId1679" location="!/jpc_jp/status/1302901372518412288" xr:uid="{B152F36D-35D3-4052-8A47-D068941B70A7}"/>
    <hyperlink ref="V1574" r:id="rId1680" location="!/jpc_jp/status/1302901372518412288" xr:uid="{64B8153D-0A94-4BA4-B46E-18DB696075D6}"/>
    <hyperlink ref="V1575" r:id="rId1681" location="!/musaansari9988/status/1302901386628067328" xr:uid="{5D5CC575-0C2B-4C85-9047-6CC7B7460E51}"/>
    <hyperlink ref="V1576" r:id="rId1682" location="!/kaushal06760033/status/1302901390574977025" xr:uid="{AD88E612-D0F0-4F69-A6D6-7315F79A6276}"/>
    <hyperlink ref="V1577" r:id="rId1683" location="!/shadowwarrior06/status/1302901405045276674" xr:uid="{33D223C8-51A0-41EC-A6CC-E58F6C07AC73}"/>
    <hyperlink ref="V1578" r:id="rId1684" location="!/rith_gagan/status/1302901408446832640" xr:uid="{9DC4E007-683A-48E2-9C58-226864545285}"/>
    <hyperlink ref="V1579" r:id="rId1685" location="!/rith_gagan/status/1302901408446832640" xr:uid="{A1DDD59E-FD65-4EC0-A214-19F6DC9BC017}"/>
    <hyperlink ref="V1580" r:id="rId1686" location="!/rith_gagan/status/1302901386456170496" xr:uid="{AD4CE143-7ACB-4428-8A40-C2A196737B7B}"/>
    <hyperlink ref="V1581" r:id="rId1687" location="!/rajesh33891372/status/1302901419603668993" xr:uid="{7C39F618-F525-4F4D-A6F6-6587BCBEBE59}"/>
    <hyperlink ref="V1582" r:id="rId1688" location="!/akeelakeel2011/status/1302901427954614273" xr:uid="{E1A88A0E-DAC0-4A2B-8F84-3790137BC963}"/>
    <hyperlink ref="V1583" r:id="rId1689" location="!/ramrajm72032183/status/1302900714750918656" xr:uid="{42765450-2116-416B-8882-986501E6BED7}"/>
    <hyperlink ref="V1584" r:id="rId1690" location="!/ramrajm72032183/status/1302901167396020230" xr:uid="{FD07864A-72F8-4C7B-B694-B8BCDE13D035}"/>
    <hyperlink ref="V1585" r:id="rId1691" location="!/ramrajm72032183/status/1302901302288998401" xr:uid="{682EF3C0-F421-421F-90F8-A7C7CBFB5E42}"/>
    <hyperlink ref="V1586" r:id="rId1692" location="!/ramrajm72032183/status/1302901429300994048" xr:uid="{A618E18E-9E5B-4C22-BDC4-874F4E21D97F}"/>
    <hyperlink ref="V1587" r:id="rId1693" location="!/ramrajm72032183/status/1302901119488679939" xr:uid="{7A4107BD-9CD4-48C7-85A7-3B0F7A97C990}"/>
    <hyperlink ref="V1588" r:id="rId1694" location="!/ramrajm72032183/status/1302901167396020230" xr:uid="{E41E7AFA-0DD5-4CB6-901A-AFA71656103E}"/>
    <hyperlink ref="V1589" r:id="rId1695" location="!/ramrajm72032183/status/1302901185595072515" xr:uid="{282144F0-B944-45D8-987E-77E77ED5C036}"/>
    <hyperlink ref="V1590" r:id="rId1696" location="!/ramrajm72032183/status/1302901302288998401" xr:uid="{79D47F8E-E030-4E48-86EB-D109B9809219}"/>
    <hyperlink ref="V1591" r:id="rId1697" location="!/ramrajm72032183/status/1302901429300994048" xr:uid="{F4A02CA4-BB5C-4024-A6F4-CFF3CE551AAE}"/>
    <hyperlink ref="V1592" r:id="rId1698" location="!/ramrajm72032183/status/1302901443469271043" xr:uid="{8E45744A-712A-4751-98E5-31279AB4B097}"/>
    <hyperlink ref="V1593" r:id="rId1699" location="!/mohitsinghyadu2/status/1302900726008442881" xr:uid="{95C5A42C-CAC0-499D-AA3F-19F96500544E}"/>
    <hyperlink ref="V1594" r:id="rId1700" location="!/mohitsinghyadu2/status/1302900784485380096" xr:uid="{1833E04F-EFAD-4151-B6E1-8391B5D4041F}"/>
    <hyperlink ref="V1595" r:id="rId1701" location="!/mohitsinghyadu2/status/1302901457042116608" xr:uid="{316CDFB6-978E-44D3-8BF2-B964DD33A0F4}"/>
    <hyperlink ref="V1596" r:id="rId1702" location="!/gajjarparimalb1/status/1302899175189741568" xr:uid="{869C4AB9-4990-4E32-887D-15D8AC0636FA}"/>
    <hyperlink ref="V1597" r:id="rId1703" location="!/gajjarparimalb1/status/1302899175189741568" xr:uid="{F88AD6C8-D295-4232-B439-038F7E73D5A1}"/>
    <hyperlink ref="V1598" r:id="rId1704" location="!/sunilku16593263/status/1302899774849335297" xr:uid="{28EC82DD-0C91-44C3-8F82-6A4E2D765AF8}"/>
    <hyperlink ref="V1599" r:id="rId1705" location="!/sunilku16593263/status/1302899833468985345" xr:uid="{A625407F-7783-4980-9EC6-9F5E55254711}"/>
    <hyperlink ref="V1600" r:id="rId1706" location="!/sunilku16593263/status/1302901363546882048" xr:uid="{0D6E8822-B31B-4C3C-AC8D-CDFCFD362064}"/>
    <hyperlink ref="V1601" r:id="rId1707" location="!/sunilku16593263/status/1302901465430679558" xr:uid="{A22577C7-675C-495B-838E-27BC1489A7B9}"/>
    <hyperlink ref="V1602" r:id="rId1708" location="!/priya_prax/status/1302900169218826240" xr:uid="{4DE34A1D-4D44-480B-8445-2AF19DADF1DD}"/>
    <hyperlink ref="V1603" r:id="rId1709" location="!/priya_prax/status/1302900907277910016" xr:uid="{49C36B9D-A1C2-4360-9DFA-D9593005F9DD}"/>
    <hyperlink ref="V1604" r:id="rId1710" location="!/priya_prax/status/1302901487870201857" xr:uid="{2D3554CD-9DEA-46E6-9AAE-9B0DA93BAF46}"/>
    <hyperlink ref="V1605" r:id="rId1711" location="!/priya_prax/status/1302901487870201857" xr:uid="{06A8FA8D-342A-4398-BAF5-8E290E67060F}"/>
    <hyperlink ref="V1606" r:id="rId1712" location="!/whatever20167/status/1302901488331620353" xr:uid="{23C09659-7D85-4876-A253-622B8688A1C9}"/>
    <hyperlink ref="V1607" r:id="rId1713" location="!/dktripa12827134/status/1302901492316217345" xr:uid="{8A0E7EDB-E2E1-46EF-802B-664FE1E095E7}"/>
    <hyperlink ref="V1608" r:id="rId1714" location="!/yogeshk91548992/status/1302901496284024832" xr:uid="{9CA3A863-66D2-46AA-BCF5-DD87F004952B}"/>
    <hyperlink ref="V1609" r:id="rId1715" location="!/umanag3303/status/1302901499974967297" xr:uid="{F7B10A68-7A2D-4959-893F-B6EC80FF5B8C}"/>
    <hyperlink ref="V1610" r:id="rId1716" location="!/krnveer1/status/1302901522674507777" xr:uid="{8E5B06DF-3A42-42A5-B64C-8F242C356C1F}"/>
    <hyperlink ref="V1611" r:id="rId1717" location="!/rahmats37200330/status/1302901529507053568" xr:uid="{3C22ED82-FCE7-4362-B32D-181F525C1AA0}"/>
    <hyperlink ref="V1612" r:id="rId1718" location="!/bilalah39675521/status/1302899022269571072" xr:uid="{B493CF46-1DCC-4B4B-B3F7-317886879096}"/>
    <hyperlink ref="V1613" r:id="rId1719" location="!/bilalah39675521/status/1302901408887263232" xr:uid="{BE22E50E-ED0B-4CC6-8B11-8318E1182AD3}"/>
    <hyperlink ref="V1614" r:id="rId1720" location="!/bilalah39675521/status/1302899022269571072" xr:uid="{C348D8CB-B42F-44FD-86C9-F5E7D6AC6A17}"/>
    <hyperlink ref="V1615" r:id="rId1721" location="!/bilalah39675521/status/1302899022269571072" xr:uid="{B72CA887-5E31-4EAC-AD6D-B7ACAE6BEF20}"/>
    <hyperlink ref="V1616" r:id="rId1722" location="!/bilalah39675521/status/1302899185839083520" xr:uid="{7FA860E4-DC29-45A6-9C4B-ACE228AC3B22}"/>
    <hyperlink ref="V1617" r:id="rId1723" location="!/bilalah39675521/status/1302899470355451906" xr:uid="{5D48CC1D-B6B9-4081-98B2-85811B77FE05}"/>
    <hyperlink ref="V1618" r:id="rId1724" location="!/bilalah39675521/status/1302900169856315392" xr:uid="{68E13E54-4980-431B-8EFB-077D1AF71A58}"/>
    <hyperlink ref="V1619" r:id="rId1725" location="!/bilalah39675521/status/1302900556369817601" xr:uid="{BF79713B-29C1-420D-B947-C5A602FE2308}"/>
    <hyperlink ref="V1620" r:id="rId1726" location="!/bilalah39675521/status/1302900670719168512" xr:uid="{C8F5AD00-4DE2-40F5-A390-C9F057BF0747}"/>
    <hyperlink ref="V1621" r:id="rId1727" location="!/bilalah39675521/status/1302900843763519488" xr:uid="{8A34DE06-C8AD-42A5-AAE5-653D94EB2891}"/>
    <hyperlink ref="V1622" r:id="rId1728" location="!/bilalah39675521/status/1302901428474658816" xr:uid="{7B1DD45A-9597-4C9C-BAF3-BE4F2502FCB7}"/>
    <hyperlink ref="V1623" r:id="rId1729" location="!/bilalah39675521/status/1302901428474658816" xr:uid="{E1FC0052-6D96-4350-A025-55DCAD804948}"/>
    <hyperlink ref="V1624" r:id="rId1730" location="!/bilalah39675521/status/1302901428474658816" xr:uid="{FFDB4E36-89E2-46B3-A5B5-17E94881039B}"/>
    <hyperlink ref="V1625" r:id="rId1731" location="!/bilalah39675521/status/1302901477254389760" xr:uid="{5D1A6C5D-8AB6-4431-8DDA-25CE832EB4B6}"/>
    <hyperlink ref="V1626" r:id="rId1732" location="!/bilalah39675521/status/1302901518069190657" xr:uid="{5E8DB396-EC4E-4B63-BA9C-38D6D8FC1AC9}"/>
    <hyperlink ref="V1627" r:id="rId1733" location="!/bilalah39675521/status/1302901530664738817" xr:uid="{5DDE9811-DEF6-4828-921A-46701F93C09F}"/>
    <hyperlink ref="V1628" r:id="rId1734" location="!/bilalah39675521/status/1302901530664738817" xr:uid="{3BC52054-8680-432F-80A7-AC7B50FC5D7D}"/>
    <hyperlink ref="V1629" r:id="rId1735" location="!/istole_cookies/status/1302901539183288320" xr:uid="{1C8907C3-C077-406C-9DF2-99F44E3C5E49}"/>
    <hyperlink ref="V1630" r:id="rId1736" location="!/choudharyshamo1/status/1302895511481978880" xr:uid="{53AB1AC9-EE79-4579-AC09-A0CBB8F2BA5B}"/>
    <hyperlink ref="V1631" r:id="rId1737" location="!/choudharyshamo1/status/1302895561834520576" xr:uid="{FFA5292B-F5CE-45BB-830D-2B59C9428755}"/>
    <hyperlink ref="V1632" r:id="rId1738" location="!/choudharyshamo1/status/1302897379197116416" xr:uid="{B4B11AB5-B720-4352-A448-C07BD06283CD}"/>
    <hyperlink ref="V1633" r:id="rId1739" location="!/choudharyshamo1/status/1302901539355279361" xr:uid="{4330D067-4A17-49BD-8F2B-F0C53BC9987C}"/>
    <hyperlink ref="V1634" r:id="rId1740" location="!/shivanshuyaduv8/status/1302900428997185536" xr:uid="{AEA6A567-8002-4D35-8C35-7013BAC37412}"/>
    <hyperlink ref="V1635" r:id="rId1741" location="!/shivanshuyaduv8/status/1302901542664593409" xr:uid="{07023C08-5CAA-4F01-91A6-933B965C4B25}"/>
    <hyperlink ref="V1636" r:id="rId1742" location="!/ishaanar07/status/1302901590882353152" xr:uid="{5DB31262-1F6C-45F4-8553-E60BF9E598D0}"/>
    <hyperlink ref="V1637" r:id="rId1743" location="!/shriram70165534/status/1302901628773625856" xr:uid="{E9AD8501-4B97-4169-B721-688FC413E6A5}"/>
    <hyperlink ref="V1638" r:id="rId1744" location="!/dileepsavdesh/status/1302901633861300224" xr:uid="{44623851-DA47-4FF7-80A9-F0CBCCBABF6F}"/>
    <hyperlink ref="V1639" r:id="rId1745" location="!/dubariyaumesh/status/1302901646993711104" xr:uid="{834838A7-A924-41A9-9B39-C0EDE1EAE1F9}"/>
    <hyperlink ref="V1640" r:id="rId1746" location="!/shubhamc19i/status/1302901051083771904" xr:uid="{84532A57-6619-4FD4-A405-BE58AF829140}"/>
    <hyperlink ref="V1641" r:id="rId1747" location="!/shubhamc19i/status/1302901659912216577" xr:uid="{35A03F7D-E868-4D1A-95BA-B721A0BBAD9E}"/>
    <hyperlink ref="V1642" r:id="rId1748" location="!/pankajm94865781/status/1302901680745230336" xr:uid="{9D7EBB96-4396-4448-87DA-D99E15533AF3}"/>
    <hyperlink ref="V1643" r:id="rId1749" location="!/pankajm94865781/status/1302901680745230336" xr:uid="{B4C5CE4B-FC28-46AE-B916-82509BA1B67B}"/>
    <hyperlink ref="V1644" r:id="rId1750" location="!/pankajm94865781/status/1302901680745230336" xr:uid="{C9BC41C2-F57E-479B-8BA0-58DC1D09A69B}"/>
    <hyperlink ref="V1645" r:id="rId1751" location="!/pankajm94865781/status/1302901680745230336" xr:uid="{5729449B-6EE7-4B4D-A76A-55BB59BA60CC}"/>
    <hyperlink ref="V1646" r:id="rId1752" location="!/pankajm94865781/status/1302901680745230336" xr:uid="{81B3FB0E-F724-4B79-A76B-6EC5FB8DE8EB}"/>
    <hyperlink ref="V1647" r:id="rId1753" location="!/rakeshmeena0241/status/1302901706125012993" xr:uid="{FAFB2298-4100-488C-9ACF-A89F1DC0E6D1}"/>
    <hyperlink ref="V1648" r:id="rId1754" location="!/balramk53415441/status/1302900748502487041" xr:uid="{18D12CC1-5170-4FA0-A4DF-2D614790CA36}"/>
    <hyperlink ref="V1649" r:id="rId1755" location="!/balramk53415441/status/1302900804274200578" xr:uid="{E14C50F4-85A0-40E0-BD9A-94356237BF41}"/>
    <hyperlink ref="V1650" r:id="rId1756" location="!/balramk53415441/status/1302901717072142336" xr:uid="{4F083004-2385-43A7-BB03-C37E628BCEBA}"/>
    <hyperlink ref="V1651" r:id="rId1757" location="!/raviraw16301081/status/1302900678453420032" xr:uid="{BC36E293-FECC-4235-B3BC-288EB1806A78}"/>
    <hyperlink ref="V1652" r:id="rId1758" location="!/raviraw16301081/status/1302901731810893824" xr:uid="{05129B25-E66A-4945-A2C7-345DD0EF5CED}"/>
    <hyperlink ref="V1653" r:id="rId1759" location="!/anshik__singh/status/1302901733580922881" xr:uid="{868FDCC2-A080-4D0D-9B7A-C77831F05AAE}"/>
    <hyperlink ref="V1654" r:id="rId1760" location="!/anshik__singh/status/1302901733580922881" xr:uid="{90A43A02-DF63-4E85-85B3-7B02F807AE20}"/>
    <hyperlink ref="V1655" r:id="rId1761" location="!/mdabubakerkhan3/status/1302901735720022023" xr:uid="{46C4F826-15B5-485B-914D-97A361A62E5D}"/>
    <hyperlink ref="V1656" r:id="rId1762" location="!/rkyadav_geo/status/1302895140999032833" xr:uid="{F79F64E4-C03E-4661-BC50-070E776263FA}"/>
    <hyperlink ref="V1657" r:id="rId1763" location="!/rkyadav_geo/status/1302901736437198848" xr:uid="{A0A991B3-A269-474F-9716-81F412DB2124}"/>
    <hyperlink ref="V1658" r:id="rId1764" location="!/usharj/status/1302901679948550144" xr:uid="{741C78C5-E466-47AC-A113-DAC4A5EE7FFE}"/>
    <hyperlink ref="V1659" r:id="rId1765" location="!/usharj/status/1302901747007074304" xr:uid="{BB71B2C9-A112-4E20-8C5F-81F18B8CC77F}"/>
    <hyperlink ref="V1660" r:id="rId1766" location="!/usharj/status/1302901747007074304" xr:uid="{A8D263CC-E237-44FD-84EC-EA4A3D01CFBF}"/>
    <hyperlink ref="V1661" r:id="rId1767" location="!/rajeshk59729755/status/1302897798224830464" xr:uid="{D0D35959-BAD8-4CD6-B299-8CC6B672D071}"/>
    <hyperlink ref="V1662" r:id="rId1768" location="!/rajeshk59729755/status/1302900186918780929" xr:uid="{84BE4C88-A0FE-4A06-AD9D-7BE8893084AF}"/>
    <hyperlink ref="V1663" r:id="rId1769" location="!/rajeshk59729755/status/1302900244435197955" xr:uid="{4C09966E-80A3-4260-BDE6-D17FE3D1B523}"/>
    <hyperlink ref="V1664" r:id="rId1770" location="!/sha23866602/status/1302901768112668674" xr:uid="{6B1E42C1-02B5-4F27-9AEC-6A8373A82D1C}"/>
    <hyperlink ref="V1665" r:id="rId1771" location="!/sha23866602/status/1302901768112668674" xr:uid="{DFBE60B9-FE2B-4093-B963-2CEFF3FF95E0}"/>
    <hyperlink ref="V1666" r:id="rId1772" location="!/pavansa50647791/status/1302901771363209216" xr:uid="{CA01F8E1-8C57-44B6-98B4-F85BDCFBEE44}"/>
    <hyperlink ref="V1667" r:id="rId1773" location="!/pritamg15445798/status/1302901777512017922" xr:uid="{9389DD6B-D1F9-412E-A329-5F010ED3A2FA}"/>
    <hyperlink ref="V1668" r:id="rId1774" location="!/pawanjh39783662/status/1302901784822734849" xr:uid="{84AC6BAE-4BEF-4B0F-B976-D4B4F0DDCAAB}"/>
    <hyperlink ref="V1669" r:id="rId1775" location="!/mohdafroozinc/status/1302901793538465794" xr:uid="{84AAD52C-2437-4741-8DDB-26064C926BC4}"/>
    <hyperlink ref="V1670" r:id="rId1776" location="!/rehanzaman15/status/1302900041510801409" xr:uid="{DB287C45-989E-4456-8809-03E3BB2E5C3E}"/>
    <hyperlink ref="V1671" r:id="rId1777" location="!/rehanzaman15/status/1302901730946904064" xr:uid="{5F612838-3369-49A0-8A78-979BB66E96BA}"/>
    <hyperlink ref="V1672" r:id="rId1778" location="!/rehanzaman15/status/1302901730955333632" xr:uid="{AFD6A0C9-E683-44C0-B081-5542D05592D6}"/>
    <hyperlink ref="V1673" r:id="rId1779" location="!/rehanzaman15/status/1302901812735877121" xr:uid="{4C173B72-B545-4023-8261-8327CB624B22}"/>
    <hyperlink ref="V1674" r:id="rId1780" location="!/erpradeep1996/status/1302897436105478144" xr:uid="{CC967EBA-F327-4C94-892F-75CF82B651B9}"/>
    <hyperlink ref="V1675" r:id="rId1781" location="!/kuldeepmodimay/status/1302901828011438080" xr:uid="{024A0F8F-9BD1-40EE-A2A3-BE8C53361AC6}"/>
    <hyperlink ref="V1676" r:id="rId1782" location="!/saraswa77530391/status/1302901839134744576" xr:uid="{FB0825AB-713D-4A74-8238-2F8D257B7A6D}"/>
    <hyperlink ref="V1677" r:id="rId1783" location="!/ssaddam211/status/1302901517796532226" xr:uid="{1DD4A512-7E75-42FB-86B7-E8BCE70FC0B7}"/>
    <hyperlink ref="V1678" r:id="rId1784" location="!/ssaddam211/status/1302901839336099840" xr:uid="{8507FB0A-E69E-4A9D-BE27-7782D51A8311}"/>
    <hyperlink ref="V1679" r:id="rId1785" location="!/pintuku143_/status/1302893876408061952" xr:uid="{E849FC80-DFAC-4502-8868-E5D5AEFC0DF1}"/>
    <hyperlink ref="V1680" r:id="rId1786" location="!/pintuku143_/status/1302893876408061952" xr:uid="{D90FB69B-B9D3-40FE-BA96-2DA69F60019E}"/>
    <hyperlink ref="V1681" r:id="rId1787" location="!/rajeshk33595643/status/1302900269206839296" xr:uid="{D6C09DE9-3234-460A-ACCD-BA458950D3B0}"/>
    <hyperlink ref="V1682" r:id="rId1788" location="!/rajeshk33595643/status/1302901864371896321" xr:uid="{849793C5-E98B-430B-981E-FBCC8F97A66A}"/>
    <hyperlink ref="V1683" r:id="rId1789" location="!/_satyavachan_m/status/1302901870613024768" xr:uid="{B85497AC-E75D-45C9-B061-1DFABE2C4439}"/>
    <hyperlink ref="V1684" r:id="rId1790" location="!/wethepe43350488/status/1302901881480646658" xr:uid="{C61635CE-414D-417A-A66A-7CC76822EDE9}"/>
    <hyperlink ref="V1685" r:id="rId1791" location="!/ijindavad/status/1302901886807236617" xr:uid="{0B7D7ED3-FD7A-4CF2-86EC-A131F708119E}"/>
    <hyperlink ref="V1686" r:id="rId1792" location="!/haridwarchoudh/status/1302900568139026433" xr:uid="{0FFAF9B0-0719-49A0-986A-BEFE8C730AAC}"/>
    <hyperlink ref="V1687" r:id="rId1793" location="!/haridwarchoudh/status/1302901890443665408" xr:uid="{E1E6F98C-478D-4F57-99B5-4697DDAFA309}"/>
    <hyperlink ref="V1688" r:id="rId1794" location="!/jitendr08085713/status/1302901902330523648" xr:uid="{3C7DE5A3-BC02-4E0A-8F0A-5AEC68370C76}"/>
    <hyperlink ref="V1689" r:id="rId1795" location="!/jitendr08085713/status/1302901912593932289" xr:uid="{431A6FAA-70AE-4EAC-B41D-1C1B29334B4E}"/>
    <hyperlink ref="V1690" r:id="rId1796" location="!/jitendr08085713/status/1302901604102877185" xr:uid="{ECD2483F-4340-442C-8603-741912B31DA0}"/>
    <hyperlink ref="V1691" r:id="rId1797" location="!/jitendr08085713/status/1302901604102877185" xr:uid="{E89F72D3-DA78-4CFE-8BCB-781B48035CD1}"/>
    <hyperlink ref="V1692" r:id="rId1798" location="!/jitendr08085713/status/1302901604102877185" xr:uid="{7FBE9AA7-E08B-48E2-A47F-AF2495B2C455}"/>
    <hyperlink ref="V1693" r:id="rId1799" location="!/jitendr08085713/status/1302901604102877185" xr:uid="{26DB96DA-C798-45DD-BF7A-398E90FF4D3E}"/>
    <hyperlink ref="V1694" r:id="rId1800" location="!/jitendr08085713/status/1302901604102877185" xr:uid="{7E206E31-9598-4B52-83BE-42F48B35DABD}"/>
    <hyperlink ref="V1695" r:id="rId1801" location="!/jitendr08085713/status/1302901902330523648" xr:uid="{876A7575-DBAF-4BC1-8191-D92F5C9BA2C7}"/>
    <hyperlink ref="V1696" r:id="rId1802" location="!/jitendr08085713/status/1302901902330523648" xr:uid="{89D4CC63-3FFE-4C0C-AE5F-FB2C0B7DDD10}"/>
    <hyperlink ref="V1697" r:id="rId1803" location="!/jitendr08085713/status/1302901902330523648" xr:uid="{82D9EC82-5D68-4BC8-AC35-C664A7702188}"/>
    <hyperlink ref="V1698" r:id="rId1804" location="!/jitendr08085713/status/1302901902330523648" xr:uid="{3F6533BB-B612-4413-ABAE-A9345BE82095}"/>
    <hyperlink ref="V1699" r:id="rId1805" location="!/jitendr08085713/status/1302901902330523648" xr:uid="{F0DD3FD6-76B8-4B27-AEC9-DE00D6FC2A27}"/>
    <hyperlink ref="V1700" r:id="rId1806" location="!/jitendr08085713/status/1302901902330523648" xr:uid="{CAAE6C11-CA15-4104-A295-FEACED37F27C}"/>
    <hyperlink ref="V1701" r:id="rId1807" location="!/jitendr08085713/status/1302901902330523648" xr:uid="{7C830BAA-D2AE-4C0D-A039-0DC6AAD8D746}"/>
    <hyperlink ref="V1702" r:id="rId1808" location="!/jitendr08085713/status/1302901912593932289" xr:uid="{BEC8E2D1-631A-40D5-A238-23C53E89E14E}"/>
    <hyperlink ref="V1703" r:id="rId1809" location="!/jitendr08085713/status/1302901912593932289" xr:uid="{E9D9167C-CBF8-4E38-A896-0B1D527C0A9E}"/>
    <hyperlink ref="V1704" r:id="rId1810" location="!/jitendr08085713/status/1302901912593932289" xr:uid="{E059C004-55A2-4CBF-A7BC-E2747C40DB96}"/>
    <hyperlink ref="V1705" r:id="rId1811" location="!/jitendr08085713/status/1302901912593932289" xr:uid="{F3F27AB1-D47C-4665-8C7E-CAE6C2AAAB07}"/>
    <hyperlink ref="V1706" r:id="rId1812" location="!/jitendr08085713/status/1302901912593932289" xr:uid="{D29514EF-BFB6-49E7-A84D-94472CE43A4A}"/>
    <hyperlink ref="V1707" r:id="rId1813" location="!/jitendr08085713/status/1302901912593932289" xr:uid="{9353455B-757A-4FE2-BF8B-7C6D11989B83}"/>
    <hyperlink ref="V1708" r:id="rId1814" location="!/jitendr08085713/status/1302901912593932289" xr:uid="{F1CC1A95-6FE6-4A23-B257-22893B57A327}"/>
    <hyperlink ref="V1709" r:id="rId1815" location="!/chaudha62813837/status/1302901915420770306" xr:uid="{988229A9-3EBA-452B-BEB5-0EE15E2D2FF1}"/>
    <hyperlink ref="V1710" r:id="rId1816" location="!/rebariamar/status/1302901922219794432" xr:uid="{C05D44CA-6334-4131-87DF-C711E9583898}"/>
    <hyperlink ref="V1711" r:id="rId1817" location="!/rebariamar/status/1302901922219794432" xr:uid="{5FAC5895-3C22-4392-BEA3-625BA1E2C432}"/>
    <hyperlink ref="V1712" r:id="rId1818" location="!/amitraj16736975/status/1302901931061309440" xr:uid="{33B83AE1-9D7C-452B-8344-8342B17AFE17}"/>
    <hyperlink ref="V1713" r:id="rId1819" location="!/amitraj16736975/status/1302901931061309440" xr:uid="{494FC726-8CAC-43CB-98F2-59B214981E28}"/>
    <hyperlink ref="V1714" r:id="rId1820" location="!/amitraj16736975/status/1302901815789277184" xr:uid="{5C6309E3-0A3D-4BEE-A941-9616D5DC2723}"/>
    <hyperlink ref="V1715" r:id="rId1821" location="!/amitraj16736975/status/1302901931061309440" xr:uid="{65D12703-6898-49CB-8287-CFBA4EF4B2EA}"/>
    <hyperlink ref="V1716" r:id="rId1822" location="!/krishna32535608/status/1302901956285853696" xr:uid="{E2E44514-04C3-4D2D-9BA7-45622D6CFA64}"/>
    <hyperlink ref="V1717" r:id="rId1823" location="!/rohitsr25621609/status/1302901962795413504" xr:uid="{DC16E56D-53F1-42E1-9D4D-FDDD05A17768}"/>
    <hyperlink ref="V1718" r:id="rId1824" location="!/deepakranjansp/status/1302901963554652161" xr:uid="{17273609-D30D-4D74-98D3-49B50985D1B4}"/>
    <hyperlink ref="V1719" r:id="rId1825" location="!/deepakranjansp/status/1302901963554652161" xr:uid="{0C1C3410-D7FA-47CB-8734-51D6A181E51D}"/>
    <hyperlink ref="V1720" r:id="rId1826" location="!/deepakranjansp/status/1302901963554652161" xr:uid="{A46CD8A0-8045-4402-B501-56C208A37CDF}"/>
    <hyperlink ref="V1721" r:id="rId1827" location="!/deepakranjansp/status/1302901963554652161" xr:uid="{B4E6EA5E-5EA5-4B3E-8093-02FA41791960}"/>
    <hyperlink ref="V1722" r:id="rId1828" location="!/nitinsh39287989/status/1302901986497458179" xr:uid="{30CC8E85-A421-4B28-9910-E08FBDD07631}"/>
    <hyperlink ref="V1723" r:id="rId1829" location="!/tribhuwanpraj20/status/1302902025764528130" xr:uid="{E5C4756A-68E1-4A51-B5B9-DBBECD4305AF}"/>
    <hyperlink ref="V1724" r:id="rId1830" location="!/sohana04422594/status/1302902029803638787" xr:uid="{146B2169-8BC3-41F1-8322-AF7DF31047DC}"/>
    <hyperlink ref="V1725" r:id="rId1831" location="!/sohana04422594/status/1302902029803638787" xr:uid="{50DC0915-D57F-464D-9ECB-D8E104978579}"/>
    <hyperlink ref="V1726" r:id="rId1832" location="!/gajjarparimalb1/status/1302899175189741568" xr:uid="{4895A166-A904-47DE-B2B7-D6EC4A1CD29A}"/>
    <hyperlink ref="V1727" r:id="rId1833" location="!/gajjarparimalb1/status/1302899776665522179" xr:uid="{801F9EAE-20D8-4EE1-A453-DB6A351DD07D}"/>
    <hyperlink ref="V1728" r:id="rId1834" location="!/gajjarparimalb1/status/1302900445610819585" xr:uid="{4A6E8D22-4405-4F80-9E2B-16859B00CE2B}"/>
    <hyperlink ref="V1729" r:id="rId1835" location="!/gajjarparimalb1/status/1302900471477104642" xr:uid="{6132CC1D-46CA-4358-B208-73AF91132AA6}"/>
    <hyperlink ref="V1730" r:id="rId1836" location="!/gajjarparimalb1/status/1302901080951406594" xr:uid="{AE49E53A-0CE6-4DE4-A249-3E2DBC185936}"/>
    <hyperlink ref="V1731" r:id="rId1837" location="!/gajjarparimalb1/status/1302901459516665856" xr:uid="{0AB08B6C-A189-4341-A9D9-FA0392501CEA}"/>
    <hyperlink ref="V1732" r:id="rId1838" location="!/nileshc14015980/status/1302902041774231552" xr:uid="{736375D3-4C9B-4B55-A270-7BE27F43D5E4}"/>
    <hyperlink ref="V1733" r:id="rId1839" location="!/mateenk96147867/status/1302902043095388160" xr:uid="{03565AC1-0F07-4F05-B6C6-80A6E62C2BAE}"/>
    <hyperlink ref="V1734" r:id="rId1840" location="!/shailesh809063/status/1302901915538210816" xr:uid="{4E8912DC-AA70-4B64-AD2E-D3018B70053C}"/>
    <hyperlink ref="V1735" r:id="rId1841" location="!/shailesh809063/status/1302902052142473217" xr:uid="{74AC8772-3468-4581-A775-1E7DA789D291}"/>
    <hyperlink ref="V1736" r:id="rId1842" location="!/amansingh6250/status/1302895045687689216" xr:uid="{55EE8F70-8F07-404B-961E-7F722E4D051F}"/>
    <hyperlink ref="V1737" r:id="rId1843" location="!/amansingh6250/status/1302902059339980808" xr:uid="{94F33584-4610-4E6E-B214-2CA91E657EAE}"/>
    <hyperlink ref="V1738" r:id="rId1844" location="!/dentaltrust/status/1302902071453048832" xr:uid="{D10A99B6-B7B8-40AD-85E9-F2C23EE1F156}"/>
    <hyperlink ref="V1739" r:id="rId1845" location="!/akasha24674165/status/1302902086506409985" xr:uid="{D2CF9473-2CA9-4A48-8FD1-9C8BF3E72092}"/>
    <hyperlink ref="V1740" r:id="rId1846" location="!/ehshan15/status/1302902114801262593" xr:uid="{66AB012A-A09B-4312-B94D-75A3CFCA9295}"/>
    <hyperlink ref="V1741" r:id="rId1847" location="!/virende17958230/status/1302902118085402625" xr:uid="{D4F27EF3-8FE1-4BA0-BD97-170F17EECF16}"/>
    <hyperlink ref="V1742" r:id="rId1848" location="!/ranjan93ayush/status/1302902145893634048" xr:uid="{29512D3B-E77E-41A5-9499-1E10DC0BE231}"/>
    <hyperlink ref="V1743" r:id="rId1849" location="!/dpsinghyadav_/status/1302902147999305728" xr:uid="{F43DD60E-F822-4679-AFEB-4610AD26F495}"/>
    <hyperlink ref="V1744" r:id="rId1850" location="!/sanghar16237736/status/1302902149160992768" xr:uid="{48D82C13-5A29-4F53-87B9-0D975206EB9D}"/>
    <hyperlink ref="V1745" r:id="rId1851" location="!/sanghar16237736/status/1302902149160992768" xr:uid="{ADC38C45-0AFA-4316-90EA-72E8B80F07F7}"/>
    <hyperlink ref="V1746" r:id="rId1852" location="!/mrrahul002/status/1302902155553112064" xr:uid="{8A13C063-073B-4F74-AB93-AF47441D40F1}"/>
    <hyperlink ref="V1747" r:id="rId1853" location="!/nitishk53619775/status/1302902162586914816" xr:uid="{84344112-6F36-4FF0-8A0B-F24F6310152C}"/>
    <hyperlink ref="V1748" r:id="rId1854" location="!/nitishk53619775/status/1302900855620820992" xr:uid="{9823AB97-EBEA-4D6D-9FA3-0B7C641FB01C}"/>
    <hyperlink ref="V1749" r:id="rId1855" location="!/nitishk53619775/status/1302900872809050112" xr:uid="{A06B02C5-B786-46E1-8530-412B9DBCE731}"/>
    <hyperlink ref="V1750" r:id="rId1856" location="!/nitishk53619775/status/1302902056676515840" xr:uid="{BF29F1CF-E977-4E92-99A7-F2FB4944D31B}"/>
    <hyperlink ref="V1751" r:id="rId1857" location="!/arshadrazaazha1/status/1302902187001929734" xr:uid="{10ADEB7C-B9F9-4CA0-BD69-D108C95F80EF}"/>
    <hyperlink ref="V1752" r:id="rId1858" location="!/vickydeshwal4/status/1302900424547078144" xr:uid="{CC630A3D-38AE-4A72-BC78-7CE515D6F162}"/>
    <hyperlink ref="V1753" r:id="rId1859" location="!/vickydeshwal4/status/1302902198435590146" xr:uid="{87916D5A-DE63-4C69-8DDF-796580EB31F7}"/>
    <hyperlink ref="V1754" r:id="rId1860" location="!/raju295rajuraju/status/1302902198775365632" xr:uid="{38F6B5A2-22A1-40BC-9892-CD428C9FF36F}"/>
    <hyperlink ref="V1755" r:id="rId1861" location="!/raju295rajuraju/status/1302902216315944960" xr:uid="{237C1C8D-A234-4A4F-8D8D-4F068EFDD80C}"/>
    <hyperlink ref="V1756" r:id="rId1862" location="!/raju295rajuraju/status/1302902216315944960" xr:uid="{19057F2E-3689-4060-8374-76B89F9FC972}"/>
    <hyperlink ref="V1757" r:id="rId1863" location="!/tanveer786007/status/1302902221420425216" xr:uid="{79D5A80B-D4A2-4E8E-A1DD-75E994FD6618}"/>
    <hyperlink ref="V1758" r:id="rId1864" location="!/rinkeshmalav/status/1302902235773325315" xr:uid="{7177CFEE-EFA6-456E-8337-E29E74106FB1}"/>
    <hyperlink ref="V1759" r:id="rId1865" location="!/shannonferns/status/1302902246737240064" xr:uid="{B38C300D-6F81-495A-BFC8-B72385776266}"/>
    <hyperlink ref="V1760" r:id="rId1866" location="!/yvishesh1/status/1302902253599166470" xr:uid="{D0CE56A1-0FA5-47D9-AA7B-51C40C1318E2}"/>
    <hyperlink ref="V1761" r:id="rId1867" location="!/yvishesh1/status/1302902253599166470" xr:uid="{85DAD800-0B80-475C-99D6-169F307AD20A}"/>
    <hyperlink ref="V1762" r:id="rId1868" location="!/yvishesh1/status/1302902253599166470" xr:uid="{18E8F98A-2239-4CC2-AAF9-BAA6630BC9BF}"/>
    <hyperlink ref="V1763" r:id="rId1869" location="!/deep_rj34/status/1302902254886768641" xr:uid="{559EC26F-37E5-42B4-9E93-9CC0F4CD6A59}"/>
    <hyperlink ref="V1764" r:id="rId1870" location="!/dheerajsay/status/1302900700545003522" xr:uid="{21E2D195-BDCD-4AC4-88E3-D01F983DBC62}"/>
    <hyperlink ref="V1765" r:id="rId1871" location="!/dheerajsay/status/1302902256665329664" xr:uid="{D0DDFFF8-6FAF-4EB1-9C5B-B5FD251E9679}"/>
    <hyperlink ref="V1766" r:id="rId1872" location="!/manojku49556957/status/1302901603762974721" xr:uid="{70C20D1D-46AA-4559-B329-DC48F72D6A9B}"/>
    <hyperlink ref="V1767" r:id="rId1873" location="!/manojku49556957/status/1302901391195648000" xr:uid="{DF5FCF38-2B89-4481-ADF9-051854C5E0FF}"/>
    <hyperlink ref="V1768" r:id="rId1874" location="!/manojku49556957/status/1302902259940958210" xr:uid="{4A3BF211-3F41-4727-BB70-5807DE78C495}"/>
    <hyperlink ref="V1769" r:id="rId1875" location="!/pkshahi12/status/1302902198934749188" xr:uid="{0945FA82-78B7-4AC2-B0D5-0D188494767C}"/>
    <hyperlink ref="V1770" r:id="rId1876" location="!/pkshahi12/status/1302902266194583552" xr:uid="{1D47D881-C706-477A-A980-ACAE5D63CF95}"/>
    <hyperlink ref="V1771" r:id="rId1877" location="!/ijahangirimam/status/1302902285287088129" xr:uid="{E1752E1A-98DF-40B3-A8A8-F57F9A5C7468}"/>
    <hyperlink ref="V1772" r:id="rId1878" location="!/ankittiwaribjp6/status/1302902286331441153" xr:uid="{35B8145D-6BFA-4F88-942D-C85E92DEF966}"/>
    <hyperlink ref="V1773" r:id="rId1879" location="!/niamthullah1/status/1302902292790652929" xr:uid="{85C3D127-FE3B-4A2E-BBBF-F394AEE24584}"/>
    <hyperlink ref="V1774" r:id="rId1880" location="!/ranjeet04509969/status/1302901898354348033" xr:uid="{98B926D7-05CE-4EDE-9506-5C22C38544DA}"/>
    <hyperlink ref="V1775" r:id="rId1881" location="!/ranjeet04509969/status/1302901989735460865" xr:uid="{68D1CD57-42CC-4D35-B156-675BDBFCF5FE}"/>
    <hyperlink ref="V1776" r:id="rId1882" location="!/ranjeet04509969/status/1302902172137349120" xr:uid="{BCA05E85-0E72-4841-B5FC-F5FBC3941465}"/>
    <hyperlink ref="V1777" r:id="rId1883" location="!/ranjeet04509969/status/1302902307835711490" xr:uid="{4E23D528-5282-402A-979B-B4886A8FCF2C}"/>
    <hyperlink ref="V1778" r:id="rId1884" location="!/singhisspking/status/1302897951719604224" xr:uid="{9A9833A7-4CAE-4C5B-996D-C840120B1145}"/>
    <hyperlink ref="V1779" r:id="rId1885" location="!/singhisspking/status/1302898302292119552" xr:uid="{E2544243-3E65-4BB7-8E21-F636114F9728}"/>
    <hyperlink ref="V1780" r:id="rId1886" location="!/singhisspking/status/1302898338396733440" xr:uid="{ED3DB33B-7687-4853-9317-0B19509ADF30}"/>
    <hyperlink ref="V1781" r:id="rId1887" location="!/singhisspking/status/1302898833714601984" xr:uid="{B214824C-9C5A-4023-B1EB-14A7B4157EAB}"/>
    <hyperlink ref="V1782" r:id="rId1888" location="!/yadavmanish65/status/1302902309463048193" xr:uid="{756E5D65-B438-466B-8E49-EB25C9B56C3D}"/>
    <hyperlink ref="V1783" r:id="rId1889" location="!/yadavmanish65/status/1302893112503664641" xr:uid="{D598A0B2-7B9A-4984-AC4D-E0BC962A89EF}"/>
    <hyperlink ref="V1784" r:id="rId1890" location="!/yadavmanish65/status/1302901609689575425" xr:uid="{1D705201-7306-4138-BFBD-E08D64DFFAC5}"/>
    <hyperlink ref="V1785" r:id="rId1891" location="!/yadavmanish65/status/1302901656669937665" xr:uid="{CE3FB460-16B4-40ED-80E2-521FCB0C1F0E}"/>
    <hyperlink ref="V1786" r:id="rId1892" location="!/vijayve63470961/status/1302902314819231747" xr:uid="{CF571FCD-A13F-40DA-9AB5-BC12D2E06805}"/>
    <hyperlink ref="V1787" r:id="rId1893" location="!/satyend67599054/status/1302902351515189248" xr:uid="{B5CCF2AC-9BE4-4922-B24D-500BCF80BA68}"/>
    <hyperlink ref="V1788" r:id="rId1894" location="!/manodeepnag/status/1302902378228670466" xr:uid="{65DAEB4B-B632-470E-ABB5-19D7E3E44A14}"/>
    <hyperlink ref="V1789" r:id="rId1895" location="!/rohitdi38953719/status/1302902392338280448" xr:uid="{E35180A5-9165-4A22-BFB2-1800A5DD8F42}"/>
    <hyperlink ref="V1790" r:id="rId1896" location="!/qamaralam02/status/1302902413100187648" xr:uid="{1DC38D84-7D54-4C17-B6DC-97AD0DCF9CFD}"/>
    <hyperlink ref="V1791" r:id="rId1897" location="!/abhi_9717/status/1302902425058123777" xr:uid="{879D3BEE-3966-420E-9B56-7B4E88BB376A}"/>
    <hyperlink ref="V1792" r:id="rId1898" location="!/brijesh0581/status/1302902426068946946" xr:uid="{CEAAE653-7F66-4D21-98F5-8B7B933278F1}"/>
    <hyperlink ref="V1793" r:id="rId1899" location="!/deepakp40379826/status/1302902432725262337" xr:uid="{1DDEA878-4553-48DD-96EB-C8F83959F54D}"/>
    <hyperlink ref="V1794" r:id="rId1900" location="!/kaluram22779829/status/1302902055208538113" xr:uid="{E287CA48-6731-442D-967D-FC3F2CDAB035}"/>
    <hyperlink ref="V1795" r:id="rId1901" location="!/kaluram22779829/status/1302902088221913088" xr:uid="{E3A12611-308E-40DA-93EE-C9353E18D263}"/>
    <hyperlink ref="V1796" r:id="rId1902" location="!/kaluram22779829/status/1302902442271539200" xr:uid="{5D86069F-3EE7-46FB-A86A-57BECA055EE1}"/>
    <hyperlink ref="V1797" r:id="rId1903" location="!/abhimanyumannu3/status/1302902446847598594" xr:uid="{36BFF4FF-88F8-4FD4-B642-691751E13933}"/>
    <hyperlink ref="V1798" r:id="rId1904" location="!/iamkkc7/status/1302902458222436352" xr:uid="{477BC8B5-F1CF-4701-89A5-EBCF3D54A05B}"/>
    <hyperlink ref="V1799" r:id="rId1905" location="!/sanjaysdutt/status/1302902478896209927" xr:uid="{17D39A0B-8CB2-4088-B7CB-C883A49C1DC6}"/>
    <hyperlink ref="V1800" r:id="rId1906" location="!/alkagup83864145/status/1302902483652501504" xr:uid="{6B3B4AE5-5AB1-425B-8B25-5978A6094ECF}"/>
    <hyperlink ref="V1801" r:id="rId1907" location="!/alkagup83864145/status/1302902483652501504" xr:uid="{EDBA2F87-04F2-4F1F-9A4E-7B1047902A87}"/>
    <hyperlink ref="V1802" r:id="rId1908" location="!/alkagup83864145/status/1302902483652501504" xr:uid="{779E3F60-4CCF-48B1-BC2D-6C3786AB14EC}"/>
    <hyperlink ref="V1803" r:id="rId1909" location="!/alkagup83864145/status/1302902483652501504" xr:uid="{77DFBFA7-38AD-4DC4-92F2-E3E2A77717FD}"/>
    <hyperlink ref="V1804" r:id="rId1910" location="!/alkagup83864145/status/1302902483652501504" xr:uid="{1DF09FAE-B606-4F2B-BA6B-33C202B88DBC}"/>
    <hyperlink ref="V1805" r:id="rId1911" location="!/alkagup83864145/status/1302902483652501504" xr:uid="{0E67026C-337C-4FEE-AE50-778136773480}"/>
    <hyperlink ref="V1806" r:id="rId1912" location="!/alkagup83864145/status/1302902352052019203" xr:uid="{C5414D10-F6CE-4A25-BC80-F32FDE243587}"/>
    <hyperlink ref="V1807" r:id="rId1913" location="!/alkagup83864145/status/1302902483652501504" xr:uid="{B1692E96-F71E-4456-AE56-73FC87270CBB}"/>
    <hyperlink ref="V1808" r:id="rId1914" location="!/alkagup83864145/status/1302902483652501504" xr:uid="{834424DB-B680-4A0F-8C44-8FA48D4C0862}"/>
    <hyperlink ref="V1809" r:id="rId1915" location="!/princek253/status/1302900848909983744" xr:uid="{FA60D662-8BDA-49C2-9BB9-10D4AA2BEB6A}"/>
    <hyperlink ref="V1810" r:id="rId1916" location="!/princek253/status/1302900971761139712" xr:uid="{D99EC731-99E2-44AB-82C0-EF30C5AD91E4}"/>
    <hyperlink ref="V1811" r:id="rId1917" location="!/princek253/status/1302900971761139712" xr:uid="{C46399B7-A961-4417-8786-427497C013E0}"/>
    <hyperlink ref="V1812" r:id="rId1918" location="!/princek253/status/1302901306785296385" xr:uid="{D5D1AD40-CC23-40A5-81CA-5360CB4828DA}"/>
    <hyperlink ref="V1813" r:id="rId1919" location="!/princek253/status/1302901507252129792" xr:uid="{363E12F3-3CF0-4516-ADB7-BD1D1416FDA1}"/>
    <hyperlink ref="V1814" r:id="rId1920" location="!/princek253/status/1302901507252129792" xr:uid="{C84D8FB1-BF18-4FFF-93BF-D69C312DD07C}"/>
    <hyperlink ref="V1815" r:id="rId1921" location="!/princek253/status/1302901614357827584" xr:uid="{20620801-F2E7-4488-A0F7-5912CBCF8771}"/>
    <hyperlink ref="V1816" r:id="rId1922" location="!/princek253/status/1302901648138805248" xr:uid="{DDEC5E91-9870-4AD8-AFD4-D370BA968254}"/>
    <hyperlink ref="V1817" r:id="rId1923" location="!/princek253/status/1302900931474776064" xr:uid="{032557F8-D37E-4B06-B676-C55888A2A322}"/>
    <hyperlink ref="V1818" r:id="rId1924" location="!/princek253/status/1302901628928811008" xr:uid="{49A8CD3B-F949-4808-84F3-5A365F123D21}"/>
    <hyperlink ref="V1819" r:id="rId1925" location="!/princek253/status/1302901648138805248" xr:uid="{B1CBF17A-D8D6-450B-98FB-C1DB324F31C4}"/>
    <hyperlink ref="V1820" r:id="rId1926" location="!/princek253/status/1302900848909983744" xr:uid="{2F763672-8FEF-467F-ACA8-5A9557E0CC83}"/>
    <hyperlink ref="V1821" r:id="rId1927" location="!/princek253/status/1302900863761956864" xr:uid="{204F126C-9D42-4497-BC98-FED3C8A6D639}"/>
    <hyperlink ref="V1822" r:id="rId1928" location="!/princek253/status/1302901727683780610" xr:uid="{9AECC6FB-1BBE-4067-B068-0C94A1FD6692}"/>
    <hyperlink ref="V1823" r:id="rId1929" location="!/princek253/status/1302901840053374976" xr:uid="{BACDC0CB-2F3D-453C-A1DB-908FE66B5196}"/>
    <hyperlink ref="V1824" r:id="rId1930" location="!/princek253/status/1302902098292400129" xr:uid="{BD29CA27-B451-4A1C-8939-C48EC36B29F5}"/>
    <hyperlink ref="V1825" r:id="rId1931" location="!/princek253/status/1302902098292400129" xr:uid="{C85AFF25-1BD7-442F-BC13-7DBA0E5765BF}"/>
    <hyperlink ref="V1826" r:id="rId1932" location="!/princek253/status/1302902114612424704" xr:uid="{54F06974-CEB7-4829-AC7E-6D49AB6D3791}"/>
    <hyperlink ref="V1827" r:id="rId1933" location="!/princek253/status/1302902127195353089" xr:uid="{CDFD6316-B85D-4027-A5B5-3BA411026EA2}"/>
    <hyperlink ref="V1828" r:id="rId1934" location="!/princek253/status/1302901507252129792" xr:uid="{F81197B8-0886-4540-BD85-8C37CE0B2CE6}"/>
    <hyperlink ref="V1829" r:id="rId1935" location="!/princek253/status/1302902127195353089" xr:uid="{89F81907-BC8E-4052-8914-B0204603540C}"/>
    <hyperlink ref="V1830" r:id="rId1936" location="!/princek253/status/1302902127195353089" xr:uid="{DBD20F23-651D-4140-A675-19F104060B4D}"/>
    <hyperlink ref="V1831" r:id="rId1937" location="!/princek253/status/1302901648138805248" xr:uid="{47F16A01-1940-48BE-BFFB-417443BDAE38}"/>
    <hyperlink ref="V1832" r:id="rId1938" location="!/princek253/status/1302902127195353089" xr:uid="{141B6EE9-E7E7-4407-B7E8-ED8A23778DD7}"/>
    <hyperlink ref="V1833" r:id="rId1939" location="!/princek253/status/1302901727683780610" xr:uid="{4050E59B-F33F-4537-8C8E-1C658516A5FC}"/>
    <hyperlink ref="V1834" r:id="rId1940" location="!/princek253/status/1302902166886125569" xr:uid="{3BEA7AB4-2361-4722-82D3-9BD1CBB51266}"/>
    <hyperlink ref="V1835" r:id="rId1941" location="!/princek253/status/1302902166886125569" xr:uid="{CD1C7799-24BF-4910-B590-34F415384066}"/>
    <hyperlink ref="V1836" r:id="rId1942" location="!/princek253/status/1302902181209669634" xr:uid="{7360CC17-865C-47EC-9878-C2DE4C233879}"/>
    <hyperlink ref="V1837" r:id="rId1943" location="!/princek253/status/1302902181209669634" xr:uid="{57D72B9D-EFC7-4845-AEC1-2266BAF2B676}"/>
    <hyperlink ref="V1838" r:id="rId1944" location="!/princek253/status/1302901495952621568" xr:uid="{4EA5CEFC-5193-4916-8404-5A8FECDF2DA5}"/>
    <hyperlink ref="V1839" r:id="rId1945" location="!/princek253/status/1302902283118624773" xr:uid="{F51BDE11-6EA8-40C1-A76C-A91C07D0AD1E}"/>
    <hyperlink ref="V1840" r:id="rId1946" location="!/princek253/status/1302901854880161792" xr:uid="{0BAF528F-77D0-43F5-A789-A782DFEA4A2F}"/>
    <hyperlink ref="V1841" r:id="rId1947" location="!/princek253/status/1302902318954770432" xr:uid="{47701838-CD46-419E-BA23-CEA8D46BF8CD}"/>
    <hyperlink ref="V1842" r:id="rId1948" location="!/princek253/status/1302901060747444224" xr:uid="{48AE0019-BCA9-4415-B88F-3DE5E844CDEB}"/>
    <hyperlink ref="V1843" r:id="rId1949" location="!/princek253/status/1302901507252129792" xr:uid="{43F4F889-435F-4469-8813-3F745E6E0AFD}"/>
    <hyperlink ref="V1844" r:id="rId1950" location="!/princek253/status/1302901840053374976" xr:uid="{1FFE668E-19F8-48E2-B056-236F5C383CAF}"/>
    <hyperlink ref="V1845" r:id="rId1951" location="!/princek253/status/1302902392669704192" xr:uid="{EE659EEE-4429-407A-A0C3-ADB6BB0BE414}"/>
    <hyperlink ref="V1846" r:id="rId1952" location="!/princek253/status/1302900905424031744" xr:uid="{3181A8D4-2F29-4AB3-883A-D19550036CCC}"/>
    <hyperlink ref="V1847" r:id="rId1953" location="!/princek253/status/1302900953016725504" xr:uid="{123CBCB6-F035-4EDC-A10C-1045998728D4}"/>
    <hyperlink ref="V1848" r:id="rId1954" location="!/princek253/status/1302900985078054912" xr:uid="{B49200F7-38E0-4B69-B4B3-D471A2074A15}"/>
    <hyperlink ref="V1849" r:id="rId1955" location="!/princek253/status/1302901060747444224" xr:uid="{EB0B8391-3DD7-4DC8-BE0D-ADC5AA6337CF}"/>
    <hyperlink ref="V1850" r:id="rId1956" location="!/princek253/status/1302901101516083201" xr:uid="{35210263-6ED7-4FE1-8C28-A2DF92D895C2}"/>
    <hyperlink ref="V1851" r:id="rId1957" location="!/princek253/status/1302901115126571008" xr:uid="{8F1C25A1-C981-4073-9DBB-06ADBDBD9932}"/>
    <hyperlink ref="V1852" r:id="rId1958" location="!/princek253/status/1302901507252129792" xr:uid="{CB036BF9-696F-4FF1-8E5A-F5FBF87CEEA2}"/>
    <hyperlink ref="V1853" r:id="rId1959" location="!/princek253/status/1302901913013293056" xr:uid="{3FD7BB53-B09D-48A9-9CB6-4AA328770A15}"/>
    <hyperlink ref="V1854" r:id="rId1960" location="!/princek253/status/1302901926854406144" xr:uid="{E93915B5-9ACC-4A5D-8163-76DEC11DEBA2}"/>
    <hyperlink ref="V1855" r:id="rId1961" location="!/princek253/status/1302901988527497217" xr:uid="{0BF9DDED-7F83-49E4-A07E-8C696EBC1578}"/>
    <hyperlink ref="V1856" r:id="rId1962" location="!/princek253/status/1302902098292400129" xr:uid="{1BF03163-4BB3-4CFC-8DBD-FB106AD58EB6}"/>
    <hyperlink ref="V1857" r:id="rId1963" location="!/princek253/status/1302902153996988416" xr:uid="{8BA4EA26-672E-4937-993B-C57C6E3A22CF}"/>
    <hyperlink ref="V1858" r:id="rId1964" location="!/princek253/status/1302902181209669634" xr:uid="{6E04C3F8-AB7C-4535-8BB8-FC1D89E37D98}"/>
    <hyperlink ref="V1859" r:id="rId1965" location="!/princek253/status/1302902206794838017" xr:uid="{02EDE6F2-0048-44F5-9EC3-84F7DADF03BB}"/>
    <hyperlink ref="V1860" r:id="rId1966" location="!/princek253/status/1302902318954770432" xr:uid="{86E45A8F-88A4-4F79-A506-0FC10871C553}"/>
    <hyperlink ref="V1861" r:id="rId1967" location="!/princek253/status/1302902392669704192" xr:uid="{6365EFCE-FF35-4F37-9D4C-4290EA8AA4A4}"/>
    <hyperlink ref="V1862" r:id="rId1968" location="!/princek253/status/1302902403214094342" xr:uid="{ECD303C7-52E9-47FA-9A63-D77E7761D0EF}"/>
    <hyperlink ref="V1863" r:id="rId1969" location="!/princek253/status/1302901614357827584" xr:uid="{6F3A87D3-B9C0-48B4-9291-EF020152835D}"/>
    <hyperlink ref="V1864" r:id="rId1970" location="!/princek253/status/1302902114612424704" xr:uid="{4C8A656F-E755-49BB-A2D2-B8DA148A5200}"/>
    <hyperlink ref="V1865" r:id="rId1971" location="!/princek253/status/1302902127195353089" xr:uid="{8319328A-D8F0-4943-BD25-68ED98936FA6}"/>
    <hyperlink ref="V1866" r:id="rId1972" location="!/princek253/status/1302902416682004480" xr:uid="{306F1B01-BB31-4F0A-82AD-E5F3C20FB8DB}"/>
    <hyperlink ref="V1867" r:id="rId1973" location="!/princek253/status/1302900996952129536" xr:uid="{1E4BDC57-0D3F-46AF-8A72-9DC4AFBD823A}"/>
    <hyperlink ref="V1868" r:id="rId1974" location="!/princek253/status/1302901073410052096" xr:uid="{2F65233E-73AD-43C6-82E6-49D2DDBA35A2}"/>
    <hyperlink ref="V1869" r:id="rId1975" location="!/princek253/status/1302901130079346689" xr:uid="{6022B917-1196-47BF-8DC1-6FA496D8F317}"/>
    <hyperlink ref="V1870" r:id="rId1976" location="!/princek253/status/1302901142943182848" xr:uid="{A1AEDA87-C3AA-452F-A978-9BDACCA21388}"/>
    <hyperlink ref="V1871" r:id="rId1977" location="!/princek253/status/1302901159061909504" xr:uid="{BC885541-B469-4B86-B02C-9EBAA2C2521F}"/>
    <hyperlink ref="V1872" r:id="rId1978" location="!/princek253/status/1302901171963662336" xr:uid="{910F32D2-E881-4821-AC57-CD5F997D93B2}"/>
    <hyperlink ref="V1873" r:id="rId1979" location="!/princek253/status/1302901185343414272" xr:uid="{1038B1EE-362B-4A81-8DE6-F9239B2C3146}"/>
    <hyperlink ref="V1874" r:id="rId1980" location="!/princek253/status/1302901200333889537" xr:uid="{554FF13E-A94F-4AAF-8627-7CCC464CF23E}"/>
    <hyperlink ref="V1875" r:id="rId1981" location="!/princek253/status/1302901212971282432" xr:uid="{53C67987-82A8-4CF8-A931-6ED803FC357D}"/>
    <hyperlink ref="V1876" r:id="rId1982" location="!/princek253/status/1302901225709383685" xr:uid="{42A8786F-016B-449E-B798-52C7F91B7FDE}"/>
    <hyperlink ref="V1877" r:id="rId1983" location="!/princek253/status/1302901236975370240" xr:uid="{AB8C0B5C-63B2-4BE4-B68D-9DEDE1610454}"/>
    <hyperlink ref="V1878" r:id="rId1984" location="!/princek253/status/1302901251462451200" xr:uid="{638923AE-1566-460B-9001-D4240F3FD719}"/>
    <hyperlink ref="V1879" r:id="rId1985" location="!/princek253/status/1302901263361687552" xr:uid="{2AE30FEA-B74C-4FBC-9449-9DBAE4017DBF}"/>
    <hyperlink ref="V1880" r:id="rId1986" location="!/princek253/status/1302901276582109185" xr:uid="{ECDB1391-CDEE-429D-AA1E-7ADAC26AC1D4}"/>
    <hyperlink ref="V1881" r:id="rId1987" location="!/princek253/status/1302901385638232064" xr:uid="{CA622F4A-348A-4856-A280-C14027ABEAE4}"/>
    <hyperlink ref="V1882" r:id="rId1988" location="!/princek253/status/1302901399542349824" xr:uid="{FF6AABC9-9732-463B-A886-DA916785B588}"/>
    <hyperlink ref="V1883" r:id="rId1989" location="!/princek253/status/1302901414046257152" xr:uid="{6208D3F9-99CB-423A-B618-6BA37B15F057}"/>
    <hyperlink ref="V1884" r:id="rId1990" location="!/princek253/status/1302901699917479939" xr:uid="{91B74E5E-FF07-4B11-BA56-6F0F45B2E954}"/>
    <hyperlink ref="V1885" r:id="rId1991" location="!/princek253/status/1302901713653825536" xr:uid="{D7962E4C-2E8E-4DBE-B3C2-25A29DCA0406}"/>
    <hyperlink ref="V1886" r:id="rId1992" location="!/princek253/status/1302901790514450433" xr:uid="{1A6FD9F0-734F-4B68-AD21-F669A5F9DF1A}"/>
    <hyperlink ref="V1887" r:id="rId1993" location="!/princek253/status/1302901803558662144" xr:uid="{2CB40FAF-5F3C-4A0D-A640-05D152F8E245}"/>
    <hyperlink ref="V1888" r:id="rId1994" location="!/princek253/status/1302901816099704833" xr:uid="{BD6C4F40-0078-441D-9344-03AF1CDF9618}"/>
    <hyperlink ref="V1889" r:id="rId1995" location="!/princek253/status/1302901829680783361" xr:uid="{4DBF0574-B785-433D-BAAD-F4A214450F11}"/>
    <hyperlink ref="V1890" r:id="rId1996" location="!/princek253/status/1302901879534317569" xr:uid="{5209D31D-B347-4BCC-A4A0-E39B2C7FE601}"/>
    <hyperlink ref="V1891" r:id="rId1997" location="!/princek253/status/1302901896756174848" xr:uid="{BC6140DC-01DA-4CC6-84CF-510954CB9B24}"/>
    <hyperlink ref="V1892" r:id="rId1998" location="!/princek253/status/1302902043028250626" xr:uid="{57295701-90DE-4C90-B407-1F906284C200}"/>
    <hyperlink ref="V1893" r:id="rId1999" location="!/princek253/status/1302902059478388736" xr:uid="{9227BAA8-7227-4611-8308-5FF4E1941E70}"/>
    <hyperlink ref="V1894" r:id="rId2000" location="!/princek253/status/1302902072895971328" xr:uid="{79DD46E5-5E86-4F14-8503-C700F86DAB2B}"/>
    <hyperlink ref="V1895" r:id="rId2001" location="!/princek253/status/1302902140717817858" xr:uid="{71746F96-1FC3-4594-B217-9D20698875F2}"/>
    <hyperlink ref="V1896" r:id="rId2002" location="!/princek253/status/1302902194929192961" xr:uid="{E8079D99-8EBA-47FB-AC76-DBD7D801AEA4}"/>
    <hyperlink ref="V1897" r:id="rId2003" location="!/princek253/status/1302902220875165696" xr:uid="{2137B98E-EDA9-486C-A6DB-D93644151075}"/>
    <hyperlink ref="V1898" r:id="rId2004" location="!/princek253/status/1302902234863120385" xr:uid="{A433BBC8-B79B-4199-96E8-2F5F28B81EF0}"/>
    <hyperlink ref="V1899" r:id="rId2005" location="!/princek253/status/1302902246787526656" xr:uid="{F91CF181-A9E3-4D63-817D-5AD03B194964}"/>
    <hyperlink ref="V1900" r:id="rId2006" location="!/princek253/status/1302902269252259842" xr:uid="{F1C8F9DC-732B-4BC4-A182-A7CE66F5C020}"/>
    <hyperlink ref="V1901" r:id="rId2007" location="!/princek253/status/1302902332452085760" xr:uid="{0B315C55-0CB2-418F-A270-8AF93896AC52}"/>
    <hyperlink ref="V1902" r:id="rId2008" location="!/princek253/status/1302902360348348416" xr:uid="{F040BBCF-A595-4D93-AA5F-01A61309C3AE}"/>
    <hyperlink ref="V1903" r:id="rId2009" location="!/princek253/status/1302902376836128769" xr:uid="{0D85894F-9CD2-4BC0-A4D7-C24CB2CC6500}"/>
    <hyperlink ref="V1904" r:id="rId2010" location="!/princek253/status/1302902432310075394" xr:uid="{25E3B125-A4AE-4316-B344-B8103EAD07E9}"/>
    <hyperlink ref="V1905" r:id="rId2011" location="!/princek253/status/1302902460768423938" xr:uid="{A9FBBFAA-B2BB-42EE-8F2C-01AF78D1272F}"/>
    <hyperlink ref="V1906" r:id="rId2012" location="!/princek253/status/1302902475423244289" xr:uid="{EC099C59-1CE9-40D1-8ED1-96615FD3D1B1}"/>
    <hyperlink ref="V1907" r:id="rId2013" location="!/princek253/status/1302902488618561536" xr:uid="{82714AC4-7CE9-4DC4-8FE9-2F9686CCFE02}"/>
    <hyperlink ref="V1908" r:id="rId2014" location="!/princek253/status/1302900835265830912" xr:uid="{38A851E3-FFA1-4249-9D8A-CD5751FC604C}"/>
    <hyperlink ref="V1909" r:id="rId2015" location="!/princek253/status/1302900848909983744" xr:uid="{B6AD5E4D-256A-49C3-BB38-367535B0FA1C}"/>
    <hyperlink ref="V1910" r:id="rId2016" location="!/princek253/status/1302900863761956864" xr:uid="{6D8EA7E5-2DBB-424E-AD12-1FF36434DF1F}"/>
    <hyperlink ref="V1911" r:id="rId2017" location="!/princek253/status/1302900905424031744" xr:uid="{0C6BE871-EE9A-44DE-90D2-BC56352103D8}"/>
    <hyperlink ref="V1912" r:id="rId2018" location="!/princek253/status/1302900931474776064" xr:uid="{9518DBFA-FB5C-4F04-ACE8-305F6D9A81FD}"/>
    <hyperlink ref="V1913" r:id="rId2019" location="!/princek253/status/1302900953016725504" xr:uid="{404471EC-06CF-46D8-9C61-C9B9E3C6FA48}"/>
    <hyperlink ref="V1914" r:id="rId2020" location="!/princek253/status/1302900971761139712" xr:uid="{D64FC8E9-EBB2-48E9-BC94-59B3AB706331}"/>
    <hyperlink ref="V1915" r:id="rId2021" location="!/princek253/status/1302900971761139712" xr:uid="{A6E99F23-BE53-4073-82C9-AC6D944A5A17}"/>
    <hyperlink ref="V1916" r:id="rId2022" location="!/princek253/status/1302900971761139712" xr:uid="{F45E456E-585E-4A5C-B2D4-8044E7492A11}"/>
    <hyperlink ref="V1917" r:id="rId2023" location="!/princek253/status/1302900971761139712" xr:uid="{85BFB748-43D3-406C-BBD9-293DA277A59B}"/>
    <hyperlink ref="V1918" r:id="rId2024" location="!/princek253/status/1302900971761139712" xr:uid="{8A8C2515-FCFB-4BAA-8BA4-C05FF181CB6A}"/>
    <hyperlink ref="V1919" r:id="rId2025" location="!/princek253/status/1302900985078054912" xr:uid="{237157E1-2535-44B6-BDA8-FCF2A6014344}"/>
    <hyperlink ref="V1920" r:id="rId2026" location="!/princek253/status/1302900996952129536" xr:uid="{43ADB5C6-4E81-46D1-8828-F9FE6FFAFE90}"/>
    <hyperlink ref="V1921" r:id="rId2027" location="!/princek253/status/1302901060747444224" xr:uid="{D7E10E37-FE20-4C01-8370-2F6F56CA4F28}"/>
    <hyperlink ref="V1922" r:id="rId2028" location="!/princek253/status/1302901060747444224" xr:uid="{27A7BDFF-24C6-4BE1-AA60-265A81205F6B}"/>
    <hyperlink ref="V1923" r:id="rId2029" location="!/princek253/status/1302901060747444224" xr:uid="{3F9A4467-E5B7-446C-9096-B55ED778FD6F}"/>
    <hyperlink ref="V1924" r:id="rId2030" location="!/princek253/status/1302901073410052096" xr:uid="{69C906D3-BD24-47B0-BB96-8C087B3B30AD}"/>
    <hyperlink ref="V1925" r:id="rId2031" location="!/princek253/status/1302901101516083201" xr:uid="{5903529E-4EB2-4D12-8751-4D8CFC742C3F}"/>
    <hyperlink ref="V1926" r:id="rId2032" location="!/princek253/status/1302901115126571008" xr:uid="{2FB3305A-7478-4B3D-9666-1A835626F5A5}"/>
    <hyperlink ref="V1927" r:id="rId2033" location="!/princek253/status/1302901130079346689" xr:uid="{130448E9-A914-4A89-A186-43BB127CCF71}"/>
    <hyperlink ref="V1928" r:id="rId2034" location="!/princek253/status/1302901142943182848" xr:uid="{B57086E6-1750-4AEF-B97D-25FBDA232127}"/>
    <hyperlink ref="V1929" r:id="rId2035" location="!/princek253/status/1302901159061909504" xr:uid="{4C474C79-F1BF-4B78-927D-2394FF92B387}"/>
    <hyperlink ref="V1930" r:id="rId2036" location="!/princek253/status/1302901171963662336" xr:uid="{3F57C06F-0B6C-4759-8694-2FB79D3C51E8}"/>
    <hyperlink ref="V1931" r:id="rId2037" location="!/princek253/status/1302901185343414272" xr:uid="{D5E365A3-4CD3-4BE9-897F-4CA0FB5BBB7F}"/>
    <hyperlink ref="V1932" r:id="rId2038" location="!/princek253/status/1302901200333889537" xr:uid="{5DF3EB85-A90C-4F80-BA79-CEDE9BE9DD3B}"/>
    <hyperlink ref="V1933" r:id="rId2039" location="!/princek253/status/1302901212971282432" xr:uid="{0CA9415A-87BF-41C6-AB90-BA9F54B376C2}"/>
    <hyperlink ref="V1934" r:id="rId2040" location="!/princek253/status/1302901225709383685" xr:uid="{38807B18-1943-4079-BCF9-FECEE2697B4C}"/>
    <hyperlink ref="V1935" r:id="rId2041" location="!/princek253/status/1302901236975370240" xr:uid="{68804E97-1A7E-4351-A74F-5B716D2D37C7}"/>
    <hyperlink ref="V1936" r:id="rId2042" location="!/princek253/status/1302901251462451200" xr:uid="{DBAF3C0A-FC35-44BE-8D72-59D5186FFCA0}"/>
    <hyperlink ref="V1937" r:id="rId2043" location="!/princek253/status/1302901263361687552" xr:uid="{EF5A7054-E722-4183-86A8-D1AED2134F3F}"/>
    <hyperlink ref="V1938" r:id="rId2044" location="!/princek253/status/1302901276582109185" xr:uid="{60211B76-7EB2-41AD-B902-C202F6C143DB}"/>
    <hyperlink ref="V1939" r:id="rId2045" location="!/princek253/status/1302901288766562307" xr:uid="{C8F51410-191C-4521-8BD0-FAF92AC465F8}"/>
    <hyperlink ref="V1940" r:id="rId2046" location="!/princek253/status/1302901288766562307" xr:uid="{14EECB79-D950-43FD-BB79-D9D993189037}"/>
    <hyperlink ref="V1941" r:id="rId2047" location="!/princek253/status/1302901306785296385" xr:uid="{B9E1422E-2538-4CB7-A5E8-D48517CB77FC}"/>
    <hyperlink ref="V1942" r:id="rId2048" location="!/princek253/status/1302901385638232064" xr:uid="{0192D137-E196-43D2-A3C1-646CEC25CFA8}"/>
    <hyperlink ref="V1943" r:id="rId2049" location="!/princek253/status/1302901399542349824" xr:uid="{115A7460-49C5-476F-8A17-B038E4453ADE}"/>
    <hyperlink ref="V1944" r:id="rId2050" location="!/princek253/status/1302901414046257152" xr:uid="{40C9543A-457B-415E-8A79-A304E08A9950}"/>
    <hyperlink ref="V1945" r:id="rId2051" location="!/princek253/status/1302901495952621568" xr:uid="{706E1DBE-5CC3-491B-9B99-65DA76ED038E}"/>
    <hyperlink ref="V1946" r:id="rId2052" location="!/princek253/status/1302901507252129792" xr:uid="{54075636-C60E-4E0B-AF5B-A12A7DB74546}"/>
    <hyperlink ref="V1947" r:id="rId2053" location="!/princek253/status/1302901507252129792" xr:uid="{BB429C65-F5B4-4FED-B33A-DB3CFEC8ACE0}"/>
    <hyperlink ref="V1948" r:id="rId2054" location="!/princek253/status/1302901507252129792" xr:uid="{AB60D1B3-4D78-4A8D-930C-750C984EDE20}"/>
    <hyperlink ref="V1949" r:id="rId2055" location="!/princek253/status/1302901507252129792" xr:uid="{8720C7E7-0AF3-404C-9D42-ED93BDC05D81}"/>
    <hyperlink ref="V1950" r:id="rId2056" location="!/princek253/status/1302901614357827584" xr:uid="{115194B9-7D38-470B-8348-5D18C1762C2B}"/>
    <hyperlink ref="V1951" r:id="rId2057" location="!/princek253/status/1302901614357827584" xr:uid="{E1332CDC-B8E4-4C99-8190-82A77253A299}"/>
    <hyperlink ref="V1952" r:id="rId2058" location="!/princek253/status/1302901614357827584" xr:uid="{F933B713-7C66-4BD0-96E4-28403925877D}"/>
    <hyperlink ref="V1953" r:id="rId2059" location="!/princek253/status/1302901614357827584" xr:uid="{41E4454C-9723-417F-BCE2-CD26C2EDD4AD}"/>
    <hyperlink ref="V1954" r:id="rId2060" location="!/princek253/status/1302901628928811008" xr:uid="{46A9D234-F533-4786-8391-A9C340C0F987}"/>
    <hyperlink ref="V1955" r:id="rId2061" location="!/princek253/status/1302901648138805248" xr:uid="{0FE6FCE7-0F7A-489B-B1D7-9ABA472DEB8E}"/>
    <hyperlink ref="V1956" r:id="rId2062" location="!/princek253/status/1302901648138805248" xr:uid="{B70B767B-B3B4-4866-B891-72AAC61934F2}"/>
    <hyperlink ref="V1957" r:id="rId2063" location="!/princek253/status/1302901648138805248" xr:uid="{3A8A88E5-D79B-4FC8-9C19-A9967726A856}"/>
    <hyperlink ref="V1958" r:id="rId2064" location="!/princek253/status/1302901648138805248" xr:uid="{C49068BC-574E-4328-AC9B-41B6228F14DC}"/>
    <hyperlink ref="V1959" r:id="rId2065" location="!/princek253/status/1302901687103836160" xr:uid="{4AC0EE90-8BD8-403A-B3B9-DE4E2893F221}"/>
    <hyperlink ref="V1960" r:id="rId2066" location="!/princek253/status/1302901687103836160" xr:uid="{A09F72DC-6963-445D-B903-9CF4EBDA90E3}"/>
    <hyperlink ref="V1961" r:id="rId2067" location="!/princek253/status/1302901699917479939" xr:uid="{BC23560E-D00D-42CF-80A9-72C6D47814DC}"/>
    <hyperlink ref="V1962" r:id="rId2068" location="!/princek253/status/1302901713653825536" xr:uid="{23EA88B6-A95D-4845-9800-98E66E96F37B}"/>
    <hyperlink ref="V1963" r:id="rId2069" location="!/princek253/status/1302901727683780610" xr:uid="{2CC616A9-D098-4013-B334-4BB2F5620C6C}"/>
    <hyperlink ref="V1964" r:id="rId2070" location="!/princek253/status/1302901727683780610" xr:uid="{81DCCC15-4A3C-414D-A387-B7C5183C4F16}"/>
    <hyperlink ref="V1965" r:id="rId2071" location="!/princek253/status/1302901752119717888" xr:uid="{D983E449-75AA-4A1A-8A26-19D5655A5C24}"/>
    <hyperlink ref="V1966" r:id="rId2072" location="!/princek253/status/1302901752119717888" xr:uid="{B78653EB-D282-4FCD-8878-8F2804C0C2C9}"/>
    <hyperlink ref="V1967" r:id="rId2073" location="!/princek253/status/1302901764031619072" xr:uid="{8A0C8803-7A67-420C-A447-F75013817027}"/>
    <hyperlink ref="V1968" r:id="rId2074" location="!/princek253/status/1302901764031619072" xr:uid="{FCC9A976-9D5F-45D9-9174-D51C9F78EDCB}"/>
    <hyperlink ref="V1969" r:id="rId2075" location="!/princek253/status/1302901777029722112" xr:uid="{ABD46124-F14F-43B0-8286-ADC34E464649}"/>
    <hyperlink ref="V1970" r:id="rId2076" location="!/princek253/status/1302901777029722112" xr:uid="{B0AC657B-252F-423B-8C07-909F1F9B3F61}"/>
    <hyperlink ref="V1971" r:id="rId2077" location="!/princek253/status/1302901790514450433" xr:uid="{9F841A17-EA82-45EF-9984-69C3F7777F37}"/>
    <hyperlink ref="V1972" r:id="rId2078" location="!/princek253/status/1302901803558662144" xr:uid="{42D08DB5-BD23-492F-8D4D-15CA343BF11F}"/>
    <hyperlink ref="V1973" r:id="rId2079" location="!/princek253/status/1302901816099704833" xr:uid="{B25BD76C-824C-4CE5-B628-63973344337C}"/>
    <hyperlink ref="V1974" r:id="rId2080" location="!/princek253/status/1302901829680783361" xr:uid="{27F77483-568B-413F-8DC0-1C0D30DCD32C}"/>
    <hyperlink ref="V1975" r:id="rId2081" location="!/princek253/status/1302901840053374976" xr:uid="{3FE1EE33-5047-4920-BAEE-ECBBA191A456}"/>
    <hyperlink ref="V1976" r:id="rId2082" location="!/princek253/status/1302901840053374976" xr:uid="{E4FB8C7F-72F5-462D-821D-17293EF4BEBE}"/>
    <hyperlink ref="V1977" r:id="rId2083" location="!/princek253/status/1302901840053374976" xr:uid="{04F93CA1-A054-4A72-918E-918E9EE719D3}"/>
    <hyperlink ref="V1978" r:id="rId2084" location="!/princek253/status/1302901854880161792" xr:uid="{5EAECC79-187B-4967-89DD-9EDA091973EB}"/>
    <hyperlink ref="V1979" r:id="rId2085" location="!/princek253/status/1302901854880161792" xr:uid="{D43615FC-D0D2-4C89-B3F5-4E2559D8D505}"/>
    <hyperlink ref="V1980" r:id="rId2086" location="!/princek253/status/1302901854880161792" xr:uid="{538C5E58-1A81-4C2E-9725-685B344771FD}"/>
    <hyperlink ref="V1981" r:id="rId2087" location="!/princek253/status/1302901854880161792" xr:uid="{D7E89CE0-8AB7-4FE1-BE34-253F0DEEADD5}"/>
    <hyperlink ref="V1982" r:id="rId2088" location="!/princek253/status/1302901879534317569" xr:uid="{AE5A4CF7-630E-47B5-8B29-E45D8A8E2719}"/>
    <hyperlink ref="V1983" r:id="rId2089" location="!/princek253/status/1302901896756174848" xr:uid="{2E596EB4-8BE8-4D77-B871-F682D9D9073F}"/>
    <hyperlink ref="V1984" r:id="rId2090" location="!/princek253/status/1302901913013293056" xr:uid="{6A8E5D11-FECD-4084-8FA5-D1684A9E73B3}"/>
    <hyperlink ref="V1985" r:id="rId2091" location="!/princek253/status/1302901926854406144" xr:uid="{FFCD1AC1-448D-44C8-88C5-4EC7E8D358ED}"/>
    <hyperlink ref="V1986" r:id="rId2092" location="!/princek253/status/1302901953584705537" xr:uid="{CEADCB16-187C-4E74-8EC8-2C261F30C0CD}"/>
    <hyperlink ref="V1987" r:id="rId2093" location="!/princek253/status/1302901953584705537" xr:uid="{0E0BBA65-0F17-4DA0-957C-6F66742BFC30}"/>
    <hyperlink ref="V1988" r:id="rId2094" location="!/princek253/status/1302901953584705537" xr:uid="{04364924-34AB-446B-81D2-DE622310F2A1}"/>
    <hyperlink ref="V1989" r:id="rId2095" location="!/princek253/status/1302901988527497217" xr:uid="{C1B88EB8-6A63-46F3-BE32-2D8234927AD1}"/>
    <hyperlink ref="V1990" r:id="rId2096" location="!/princek253/status/1302902043028250626" xr:uid="{14DD0DDB-DFD1-4199-B000-626AFD6E547F}"/>
    <hyperlink ref="V1991" r:id="rId2097" location="!/princek253/status/1302902059478388736" xr:uid="{9BB42949-D1ED-4E8A-B4A5-4B68F7A73AE4}"/>
    <hyperlink ref="V1992" r:id="rId2098" location="!/princek253/status/1302902072895971328" xr:uid="{4B145616-50D9-4D30-B1AF-A604D65DBDB5}"/>
    <hyperlink ref="V1993" r:id="rId2099" location="!/princek253/status/1302902098292400129" xr:uid="{182A29AF-ABE4-4988-AF38-4DCFE8F49260}"/>
    <hyperlink ref="V1994" r:id="rId2100" location="!/princek253/status/1302902098292400129" xr:uid="{9A55EEE7-5678-4E7A-AC8C-B6E848D61F7C}"/>
    <hyperlink ref="V1995" r:id="rId2101" location="!/princek253/status/1302902098292400129" xr:uid="{0CF900AA-62FE-468F-8D1A-13F79728D452}"/>
    <hyperlink ref="V1996" r:id="rId2102" location="!/princek253/status/1302902098292400129" xr:uid="{FCE14AB4-82F5-4BF6-BD06-0424A247481E}"/>
    <hyperlink ref="V1997" r:id="rId2103" location="!/princek253/status/1302902114612424704" xr:uid="{BA9D311E-AF44-464E-857B-F3410B8BA4AD}"/>
    <hyperlink ref="V1998" r:id="rId2104" location="!/princek253/status/1302902114612424704" xr:uid="{8C37C167-EDB5-4CE4-8E69-2B16013CCF5A}"/>
    <hyperlink ref="V1999" r:id="rId2105" location="!/princek253/status/1302902114612424704" xr:uid="{2EDA753B-8374-4EFC-BC08-FA94B4B98307}"/>
    <hyperlink ref="V2000" r:id="rId2106" location="!/princek253/status/1302902114612424704" xr:uid="{DE61E31B-7B0D-49E9-BE8A-E70FF28567C3}"/>
    <hyperlink ref="V2001" r:id="rId2107" location="!/princek253/status/1302902114612424704" xr:uid="{6F7CE340-F52E-4B80-8786-3AC3DF4DB384}"/>
    <hyperlink ref="V2002" r:id="rId2108" location="!/princek253/status/1302902127195353089" xr:uid="{4E13798B-D7A1-40E6-8196-2F07F8CDD562}"/>
    <hyperlink ref="V2003" r:id="rId2109" location="!/princek253/status/1302902127195353089" xr:uid="{07058229-9EF2-4B81-86D5-F1ED532952D0}"/>
    <hyperlink ref="V2004" r:id="rId2110" location="!/princek253/status/1302902127195353089" xr:uid="{2DB9A00A-EF15-4BA5-B317-5F25F136CE4A}"/>
    <hyperlink ref="V2005" r:id="rId2111" location="!/princek253/status/1302902127195353089" xr:uid="{49FB5C40-CB94-4345-919C-D62B5004BE06}"/>
    <hyperlink ref="V2006" r:id="rId2112" location="!/princek253/status/1302902127195353089" xr:uid="{E1F02F94-0A60-4542-A0F2-431B428BF905}"/>
    <hyperlink ref="V2007" r:id="rId2113" location="!/princek253/status/1302902127195353089" xr:uid="{0E191104-5D20-4579-90E9-8589E1855AE9}"/>
    <hyperlink ref="V2008" r:id="rId2114" location="!/princek253/status/1302902140717817858" xr:uid="{BCCCFA03-C495-4F27-94BD-E5989DE791B7}"/>
    <hyperlink ref="V2009" r:id="rId2115" location="!/princek253/status/1302902153996988416" xr:uid="{53014C56-8925-4DCF-B299-585EC3579D88}"/>
    <hyperlink ref="V2010" r:id="rId2116" location="!/princek253/status/1302902153996988416" xr:uid="{6829D7CD-0734-42A0-8B8D-CBCC801BAFBF}"/>
    <hyperlink ref="V2011" r:id="rId2117" location="!/princek253/status/1302902153996988416" xr:uid="{4440A2D1-4D88-4D7F-B051-FEC9BCC42E00}"/>
    <hyperlink ref="V2012" r:id="rId2118" location="!/princek253/status/1302902153996988416" xr:uid="{CC1BEE2D-224B-4D5E-B6D8-E536DD88B6CE}"/>
    <hyperlink ref="V2013" r:id="rId2119" location="!/princek253/status/1302902166886125569" xr:uid="{D4E3D90F-7722-4719-A2B5-39F683EF2052}"/>
    <hyperlink ref="V2014" r:id="rId2120" location="!/princek253/status/1302902166886125569" xr:uid="{F0F1DB1E-13EF-41E5-8D77-75B3AC7C913C}"/>
    <hyperlink ref="V2015" r:id="rId2121" location="!/princek253/status/1302902181209669634" xr:uid="{77DE7031-B2BD-4276-900F-D2B245650D70}"/>
    <hyperlink ref="V2016" r:id="rId2122" location="!/princek253/status/1302902194929192961" xr:uid="{EF906399-287B-42FE-9BF5-B7717B392A67}"/>
    <hyperlink ref="V2017" r:id="rId2123" location="!/princek253/status/1302902206794838017" xr:uid="{F09992B5-4755-4F97-9FC4-D27111F8459C}"/>
    <hyperlink ref="V2018" r:id="rId2124" location="!/princek253/status/1302902206794838017" xr:uid="{05839FB2-9B88-46FB-B020-6CBADFF656AB}"/>
    <hyperlink ref="V2019" r:id="rId2125" location="!/princek253/status/1302902220875165696" xr:uid="{6085A734-9AFC-45CF-8BCA-789905E3EFC7}"/>
    <hyperlink ref="V2020" r:id="rId2126" location="!/princek253/status/1302902234863120385" xr:uid="{C2EE3426-92B6-4B41-B087-0D059E93285B}"/>
    <hyperlink ref="V2021" r:id="rId2127" location="!/princek253/status/1302902246787526656" xr:uid="{9E8531D5-9F0C-4735-A426-FB94FE00FF5F}"/>
    <hyperlink ref="V2022" r:id="rId2128" location="!/princek253/status/1302902269252259842" xr:uid="{C61D8F63-D981-4F7D-91BF-DF68CBA4499E}"/>
    <hyperlink ref="V2023" r:id="rId2129" location="!/princek253/status/1302902283118624773" xr:uid="{B0BEC7DB-26CF-4B49-91FB-362956CA9185}"/>
    <hyperlink ref="V2024" r:id="rId2130" location="!/princek253/status/1302902283118624773" xr:uid="{81119F1A-BD29-469B-873B-8EBC47F2F70B}"/>
    <hyperlink ref="V2025" r:id="rId2131" location="!/princek253/status/1302902318954770432" xr:uid="{3F58D211-5AFD-4C00-BBAB-D0807F9A4C64}"/>
    <hyperlink ref="V2026" r:id="rId2132" location="!/princek253/status/1302902318954770432" xr:uid="{80577959-B07C-4472-9762-2BA21ACEAAA6}"/>
    <hyperlink ref="V2027" r:id="rId2133" location="!/princek253/status/1302902318954770432" xr:uid="{6DC06D35-0154-46C9-A6DB-3BC87FA948DB}"/>
    <hyperlink ref="V2028" r:id="rId2134" location="!/princek253/status/1302902332452085760" xr:uid="{265DE3A9-43D7-4FF3-971F-26AD373700AF}"/>
    <hyperlink ref="V2029" r:id="rId2135" location="!/princek253/status/1302902360348348416" xr:uid="{BEBC8678-846A-4493-8BA3-4234584AD8D6}"/>
    <hyperlink ref="V2030" r:id="rId2136" location="!/princek253/status/1302902376836128769" xr:uid="{039177EB-2117-47C7-88C3-0297C55EA55C}"/>
    <hyperlink ref="V2031" r:id="rId2137" location="!/princek253/status/1302902392669704192" xr:uid="{2C6873C7-C321-4911-A3C9-459366E6DC6A}"/>
    <hyperlink ref="V2032" r:id="rId2138" location="!/princek253/status/1302902392669704192" xr:uid="{63BE016D-A658-4DE1-A664-6E29E1C11DE8}"/>
    <hyperlink ref="V2033" r:id="rId2139" location="!/princek253/status/1302902392669704192" xr:uid="{C683F8C2-ACBB-46F5-972A-BFF668CB16F3}"/>
    <hyperlink ref="V2034" r:id="rId2140" location="!/princek253/status/1302902392669704192" xr:uid="{F19D3C25-FB37-499E-B8C7-137F59316BC8}"/>
    <hyperlink ref="V2035" r:id="rId2141" location="!/princek253/status/1302902403214094342" xr:uid="{211D5A76-C763-4860-85CF-486CDA2E6789}"/>
    <hyperlink ref="V2036" r:id="rId2142" location="!/princek253/status/1302902416682004480" xr:uid="{FE2BFBF6-CFF3-4682-8DBB-79E617AE0D08}"/>
    <hyperlink ref="V2037" r:id="rId2143" location="!/princek253/status/1302902416682004480" xr:uid="{C22838CC-D0C8-4633-9D7A-7D29A9847BFC}"/>
    <hyperlink ref="V2038" r:id="rId2144" location="!/princek253/status/1302902416682004480" xr:uid="{CAD11CAB-4CBE-4326-AFE4-BCA67E9FFCB5}"/>
    <hyperlink ref="V2039" r:id="rId2145" location="!/princek253/status/1302902416682004480" xr:uid="{A8D73D2D-FDC7-432D-BAE9-18DC7ED09002}"/>
    <hyperlink ref="V2040" r:id="rId2146" location="!/princek253/status/1302902416682004480" xr:uid="{22058961-3E39-470E-8A2F-9BAE1C99A8B5}"/>
    <hyperlink ref="V2041" r:id="rId2147" location="!/princek253/status/1302902432310075394" xr:uid="{0E3AC027-FC4B-4640-A9D0-CFBEB3AB528A}"/>
    <hyperlink ref="V2042" r:id="rId2148" location="!/princek253/status/1302902460768423938" xr:uid="{C67FB855-3CA1-4417-9BC2-B4D9D1711419}"/>
    <hyperlink ref="V2043" r:id="rId2149" location="!/princek253/status/1302902475423244289" xr:uid="{9AD41D8E-C53E-4EC6-B649-0A0800D9453F}"/>
    <hyperlink ref="V2044" r:id="rId2150" location="!/princek253/status/1302902488618561536" xr:uid="{54A33486-B3B2-4228-B1A5-DEE3CCC9B325}"/>
    <hyperlink ref="V2045" r:id="rId2151" location="!/tarachand_51/status/1302902491932106752" xr:uid="{BACE4F11-6E47-4877-9DE4-A6FFDC1C7D68}"/>
    <hyperlink ref="V2046" r:id="rId2152" location="!/tarachand_51/status/1302902491932106752" xr:uid="{F3E89FED-E37B-407F-8CE2-7397F7880BEE}"/>
    <hyperlink ref="V2047" r:id="rId2153" location="!/tarachand_51/status/1302902491932106752" xr:uid="{8BF5359F-65F4-423F-92CD-72808EEC1458}"/>
    <hyperlink ref="V2048" r:id="rId2154" location="!/tarachand_51/status/1302902491932106752" xr:uid="{570EA5C6-7284-4CF2-A213-66C7EF1F45BC}"/>
    <hyperlink ref="V2049" r:id="rId2155" location="!/tarachand_51/status/1302902491932106752" xr:uid="{6F2E68F2-AC69-470E-B123-1A3444064DA3}"/>
    <hyperlink ref="V2050" r:id="rId2156" location="!/tarachand_51/status/1302902491932106752" xr:uid="{E3E21195-4715-4462-9D93-C33F6E4F548E}"/>
    <hyperlink ref="V2051" r:id="rId2157" location="!/tarachand_51/status/1302902491932106752" xr:uid="{D460B412-284D-4114-A121-CF64557ACD1A}"/>
    <hyperlink ref="V2052" r:id="rId2158" location="!/tarachand_51/status/1302902491932106752" xr:uid="{1D883C96-9288-4144-B02F-3D63FC64B6E4}"/>
    <hyperlink ref="V2053" r:id="rId2159" location="!/devendr91039495/status/1302894653918687235" xr:uid="{C625B790-728C-4A50-A4CF-96D6204F0CFE}"/>
    <hyperlink ref="V2054" r:id="rId2160" location="!/devendr91039495/status/1302894653918687235" xr:uid="{D7A7F6BE-AD9D-4392-BC37-46F2FDB2E98A}"/>
    <hyperlink ref="V2055" r:id="rId2161" location="!/devendr91039495/status/1302895489675751425" xr:uid="{830C97E8-66FC-4C99-B3AF-FF25F1338F54}"/>
    <hyperlink ref="V2056" r:id="rId2162" location="!/devendr91039495/status/1302895489675751425" xr:uid="{FFE359BC-0C4E-4BFB-ADEC-1D9CB10F3CA6}"/>
    <hyperlink ref="V2057" r:id="rId2163" location="!/devendr91039495/status/1302900722388758529" xr:uid="{45FF7927-01DF-4246-BCBD-C6EAE6431D61}"/>
    <hyperlink ref="V2058" r:id="rId2164" location="!/devendr91039495/status/1302902493907574784" xr:uid="{5ADDE347-D31A-4EFB-A422-BC8DB0EABA92}"/>
    <hyperlink ref="V2059" r:id="rId2165" location="!/prakash62803361/status/1302902524366602240" xr:uid="{70762DD6-E953-4418-B2AB-10BF9ED6F0F4}"/>
    <hyperlink ref="V2060" r:id="rId2166" location="!/rakesh09138/status/1302902011088625665" xr:uid="{02D9F292-8D7A-4D05-9F16-3EAFB383B1F6}"/>
    <hyperlink ref="V2061" r:id="rId2167" location="!/rakesh09138/status/1302902154957524998" xr:uid="{D970173C-EB93-4E1A-8EB5-F07D3F3FE0D2}"/>
    <hyperlink ref="V2062" r:id="rId2168" location="!/rakesh09138/status/1302902358943232001" xr:uid="{A5C38B8E-D8C5-4AEF-A1B6-9BA2C6716DFB}"/>
    <hyperlink ref="V2063" r:id="rId2169" location="!/rakesh09138/status/1302902527889870849" xr:uid="{294C19DC-FAB1-4BE7-97EE-DFBE1BE3E5FF}"/>
    <hyperlink ref="V2064" r:id="rId2170" location="!/sk97209644/status/1302902542871928833" xr:uid="{E4CEB6C3-1A36-4512-83FE-B5F373A46B54}"/>
    <hyperlink ref="V2065" r:id="rId2171" location="!/sk97209644/status/1302902542871928833" xr:uid="{472E6C75-41BC-4E3B-9E39-8BE752B98A4A}"/>
    <hyperlink ref="V2066" r:id="rId2172" location="!/_manishsadhwani/status/1302902453466169346" xr:uid="{735425F7-11B4-4D43-8373-E723927D5481}"/>
    <hyperlink ref="V2067" r:id="rId2173" location="!/_manishsadhwani/status/1302902453466169346" xr:uid="{27E8713C-A343-4078-8A8E-BAB8D54D6312}"/>
    <hyperlink ref="V2068" r:id="rId2174" location="!/manishgaikar41/status/1302902553449959425" xr:uid="{74FA8560-36BF-4535-A793-631D8335F7C1}"/>
    <hyperlink ref="V2069" r:id="rId2175" location="!/manishgaikar41/status/1302902553449959425" xr:uid="{46B08726-D9F2-4E23-810E-0BC0BD088A01}"/>
    <hyperlink ref="V2070" r:id="rId2176" location="!/manishgaikar41/status/1302902553449959425" xr:uid="{9D38159B-B437-40D3-9B5D-8B02C9E1FF8A}"/>
    <hyperlink ref="V2071" r:id="rId2177" location="!/ji_nitesh397/status/1302902564040527873" xr:uid="{0BC71D87-8CC5-475B-AA70-956419FC7BF6}"/>
    <hyperlink ref="V2072" r:id="rId2178" location="!/amitary01806177/status/1302902565378510848" xr:uid="{9A179FB7-21A8-4F77-B5CB-C053EC696EE8}"/>
    <hyperlink ref="V2073" r:id="rId2179" location="!/yadavkamalesh79/status/1302902568935325702" xr:uid="{06ACBBE6-ADE9-43CE-9750-9409B97BE62F}"/>
    <hyperlink ref="V2074" r:id="rId2180" location="!/praveen96600341/status/1302901706187919361" xr:uid="{CA1DA119-47AE-477C-B9A8-AAE86EB8E5B7}"/>
    <hyperlink ref="V2075" r:id="rId2181" location="!/praveen96600341/status/1302901815264948224" xr:uid="{23BBB62B-7C90-4C94-A6C6-85DE9F0F817C}"/>
    <hyperlink ref="V2076" r:id="rId2182" location="!/praveen96600341/status/1302902360918818821" xr:uid="{DD2A37AB-A273-471A-A106-CD87DED801CF}"/>
    <hyperlink ref="V2077" r:id="rId2183" location="!/praveen96600341/status/1302902575813943296" xr:uid="{171F5F28-FE06-445A-8F0C-E19628CB4367}"/>
    <hyperlink ref="V2078" r:id="rId2184" location="!/amareshkr_/status/1302902583594545152" xr:uid="{96AD7FD6-9454-4462-9C0B-0D651D04598E}"/>
    <hyperlink ref="V2079" r:id="rId2185" location="!/dikshitsdoshi/status/1302902593081933828" xr:uid="{3268A7D4-B1B1-4EE1-9814-58D03D517B95}"/>
    <hyperlink ref="V2080" r:id="rId2186" location="!/alokprabhakar19/status/1302902593396457473" xr:uid="{2E7A7D0A-CA58-424A-BCDC-8E2A7CEE6E69}"/>
    <hyperlink ref="V2081" r:id="rId2187" location="!/praveen19575877/status/1302893029913583616" xr:uid="{13017677-0E5C-450C-93FC-01C3A15E5F65}"/>
    <hyperlink ref="V2082" r:id="rId2188" location="!/praveen19575877/status/1302893029913583616" xr:uid="{AB19A426-8DF9-4CED-9857-D20398C42C01}"/>
    <hyperlink ref="V2083" r:id="rId2189" location="!/jibhuwanji/status/1302902633062047745" xr:uid="{D5603395-D798-403C-8234-4FA0CD1BDA5D}"/>
    <hyperlink ref="V2084" r:id="rId2190" location="!/jibhuwanji/status/1302902633062047745" xr:uid="{F7EB3126-9ADD-47D7-A0B1-84196097713D}"/>
    <hyperlink ref="V2085" r:id="rId2191" location="!/jibhuwanji/status/1302902633062047745" xr:uid="{31E91A64-7F53-4FE5-A848-66FB36EFAEEE}"/>
    <hyperlink ref="V2086" r:id="rId2192" location="!/sinhaprerit97/status/1302902636488785921" xr:uid="{F9C65CDA-A7C8-4B70-B2B5-95506F39815A}"/>
    <hyperlink ref="V2087" r:id="rId2193" location="!/sinhaprerit97/status/1302902636488785921" xr:uid="{414AE8D5-5587-45B0-93B7-27404F517143}"/>
    <hyperlink ref="V2088" r:id="rId2194" location="!/kaifsa2/status/1302902643585503232" xr:uid="{79DE5639-B48A-4055-9055-AEACA2FEB9EE}"/>
    <hyperlink ref="V2089" r:id="rId2195" location="!/kalim1958/status/1302902653777670144" xr:uid="{035D0424-B288-47DD-B1C5-624E9CF0FE02}"/>
    <hyperlink ref="V2090" r:id="rId2196" location="!/gmai_aditya/status/1302902724221194240" xr:uid="{94BCDD6D-AD67-43F9-A8B0-3773221E4CAF}"/>
    <hyperlink ref="V2091" r:id="rId2197" location="!/achhelalyadava/status/1302902733356150784" xr:uid="{B11F697C-56F3-4E8E-836E-44751C2762FF}"/>
    <hyperlink ref="V2092" r:id="rId2198" location="!/priyankab2003/status/1302902765736214529" xr:uid="{E78975BD-31CE-4855-9E76-CAB1D7A2F6D3}"/>
    <hyperlink ref="V2093" r:id="rId2199" location="!/tuli_neelam/status/1302902581379829760" xr:uid="{3ACDEBF4-EE7C-4107-BBCD-0B0FCCA46DDA}"/>
    <hyperlink ref="V2094" r:id="rId2200" location="!/iamshashankji/status/1302902800179892230" xr:uid="{E2A8DD47-3EA6-48BB-B8B2-35665B0936E6}"/>
    <hyperlink ref="V2095" r:id="rId2201" location="!/sandeep19150845/status/1302902811659657217" xr:uid="{F1D46934-ED40-4DA4-90D8-D4F464990E9F}"/>
    <hyperlink ref="V2096" r:id="rId2202" location="!/sandeep19150845/status/1302902811659657217" xr:uid="{A8620803-18CD-49B0-82C3-660B9EFD28CA}"/>
    <hyperlink ref="V2097" r:id="rId2203" location="!/sandeep19150845/status/1302902811659657217" xr:uid="{73485081-DB2F-4339-9503-60C5E208EDD6}"/>
    <hyperlink ref="V2098" r:id="rId2204" location="!/sandeep19150845/status/1302902811659657217" xr:uid="{6B5CEB9C-1DB4-4327-9722-16C236BA8689}"/>
    <hyperlink ref="V2099" r:id="rId2205" location="!/sandeep19150845/status/1302902811659657217" xr:uid="{6FD30B5D-23A2-4DC0-8738-62CCECFFF9C2}"/>
    <hyperlink ref="V2100" r:id="rId2206" location="!/sandeep19150845/status/1302902811659657217" xr:uid="{DC919ED5-5072-437C-85CB-265566963BE9}"/>
    <hyperlink ref="V2101" r:id="rId2207" location="!/sandeep19150845/status/1302902811659657217" xr:uid="{4206BA6C-996F-4470-BFAE-E38EC0D94295}"/>
    <hyperlink ref="V2102" r:id="rId2208" location="!/sandeep19150845/status/1302902811659657217" xr:uid="{0E4F2318-2B60-458E-803C-D3331BEB0E93}"/>
    <hyperlink ref="V2103" r:id="rId2209" location="!/aparichitboy/status/1302902828369768449" xr:uid="{51087A2A-CA2F-4BC0-BF9B-A3AB6CAD0F85}"/>
    <hyperlink ref="V2104" r:id="rId2210" location="!/aparichitboy/status/1302899908496691205" xr:uid="{D5D1F1F1-A102-46FE-B8AA-30085E8B41EE}"/>
    <hyperlink ref="V2105" r:id="rId2211" location="!/deepaks83198022/status/1302902883050876928" xr:uid="{086DF596-400C-44D0-9CD1-4A0A61FA1272}"/>
    <hyperlink ref="V2106" r:id="rId2212" location="!/dhruvkumarajay/status/1302902886561579008" xr:uid="{7FFA0305-212F-436B-AD3A-CFE1CD847C2F}"/>
    <hyperlink ref="V2107" r:id="rId2213" location="!/mukesh37988110/status/1302902750557036545" xr:uid="{0085BE7A-A9BB-4F20-B7F4-BCB942A97C4D}"/>
    <hyperlink ref="V2108" r:id="rId2214" location="!/mukesh37988110/status/1302902906786521089" xr:uid="{32DD1B9C-6678-436F-ABCD-57A685DD6D3B}"/>
    <hyperlink ref="V2109" r:id="rId2215" location="!/suryaya25374542/status/1302902916072656896" xr:uid="{A0DAD78D-3CFA-4986-A8EA-5F4FC90CF6F5}"/>
    <hyperlink ref="V2110" r:id="rId2216" location="!/arpitra66316888/status/1302902924167786500" xr:uid="{910527F4-BA72-43A8-AE15-6367ABBF12CC}"/>
    <hyperlink ref="V2111" r:id="rId2217" location="!/dhanend99646377/status/1302897009158807553" xr:uid="{F58D6F9F-D4BF-41B3-9B11-B71CEB48D235}"/>
    <hyperlink ref="V2112" r:id="rId2218" location="!/dhanend99646377/status/1302899227882741760" xr:uid="{D409822C-D059-4186-B254-36889FCFB4ED}"/>
    <hyperlink ref="V2113" r:id="rId2219" location="!/dhanend99646377/status/1302896984701820929" xr:uid="{310E42A3-2A1B-45C7-8547-AE042C5FCF9D}"/>
    <hyperlink ref="V2114" r:id="rId2220" location="!/dhanend99646377/status/1302897009158807553" xr:uid="{8AA8859D-92B9-4215-AD02-48B395D50FF4}"/>
    <hyperlink ref="V2115" r:id="rId2221" location="!/dhanend99646377/status/1302897360914116608" xr:uid="{1CC5878E-45F6-42BD-81B0-F9A4B7D8F6D0}"/>
    <hyperlink ref="V2116" r:id="rId2222" location="!/dhanend99646377/status/1302898776428879872" xr:uid="{8F27C7DA-4996-4F20-A48E-D3C3AA0ED749}"/>
    <hyperlink ref="V2117" r:id="rId2223" location="!/dhanend99646377/status/1302898776428879872" xr:uid="{B9D84762-8E0C-4D92-9FB6-1AD27A7F09F2}"/>
    <hyperlink ref="V2118" r:id="rId2224" location="!/dhanend99646377/status/1302899227882741760" xr:uid="{BFC4CE7A-BF6C-4CD7-8CC2-56794FDF0F8C}"/>
    <hyperlink ref="V2119" r:id="rId2225" location="!/dhanend99646377/status/1302901601368113152" xr:uid="{66A1145E-B699-4C34-B859-13E393EB7512}"/>
    <hyperlink ref="V2120" r:id="rId2226" location="!/dhanend99646377/status/1302901601368113152" xr:uid="{F1867743-F6B2-46EE-8546-C41860B822D3}"/>
    <hyperlink ref="V2121" r:id="rId2227" location="!/dhanend99646377/status/1302901624906547200" xr:uid="{1FB8D014-537B-4DDA-A6AB-D81B024099E4}"/>
    <hyperlink ref="V2122" r:id="rId2228" location="!/dhanend99646377/status/1302902849496477700" xr:uid="{EF4CC72F-391E-430D-9DB9-43CC0F7ADC1C}"/>
    <hyperlink ref="V2123" r:id="rId2229" location="!/dhanend99646377/status/1302902849496477700" xr:uid="{420479F0-ED43-4E81-A0C0-765850B32E15}"/>
    <hyperlink ref="V2124" r:id="rId2230" location="!/dhanend99646377/status/1302902928936640513" xr:uid="{9AC2BFC9-08E6-4D98-B714-E74DA6A1A02D}"/>
    <hyperlink ref="V2125" r:id="rId2231" location="!/devendra8115/status/1302902240965926912" xr:uid="{9091A264-A601-4453-98AC-930BF5CAC2ED}"/>
    <hyperlink ref="V2126" r:id="rId2232" location="!/devendra8115/status/1302901734973427712" xr:uid="{B2772E8F-A609-4840-B6DA-BA4EE9EB9EC3}"/>
    <hyperlink ref="V2127" r:id="rId2233" location="!/devendra8115/status/1302901853336686592" xr:uid="{DACB69EE-F2A8-4333-8117-CA505381627D}"/>
    <hyperlink ref="V2128" r:id="rId2234" location="!/devendra8115/status/1302901853336686592" xr:uid="{F43F0A99-DF91-41D9-9009-405ABE1CC639}"/>
    <hyperlink ref="V2129" r:id="rId2235" location="!/devendra8115/status/1302902034518007808" xr:uid="{DC31648E-64BC-44FA-A6B2-47A19D8DCC97}"/>
    <hyperlink ref="V2130" r:id="rId2236" location="!/devendra8115/status/1302902034518007808" xr:uid="{E99723E8-F1BC-4BDE-91D0-79E584C6D9AC}"/>
    <hyperlink ref="V2131" r:id="rId2237" location="!/devendra8115/status/1302902071398596609" xr:uid="{B3435E99-8119-43D1-8B73-05015934174B}"/>
    <hyperlink ref="V2132" r:id="rId2238" location="!/devendra8115/status/1302902161479663616" xr:uid="{BF126791-D868-4A3C-AA29-860A5F6ECD4C}"/>
    <hyperlink ref="V2133" r:id="rId2239" location="!/devendra8115/status/1302902240965926912" xr:uid="{224BF3FC-68C4-432F-8607-3D1BCBAB1E10}"/>
    <hyperlink ref="V2134" r:id="rId2240" location="!/devendra8115/status/1302902932774375426" xr:uid="{663D4CB5-DED9-4A59-93DB-FF736675F93B}"/>
    <hyperlink ref="V2135" r:id="rId2241" location="!/devendra8115/status/1302902932774375426" xr:uid="{E7F3EBBD-2B5A-4AC3-8C36-6CA538197F75}"/>
    <hyperlink ref="V2136" r:id="rId2242" location="!/ayushku46765964/status/1302903006455758848" xr:uid="{DC00549E-9FDA-4B77-AACC-43266905347F}"/>
    <hyperlink ref="V2137" r:id="rId2243" location="!/amitkum25806616/status/1302903015947419649" xr:uid="{88CD7A0F-E869-42BD-89DA-F782BD06C88F}"/>
    <hyperlink ref="V2138" r:id="rId2244" location="!/kamakshee7/status/1302903025019748354" xr:uid="{84FAD03C-1243-48CC-8AB8-CCF51257D273}"/>
    <hyperlink ref="V2139" r:id="rId2245" location="!/sirravikant1/status/1302903083777757184" xr:uid="{29D1DD5F-9269-45DB-A48A-11310DBE0B4E}"/>
    <hyperlink ref="V2140" r:id="rId2246" location="!/deshbha68227440/status/1302898300358504448" xr:uid="{DA0DA3DA-CDC2-4E09-B39D-A29CD11C79C6}"/>
    <hyperlink ref="V2141" r:id="rId2247" location="!/deshbha68227440/status/1302898384278138881" xr:uid="{3F2314B2-3615-4FA0-B579-A9EFF2971CC1}"/>
    <hyperlink ref="V2142" r:id="rId2248" location="!/deshbha68227440/status/1302903089008005120" xr:uid="{4C472833-9C0C-4443-A9DA-ABD186E74D9A}"/>
    <hyperlink ref="V2143" r:id="rId2249" location="!/deshbha68227440/status/1302903089008005120" xr:uid="{19E787A3-558C-422F-B30A-1EA1AF4A112C}"/>
    <hyperlink ref="V2144" r:id="rId2250" location="!/shailendrapal24/status/1302903107400003584" xr:uid="{8425B665-3112-49F2-97FE-2B670225FAB0}"/>
    <hyperlink ref="V2145" r:id="rId2251" location="!/dimpals226/status/1302903128451235840" xr:uid="{D22F56B5-74E0-4DBA-9D70-76D5A9A0D5FA}"/>
    <hyperlink ref="V2146" r:id="rId2252" location="!/ashafakkhan12/status/1302903135262969856" xr:uid="{8E5EA336-B0BD-4754-ADCE-DBAC57EBAC07}"/>
    <hyperlink ref="V2147" r:id="rId2253" location="!/amirprasady/status/1302903172902481920" xr:uid="{F36BF52A-6510-4E58-9B11-9D898BC3468A}"/>
    <hyperlink ref="V2148" r:id="rId2254" location="!/amirprasady/status/1302903172902481920" xr:uid="{F42F2D38-321E-4220-ABC7-3DCBEE4B9D86}"/>
    <hyperlink ref="V2149" r:id="rId2255" location="!/mahendrakumarx/status/1302903188018745350" xr:uid="{544FE3FC-EA71-46C4-8CBD-55E365623705}"/>
    <hyperlink ref="V2150" r:id="rId2256" location="!/a_khateeb_ansar/status/1302903198106243078" xr:uid="{43E90EFB-BC4E-4D95-ACEF-0B02C96A6053}"/>
    <hyperlink ref="V2151" r:id="rId2257" location="!/a_khateeb_ansar/status/1302903198106243078" xr:uid="{9F20500E-84DF-44F0-8589-32F56536E7EB}"/>
    <hyperlink ref="V2152" r:id="rId2258" location="!/manojrld/status/1302900730253119490" xr:uid="{1CC48E73-23B1-42D7-9B18-C5E1B3E526EF}"/>
    <hyperlink ref="V2153" r:id="rId2259" location="!/zeeshan39041545/status/1302903208671494145" xr:uid="{B0D5AB33-F6E9-4AEC-820E-EED889D50078}"/>
    <hyperlink ref="V2154" r:id="rId2260" location="!/zeeshan39041545/status/1302893852278190080" xr:uid="{DD2B21B3-067B-4A12-88AB-7C54BB860D47}"/>
    <hyperlink ref="V2155" r:id="rId2261" location="!/zeeshan39041545/status/1302903208671494145" xr:uid="{EBCE3F10-6A68-4239-9E58-CE74012A018D}"/>
    <hyperlink ref="V2156" r:id="rId2262" location="!/divyapetlover/status/1302903214639964166" xr:uid="{3A087419-D16C-4832-8525-0B66EA9F67A5}"/>
    <hyperlink ref="V2157" r:id="rId2263" location="!/prempra34136487/status/1302899471559188480" xr:uid="{953922B2-4D7E-489B-8ED2-4DFD2772DF4B}"/>
    <hyperlink ref="V2158" r:id="rId2264" location="!/prempra34136487/status/1302903218616238081" xr:uid="{D6B27455-25C2-48B5-BAB8-12BC55971D72}"/>
    <hyperlink ref="V2159" r:id="rId2265" location="!/mukeshk18195457/status/1302903235108249601" xr:uid="{A23127A5-3A86-4ECF-AA33-5BC38CCC9C7A}"/>
    <hyperlink ref="V2160" r:id="rId2266" location="!/makwana456/status/1302903246097276933" xr:uid="{062933D1-530E-41AB-B3D3-9563AF78686E}"/>
    <hyperlink ref="V2161" r:id="rId2267" location="!/makwana456/status/1302903246097276933" xr:uid="{BB523BD2-FEE4-4BEE-AF27-E45A7367870B}"/>
    <hyperlink ref="V2162" r:id="rId2268" location="!/vijendrameena74/status/1302903257115709440" xr:uid="{179C127E-8E4B-42D3-B9C8-68A64997F4A6}"/>
    <hyperlink ref="V2163" r:id="rId2269" location="!/beant6666/status/1302902181687963648" xr:uid="{EDDF13DC-BB5D-43E2-954F-E50DF48E9C68}"/>
    <hyperlink ref="V2164" r:id="rId2270" location="!/beant6666/status/1302902576304861185" xr:uid="{641968F5-D69B-43AE-A286-C4119484E98E}"/>
    <hyperlink ref="V2165" r:id="rId2271" location="!/beant6666/status/1302902609754324992" xr:uid="{9C2F2832-E6CC-42A0-B40B-089D3383EC22}"/>
    <hyperlink ref="V2166" r:id="rId2272" location="!/beant6666/status/1302903260748095488" xr:uid="{28D5FEC6-9929-4F0B-AACA-D8D6060277E3}"/>
    <hyperlink ref="V2167" r:id="rId2273" location="!/beant6666/status/1302903260748095488" xr:uid="{E9455D68-B16E-4958-8D8A-79A9360F5301}"/>
    <hyperlink ref="V2168" r:id="rId2274" location="!/priyank33188469/status/1302903263079985153" xr:uid="{61E73DCE-233E-4400-B9C3-26CAB8FB2648}"/>
    <hyperlink ref="V2169" r:id="rId2275" location="!/meeyakhanniyaz/status/1302903276845711361" xr:uid="{F5A6F4B4-8A33-47B5-B780-1CDCC8DF44EE}"/>
    <hyperlink ref="V2170" r:id="rId2276" location="!/sourabhj7073/status/1302903315592691713" xr:uid="{3C7A26F2-7E31-4C60-97E7-795672534826}"/>
    <hyperlink ref="V2171" r:id="rId2277" location="!/doctors1998/status/1302903323666784256" xr:uid="{F6E026C3-CFC8-432C-AB0F-571F771C9DBB}"/>
    <hyperlink ref="V2172" r:id="rId2278" location="!/kprawat15/status/1302903032783368192" xr:uid="{84CC6AE6-EADB-4426-87B7-750572F392B8}"/>
    <hyperlink ref="V2173" r:id="rId2279" location="!/kprawat15/status/1302903041352368128" xr:uid="{510F780B-BC00-4080-AFCB-15FEC952F452}"/>
    <hyperlink ref="V2174" r:id="rId2280" location="!/kprawat15/status/1302903344877371397" xr:uid="{D1009CDE-81E5-4B2A-95E0-2FFE906C369A}"/>
    <hyperlink ref="V2175" r:id="rId2281" location="!/kd_dmishra/status/1302903379803348993" xr:uid="{C786C3B2-75E5-4DB4-88DE-851AF668FE66}"/>
    <hyperlink ref="V2176" r:id="rId2282" location="!/riteshk80456779/status/1302903389303394304" xr:uid="{0888C60A-6E5E-4CD7-9125-97E6F98782B0}"/>
    <hyperlink ref="V2177" r:id="rId2283" location="!/riteshk80456779/status/1302903389303394304" xr:uid="{0663A939-AB95-4BFE-B50D-F289F7E5DF12}"/>
    <hyperlink ref="V2178" r:id="rId2284" location="!/chandanran88/status/1302903410035892226" xr:uid="{2BEC9447-83B2-44FA-9621-65E6A7B1FB57}"/>
    <hyperlink ref="V2179" r:id="rId2285" location="!/indraje41833345/status/1302903445737762816" xr:uid="{2BAF9F31-EAFC-426B-ACA1-FF44580C450F}"/>
    <hyperlink ref="V2180" r:id="rId2286" location="!/viren01322762/status/1302903447000244224" xr:uid="{653725F0-3DA0-4B4A-BA44-749654A6E1A3}"/>
    <hyperlink ref="V2181" r:id="rId2287" location="!/vishal_klc/status/1302903515610779648" xr:uid="{21FDFA45-370C-4A46-896E-1D4075874C2B}"/>
    <hyperlink ref="V2182" r:id="rId2288" location="!/abbaskanthaliy1/status/1302903535793733632" xr:uid="{351C242B-5D65-4AE8-BBED-6F678FED9B73}"/>
    <hyperlink ref="V2183" r:id="rId2289" location="!/arvindyid/status/1302903538159239169" xr:uid="{ED809941-655A-4955-B336-F0B8D8D5AAA6}"/>
    <hyperlink ref="V2184" r:id="rId2290" location="!/arvindyid/status/1302903538159239169" xr:uid="{AF02FC1B-CAE3-48E0-B49E-AA63DFF81983}"/>
    <hyperlink ref="V2185" r:id="rId2291" location="!/arvindyid/status/1302903538159239169" xr:uid="{57278A30-1719-474D-82A7-C1C07BF0F42D}"/>
    <hyperlink ref="V2186" r:id="rId2292" location="!/kumarra52948373/status/1302903544648019969" xr:uid="{5B002C33-BF6C-4DC7-B133-E702566093CA}"/>
    <hyperlink ref="V2187" r:id="rId2293" location="!/ashvini38046562/status/1302903546723983362" xr:uid="{13F86D05-2ACA-4EDB-98B7-4410FB7B5B1E}"/>
    <hyperlink ref="V2188" r:id="rId2294" location="!/alokbha09649725/status/1302903575547314176" xr:uid="{E4D83B01-18F5-414E-B558-85802D3C0C9B}"/>
    <hyperlink ref="V2189" r:id="rId2295" location="!/slal_l/status/1302903576591839235" xr:uid="{C2D7C9F5-C9B6-4F1A-9DE6-69E02DCAC401}"/>
    <hyperlink ref="V2190" r:id="rId2296" location="!/shubham03317231/status/1302903597600919553" xr:uid="{35BDA34C-F50C-4443-ACF5-2FB060B1D939}"/>
    <hyperlink ref="V2191" r:id="rId2297" location="!/imam_pari/status/1302903603972075523" xr:uid="{E76F753C-BDC8-455F-9118-420DEB2FABF9}"/>
    <hyperlink ref="V2192" r:id="rId2298" location="!/vijayba92743908/status/1302903304754663424" xr:uid="{ADDBFBB2-2F5F-40D0-974D-4F121B3A442A}"/>
    <hyperlink ref="V2193" r:id="rId2299" location="!/vijayba92743908/status/1302903624196960260" xr:uid="{1BAF93C1-A1FE-46E4-B9C7-5BBD8BF76656}"/>
    <hyperlink ref="V2194" r:id="rId2300" location="!/yadunandan14819/status/1302903630303956992" xr:uid="{598CAEE9-F916-41A2-9D4B-C6B6C9BFD150}"/>
    <hyperlink ref="V2195" r:id="rId2301" location="!/haseebturk8/status/1302896413441957889" xr:uid="{84FCE521-0928-4DC3-8C57-562739199BBA}"/>
    <hyperlink ref="V2196" r:id="rId2302" location="!/haseebturk8/status/1302903621131141121" xr:uid="{4CBEB840-36ED-476C-BB16-E1AF71877D7F}"/>
    <hyperlink ref="V2197" r:id="rId2303" location="!/haseebturk8/status/1302903678731509760" xr:uid="{2C17B554-A099-4C1D-B0CC-6E9BD003AD3C}"/>
    <hyperlink ref="V2198" r:id="rId2304" location="!/rhutikghagare/status/1302899329707859968" xr:uid="{71C7E55D-D8A1-4D3E-ABDC-4D84CE1ADF6A}"/>
    <hyperlink ref="V2199" r:id="rId2305" location="!/rhutikghagare/status/1302900174981746692" xr:uid="{D0E74347-4FD9-423A-BD49-F33DD0B09DC8}"/>
    <hyperlink ref="V2200" r:id="rId2306" location="!/rhutikghagare/status/1302900431559954433" xr:uid="{D1ECA2BC-DB98-4210-A669-59CB44A7F5F8}"/>
    <hyperlink ref="V2201" r:id="rId2307" location="!/rhutikghagare/status/1302900565848985600" xr:uid="{CA0F646C-81F1-4DF2-B195-3797DE9F2888}"/>
    <hyperlink ref="V2202" r:id="rId2308" location="!/rhutikghagare/status/1302903679578644481" xr:uid="{6CFBF072-6C34-4EBF-88DD-4C64CBECC87F}"/>
    <hyperlink ref="V2203" r:id="rId2309" location="!/rhutikghagare/status/1302897219696119809" xr:uid="{88CA0550-906F-4359-B55A-5A2DE3129C4E}"/>
    <hyperlink ref="V2204" r:id="rId2310" location="!/rhutikghagare/status/1302899625137811456" xr:uid="{BC67E0FA-3029-47AC-9DC1-83EAE0E56C37}"/>
    <hyperlink ref="V2205" r:id="rId2311" location="!/rhutikghagare/status/1302900174981746692" xr:uid="{BAA98911-DD58-433C-93A9-7C8CAEEBF865}"/>
    <hyperlink ref="V2206" r:id="rId2312" location="!/taushifhashmi1/status/1302903685643526144" xr:uid="{02C82647-711B-4441-A206-A0A04013FD19}"/>
    <hyperlink ref="V2207" r:id="rId2313" location="!/pushkarkatiyar_/status/1302903692287328256" xr:uid="{94E0BFB8-2E52-463D-9A1C-286527BFD362}"/>
    <hyperlink ref="V2208" r:id="rId2314" location="!/_thunder_beast_/status/1302903698113220614" xr:uid="{F52382CE-2842-4AA1-A781-2CD7E6F7DF76}"/>
    <hyperlink ref="V2209" r:id="rId2315" location="!/009chauhan/status/1302903704966684673" xr:uid="{0B05AF89-572F-4AA3-ADDE-B18C622CC994}"/>
    <hyperlink ref="V2210" r:id="rId2316" location="!/userwanttodie/status/1302903707449741315" xr:uid="{8707777D-4C03-49FB-A3CD-312CFF583221}"/>
    <hyperlink ref="V2211" r:id="rId2317" location="!/amreshy45638985/status/1302903717008556032" xr:uid="{9CA1B295-6E85-4653-ACD9-938AA57BF378}"/>
    <hyperlink ref="V2212" r:id="rId2318" location="!/amreshy45638985/status/1302901728522588161" xr:uid="{3638DC53-0D67-4D74-8A8D-E0B8C09FB027}"/>
    <hyperlink ref="V2213" r:id="rId2319" location="!/dheeren43934685/status/1302903706313084929" xr:uid="{3389AFAD-C3A9-42F3-AF6F-1AD294E98D47}"/>
    <hyperlink ref="V2214" r:id="rId2320" location="!/dheeren43934685/status/1302903737237688323" xr:uid="{124387E4-7A8D-43D1-ADD0-94F25C5FAA31}"/>
    <hyperlink ref="V2215" r:id="rId2321" location="!/peeyush69161777/status/1302903793814614016" xr:uid="{F0EF4485-40BD-4BC2-AC59-F63BF0B49EBB}"/>
    <hyperlink ref="V2216" r:id="rId2322" location="!/dholukhan8/status/1302903800731111425" xr:uid="{7FB3C6F8-614D-485B-A195-220D0A20C962}"/>
    <hyperlink ref="V2217" r:id="rId2323" location="!/palash_thaokar/status/1302903823648792577" xr:uid="{21AEBCDB-406A-467A-A153-DBF42788F610}"/>
    <hyperlink ref="V2218" r:id="rId2324" location="!/brtthinks/status/1302903859400957953" xr:uid="{A771A99C-425B-4A72-BEB4-BEB3A6F29BCB}"/>
    <hyperlink ref="V2219" r:id="rId2325" location="!/amityad33141277/status/1302903874517303296" xr:uid="{36D8324F-5117-41C9-940E-FF4E85003190}"/>
    <hyperlink ref="V2220" r:id="rId2326" location="!/ahmadguff/status/1302903881983078400" xr:uid="{07761827-63B8-4D4B-A42F-336A37F6B13A}"/>
    <hyperlink ref="V2221" r:id="rId2327" location="!/_maverick_____/status/1302903891835498502" xr:uid="{D918E337-DAAC-4582-93C4-3BCB68B38B1F}"/>
    <hyperlink ref="V2222" r:id="rId2328" location="!/deepika27572484/status/1302903892842176514" xr:uid="{F85D6B80-3B50-440D-81A2-1E9030587DBE}"/>
    <hyperlink ref="V2223" r:id="rId2329" location="!/cp4ydv/status/1302903895539118080" xr:uid="{8E1C1816-827D-4BED-AE19-9CF96865F6B0}"/>
    <hyperlink ref="V2224" r:id="rId2330" location="!/sharif593/status/1302903955035430913" xr:uid="{6B14B701-DFA5-47AC-A6F6-EBC947D04D43}"/>
    <hyperlink ref="V2225" r:id="rId2331" location="!/irshada68191134/status/1302902451100475393" xr:uid="{200718D3-6896-471B-9FB6-915C83809549}"/>
    <hyperlink ref="V2226" r:id="rId2332" location="!/irshada68191134/status/1302902787164962817" xr:uid="{7C4FE875-B904-4480-A352-9F69BF153C7E}"/>
    <hyperlink ref="V2227" r:id="rId2333" location="!/irshada68191134/status/1302903658699395073" xr:uid="{50757B8E-801C-490E-9A16-13051E079736}"/>
    <hyperlink ref="V2228" r:id="rId2334" location="!/irshada68191134/status/1302903961133805574" xr:uid="{2F1F456F-5907-416A-93D0-9AE8784BC9BD}"/>
    <hyperlink ref="V2229" r:id="rId2335" location="!/manhallisuresh/status/1302903964485050368" xr:uid="{9E5F8C23-5F84-46BA-87A5-68029A8DA223}"/>
    <hyperlink ref="V2230" r:id="rId2336" location="!/urban47185932/status/1302894712357924864" xr:uid="{33982D16-903D-4361-B2BA-6759E6DFB577}"/>
    <hyperlink ref="V2231" r:id="rId2337" location="!/urban47185932/status/1302903663636013057" xr:uid="{C7348E96-20BF-413A-8504-F65086CEB633}"/>
    <hyperlink ref="V2232" r:id="rId2338" location="!/urban47185932/status/1302903970348691462" xr:uid="{0A706944-39E9-4D2E-A7F0-200EC5E3542A}"/>
    <hyperlink ref="V2233" r:id="rId2339" location="!/vidushi18659869/status/1302903985829888001" xr:uid="{65438049-4E61-4E9C-8F0A-CC21C9BBA57D}"/>
    <hyperlink ref="V2234" r:id="rId2340" location="!/vidushi18659869/status/1302903985829888001" xr:uid="{30B657A5-CA81-43ED-97B3-21566ECD9CF8}"/>
    <hyperlink ref="V2235" r:id="rId2341" location="!/subhash08254839/status/1302903987130179584" xr:uid="{BD7CC2B1-4BD6-4780-B283-72A90A6A2657}"/>
    <hyperlink ref="V2236" r:id="rId2342" location="!/anshu48572098/status/1302901972052312065" xr:uid="{4B969DA5-7006-4873-886F-FABFFFF98E79}"/>
    <hyperlink ref="V2237" r:id="rId2343" location="!/anshu48572098/status/1302903987524399104" xr:uid="{7ECB441F-6B5D-423E-A1D0-40E3789EF25B}"/>
    <hyperlink ref="V2238" r:id="rId2344" location="!/shahidmaroof/status/1302904005815754752" xr:uid="{339D8EBB-7C94-407A-95F3-07B71D09E999}"/>
    <hyperlink ref="V2239" r:id="rId2345" location="!/ketanjain252525/status/1302904006390366208" xr:uid="{2A21A9C1-2C3A-4BB6-A507-8271EA4F067B}"/>
    <hyperlink ref="V2240" r:id="rId2346" location="!/abhishayant1990/status/1302904015584329728" xr:uid="{E4AF3837-B92B-48C1-B4AE-D7309D4940D8}"/>
    <hyperlink ref="V2241" r:id="rId2347" location="!/rajeevsinghbij/status/1302903416583196673" xr:uid="{5C9D6F3C-0697-4BF4-A81C-ABC525AB19AD}"/>
    <hyperlink ref="V2242" r:id="rId2348" location="!/rajeevsinghbij/status/1302904068289953798" xr:uid="{0A77491A-2B91-4074-ABAF-1EE24C34F09F}"/>
    <hyperlink ref="V2243" r:id="rId2349" location="!/vksriv1983/status/1302904071163015169" xr:uid="{E36364D5-64BC-4DFC-90E9-A60ACD4F7999}"/>
    <hyperlink ref="V2244" r:id="rId2350" location="!/vksriv1983/status/1302904071163015169" xr:uid="{00797763-01D1-4164-80D2-136056F85D11}"/>
    <hyperlink ref="V2245" r:id="rId2351" location="!/vksriv1983/status/1302904071163015169" xr:uid="{7F8983E2-E41C-4274-90B5-F4BF57556407}"/>
    <hyperlink ref="V2246" r:id="rId2352" location="!/vksriv1983/status/1302904071163015169" xr:uid="{7632C114-8211-47AB-8503-306F83BC5B11}"/>
    <hyperlink ref="V2247" r:id="rId2353" location="!/amankumar0311/status/1302903628512993280" xr:uid="{31707960-B12B-4C0E-A136-27C538B60595}"/>
    <hyperlink ref="V2248" r:id="rId2354" location="!/amankumar0311/status/1302904080872820736" xr:uid="{64A98CB2-4EBF-4A84-BB7E-07410C7F58B2}"/>
    <hyperlink ref="V2249" r:id="rId2355" location="!/spnomansid87/status/1302904125714100224" xr:uid="{50881CA7-16EF-486E-A9B2-99D195F57362}"/>
    <hyperlink ref="V2250" r:id="rId2356" location="!/shivamy51055610/status/1302904132072734721" xr:uid="{21CC65BE-EF0E-41EB-940A-56D1C4048695}"/>
    <hyperlink ref="V2251" r:id="rId2357" location="!/officeofjd_/status/1302894084466581504" xr:uid="{D2E233E2-F534-434F-AC50-A7116B6B22CA}"/>
    <hyperlink ref="V2252" r:id="rId2358" location="!/officeofjd_/status/1302894764027674625" xr:uid="{8DC8ED52-855F-43B7-A9C9-F433D2ED74A5}"/>
    <hyperlink ref="V2253" r:id="rId2359" location="!/officeofjd_/status/1302895503127048192" xr:uid="{979EC2C0-24B9-48E9-A99D-C335182B514B}"/>
    <hyperlink ref="V2254" r:id="rId2360" location="!/officeofjd_/status/1302900959916548096" xr:uid="{6B2F222C-A237-4268-A298-EFCF05FFEF17}"/>
    <hyperlink ref="V2255" r:id="rId2361" location="!/officeofjd_/status/1302902522122768386" xr:uid="{F93282F3-8237-4A0C-9ACD-220DA67056C6}"/>
    <hyperlink ref="V2256" r:id="rId2362" location="!/officeofjd_/status/1302904156957614081" xr:uid="{87C2B182-4377-437E-B569-905C6FD86763}"/>
    <hyperlink ref="V2257" r:id="rId2363" location="!/madhavkumarkum3/status/1302902834057195522" xr:uid="{EAD93B80-1897-4AD6-AC18-3E2EB91D82B1}"/>
    <hyperlink ref="V2258" r:id="rId2364" location="!/madhavkumarkum3/status/1302904162020024321" xr:uid="{15BA97DF-C380-48AE-8CFB-DECE48A614A3}"/>
    <hyperlink ref="V2259" r:id="rId2365" location="!/madhavkumarkum3/status/1302902543043887105" xr:uid="{D858F599-CFA6-43F5-AB11-2979CBE5779A}"/>
    <hyperlink ref="V2260" r:id="rId2366" location="!/avaneeshshakya6/status/1302904186544115712" xr:uid="{9B2F3C0C-BB6D-4840-8906-CC44DD3A6586}"/>
    <hyperlink ref="V2261" r:id="rId2367" location="!/laluyadavbihar/status/1302904204315353088" xr:uid="{33952787-459D-4772-A0D6-54A6D518A95F}"/>
    <hyperlink ref="V2262" r:id="rId2368" location="!/laluyadavbihar/status/1302904204315353088" xr:uid="{FE69AA86-BB5E-4190-816A-39C21665DCAC}"/>
    <hyperlink ref="V2263" r:id="rId2369" location="!/gayaramsharma9/status/1302904220144644097" xr:uid="{6494D71E-CFBE-41D3-80EE-5F5FFB28BFDF}"/>
    <hyperlink ref="V2264" r:id="rId2370" location="!/railwayalp2018/status/1302904206387339265" xr:uid="{2F7EBD74-4936-4CB8-B16B-F4EF27689BD8}"/>
    <hyperlink ref="V2265" r:id="rId2371" location="!/railwayalp2018/status/1302904231234400258" xr:uid="{3843AA35-E501-45E7-AAA8-1416A1429395}"/>
    <hyperlink ref="V2266" r:id="rId2372" location="!/railwayalp2018/status/1302904206387339265" xr:uid="{EF2E7647-CDD0-43FA-B5AE-4C053EECBEA1}"/>
    <hyperlink ref="V2267" r:id="rId2373" location="!/railwayalp2018/status/1302904231234400258" xr:uid="{D2CB11E6-54BD-46EB-97DA-626250EF336A}"/>
    <hyperlink ref="V2268" r:id="rId2374" location="!/railwayalp2018/status/1302904206387339265" xr:uid="{8CF83D91-C512-47E0-A7DC-4AAD7CE295F1}"/>
    <hyperlink ref="V2269" r:id="rId2375" location="!/railwayalp2018/status/1302904231234400258" xr:uid="{AD1C1C21-8E0F-4051-A4D6-12207ACAE364}"/>
    <hyperlink ref="V2270" r:id="rId2376" location="!/railwayalp2018/status/1302904206387339265" xr:uid="{9FFCF028-3CD0-4573-AA19-964374F77F77}"/>
    <hyperlink ref="V2271" r:id="rId2377" location="!/railwayalp2018/status/1302904206387339265" xr:uid="{12013623-04EA-42BA-B20E-C1FE4415E17D}"/>
    <hyperlink ref="V2272" r:id="rId2378" location="!/railwayalp2018/status/1302904206387339265" xr:uid="{01B2A6DC-BAE9-4D5E-B9C4-DD0F4679CB24}"/>
    <hyperlink ref="V2273" r:id="rId2379" location="!/railwayalp2018/status/1302904206387339265" xr:uid="{C995B29A-F83E-4650-A45F-411BC5171F12}"/>
    <hyperlink ref="V2274" r:id="rId2380" location="!/railwayalp2018/status/1302904206387339265" xr:uid="{B33AA844-81AE-4E66-80D2-B723E93CD65C}"/>
    <hyperlink ref="V2275" r:id="rId2381" location="!/railwayalp2018/status/1302904231234400258" xr:uid="{302587FB-B81F-41BA-A452-663DA3BD6FF8}"/>
    <hyperlink ref="V2276" r:id="rId2382" location="!/railwayalp2018/status/1302904231234400258" xr:uid="{5DB2B75A-B21B-42BD-ABDE-C8AF002E9996}"/>
    <hyperlink ref="V2277" r:id="rId2383" location="!/railwayalp2018/status/1302904231234400258" xr:uid="{BF0ED104-701B-4132-B0A9-2E43A978D75B}"/>
    <hyperlink ref="V2278" r:id="rId2384" location="!/railwayalp2018/status/1302904231234400258" xr:uid="{BC6D8941-C3E6-4738-83FB-E9B7F3256527}"/>
    <hyperlink ref="V2279" r:id="rId2385" location="!/railwayalp2018/status/1302904231234400258" xr:uid="{F61C17A8-E5B5-4D9B-9C9C-F3DA6143BDBB}"/>
    <hyperlink ref="V2280" r:id="rId2386" location="!/nitinsocialist/status/1302897138184060931" xr:uid="{F6E232D9-9F43-4EC6-9F31-934B440A8E45}"/>
    <hyperlink ref="V2281" r:id="rId2387" location="!/nitinsocialist/status/1302897138184060931" xr:uid="{E2660FFA-184D-48BC-86D4-8A1183DE1090}"/>
    <hyperlink ref="V2282" r:id="rId2388" location="!/javed55764527/status/1302904237798625281" xr:uid="{2E11ECF4-9A4A-4E0D-930F-E348064F4A6C}"/>
    <hyperlink ref="V2283" r:id="rId2389" location="!/javed55764527/status/1302904237798625281" xr:uid="{2D27723D-C850-4B6D-BF1C-5BB47A329176}"/>
    <hyperlink ref="V2284" r:id="rId2390" location="!/javed55764527/status/1302904237798625281" xr:uid="{D9612143-5194-47E2-9F63-69D52F65EB00}"/>
    <hyperlink ref="V2285" r:id="rId2391" location="!/berojgarsks0/status/1302902364039380995" xr:uid="{99FAE8B3-D8EC-4DAF-A22F-34C5897C257B}"/>
    <hyperlink ref="V2286" r:id="rId2392" location="!/berojgarsks0/status/1302903619906203650" xr:uid="{7E532655-FC69-4D64-9414-1CF8AADB92B6}"/>
    <hyperlink ref="V2287" r:id="rId2393" location="!/berojgarsks0/status/1302901864892039169" xr:uid="{A031F2A6-6521-4468-B1FF-31CE411AC108}"/>
    <hyperlink ref="V2288" r:id="rId2394" location="!/berojgarsks0/status/1302903955312136194" xr:uid="{6D9DD57E-76A7-44A6-9B3E-1DE6F52FD9E6}"/>
    <hyperlink ref="V2289" r:id="rId2395" location="!/berojgarsks0/status/1302903985737670656" xr:uid="{B3FB4803-BC6C-4432-8B1B-9A52BD5E7092}"/>
    <hyperlink ref="V2290" r:id="rId2396" location="!/berojgarsks0/status/1302904238725427200" xr:uid="{20B9BD40-A19B-4C1E-AFD1-3EBDFE948DBB}"/>
    <hyperlink ref="V2291" r:id="rId2397" location="!/jeet0000143/status/1302904239019028480" xr:uid="{9A2B87EA-BD94-4C25-BFF6-21BE106A9D5C}"/>
    <hyperlink ref="V2292" r:id="rId2398" location="!/sujata50340362/status/1302904249416740864" xr:uid="{43101A0C-4233-49A1-97AD-DBBECAD853F0}"/>
    <hyperlink ref="V2293" r:id="rId2399" location="!/sujata50340362/status/1302904249416740864" xr:uid="{2B2076C8-6500-4966-8DFD-EE17C0BDE1FB}"/>
    <hyperlink ref="V2294" r:id="rId2400" location="!/sujata50340362/status/1302904249416740864" xr:uid="{D5423A6B-C9DD-42D6-A819-658B71B46FAB}"/>
    <hyperlink ref="V2295" r:id="rId2401" location="!/sujata50340362/status/1302904249416740864" xr:uid="{6DADCFCE-B0EA-4762-A57A-8BE2C3877E7D}"/>
    <hyperlink ref="V2296" r:id="rId2402" location="!/sujata50340362/status/1302904249416740864" xr:uid="{CA012AED-6E47-4228-99C3-CB7C38C53A2B}"/>
    <hyperlink ref="V2297" r:id="rId2403" location="!/sonukum24044216/status/1302904274024767489" xr:uid="{DE19A786-B5D7-409D-94A3-DDBD6F65C9C6}"/>
    <hyperlink ref="V2298" r:id="rId2404" location="!/harkesh91669703/status/1302904274456731648" xr:uid="{871FA0A0-702B-41D8-AEE2-D3A6C802331B}"/>
    <hyperlink ref="V2299" r:id="rId2405" location="!/harkesh91669703/status/1302902209772806145" xr:uid="{F9C8E056-02EA-4716-8A46-518A13F8C14E}"/>
    <hyperlink ref="V2300" r:id="rId2406" location="!/pushkarrajsinh1/status/1302904311916060672" xr:uid="{C0CC3BB0-7D65-4D82-BEE5-EDEF1248DDB8}"/>
    <hyperlink ref="V2301" r:id="rId2407" location="!/deepakjajoria4/status/1302904315862855681" xr:uid="{5815847E-8FDC-496A-83B4-71B53FA9C95B}"/>
    <hyperlink ref="V2302" r:id="rId2408" location="!/sangeeta_sanchi/status/1302904321911091200" xr:uid="{9EB3E3C6-92B3-4593-9E90-F05E65CFC770}"/>
    <hyperlink ref="V2303" r:id="rId2409" location="!/sangeeta_sanchi/status/1302904321911091200" xr:uid="{9D4DF334-1DB3-415E-8D68-E9A334B5E59E}"/>
    <hyperlink ref="V2304" r:id="rId2410" location="!/yadavvins/status/1302903885183426560" xr:uid="{00DF44CE-9242-4E49-BE32-EBFE7A6D7C9C}"/>
    <hyperlink ref="V2305" r:id="rId2411" location="!/yadavvins/status/1302903885183426560" xr:uid="{CBD1F1CF-4D6C-4BBE-B80F-21C93542FD9F}"/>
    <hyperlink ref="V2306" r:id="rId2412" location="!/yadavvins/status/1302903885183426560" xr:uid="{E4562C0A-98AC-4198-A88F-6E556B21E338}"/>
    <hyperlink ref="V2307" r:id="rId2413" location="!/yadavvins/status/1302903885183426560" xr:uid="{A2CF15A3-0E08-428D-80AA-DCE71B1CB17B}"/>
    <hyperlink ref="V2308" r:id="rId2414" location="!/yadavvins/status/1302903885183426560" xr:uid="{6A4243F4-EC77-406F-8F33-ADEF13CCEE64}"/>
    <hyperlink ref="V2309" r:id="rId2415" location="!/yadavvins/status/1302904327728558080" xr:uid="{19D250E2-336C-41A7-9E7B-8F5F89018DAB}"/>
    <hyperlink ref="V2310" r:id="rId2416" location="!/jignesh54104075/status/1302904332652666880" xr:uid="{12FF3EDA-E2F4-4F96-A9AA-402C499305F7}"/>
    <hyperlink ref="V2311" r:id="rId2417" location="!/yogesh93211870/status/1302904336876412930" xr:uid="{AB996D45-0227-4864-9F80-7991A0441715}"/>
    <hyperlink ref="V2312" r:id="rId2418" location="!/manishnarvari11/status/1302904354442080259" xr:uid="{3CC5DCF2-C110-4CFA-8183-393FAF6B5528}"/>
    <hyperlink ref="V2313" r:id="rId2419" location="!/bhavendrawanja1/status/1302904354588876802" xr:uid="{C2642CDE-9149-4CA0-8C01-2F60C099390E}"/>
    <hyperlink ref="V2314" r:id="rId2420" location="!/bhavendrawanja1/status/1302904354588876802" xr:uid="{EA7C925F-3989-447D-A912-67DFC83A6DE9}"/>
    <hyperlink ref="V2315" r:id="rId2421" location="!/nandlal80753719/status/1302904365896863745" xr:uid="{08A05A75-9A4B-4AD4-AD69-26E865FD743D}"/>
    <hyperlink ref="V2316" r:id="rId2422" location="!/nandlal80753719/status/1302904365896863745" xr:uid="{292F0D96-6F2B-45E5-8203-9E9105D5094B}"/>
    <hyperlink ref="V2317" r:id="rId2423" location="!/aamil_siddiqui/status/1302904389607317509" xr:uid="{57C6B947-D642-48C4-AB59-E420DDEA3595}"/>
    <hyperlink ref="V2318" r:id="rId2424" location="!/abhi_mor1/status/1302903597173100546" xr:uid="{E0C58688-74E3-46F4-9A9D-24D3EB399AEA}"/>
    <hyperlink ref="V2319" r:id="rId2425" location="!/abhi_mor1/status/1302903786235523072" xr:uid="{581541EF-F1E1-46E1-965A-405134E3501F}"/>
    <hyperlink ref="V2320" r:id="rId2426" location="!/binoy_r/status/1302900143663046656" xr:uid="{976A30A5-7959-486D-98CD-ED69F93B2EF5}"/>
    <hyperlink ref="V2321" r:id="rId2427" location="!/abhi_mor1/status/1302904422394077185" xr:uid="{DFA9D2CC-3FF2-4D0A-A094-800DCCA0DF42}"/>
    <hyperlink ref="V2322" r:id="rId2428" location="!/abhi_mor1/status/1302903722440155136" xr:uid="{565B8A0D-4C1A-4B4E-9ABB-338CBDB6C8CF}"/>
    <hyperlink ref="V2323" r:id="rId2429" location="!/abhi_mor1/status/1302904256177995776" xr:uid="{197B1A2A-12D8-4A33-A3E2-1748CB569AD4}"/>
    <hyperlink ref="V2324" r:id="rId2430" location="!/surendr32045048/status/1302904435249610753" xr:uid="{03E1EA77-F6B2-4132-9FAD-9F33B9C47E82}"/>
    <hyperlink ref="V2325" r:id="rId2431" location="!/udit68087428/status/1302904438453985281" xr:uid="{A8D1742B-1ED2-431E-AE40-2CA469FB81CC}"/>
    <hyperlink ref="V2326" r:id="rId2432" location="!/udit68087428/status/1302904438453985281" xr:uid="{89513541-8661-4E6A-BACA-410DE8441D63}"/>
    <hyperlink ref="V2327" r:id="rId2433" location="!/udit68087428/status/1302904438453985281" xr:uid="{619976CE-FC9C-4BDD-B667-A2A64244E93C}"/>
    <hyperlink ref="V2328" r:id="rId2434" location="!/udit68087428/status/1302904438453985281" xr:uid="{8C0298B2-94AD-4431-828E-DFD82DFB660B}"/>
    <hyperlink ref="V2329" r:id="rId2435" location="!/udit68087428/status/1302904438453985281" xr:uid="{935685BA-96FF-469E-8C57-CAC7A2505BE2}"/>
    <hyperlink ref="V2330" r:id="rId2436" location="!/himanshu86040/status/1302904445290733569" xr:uid="{A3B0BBB1-760A-46A8-BB36-555B3E2F53CA}"/>
    <hyperlink ref="V2331" r:id="rId2437" location="!/jannat_panchal/status/1302904123331813376" xr:uid="{E7DD627E-880E-4FD0-8C02-8D303B22076F}"/>
    <hyperlink ref="V2332" r:id="rId2438" location="!/jannat_panchal/status/1302904491373522946" xr:uid="{D3CA1489-1392-4DE8-A357-05A7A0C221FA}"/>
    <hyperlink ref="V2333" r:id="rId2439" location="!/selenophile210/status/1302904493424615424" xr:uid="{7C1ED7EF-354B-4756-8C50-058C968FFC81}"/>
    <hyperlink ref="V2334" r:id="rId2440" location="!/pawangothwal200/status/1302904512261152769" xr:uid="{9068B3BC-5F80-4295-A2F0-599FDC6D2A45}"/>
    <hyperlink ref="V2335" r:id="rId2441" location="!/yadavh566/status/1302898299565797376" xr:uid="{D73A8C0A-8661-43B5-A569-3046034A27F5}"/>
    <hyperlink ref="V2336" r:id="rId2442" location="!/yadavh566/status/1302901918742634498" xr:uid="{FD5F5E57-3866-464D-B8C3-59404BAF1F89}"/>
    <hyperlink ref="V2337" r:id="rId2443" location="!/yadavh566/status/1302894134051573760" xr:uid="{8E97DB90-A0DE-497D-90CE-0783711D55A5}"/>
    <hyperlink ref="V2338" r:id="rId2444" location="!/yadavh566/status/1302894207409897472" xr:uid="{4807DE09-9690-4D9D-BD7E-1E1872BBE09C}"/>
    <hyperlink ref="V2339" r:id="rId2445" location="!/yadavh566/status/1302897698287173638" xr:uid="{0C7CAEC5-27B1-4D7B-9C35-6C50523AF6A1}"/>
    <hyperlink ref="V2340" r:id="rId2446" location="!/yadavh566/status/1302897698287173638" xr:uid="{02D85517-AF35-4B95-977B-255C1F2DF2DB}"/>
    <hyperlink ref="V2341" r:id="rId2447" location="!/yadavh566/status/1302897724245684225" xr:uid="{ECEEBDD1-A880-4FB5-885D-DA4F7856A3EF}"/>
    <hyperlink ref="V2342" r:id="rId2448" location="!/yadavh566/status/1302898299565797376" xr:uid="{491E3211-392F-42A1-ADD0-28D0B47A7ED6}"/>
    <hyperlink ref="V2343" r:id="rId2449" location="!/yadavh566/status/1302898299565797376" xr:uid="{2A0F5DAF-4E60-44A6-A96E-22100AF7AA39}"/>
    <hyperlink ref="V2344" r:id="rId2450" location="!/yadavh566/status/1302898299565797376" xr:uid="{A81E6600-5449-4F78-A645-E576713CC86C}"/>
    <hyperlink ref="V2345" r:id="rId2451" location="!/yadavh566/status/1302898299565797376" xr:uid="{DE19313A-2AA0-43A5-8227-B0F32D4593D8}"/>
    <hyperlink ref="V2346" r:id="rId2452" location="!/yadavh566/status/1302898299565797376" xr:uid="{522CB94D-5F51-454D-9590-E5B83AB30ECD}"/>
    <hyperlink ref="V2347" r:id="rId2453" location="!/yadavh566/status/1302898299565797376" xr:uid="{AD5B9DB1-A842-434C-BEED-F3DCF7976D18}"/>
    <hyperlink ref="V2348" r:id="rId2454" location="!/yadavh566/status/1302898299565797376" xr:uid="{63506D5A-BBCF-46E8-9A38-8FD8158E0DBF}"/>
    <hyperlink ref="V2349" r:id="rId2455" location="!/yadavh566/status/1302900478401863680" xr:uid="{9A85D93A-54D2-4EEA-9535-814DC45AE387}"/>
    <hyperlink ref="V2350" r:id="rId2456" location="!/yadavh566/status/1302901918742634498" xr:uid="{4DCF1F0D-1063-46B9-AC0B-CD5C00125A1E}"/>
    <hyperlink ref="V2351" r:id="rId2457" location="!/yadavh566/status/1302901918742634498" xr:uid="{648B724B-86BF-452B-9C70-69B78A322E59}"/>
    <hyperlink ref="V2352" r:id="rId2458" location="!/yadavh566/status/1302901918742634498" xr:uid="{C3B31DFA-CEDD-4375-93A4-8C3DA9C1A67F}"/>
    <hyperlink ref="V2353" r:id="rId2459" location="!/yadavh566/status/1302901918742634498" xr:uid="{ACA23D2B-BE8D-42CC-9ED7-88AAC118792A}"/>
    <hyperlink ref="V2354" r:id="rId2460" location="!/yadavh566/status/1302901918742634498" xr:uid="{F6F7F61C-99E3-42CA-BC17-476FC2AFB66E}"/>
    <hyperlink ref="V2355" r:id="rId2461" location="!/yadavh566/status/1302902106399977472" xr:uid="{A50E2BCF-9126-49DD-B91D-39E38405E1BC}"/>
    <hyperlink ref="V2356" r:id="rId2462" location="!/yadavh566/status/1302902314156478464" xr:uid="{3E2DF550-B0D6-4215-B9B7-5064BC745FA6}"/>
    <hyperlink ref="V2357" r:id="rId2463" location="!/yadavh566/status/1302903426297114624" xr:uid="{4D73F878-D5EE-45E8-A44B-866AFDEEB09E}"/>
    <hyperlink ref="V2358" r:id="rId2464" location="!/yadavh566/status/1302903426297114624" xr:uid="{4822DC8E-0852-44A3-98A0-9B3FABD41179}"/>
    <hyperlink ref="V2359" r:id="rId2465" location="!/yadavh566/status/1302903546824728576" xr:uid="{78B7C872-304A-46E6-A596-63199F51EAC7}"/>
    <hyperlink ref="V2360" r:id="rId2466" location="!/yadavh566/status/1302903546824728576" xr:uid="{D5D3C63B-12CD-4CB9-9B06-4BCC7331DF36}"/>
    <hyperlink ref="V2361" r:id="rId2467" location="!/yadavh566/status/1302903546824728576" xr:uid="{3797DB18-2B33-4620-9697-A4E566F0C945}"/>
    <hyperlink ref="V2362" r:id="rId2468" location="!/yadavh566/status/1302903546824728576" xr:uid="{1FB5E48C-98B6-4DBF-A4D7-33BBE6E4A0E2}"/>
    <hyperlink ref="V2363" r:id="rId2469" location="!/yadavh566/status/1302903546824728576" xr:uid="{B8B136A7-765B-4C7B-802F-FF60728F79A1}"/>
    <hyperlink ref="V2364" r:id="rId2470" location="!/yadavh566/status/1302903546824728576" xr:uid="{4DF58F88-4B12-4B6E-BB13-DB3D8E9C3E29}"/>
    <hyperlink ref="V2365" r:id="rId2471" location="!/yadavh566/status/1302903546824728576" xr:uid="{EBAC7A7D-07EA-410A-823C-40D6E6129B22}"/>
    <hyperlink ref="V2366" r:id="rId2472" location="!/yadavh566/status/1302903546824728576" xr:uid="{01F30890-4540-4F04-9B3F-372A64919EA8}"/>
    <hyperlink ref="V2367" r:id="rId2473" location="!/yadavh566/status/1302903561693536257" xr:uid="{CB4748B8-59C7-4833-AFCB-55CAE76503B7}"/>
    <hyperlink ref="V2368" r:id="rId2474" location="!/yadavh566/status/1302903799808274439" xr:uid="{203702E8-D448-451E-8893-5870ABB417BA}"/>
    <hyperlink ref="V2369" r:id="rId2475" location="!/yadavh566/status/1302904507425153024" xr:uid="{81AE053B-6B61-458D-93F1-AABC319A7D82}"/>
    <hyperlink ref="V2370" r:id="rId2476" location="!/yadavh566/status/1302904507425153024" xr:uid="{376E7562-6EC3-4E3C-951B-918671509D64}"/>
    <hyperlink ref="V2371" r:id="rId2477" location="!/yadavh566/status/1302904507425153024" xr:uid="{6B0395D3-3FB3-46A8-81D2-338609D94372}"/>
    <hyperlink ref="V2372" r:id="rId2478" location="!/yadavh566/status/1302904507425153024" xr:uid="{A52BE94F-09BF-4129-8854-8E3AE0E9B23E}"/>
    <hyperlink ref="V2373" r:id="rId2479" location="!/yadavh566/status/1302904507425153024" xr:uid="{444F795D-A895-4E72-8E06-128D217FDD40}"/>
    <hyperlink ref="V2374" r:id="rId2480" location="!/yadavh566/status/1302904507425153024" xr:uid="{7F440AA9-0BF6-4524-A16B-AF64C1F861CA}"/>
    <hyperlink ref="V2375" r:id="rId2481" location="!/yadavh566/status/1302904507425153024" xr:uid="{BCDBD87D-B390-4215-9694-802A28357D04}"/>
    <hyperlink ref="V2376" r:id="rId2482" location="!/yadavh566/status/1302904507425153024" xr:uid="{88A5DF51-F171-4140-A9C0-03D2BE8B4091}"/>
    <hyperlink ref="V2377" r:id="rId2483" location="!/yadavh566/status/1302904517768278016" xr:uid="{6A17C834-A96E-4260-BA36-FB3E7793EB19}"/>
    <hyperlink ref="V2378" r:id="rId2484" location="!/yadavh566/status/1302904517768278016" xr:uid="{AC635F01-FF48-4951-9634-C4A40348AB51}"/>
    <hyperlink ref="V2379" r:id="rId2485" location="!/yadavh566/status/1302904517768278016" xr:uid="{BAA67761-6B9F-4BC6-A097-B445CCFA58F3}"/>
    <hyperlink ref="V2380" r:id="rId2486" location="!/yadavh566/status/1302904517768278016" xr:uid="{94551871-699B-48F7-B740-36F863A7855D}"/>
    <hyperlink ref="V2381" r:id="rId2487" location="!/yadavh566/status/1302904517768278016" xr:uid="{75DE60AA-74C2-4909-B7F1-48B7A69BABBF}"/>
    <hyperlink ref="V2382" r:id="rId2488" location="!/yadavh566/status/1302904517768278016" xr:uid="{CC812E24-324A-4D73-AB8B-86BE76270A34}"/>
    <hyperlink ref="V2383" r:id="rId2489" location="!/yadavh566/status/1302904517768278016" xr:uid="{8DC7789E-7E3F-4833-A92E-C4512AC44EE9}"/>
    <hyperlink ref="V2384" r:id="rId2490" location="!/yadavh566/status/1302904517768278016" xr:uid="{6F6EEBE6-962C-4EE0-A6BA-FD0A4FACCEBE}"/>
    <hyperlink ref="V2385" r:id="rId2491" location="!/kuldeep44575556/status/1302904524672098304" xr:uid="{DEB40AA3-4576-44D0-AB80-70312E4308E2}"/>
    <hyperlink ref="V2386" r:id="rId2492" location="!/mohsin94245714/status/1302904558339776512" xr:uid="{719D26FE-5858-4841-ACFF-56E525B4D43C}"/>
    <hyperlink ref="V2387" r:id="rId2493" location="!/awasthisatyam1/status/1302904579030351872" xr:uid="{4A255EAA-DAE0-4B02-AB90-A3BCFC17C759}"/>
    <hyperlink ref="V2388" r:id="rId2494" location="!/rahulsh57150974/status/1302904591042797568" xr:uid="{56D9EAB5-556D-4A05-A803-96FC14513BD7}"/>
    <hyperlink ref="V2389" r:id="rId2495" location="!/mukesh_verma5/status/1302904595350343680" xr:uid="{83E1F866-2624-4861-8137-A52C90A67509}"/>
    <hyperlink ref="V2390" r:id="rId2496" location="!/mukesh_verma5/status/1302904595350343680" xr:uid="{101C6243-72B1-4D1F-B9BF-8404BE8783E2}"/>
    <hyperlink ref="V2391" r:id="rId2497" location="!/n80003870/status/1302901087515500544" xr:uid="{058B6460-7645-4665-9676-5D76F5A2BD5B}"/>
    <hyperlink ref="V2392" r:id="rId2498" location="!/n80003870/status/1302901087515500544" xr:uid="{22E543BB-A0DB-4619-9A0A-9CB8E03A4860}"/>
    <hyperlink ref="V2393" r:id="rId2499" location="!/n80003870/status/1302904617294991360" xr:uid="{DC0921F6-0EEE-494F-AE3E-4865E5000728}"/>
    <hyperlink ref="V2394" r:id="rId2500" location="!/ruchi98886130/status/1302893865355980800" xr:uid="{20D92AA8-B8FE-41D9-9EDD-35641CF668D2}"/>
    <hyperlink ref="V2395" r:id="rId2501" location="!/ruchi98886130/status/1302893395866648577" xr:uid="{7AB957FF-85F1-4890-A2F0-FE54A69E362C}"/>
    <hyperlink ref="V2396" r:id="rId2502" location="!/ruchi98886130/status/1302904620100907008" xr:uid="{F9309BF4-9AD8-4368-BDE0-F1956F3C71D0}"/>
    <hyperlink ref="V2397" r:id="rId2503" location="!/pannela43297287/status/1302904629357940736" xr:uid="{8B0F3E06-455B-4024-A8C3-9F03BBF60D35}"/>
    <hyperlink ref="V2398" r:id="rId2504" location="!/silawatvivek/status/1302904636831981568" xr:uid="{001FDA46-427C-4365-8C6F-DF26FA68708F}"/>
    <hyperlink ref="V2399" r:id="rId2505" location="!/ashutosh903240/status/1302902264546209799" xr:uid="{4B0392A0-771F-4E68-9066-7A91451D0844}"/>
    <hyperlink ref="V2400" r:id="rId2506" location="!/ashutosh903240/status/1302902264546209799" xr:uid="{9AEC26EA-F3DE-44DD-8489-28D1CB09CF89}"/>
    <hyperlink ref="V2401" r:id="rId2507" location="!/ashutosh903240/status/1302902264546209799" xr:uid="{90A15C67-6DC0-43BD-AC2A-270340744CAC}"/>
    <hyperlink ref="V2402" r:id="rId2508" location="!/ashutosh903240/status/1302902264546209799" xr:uid="{EF9B9088-8119-453E-8C68-AEF31C3FD858}"/>
    <hyperlink ref="V2403" r:id="rId2509" location="!/ashutosh903240/status/1302902264546209799" xr:uid="{4EC77B8C-6567-48AE-AC7B-983DAD0A80BE}"/>
    <hyperlink ref="V2404" r:id="rId2510" location="!/ashutosh903240/status/1302902264546209799" xr:uid="{B4FA2FB0-C1CF-4D69-B98E-91A938D99AD1}"/>
    <hyperlink ref="V2405" r:id="rId2511" location="!/ashutosh903240/status/1302902264546209799" xr:uid="{2FD1437A-CCA7-4E0F-809E-C6B3A6DCC425}"/>
    <hyperlink ref="V2406" r:id="rId2512" location="!/ashutosh903240/status/1302902264546209799" xr:uid="{A7FFD996-8C5E-4247-9CEF-522D34F7734E}"/>
    <hyperlink ref="V2407" r:id="rId2513" location="!/ashutosh903240/status/1302904638262226944" xr:uid="{FC0EEAE0-4BEE-4E44-BAF5-F0170BD253D2}"/>
    <hyperlink ref="V2408" r:id="rId2514" location="!/ashutosh903240/status/1302904638262226944" xr:uid="{1073383E-0C5D-47CC-BE56-1E567E0906EE}"/>
    <hyperlink ref="V2409" r:id="rId2515" location="!/ashutosh903240/status/1302904638262226944" xr:uid="{F462B750-1B30-4BCD-8342-E1504199B9C7}"/>
    <hyperlink ref="V2410" r:id="rId2516" location="!/ashutosh903240/status/1302904638262226944" xr:uid="{903654C8-AD79-4C43-AB96-58308397BAE9}"/>
    <hyperlink ref="V2411" r:id="rId2517" location="!/ashutosh903240/status/1302904638262226944" xr:uid="{39A11F59-8315-4D0A-BE64-C2B324CC774E}"/>
    <hyperlink ref="V2412" r:id="rId2518" location="!/ashutosh903240/status/1302904638262226944" xr:uid="{043DBB35-6DA6-4158-9909-120244505ED4}"/>
    <hyperlink ref="V2413" r:id="rId2519" location="!/ashutosh903240/status/1302904638262226944" xr:uid="{657E7637-BD34-4955-B05D-0F2AFB6E59C5}"/>
    <hyperlink ref="V2414" r:id="rId2520" location="!/ashutosh903240/status/1302904638262226944" xr:uid="{2F641D27-0DB5-4E87-94D9-0C60EC75F307}"/>
    <hyperlink ref="V2415" r:id="rId2521" location="!/wahidhusain8/status/1302898667414671361" xr:uid="{FC4129C5-1974-43CB-B62A-59C8A10DC7C6}"/>
    <hyperlink ref="V2416" r:id="rId2522" location="!/wahidhusain8/status/1302904673490227200" xr:uid="{BB92C211-6424-4B25-9427-AB481406B886}"/>
    <hyperlink ref="V2417" r:id="rId2523" location="!/delinquentindia/status/1302903979404214275" xr:uid="{EE5B2BC0-74AE-4C0B-834F-078A712F6B9E}"/>
    <hyperlink ref="V2418" r:id="rId2524" location="!/delinquentindia/status/1302904691584413696" xr:uid="{79E29377-370F-439D-82E6-B0CD755E7095}"/>
    <hyperlink ref="V2419" r:id="rId2525" location="!/usha_rahi/status/1302903773392547841" xr:uid="{FCCF2B42-768E-4AE1-B7C1-CBFB846FDFB4}"/>
    <hyperlink ref="V2420" r:id="rId2526" location="!/usha_rahi/status/1302904692423311361" xr:uid="{25AD2DD5-4AB2-4A63-88B5-566F5ABD6A4D}"/>
    <hyperlink ref="V2421" r:id="rId2527" location="!/manishvats6/status/1302904719036174336" xr:uid="{A44F137E-77A0-4927-81B2-4C1BD921953B}"/>
    <hyperlink ref="V2422" r:id="rId2528" location="!/motiyanisagar/status/1302904737583362048" xr:uid="{2D215ACE-F681-4965-A9F6-4FCF60DC7A45}"/>
    <hyperlink ref="V2423" r:id="rId2529" location="!/up37_sonu/status/1302904738447466496" xr:uid="{24B6B168-279A-4170-A954-FCAC44F9F120}"/>
    <hyperlink ref="V2424" r:id="rId2530" location="!/up37_sonu/status/1302904026174877696" xr:uid="{EADFAE5B-F852-4696-B008-3007DE83F859}"/>
    <hyperlink ref="V2425" r:id="rId2531" location="!/up37_sonu/status/1302904129145065472" xr:uid="{99CA33D4-5753-4147-8684-D149AEE6CE65}"/>
    <hyperlink ref="V2426" r:id="rId2532" location="!/up37_sonu/status/1302904714665709568" xr:uid="{BFDB6DD2-4600-44DC-A2F0-E2543D4E1059}"/>
    <hyperlink ref="V2427" r:id="rId2533" location="!/up37_sonu/status/1302904738447466496" xr:uid="{79C4C2E1-1E34-4E33-AB34-0793D11F3E9F}"/>
    <hyperlink ref="V2428" r:id="rId2534" location="!/sarfara38498206/status/1302904496717139971" xr:uid="{67D8F0DB-CA49-4342-A4A9-A6265A9CA0F4}"/>
    <hyperlink ref="V2429" r:id="rId2535" location="!/sarfara38498206/status/1302904526848978944" xr:uid="{46A37222-6BC2-4DA6-9549-B8103AB0051E}"/>
    <hyperlink ref="V2430" r:id="rId2536" location="!/pilotpragpura/status/1302899343419084801" xr:uid="{0D62357C-8FFB-4C05-90F0-FD1EC6575547}"/>
    <hyperlink ref="V2431" r:id="rId2537" location="!/sarfara38498206/status/1302904755803492352" xr:uid="{4BAE91D4-38DA-494C-97AF-6D94F58F5850}"/>
    <hyperlink ref="V2432" r:id="rId2538" location="!/sarfara38498206/status/1302900854303764481" xr:uid="{0C6B10B9-3A7F-41DB-8594-BD0790DDA516}"/>
    <hyperlink ref="V2433" r:id="rId2539" location="!/sarfara38498206/status/1302900935832690689" xr:uid="{E4B61673-2326-455F-8740-0A284B6ABD3F}"/>
    <hyperlink ref="V2434" r:id="rId2540" location="!/sarfara38498206/status/1302903545306415105" xr:uid="{C87BA82A-DDE4-41A6-BB7A-7A39BAACED61}"/>
    <hyperlink ref="V2435" r:id="rId2541" location="!/sarfara38498206/status/1302903671999533056" xr:uid="{DA9A092F-4CCD-4CBB-9059-8019AD00CF82}"/>
    <hyperlink ref="V2436" r:id="rId2542" location="!/sarfara38498206/status/1302903701095346181" xr:uid="{B1FA2DB6-443E-47E0-9307-13B16F681694}"/>
    <hyperlink ref="V2437" r:id="rId2543" location="!/sarfara38498206/status/1302903701095346181" xr:uid="{EF0065AB-AB5D-4C00-9B0B-06410D7F8DCE}"/>
    <hyperlink ref="V2438" r:id="rId2544" location="!/sarfara38498206/status/1302904755803492352" xr:uid="{6C7C5FAA-340F-447B-AC65-937BF8CA4247}"/>
    <hyperlink ref="V2439" r:id="rId2545" location="!/pt_689/status/1302904759741865986" xr:uid="{604FC21C-2EEC-4FBA-82C9-54628CED6A45}"/>
    <hyperlink ref="V2440" r:id="rId2546" location="!/sameerk25231361/status/1302904761822244864" xr:uid="{EA19D603-D730-4E2A-9EF7-E621C5490451}"/>
    <hyperlink ref="V2441" r:id="rId2547" location="!/virenyadav71/status/1302904773553733633" xr:uid="{940072C0-E3CA-42DD-A376-FF55B1DD32BB}"/>
    <hyperlink ref="V2442" r:id="rId2548" location="!/antibhakt5/status/1302904790616215552" xr:uid="{49AE408B-FA44-4320-A63C-32F35BAB4E84}"/>
    <hyperlink ref="V2443" r:id="rId2549" location="!/tanu64889681/status/1302904795531894784" xr:uid="{253B58AE-6DC2-4D62-8BDA-9485482DAE4A}"/>
    <hyperlink ref="V2444" r:id="rId2550" location="!/rmakshaybhatt/status/1302904805652795394" xr:uid="{4D9D9690-CCCC-4942-BC95-D1DA92FF98C5}"/>
    <hyperlink ref="V2445" r:id="rId2551" location="!/ratanjee19/status/1302898507402145798" xr:uid="{0D0806E9-28AF-4ED1-BA3F-46789DD7D371}"/>
    <hyperlink ref="V2446" r:id="rId2552" location="!/ratanjee19/status/1302898507402145798" xr:uid="{3791E6E2-A56C-4572-AD42-F61D3696A811}"/>
    <hyperlink ref="V2447" r:id="rId2553" location="!/ratanjee19/status/1302898507402145798" xr:uid="{CC35074B-1A4A-49E2-8AB9-8E0B06291AFD}"/>
    <hyperlink ref="V2448" r:id="rId2554" location="!/ratanjee19/status/1302898507402145798" xr:uid="{DB74704A-B254-4C34-8161-6DD1944F3B34}"/>
    <hyperlink ref="V2449" r:id="rId2555" location="!/ratanjee19/status/1302898507402145798" xr:uid="{5565348F-719F-402D-8EE9-FEFB73F553E3}"/>
    <hyperlink ref="V2450" r:id="rId2556" location="!/ratanjee19/status/1302898507402145798" xr:uid="{1D9151C2-52EC-4B57-B1AE-E7751884A8E2}"/>
    <hyperlink ref="V2451" r:id="rId2557" location="!/ratanjee19/status/1302904817942032391" xr:uid="{A1B825CF-4C35-4416-AAE7-DCD4CED9F6B0}"/>
    <hyperlink ref="V2452" r:id="rId2558" location="!/ratanjee19/status/1302898507402145798" xr:uid="{073F1870-9983-4007-9CCA-22A924933D9C}"/>
    <hyperlink ref="V2453" r:id="rId2559" location="!/ratanjee19/status/1302904817942032391" xr:uid="{683C8ED8-E437-4C05-B24B-1E957F0651B8}"/>
    <hyperlink ref="V2454" r:id="rId2560" location="!/shivam__ji/status/1302904824178995200" xr:uid="{905C32CF-87E8-467D-BF1F-5E2E6CBD331C}"/>
    <hyperlink ref="V2455" r:id="rId2561" location="!/karanve15143199/status/1302904850657681410" xr:uid="{77753168-D525-477C-A732-6569ADB3BF0C}"/>
    <hyperlink ref="V2456" r:id="rId2562" location="!/arvindk51679896/status/1302904868122705920" xr:uid="{83DB2B0F-E94A-498F-B265-252A8426449D}"/>
    <hyperlink ref="V2457" r:id="rId2563" location="!/priyank80474825/status/1302904877035581442" xr:uid="{2AD96327-DBDA-4303-BC54-B5281CAAB9A4}"/>
    <hyperlink ref="V2458" r:id="rId2564" location="!/priyank80474825/status/1302904877035581442" xr:uid="{13C7030E-C87F-4E52-8B37-F7B014A371F1}"/>
    <hyperlink ref="V2459" r:id="rId2565" location="!/priyank80474825/status/1302904877035581442" xr:uid="{71C765D4-9A30-4790-8EB2-8C161891EAAA}"/>
    <hyperlink ref="V2460" r:id="rId2566" location="!/vatsalsrivasta6/status/1302904771972538368" xr:uid="{409A9A05-0098-494E-BB56-13C467E4F184}"/>
    <hyperlink ref="V2461" r:id="rId2567" location="!/vatsalsrivasta6/status/1302904771972538368" xr:uid="{B1510411-6F41-4886-87F8-C7D4E00C580C}"/>
    <hyperlink ref="V2462" r:id="rId2568" location="!/vatsalsrivasta6/status/1302904877241131010" xr:uid="{792BC38F-6E16-45E0-ACCD-8ACD255BF260}"/>
    <hyperlink ref="V2463" r:id="rId2569" location="!/journalistmetro/status/1302904884497231873" xr:uid="{14EACAF3-10AF-479F-86AF-4F1573965B28}"/>
    <hyperlink ref="V2464" r:id="rId2570" location="!/ajayrajekd56/status/1302904901106720768" xr:uid="{78BD8C74-020D-467B-ACF9-0039699D6A18}"/>
    <hyperlink ref="V2465" r:id="rId2571" location="!/akkki02839592/status/1302896250014949376" xr:uid="{B710684C-CF53-4DF1-B59B-6A4381ACEF7C}"/>
    <hyperlink ref="V2466" r:id="rId2572" location="!/akkki02839592/status/1302896484925337600" xr:uid="{18AC035B-182D-4906-A63D-770ED255A955}"/>
    <hyperlink ref="V2467" r:id="rId2573" location="!/akkki02839592/status/1302900373435244545" xr:uid="{AF89B38E-6FF5-44EF-803E-B08EA6D80B9C}"/>
    <hyperlink ref="V2468" r:id="rId2574" location="!/suryapsingh_ias/status/1302897055669469186" xr:uid="{1FC7FA32-13F0-42DB-9D32-C72724E65EE0}"/>
    <hyperlink ref="V2469" r:id="rId2575" location="!/rajurajaketawah/status/1302897343679741953" xr:uid="{2ADDB8FF-CF1B-4A31-B711-3486987A457F}"/>
    <hyperlink ref="V2470" r:id="rId2576" location="!/gyb_uttarprades/status/1302899117845147649" xr:uid="{ADBF0346-C63D-46F2-ACDF-B24BB4EA1F48}"/>
    <hyperlink ref="V2471" r:id="rId2577" location="!/gyb_uttarprades/status/1302899341971976192" xr:uid="{8A3CEA35-4B52-48C5-A2C8-A8F8905BF573}"/>
    <hyperlink ref="V2472" r:id="rId2578" location="!/gyb_uttarprades/status/1302899369977417729" xr:uid="{616F3259-43E6-4583-BE29-CA0331E1D7AF}"/>
    <hyperlink ref="V2473" r:id="rId2579" location="!/gyb_uttarprades/status/1302899481701003264" xr:uid="{DB5C8007-D045-4D9F-BA6F-B77060120666}"/>
    <hyperlink ref="V2474" r:id="rId2580" location="!/gyb_uttarprades/status/1302899509043687424" xr:uid="{7BE69195-A5FD-4EA0-BA73-6E9B23D34363}"/>
    <hyperlink ref="V2475" r:id="rId2581" location="!/gyb_uttarprades/status/1302899512575291392" xr:uid="{EC59ABD7-7823-430F-B667-9EB7347F826C}"/>
    <hyperlink ref="V2476" r:id="rId2582" location="!/rajurajaketawah/status/1302900677727805440" xr:uid="{5D952B5D-6EDD-49CE-B663-FBF378EF60E9}"/>
    <hyperlink ref="V2477" r:id="rId2583" location="!/rajurajaketawah/status/1302893241814007810" xr:uid="{65D414CC-058E-4E3C-A9F9-69606717D4CA}"/>
    <hyperlink ref="V2478" r:id="rId2584" location="!/rajurajaketawah/status/1302896917039341569" xr:uid="{A600FFE7-F9E3-460E-BBB9-BE2FF0B299F3}"/>
    <hyperlink ref="V2479" r:id="rId2585" location="!/rajurajaketawah/status/1302897343679741953" xr:uid="{7F5A6F1E-BABA-4F5C-86B6-2CAB2ECD1DF9}"/>
    <hyperlink ref="V2480" r:id="rId2586" location="!/rajurajaketawah/status/1302900641723891715" xr:uid="{CFC2E9B8-5542-424E-A2B6-013497C94195}"/>
    <hyperlink ref="V2481" r:id="rId2587" location="!/rajurajaketawah/status/1302900770048675840" xr:uid="{8FD2A504-DCFA-4B62-B466-7AB43DA3D9E9}"/>
    <hyperlink ref="V2482" r:id="rId2588" location="!/rajurajaketawah/status/1302904915761659905" xr:uid="{8FF0419D-4F4C-4C6E-856C-CBABE8E47118}"/>
    <hyperlink ref="V2483" r:id="rId2589" location="!/veerfagga/status/1302904930693296129" xr:uid="{C1436EFA-A4E3-46B0-83C7-5AA56BD79F5A}"/>
    <hyperlink ref="V2484" r:id="rId2590" location="!/veerfagga/status/1302904849667780608" xr:uid="{AAFC41CE-1F39-4B70-BC5B-5EE6D1124457}"/>
    <hyperlink ref="V2485" r:id="rId2591" location="!/sanjeevnitv/status/1302904935818772480" xr:uid="{A7AE7052-B4C9-4C8E-84AC-4BF5D337505E}"/>
    <hyperlink ref="V2486" r:id="rId2592" location="!/pravinb34487530/status/1302904960254844928" xr:uid="{031304E9-AA53-4B97-89C6-A096A163AD28}"/>
    <hyperlink ref="V2487" r:id="rId2593" location="!/vishal38956423/status/1302904972300881921" xr:uid="{2742D490-E32B-40D6-A9F9-24165D4FC7D3}"/>
    <hyperlink ref="V2488" r:id="rId2594" location="!/manishsinghgzb/status/1302904973454315521" xr:uid="{6896286E-E83C-4DAB-B3A0-9D45A1583305}"/>
    <hyperlink ref="V2489" r:id="rId2595" location="!/shailen27741791/status/1302904731551977472" xr:uid="{F5BD7C5A-EB49-4115-9EE4-30C5DC720935}"/>
    <hyperlink ref="V2490" r:id="rId2596" location="!/shailen27741791/status/1302904976180535296" xr:uid="{347A6902-DC39-43FA-8352-ED9F5AF77CE0}"/>
    <hyperlink ref="V2491" r:id="rId2597" location="!/vikramk61310878/status/1302904985777090560" xr:uid="{B7AB1187-988A-4282-B7F6-FB79E0B893B3}"/>
    <hyperlink ref="V2492" r:id="rId2598" location="!/bharat24news1/status/1302904994941734912" xr:uid="{EEA1CF1D-80D1-4004-A5FE-3C6E7DA4CFF6}"/>
    <hyperlink ref="V2493" r:id="rId2599" location="!/aquariusmediaa/status/1302905001484808193" xr:uid="{A2E2CC35-56B4-480C-95FC-ED07921046B7}"/>
    <hyperlink ref="V2494" r:id="rId2600" location="!/vikashtiwari980/status/1302894743412551682" xr:uid="{A1B9625C-D57D-479F-AF65-6B943368032B}"/>
    <hyperlink ref="V2495" r:id="rId2601" location="!/akhilesh010719/status/1302899408640507906" xr:uid="{92EA8075-3980-4079-8278-A47A85AC7F18}"/>
    <hyperlink ref="V2496" r:id="rId2602" location="!/akhilesh010719/status/1302899662588846082" xr:uid="{5318347C-FC91-4FB6-906F-00ABE94B2C8E}"/>
    <hyperlink ref="V2497" r:id="rId2603" location="!/vikashtiwari980/status/1302894791068327944" xr:uid="{0766F2B0-48F1-42C5-9377-B7C225EC6CD3}"/>
    <hyperlink ref="V2498" r:id="rId2604" location="!/vikashtiwari980/status/1302904873239760896" xr:uid="{DDE82756-CE61-4246-A239-6EC912C70844}"/>
    <hyperlink ref="V2499" r:id="rId2605" location="!/vikashtiwari980/status/1302904924913545217" xr:uid="{5F95C7EA-9C9C-4D10-B9A2-B5067EFC7261}"/>
    <hyperlink ref="V2500" r:id="rId2606" location="!/vikashtiwari980/status/1302905026587684867" xr:uid="{690EA819-982C-4DAB-9698-3ACFDCD94CB0}"/>
    <hyperlink ref="V2501" r:id="rId2607" location="!/vikashtiwari980/status/1302894743412551682" xr:uid="{1FFDBD17-6B93-435E-9D0B-70991CD3480E}"/>
    <hyperlink ref="V2502" r:id="rId2608" location="!/vikashtiwari980/status/1302902556167794694" xr:uid="{8D2F3C4D-89D3-4262-B9CD-4BE146DB0F1F}"/>
    <hyperlink ref="V2503" r:id="rId2609" location="!/suhailsamajwadi/status/1302905061345959936" xr:uid="{72348D88-47DB-42B5-BA6F-4DBDEE1B83C5}"/>
    <hyperlink ref="V2504" r:id="rId2610" location="!/team_ravindra/status/1302905073207398401" xr:uid="{0BCB0D6A-276A-42AA-9F94-E0E9AE84EAFF}"/>
    <hyperlink ref="V2505" r:id="rId2611" location="!/satyendratata/status/1302905091263848449" xr:uid="{4877B5A5-6FC3-4046-B28F-1DE31443176E}"/>
    <hyperlink ref="V2506" r:id="rId2612" location="!/satyendratata/status/1302905091263848449" xr:uid="{F0F74901-2439-47A6-9A06-8630E0CE25FE}"/>
    <hyperlink ref="V2507" r:id="rId2613" location="!/bittush61186845/status/1302904689713848321" xr:uid="{17BD2685-348F-45E8-BC70-155A8E7AE538}"/>
    <hyperlink ref="V2508" r:id="rId2614" location="!/bittush61186845/status/1302904689713848321" xr:uid="{80997C0A-0606-40C4-A054-AD68B402ACB7}"/>
    <hyperlink ref="V2509" r:id="rId2615" location="!/bittush61186845/status/1302904689713848321" xr:uid="{1E1B10DA-CB6D-447F-B31D-89F0A316FFDB}"/>
    <hyperlink ref="V2510" r:id="rId2616" location="!/bittush61186845/status/1302904689713848321" xr:uid="{820E08AC-A927-4B1C-ADFE-966CEF95833F}"/>
    <hyperlink ref="V2511" r:id="rId2617" location="!/bittush61186845/status/1302904689713848321" xr:uid="{B4935AE7-8E2B-4610-A06F-F6F8567D2E6F}"/>
    <hyperlink ref="V2512" r:id="rId2618" location="!/bittush61186845/status/1302905104043896832" xr:uid="{1E8012FC-25E6-4B26-BF08-7D7603E7E4B8}"/>
    <hyperlink ref="V2513" r:id="rId2619" location="!/adityay81476751/status/1302905107172868097" xr:uid="{21D8BDEE-B90F-44D2-BE1D-DBBADFF2B1CB}"/>
    <hyperlink ref="V2514" r:id="rId2620" location="!/its_abshk/status/1302905107525197824" xr:uid="{A3534859-1062-4398-B072-20A27746667D}"/>
    <hyperlink ref="V2515" r:id="rId2621" location="!/satyend72283250/status/1302905107680342016" xr:uid="{207607AA-01E0-4DD8-B593-5DFB5A8868AE}"/>
    <hyperlink ref="V2516" r:id="rId2622" location="!/satyend72283250/status/1302905107680342016" xr:uid="{8857A7B5-D247-4201-A752-4725932AE45C}"/>
    <hyperlink ref="V2517" r:id="rId2623" location="!/satyend72283250/status/1302905107680342016" xr:uid="{D28EBBA1-4943-4321-83E6-9B82DDA95D5A}"/>
    <hyperlink ref="V2518" r:id="rId2624" location="!/satyend72283250/status/1302905107680342016" xr:uid="{D87BD4EE-890B-426B-A6DA-B7C21294E5C6}"/>
    <hyperlink ref="V2519" r:id="rId2625" location="!/satyend72283250/status/1302905107680342016" xr:uid="{F0EA4187-D205-42E2-B4CD-A5DC89DD57C7}"/>
    <hyperlink ref="V2520" r:id="rId2626" location="!/satyend72283250/status/1302905107680342016" xr:uid="{36B4C9E8-DFD1-4183-80CC-828DDE20B591}"/>
    <hyperlink ref="V2521" r:id="rId2627" location="!/satyend72283250/status/1302905107680342016" xr:uid="{DB56FD60-C03C-4306-8FF8-1CC621838C32}"/>
    <hyperlink ref="V2522" r:id="rId2628" location="!/satyend72283250/status/1302905107680342016" xr:uid="{16B8B799-CB86-4129-B8A0-E746B1A92776}"/>
    <hyperlink ref="V2523" r:id="rId2629" location="!/therenukagautam/status/1302905156682407946" xr:uid="{1DB48F3C-4C17-493B-9DD5-CAFC5C9188B9}"/>
    <hyperlink ref="V2524" r:id="rId2630" location="!/tuhinchutibhat1/status/1302905165767467011" xr:uid="{9F6F96CB-8258-4845-B598-87542F82CBA3}"/>
    <hyperlink ref="V2525" r:id="rId2631" location="!/tuhinchutibhat1/status/1302905165767467011" xr:uid="{F5F9720B-F0F7-4435-8D72-727C580E7C6E}"/>
    <hyperlink ref="V2526" r:id="rId2632" location="!/ashishk21193078/status/1302905171723218944" xr:uid="{44D16E6A-2B0B-4AB6-A014-E744A1ADAE6D}"/>
    <hyperlink ref="V2527" r:id="rId2633" location="!/kamrulhasankh12/status/1302902866886242305" xr:uid="{E3E5EA77-7101-4F79-9D15-6FBD5798F834}"/>
    <hyperlink ref="V2528" r:id="rId2634" location="!/kamrulhasankh12/status/1302903427425591296" xr:uid="{36E18A47-F3F3-456A-B3F4-C6BAA2C60C64}"/>
    <hyperlink ref="V2529" r:id="rId2635" location="!/kamrulhasankh12/status/1302904291808731143" xr:uid="{FA9871AB-FD5D-41D6-9115-C9536F18DBA6}"/>
    <hyperlink ref="V2530" r:id="rId2636" location="!/kamrulhasankh12/status/1302904691051855872" xr:uid="{3A397BA6-EB73-4070-A410-17C6DF0B7F66}"/>
    <hyperlink ref="V2531" r:id="rId2637" location="!/kamrulhasankh12/status/1302905081474568193" xr:uid="{9F4C401B-927C-46C1-B489-57D0FFD2D0C8}"/>
    <hyperlink ref="V2532" r:id="rId2638" location="!/kamrulhasankh12/status/1302905209438572544" xr:uid="{2B5359CB-B938-41A1-9B04-A2F63EF37459}"/>
    <hyperlink ref="V2533" r:id="rId2639" location="!/hemantk74570802/status/1302905223023714305" xr:uid="{AEFF3520-1E4A-406D-8257-1A9A5A032D50}"/>
    <hyperlink ref="V2534" r:id="rId2640" location="!/vinaypal7384/status/1302905231160741888" xr:uid="{015156E9-714E-478E-B9AD-92CE43FF860E}"/>
    <hyperlink ref="V2535" r:id="rId2641" location="!/vikrant11816031/status/1302905236260941826" xr:uid="{2D55B56A-E2D3-4A0D-96DB-211A6041F446}"/>
    <hyperlink ref="V2536" r:id="rId2642" location="!/vikrant11816031/status/1302905236260941826" xr:uid="{36ACA886-1E51-44E0-B4A1-1918D6C07505}"/>
    <hyperlink ref="V2537" r:id="rId2643" location="!/mohdsal70315720/status/1302902053807685633" xr:uid="{65E98BC4-D05E-433D-8004-C4BD82B64DEB}"/>
    <hyperlink ref="V2538" r:id="rId2644" location="!/mohdsal70315720/status/1302905243433234432" xr:uid="{7B5B0A45-5B9E-4D92-8F8A-F3BAE8268050}"/>
    <hyperlink ref="V2539" r:id="rId2645" location="!/mdkhaninc_/status/1302905243479322624" xr:uid="{7B8060FA-4765-4E40-9960-1798FF37CE54}"/>
    <hyperlink ref="V2540" r:id="rId2646" location="!/rameshc07418827/status/1302905245563904001" xr:uid="{7DFDE15E-58DD-49E1-9595-EE74081072C2}"/>
    <hyperlink ref="V2541" r:id="rId2647" location="!/ambrish13329628/status/1302900218342465536" xr:uid="{FA5E39FE-0A94-4104-9BAB-45148270B839}"/>
    <hyperlink ref="V2542" r:id="rId2648" location="!/ambrish13329628/status/1302901039423565824" xr:uid="{017AB40F-0C1F-47BB-B124-80240E373996}"/>
    <hyperlink ref="V2543" r:id="rId2649" location="!/ambrish13329628/status/1302901226502156288" xr:uid="{2746216A-0A9F-4646-858F-A6D97A39CA80}"/>
    <hyperlink ref="V2544" r:id="rId2650" location="!/ambrish13329628/status/1302901868503289857" xr:uid="{C3D11D2E-4F05-4617-B069-3D2B6569BA9E}"/>
    <hyperlink ref="V2545" r:id="rId2651" location="!/ambrish13329628/status/1302902308657721344" xr:uid="{3E036EA7-14AD-45B6-AF83-55CE762986A3}"/>
    <hyperlink ref="V2546" r:id="rId2652" location="!/ambrish13329628/status/1302902416577159170" xr:uid="{178A4CB1-3955-4EBD-BEE2-706FFC4256CB}"/>
    <hyperlink ref="V2547" r:id="rId2653" location="!/ambrish13329628/status/1302902449624109056" xr:uid="{728AFE57-E5E9-4BAE-BC59-97CB287667AD}"/>
    <hyperlink ref="V2548" r:id="rId2654" location="!/ambrish13329628/status/1302902764876390400" xr:uid="{760006D6-A486-4E0D-8548-5A7F4B54582B}"/>
    <hyperlink ref="V2549" r:id="rId2655" location="!/ambrish13329628/status/1302902764876390400" xr:uid="{BA9DADA2-7A9C-4B55-9971-C6898E813AA2}"/>
    <hyperlink ref="V2550" r:id="rId2656" location="!/ambrish13329628/status/1302905306494582786" xr:uid="{78052D35-8526-4CC8-BD5F-77227B4E64D6}"/>
    <hyperlink ref="V2551" r:id="rId2657" location="!/anuj_yadav7/status/1302905313142726657" xr:uid="{7E263AE7-3E6F-4714-B5DB-0535D2F62166}"/>
    <hyperlink ref="V2552" r:id="rId2658" location="!/vipinpa1234567/status/1302905316846100480" xr:uid="{4BD8C4AE-0EC8-47A3-A326-D3A0A6113CC1}"/>
    <hyperlink ref="V2553" r:id="rId2659" location="!/harendra2021/status/1302905318322577408" xr:uid="{E5D653C6-5E1C-4832-8217-F9F74FC3E3EF}"/>
    <hyperlink ref="V2554" r:id="rId2660" location="!/winnersasia/status/1302905348760588288" xr:uid="{653D85EE-F2E7-4196-B1E6-8519E412D18B}"/>
    <hyperlink ref="V2555" r:id="rId2661" location="!/dogawithinc/status/1302903367040217088" xr:uid="{6F1912C5-A9FF-4E63-88F7-E6B65A9BFB83}"/>
    <hyperlink ref="V2556" r:id="rId2662" location="!/dogawithinc/status/1302905358642491392" xr:uid="{EA0EC1B9-4447-4118-B4C6-A174B2B649A3}"/>
    <hyperlink ref="V2557" r:id="rId2663" location="!/advrahuly/status/1302903625967005697" xr:uid="{90FAACF7-AF54-44B9-A682-8B77A881725B}"/>
    <hyperlink ref="V2558" r:id="rId2664" location="!/sonamya33113468/status/1302904285227753472" xr:uid="{525D7C50-D466-4DEB-95C2-7584C03FC6A4}"/>
    <hyperlink ref="V2559" r:id="rId2665" location="!/sonamya33113468/status/1302904267141910531" xr:uid="{32DB2729-F369-4707-994E-E5E584E2CE0D}"/>
    <hyperlink ref="V2560" r:id="rId2666" location="!/sonamya33113468/status/1302904267141910531" xr:uid="{8CB28E3D-2794-4F08-95C5-ED0A4938615D}"/>
    <hyperlink ref="V2561" r:id="rId2667" location="!/sonamya33113468/status/1302905367391657985" xr:uid="{B9A43CB2-6E89-4B1E-AFF2-3C8D8180690E}"/>
    <hyperlink ref="V2562" r:id="rId2668" location="!/sunnyarun1992/status/1302905371569221633" xr:uid="{FFCCA605-7C3B-4A13-A518-220DE00E6924}"/>
    <hyperlink ref="V2563" r:id="rId2669" location="!/anuragketan/status/1302905220842754049" xr:uid="{EC04D5AA-F022-4A60-8ED0-09E0B5B58D88}"/>
    <hyperlink ref="V2564" r:id="rId2670" location="!/anuragketan/status/1302902578020151296" xr:uid="{B8CBBAE9-60EC-45C9-A4C7-5C9A2A24EE8D}"/>
    <hyperlink ref="V2565" r:id="rId2671" location="!/anuragketan/status/1302904611108388864" xr:uid="{833BF2FB-0E3B-4E8D-9C69-F5AD9CEB0C80}"/>
    <hyperlink ref="V2566" r:id="rId2672" location="!/anuragketan/status/1302905203956408320" xr:uid="{CC1D1B08-0217-43D4-A702-26BBF87C43C1}"/>
    <hyperlink ref="V2567" r:id="rId2673" location="!/anuragketan/status/1302905387419447297" xr:uid="{9C4ABC1D-FAF3-4B36-9ACD-1679281B5696}"/>
    <hyperlink ref="V2568" r:id="rId2674" location="!/rakshit49972059/status/1302905389533376516" xr:uid="{32A0B447-6A21-4D28-A77D-F59CA00D488F}"/>
    <hyperlink ref="V2569" r:id="rId2675" location="!/matinshaikh87/status/1302905405098557441" xr:uid="{F5C11C5E-64D9-4FDD-A89B-84F0845F8CFD}"/>
    <hyperlink ref="V2570" r:id="rId2676" location="!/ajayyad71679097/status/1302894823771316230" xr:uid="{C585ABD0-47D2-476B-B016-CA971A40C245}"/>
    <hyperlink ref="V2571" r:id="rId2677" location="!/ajayyad71679097/status/1302905414091116546" xr:uid="{C107F202-1A63-49D5-A643-0F0E9F565381}"/>
    <hyperlink ref="V2572" r:id="rId2678" location="!/appakhande/status/1302905419350769664" xr:uid="{A9C69772-4F74-483A-B527-EC7F7DF55BA8}"/>
    <hyperlink ref="V2573" r:id="rId2679" location="!/vijayagni/status/1302902180509171712" xr:uid="{70B5CD45-E1B5-4FF5-BF91-7C07D81D04BE}"/>
    <hyperlink ref="V2574" r:id="rId2680" location="!/vijayagni/status/1302902180509171712" xr:uid="{36AD3976-E6D9-4395-A6CD-77E4F2BEFA8B}"/>
    <hyperlink ref="V2575" r:id="rId2681" location="!/vijayagni/status/1302902461032574978" xr:uid="{AB3515A3-01F9-46A0-825A-F41B7A52EFED}"/>
    <hyperlink ref="V2576" r:id="rId2682" location="!/vijayagni/status/1302902496029847553" xr:uid="{9C2F1BCB-83FF-4BB6-BE99-DF12DF5848F9}"/>
    <hyperlink ref="V2577" r:id="rId2683" location="!/vijayagni/status/1302905444982087683" xr:uid="{232CD49F-9B7A-4CF0-AAB1-E906D7A32C20}"/>
    <hyperlink ref="V2578" r:id="rId2684" location="!/vijayagni/status/1302901767542198272" xr:uid="{D4910A3C-A167-4FBD-B71E-D31B7C28612B}"/>
    <hyperlink ref="V2579" r:id="rId2685" location="!/vijayagni/status/1302902180509171712" xr:uid="{C6FB8A99-19BA-4A29-8A4A-EE8BDF50217B}"/>
    <hyperlink ref="V2580" r:id="rId2686" location="!/vijayagni/status/1302902496029847553" xr:uid="{74CFB7C2-435E-415C-AC75-A0FE504D9649}"/>
    <hyperlink ref="V2581" r:id="rId2687" location="!/vijayagni/status/1302902633020104707" xr:uid="{86F03C89-3C68-42C0-8A01-18660C158E0B}"/>
    <hyperlink ref="V2582" r:id="rId2688" location="!/nargiss87152065/status/1302905453802786817" xr:uid="{C4C1B7DB-1EF8-4954-9EA7-25104EB5D26E}"/>
    <hyperlink ref="V2583" r:id="rId2689" location="!/rahulnsuibegusa/status/1302899893036445701" xr:uid="{9C6AAEF4-8279-4B9B-8C61-6928DEF3CB8C}"/>
    <hyperlink ref="V2584" r:id="rId2690" location="!/rahulnsuibegusa/status/1302905506147700737" xr:uid="{65D0385C-B9BD-45ED-8CEE-1F322025B831}"/>
    <hyperlink ref="V2585" r:id="rId2691" location="!/rahulnsuibegusa/status/1302905506147700737" xr:uid="{9039AF97-22B3-4F96-BBD0-7FBCD886224A}"/>
    <hyperlink ref="V2586" r:id="rId2692" location="!/rahulnsuibegusa/status/1302905506147700737" xr:uid="{CB5145C5-5399-4F66-8CE5-291276730961}"/>
    <hyperlink ref="V2587" r:id="rId2693" location="!/km_vandana3/status/1302904580263407618" xr:uid="{2426A7D5-391B-44F8-A828-0EC0BAFB5F1A}"/>
    <hyperlink ref="V2588" r:id="rId2694" location="!/km_vandana3/status/1302904834325008385" xr:uid="{DA44D382-7EEB-476C-9BCD-69C32DA21A2E}"/>
    <hyperlink ref="V2589" r:id="rId2695" location="!/km_vandana3/status/1302904894802677760" xr:uid="{89443A1E-FFF2-47A5-B13F-569C2275CC52}"/>
    <hyperlink ref="V2590" r:id="rId2696" location="!/km_vandana3/status/1302904919817502720" xr:uid="{E7E743AF-8265-4CD6-976B-E3A18A97619C}"/>
    <hyperlink ref="V2591" r:id="rId2697" location="!/km_vandana3/status/1302905267688931328" xr:uid="{26EBE090-243A-44FD-AA1D-E6FA1E9C6A4C}"/>
    <hyperlink ref="V2592" r:id="rId2698" location="!/km_vandana3/status/1302905256527896581" xr:uid="{374DA083-8572-426D-BCA3-76F70A4FE3FE}"/>
    <hyperlink ref="V2593" r:id="rId2699" location="!/km_vandana3/status/1302905376455573505" xr:uid="{D3F6F4E0-F815-4A30-8F5E-79AB1B0296EA}"/>
    <hyperlink ref="V2594" r:id="rId2700" location="!/km_vandana3/status/1302904684282142720" xr:uid="{B90719D7-4483-4621-8E02-4B3DC3E0BBC0}"/>
    <hyperlink ref="V2595" r:id="rId2701" location="!/km_vandana3/status/1302905014097068035" xr:uid="{39B69630-EA38-4654-9F1F-38A6DE1594A7}"/>
    <hyperlink ref="V2596" r:id="rId2702" location="!/km_vandana3/status/1302905256527896581" xr:uid="{33DF9E84-C36F-4D1D-8C31-E3E9B3289BE1}"/>
    <hyperlink ref="V2597" r:id="rId2703" location="!/km_vandana3/status/1302905376455573505" xr:uid="{C55AE443-53AD-40FF-A6BD-2263CB414A85}"/>
    <hyperlink ref="V2598" r:id="rId2704" location="!/km_vandana3/status/1302905516876652552" xr:uid="{5864A0B7-FDD8-4AC6-B26F-E270F8F99E97}"/>
    <hyperlink ref="V2599" r:id="rId2705" location="!/falgunii92/status/1302905543586058240" xr:uid="{93A70F1B-E16D-4807-9D36-12BD7E994E18}"/>
    <hyperlink ref="V2600" r:id="rId2706" location="!/akhilku59031449/status/1302905546471739392" xr:uid="{98EDE951-CB00-4D79-BB52-F2F31F619D85}"/>
    <hyperlink ref="V2601" r:id="rId2707" location="!/akhilku59031449/status/1302905546471739392" xr:uid="{6C06AF10-67FD-4AD7-889B-9CC5673B56E0}"/>
    <hyperlink ref="V2602" r:id="rId2708" location="!/akhilku59031449/status/1302905546471739392" xr:uid="{C1B944A1-B500-4EA7-9C27-10BBE10D1267}"/>
    <hyperlink ref="V2603" r:id="rId2709" location="!/akhilku59031449/status/1302905546471739392" xr:uid="{BE5955D4-93BA-41D8-9BFD-DF9CFB7F3A7F}"/>
    <hyperlink ref="V2604" r:id="rId2710" location="!/akhilku59031449/status/1302905546471739392" xr:uid="{F8EA0A81-1DBF-4069-863F-B981C3CDFB33}"/>
    <hyperlink ref="V2605" r:id="rId2711" location="!/akhilku59031449/status/1302905546471739392" xr:uid="{49A3E9A1-BCAB-4FED-90DB-973B0937C9C1}"/>
    <hyperlink ref="V2606" r:id="rId2712" location="!/akhilku59031449/status/1302905546471739392" xr:uid="{27252E8D-D56C-49CE-B1A0-1119F442323D}"/>
    <hyperlink ref="V2607" r:id="rId2713" location="!/akhilku59031449/status/1302905546471739392" xr:uid="{FF03811D-79AA-4D34-BE91-93B28E0DF65D}"/>
    <hyperlink ref="V2608" r:id="rId2714" location="!/raghven51959950/status/1302905483838124035" xr:uid="{91FA5B77-375E-4368-97CE-368022748EFB}"/>
    <hyperlink ref="V2609" r:id="rId2715" location="!/raghven51959950/status/1302905548342345730" xr:uid="{E01AD9D6-40BE-44B6-8090-4ABEF6A92483}"/>
    <hyperlink ref="V2610" r:id="rId2716" location="!/mukesh56555717/status/1302905550934478848" xr:uid="{34073DB8-C364-4ED6-BFB5-7C131A63E906}"/>
    <hyperlink ref="V2611" r:id="rId2717" location="!/ganeshc42801487/status/1302894324783484928" xr:uid="{F51953E2-134B-4291-BE42-0292F328FA71}"/>
    <hyperlink ref="V2612" r:id="rId2718" location="!/ganeshc42801487/status/1302894351962509312" xr:uid="{83EE8B2F-289F-41D5-819C-7FA73085F90B}"/>
    <hyperlink ref="V2613" r:id="rId2719" location="!/ganeshc42801487/status/1302894351962509312" xr:uid="{0BF8E633-A922-4EC7-B771-D83DD9D47FD0}"/>
    <hyperlink ref="V2614" r:id="rId2720" location="!/ganeshc42801487/status/1302900703413833729" xr:uid="{B54DE821-361E-4F42-856C-E5277A1437BF}"/>
    <hyperlink ref="V2615" r:id="rId2721" location="!/ganeshc42801487/status/1302905292972326912" xr:uid="{97A7538E-C33B-4B68-A68B-A6ABBABB38B5}"/>
    <hyperlink ref="V2616" r:id="rId2722" location="!/ganeshc42801487/status/1302905555560935424" xr:uid="{6CA90A37-3AC4-4DFA-B0DA-1D007DCFF582}"/>
    <hyperlink ref="V2617" r:id="rId2723" location="!/drraghvendrafa1/status/1302905556345131011" xr:uid="{B4146AEF-B4C5-4416-A2D5-3E49DDE1ED2A}"/>
    <hyperlink ref="V2618" r:id="rId2724" location="!/drraghvendrafa1/status/1302905556345131011" xr:uid="{42DED2A2-3E4C-47C8-96E8-4AB009228C5F}"/>
    <hyperlink ref="V2619" r:id="rId2725" location="!/rakeshs03289650/status/1302905559830601728" xr:uid="{912A3811-9B38-4568-897F-7B1227CE680C}"/>
    <hyperlink ref="V2620" r:id="rId2726" location="!/rahuljaiss/status/1302896112081100800" xr:uid="{E316FB8A-C3A4-4B70-B178-8A740A83AB98}"/>
    <hyperlink ref="V2621" r:id="rId2727" location="!/rahuljaiss/status/1302896179529670658" xr:uid="{6A41728B-5392-4317-B10A-A5ADE37681BD}"/>
    <hyperlink ref="V2622" r:id="rId2728" location="!/rahuljaiss/status/1302905129725693952" xr:uid="{E7C6B7C7-512D-4470-9FED-C92DF67B5F39}"/>
    <hyperlink ref="V2623" r:id="rId2729" location="!/rahuljaiss/status/1302905129725693952" xr:uid="{4FA12B73-2DA8-4149-9C51-312EA476C639}"/>
    <hyperlink ref="V2624" r:id="rId2730" location="!/rahuljaiss/status/1302905574141566976" xr:uid="{BB696B84-D502-4259-A158-C9C8B3AD13C5}"/>
    <hyperlink ref="V2625" r:id="rId2731" location="!/amrendr42809869/status/1302905580567240704" xr:uid="{8EA48A2E-341B-40C7-889F-E893B6A9AFEB}"/>
    <hyperlink ref="V2626" r:id="rId2732" location="!/tanmoydey96/status/1302905580844019714" xr:uid="{CE62BCD3-7C01-466D-B0BC-AD31C6F4E4D1}"/>
    <hyperlink ref="V2627" r:id="rId2733" location="!/sabihuddin92786/status/1302905619117010946" xr:uid="{D1EDA9F1-8545-46E6-B3BB-3FCD5F6276CF}"/>
    <hyperlink ref="V2628" r:id="rId2734" location="!/mahendr77095720/status/1302905658660978689" xr:uid="{AB1D20F0-882C-41F3-A5CB-F7027FDB17DA}"/>
    <hyperlink ref="V2629" r:id="rId2735" location="!/kumarchandanya8/status/1302905681532477440" xr:uid="{9DD264F5-A73D-409A-94CF-D87C6F65970B}"/>
    <hyperlink ref="V2630" r:id="rId2736" location="!/javedjamy/status/1302905706987753472" xr:uid="{8BE1182F-BC6D-42AE-9E6A-1448F96A114D}"/>
    <hyperlink ref="V2631" r:id="rId2737" location="!/babliku70209656/status/1302905368360529921" xr:uid="{F347F8A2-06C4-4DEB-B51D-310E68166F5B}"/>
    <hyperlink ref="V2632" r:id="rId2738" location="!/babliku70209656/status/1302905368360529921" xr:uid="{B066C9E3-8DB2-47DF-9ABD-9DBEB8083D71}"/>
    <hyperlink ref="V2633" r:id="rId2739" location="!/babliku70209656/status/1302905713790910464" xr:uid="{C4368B43-250C-40CF-BB81-20FC234BA97D}"/>
    <hyperlink ref="V2634" r:id="rId2740" location="!/babliku70209656/status/1302905713790910464" xr:uid="{40E1206A-8921-476A-A0F3-0F0CF2064F91}"/>
    <hyperlink ref="V2635" r:id="rId2741" location="!/babliku70209656/status/1302905368360529921" xr:uid="{58CA694D-24F6-4155-B971-7B2F051C4D7B}"/>
    <hyperlink ref="V2636" r:id="rId2742" location="!/babliku70209656/status/1302905368360529921" xr:uid="{CE3E9D83-A32D-4BED-9B39-2BD46886AB57}"/>
    <hyperlink ref="V2637" r:id="rId2743" location="!/babliku70209656/status/1302905368360529921" xr:uid="{CD2C9E61-A287-41B4-8749-78872EB1463A}"/>
    <hyperlink ref="V2638" r:id="rId2744" location="!/babliku70209656/status/1302905368360529921" xr:uid="{56BDC773-DB3A-4BAC-91AE-92221FA4DBBA}"/>
    <hyperlink ref="V2639" r:id="rId2745" location="!/babliku70209656/status/1302905368360529921" xr:uid="{D672FF06-645D-412D-96A8-0C2A718E584A}"/>
    <hyperlink ref="V2640" r:id="rId2746" location="!/babliku70209656/status/1302905368360529921" xr:uid="{5333600A-7AB9-41D1-B0C1-9576D3E2347F}"/>
    <hyperlink ref="V2641" r:id="rId2747" location="!/babliku70209656/status/1302905713790910464" xr:uid="{D3D46E06-2926-4789-84EE-D6531986C680}"/>
    <hyperlink ref="V2642" r:id="rId2748" location="!/babliku70209656/status/1302905713790910464" xr:uid="{2B19DB8A-283E-4652-815A-FD77B962EB62}"/>
    <hyperlink ref="V2643" r:id="rId2749" location="!/babliku70209656/status/1302905713790910464" xr:uid="{4BF8A1D7-4752-440F-910A-2715F27DC73D}"/>
    <hyperlink ref="V2644" r:id="rId2750" location="!/babliku70209656/status/1302905713790910464" xr:uid="{AFEE8020-926A-44E0-8C05-6716911555CB}"/>
    <hyperlink ref="V2645" r:id="rId2751" location="!/babliku70209656/status/1302905713790910464" xr:uid="{2EADFC0B-4963-46A2-BFC3-7477D9CC4BF4}"/>
    <hyperlink ref="V2646" r:id="rId2752" location="!/babliku70209656/status/1302905713790910464" xr:uid="{C48526F4-E612-4012-BC79-C3DE519CBB36}"/>
    <hyperlink ref="V2647" r:id="rId2753" location="!/gksid1/status/1302905717817372677" xr:uid="{A39B3CC7-6DF5-4511-AADB-328ED55CFF0E}"/>
    <hyperlink ref="V2648" r:id="rId2754" location="!/ajendra__/status/1302905720187154432" xr:uid="{1D5D4B84-9AF9-4A63-9A04-60596A499E6C}"/>
    <hyperlink ref="V2649" r:id="rId2755" location="!/anupam256005/status/1302905764445470725" xr:uid="{3902FA16-19D0-412C-A94F-741CE13B68F1}"/>
    <hyperlink ref="V2650" r:id="rId2756" location="!/iycnabinagar/status/1302902572743761921" xr:uid="{C0096C5C-1C06-4E8E-B191-32CD928606B7}"/>
    <hyperlink ref="V2651" r:id="rId2757" location="!/iycnabinagar/status/1302902621192163328" xr:uid="{37B19305-24F3-4DA5-9596-DDBB7987EB2C}"/>
    <hyperlink ref="V2652" r:id="rId2758" location="!/iycnabinagar/status/1302902664041127936" xr:uid="{4F637756-9ABF-487F-834E-355DC0485FB7}"/>
    <hyperlink ref="V2653" r:id="rId2759" location="!/iycnabinagar/status/1302902682202656768" xr:uid="{04822BAB-96E8-4A67-8B1B-02F3BE7293A5}"/>
    <hyperlink ref="V2654" r:id="rId2760" location="!/iycnabinagar/status/1302902682202656768" xr:uid="{49C20C73-92EB-4ED5-A76E-DA4332209E93}"/>
    <hyperlink ref="V2655" r:id="rId2761" location="!/iycnabinagar/status/1302902963204022274" xr:uid="{1BC6EB07-1709-4D56-ABBD-2B0AC1CD2C65}"/>
    <hyperlink ref="V2656" r:id="rId2762" location="!/iycnabinagar/status/1302900657058230272" xr:uid="{076A5BCE-9F2D-4659-8C58-CA102C5CDF3E}"/>
    <hyperlink ref="V2657" r:id="rId2763" location="!/iycnabinagar/status/1302902092726546432" xr:uid="{A6D0495F-0461-4399-9C66-7B321FBD9C85}"/>
    <hyperlink ref="V2658" r:id="rId2764" location="!/iycnabinagar/status/1302902476077588480" xr:uid="{B8FB60E7-14E9-492F-9DA3-B2896D9DACFA}"/>
    <hyperlink ref="V2659" r:id="rId2765" location="!/iycnabinagar/status/1302902532352565249" xr:uid="{597A5B29-D17F-48FC-9437-A463D472584E}"/>
    <hyperlink ref="V2660" r:id="rId2766" location="!/iycnabinagar/status/1302902682202656768" xr:uid="{CFA06BDF-7429-4E06-AA3E-1AAE67AF3421}"/>
    <hyperlink ref="V2661" r:id="rId2767" location="!/iycnabinagar/status/1302902734778032128" xr:uid="{A3D0661E-F73D-4F30-9C86-27CDB5C90463}"/>
    <hyperlink ref="V2662" r:id="rId2768" location="!/iycnabinagar/status/1302902782622445568" xr:uid="{D87818E3-126F-4081-93C8-CF99C77D57B3}"/>
    <hyperlink ref="V2663" r:id="rId2769" location="!/iycnabinagar/status/1302902963204022274" xr:uid="{54CBD2F2-C4C5-489D-8A0A-5CEFA89799B7}"/>
    <hyperlink ref="V2664" r:id="rId2770" location="!/iycnabinagar/status/1302902979045896192" xr:uid="{ABDE887A-6FB4-47EB-87B4-69B780B695BA}"/>
    <hyperlink ref="V2665" r:id="rId2771" location="!/iycnabinagar/status/1302903016039657472" xr:uid="{5DD08364-BCCF-44B7-82F1-DD6671BE4BD5}"/>
    <hyperlink ref="V2666" r:id="rId2772" location="!/iycnabinagar/status/1302903051900997637" xr:uid="{24406B32-67A2-4CA6-9DDF-537313F836AA}"/>
    <hyperlink ref="V2667" r:id="rId2773" location="!/iycnabinagar/status/1302905779964395521" xr:uid="{A720EE81-6168-49FA-A5F0-58B17E061E62}"/>
    <hyperlink ref="V2668" r:id="rId2774" location="!/brt19102444/status/1302905786444648448" xr:uid="{74DFC561-B256-444E-985D-188D2BC42A9F}"/>
    <hyperlink ref="V2669" r:id="rId2775" location="!/ranjank32521907/status/1302905817021083649" xr:uid="{5B14465B-FFAB-46E5-BAD3-AB30A6B29801}"/>
    <hyperlink ref="V2670" r:id="rId2776" location="!/gulabkushwaha/status/1302905833919926272" xr:uid="{5B775999-00CA-47E2-972A-8DF5116E4E0A}"/>
    <hyperlink ref="V2671" r:id="rId2777" location="!/sanjeev96766510/status/1302905827825647617" xr:uid="{8F2FC150-0A27-493B-8773-F150708131A1}"/>
    <hyperlink ref="V2672" r:id="rId2778" location="!/sanjeev96766510/status/1302905838793711616" xr:uid="{056CA97E-5C0F-426F-87C5-7DE73F581EC5}"/>
    <hyperlink ref="V2673" r:id="rId2779" location="!/worldrevealer/status/1302905866589368320" xr:uid="{C6AC5493-356D-4459-ADF7-63CDD1373D34}"/>
    <hyperlink ref="V2674" r:id="rId2780" location="!/ruhilsanjeet/status/1302905890580787201" xr:uid="{0FEB71BD-0285-41C4-8451-DA5C5CE1BA2A}"/>
    <hyperlink ref="V2675" r:id="rId2781" location="!/drpunkaj/status/1302905905890033664" xr:uid="{7FD07FCF-BCCE-42A2-8066-91654D1EE267}"/>
    <hyperlink ref="V2676" r:id="rId2782" location="!/aartiagarwal678/status/1302892736748466177" xr:uid="{59F46342-F5FA-4E6F-B696-355B45C9AA9E}"/>
    <hyperlink ref="V2677" r:id="rId2783" location="!/aartiagarwal678/status/1302905920901373952" xr:uid="{1ED5CB9D-22C2-4823-B45C-1FD8C5D1BA3D}"/>
    <hyperlink ref="V2678" r:id="rId2784" location="!/vivekanand__/status/1302905925221531648" xr:uid="{89020E15-C620-49DB-BDB3-FE9A99709927}"/>
    <hyperlink ref="V2679" r:id="rId2785" location="!/nidhish50339778/status/1302899291246137345" xr:uid="{7182DB2A-A6E1-4795-98A3-E9D0C137794B}"/>
    <hyperlink ref="V2680" r:id="rId2786" location="!/nidhish50339778/status/1302905928648241152" xr:uid="{AD86206C-91A6-473D-99A5-777A919C11DB}"/>
    <hyperlink ref="V2681" r:id="rId2787" location="!/nidhish50339778/status/1302905928648241152" xr:uid="{EE96AFEB-3795-49EA-9098-A0B28DEC51C2}"/>
    <hyperlink ref="V2682" r:id="rId2788" location="!/arunesh97663537/status/1302905964014661632" xr:uid="{D4C31FA5-754C-4EB5-B716-0DBA958DA227}"/>
    <hyperlink ref="V2683" r:id="rId2789" location="!/arunesh97663537/status/1302900964278431745" xr:uid="{8AF9AA2B-93A0-4F6F-B909-6AAB82C42A99}"/>
    <hyperlink ref="V2684" r:id="rId2790" location="!/arunesh97663537/status/1302905964014661632" xr:uid="{6B11183B-24A1-4825-B6D8-C1ABC5F007FF}"/>
    <hyperlink ref="V2685" r:id="rId2791" location="!/devendr45016481/status/1302906005869735936" xr:uid="{005452BB-8159-413B-9674-BC96C7D2D262}"/>
    <hyperlink ref="V2686" r:id="rId2792" location="!/binesvarp/status/1302905882758377472" xr:uid="{97B4EE24-2841-43FD-B7CE-1B682A1A0550}"/>
    <hyperlink ref="V2687" r:id="rId2793" location="!/binesvarp/status/1302906012307922945" xr:uid="{656281AF-2455-432F-AE0D-EBD0CDDED5DC}"/>
    <hyperlink ref="V2688" r:id="rId2794" location="!/rooster16111611/status/1302897578812473345" xr:uid="{BB89DDEA-8017-4AF9-A0DE-2FCFE4592ED3}"/>
    <hyperlink ref="V2689" r:id="rId2795" location="!/rooster16111611/status/1302906024391655425" xr:uid="{5EC5C201-A8F3-4307-B8E8-0E821925AF2C}"/>
    <hyperlink ref="V2690" r:id="rId2796" location="!/kalimoumita/status/1302906073938968576" xr:uid="{FCAF5CA8-4117-4BC5-9433-9CF98854F382}"/>
    <hyperlink ref="V2691" r:id="rId2797" location="!/yadvendrakumar2/status/1302902593492934656" xr:uid="{4EF7AF2A-B00A-4E41-BF7B-5FF7E77AD0A4}"/>
    <hyperlink ref="V2692" r:id="rId2798" location="!/nareshy83724012/status/1302906076514234368" xr:uid="{FDFCA4B7-8826-4CF5-ACA9-D15BB83989F3}"/>
    <hyperlink ref="V2693" r:id="rId2799" location="!/yadvendrakumar2/status/1302902593492934656" xr:uid="{E70D3ED6-E4B9-4995-A231-B9647016984C}"/>
    <hyperlink ref="V2694" r:id="rId2800" location="!/nareshy83724012/status/1302906076514234368" xr:uid="{3B4BC994-1335-4574-88F9-5029D5110738}"/>
    <hyperlink ref="V2695" r:id="rId2801" location="!/yadvendrakumar2/status/1302902593492934656" xr:uid="{8F4951CB-75B0-42FA-9A53-EBAB8766114A}"/>
    <hyperlink ref="V2696" r:id="rId2802" location="!/nareshy83724012/status/1302906076514234368" xr:uid="{1AFFE3E0-21B9-44E3-9166-ED3533A2B193}"/>
    <hyperlink ref="V2697" r:id="rId2803" location="!/nareshy83724012/status/1302906076514234368" xr:uid="{87FD9A8E-95C3-4E61-A907-A97FE40AA8B2}"/>
    <hyperlink ref="V2698" r:id="rId2804" location="!/nareshy83724012/status/1302894532913065986" xr:uid="{2EBE7033-0928-48F6-96BB-D4AFE23C2A0A}"/>
    <hyperlink ref="V2699" r:id="rId2805" location="!/nareshy83724012/status/1302894651402190850" xr:uid="{4E00EB90-AB68-49A4-B755-670B1E51F59E}"/>
    <hyperlink ref="V2700" r:id="rId2806" location="!/rajpalshakya3/status/1302906085355839488" xr:uid="{B6A7C25A-9CE3-4018-9BE9-AEE797E2F7B7}"/>
    <hyperlink ref="V2701" r:id="rId2807" location="!/ektapan62809721/status/1302904794386894852" xr:uid="{009648C7-960B-41AE-B0F8-BD37E7C12AA4}"/>
    <hyperlink ref="V2702" r:id="rId2808" location="!/ektapan62809721/status/1302906086731608069" xr:uid="{F39136C2-9658-4E25-B35F-537D894FEB1B}"/>
    <hyperlink ref="V2703" r:id="rId2809" location="!/ektapan62809721/status/1302906086731608069" xr:uid="{CE8CDE82-B39D-4D1B-A638-1685407C5232}"/>
    <hyperlink ref="V2704" r:id="rId2810" location="!/ektapan62809721/status/1302905476951076869" xr:uid="{5E4A73FC-D282-4D8D-8212-B4617ED9C7C6}"/>
    <hyperlink ref="V2705" r:id="rId2811" location="!/ektapan62809721/status/1302906086731608069" xr:uid="{5E943294-7475-423A-90EB-277FE4647911}"/>
    <hyperlink ref="V2706" r:id="rId2812" location="!/nauratan_kamal/status/1302906112207773698" xr:uid="{5B5AE91A-55A6-4554-AE0B-5F648B107B4D}"/>
    <hyperlink ref="V2707" r:id="rId2813" location="!/abhinavmaurya10/status/1302893257282613250" xr:uid="{D335FC16-767C-4080-8EDC-F92E873CF431}"/>
    <hyperlink ref="V2708" r:id="rId2814" location="!/abhinavmaurya10/status/1302894269535985666" xr:uid="{1FCC6768-F36A-43A8-B847-632BF9D644B8}"/>
    <hyperlink ref="V2709" r:id="rId2815" location="!/abhinavmaurya10/status/1302894269535985666" xr:uid="{113DCF0D-E115-408A-97DF-2653B541D6BA}"/>
    <hyperlink ref="V2710" r:id="rId2816" location="!/punitpa00706410/status/1302892743803326465" xr:uid="{1F87E456-F15B-47FC-8038-EA978BFF0FEB}"/>
    <hyperlink ref="V2711" r:id="rId2817" location="!/suryapsingh_ias/status/1302894004648906753" xr:uid="{34452C8C-B59E-440B-B8DE-50B1D92E61EF}"/>
    <hyperlink ref="V2712" r:id="rId2818" location="!/abhinavmaurya10/status/1302902466728648705" xr:uid="{227FE67C-2FED-41EE-9197-5055763267C6}"/>
    <hyperlink ref="V2713" r:id="rId2819" location="!/suryapsingh_ias/status/1302902664515084289" xr:uid="{D249E2CD-0B74-4BF3-B7D5-D06EFFACCA19}"/>
    <hyperlink ref="V2714" r:id="rId2820" location="!/abhinavmaurya10/status/1302892766356148226" xr:uid="{9568415F-AB8B-43D3-B63B-C45706E3312B}"/>
    <hyperlink ref="V2715" r:id="rId2821" location="!/abhinavmaurya10/status/1302893257282613250" xr:uid="{577ECE4C-7EDF-4911-AAE3-A9106A5F403B}"/>
    <hyperlink ref="V2716" r:id="rId2822" location="!/abhinavmaurya10/status/1302901164757798913" xr:uid="{0DDB8F4E-1818-4F54-93FC-5F6713E9D1CD}"/>
    <hyperlink ref="V2717" r:id="rId2823" location="!/abhinavmaurya10/status/1302901252053852160" xr:uid="{078B1FD9-CD9A-4DFB-81DD-D070ADF336D8}"/>
    <hyperlink ref="V2718" r:id="rId2824" location="!/abhinavmaurya10/status/1302905986416480256" xr:uid="{10CE102F-8484-4F15-9B54-17C44D68EB2F}"/>
    <hyperlink ref="V2719" r:id="rId2825" location="!/abhinavmaurya10/status/1302906125050806272" xr:uid="{706D173E-9AA5-45AA-BFE3-7B4A268AD0D3}"/>
    <hyperlink ref="V2720" r:id="rId2826" location="!/ashishg99358191/status/1302906132038467585" xr:uid="{D8959D85-2B3E-45F2-8EF6-D35565426F97}"/>
    <hyperlink ref="V2721" r:id="rId2827" location="!/harshya16085939/status/1302906132512432130" xr:uid="{5580C848-A85E-4E88-9860-FD335F465493}"/>
    <hyperlink ref="V2722" r:id="rId2828" location="!/amitsha70264221/status/1302906139181424642" xr:uid="{E54B3AC9-FF2E-4D90-9845-11222DA68FD2}"/>
    <hyperlink ref="V2723" r:id="rId2829" location="!/amitsha70264221/status/1302906139181424642" xr:uid="{7D8D9F0A-D378-489B-B639-650979C33947}"/>
    <hyperlink ref="V2724" r:id="rId2830" location="!/amitsha70264221/status/1302906139181424642" xr:uid="{35987621-B729-4BFE-A6AF-01B2FBB3452B}"/>
    <hyperlink ref="V2725" r:id="rId2831" location="!/amitsha70264221/status/1302906139181424642" xr:uid="{62AD11A9-7909-40EC-8464-5C86EA694DCD}"/>
    <hyperlink ref="V2726" r:id="rId2832" location="!/amitsha70264221/status/1302906139181424642" xr:uid="{9CBFDC07-1517-4038-AAB0-984795FDA4D5}"/>
    <hyperlink ref="V2727" r:id="rId2833" location="!/amitsha70264221/status/1302906139181424642" xr:uid="{BFA57DE4-6E4B-430B-9866-523968701A78}"/>
    <hyperlink ref="V2728" r:id="rId2834" location="!/amitsha70264221/status/1302906139181424642" xr:uid="{0103561A-45F3-4721-9AB3-6D95E789E556}"/>
    <hyperlink ref="V2729" r:id="rId2835" location="!/amitsha70264221/status/1302906139181424642" xr:uid="{4237AEF8-4BA3-454B-B6CB-07BC19DEFEC3}"/>
    <hyperlink ref="V2730" r:id="rId2836" location="!/arunathiswaran/status/1302906148341735427" xr:uid="{2EC1DED5-E9D8-4B06-8209-164618BCCC4B}"/>
    <hyperlink ref="V2731" r:id="rId2837" location="!/er_sunildwivedi/status/1302906168092684289" xr:uid="{6A1A6193-95C7-4F0D-8538-B1743FA3B127}"/>
    <hyperlink ref="V2732" r:id="rId2838" location="!/er_sunildwivedi/status/1302906168092684289" xr:uid="{145C52F5-6B71-44E7-901F-6C25175D1DC5}"/>
    <hyperlink ref="V2733" r:id="rId2839" location="!/nitinku89894241/status/1302906179757076481" xr:uid="{BD7CDA4F-FEDE-4033-B810-5E55765F6AF6}"/>
    <hyperlink ref="V2734" r:id="rId2840" location="!/pq9835/status/1302906188162457601" xr:uid="{23E70E04-C549-4FF9-BD7F-88C5E1D65487}"/>
    <hyperlink ref="V2735" r:id="rId2841" location="!/rashidhusaininc/status/1302898089758343169" xr:uid="{6DAA04CE-67C3-4314-BF1C-3F9291D809F5}"/>
    <hyperlink ref="V2736" r:id="rId2842" location="!/rashidhusaininc/status/1302905673357819907" xr:uid="{70B89653-A670-47AA-B1A4-BED7DAB39F89}"/>
    <hyperlink ref="V2737" r:id="rId2843" location="!/rashidhusaininc/status/1302905673357819907" xr:uid="{9DBBD06B-DC83-437E-86D3-11909ECDFA4C}"/>
    <hyperlink ref="V2738" r:id="rId2844" location="!/rashidhusaininc/status/1302905673357819907" xr:uid="{B85EEE15-A2C4-4CC7-8690-E4A32ED5F228}"/>
    <hyperlink ref="V2739" r:id="rId2845" location="!/rashidhusaininc/status/1302906188531527681" xr:uid="{32167ED1-8898-4D77-BF69-410CAF5398C1}"/>
    <hyperlink ref="V2740" r:id="rId2846" location="!/manpreettkaur20/status/1302906190817423361" xr:uid="{F85976FC-79F3-4615-8BC1-83F65893CE08}"/>
    <hyperlink ref="V2741" r:id="rId2847" location="!/rohitya76602991/status/1302906191597547522" xr:uid="{56F01CFF-30C4-4866-9D11-895051EC509E}"/>
    <hyperlink ref="V2742" r:id="rId2848" location="!/pammisi41453839/status/1302906205640163333" xr:uid="{7C2A25CB-E0D9-4D07-86C8-97C70E6C9A39}"/>
    <hyperlink ref="V2743" r:id="rId2849" location="!/nileshkumar0101/status/1302906220727005184" xr:uid="{4EA20DF3-7B27-4586-B3C7-2D021B4F932D}"/>
    <hyperlink ref="V2744" r:id="rId2850" location="!/nileshkumar0101/status/1302906220727005184" xr:uid="{26CF3A6F-7533-4F9F-BFD5-A09D8F31B4EB}"/>
    <hyperlink ref="V2745" r:id="rId2851" location="!/sushilk76122857/status/1302906223881154560" xr:uid="{292B92A6-3F23-4652-803D-6AB3ACB4136A}"/>
    <hyperlink ref="V2746" r:id="rId2852" location="!/sanjusaji16/status/1302906263043321856" xr:uid="{767FAACF-3F63-4978-BD2E-9F5C2CE49EF9}"/>
    <hyperlink ref="V2747" r:id="rId2853" location="!/rachnasinghsp/status/1302894543407206400" xr:uid="{938722A7-3318-4337-BCDB-98DF82786480}"/>
    <hyperlink ref="V2748" r:id="rId2854" location="!/rachnasinghsp/status/1302894909888720896" xr:uid="{53AA3B26-90B4-42EF-A23E-185F8B98F2F7}"/>
    <hyperlink ref="V2749" r:id="rId2855" location="!/rachnasinghsp/status/1302895647452884993" xr:uid="{E2D0AA9F-D393-428B-AF4C-6D35513F7277}"/>
    <hyperlink ref="V2750" r:id="rId2856" location="!/rachnasinghsp/status/1302900382570487812" xr:uid="{17FD157F-2DF0-41CC-8703-F77C5CEF4379}"/>
    <hyperlink ref="V2751" r:id="rId2857" location="!/manvend77905942/status/1302905286148018176" xr:uid="{0341F95A-8A70-46A8-828A-C81670FDF545}"/>
    <hyperlink ref="V2752" r:id="rId2858" location="!/nasiransari2205/status/1302900772129005568" xr:uid="{D5B1E763-C08E-48C1-8959-58E47D4338AF}"/>
    <hyperlink ref="V2753" r:id="rId2859" location="!/nasiransari2205/status/1302900619808702464" xr:uid="{82637F9D-8685-49AC-B1A2-E45EBBD2D05D}"/>
    <hyperlink ref="V2754" r:id="rId2860" location="!/nasiransari2205/status/1302906264343556102" xr:uid="{968D1DC0-B5D1-4790-AE51-0A12011772A3}"/>
    <hyperlink ref="V2755" r:id="rId2861" location="!/manishpnt/status/1302906265203437568" xr:uid="{0BF33A44-6D91-4878-9FD6-936E5EC40E7D}"/>
    <hyperlink ref="V2756" r:id="rId2862" location="!/imshrutigupta/status/1302906266637877248" xr:uid="{DCF1FD30-7800-432A-A129-D9CB45743651}"/>
    <hyperlink ref="V2757" r:id="rId2863" location="!/imshrutigupta/status/1302905694283210753" xr:uid="{2785AFAD-B4F9-413B-A957-1B440B2BF30D}"/>
    <hyperlink ref="V2758" r:id="rId2864" location="!/imshrutigupta/status/1302905694283210753" xr:uid="{4B9160CE-6E33-44CE-8286-B7BFEBFBF6DF}"/>
    <hyperlink ref="V2759" r:id="rId2865" location="!/imshrutigupta/status/1302905694283210753" xr:uid="{41B3217F-3767-4129-B061-878E9BE3023C}"/>
    <hyperlink ref="V2760" r:id="rId2866" location="!/imshrutigupta/status/1302905694283210753" xr:uid="{C8AF4B43-6383-423C-9412-6796FF4B17E9}"/>
    <hyperlink ref="V2761" r:id="rId2867" location="!/mutheeswar18/status/1302906191534727168" xr:uid="{45ACE40D-39B3-4A5E-BCFD-BCDA559868CC}"/>
    <hyperlink ref="V2762" r:id="rId2868" location="!/ajmermukhtar/status/1302906267153780737" xr:uid="{3426E32D-8B69-4818-A0C6-DCCDBD2BDA70}"/>
    <hyperlink ref="V2763" r:id="rId2869" location="!/arafatalvi/status/1302906116817338369" xr:uid="{4C7DD2E4-12AA-46C5-A131-0D97FC7269F0}"/>
    <hyperlink ref="V2764" r:id="rId2870" location="!/arafatalvi/status/1302906269959745537" xr:uid="{FD7B9913-33F6-4A80-AE48-5BD163ADC863}"/>
    <hyperlink ref="V2765" r:id="rId2871" location="!/rakhikataria01/status/1302906280105791490" xr:uid="{D9226AC3-2376-451A-BE73-15BBFFC4B91A}"/>
    <hyperlink ref="V2766" r:id="rId2872" location="!/adityaraj841/status/1302906295213645824" xr:uid="{D1A18095-C7B2-4D17-97A2-79A25C1593E5}"/>
    <hyperlink ref="V2767" r:id="rId2873" location="!/sachinchanana5/status/1302906300083310592" xr:uid="{D8C88280-B960-430A-9A44-290D7F7A19EA}"/>
    <hyperlink ref="V2768" r:id="rId2874" location="!/sachinchanana5/status/1302905428485926915" xr:uid="{5FEA2DCD-4E63-49AF-9461-DA04668EEBBB}"/>
    <hyperlink ref="V2769" r:id="rId2875" location="!/aggarwalsagar/status/1302906328029954048" xr:uid="{61E9F30D-8FF6-44A2-BF5E-1378CF4CF4B4}"/>
    <hyperlink ref="V2770" r:id="rId2876" location="!/anurupmishra123/status/1302902954094137344" xr:uid="{AD75A0D6-DDD5-4212-AB36-8FE47B30BD8A}"/>
    <hyperlink ref="V2771" r:id="rId2877" location="!/anurupmishra1/status/1302906346552074241" xr:uid="{D6CCFDB7-6A36-451A-98FD-2068B51F0478}"/>
    <hyperlink ref="V2772" r:id="rId2878" location="!/gyandeep8500/status/1302906347596345344" xr:uid="{01B3F6AD-38C7-4F30-81A6-B1B08122E7FC}"/>
    <hyperlink ref="V2773" r:id="rId2879" location="!/firozah37556590/status/1302906360305049600" xr:uid="{3B2A1BA7-08D8-498D-BB4C-2152B8B2125C}"/>
    <hyperlink ref="V2774" r:id="rId2880" location="!/ankityadav6667/status/1302894810592956417" xr:uid="{C295C927-25E1-47E2-B4C1-D1A1C375497A}"/>
    <hyperlink ref="V2775" r:id="rId2881" location="!/ankityadav6667/status/1302906389677785091" xr:uid="{F9741CA2-CF0B-4F63-8AA9-42D811D2670E}"/>
    <hyperlink ref="V2776" r:id="rId2882" location="!/lohatmehar/status/1302906344198959105" xr:uid="{9C4C0741-FB5E-4B72-AE16-C9CD9624B963}"/>
    <hyperlink ref="V2777" r:id="rId2883" location="!/founderofmmes/status/1302906391166726144" xr:uid="{1604A5CE-5DEB-4763-8A00-397496454AA8}"/>
    <hyperlink ref="V2778" r:id="rId2884" location="!/lohatmehar/status/1302906344198959105" xr:uid="{D8CF7286-C452-4BB8-8362-92742FC16CD6}"/>
    <hyperlink ref="V2779" r:id="rId2885" location="!/founderofmmes/status/1302906391166726144" xr:uid="{92EF17CA-6C8B-4B2E-821A-20110784CB24}"/>
    <hyperlink ref="V2780" r:id="rId2886" location="!/lohatmehar/status/1302906344198959105" xr:uid="{C41C04FB-DCA6-440E-A606-3C235A3B79F9}"/>
    <hyperlink ref="V2781" r:id="rId2887" location="!/founderofmmes/status/1302906391166726144" xr:uid="{B2613BB5-1268-48E3-8BE2-8B84D5B4DC63}"/>
    <hyperlink ref="V2782" r:id="rId2888" location="!/ps2848246/status/1302906352793128960" xr:uid="{27317D8C-BB45-4E8C-88F2-80B57B3F05E5}"/>
    <hyperlink ref="V2783" r:id="rId2889" location="!/ps2848246/status/1302906403711926272" xr:uid="{BF5762C4-2D4C-4757-AA22-2369005FEFB1}"/>
    <hyperlink ref="V2784" r:id="rId2890" location="!/ps2848246/status/1302906403711926272" xr:uid="{EC14DD10-8DB8-41A0-B0AB-243502A24AD7}"/>
    <hyperlink ref="V2785" r:id="rId2891" location="!/ps2848246/status/1302906403711926272" xr:uid="{9EAE836F-56A1-414B-8A31-CF95AD2E8878}"/>
    <hyperlink ref="V2786" r:id="rId2892" location="!/ps2848246/status/1302906403711926272" xr:uid="{418892C7-7EF6-4835-8837-1588FC3A3317}"/>
    <hyperlink ref="V2787" r:id="rId2893" location="!/krishna792sonu/status/1302906299156369408" xr:uid="{D5047472-831E-4DBB-A332-882B14BD6F7B}"/>
    <hyperlink ref="V2788" r:id="rId2894" location="!/krishna792sonu/status/1302906371117969409" xr:uid="{25D8CE7B-D934-4376-A562-E09AB1CAFC01}"/>
    <hyperlink ref="V2789" r:id="rId2895" location="!/krishna792sonu/status/1302906405473513474" xr:uid="{B64CAA85-2A7F-4DD3-8C17-A0A7D642D110}"/>
    <hyperlink ref="V2790" r:id="rId2896" location="!/nirmalkumar515/status/1302906411102294016" xr:uid="{85130934-3E22-488D-8803-E8DEFE838EC2}"/>
    <hyperlink ref="V2791" r:id="rId2897" location="!/sonudix09782211/status/1302905699110850560" xr:uid="{CFECA3CF-34A2-4E15-BEB6-829F69F1AD42}"/>
    <hyperlink ref="V2792" r:id="rId2898" location="!/imsandip_kr/status/1302906426063548417" xr:uid="{BB9FB36B-EB80-40E9-8849-A93EDDC64F34}"/>
    <hyperlink ref="V2793" r:id="rId2899" location="!/madhuri03893180/status/1302905093012946944" xr:uid="{5DC626B6-99AE-469B-810A-BDF73310785B}"/>
    <hyperlink ref="V2794" r:id="rId2900" location="!/madhuri03893180/status/1302906426503778307" xr:uid="{D46EB632-519E-49EB-931D-B83DAE2AAE74}"/>
    <hyperlink ref="V2795" r:id="rId2901" location="!/rakesh_iyc13/status/1302903817701220352" xr:uid="{759E7A18-2D9B-4442-A81F-7F844F7A2560}"/>
    <hyperlink ref="V2796" r:id="rId2902" location="!/rakesh_iyc13/status/1302906342819033088" xr:uid="{4841382B-4D3A-46C2-AC1C-8551B53225EB}"/>
    <hyperlink ref="V2797" r:id="rId2903" location="!/rakesh_iyc13/status/1302906374146330627" xr:uid="{09FF62A8-0308-4A0C-AD8C-F40F93056A2D}"/>
    <hyperlink ref="V2798" r:id="rId2904" location="!/rakesh_iyc13/status/1302906374146330627" xr:uid="{300CE521-9331-4C2F-8834-4F0A682879D8}"/>
    <hyperlink ref="V2799" r:id="rId2905" location="!/rakesh_iyc13/status/1302906374146330627" xr:uid="{47DB3187-F4F8-4DD0-9A7C-91CF74991218}"/>
    <hyperlink ref="V2800" r:id="rId2906" location="!/rakesh_iyc13/status/1302906428449984512" xr:uid="{63876DD5-C74C-48B8-AC45-89F7C2D27D04}"/>
    <hyperlink ref="V2801" r:id="rId2907" location="!/raikwar___priya/status/1302906428546523142" xr:uid="{0B99923C-94AB-4118-8187-3C08BAF52C0E}"/>
    <hyperlink ref="V2802" r:id="rId2908" location="!/amitsinghrana00/status/1302906434334502919" xr:uid="{2EDB7F9F-C163-4A4F-9FA5-2BC1B586A716}"/>
    <hyperlink ref="V2803" r:id="rId2909" location="!/incjawab/status/1302897800863244297" xr:uid="{6F947B2A-C9C5-4ADD-BCDC-E3DB276288A2}"/>
    <hyperlink ref="V2804" r:id="rId2910" location="!/incjawab/status/1302906041261322241" xr:uid="{98CFB5E0-971F-4C69-B448-1F62D939F526}"/>
    <hyperlink ref="V2805" r:id="rId2911" location="!/incjawab/status/1302906447701979137" xr:uid="{9E8CC0D3-29FF-411B-A0B3-4B1F4AF978C7}"/>
    <hyperlink ref="V2806" r:id="rId2912" location="!/incjawab/status/1302906447701979137" xr:uid="{9ECF7B89-154A-4036-A18C-42684EFC2438}"/>
    <hyperlink ref="V2807" r:id="rId2913" location="!/incjawab/status/1302906447701979137" xr:uid="{3BE94A24-C6B2-49EE-BAE8-1AA2E8843B1D}"/>
    <hyperlink ref="V2808" r:id="rId2914" location="!/rgriglani/status/1302899518657101824" xr:uid="{D1E0F753-3ADC-4D2F-A11A-8326F8E4EF8F}"/>
    <hyperlink ref="V2809" r:id="rId2915" location="!/rgriglani/status/1302906380878098432" xr:uid="{6F32A704-A225-4ACC-8A4C-553E6DA487BB}"/>
    <hyperlink ref="V2810" r:id="rId2916" location="!/rgriglani/status/1302906403149869056" xr:uid="{33097253-EE1F-4865-B597-06404AC68FB2}"/>
    <hyperlink ref="V2811" r:id="rId2917" location="!/rgriglani/status/1302906403149869056" xr:uid="{C78B181C-C638-4568-A0E4-82BA224FA2BA}"/>
    <hyperlink ref="V2812" r:id="rId2918" location="!/rgriglani/status/1302906403149869056" xr:uid="{08395D23-F616-4016-B03E-CF02D49BB356}"/>
    <hyperlink ref="V2813" r:id="rId2919" location="!/rgriglani/status/1302906452281978881" xr:uid="{29237CA5-E719-4CA2-87D5-AE5C5947F7FE}"/>
    <hyperlink ref="V2814" r:id="rId2920" location="!/prashan04838971/status/1302905831562731521" xr:uid="{A4F04276-66AB-4B09-8BC8-116CAF531785}"/>
    <hyperlink ref="V2815" r:id="rId2921" location="!/prashan04838971/status/1302906224967467009" xr:uid="{B79C5A33-B832-434F-9204-4349C73978F2}"/>
    <hyperlink ref="V2816" r:id="rId2922" location="!/prashan04838971/status/1302906459319984129" xr:uid="{1B4A5D48-E304-4C2A-8FA6-EA56F2011FD6}"/>
    <hyperlink ref="V2817" r:id="rId2923" location="!/m_s_k_1281/status/1302906505008537600" xr:uid="{F6B08E8B-551B-4583-9C8A-3E9A32450C04}"/>
    <hyperlink ref="V2818" r:id="rId2924" location="!/divakar_kumarji/status/1302906517390147586" xr:uid="{586DD91B-CA84-447C-BD6D-9B9929D914B5}"/>
    <hyperlink ref="V2819" r:id="rId2925" location="!/ypstomer/status/1302893113673838592" xr:uid="{CDE294E0-AE95-4423-AC13-7DBD67A1CF9E}"/>
    <hyperlink ref="V2820" r:id="rId2926" location="!/ypstomer/status/1302905974877908992" xr:uid="{6B143273-C3B6-4EA5-B372-B07B0A38D6C6}"/>
    <hyperlink ref="V2821" r:id="rId2927" location="!/ypstomer/status/1302906052896108546" xr:uid="{F54D535C-4154-47EC-BB36-7F3EFE11E502}"/>
    <hyperlink ref="V2822" r:id="rId2928" location="!/ypstomer/status/1302906518010867713" xr:uid="{7367CD36-CB51-4D30-A6C1-3FDF67468741}"/>
    <hyperlink ref="V2823" r:id="rId2929" location="!/ajaykum75993476/status/1302905637404200962" xr:uid="{C878C427-723C-4CA5-8393-342375D29A01}"/>
    <hyperlink ref="V2824" r:id="rId2930" location="!/ajaykum75993476/status/1302905637404200962" xr:uid="{C20A1F58-9F0A-42C8-AEAB-2D2BD4C17BF7}"/>
    <hyperlink ref="V2825" r:id="rId2931" location="!/ajaykum75993476/status/1302906330898866176" xr:uid="{12A04427-0FA2-4A86-A8EA-C04B0CFDDB50}"/>
    <hyperlink ref="V2826" r:id="rId2932" location="!/ajaykum75993476/status/1302906330898866176" xr:uid="{ED8FA737-CBE3-4FB2-AC19-CACDFC127D9C}"/>
    <hyperlink ref="V2827" r:id="rId2933" location="!/ajaykum75993476/status/1302906526147817477" xr:uid="{F3F9EB2B-B1C1-42A6-9DC4-533B9A9F6AF9}"/>
    <hyperlink ref="V2828" r:id="rId2934" location="!/shivkum50947838/status/1302906526927974400" xr:uid="{B1C82D53-9708-41EB-8FEF-3CC6175D3490}"/>
    <hyperlink ref="V2829" r:id="rId2935" location="!/mukeshy898989/status/1302906534108618752" xr:uid="{E0AE4F93-C7F4-4545-9823-ADA5B7F89319}"/>
    <hyperlink ref="V2830" r:id="rId2936" location="!/pintoogautam/status/1302906546922323969" xr:uid="{FB3B9ADF-9FF6-4A3B-A7D1-54E8D4ACAD16}"/>
    <hyperlink ref="V2831" r:id="rId2937" location="!/musafir39991333/status/1302906554904059904" xr:uid="{25BD98B1-35D3-4710-83E3-2653E00AFB07}"/>
    <hyperlink ref="V2832" r:id="rId2938" location="!/indra67027184/status/1302905256355926018" xr:uid="{CB0F84C9-3785-40E1-987B-53291E31B60A}"/>
    <hyperlink ref="V2833" r:id="rId2939" location="!/indra67027184/status/1302902944719728640" xr:uid="{E8DA79EA-7D1B-43EC-89CB-9B8F0658595E}"/>
    <hyperlink ref="V2834" r:id="rId2940" location="!/indra67027184/status/1302903051145994242" xr:uid="{D9458D2A-AD99-4F66-A479-13C82E6FF6EC}"/>
    <hyperlink ref="V2835" r:id="rId2941" location="!/indra67027184/status/1302904864117125123" xr:uid="{D58613E8-EDB5-436D-900F-DA8094FF79D5}"/>
    <hyperlink ref="V2836" r:id="rId2942" location="!/indra67027184/status/1302906559471611905" xr:uid="{C1413890-F253-4951-B7AF-61FC168BBCC6}"/>
    <hyperlink ref="V2837" r:id="rId2943" location="!/sk79725837/status/1302906571567947776" xr:uid="{E0844DDE-C1AF-42FD-9B09-C17530A180AB}"/>
    <hyperlink ref="V2838" r:id="rId2944" location="!/mohamme63519640/status/1302906581516824576" xr:uid="{A2098264-FB8C-465B-A691-A9597B92D231}"/>
    <hyperlink ref="V2839" r:id="rId2945" location="!/mohamme63519640/status/1302906581516824576" xr:uid="{5C5A9B56-5399-4BEE-A55F-2B06BCF8C8F1}"/>
    <hyperlink ref="V2840" r:id="rId2946" location="!/mohamme63519640/status/1302906581516824576" xr:uid="{15DE4D73-3754-40C5-8434-CE3A6EE2E566}"/>
    <hyperlink ref="V2841" r:id="rId2947" location="!/pushpra41269938/status/1302906583085539328" xr:uid="{2C4A742F-4143-4565-9656-79F40EA7C4A7}"/>
    <hyperlink ref="V2842" r:id="rId2948" location="!/narendr97461790/status/1302906584306053120" xr:uid="{18D5445C-1ADB-46D1-9BEB-5C0AF2E54757}"/>
    <hyperlink ref="V2843" r:id="rId2949" location="!/hemrajd99794209/status/1302906586478686209" xr:uid="{4DFA29AC-B29B-4B76-A7F9-8DA0ABE03F94}"/>
    <hyperlink ref="V2844" r:id="rId2950" location="!/hemrajd99794209/status/1302905097769291776" xr:uid="{9AA7C7D5-668B-4D6A-8E8A-3A1F1091C315}"/>
    <hyperlink ref="V2845" r:id="rId2951" location="!/hemrajd99794209/status/1302906586478686209" xr:uid="{2F450F4C-FD3A-4FA0-86A9-D51832A12D75}"/>
    <hyperlink ref="V2846" r:id="rId2952" location="!/hemrajd99794209/status/1302905097769291776" xr:uid="{68997FE4-B341-499A-97CD-E3C6367E3932}"/>
    <hyperlink ref="V2847" r:id="rId2953" location="!/hemrajd99794209/status/1302906586478686209" xr:uid="{F60FC325-1E08-4455-9A02-80887317C4B3}"/>
    <hyperlink ref="V2848" r:id="rId2954" location="!/hemrajd99794209/status/1302899254340411393" xr:uid="{5BE28044-F6D3-410A-B231-5ADA570ED046}"/>
    <hyperlink ref="V2849" r:id="rId2955" location="!/hemrajd99794209/status/1302901404307132418" xr:uid="{BD435DD6-266B-4316-9539-546F89E29D3E}"/>
    <hyperlink ref="V2850" r:id="rId2956" location="!/hemrajd99794209/status/1302905097769291776" xr:uid="{70464E56-8C5E-4B48-932E-54F93F506EAD}"/>
    <hyperlink ref="V2851" r:id="rId2957" location="!/hemrajd99794209/status/1302906586478686209" xr:uid="{AC4FCBE9-221D-471C-B056-1D671AA8316B}"/>
    <hyperlink ref="V2852" r:id="rId2958" location="!/abhaysi93888313/status/1302906615163625472" xr:uid="{F88BCECD-ABC7-41C2-ADDD-59929A968FC7}"/>
    <hyperlink ref="V2853" r:id="rId2959" location="!/prince07753973/status/1302902254664441858" xr:uid="{CDF5A363-5AFB-4F82-AB77-2ED78FCBF30A}"/>
    <hyperlink ref="V2854" r:id="rId2960" location="!/prince07753973/status/1302905663471845376" xr:uid="{C0308754-2DFB-42E4-96C3-3433098F2C99}"/>
    <hyperlink ref="V2855" r:id="rId2961" location="!/prince07753973/status/1302906625762578432" xr:uid="{8913A7AF-CD07-42D8-B7E5-7906793753D0}"/>
    <hyperlink ref="V2856" r:id="rId2962" location="!/surajsi07758966/status/1302906627884867587" xr:uid="{EC434496-A07A-423D-8108-3B9979B7491B}"/>
    <hyperlink ref="V2857" r:id="rId2963" location="!/surajsi07758966/status/1302906627884867587" xr:uid="{1C7B92C3-DE15-435D-B739-27746BF316F3}"/>
    <hyperlink ref="V2858" r:id="rId2964" location="!/mukesh_gundiya/status/1302906642250346496" xr:uid="{651ED050-E447-4CE6-96BF-DCA91DAC8D29}"/>
    <hyperlink ref="V2859" r:id="rId2965" location="!/diwakar25530502/status/1302906644817309696" xr:uid="{12C29468-E338-4887-B1C7-530F5A477204}"/>
    <hyperlink ref="V2860" r:id="rId2966" location="!/ibadulhaque1/status/1302906656972439552" xr:uid="{F2E7B271-8796-4EFD-8CD1-38C8B5B64187}"/>
    <hyperlink ref="V2861" r:id="rId2967" location="!/praveen_soit/status/1302906662596931584" xr:uid="{6F46B7EC-140D-49EE-82FC-0F110F1ED4CF}"/>
    <hyperlink ref="V2862" r:id="rId2968" location="!/praveen_soit/status/1302906662596931584" xr:uid="{5D6A572E-6F49-4B0D-8741-A71E0771960B}"/>
    <hyperlink ref="V2863" r:id="rId2969" location="!/praveen_soit/status/1302906662596931584" xr:uid="{E8C58BA8-1F1E-4845-A0B4-45B1E94D3D40}"/>
    <hyperlink ref="V2864" r:id="rId2970" location="!/praveen_soit/status/1302906662596931584" xr:uid="{8BA51341-7C59-446B-8597-5D19906C47AC}"/>
    <hyperlink ref="V2865" r:id="rId2971" location="!/nishant26singh/status/1302905469778837507" xr:uid="{4153B47A-30ED-41E7-9AB5-324B9EEB2590}"/>
    <hyperlink ref="V2866" r:id="rId2972" location="!/nishant26singh/status/1302906668062109696" xr:uid="{8E8F5AA1-131C-4B6D-9077-656DBB4B0E93}"/>
    <hyperlink ref="V2867" r:id="rId2973" location="!/abraham70988929/status/1302906677394432000" xr:uid="{5C435A78-BC4F-4B70-A9AD-8F0CE93BC9BC}"/>
    <hyperlink ref="V2868" r:id="rId2974" location="!/shanmugam_18/status/1302904420808548352" xr:uid="{9C14CD85-4A4A-4CC2-ACC6-400632C66FD6}"/>
    <hyperlink ref="V2869" r:id="rId2975" location="!/shanmugam_18/status/1302905401709527041" xr:uid="{F54D64A2-3244-41F4-998F-ADFC6D3132F9}"/>
    <hyperlink ref="V2870" r:id="rId2976" location="!/shanmugam_18/status/1302906687955767296" xr:uid="{2A8F3403-73FD-4E71-8B5F-10A7907030B5}"/>
    <hyperlink ref="V2871" r:id="rId2977" location="!/shivsrkian/status/1302906717043212290" xr:uid="{BCB3A6D6-0988-4FBC-A339-062A2AF24F7E}"/>
    <hyperlink ref="V2872" r:id="rId2978" location="!/honesttpolitics/status/1302906727029829632" xr:uid="{D6D3046B-F6EB-4926-ADA7-B440174B7395}"/>
    <hyperlink ref="V2873" r:id="rId2979" location="!/ziddi_zamura/status/1302895605644103680" xr:uid="{C163AE7E-96C5-412C-B147-A59A883DEEEB}"/>
    <hyperlink ref="V2874" r:id="rId2980" location="!/ziddi_zamura/status/1302904743140847616" xr:uid="{6F522E45-B096-43B1-AD25-C384477E1672}"/>
    <hyperlink ref="V2875" r:id="rId2981" location="!/ziddi_zamura/status/1302904743140847616" xr:uid="{39583A40-1766-4A1C-B3E3-C70D00AC7742}"/>
    <hyperlink ref="V2876" r:id="rId2982" location="!/ziddi_zamura/status/1302906731534532608" xr:uid="{4A93E359-0247-47CD-A558-7707D9E9956E}"/>
    <hyperlink ref="V2877" r:id="rId2983" location="!/ravindragautam_/status/1302904193372487680" xr:uid="{702DE90E-588E-4405-A588-8097BCAC6DDD}"/>
    <hyperlink ref="V2878" r:id="rId2984" location="!/cha66120086/status/1302906734281814016" xr:uid="{CFD6EB77-2B3A-473E-AFA6-516C29F66AE8}"/>
    <hyperlink ref="V2879" r:id="rId2985" location="!/mkroy69004598/status/1302905052860874752" xr:uid="{C337BCD6-AE62-467A-B540-F55EC4D18BC1}"/>
    <hyperlink ref="V2880" r:id="rId2986" location="!/mkroy69004598/status/1302906743526055937" xr:uid="{07C13499-9DE6-4614-BEC9-E23AD1BB2CC8}"/>
    <hyperlink ref="V2881" r:id="rId2987" location="!/gabbarmukesh/status/1302906743656034306" xr:uid="{8A84BABD-F292-4657-9A89-4E0E78B670C3}"/>
    <hyperlink ref="V2882" r:id="rId2988" location="!/khanbro82977637/status/1302906749209305090" xr:uid="{F6AF9576-2106-4FEE-AFA4-BC204F2210F7}"/>
    <hyperlink ref="V2883" r:id="rId2989" location="!/agnishkumar4/status/1302906373500362752" xr:uid="{6CBE41AD-FE44-4A37-A625-8AC0EE13B99E}"/>
    <hyperlink ref="V2884" r:id="rId2990" location="!/agnishkumar4/status/1302906766594732033" xr:uid="{0B222C7E-56B8-4781-8336-B7ED10903C1B}"/>
    <hyperlink ref="V2885" r:id="rId2991" location="!/vivekborse4/status/1302906786857574400" xr:uid="{04C5A6CD-D90D-4FAA-BC5E-FC9102445BE6}"/>
    <hyperlink ref="V2886" r:id="rId2992" location="!/dineshm69136815/status/1302906804993536000" xr:uid="{24CE19D0-B943-4C3E-9926-EBC444621A58}"/>
    <hyperlink ref="V2887" r:id="rId2993" location="!/dineshm69136815/status/1302906804993536000" xr:uid="{152D02C1-9E02-412F-B375-FBBD4C84D7AD}"/>
    <hyperlink ref="V2888" r:id="rId2994" location="!/priyank87624360/status/1302906813025718273" xr:uid="{10507D88-9F6C-4E0B-9B34-8D67F32E8CBB}"/>
    <hyperlink ref="V2889" r:id="rId2995" location="!/griglani/status/1302905639027367938" xr:uid="{B4CE5FE8-5F00-4852-8908-18E86438B195}"/>
    <hyperlink ref="V2890" r:id="rId2996" location="!/saurrabhinc/status/1302906515515305984" xr:uid="{1A1FD6DF-A8BF-49D9-8066-6AC700D78A31}"/>
    <hyperlink ref="V2891" r:id="rId2997" location="!/griglani/status/1302905353353396225" xr:uid="{C4E718B2-D013-48BD-B418-B338D12A9D9E}"/>
    <hyperlink ref="V2892" r:id="rId2998" location="!/griglani/status/1302905639027367938" xr:uid="{D21FB980-850E-43D2-A3A7-999A43F064E7}"/>
    <hyperlink ref="V2893" r:id="rId2999" location="!/saurrabhinc/status/1302906515515305984" xr:uid="{497F0383-0512-474C-ABC6-BBA1015A0257}"/>
    <hyperlink ref="V2894" r:id="rId3000" location="!/griglani/status/1302897528753414144" xr:uid="{9EE7B4B8-C518-4CC0-8C68-35E477438EB7}"/>
    <hyperlink ref="V2895" r:id="rId3001" location="!/griglani/status/1302904775655092224" xr:uid="{105F40E2-32D8-44FA-95BF-6A44F27EC85A}"/>
    <hyperlink ref="V2896" r:id="rId3002" location="!/griglani/status/1302905858439835648" xr:uid="{4630E9AF-2D06-4A0C-8555-626C47EAAE33}"/>
    <hyperlink ref="V2897" r:id="rId3003" location="!/saurrabhinc/status/1302904180475002881" xr:uid="{31933FCE-C536-475E-9877-5AAE16467799}"/>
    <hyperlink ref="V2898" r:id="rId3004" location="!/saurrabhinc/status/1302906495386877957" xr:uid="{25C15309-FACC-45FF-A91E-067A571A93C2}"/>
    <hyperlink ref="V2899" r:id="rId3005" location="!/saurrabhinc/status/1302906515515305984" xr:uid="{F19942EA-844D-466B-AB68-C4295B7B3C38}"/>
    <hyperlink ref="V2900" r:id="rId3006" location="!/saurrabhinc/status/1302906817085804546" xr:uid="{EB8FE99F-0FFD-41B0-8873-C9D484F716DA}"/>
    <hyperlink ref="V2901" r:id="rId3007" location="!/jeetugadhveer/status/1302906329191784453" xr:uid="{474AAC71-F48A-493D-80B7-36CEC1DDF398}"/>
    <hyperlink ref="V2902" r:id="rId3008" location="!/jeetugadhveer/status/1302906329191784453" xr:uid="{E853B583-962E-495C-9642-9C82F82A2A87}"/>
    <hyperlink ref="V2903" r:id="rId3009" location="!/jeetugadhveer/status/1302904505273520133" xr:uid="{0514B282-7E1D-46A0-86F1-1E0F958348B7}"/>
    <hyperlink ref="V2904" r:id="rId3010" location="!/jeetugadhveer/status/1302906817412911104" xr:uid="{19555607-1B91-4819-8FEE-028D88273A3B}"/>
    <hyperlink ref="V2905" r:id="rId3011" location="!/narsinghyaduva1/status/1302906826883645445" xr:uid="{617CFA5C-ABCC-4496-8C2E-EF8941826D1C}"/>
    <hyperlink ref="V2906" r:id="rId3012" location="!/2019jan/status/1302906851437080577" xr:uid="{B3E3E7E1-3CC1-4F48-AE7F-079141FD5B75}"/>
    <hyperlink ref="V2907" r:id="rId3013" location="!/2019jan/status/1302906800128188417" xr:uid="{D931229A-0156-4C0E-A8B8-38BC04932AF5}"/>
    <hyperlink ref="V2908" r:id="rId3014" location="!/omarraza71/status/1302906852988973057" xr:uid="{5E2EA432-F0A5-4976-BEBB-7D01C037D3E7}"/>
    <hyperlink ref="V2909" r:id="rId3015" location="!/poojasumitsara2/status/1302901168192933889" xr:uid="{8D07D7FA-6FB7-4C3B-ADD5-E258AD6948FF}"/>
    <hyperlink ref="V2910" r:id="rId3016" location="!/poojasumitsara2/status/1302901276473094144" xr:uid="{893C3822-F328-4E5A-AA8C-E2A351EE2CE8}"/>
    <hyperlink ref="V2911" r:id="rId3017" location="!/poojasumitsara2/status/1302903454801645569" xr:uid="{D4FEAABE-B9ED-4BED-AB34-058193F163E1}"/>
    <hyperlink ref="V2912" r:id="rId3018" location="!/poojasumitsara2/status/1302904194597187584" xr:uid="{7D644956-9CBC-4E97-83C1-7D677B2BADC0}"/>
    <hyperlink ref="V2913" r:id="rId3019" location="!/poojasumitsara2/status/1302903454801645569" xr:uid="{0987A17D-0E32-4000-A5AE-0B33931B6FA8}"/>
    <hyperlink ref="V2914" r:id="rId3020" location="!/poojasumitsara2/status/1302904321663594498" xr:uid="{30B63491-6C17-45D7-BB5D-F691DCCD7F1E}"/>
    <hyperlink ref="V2915" r:id="rId3021" location="!/poojasumitsara2/status/1302904932350095361" xr:uid="{1D6444B9-8EC3-4BCB-BB36-59FE84569B5E}"/>
    <hyperlink ref="V2916" r:id="rId3022" location="!/poojasumitsara2/status/1302905095391125504" xr:uid="{02F3EE9D-FAC2-413C-A833-1B0BC36BDCE2}"/>
    <hyperlink ref="V2917" r:id="rId3023" location="!/poojasumitsara2/status/1302905535629373440" xr:uid="{CA4F31B5-29DE-4659-8E95-AF442C81295D}"/>
    <hyperlink ref="V2918" r:id="rId3024" location="!/poojasumitsara2/status/1302905535629373440" xr:uid="{9CA07E3F-27C0-499D-A079-A30DC04922FC}"/>
    <hyperlink ref="V2919" r:id="rId3025" location="!/poojasumitsara2/status/1302905535629373440" xr:uid="{C5D67A53-557F-4797-9529-90CD5BD24FC7}"/>
    <hyperlink ref="V2920" r:id="rId3026" location="!/poojasumitsara2/status/1302905552645677057" xr:uid="{407112E4-D1A5-4976-AE80-84A53EE9AF43}"/>
    <hyperlink ref="V2921" r:id="rId3027" location="!/poojasumitsara2/status/1302905569506783238" xr:uid="{F90A702A-0C46-4528-A77A-0B48F4754FAB}"/>
    <hyperlink ref="V2922" r:id="rId3028" location="!/poojasumitsara2/status/1302905569506783238" xr:uid="{A482658E-B1A6-49A7-B3C3-D0F610B3E8EF}"/>
    <hyperlink ref="V2923" r:id="rId3029" location="!/poojasumitsara2/status/1302905569506783238" xr:uid="{6EF3AF8A-C3EA-4768-90F9-DD8BB0F462BE}"/>
    <hyperlink ref="V2924" r:id="rId3030" location="!/poojasumitsara2/status/1302905569506783238" xr:uid="{9FABCA0D-1945-4D95-A66D-E8805BA94E20}"/>
    <hyperlink ref="V2925" r:id="rId3031" location="!/poojasumitsara2/status/1302905569506783238" xr:uid="{A90AD6BC-8EBD-47E9-AEE4-9F4570419F47}"/>
    <hyperlink ref="V2926" r:id="rId3032" location="!/poojasumitsara2/status/1302905569506783238" xr:uid="{9175B6E8-5252-41E3-A879-61E8405D56C4}"/>
    <hyperlink ref="V2927" r:id="rId3033" location="!/poojasumitsara2/status/1302905579975749633" xr:uid="{4886CA1B-AB9C-4EFD-BA89-E40A91832605}"/>
    <hyperlink ref="V2928" r:id="rId3034" location="!/poojasumitsara2/status/1302905592520912896" xr:uid="{97E6E908-E5AC-4664-AF9B-16655CC20027}"/>
    <hyperlink ref="V2929" r:id="rId3035" location="!/poojasumitsara2/status/1302905592520912896" xr:uid="{FEEAD020-30C8-41DC-8BC2-66BF7EED03A7}"/>
    <hyperlink ref="V2930" r:id="rId3036" location="!/poojasumitsara2/status/1302905598875295745" xr:uid="{D5169977-3E87-4258-B3B7-3A42F5DB5D57}"/>
    <hyperlink ref="V2931" r:id="rId3037" location="!/poojasumitsara2/status/1302905612620103683" xr:uid="{3E4E4F54-B6F3-4C83-BC6F-1C04D6883DEE}"/>
    <hyperlink ref="V2932" r:id="rId3038" location="!/poojasumitsara2/status/1302901168192933889" xr:uid="{ADA72E1B-98B5-4BA6-B070-EFFA3F4EBFFE}"/>
    <hyperlink ref="V2933" r:id="rId3039" location="!/poojasumitsara2/status/1302905535629373440" xr:uid="{87A8E3D5-4CE6-4DA5-9EC9-9CB6EAEBE58B}"/>
    <hyperlink ref="V2934" r:id="rId3040" location="!/poojasumitsara2/status/1302905552645677057" xr:uid="{F1700844-97A6-4B61-BCD2-81C568620DBD}"/>
    <hyperlink ref="V2935" r:id="rId3041" location="!/poojasumitsara2/status/1302905569506783238" xr:uid="{00C9DBC5-4BFB-4B57-AAD4-24E4238AB293}"/>
    <hyperlink ref="V2936" r:id="rId3042" location="!/poojasumitsara2/status/1302905579975749633" xr:uid="{43AA0797-FBCE-4E64-B61B-5484FC457430}"/>
    <hyperlink ref="V2937" r:id="rId3043" location="!/poojasumitsara2/status/1302905592520912896" xr:uid="{B42F9381-B0F8-4411-A8E6-B334674F3866}"/>
    <hyperlink ref="V2938" r:id="rId3044" location="!/poojasumitsara2/status/1302905598875295745" xr:uid="{A60B4C10-ED5A-47BD-9CB1-BC43DC29EB93}"/>
    <hyperlink ref="V2939" r:id="rId3045" location="!/poojasumitsara2/status/1302905612620103683" xr:uid="{B17DB99F-454B-4C3C-B9D0-5BAA724349B1}"/>
    <hyperlink ref="V2940" r:id="rId3046" location="!/poojasumitsara2/status/1302905627367227394" xr:uid="{1AEDFA19-2DA2-4913-8C1D-6A8676575921}"/>
    <hyperlink ref="V2941" r:id="rId3047" location="!/poojasumitsara2/status/1302905842421788672" xr:uid="{1EE9B234-1A70-4658-B459-18A339A35BD3}"/>
    <hyperlink ref="V2942" r:id="rId3048" location="!/poojasumitsara2/status/1302905901976711172" xr:uid="{AA1FC92B-2BC5-4960-8B5C-95801501F9A0}"/>
    <hyperlink ref="V2943" r:id="rId3049" location="!/poojasumitsara2/status/1302905922897899521" xr:uid="{98DF7C88-DBEA-4C53-91E0-626F5B2F0DC3}"/>
    <hyperlink ref="V2944" r:id="rId3050" location="!/poojasumitsara2/status/1302902994623541248" xr:uid="{0F24BD58-BE37-4B87-8970-6CFC15013AB6}"/>
    <hyperlink ref="V2945" r:id="rId3051" location="!/poojasumitsara2/status/1302903680606248961" xr:uid="{81083D09-948F-4D6E-AF39-55215414FF1D}"/>
    <hyperlink ref="V2946" r:id="rId3052" location="!/poojasumitsara2/status/1302904900477624323" xr:uid="{228F31A7-23DA-4E52-BFAF-F03B298077B6}"/>
    <hyperlink ref="V2947" r:id="rId3053" location="!/poojasumitsara2/status/1302905922897899521" xr:uid="{4DDC0E8B-5837-4326-B1EB-3EFCFEE10B79}"/>
    <hyperlink ref="V2948" r:id="rId3054" location="!/poojasumitsara2/status/1302905946180431872" xr:uid="{DCCF6024-502A-40C9-A7A8-E6F4492C102B}"/>
    <hyperlink ref="V2949" r:id="rId3055" location="!/poojasumitsara2/status/1302906221909831680" xr:uid="{BB7E6643-8BE3-4279-A2F6-914DB05FF3F8}"/>
    <hyperlink ref="V2950" r:id="rId3056" location="!/poojasumitsara2/status/1302904997437267968" xr:uid="{7DCDA5C1-F7F1-41A2-A7EB-22778057C6B9}"/>
    <hyperlink ref="V2951" r:id="rId3057" location="!/poojasumitsara2/status/1302905996642152448" xr:uid="{2CA0D594-FAF0-4114-BCC5-D6E6BD08E210}"/>
    <hyperlink ref="V2952" r:id="rId3058" location="!/poojasumitsara2/status/1302906855463686145" xr:uid="{0701DBCA-0A87-46A2-A9BA-714C1A210C72}"/>
    <hyperlink ref="V2953" r:id="rId3059" location="!/poojasumitsara2/status/1302903454801645569" xr:uid="{2657448A-6CA1-46BC-B6D2-0FD53CD74A4C}"/>
    <hyperlink ref="V2954" r:id="rId3060" location="!/poojasumitsara2/status/1302904932350095361" xr:uid="{B5DB14ED-B84E-4709-BB0B-6FD7CC8DF440}"/>
    <hyperlink ref="V2955" r:id="rId3061" location="!/poojasumitsara2/status/1302904997437267968" xr:uid="{C34F7A9B-E76A-4D92-A81B-7A67FB2C0980}"/>
    <hyperlink ref="V2956" r:id="rId3062" location="!/poojasumitsara2/status/1302905095391125504" xr:uid="{29647CD3-3E88-488F-8009-73060AADE8EB}"/>
    <hyperlink ref="V2957" r:id="rId3063" location="!/poojasumitsara2/status/1302905996642152448" xr:uid="{28518DCE-837D-4C11-BB14-69D00FFC8A6F}"/>
    <hyperlink ref="V2958" r:id="rId3064" location="!/poojasumitsara2/status/1302906855463686145" xr:uid="{4A909DC6-87DE-46DB-B5A3-65F7C0CDAF23}"/>
    <hyperlink ref="V2959" r:id="rId3065" location="!/poojasumitsara2/status/1302903454801645569" xr:uid="{FB2F8911-63D4-4260-91F3-F22AC2A8DFBA}"/>
    <hyperlink ref="V2960" r:id="rId3066" location="!/poojasumitsara2/status/1302903616143945728" xr:uid="{6FB5433A-CA3F-472B-B4D7-CD5CB884B79F}"/>
    <hyperlink ref="V2961" r:id="rId3067" location="!/poojasumitsara2/status/1302904321663594498" xr:uid="{B9838A3E-95EA-46F6-BA31-722395AF96E2}"/>
    <hyperlink ref="V2962" r:id="rId3068" location="!/poojasumitsara2/status/1302904932350095361" xr:uid="{E510D470-075A-488C-A644-B0311E1CEE59}"/>
    <hyperlink ref="V2963" r:id="rId3069" location="!/poojasumitsara2/status/1302904997437267968" xr:uid="{A0DADFB6-3280-460E-B79D-14A9016E4603}"/>
    <hyperlink ref="V2964" r:id="rId3070" location="!/poojasumitsara2/status/1302905095391125504" xr:uid="{3D190618-9474-4F8D-9183-80FE575B58ED}"/>
    <hyperlink ref="V2965" r:id="rId3071" location="!/poojasumitsara2/status/1302905996642152448" xr:uid="{28A7E5BA-80DB-468E-B140-898829F58F81}"/>
    <hyperlink ref="V2966" r:id="rId3072" location="!/poojasumitsara2/status/1302906062635331585" xr:uid="{5F3B325D-3290-4B13-BC19-0CA08D806404}"/>
    <hyperlink ref="V2967" r:id="rId3073" location="!/poojasumitsara2/status/1302906101873012739" xr:uid="{B7912FCC-6C9F-4123-B5AA-C254C3BADA28}"/>
    <hyperlink ref="V2968" r:id="rId3074" location="!/poojasumitsara2/status/1302906123326910464" xr:uid="{9C18B8C6-85C2-41AC-A42C-8F2E367B2FF3}"/>
    <hyperlink ref="V2969" r:id="rId3075" location="!/poojasumitsara2/status/1302906177584394241" xr:uid="{981A6DE5-97DE-447B-877C-A66E20B59AF6}"/>
    <hyperlink ref="V2970" r:id="rId3076" location="!/poojasumitsara2/status/1302906205468205058" xr:uid="{E9CF0B55-D4C6-41D1-9FA0-795022184460}"/>
    <hyperlink ref="V2971" r:id="rId3077" location="!/poojasumitsara2/status/1302906221909831680" xr:uid="{55E55E63-1557-40AC-8B8E-C2151720B3FD}"/>
    <hyperlink ref="V2972" r:id="rId3078" location="!/poojasumitsara2/status/1302906855463686145" xr:uid="{B01F3B41-871C-4605-AD92-934750A5225A}"/>
    <hyperlink ref="V2973" r:id="rId3079" location="!/lahri_sangeeta/status/1302902984116850688" xr:uid="{3C9B7988-BA01-4D95-B3AB-875D8AB0B204}"/>
    <hyperlink ref="V2974" r:id="rId3080" location="!/lahri_sangeeta/status/1302906856520572928" xr:uid="{976AAA9D-B9BB-4DF3-BE11-8542FF924078}"/>
    <hyperlink ref="V2975" r:id="rId3081" location="!/suryapsingh_ias/status/1302896780837752833" xr:uid="{9B9638D3-0DE3-4142-872B-527805C2B410}"/>
    <hyperlink ref="V2976" r:id="rId3082" location="!/suryapsingh_ias/status/1302898971602419714" xr:uid="{E10E0F83-1945-437A-9725-1A3FF5EE3358}"/>
    <hyperlink ref="V2977" r:id="rId3083" location="!/ajeetku61129676/status/1302906863881564160" xr:uid="{E8EDC590-82A9-47F1-A4A3-6C7639BCE86C}"/>
  </hyperlinks>
  <pageMargins left="0.7" right="0.7" top="0.75" bottom="0.75" header="0.3" footer="0.3"/>
  <pageSetup orientation="portrait" verticalDpi="0" r:id="rId3084"/>
  <legacyDrawing r:id="rId3085"/>
  <tableParts count="1">
    <tablePart r:id="rId3086"/>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D1722"/>
  <sheetViews>
    <sheetView tabSelected="1" workbookViewId="0">
      <pane xSplit="1" ySplit="2" topLeftCell="B25" activePane="bottomRight" state="frozen"/>
      <selection pane="topRight" activeCell="B1" sqref="B1"/>
      <selection pane="bottomLeft" activeCell="A3" sqref="A3"/>
      <selection pane="bottomRight" activeCell="A2" sqref="A2:AY2"/>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customWidth="1"/>
    <col min="19" max="19" width="9.28515625" customWidth="1"/>
    <col min="20" max="20" width="9.5703125" customWidth="1"/>
    <col min="21" max="23" width="14.28515625" customWidth="1"/>
    <col min="24" max="24" width="11.85546875" customWidth="1"/>
    <col min="25" max="25" width="14.42578125" customWidth="1"/>
    <col min="26" max="26" width="18.28515625" customWidth="1"/>
    <col min="27" max="27" width="5" style="3" hidden="1" customWidth="1"/>
    <col min="28" max="28" width="16" style="3" hidden="1" customWidth="1"/>
    <col min="29" max="29" width="16" style="6" bestFit="1" customWidth="1"/>
    <col min="30" max="30" width="11.5703125" style="2" bestFit="1" customWidth="1"/>
    <col min="31" max="31" width="12" style="3" bestFit="1" customWidth="1"/>
    <col min="32" max="32" width="9.7109375" style="3" bestFit="1" customWidth="1"/>
    <col min="33" max="33" width="11.42578125" style="3" bestFit="1" customWidth="1"/>
    <col min="34" max="34" width="18.140625" style="3" bestFit="1" customWidth="1"/>
    <col min="35" max="35" width="10.5703125" bestFit="1" customWidth="1"/>
    <col min="36" max="36" width="10.7109375" bestFit="1" customWidth="1"/>
    <col min="37" max="37" width="7.42578125" bestFit="1" customWidth="1"/>
    <col min="38" max="38" width="8.140625" bestFit="1" customWidth="1"/>
    <col min="39" max="39" width="16.5703125" bestFit="1" customWidth="1"/>
    <col min="40" max="41" width="16.140625" bestFit="1" customWidth="1"/>
    <col min="42" max="42" width="15.140625" bestFit="1" customWidth="1"/>
    <col min="43" max="43" width="21.7109375" bestFit="1" customWidth="1"/>
    <col min="44" max="44" width="27" bestFit="1" customWidth="1"/>
    <col min="45" max="45" width="22.5703125" bestFit="1" customWidth="1"/>
    <col min="46" max="46" width="28" bestFit="1" customWidth="1"/>
    <col min="47" max="47" width="28.7109375" bestFit="1" customWidth="1"/>
    <col min="48" max="48" width="33.140625" bestFit="1" customWidth="1"/>
    <col min="49" max="49" width="18.140625" bestFit="1" customWidth="1"/>
    <col min="50" max="50" width="22.28515625" bestFit="1" customWidth="1"/>
    <col min="51" max="51" width="17" bestFit="1" customWidth="1"/>
  </cols>
  <sheetData>
    <row r="1" spans="1:56" x14ac:dyDescent="0.25">
      <c r="B1" s="23" t="s">
        <v>39</v>
      </c>
      <c r="C1" s="16"/>
      <c r="D1" s="16"/>
      <c r="E1" s="16"/>
      <c r="F1" s="16"/>
      <c r="G1" s="16"/>
      <c r="H1" s="25" t="s">
        <v>43</v>
      </c>
      <c r="I1" s="24"/>
      <c r="J1" s="24"/>
      <c r="K1" s="24"/>
      <c r="L1" s="27" t="s">
        <v>44</v>
      </c>
      <c r="M1" s="26"/>
      <c r="N1" s="26"/>
      <c r="O1" s="26"/>
      <c r="P1" s="26"/>
      <c r="Q1" s="26"/>
      <c r="R1" s="22" t="s">
        <v>42</v>
      </c>
      <c r="S1" s="19"/>
      <c r="T1" s="20"/>
      <c r="U1" s="21"/>
      <c r="V1" s="19"/>
      <c r="W1" s="19"/>
      <c r="X1" s="19"/>
      <c r="Y1" s="19"/>
      <c r="Z1" s="19"/>
      <c r="AA1" s="28" t="s">
        <v>40</v>
      </c>
      <c r="AB1" s="18"/>
      <c r="AC1" s="29" t="s">
        <v>41</v>
      </c>
      <c r="AD1"/>
      <c r="AE1"/>
      <c r="AF1"/>
      <c r="AG1"/>
      <c r="AH1"/>
    </row>
    <row r="2" spans="1:56"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136</v>
      </c>
      <c r="Y2" s="13" t="s">
        <v>37</v>
      </c>
      <c r="Z2" s="13" t="s">
        <v>169</v>
      </c>
      <c r="AA2" s="11" t="s">
        <v>12</v>
      </c>
      <c r="AB2" s="11" t="s">
        <v>38</v>
      </c>
      <c r="AC2" s="8" t="s">
        <v>26</v>
      </c>
      <c r="AD2" s="13" t="s">
        <v>6938</v>
      </c>
      <c r="AE2" s="13" t="s">
        <v>6939</v>
      </c>
      <c r="AF2" s="13" t="s">
        <v>6940</v>
      </c>
      <c r="AG2" s="13" t="s">
        <v>6941</v>
      </c>
      <c r="AH2" s="13" t="s">
        <v>6942</v>
      </c>
      <c r="AI2" s="13" t="s">
        <v>6943</v>
      </c>
      <c r="AJ2" s="13" t="s">
        <v>6944</v>
      </c>
      <c r="AK2" s="13" t="s">
        <v>6945</v>
      </c>
      <c r="AL2" s="13" t="s">
        <v>6946</v>
      </c>
      <c r="AM2" s="13" t="s">
        <v>6947</v>
      </c>
      <c r="AN2" s="13" t="s">
        <v>6948</v>
      </c>
      <c r="AO2" s="13" t="s">
        <v>6949</v>
      </c>
      <c r="AP2" s="13" t="s">
        <v>6950</v>
      </c>
      <c r="AQ2" s="134" t="s">
        <v>15092</v>
      </c>
      <c r="AR2" s="134" t="s">
        <v>15093</v>
      </c>
      <c r="AS2" s="134" t="s">
        <v>15094</v>
      </c>
      <c r="AT2" s="134" t="s">
        <v>15095</v>
      </c>
      <c r="AU2" s="134" t="s">
        <v>15096</v>
      </c>
      <c r="AV2" s="134" t="s">
        <v>15097</v>
      </c>
      <c r="AW2" s="134" t="s">
        <v>15098</v>
      </c>
      <c r="AX2" s="134" t="s">
        <v>15099</v>
      </c>
      <c r="AY2" s="134" t="s">
        <v>15101</v>
      </c>
      <c r="AZ2" s="3"/>
      <c r="BA2" s="3"/>
    </row>
    <row r="3" spans="1:56" ht="15" customHeight="1" x14ac:dyDescent="0.25">
      <c r="A3" s="62" t="s">
        <v>188</v>
      </c>
      <c r="B3" s="63"/>
      <c r="C3" s="63">
        <v>11</v>
      </c>
      <c r="D3" s="64"/>
      <c r="E3" s="66"/>
      <c r="F3" s="109" t="s">
        <v>8947</v>
      </c>
      <c r="G3" s="63"/>
      <c r="H3" s="67"/>
      <c r="I3" s="68"/>
      <c r="J3" s="68"/>
      <c r="K3" s="67" t="s">
        <v>12280</v>
      </c>
      <c r="L3" s="71"/>
      <c r="M3" s="72">
        <v>5544.2333984375</v>
      </c>
      <c r="N3" s="72">
        <v>4948.294921875</v>
      </c>
      <c r="O3" s="73"/>
      <c r="P3" s="74"/>
      <c r="Q3" s="74"/>
      <c r="R3" s="48"/>
      <c r="S3" s="48">
        <v>0</v>
      </c>
      <c r="T3" s="48">
        <v>1</v>
      </c>
      <c r="U3" s="48"/>
      <c r="V3" s="49"/>
      <c r="W3" s="49"/>
      <c r="X3" s="50"/>
      <c r="Y3" s="49"/>
      <c r="Z3" s="49"/>
      <c r="AA3" s="69">
        <v>3</v>
      </c>
      <c r="AB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 s="70"/>
      <c r="AD3" s="86">
        <v>2159</v>
      </c>
      <c r="AE3" s="86">
        <v>655</v>
      </c>
      <c r="AF3" s="86">
        <v>3185</v>
      </c>
      <c r="AG3" s="86">
        <v>6905</v>
      </c>
      <c r="AH3" s="86"/>
      <c r="AI3" s="86"/>
      <c r="AJ3" s="86"/>
      <c r="AK3" s="86"/>
      <c r="AL3" s="86"/>
      <c r="AM3" s="89">
        <v>44009.300578703704</v>
      </c>
      <c r="AN3" s="86" t="s">
        <v>10559</v>
      </c>
      <c r="AO3" s="93" t="s">
        <v>10560</v>
      </c>
      <c r="AP3" s="86" t="s">
        <v>66</v>
      </c>
      <c r="AQ3" s="48">
        <v>0</v>
      </c>
      <c r="AR3" s="49">
        <v>0</v>
      </c>
      <c r="AS3" s="48">
        <v>1</v>
      </c>
      <c r="AT3" s="49">
        <v>4.3478260869565215</v>
      </c>
      <c r="AU3" s="48">
        <v>0</v>
      </c>
      <c r="AV3" s="49">
        <v>0</v>
      </c>
      <c r="AW3" s="48">
        <v>22</v>
      </c>
      <c r="AX3" s="49">
        <v>95.652173913043484</v>
      </c>
      <c r="AY3" s="48">
        <v>23</v>
      </c>
      <c r="AZ3" s="3"/>
      <c r="BA3" s="3"/>
    </row>
    <row r="4" spans="1:56" x14ac:dyDescent="0.25">
      <c r="A4" s="62" t="s">
        <v>1345</v>
      </c>
      <c r="B4" s="63"/>
      <c r="C4" s="63">
        <v>11</v>
      </c>
      <c r="D4" s="64"/>
      <c r="E4" s="66"/>
      <c r="F4" s="109" t="s">
        <v>8948</v>
      </c>
      <c r="G4" s="63"/>
      <c r="H4" s="67"/>
      <c r="I4" s="68"/>
      <c r="J4" s="68"/>
      <c r="K4" s="67" t="s">
        <v>12281</v>
      </c>
      <c r="L4" s="71"/>
      <c r="M4" s="72">
        <v>5528.6455078125</v>
      </c>
      <c r="N4" s="72">
        <v>4936.75146484375</v>
      </c>
      <c r="O4" s="73"/>
      <c r="P4" s="74"/>
      <c r="Q4" s="74"/>
      <c r="R4" s="98"/>
      <c r="S4" s="48">
        <v>1</v>
      </c>
      <c r="T4" s="48">
        <v>0</v>
      </c>
      <c r="U4" s="98"/>
      <c r="V4" s="50"/>
      <c r="W4" s="50"/>
      <c r="X4" s="50"/>
      <c r="Y4" s="50"/>
      <c r="Z4" s="49"/>
      <c r="AA4" s="69">
        <v>4</v>
      </c>
      <c r="AB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 s="70"/>
      <c r="AD4" s="86">
        <v>1958</v>
      </c>
      <c r="AE4" s="86">
        <v>3055</v>
      </c>
      <c r="AF4" s="86">
        <v>44731</v>
      </c>
      <c r="AG4" s="86">
        <v>45917</v>
      </c>
      <c r="AH4" s="86"/>
      <c r="AI4" s="86" t="s">
        <v>6951</v>
      </c>
      <c r="AJ4" s="86"/>
      <c r="AK4" s="93" t="s">
        <v>8694</v>
      </c>
      <c r="AL4" s="86"/>
      <c r="AM4" s="89">
        <v>40310.540150462963</v>
      </c>
      <c r="AN4" s="86" t="s">
        <v>10559</v>
      </c>
      <c r="AO4" s="93" t="s">
        <v>10561</v>
      </c>
      <c r="AP4" s="86" t="s">
        <v>65</v>
      </c>
      <c r="AQ4" s="48"/>
      <c r="AR4" s="49"/>
      <c r="AS4" s="48"/>
      <c r="AT4" s="49"/>
      <c r="AU4" s="48"/>
      <c r="AV4" s="49"/>
      <c r="AW4" s="48"/>
      <c r="AX4" s="49"/>
      <c r="AY4" s="48"/>
      <c r="AZ4" s="2"/>
      <c r="BA4" s="3"/>
      <c r="BB4" s="3"/>
      <c r="BC4" s="3"/>
      <c r="BD4" s="3"/>
    </row>
    <row r="5" spans="1:56" x14ac:dyDescent="0.25">
      <c r="A5" s="62" t="s">
        <v>189</v>
      </c>
      <c r="B5" s="63"/>
      <c r="C5" s="63">
        <v>11</v>
      </c>
      <c r="D5" s="64"/>
      <c r="E5" s="66"/>
      <c r="F5" s="109" t="s">
        <v>8949</v>
      </c>
      <c r="G5" s="63"/>
      <c r="H5" s="67"/>
      <c r="I5" s="68"/>
      <c r="J5" s="68"/>
      <c r="K5" s="67" t="s">
        <v>12282</v>
      </c>
      <c r="L5" s="71"/>
      <c r="M5" s="72">
        <v>5356.3427734375</v>
      </c>
      <c r="N5" s="72">
        <v>5546.4140625</v>
      </c>
      <c r="O5" s="73"/>
      <c r="P5" s="74"/>
      <c r="Q5" s="74"/>
      <c r="R5" s="98"/>
      <c r="S5" s="48">
        <v>0</v>
      </c>
      <c r="T5" s="48">
        <v>1</v>
      </c>
      <c r="U5" s="98"/>
      <c r="V5" s="50"/>
      <c r="W5" s="50"/>
      <c r="X5" s="50"/>
      <c r="Y5" s="50"/>
      <c r="Z5" s="49"/>
      <c r="AA5" s="69">
        <v>5</v>
      </c>
      <c r="AB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 s="70"/>
      <c r="AD5" s="86">
        <v>200</v>
      </c>
      <c r="AE5" s="86">
        <v>29</v>
      </c>
      <c r="AF5" s="86">
        <v>392</v>
      </c>
      <c r="AG5" s="86">
        <v>193</v>
      </c>
      <c r="AH5" s="86"/>
      <c r="AI5" s="86"/>
      <c r="AJ5" s="86" t="s">
        <v>8200</v>
      </c>
      <c r="AK5" s="86"/>
      <c r="AL5" s="86"/>
      <c r="AM5" s="89">
        <v>43472.1174537037</v>
      </c>
      <c r="AN5" s="86" t="s">
        <v>10559</v>
      </c>
      <c r="AO5" s="93" t="s">
        <v>10562</v>
      </c>
      <c r="AP5" s="86" t="s">
        <v>66</v>
      </c>
      <c r="AQ5" s="48">
        <v>0</v>
      </c>
      <c r="AR5" s="49">
        <v>0</v>
      </c>
      <c r="AS5" s="48">
        <v>0</v>
      </c>
      <c r="AT5" s="49">
        <v>0</v>
      </c>
      <c r="AU5" s="48">
        <v>0</v>
      </c>
      <c r="AV5" s="49">
        <v>0</v>
      </c>
      <c r="AW5" s="48">
        <v>29</v>
      </c>
      <c r="AX5" s="49">
        <v>100</v>
      </c>
      <c r="AY5" s="48">
        <v>29</v>
      </c>
      <c r="AZ5" s="2"/>
      <c r="BA5" s="3"/>
      <c r="BB5" s="3"/>
      <c r="BC5" s="3"/>
      <c r="BD5" s="3"/>
    </row>
    <row r="6" spans="1:56" x14ac:dyDescent="0.25">
      <c r="A6" s="62" t="s">
        <v>1165</v>
      </c>
      <c r="B6" s="63"/>
      <c r="C6" s="63">
        <v>11</v>
      </c>
      <c r="D6" s="64"/>
      <c r="E6" s="66"/>
      <c r="F6" s="109" t="s">
        <v>8950</v>
      </c>
      <c r="G6" s="63"/>
      <c r="H6" s="67"/>
      <c r="I6" s="68"/>
      <c r="J6" s="68"/>
      <c r="K6" s="67" t="s">
        <v>12283</v>
      </c>
      <c r="L6" s="71"/>
      <c r="M6" s="72">
        <v>5307.126953125</v>
      </c>
      <c r="N6" s="72">
        <v>5000.994140625</v>
      </c>
      <c r="O6" s="73"/>
      <c r="P6" s="74"/>
      <c r="Q6" s="74"/>
      <c r="R6" s="98"/>
      <c r="S6" s="48">
        <v>433</v>
      </c>
      <c r="T6" s="48">
        <v>4</v>
      </c>
      <c r="U6" s="98"/>
      <c r="V6" s="50"/>
      <c r="W6" s="50"/>
      <c r="X6" s="50"/>
      <c r="Y6" s="50"/>
      <c r="Z6" s="49"/>
      <c r="AA6" s="69">
        <v>6</v>
      </c>
      <c r="AB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 s="70"/>
      <c r="AD6" s="86">
        <v>78</v>
      </c>
      <c r="AE6" s="86">
        <v>71577</v>
      </c>
      <c r="AF6" s="86">
        <v>2621</v>
      </c>
      <c r="AG6" s="86">
        <v>13409</v>
      </c>
      <c r="AH6" s="86"/>
      <c r="AI6" s="86" t="s">
        <v>6952</v>
      </c>
      <c r="AJ6" s="86" t="s">
        <v>8201</v>
      </c>
      <c r="AK6" s="93" t="s">
        <v>8695</v>
      </c>
      <c r="AL6" s="86"/>
      <c r="AM6" s="89">
        <v>41886.690034722225</v>
      </c>
      <c r="AN6" s="86" t="s">
        <v>10559</v>
      </c>
      <c r="AO6" s="93" t="s">
        <v>10563</v>
      </c>
      <c r="AP6" s="86" t="s">
        <v>66</v>
      </c>
      <c r="AQ6" s="48">
        <v>0</v>
      </c>
      <c r="AR6" s="49">
        <v>0</v>
      </c>
      <c r="AS6" s="48">
        <v>0</v>
      </c>
      <c r="AT6" s="49">
        <v>0</v>
      </c>
      <c r="AU6" s="48">
        <v>0</v>
      </c>
      <c r="AV6" s="49">
        <v>0</v>
      </c>
      <c r="AW6" s="48">
        <v>93</v>
      </c>
      <c r="AX6" s="49">
        <v>100</v>
      </c>
      <c r="AY6" s="48">
        <v>93</v>
      </c>
      <c r="AZ6" s="2"/>
      <c r="BA6" s="3"/>
      <c r="BB6" s="3"/>
      <c r="BC6" s="3"/>
      <c r="BD6" s="3"/>
    </row>
    <row r="7" spans="1:56" x14ac:dyDescent="0.25">
      <c r="A7" s="62" t="s">
        <v>190</v>
      </c>
      <c r="B7" s="63"/>
      <c r="C7" s="63">
        <v>11</v>
      </c>
      <c r="D7" s="64"/>
      <c r="E7" s="66"/>
      <c r="F7" s="109" t="s">
        <v>8951</v>
      </c>
      <c r="G7" s="63"/>
      <c r="H7" s="67"/>
      <c r="I7" s="68"/>
      <c r="J7" s="68"/>
      <c r="K7" s="67" t="s">
        <v>12284</v>
      </c>
      <c r="L7" s="71"/>
      <c r="M7" s="72">
        <v>3042.73779296875</v>
      </c>
      <c r="N7" s="72">
        <v>4644.7861328125</v>
      </c>
      <c r="O7" s="73"/>
      <c r="P7" s="74"/>
      <c r="Q7" s="74"/>
      <c r="R7" s="98"/>
      <c r="S7" s="48">
        <v>0</v>
      </c>
      <c r="T7" s="48">
        <v>1</v>
      </c>
      <c r="U7" s="98"/>
      <c r="V7" s="50"/>
      <c r="W7" s="50"/>
      <c r="X7" s="50"/>
      <c r="Y7" s="50"/>
      <c r="Z7" s="49"/>
      <c r="AA7" s="69">
        <v>7</v>
      </c>
      <c r="AB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 s="70"/>
      <c r="AD7" s="86">
        <v>30</v>
      </c>
      <c r="AE7" s="86">
        <v>23</v>
      </c>
      <c r="AF7" s="86">
        <v>2231</v>
      </c>
      <c r="AG7" s="86">
        <v>2107</v>
      </c>
      <c r="AH7" s="86"/>
      <c r="AI7" s="86"/>
      <c r="AJ7" s="86"/>
      <c r="AK7" s="86"/>
      <c r="AL7" s="86"/>
      <c r="AM7" s="89">
        <v>44074.197395833333</v>
      </c>
      <c r="AN7" s="86" t="s">
        <v>10559</v>
      </c>
      <c r="AO7" s="93" t="s">
        <v>10564</v>
      </c>
      <c r="AP7" s="86" t="s">
        <v>66</v>
      </c>
      <c r="AQ7" s="48">
        <v>0</v>
      </c>
      <c r="AR7" s="49">
        <v>0</v>
      </c>
      <c r="AS7" s="48">
        <v>0</v>
      </c>
      <c r="AT7" s="49">
        <v>0</v>
      </c>
      <c r="AU7" s="48">
        <v>0</v>
      </c>
      <c r="AV7" s="49">
        <v>0</v>
      </c>
      <c r="AW7" s="48">
        <v>39</v>
      </c>
      <c r="AX7" s="49">
        <v>100</v>
      </c>
      <c r="AY7" s="48">
        <v>39</v>
      </c>
      <c r="AZ7" s="2"/>
      <c r="BA7" s="3"/>
      <c r="BB7" s="3"/>
      <c r="BC7" s="3"/>
      <c r="BD7" s="3"/>
    </row>
    <row r="8" spans="1:56" x14ac:dyDescent="0.25">
      <c r="A8" s="62" t="s">
        <v>1346</v>
      </c>
      <c r="B8" s="63"/>
      <c r="C8" s="63">
        <v>11</v>
      </c>
      <c r="D8" s="64"/>
      <c r="E8" s="66"/>
      <c r="F8" s="109" t="s">
        <v>8952</v>
      </c>
      <c r="G8" s="63"/>
      <c r="H8" s="67"/>
      <c r="I8" s="68"/>
      <c r="J8" s="68"/>
      <c r="K8" s="67" t="s">
        <v>12285</v>
      </c>
      <c r="L8" s="71"/>
      <c r="M8" s="72">
        <v>4110.67822265625</v>
      </c>
      <c r="N8" s="72">
        <v>4517.65234375</v>
      </c>
      <c r="O8" s="73"/>
      <c r="P8" s="74"/>
      <c r="Q8" s="74"/>
      <c r="R8" s="98"/>
      <c r="S8" s="48">
        <v>24</v>
      </c>
      <c r="T8" s="48">
        <v>0</v>
      </c>
      <c r="U8" s="98"/>
      <c r="V8" s="50"/>
      <c r="W8" s="50"/>
      <c r="X8" s="50"/>
      <c r="Y8" s="50"/>
      <c r="Z8" s="49"/>
      <c r="AA8" s="69">
        <v>8</v>
      </c>
      <c r="AB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 s="70"/>
      <c r="AD8" s="86">
        <v>73</v>
      </c>
      <c r="AE8" s="86">
        <v>7188</v>
      </c>
      <c r="AF8" s="86">
        <v>336</v>
      </c>
      <c r="AG8" s="86">
        <v>140</v>
      </c>
      <c r="AH8" s="86"/>
      <c r="AI8" s="86" t="s">
        <v>6953</v>
      </c>
      <c r="AJ8" s="86" t="s">
        <v>8202</v>
      </c>
      <c r="AK8" s="86"/>
      <c r="AL8" s="86"/>
      <c r="AM8" s="89">
        <v>44042.273657407408</v>
      </c>
      <c r="AN8" s="86" t="s">
        <v>10559</v>
      </c>
      <c r="AO8" s="93" t="s">
        <v>10565</v>
      </c>
      <c r="AP8" s="86" t="s">
        <v>65</v>
      </c>
      <c r="AQ8" s="48"/>
      <c r="AR8" s="49"/>
      <c r="AS8" s="48"/>
      <c r="AT8" s="49"/>
      <c r="AU8" s="48"/>
      <c r="AV8" s="49"/>
      <c r="AW8" s="48"/>
      <c r="AX8" s="49"/>
      <c r="AY8" s="48"/>
      <c r="AZ8" s="2"/>
      <c r="BA8" s="3"/>
      <c r="BB8" s="3"/>
      <c r="BC8" s="3"/>
      <c r="BD8" s="3"/>
    </row>
    <row r="9" spans="1:56" x14ac:dyDescent="0.25">
      <c r="A9" s="62" t="s">
        <v>191</v>
      </c>
      <c r="B9" s="63"/>
      <c r="C9" s="63">
        <v>11</v>
      </c>
      <c r="D9" s="64"/>
      <c r="E9" s="66"/>
      <c r="F9" s="109" t="s">
        <v>8953</v>
      </c>
      <c r="G9" s="63"/>
      <c r="H9" s="67"/>
      <c r="I9" s="68"/>
      <c r="J9" s="68"/>
      <c r="K9" s="67" t="s">
        <v>12286</v>
      </c>
      <c r="L9" s="71"/>
      <c r="M9" s="72">
        <v>5592.880859375</v>
      </c>
      <c r="N9" s="72">
        <v>4873.642578125</v>
      </c>
      <c r="O9" s="73"/>
      <c r="P9" s="74"/>
      <c r="Q9" s="74"/>
      <c r="R9" s="98"/>
      <c r="S9" s="48">
        <v>0</v>
      </c>
      <c r="T9" s="48">
        <v>1</v>
      </c>
      <c r="U9" s="98"/>
      <c r="V9" s="50"/>
      <c r="W9" s="50"/>
      <c r="X9" s="50"/>
      <c r="Y9" s="50"/>
      <c r="Z9" s="49"/>
      <c r="AA9" s="69">
        <v>9</v>
      </c>
      <c r="AB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 s="70"/>
      <c r="AD9" s="86">
        <v>282</v>
      </c>
      <c r="AE9" s="86">
        <v>138</v>
      </c>
      <c r="AF9" s="86">
        <v>2231</v>
      </c>
      <c r="AG9" s="86">
        <v>11489</v>
      </c>
      <c r="AH9" s="86"/>
      <c r="AI9" s="86" t="s">
        <v>6954</v>
      </c>
      <c r="AJ9" s="86" t="s">
        <v>8203</v>
      </c>
      <c r="AK9" s="86"/>
      <c r="AL9" s="86"/>
      <c r="AM9" s="89">
        <v>43388.723692129628</v>
      </c>
      <c r="AN9" s="86" t="s">
        <v>10559</v>
      </c>
      <c r="AO9" s="93" t="s">
        <v>10566</v>
      </c>
      <c r="AP9" s="86" t="s">
        <v>66</v>
      </c>
      <c r="AQ9" s="48">
        <v>0</v>
      </c>
      <c r="AR9" s="49">
        <v>0</v>
      </c>
      <c r="AS9" s="48">
        <v>0</v>
      </c>
      <c r="AT9" s="49">
        <v>0</v>
      </c>
      <c r="AU9" s="48">
        <v>0</v>
      </c>
      <c r="AV9" s="49">
        <v>0</v>
      </c>
      <c r="AW9" s="48">
        <v>10</v>
      </c>
      <c r="AX9" s="49">
        <v>100</v>
      </c>
      <c r="AY9" s="48">
        <v>10</v>
      </c>
      <c r="AZ9" s="2"/>
      <c r="BA9" s="3"/>
      <c r="BB9" s="3"/>
      <c r="BC9" s="3"/>
      <c r="BD9" s="3"/>
    </row>
    <row r="10" spans="1:56" x14ac:dyDescent="0.25">
      <c r="A10" s="62" t="s">
        <v>1347</v>
      </c>
      <c r="B10" s="63"/>
      <c r="C10" s="63">
        <v>11</v>
      </c>
      <c r="D10" s="64"/>
      <c r="E10" s="66"/>
      <c r="F10" s="109" t="s">
        <v>8954</v>
      </c>
      <c r="G10" s="63"/>
      <c r="H10" s="67"/>
      <c r="I10" s="68"/>
      <c r="J10" s="68"/>
      <c r="K10" s="67" t="s">
        <v>12287</v>
      </c>
      <c r="L10" s="71"/>
      <c r="M10" s="72">
        <v>5573.78955078125</v>
      </c>
      <c r="N10" s="72">
        <v>4819.341796875</v>
      </c>
      <c r="O10" s="73"/>
      <c r="P10" s="74"/>
      <c r="Q10" s="74"/>
      <c r="R10" s="98"/>
      <c r="S10" s="48">
        <v>1</v>
      </c>
      <c r="T10" s="48">
        <v>0</v>
      </c>
      <c r="U10" s="98"/>
      <c r="V10" s="50"/>
      <c r="W10" s="50"/>
      <c r="X10" s="50"/>
      <c r="Y10" s="50"/>
      <c r="Z10" s="49"/>
      <c r="AA10" s="69">
        <v>10</v>
      </c>
      <c r="AB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 s="70"/>
      <c r="AD10" s="86">
        <v>1806</v>
      </c>
      <c r="AE10" s="86">
        <v>17303</v>
      </c>
      <c r="AF10" s="86">
        <v>27837</v>
      </c>
      <c r="AG10" s="86">
        <v>29294</v>
      </c>
      <c r="AH10" s="86"/>
      <c r="AI10" s="86" t="s">
        <v>6955</v>
      </c>
      <c r="AJ10" s="86" t="s">
        <v>8204</v>
      </c>
      <c r="AK10" s="93" t="s">
        <v>8696</v>
      </c>
      <c r="AL10" s="86"/>
      <c r="AM10" s="89">
        <v>42920.31894675926</v>
      </c>
      <c r="AN10" s="86" t="s">
        <v>10559</v>
      </c>
      <c r="AO10" s="93" t="s">
        <v>10567</v>
      </c>
      <c r="AP10" s="86" t="s">
        <v>65</v>
      </c>
      <c r="AQ10" s="48"/>
      <c r="AR10" s="49"/>
      <c r="AS10" s="48"/>
      <c r="AT10" s="49"/>
      <c r="AU10" s="48"/>
      <c r="AV10" s="49"/>
      <c r="AW10" s="48"/>
      <c r="AX10" s="49"/>
      <c r="AY10" s="48"/>
      <c r="AZ10" s="2"/>
      <c r="BA10" s="3"/>
      <c r="BB10" s="3"/>
      <c r="BC10" s="3"/>
      <c r="BD10" s="3"/>
    </row>
    <row r="11" spans="1:56" x14ac:dyDescent="0.25">
      <c r="A11" s="62" t="s">
        <v>192</v>
      </c>
      <c r="B11" s="63"/>
      <c r="C11" s="63">
        <v>11</v>
      </c>
      <c r="D11" s="64"/>
      <c r="E11" s="66"/>
      <c r="F11" s="109" t="s">
        <v>8955</v>
      </c>
      <c r="G11" s="63"/>
      <c r="H11" s="67"/>
      <c r="I11" s="68"/>
      <c r="J11" s="68"/>
      <c r="K11" s="67" t="s">
        <v>12288</v>
      </c>
      <c r="L11" s="71"/>
      <c r="M11" s="72">
        <v>5520.91748046875</v>
      </c>
      <c r="N11" s="72">
        <v>2231.22216796875</v>
      </c>
      <c r="O11" s="73"/>
      <c r="P11" s="74"/>
      <c r="Q11" s="74"/>
      <c r="R11" s="98"/>
      <c r="S11" s="48">
        <v>0</v>
      </c>
      <c r="T11" s="48">
        <v>1</v>
      </c>
      <c r="U11" s="98"/>
      <c r="V11" s="50"/>
      <c r="W11" s="50"/>
      <c r="X11" s="50"/>
      <c r="Y11" s="50"/>
      <c r="Z11" s="49"/>
      <c r="AA11" s="69">
        <v>11</v>
      </c>
      <c r="AB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 s="70"/>
      <c r="AD11" s="86">
        <v>274</v>
      </c>
      <c r="AE11" s="86">
        <v>200</v>
      </c>
      <c r="AF11" s="86">
        <v>1190</v>
      </c>
      <c r="AG11" s="86">
        <v>436</v>
      </c>
      <c r="AH11" s="86"/>
      <c r="AI11" s="86"/>
      <c r="AJ11" s="86" t="s">
        <v>8205</v>
      </c>
      <c r="AK11" s="86"/>
      <c r="AL11" s="86"/>
      <c r="AM11" s="89">
        <v>43992.321446759262</v>
      </c>
      <c r="AN11" s="86" t="s">
        <v>10559</v>
      </c>
      <c r="AO11" s="93" t="s">
        <v>10568</v>
      </c>
      <c r="AP11" s="86" t="s">
        <v>66</v>
      </c>
      <c r="AQ11" s="48">
        <v>0</v>
      </c>
      <c r="AR11" s="49">
        <v>0</v>
      </c>
      <c r="AS11" s="48">
        <v>0</v>
      </c>
      <c r="AT11" s="49">
        <v>0</v>
      </c>
      <c r="AU11" s="48">
        <v>0</v>
      </c>
      <c r="AV11" s="49">
        <v>0</v>
      </c>
      <c r="AW11" s="48">
        <v>35</v>
      </c>
      <c r="AX11" s="49">
        <v>100</v>
      </c>
      <c r="AY11" s="48">
        <v>35</v>
      </c>
      <c r="AZ11" s="2"/>
      <c r="BA11" s="3"/>
      <c r="BB11" s="3"/>
      <c r="BC11" s="3"/>
      <c r="BD11" s="3"/>
    </row>
    <row r="12" spans="1:56" x14ac:dyDescent="0.25">
      <c r="A12" s="62" t="s">
        <v>1348</v>
      </c>
      <c r="B12" s="63"/>
      <c r="C12" s="63">
        <v>11</v>
      </c>
      <c r="D12" s="64"/>
      <c r="E12" s="66"/>
      <c r="F12" s="109" t="s">
        <v>8956</v>
      </c>
      <c r="G12" s="63"/>
      <c r="H12" s="67"/>
      <c r="I12" s="68"/>
      <c r="J12" s="68"/>
      <c r="K12" s="67" t="s">
        <v>12289</v>
      </c>
      <c r="L12" s="71"/>
      <c r="M12" s="72">
        <v>5196.93115234375</v>
      </c>
      <c r="N12" s="72">
        <v>3402.93701171875</v>
      </c>
      <c r="O12" s="73"/>
      <c r="P12" s="74"/>
      <c r="Q12" s="74"/>
      <c r="R12" s="98"/>
      <c r="S12" s="48">
        <v>8</v>
      </c>
      <c r="T12" s="48">
        <v>0</v>
      </c>
      <c r="U12" s="98"/>
      <c r="V12" s="50"/>
      <c r="W12" s="50"/>
      <c r="X12" s="50"/>
      <c r="Y12" s="50"/>
      <c r="Z12" s="49"/>
      <c r="AA12" s="69">
        <v>12</v>
      </c>
      <c r="AB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 s="70"/>
      <c r="AD12" s="86">
        <v>2054</v>
      </c>
      <c r="AE12" s="86">
        <v>21662</v>
      </c>
      <c r="AF12" s="86">
        <v>3189</v>
      </c>
      <c r="AG12" s="86">
        <v>8779</v>
      </c>
      <c r="AH12" s="86"/>
      <c r="AI12" s="86" t="s">
        <v>6956</v>
      </c>
      <c r="AJ12" s="86"/>
      <c r="AK12" s="93" t="s">
        <v>8697</v>
      </c>
      <c r="AL12" s="86"/>
      <c r="AM12" s="89">
        <v>42931.448935185188</v>
      </c>
      <c r="AN12" s="86" t="s">
        <v>10559</v>
      </c>
      <c r="AO12" s="93" t="s">
        <v>10569</v>
      </c>
      <c r="AP12" s="86" t="s">
        <v>65</v>
      </c>
      <c r="AQ12" s="48"/>
      <c r="AR12" s="49"/>
      <c r="AS12" s="48"/>
      <c r="AT12" s="49"/>
      <c r="AU12" s="48"/>
      <c r="AV12" s="49"/>
      <c r="AW12" s="48"/>
      <c r="AX12" s="49"/>
      <c r="AY12" s="48"/>
      <c r="AZ12" s="2"/>
      <c r="BA12" s="3"/>
      <c r="BB12" s="3"/>
      <c r="BC12" s="3"/>
      <c r="BD12" s="3"/>
    </row>
    <row r="13" spans="1:56" x14ac:dyDescent="0.25">
      <c r="A13" s="62" t="s">
        <v>193</v>
      </c>
      <c r="B13" s="63"/>
      <c r="C13" s="63">
        <v>11</v>
      </c>
      <c r="D13" s="64"/>
      <c r="E13" s="66"/>
      <c r="F13" s="109" t="s">
        <v>8949</v>
      </c>
      <c r="G13" s="63"/>
      <c r="H13" s="67"/>
      <c r="I13" s="68"/>
      <c r="J13" s="68"/>
      <c r="K13" s="67" t="s">
        <v>12290</v>
      </c>
      <c r="L13" s="71"/>
      <c r="M13" s="72">
        <v>7242.4501953125</v>
      </c>
      <c r="N13" s="72">
        <v>6581.47802734375</v>
      </c>
      <c r="O13" s="73"/>
      <c r="P13" s="74"/>
      <c r="Q13" s="74"/>
      <c r="R13" s="98"/>
      <c r="S13" s="48">
        <v>0</v>
      </c>
      <c r="T13" s="48">
        <v>1</v>
      </c>
      <c r="U13" s="98"/>
      <c r="V13" s="50"/>
      <c r="W13" s="50"/>
      <c r="X13" s="50"/>
      <c r="Y13" s="50"/>
      <c r="Z13" s="49"/>
      <c r="AA13" s="69">
        <v>13</v>
      </c>
      <c r="AB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 s="70"/>
      <c r="AD13" s="86">
        <v>857</v>
      </c>
      <c r="AE13" s="86">
        <v>935</v>
      </c>
      <c r="AF13" s="86">
        <v>41993</v>
      </c>
      <c r="AG13" s="86">
        <v>67452</v>
      </c>
      <c r="AH13" s="86"/>
      <c r="AI13" s="86"/>
      <c r="AJ13" s="86" t="s">
        <v>8206</v>
      </c>
      <c r="AK13" s="86"/>
      <c r="AL13" s="86"/>
      <c r="AM13" s="89">
        <v>41685.145462962966</v>
      </c>
      <c r="AN13" s="86" t="s">
        <v>10559</v>
      </c>
      <c r="AO13" s="93" t="s">
        <v>10570</v>
      </c>
      <c r="AP13" s="86" t="s">
        <v>66</v>
      </c>
      <c r="AQ13" s="48">
        <v>0</v>
      </c>
      <c r="AR13" s="49">
        <v>0</v>
      </c>
      <c r="AS13" s="48">
        <v>0</v>
      </c>
      <c r="AT13" s="49">
        <v>0</v>
      </c>
      <c r="AU13" s="48">
        <v>0</v>
      </c>
      <c r="AV13" s="49">
        <v>0</v>
      </c>
      <c r="AW13" s="48">
        <v>32</v>
      </c>
      <c r="AX13" s="49">
        <v>100</v>
      </c>
      <c r="AY13" s="48">
        <v>32</v>
      </c>
      <c r="AZ13" s="2"/>
      <c r="BA13" s="3"/>
      <c r="BB13" s="3"/>
      <c r="BC13" s="3"/>
      <c r="BD13" s="3"/>
    </row>
    <row r="14" spans="1:56" x14ac:dyDescent="0.25">
      <c r="A14" s="62" t="s">
        <v>1349</v>
      </c>
      <c r="B14" s="63"/>
      <c r="C14" s="63">
        <v>11</v>
      </c>
      <c r="D14" s="64"/>
      <c r="E14" s="66"/>
      <c r="F14" s="109" t="s">
        <v>8957</v>
      </c>
      <c r="G14" s="63"/>
      <c r="H14" s="67"/>
      <c r="I14" s="68"/>
      <c r="J14" s="68"/>
      <c r="K14" s="67" t="s">
        <v>12291</v>
      </c>
      <c r="L14" s="71"/>
      <c r="M14" s="72">
        <v>6459.65234375</v>
      </c>
      <c r="N14" s="72">
        <v>5802.72705078125</v>
      </c>
      <c r="O14" s="73"/>
      <c r="P14" s="74"/>
      <c r="Q14" s="74"/>
      <c r="R14" s="98"/>
      <c r="S14" s="48">
        <v>16</v>
      </c>
      <c r="T14" s="48">
        <v>0</v>
      </c>
      <c r="U14" s="98"/>
      <c r="V14" s="50"/>
      <c r="W14" s="50"/>
      <c r="X14" s="50"/>
      <c r="Y14" s="50"/>
      <c r="Z14" s="49"/>
      <c r="AA14" s="69">
        <v>14</v>
      </c>
      <c r="AB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 s="70"/>
      <c r="AD14" s="86">
        <v>1538</v>
      </c>
      <c r="AE14" s="86">
        <v>23221</v>
      </c>
      <c r="AF14" s="86">
        <v>19946</v>
      </c>
      <c r="AG14" s="86">
        <v>156477</v>
      </c>
      <c r="AH14" s="86"/>
      <c r="AI14" s="86" t="s">
        <v>6957</v>
      </c>
      <c r="AJ14" s="86" t="s">
        <v>8207</v>
      </c>
      <c r="AK14" s="93" t="s">
        <v>8698</v>
      </c>
      <c r="AL14" s="86"/>
      <c r="AM14" s="89">
        <v>43562.13894675926</v>
      </c>
      <c r="AN14" s="86" t="s">
        <v>10559</v>
      </c>
      <c r="AO14" s="93" t="s">
        <v>10571</v>
      </c>
      <c r="AP14" s="86" t="s">
        <v>65</v>
      </c>
      <c r="AQ14" s="48"/>
      <c r="AR14" s="49"/>
      <c r="AS14" s="48"/>
      <c r="AT14" s="49"/>
      <c r="AU14" s="48"/>
      <c r="AV14" s="49"/>
      <c r="AW14" s="48"/>
      <c r="AX14" s="49"/>
      <c r="AY14" s="48"/>
      <c r="AZ14" s="2"/>
      <c r="BA14" s="3"/>
      <c r="BB14" s="3"/>
      <c r="BC14" s="3"/>
      <c r="BD14" s="3"/>
    </row>
    <row r="15" spans="1:56" x14ac:dyDescent="0.25">
      <c r="A15" s="62" t="s">
        <v>194</v>
      </c>
      <c r="B15" s="63"/>
      <c r="C15" s="63">
        <v>11</v>
      </c>
      <c r="D15" s="64"/>
      <c r="E15" s="66"/>
      <c r="F15" s="109" t="s">
        <v>8958</v>
      </c>
      <c r="G15" s="63"/>
      <c r="H15" s="67"/>
      <c r="I15" s="68"/>
      <c r="J15" s="68"/>
      <c r="K15" s="67" t="s">
        <v>12292</v>
      </c>
      <c r="L15" s="71"/>
      <c r="M15" s="72">
        <v>5488.345703125</v>
      </c>
      <c r="N15" s="72">
        <v>5541.3642578125</v>
      </c>
      <c r="O15" s="73"/>
      <c r="P15" s="74"/>
      <c r="Q15" s="74"/>
      <c r="R15" s="98"/>
      <c r="S15" s="48">
        <v>0</v>
      </c>
      <c r="T15" s="48">
        <v>2</v>
      </c>
      <c r="U15" s="98"/>
      <c r="V15" s="50"/>
      <c r="W15" s="50"/>
      <c r="X15" s="50"/>
      <c r="Y15" s="50"/>
      <c r="Z15" s="49"/>
      <c r="AA15" s="69">
        <v>15</v>
      </c>
      <c r="AB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 s="70"/>
      <c r="AD15" s="86">
        <v>118</v>
      </c>
      <c r="AE15" s="86">
        <v>32</v>
      </c>
      <c r="AF15" s="86">
        <v>1051</v>
      </c>
      <c r="AG15" s="86">
        <v>2511</v>
      </c>
      <c r="AH15" s="86"/>
      <c r="AI15" s="86"/>
      <c r="AJ15" s="86" t="s">
        <v>8208</v>
      </c>
      <c r="AK15" s="86"/>
      <c r="AL15" s="86"/>
      <c r="AM15" s="89">
        <v>43989.244351851848</v>
      </c>
      <c r="AN15" s="86" t="s">
        <v>10559</v>
      </c>
      <c r="AO15" s="93" t="s">
        <v>10572</v>
      </c>
      <c r="AP15" s="86" t="s">
        <v>66</v>
      </c>
      <c r="AQ15" s="48">
        <v>0</v>
      </c>
      <c r="AR15" s="49">
        <v>0</v>
      </c>
      <c r="AS15" s="48">
        <v>0</v>
      </c>
      <c r="AT15" s="49">
        <v>0</v>
      </c>
      <c r="AU15" s="48">
        <v>0</v>
      </c>
      <c r="AV15" s="49">
        <v>0</v>
      </c>
      <c r="AW15" s="48">
        <v>12</v>
      </c>
      <c r="AX15" s="49">
        <v>100</v>
      </c>
      <c r="AY15" s="48">
        <v>12</v>
      </c>
      <c r="AZ15" s="2"/>
      <c r="BA15" s="3"/>
      <c r="BB15" s="3"/>
      <c r="BC15" s="3"/>
      <c r="BD15" s="3"/>
    </row>
    <row r="16" spans="1:56" x14ac:dyDescent="0.25">
      <c r="A16" s="62" t="s">
        <v>1149</v>
      </c>
      <c r="B16" s="63"/>
      <c r="C16" s="63">
        <v>11</v>
      </c>
      <c r="D16" s="64"/>
      <c r="E16" s="66"/>
      <c r="F16" s="109" t="s">
        <v>8959</v>
      </c>
      <c r="G16" s="63"/>
      <c r="H16" s="67"/>
      <c r="I16" s="68"/>
      <c r="J16" s="68"/>
      <c r="K16" s="67" t="s">
        <v>12293</v>
      </c>
      <c r="L16" s="71"/>
      <c r="M16" s="72">
        <v>5048.88623046875</v>
      </c>
      <c r="N16" s="72">
        <v>6624.76318359375</v>
      </c>
      <c r="O16" s="73"/>
      <c r="P16" s="74"/>
      <c r="Q16" s="74"/>
      <c r="R16" s="98"/>
      <c r="S16" s="48">
        <v>5</v>
      </c>
      <c r="T16" s="48">
        <v>1</v>
      </c>
      <c r="U16" s="98"/>
      <c r="V16" s="50"/>
      <c r="W16" s="50"/>
      <c r="X16" s="50"/>
      <c r="Y16" s="50"/>
      <c r="Z16" s="49"/>
      <c r="AA16" s="69">
        <v>16</v>
      </c>
      <c r="AB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 s="70"/>
      <c r="AD16" s="86">
        <v>5890</v>
      </c>
      <c r="AE16" s="86">
        <v>12248</v>
      </c>
      <c r="AF16" s="86">
        <v>52102</v>
      </c>
      <c r="AG16" s="86">
        <v>34140</v>
      </c>
      <c r="AH16" s="86"/>
      <c r="AI16" s="86" t="s">
        <v>6958</v>
      </c>
      <c r="AJ16" s="86" t="s">
        <v>8209</v>
      </c>
      <c r="AK16" s="86"/>
      <c r="AL16" s="86"/>
      <c r="AM16" s="89">
        <v>43682.41070601852</v>
      </c>
      <c r="AN16" s="86" t="s">
        <v>10559</v>
      </c>
      <c r="AO16" s="93" t="s">
        <v>10573</v>
      </c>
      <c r="AP16" s="86" t="s">
        <v>66</v>
      </c>
      <c r="AQ16" s="48">
        <v>0</v>
      </c>
      <c r="AR16" s="49">
        <v>0</v>
      </c>
      <c r="AS16" s="48">
        <v>0</v>
      </c>
      <c r="AT16" s="49">
        <v>0</v>
      </c>
      <c r="AU16" s="48">
        <v>0</v>
      </c>
      <c r="AV16" s="49">
        <v>0</v>
      </c>
      <c r="AW16" s="48">
        <v>20</v>
      </c>
      <c r="AX16" s="49">
        <v>100</v>
      </c>
      <c r="AY16" s="48">
        <v>20</v>
      </c>
      <c r="AZ16" s="2"/>
      <c r="BA16" s="3"/>
      <c r="BB16" s="3"/>
      <c r="BC16" s="3"/>
      <c r="BD16" s="3"/>
    </row>
    <row r="17" spans="1:56" x14ac:dyDescent="0.25">
      <c r="A17" s="62" t="s">
        <v>195</v>
      </c>
      <c r="B17" s="63"/>
      <c r="C17" s="63">
        <v>11</v>
      </c>
      <c r="D17" s="64"/>
      <c r="E17" s="66"/>
      <c r="F17" s="109" t="s">
        <v>8960</v>
      </c>
      <c r="G17" s="63"/>
      <c r="H17" s="67"/>
      <c r="I17" s="68"/>
      <c r="J17" s="68"/>
      <c r="K17" s="67" t="s">
        <v>12294</v>
      </c>
      <c r="L17" s="71"/>
      <c r="M17" s="72">
        <v>5928.0712890625</v>
      </c>
      <c r="N17" s="72">
        <v>4818.810546875</v>
      </c>
      <c r="O17" s="73"/>
      <c r="P17" s="74"/>
      <c r="Q17" s="74"/>
      <c r="R17" s="98"/>
      <c r="S17" s="48">
        <v>0</v>
      </c>
      <c r="T17" s="48">
        <v>2</v>
      </c>
      <c r="U17" s="98"/>
      <c r="V17" s="50"/>
      <c r="W17" s="50"/>
      <c r="X17" s="50"/>
      <c r="Y17" s="50"/>
      <c r="Z17" s="49"/>
      <c r="AA17" s="69">
        <v>17</v>
      </c>
      <c r="AB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 s="70"/>
      <c r="AD17" s="86">
        <v>44</v>
      </c>
      <c r="AE17" s="86">
        <v>18</v>
      </c>
      <c r="AF17" s="86">
        <v>1335</v>
      </c>
      <c r="AG17" s="86">
        <v>973</v>
      </c>
      <c r="AH17" s="86"/>
      <c r="AI17" s="86" t="s">
        <v>6959</v>
      </c>
      <c r="AJ17" s="86" t="s">
        <v>8210</v>
      </c>
      <c r="AK17" s="86"/>
      <c r="AL17" s="86"/>
      <c r="AM17" s="89">
        <v>43991.39130787037</v>
      </c>
      <c r="AN17" s="86" t="s">
        <v>10559</v>
      </c>
      <c r="AO17" s="93" t="s">
        <v>10574</v>
      </c>
      <c r="AP17" s="86" t="s">
        <v>66</v>
      </c>
      <c r="AQ17" s="48">
        <v>0</v>
      </c>
      <c r="AR17" s="49">
        <v>0</v>
      </c>
      <c r="AS17" s="48">
        <v>0</v>
      </c>
      <c r="AT17" s="49">
        <v>0</v>
      </c>
      <c r="AU17" s="48">
        <v>0</v>
      </c>
      <c r="AV17" s="49">
        <v>0</v>
      </c>
      <c r="AW17" s="48">
        <v>34</v>
      </c>
      <c r="AX17" s="49">
        <v>100</v>
      </c>
      <c r="AY17" s="48">
        <v>34</v>
      </c>
      <c r="AZ17" s="2"/>
      <c r="BA17" s="3"/>
      <c r="BB17" s="3"/>
      <c r="BC17" s="3"/>
      <c r="BD17" s="3"/>
    </row>
    <row r="18" spans="1:56" x14ac:dyDescent="0.25">
      <c r="A18" s="62" t="s">
        <v>1350</v>
      </c>
      <c r="B18" s="63"/>
      <c r="C18" s="63">
        <v>11</v>
      </c>
      <c r="D18" s="64"/>
      <c r="E18" s="66"/>
      <c r="F18" s="109" t="s">
        <v>8961</v>
      </c>
      <c r="G18" s="63"/>
      <c r="H18" s="67"/>
      <c r="I18" s="68"/>
      <c r="J18" s="68"/>
      <c r="K18" s="67" t="s">
        <v>12295</v>
      </c>
      <c r="L18" s="71"/>
      <c r="M18" s="72">
        <v>6806.48486328125</v>
      </c>
      <c r="N18" s="72">
        <v>5029.98486328125</v>
      </c>
      <c r="O18" s="73"/>
      <c r="P18" s="74"/>
      <c r="Q18" s="74"/>
      <c r="R18" s="98"/>
      <c r="S18" s="48">
        <v>1</v>
      </c>
      <c r="T18" s="48">
        <v>0</v>
      </c>
      <c r="U18" s="98"/>
      <c r="V18" s="50"/>
      <c r="W18" s="50"/>
      <c r="X18" s="50"/>
      <c r="Y18" s="50"/>
      <c r="Z18" s="49"/>
      <c r="AA18" s="69">
        <v>18</v>
      </c>
      <c r="AB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8" s="70"/>
      <c r="AD18" s="86">
        <v>228</v>
      </c>
      <c r="AE18" s="86">
        <v>206</v>
      </c>
      <c r="AF18" s="86">
        <v>2184</v>
      </c>
      <c r="AG18" s="86">
        <v>1170</v>
      </c>
      <c r="AH18" s="86"/>
      <c r="AI18" s="86" t="s">
        <v>6960</v>
      </c>
      <c r="AJ18" s="86" t="s">
        <v>8211</v>
      </c>
      <c r="AK18" s="86"/>
      <c r="AL18" s="86"/>
      <c r="AM18" s="89">
        <v>42647.466423611113</v>
      </c>
      <c r="AN18" s="86" t="s">
        <v>10559</v>
      </c>
      <c r="AO18" s="93" t="s">
        <v>10575</v>
      </c>
      <c r="AP18" s="86" t="s">
        <v>65</v>
      </c>
      <c r="AQ18" s="48"/>
      <c r="AR18" s="49"/>
      <c r="AS18" s="48"/>
      <c r="AT18" s="49"/>
      <c r="AU18" s="48"/>
      <c r="AV18" s="49"/>
      <c r="AW18" s="48"/>
      <c r="AX18" s="49"/>
      <c r="AY18" s="48"/>
      <c r="AZ18" s="2"/>
      <c r="BA18" s="3"/>
      <c r="BB18" s="3"/>
      <c r="BC18" s="3"/>
      <c r="BD18" s="3"/>
    </row>
    <row r="19" spans="1:56" x14ac:dyDescent="0.25">
      <c r="A19" s="62" t="s">
        <v>196</v>
      </c>
      <c r="B19" s="63"/>
      <c r="C19" s="63">
        <v>11</v>
      </c>
      <c r="D19" s="64"/>
      <c r="E19" s="66"/>
      <c r="F19" s="109" t="s">
        <v>8962</v>
      </c>
      <c r="G19" s="63"/>
      <c r="H19" s="67"/>
      <c r="I19" s="68"/>
      <c r="J19" s="68"/>
      <c r="K19" s="67" t="s">
        <v>12296</v>
      </c>
      <c r="L19" s="71"/>
      <c r="M19" s="72">
        <v>5481.8388671875</v>
      </c>
      <c r="N19" s="72">
        <v>5828.24560546875</v>
      </c>
      <c r="O19" s="73"/>
      <c r="P19" s="74"/>
      <c r="Q19" s="74"/>
      <c r="R19" s="98"/>
      <c r="S19" s="48">
        <v>0</v>
      </c>
      <c r="T19" s="48">
        <v>1</v>
      </c>
      <c r="U19" s="98"/>
      <c r="V19" s="50"/>
      <c r="W19" s="50"/>
      <c r="X19" s="50"/>
      <c r="Y19" s="50"/>
      <c r="Z19" s="49"/>
      <c r="AA19" s="69">
        <v>19</v>
      </c>
      <c r="AB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9" s="70"/>
      <c r="AD19" s="86">
        <v>235</v>
      </c>
      <c r="AE19" s="86">
        <v>123</v>
      </c>
      <c r="AF19" s="86">
        <v>6603</v>
      </c>
      <c r="AG19" s="86">
        <v>27884</v>
      </c>
      <c r="AH19" s="86"/>
      <c r="AI19" s="86"/>
      <c r="AJ19" s="86"/>
      <c r="AK19" s="93" t="s">
        <v>8699</v>
      </c>
      <c r="AL19" s="86"/>
      <c r="AM19" s="89">
        <v>41072.540497685186</v>
      </c>
      <c r="AN19" s="86" t="s">
        <v>10559</v>
      </c>
      <c r="AO19" s="93" t="s">
        <v>10576</v>
      </c>
      <c r="AP19" s="86" t="s">
        <v>66</v>
      </c>
      <c r="AQ19" s="48">
        <v>0</v>
      </c>
      <c r="AR19" s="49">
        <v>0</v>
      </c>
      <c r="AS19" s="48">
        <v>0</v>
      </c>
      <c r="AT19" s="49">
        <v>0</v>
      </c>
      <c r="AU19" s="48">
        <v>0</v>
      </c>
      <c r="AV19" s="49">
        <v>0</v>
      </c>
      <c r="AW19" s="48">
        <v>44</v>
      </c>
      <c r="AX19" s="49">
        <v>100</v>
      </c>
      <c r="AY19" s="48">
        <v>44</v>
      </c>
      <c r="AZ19" s="2"/>
      <c r="BA19" s="3"/>
      <c r="BB19" s="3"/>
      <c r="BC19" s="3"/>
      <c r="BD19" s="3"/>
    </row>
    <row r="20" spans="1:56" x14ac:dyDescent="0.25">
      <c r="A20" s="62" t="s">
        <v>197</v>
      </c>
      <c r="B20" s="63"/>
      <c r="C20" s="63">
        <v>11</v>
      </c>
      <c r="D20" s="64"/>
      <c r="E20" s="66"/>
      <c r="F20" s="109" t="s">
        <v>8963</v>
      </c>
      <c r="G20" s="63"/>
      <c r="H20" s="67"/>
      <c r="I20" s="68"/>
      <c r="J20" s="68"/>
      <c r="K20" s="67" t="s">
        <v>12297</v>
      </c>
      <c r="L20" s="71"/>
      <c r="M20" s="72">
        <v>3715.942138671875</v>
      </c>
      <c r="N20" s="72">
        <v>3610.607421875</v>
      </c>
      <c r="O20" s="73"/>
      <c r="P20" s="74"/>
      <c r="Q20" s="74"/>
      <c r="R20" s="98"/>
      <c r="S20" s="48">
        <v>0</v>
      </c>
      <c r="T20" s="48">
        <v>2</v>
      </c>
      <c r="U20" s="98"/>
      <c r="V20" s="50"/>
      <c r="W20" s="50"/>
      <c r="X20" s="50"/>
      <c r="Y20" s="50"/>
      <c r="Z20" s="49"/>
      <c r="AA20" s="69">
        <v>20</v>
      </c>
      <c r="AB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0" s="70"/>
      <c r="AD20" s="86">
        <v>15</v>
      </c>
      <c r="AE20" s="86">
        <v>0</v>
      </c>
      <c r="AF20" s="86">
        <v>32</v>
      </c>
      <c r="AG20" s="86">
        <v>12</v>
      </c>
      <c r="AH20" s="86"/>
      <c r="AI20" s="86"/>
      <c r="AJ20" s="86"/>
      <c r="AK20" s="86"/>
      <c r="AL20" s="86"/>
      <c r="AM20" s="89">
        <v>43962.238761574074</v>
      </c>
      <c r="AN20" s="86" t="s">
        <v>10559</v>
      </c>
      <c r="AO20" s="93" t="s">
        <v>10577</v>
      </c>
      <c r="AP20" s="86" t="s">
        <v>66</v>
      </c>
      <c r="AQ20" s="48">
        <v>0</v>
      </c>
      <c r="AR20" s="49">
        <v>0</v>
      </c>
      <c r="AS20" s="48">
        <v>0</v>
      </c>
      <c r="AT20" s="49">
        <v>0</v>
      </c>
      <c r="AU20" s="48">
        <v>0</v>
      </c>
      <c r="AV20" s="49">
        <v>0</v>
      </c>
      <c r="AW20" s="48">
        <v>42</v>
      </c>
      <c r="AX20" s="49">
        <v>100</v>
      </c>
      <c r="AY20" s="48">
        <v>42</v>
      </c>
      <c r="AZ20" s="2"/>
      <c r="BA20" s="3"/>
      <c r="BB20" s="3"/>
      <c r="BC20" s="3"/>
      <c r="BD20" s="3"/>
    </row>
    <row r="21" spans="1:56" x14ac:dyDescent="0.25">
      <c r="A21" s="62" t="s">
        <v>1351</v>
      </c>
      <c r="B21" s="63"/>
      <c r="C21" s="63">
        <v>11</v>
      </c>
      <c r="D21" s="64"/>
      <c r="E21" s="66"/>
      <c r="F21" s="109" t="s">
        <v>8964</v>
      </c>
      <c r="G21" s="63"/>
      <c r="H21" s="67"/>
      <c r="I21" s="68"/>
      <c r="J21" s="68"/>
      <c r="K21" s="67" t="s">
        <v>12298</v>
      </c>
      <c r="L21" s="71"/>
      <c r="M21" s="72">
        <v>3272.60546875</v>
      </c>
      <c r="N21" s="72">
        <v>2464.979248046875</v>
      </c>
      <c r="O21" s="73"/>
      <c r="P21" s="74"/>
      <c r="Q21" s="74"/>
      <c r="R21" s="98"/>
      <c r="S21" s="48">
        <v>1</v>
      </c>
      <c r="T21" s="48">
        <v>0</v>
      </c>
      <c r="U21" s="98"/>
      <c r="V21" s="50"/>
      <c r="W21" s="50"/>
      <c r="X21" s="50"/>
      <c r="Y21" s="50"/>
      <c r="Z21" s="49"/>
      <c r="AA21" s="69">
        <v>21</v>
      </c>
      <c r="AB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1" s="70"/>
      <c r="AD21" s="86">
        <v>100</v>
      </c>
      <c r="AE21" s="86">
        <v>47</v>
      </c>
      <c r="AF21" s="86">
        <v>441</v>
      </c>
      <c r="AG21" s="86">
        <v>52</v>
      </c>
      <c r="AH21" s="86"/>
      <c r="AI21" s="86" t="s">
        <v>6961</v>
      </c>
      <c r="AJ21" s="86"/>
      <c r="AK21" s="86"/>
      <c r="AL21" s="86"/>
      <c r="AM21" s="89">
        <v>44025.624131944445</v>
      </c>
      <c r="AN21" s="86" t="s">
        <v>10559</v>
      </c>
      <c r="AO21" s="93" t="s">
        <v>10578</v>
      </c>
      <c r="AP21" s="86" t="s">
        <v>65</v>
      </c>
      <c r="AQ21" s="48"/>
      <c r="AR21" s="49"/>
      <c r="AS21" s="48"/>
      <c r="AT21" s="49"/>
      <c r="AU21" s="48"/>
      <c r="AV21" s="49"/>
      <c r="AW21" s="48"/>
      <c r="AX21" s="49"/>
      <c r="AY21" s="48"/>
      <c r="AZ21" s="2"/>
      <c r="BA21" s="3"/>
      <c r="BB21" s="3"/>
      <c r="BC21" s="3"/>
      <c r="BD21" s="3"/>
    </row>
    <row r="22" spans="1:56" x14ac:dyDescent="0.25">
      <c r="A22" s="62" t="s">
        <v>1352</v>
      </c>
      <c r="B22" s="63"/>
      <c r="C22" s="63">
        <v>11</v>
      </c>
      <c r="D22" s="64"/>
      <c r="E22" s="66"/>
      <c r="F22" s="109" t="s">
        <v>8965</v>
      </c>
      <c r="G22" s="63"/>
      <c r="H22" s="67"/>
      <c r="I22" s="68"/>
      <c r="J22" s="68"/>
      <c r="K22" s="67" t="s">
        <v>12299</v>
      </c>
      <c r="L22" s="71"/>
      <c r="M22" s="72">
        <v>3998.93701171875</v>
      </c>
      <c r="N22" s="72">
        <v>4258.7978515625</v>
      </c>
      <c r="O22" s="73"/>
      <c r="P22" s="74"/>
      <c r="Q22" s="74"/>
      <c r="R22" s="98"/>
      <c r="S22" s="48">
        <v>65</v>
      </c>
      <c r="T22" s="48">
        <v>0</v>
      </c>
      <c r="U22" s="98"/>
      <c r="V22" s="50"/>
      <c r="W22" s="50"/>
      <c r="X22" s="50"/>
      <c r="Y22" s="50"/>
      <c r="Z22" s="49"/>
      <c r="AA22" s="69">
        <v>22</v>
      </c>
      <c r="AB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2" s="70"/>
      <c r="AD22" s="86">
        <v>2767</v>
      </c>
      <c r="AE22" s="86">
        <v>62212</v>
      </c>
      <c r="AF22" s="86">
        <v>3562</v>
      </c>
      <c r="AG22" s="86">
        <v>9915</v>
      </c>
      <c r="AH22" s="86"/>
      <c r="AI22" s="86" t="s">
        <v>6962</v>
      </c>
      <c r="AJ22" s="86"/>
      <c r="AK22" s="86"/>
      <c r="AL22" s="86"/>
      <c r="AM22" s="89">
        <v>43906.609918981485</v>
      </c>
      <c r="AN22" s="86" t="s">
        <v>10559</v>
      </c>
      <c r="AO22" s="93" t="s">
        <v>10579</v>
      </c>
      <c r="AP22" s="86" t="s">
        <v>65</v>
      </c>
      <c r="AQ22" s="48"/>
      <c r="AR22" s="49"/>
      <c r="AS22" s="48"/>
      <c r="AT22" s="49"/>
      <c r="AU22" s="48"/>
      <c r="AV22" s="49"/>
      <c r="AW22" s="48"/>
      <c r="AX22" s="49"/>
      <c r="AY22" s="48"/>
      <c r="AZ22" s="2"/>
      <c r="BA22" s="3"/>
      <c r="BB22" s="3"/>
      <c r="BC22" s="3"/>
      <c r="BD22" s="3"/>
    </row>
    <row r="23" spans="1:56" x14ac:dyDescent="0.25">
      <c r="A23" s="62" t="s">
        <v>198</v>
      </c>
      <c r="B23" s="63"/>
      <c r="C23" s="63">
        <v>11</v>
      </c>
      <c r="D23" s="64"/>
      <c r="E23" s="66"/>
      <c r="F23" s="109" t="s">
        <v>8966</v>
      </c>
      <c r="G23" s="63"/>
      <c r="H23" s="67"/>
      <c r="I23" s="68"/>
      <c r="J23" s="68"/>
      <c r="K23" s="67" t="s">
        <v>12300</v>
      </c>
      <c r="L23" s="71"/>
      <c r="M23" s="72">
        <v>3814.698974609375</v>
      </c>
      <c r="N23" s="72">
        <v>3328.008056640625</v>
      </c>
      <c r="O23" s="73"/>
      <c r="P23" s="74"/>
      <c r="Q23" s="74"/>
      <c r="R23" s="98"/>
      <c r="S23" s="48">
        <v>0</v>
      </c>
      <c r="T23" s="48">
        <v>5</v>
      </c>
      <c r="U23" s="98"/>
      <c r="V23" s="50"/>
      <c r="W23" s="50"/>
      <c r="X23" s="50"/>
      <c r="Y23" s="50"/>
      <c r="Z23" s="49"/>
      <c r="AA23" s="69">
        <v>23</v>
      </c>
      <c r="AB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3" s="70"/>
      <c r="AD23" s="86">
        <v>10</v>
      </c>
      <c r="AE23" s="86">
        <v>7</v>
      </c>
      <c r="AF23" s="86">
        <v>140</v>
      </c>
      <c r="AG23" s="86">
        <v>101</v>
      </c>
      <c r="AH23" s="86"/>
      <c r="AI23" s="86" t="s">
        <v>6963</v>
      </c>
      <c r="AJ23" s="86"/>
      <c r="AK23" s="86"/>
      <c r="AL23" s="86"/>
      <c r="AM23" s="89">
        <v>44052.191574074073</v>
      </c>
      <c r="AN23" s="86" t="s">
        <v>10559</v>
      </c>
      <c r="AO23" s="93" t="s">
        <v>10580</v>
      </c>
      <c r="AP23" s="86" t="s">
        <v>66</v>
      </c>
      <c r="AQ23" s="48">
        <v>0</v>
      </c>
      <c r="AR23" s="49">
        <v>0</v>
      </c>
      <c r="AS23" s="48">
        <v>0</v>
      </c>
      <c r="AT23" s="49">
        <v>0</v>
      </c>
      <c r="AU23" s="48">
        <v>0</v>
      </c>
      <c r="AV23" s="49">
        <v>0</v>
      </c>
      <c r="AW23" s="48">
        <v>24</v>
      </c>
      <c r="AX23" s="49">
        <v>100</v>
      </c>
      <c r="AY23" s="48">
        <v>24</v>
      </c>
      <c r="AZ23" s="2"/>
      <c r="BA23" s="3"/>
      <c r="BB23" s="3"/>
      <c r="BC23" s="3"/>
      <c r="BD23" s="3"/>
    </row>
    <row r="24" spans="1:56" x14ac:dyDescent="0.25">
      <c r="A24" s="62" t="s">
        <v>1353</v>
      </c>
      <c r="B24" s="63"/>
      <c r="C24" s="63">
        <v>11</v>
      </c>
      <c r="D24" s="64"/>
      <c r="E24" s="66"/>
      <c r="F24" s="109" t="s">
        <v>8967</v>
      </c>
      <c r="G24" s="63"/>
      <c r="H24" s="67"/>
      <c r="I24" s="68"/>
      <c r="J24" s="68"/>
      <c r="K24" s="67" t="s">
        <v>12301</v>
      </c>
      <c r="L24" s="71"/>
      <c r="M24" s="72">
        <v>2766.190673828125</v>
      </c>
      <c r="N24" s="72">
        <v>4156.6240234375</v>
      </c>
      <c r="O24" s="73"/>
      <c r="P24" s="74"/>
      <c r="Q24" s="74"/>
      <c r="R24" s="98"/>
      <c r="S24" s="48">
        <v>8</v>
      </c>
      <c r="T24" s="48">
        <v>0</v>
      </c>
      <c r="U24" s="98"/>
      <c r="V24" s="50"/>
      <c r="W24" s="50"/>
      <c r="X24" s="50"/>
      <c r="Y24" s="50"/>
      <c r="Z24" s="49"/>
      <c r="AA24" s="69">
        <v>24</v>
      </c>
      <c r="AB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4" s="70"/>
      <c r="AD24" s="86">
        <v>24</v>
      </c>
      <c r="AE24" s="86">
        <v>9298</v>
      </c>
      <c r="AF24" s="86">
        <v>379</v>
      </c>
      <c r="AG24" s="86">
        <v>2</v>
      </c>
      <c r="AH24" s="86"/>
      <c r="AI24" s="86" t="s">
        <v>6964</v>
      </c>
      <c r="AJ24" s="86"/>
      <c r="AK24" s="86"/>
      <c r="AL24" s="86"/>
      <c r="AM24" s="89">
        <v>43730.626967592594</v>
      </c>
      <c r="AN24" s="86" t="s">
        <v>10559</v>
      </c>
      <c r="AO24" s="93" t="s">
        <v>10581</v>
      </c>
      <c r="AP24" s="86" t="s">
        <v>65</v>
      </c>
      <c r="AQ24" s="48"/>
      <c r="AR24" s="49"/>
      <c r="AS24" s="48"/>
      <c r="AT24" s="49"/>
      <c r="AU24" s="48"/>
      <c r="AV24" s="49"/>
      <c r="AW24" s="48"/>
      <c r="AX24" s="49"/>
      <c r="AY24" s="48"/>
      <c r="AZ24" s="2"/>
      <c r="BA24" s="3"/>
      <c r="BB24" s="3"/>
      <c r="BC24" s="3"/>
      <c r="BD24" s="3"/>
    </row>
    <row r="25" spans="1:56" x14ac:dyDescent="0.25">
      <c r="A25" s="62" t="s">
        <v>1354</v>
      </c>
      <c r="B25" s="63"/>
      <c r="C25" s="63">
        <v>11</v>
      </c>
      <c r="D25" s="64"/>
      <c r="E25" s="66"/>
      <c r="F25" s="109" t="s">
        <v>8968</v>
      </c>
      <c r="G25" s="63"/>
      <c r="H25" s="67"/>
      <c r="I25" s="68"/>
      <c r="J25" s="68"/>
      <c r="K25" s="67" t="s">
        <v>12302</v>
      </c>
      <c r="L25" s="71"/>
      <c r="M25" s="72">
        <v>4019.732421875</v>
      </c>
      <c r="N25" s="72">
        <v>4315.013671875</v>
      </c>
      <c r="O25" s="73"/>
      <c r="P25" s="74"/>
      <c r="Q25" s="74"/>
      <c r="R25" s="98"/>
      <c r="S25" s="48">
        <v>39</v>
      </c>
      <c r="T25" s="48">
        <v>0</v>
      </c>
      <c r="U25" s="98"/>
      <c r="V25" s="50"/>
      <c r="W25" s="50"/>
      <c r="X25" s="50"/>
      <c r="Y25" s="50"/>
      <c r="Z25" s="49"/>
      <c r="AA25" s="69">
        <v>25</v>
      </c>
      <c r="AB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5" s="70"/>
      <c r="AD25" s="86">
        <v>530</v>
      </c>
      <c r="AE25" s="86">
        <v>9185433</v>
      </c>
      <c r="AF25" s="86">
        <v>29147</v>
      </c>
      <c r="AG25" s="86">
        <v>7463</v>
      </c>
      <c r="AH25" s="86"/>
      <c r="AI25" s="86" t="s">
        <v>6965</v>
      </c>
      <c r="AJ25" s="86" t="s">
        <v>8204</v>
      </c>
      <c r="AK25" s="93" t="s">
        <v>8700</v>
      </c>
      <c r="AL25" s="86"/>
      <c r="AM25" s="89">
        <v>41367.45988425926</v>
      </c>
      <c r="AN25" s="86" t="s">
        <v>10559</v>
      </c>
      <c r="AO25" s="93" t="s">
        <v>10582</v>
      </c>
      <c r="AP25" s="86" t="s">
        <v>65</v>
      </c>
      <c r="AQ25" s="48"/>
      <c r="AR25" s="49"/>
      <c r="AS25" s="48"/>
      <c r="AT25" s="49"/>
      <c r="AU25" s="48"/>
      <c r="AV25" s="49"/>
      <c r="AW25" s="48"/>
      <c r="AX25" s="49"/>
      <c r="AY25" s="48"/>
      <c r="AZ25" s="2"/>
      <c r="BA25" s="3"/>
      <c r="BB25" s="3"/>
      <c r="BC25" s="3"/>
      <c r="BD25" s="3"/>
    </row>
    <row r="26" spans="1:56" x14ac:dyDescent="0.25">
      <c r="A26" s="62" t="s">
        <v>1355</v>
      </c>
      <c r="B26" s="63"/>
      <c r="C26" s="63"/>
      <c r="D26" s="64"/>
      <c r="E26" s="66"/>
      <c r="F26" s="109" t="s">
        <v>8969</v>
      </c>
      <c r="G26" s="63"/>
      <c r="H26" s="67"/>
      <c r="I26" s="68"/>
      <c r="J26" s="68"/>
      <c r="K26" s="67" t="s">
        <v>12303</v>
      </c>
      <c r="L26" s="71"/>
      <c r="M26" s="72">
        <v>3997.5390625</v>
      </c>
      <c r="N26" s="72">
        <v>4409.3837890625</v>
      </c>
      <c r="O26" s="73"/>
      <c r="P26" s="74"/>
      <c r="Q26" s="74"/>
      <c r="R26" s="98"/>
      <c r="S26" s="48">
        <v>26</v>
      </c>
      <c r="T26" s="48">
        <v>0</v>
      </c>
      <c r="U26" s="98"/>
      <c r="V26" s="50"/>
      <c r="W26" s="50"/>
      <c r="X26" s="50"/>
      <c r="Y26" s="50"/>
      <c r="Z26" s="49"/>
      <c r="AA26" s="69">
        <v>26</v>
      </c>
      <c r="AB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6" s="70"/>
      <c r="AD26" s="86">
        <v>226</v>
      </c>
      <c r="AE26" s="86">
        <v>5462325</v>
      </c>
      <c r="AF26" s="86">
        <v>668821</v>
      </c>
      <c r="AG26" s="86">
        <v>1544</v>
      </c>
      <c r="AH26" s="86"/>
      <c r="AI26" s="86" t="s">
        <v>6966</v>
      </c>
      <c r="AJ26" s="86" t="s">
        <v>8202</v>
      </c>
      <c r="AK26" s="93" t="s">
        <v>8701</v>
      </c>
      <c r="AL26" s="86"/>
      <c r="AM26" s="89">
        <v>41824.279108796298</v>
      </c>
      <c r="AN26" s="86" t="s">
        <v>10559</v>
      </c>
      <c r="AO26" s="93" t="s">
        <v>10583</v>
      </c>
      <c r="AP26" s="86" t="s">
        <v>65</v>
      </c>
      <c r="AQ26" s="48"/>
      <c r="AR26" s="49"/>
      <c r="AS26" s="48"/>
      <c r="AT26" s="49"/>
      <c r="AU26" s="48"/>
      <c r="AV26" s="49"/>
      <c r="AW26" s="48"/>
      <c r="AX26" s="49"/>
      <c r="AY26" s="48"/>
      <c r="AZ26" s="2"/>
      <c r="BA26" s="3"/>
      <c r="BB26" s="3"/>
      <c r="BC26" s="3"/>
      <c r="BD26" s="3"/>
    </row>
    <row r="27" spans="1:56" x14ac:dyDescent="0.25">
      <c r="A27" s="62" t="s">
        <v>1356</v>
      </c>
      <c r="B27" s="63"/>
      <c r="C27" s="63"/>
      <c r="D27" s="64"/>
      <c r="E27" s="66"/>
      <c r="F27" s="109" t="s">
        <v>8970</v>
      </c>
      <c r="G27" s="63"/>
      <c r="H27" s="67"/>
      <c r="I27" s="68"/>
      <c r="J27" s="68"/>
      <c r="K27" s="67" t="s">
        <v>12304</v>
      </c>
      <c r="L27" s="71"/>
      <c r="M27" s="72">
        <v>2796.222412109375</v>
      </c>
      <c r="N27" s="72">
        <v>3375.139404296875</v>
      </c>
      <c r="O27" s="73"/>
      <c r="P27" s="74"/>
      <c r="Q27" s="74"/>
      <c r="R27" s="98"/>
      <c r="S27" s="48">
        <v>5</v>
      </c>
      <c r="T27" s="48">
        <v>0</v>
      </c>
      <c r="U27" s="98"/>
      <c r="V27" s="50"/>
      <c r="W27" s="50"/>
      <c r="X27" s="50"/>
      <c r="Y27" s="50"/>
      <c r="Z27" s="49"/>
      <c r="AA27" s="69">
        <v>27</v>
      </c>
      <c r="AB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7" s="70"/>
      <c r="AD27" s="86">
        <v>132</v>
      </c>
      <c r="AE27" s="86">
        <v>17621</v>
      </c>
      <c r="AF27" s="86">
        <v>709</v>
      </c>
      <c r="AG27" s="86">
        <v>26</v>
      </c>
      <c r="AH27" s="86"/>
      <c r="AI27" s="86" t="s">
        <v>6967</v>
      </c>
      <c r="AJ27" s="86" t="s">
        <v>8202</v>
      </c>
      <c r="AK27" s="86"/>
      <c r="AL27" s="86"/>
      <c r="AM27" s="89">
        <v>43255.574189814812</v>
      </c>
      <c r="AN27" s="86" t="s">
        <v>10559</v>
      </c>
      <c r="AO27" s="93" t="s">
        <v>10584</v>
      </c>
      <c r="AP27" s="86" t="s">
        <v>65</v>
      </c>
      <c r="AQ27" s="48"/>
      <c r="AR27" s="49"/>
      <c r="AS27" s="48"/>
      <c r="AT27" s="49"/>
      <c r="AU27" s="48"/>
      <c r="AV27" s="49"/>
      <c r="AW27" s="48"/>
      <c r="AX27" s="49"/>
      <c r="AY27" s="48"/>
      <c r="AZ27" s="2"/>
      <c r="BA27" s="3"/>
      <c r="BB27" s="3"/>
      <c r="BC27" s="3"/>
      <c r="BD27" s="3"/>
    </row>
    <row r="28" spans="1:56" x14ac:dyDescent="0.25">
      <c r="A28" s="62" t="s">
        <v>1357</v>
      </c>
      <c r="B28" s="63"/>
      <c r="C28" s="63"/>
      <c r="D28" s="64"/>
      <c r="E28" s="66"/>
      <c r="F28" s="109" t="s">
        <v>8971</v>
      </c>
      <c r="G28" s="63"/>
      <c r="H28" s="67"/>
      <c r="I28" s="68"/>
      <c r="J28" s="68"/>
      <c r="K28" s="67" t="s">
        <v>12305</v>
      </c>
      <c r="L28" s="71"/>
      <c r="M28" s="72">
        <v>2847.330322265625</v>
      </c>
      <c r="N28" s="72">
        <v>3325.158447265625</v>
      </c>
      <c r="O28" s="73"/>
      <c r="P28" s="74"/>
      <c r="Q28" s="74"/>
      <c r="R28" s="98"/>
      <c r="S28" s="48">
        <v>2</v>
      </c>
      <c r="T28" s="48">
        <v>0</v>
      </c>
      <c r="U28" s="98"/>
      <c r="V28" s="50"/>
      <c r="W28" s="50"/>
      <c r="X28" s="50"/>
      <c r="Y28" s="50"/>
      <c r="Z28" s="49"/>
      <c r="AA28" s="69">
        <v>28</v>
      </c>
      <c r="AB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8" s="70"/>
      <c r="AD28" s="86">
        <v>164</v>
      </c>
      <c r="AE28" s="86">
        <v>98</v>
      </c>
      <c r="AF28" s="86">
        <v>460</v>
      </c>
      <c r="AG28" s="86">
        <v>115</v>
      </c>
      <c r="AH28" s="86"/>
      <c r="AI28" s="86"/>
      <c r="AJ28" s="86"/>
      <c r="AK28" s="86"/>
      <c r="AL28" s="86"/>
      <c r="AM28" s="89">
        <v>44061.088460648149</v>
      </c>
      <c r="AN28" s="86" t="s">
        <v>10559</v>
      </c>
      <c r="AO28" s="93" t="s">
        <v>10585</v>
      </c>
      <c r="AP28" s="86" t="s">
        <v>65</v>
      </c>
      <c r="AQ28" s="48"/>
      <c r="AR28" s="49"/>
      <c r="AS28" s="48"/>
      <c r="AT28" s="49"/>
      <c r="AU28" s="48"/>
      <c r="AV28" s="49"/>
      <c r="AW28" s="48"/>
      <c r="AX28" s="49"/>
      <c r="AY28" s="48"/>
      <c r="AZ28" s="2"/>
      <c r="BA28" s="3"/>
      <c r="BB28" s="3"/>
      <c r="BC28" s="3"/>
      <c r="BD28" s="3"/>
    </row>
    <row r="29" spans="1:56" x14ac:dyDescent="0.25">
      <c r="A29" s="62" t="s">
        <v>199</v>
      </c>
      <c r="B29" s="63"/>
      <c r="C29" s="63"/>
      <c r="D29" s="64"/>
      <c r="E29" s="66"/>
      <c r="F29" s="109" t="s">
        <v>8972</v>
      </c>
      <c r="G29" s="63"/>
      <c r="H29" s="67"/>
      <c r="I29" s="68"/>
      <c r="J29" s="68"/>
      <c r="K29" s="67" t="s">
        <v>12306</v>
      </c>
      <c r="L29" s="71"/>
      <c r="M29" s="72">
        <v>5536.705078125</v>
      </c>
      <c r="N29" s="72">
        <v>5896.26904296875</v>
      </c>
      <c r="O29" s="73"/>
      <c r="P29" s="74"/>
      <c r="Q29" s="74"/>
      <c r="R29" s="98"/>
      <c r="S29" s="48">
        <v>0</v>
      </c>
      <c r="T29" s="48">
        <v>1</v>
      </c>
      <c r="U29" s="98"/>
      <c r="V29" s="50"/>
      <c r="W29" s="50"/>
      <c r="X29" s="50"/>
      <c r="Y29" s="50"/>
      <c r="Z29" s="49"/>
      <c r="AA29" s="69">
        <v>29</v>
      </c>
      <c r="AB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9" s="70"/>
      <c r="AD29" s="86">
        <v>239</v>
      </c>
      <c r="AE29" s="86">
        <v>244</v>
      </c>
      <c r="AF29" s="86">
        <v>49866</v>
      </c>
      <c r="AG29" s="86">
        <v>56028</v>
      </c>
      <c r="AH29" s="86"/>
      <c r="AI29" s="86" t="s">
        <v>6968</v>
      </c>
      <c r="AJ29" s="86" t="s">
        <v>8212</v>
      </c>
      <c r="AK29" s="86"/>
      <c r="AL29" s="86"/>
      <c r="AM29" s="89">
        <v>42289.234849537039</v>
      </c>
      <c r="AN29" s="86" t="s">
        <v>10559</v>
      </c>
      <c r="AO29" s="93" t="s">
        <v>10586</v>
      </c>
      <c r="AP29" s="86" t="s">
        <v>66</v>
      </c>
      <c r="AQ29" s="48">
        <v>0</v>
      </c>
      <c r="AR29" s="49">
        <v>0</v>
      </c>
      <c r="AS29" s="48">
        <v>0</v>
      </c>
      <c r="AT29" s="49">
        <v>0</v>
      </c>
      <c r="AU29" s="48">
        <v>0</v>
      </c>
      <c r="AV29" s="49">
        <v>0</v>
      </c>
      <c r="AW29" s="48">
        <v>26</v>
      </c>
      <c r="AX29" s="49">
        <v>100</v>
      </c>
      <c r="AY29" s="48">
        <v>26</v>
      </c>
      <c r="AZ29" s="2"/>
      <c r="BA29" s="3"/>
      <c r="BB29" s="3"/>
      <c r="BC29" s="3"/>
      <c r="BD29" s="3"/>
    </row>
    <row r="30" spans="1:56" x14ac:dyDescent="0.25">
      <c r="A30" s="62" t="s">
        <v>200</v>
      </c>
      <c r="B30" s="63"/>
      <c r="C30" s="63"/>
      <c r="D30" s="64"/>
      <c r="E30" s="66"/>
      <c r="F30" s="109" t="s">
        <v>8973</v>
      </c>
      <c r="G30" s="63"/>
      <c r="H30" s="67"/>
      <c r="I30" s="68"/>
      <c r="J30" s="68"/>
      <c r="K30" s="67" t="s">
        <v>12307</v>
      </c>
      <c r="L30" s="71"/>
      <c r="M30" s="72">
        <v>5614.7099609375</v>
      </c>
      <c r="N30" s="72">
        <v>5060.59521484375</v>
      </c>
      <c r="O30" s="73"/>
      <c r="P30" s="74"/>
      <c r="Q30" s="74"/>
      <c r="R30" s="98"/>
      <c r="S30" s="48">
        <v>0</v>
      </c>
      <c r="T30" s="48">
        <v>1</v>
      </c>
      <c r="U30" s="98"/>
      <c r="V30" s="50"/>
      <c r="W30" s="50"/>
      <c r="X30" s="50"/>
      <c r="Y30" s="50"/>
      <c r="Z30" s="49"/>
      <c r="AA30" s="69">
        <v>30</v>
      </c>
      <c r="AB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0" s="70"/>
      <c r="AD30" s="86">
        <v>9</v>
      </c>
      <c r="AE30" s="86">
        <v>12</v>
      </c>
      <c r="AF30" s="86">
        <v>371</v>
      </c>
      <c r="AG30" s="86">
        <v>254</v>
      </c>
      <c r="AH30" s="86"/>
      <c r="AI30" s="86"/>
      <c r="AJ30" s="86"/>
      <c r="AK30" s="86"/>
      <c r="AL30" s="86"/>
      <c r="AM30" s="89">
        <v>44074.258726851855</v>
      </c>
      <c r="AN30" s="86" t="s">
        <v>10559</v>
      </c>
      <c r="AO30" s="93" t="s">
        <v>10587</v>
      </c>
      <c r="AP30" s="86" t="s">
        <v>66</v>
      </c>
      <c r="AQ30" s="48">
        <v>0</v>
      </c>
      <c r="AR30" s="49">
        <v>0</v>
      </c>
      <c r="AS30" s="48">
        <v>2</v>
      </c>
      <c r="AT30" s="49">
        <v>8</v>
      </c>
      <c r="AU30" s="48">
        <v>0</v>
      </c>
      <c r="AV30" s="49">
        <v>0</v>
      </c>
      <c r="AW30" s="48">
        <v>23</v>
      </c>
      <c r="AX30" s="49">
        <v>92</v>
      </c>
      <c r="AY30" s="48">
        <v>25</v>
      </c>
      <c r="AZ30" s="2"/>
      <c r="BA30" s="3"/>
      <c r="BB30" s="3"/>
      <c r="BC30" s="3"/>
      <c r="BD30" s="3"/>
    </row>
    <row r="31" spans="1:56" x14ac:dyDescent="0.25">
      <c r="A31" s="62" t="s">
        <v>1358</v>
      </c>
      <c r="B31" s="63"/>
      <c r="C31" s="63"/>
      <c r="D31" s="64"/>
      <c r="E31" s="66"/>
      <c r="F31" s="109" t="s">
        <v>8974</v>
      </c>
      <c r="G31" s="63"/>
      <c r="H31" s="67"/>
      <c r="I31" s="68"/>
      <c r="J31" s="68"/>
      <c r="K31" s="67" t="s">
        <v>12308</v>
      </c>
      <c r="L31" s="71"/>
      <c r="M31" s="72">
        <v>5616.65478515625</v>
      </c>
      <c r="N31" s="72">
        <v>5058.23046875</v>
      </c>
      <c r="O31" s="73"/>
      <c r="P31" s="74"/>
      <c r="Q31" s="74"/>
      <c r="R31" s="98"/>
      <c r="S31" s="48">
        <v>1</v>
      </c>
      <c r="T31" s="48">
        <v>0</v>
      </c>
      <c r="U31" s="98"/>
      <c r="V31" s="50"/>
      <c r="W31" s="50"/>
      <c r="X31" s="50"/>
      <c r="Y31" s="50"/>
      <c r="Z31" s="49"/>
      <c r="AA31" s="69">
        <v>31</v>
      </c>
      <c r="AB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1" s="70"/>
      <c r="AD31" s="86">
        <v>247</v>
      </c>
      <c r="AE31" s="86">
        <v>257</v>
      </c>
      <c r="AF31" s="86">
        <v>453</v>
      </c>
      <c r="AG31" s="86">
        <v>552</v>
      </c>
      <c r="AH31" s="86"/>
      <c r="AI31" s="86" t="s">
        <v>6969</v>
      </c>
      <c r="AJ31" s="86" t="s">
        <v>8213</v>
      </c>
      <c r="AK31" s="86"/>
      <c r="AL31" s="86"/>
      <c r="AM31" s="89">
        <v>42320.43608796296</v>
      </c>
      <c r="AN31" s="86" t="s">
        <v>10559</v>
      </c>
      <c r="AO31" s="93" t="s">
        <v>10588</v>
      </c>
      <c r="AP31" s="86" t="s">
        <v>65</v>
      </c>
      <c r="AQ31" s="48"/>
      <c r="AR31" s="49"/>
      <c r="AS31" s="48"/>
      <c r="AT31" s="49"/>
      <c r="AU31" s="48"/>
      <c r="AV31" s="49"/>
      <c r="AW31" s="48"/>
      <c r="AX31" s="49"/>
      <c r="AY31" s="48"/>
      <c r="AZ31" s="2"/>
      <c r="BA31" s="3"/>
      <c r="BB31" s="3"/>
      <c r="BC31" s="3"/>
      <c r="BD31" s="3"/>
    </row>
    <row r="32" spans="1:56" x14ac:dyDescent="0.25">
      <c r="A32" s="62" t="s">
        <v>201</v>
      </c>
      <c r="B32" s="63"/>
      <c r="C32" s="63"/>
      <c r="D32" s="64"/>
      <c r="E32" s="66"/>
      <c r="F32" s="109" t="s">
        <v>8975</v>
      </c>
      <c r="G32" s="63"/>
      <c r="H32" s="67"/>
      <c r="I32" s="68"/>
      <c r="J32" s="68"/>
      <c r="K32" s="67" t="s">
        <v>12309</v>
      </c>
      <c r="L32" s="71"/>
      <c r="M32" s="72">
        <v>5102.54150390625</v>
      </c>
      <c r="N32" s="72">
        <v>2517.909423828125</v>
      </c>
      <c r="O32" s="73"/>
      <c r="P32" s="74"/>
      <c r="Q32" s="74"/>
      <c r="R32" s="98"/>
      <c r="S32" s="48">
        <v>0</v>
      </c>
      <c r="T32" s="48">
        <v>1</v>
      </c>
      <c r="U32" s="98"/>
      <c r="V32" s="50"/>
      <c r="W32" s="50"/>
      <c r="X32" s="50"/>
      <c r="Y32" s="50"/>
      <c r="Z32" s="49"/>
      <c r="AA32" s="69">
        <v>32</v>
      </c>
      <c r="AB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2" s="70"/>
      <c r="AD32" s="86">
        <v>470</v>
      </c>
      <c r="AE32" s="86">
        <v>224</v>
      </c>
      <c r="AF32" s="86">
        <v>26251</v>
      </c>
      <c r="AG32" s="86">
        <v>8882</v>
      </c>
      <c r="AH32" s="86"/>
      <c r="AI32" s="86" t="s">
        <v>6970</v>
      </c>
      <c r="AJ32" s="86"/>
      <c r="AK32" s="86"/>
      <c r="AL32" s="86"/>
      <c r="AM32" s="89">
        <v>41296.61986111111</v>
      </c>
      <c r="AN32" s="86" t="s">
        <v>10559</v>
      </c>
      <c r="AO32" s="93" t="s">
        <v>10589</v>
      </c>
      <c r="AP32" s="86" t="s">
        <v>66</v>
      </c>
      <c r="AQ32" s="48">
        <v>0</v>
      </c>
      <c r="AR32" s="49">
        <v>0</v>
      </c>
      <c r="AS32" s="48">
        <v>0</v>
      </c>
      <c r="AT32" s="49">
        <v>0</v>
      </c>
      <c r="AU32" s="48">
        <v>0</v>
      </c>
      <c r="AV32" s="49">
        <v>0</v>
      </c>
      <c r="AW32" s="48">
        <v>14</v>
      </c>
      <c r="AX32" s="49">
        <v>100</v>
      </c>
      <c r="AY32" s="48">
        <v>14</v>
      </c>
      <c r="AZ32" s="2"/>
      <c r="BA32" s="3"/>
      <c r="BB32" s="3"/>
      <c r="BC32" s="3"/>
      <c r="BD32" s="3"/>
    </row>
    <row r="33" spans="1:56" x14ac:dyDescent="0.25">
      <c r="A33" s="62" t="s">
        <v>1359</v>
      </c>
      <c r="B33" s="63"/>
      <c r="C33" s="63"/>
      <c r="D33" s="64"/>
      <c r="E33" s="66"/>
      <c r="F33" s="109" t="s">
        <v>8976</v>
      </c>
      <c r="G33" s="63"/>
      <c r="H33" s="67"/>
      <c r="I33" s="68"/>
      <c r="J33" s="68"/>
      <c r="K33" s="67" t="s">
        <v>12310</v>
      </c>
      <c r="L33" s="71"/>
      <c r="M33" s="72">
        <v>5108.46826171875</v>
      </c>
      <c r="N33" s="72">
        <v>3360.453125</v>
      </c>
      <c r="O33" s="73"/>
      <c r="P33" s="74"/>
      <c r="Q33" s="74"/>
      <c r="R33" s="98"/>
      <c r="S33" s="48">
        <v>47</v>
      </c>
      <c r="T33" s="48">
        <v>0</v>
      </c>
      <c r="U33" s="98"/>
      <c r="V33" s="50"/>
      <c r="W33" s="50"/>
      <c r="X33" s="50"/>
      <c r="Y33" s="50"/>
      <c r="Z33" s="49"/>
      <c r="AA33" s="69">
        <v>33</v>
      </c>
      <c r="AB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3" s="70"/>
      <c r="AD33" s="86">
        <v>4051</v>
      </c>
      <c r="AE33" s="86">
        <v>171669</v>
      </c>
      <c r="AF33" s="86">
        <v>84102</v>
      </c>
      <c r="AG33" s="86">
        <v>76981</v>
      </c>
      <c r="AH33" s="86"/>
      <c r="AI33" s="86" t="s">
        <v>6971</v>
      </c>
      <c r="AJ33" s="86" t="s">
        <v>8214</v>
      </c>
      <c r="AK33" s="93" t="s">
        <v>8702</v>
      </c>
      <c r="AL33" s="86"/>
      <c r="AM33" s="89">
        <v>39971.083668981482</v>
      </c>
      <c r="AN33" s="86" t="s">
        <v>10559</v>
      </c>
      <c r="AO33" s="93" t="s">
        <v>10590</v>
      </c>
      <c r="AP33" s="86" t="s">
        <v>65</v>
      </c>
      <c r="AQ33" s="48"/>
      <c r="AR33" s="49"/>
      <c r="AS33" s="48"/>
      <c r="AT33" s="49"/>
      <c r="AU33" s="48"/>
      <c r="AV33" s="49"/>
      <c r="AW33" s="48"/>
      <c r="AX33" s="49"/>
      <c r="AY33" s="48"/>
      <c r="AZ33" s="2"/>
      <c r="BA33" s="3"/>
      <c r="BB33" s="3"/>
      <c r="BC33" s="3"/>
      <c r="BD33" s="3"/>
    </row>
    <row r="34" spans="1:56" x14ac:dyDescent="0.25">
      <c r="A34" s="62" t="s">
        <v>202</v>
      </c>
      <c r="B34" s="63"/>
      <c r="C34" s="63"/>
      <c r="D34" s="64"/>
      <c r="E34" s="66"/>
      <c r="F34" s="109" t="s">
        <v>8977</v>
      </c>
      <c r="G34" s="63"/>
      <c r="H34" s="67"/>
      <c r="I34" s="68"/>
      <c r="J34" s="68"/>
      <c r="K34" s="67" t="s">
        <v>12311</v>
      </c>
      <c r="L34" s="71"/>
      <c r="M34" s="72">
        <v>2049.034912109375</v>
      </c>
      <c r="N34" s="72">
        <v>1022.7158203125</v>
      </c>
      <c r="O34" s="73"/>
      <c r="P34" s="74"/>
      <c r="Q34" s="74"/>
      <c r="R34" s="98"/>
      <c r="S34" s="48">
        <v>0</v>
      </c>
      <c r="T34" s="48">
        <v>1</v>
      </c>
      <c r="U34" s="98"/>
      <c r="V34" s="50"/>
      <c r="W34" s="50"/>
      <c r="X34" s="50"/>
      <c r="Y34" s="50"/>
      <c r="Z34" s="49"/>
      <c r="AA34" s="69">
        <v>34</v>
      </c>
      <c r="AB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4" s="70"/>
      <c r="AD34" s="86">
        <v>117</v>
      </c>
      <c r="AE34" s="86">
        <v>31</v>
      </c>
      <c r="AF34" s="86">
        <v>2228</v>
      </c>
      <c r="AG34" s="86">
        <v>292</v>
      </c>
      <c r="AH34" s="86"/>
      <c r="AI34" s="86"/>
      <c r="AJ34" s="86"/>
      <c r="AK34" s="86"/>
      <c r="AL34" s="86"/>
      <c r="AM34" s="89">
        <v>44014.399965277778</v>
      </c>
      <c r="AN34" s="86" t="s">
        <v>10559</v>
      </c>
      <c r="AO34" s="93" t="s">
        <v>10591</v>
      </c>
      <c r="AP34" s="86" t="s">
        <v>66</v>
      </c>
      <c r="AQ34" s="48">
        <v>0</v>
      </c>
      <c r="AR34" s="49">
        <v>0</v>
      </c>
      <c r="AS34" s="48">
        <v>0</v>
      </c>
      <c r="AT34" s="49">
        <v>0</v>
      </c>
      <c r="AU34" s="48">
        <v>0</v>
      </c>
      <c r="AV34" s="49">
        <v>0</v>
      </c>
      <c r="AW34" s="48">
        <v>36</v>
      </c>
      <c r="AX34" s="49">
        <v>100</v>
      </c>
      <c r="AY34" s="48">
        <v>36</v>
      </c>
      <c r="AZ34" s="2"/>
      <c r="BA34" s="3"/>
      <c r="BB34" s="3"/>
      <c r="BC34" s="3"/>
      <c r="BD34" s="3"/>
    </row>
    <row r="35" spans="1:56" x14ac:dyDescent="0.25">
      <c r="A35" s="62" t="s">
        <v>1360</v>
      </c>
      <c r="B35" s="63"/>
      <c r="C35" s="63"/>
      <c r="D35" s="64"/>
      <c r="E35" s="66"/>
      <c r="F35" s="109" t="s">
        <v>8978</v>
      </c>
      <c r="G35" s="63"/>
      <c r="H35" s="67"/>
      <c r="I35" s="68"/>
      <c r="J35" s="68"/>
      <c r="K35" s="67" t="s">
        <v>12312</v>
      </c>
      <c r="L35" s="71"/>
      <c r="M35" s="72">
        <v>2521.527099609375</v>
      </c>
      <c r="N35" s="72">
        <v>2207.901611328125</v>
      </c>
      <c r="O35" s="73"/>
      <c r="P35" s="74"/>
      <c r="Q35" s="74"/>
      <c r="R35" s="98"/>
      <c r="S35" s="48">
        <v>2</v>
      </c>
      <c r="T35" s="48">
        <v>0</v>
      </c>
      <c r="U35" s="98"/>
      <c r="V35" s="50"/>
      <c r="W35" s="50"/>
      <c r="X35" s="50"/>
      <c r="Y35" s="50"/>
      <c r="Z35" s="49"/>
      <c r="AA35" s="69">
        <v>35</v>
      </c>
      <c r="AB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5" s="70"/>
      <c r="AD35" s="86">
        <v>39</v>
      </c>
      <c r="AE35" s="86">
        <v>11</v>
      </c>
      <c r="AF35" s="86">
        <v>24</v>
      </c>
      <c r="AG35" s="86">
        <v>23</v>
      </c>
      <c r="AH35" s="86"/>
      <c r="AI35" s="86"/>
      <c r="AJ35" s="86"/>
      <c r="AK35" s="86"/>
      <c r="AL35" s="86"/>
      <c r="AM35" s="89">
        <v>44075.403854166667</v>
      </c>
      <c r="AN35" s="86" t="s">
        <v>10559</v>
      </c>
      <c r="AO35" s="93" t="s">
        <v>10592</v>
      </c>
      <c r="AP35" s="86" t="s">
        <v>65</v>
      </c>
      <c r="AQ35" s="48"/>
      <c r="AR35" s="49"/>
      <c r="AS35" s="48"/>
      <c r="AT35" s="49"/>
      <c r="AU35" s="48"/>
      <c r="AV35" s="49"/>
      <c r="AW35" s="48"/>
      <c r="AX35" s="49"/>
      <c r="AY35" s="48"/>
      <c r="AZ35" s="2"/>
      <c r="BA35" s="3"/>
      <c r="BB35" s="3"/>
      <c r="BC35" s="3"/>
      <c r="BD35" s="3"/>
    </row>
    <row r="36" spans="1:56" x14ac:dyDescent="0.25">
      <c r="A36" s="62" t="s">
        <v>203</v>
      </c>
      <c r="B36" s="63"/>
      <c r="C36" s="63"/>
      <c r="D36" s="64"/>
      <c r="E36" s="66"/>
      <c r="F36" s="109" t="s">
        <v>8949</v>
      </c>
      <c r="G36" s="63"/>
      <c r="H36" s="67"/>
      <c r="I36" s="68"/>
      <c r="J36" s="68"/>
      <c r="K36" s="67" t="s">
        <v>12313</v>
      </c>
      <c r="L36" s="71"/>
      <c r="M36" s="72">
        <v>4433.17578125</v>
      </c>
      <c r="N36" s="72">
        <v>7172.35302734375</v>
      </c>
      <c r="O36" s="73"/>
      <c r="P36" s="74"/>
      <c r="Q36" s="74"/>
      <c r="R36" s="98"/>
      <c r="S36" s="48">
        <v>0</v>
      </c>
      <c r="T36" s="48">
        <v>2</v>
      </c>
      <c r="U36" s="98"/>
      <c r="V36" s="50"/>
      <c r="W36" s="50"/>
      <c r="X36" s="50"/>
      <c r="Y36" s="50"/>
      <c r="Z36" s="49"/>
      <c r="AA36" s="69">
        <v>36</v>
      </c>
      <c r="AB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6" s="70"/>
      <c r="AD36" s="86">
        <v>3</v>
      </c>
      <c r="AE36" s="86">
        <v>3</v>
      </c>
      <c r="AF36" s="86">
        <v>392</v>
      </c>
      <c r="AG36" s="86">
        <v>53</v>
      </c>
      <c r="AH36" s="86"/>
      <c r="AI36" s="86" t="s">
        <v>6972</v>
      </c>
      <c r="AJ36" s="86"/>
      <c r="AK36" s="86"/>
      <c r="AL36" s="86"/>
      <c r="AM36" s="89">
        <v>44079.235914351855</v>
      </c>
      <c r="AN36" s="86" t="s">
        <v>10559</v>
      </c>
      <c r="AO36" s="93" t="s">
        <v>10593</v>
      </c>
      <c r="AP36" s="86" t="s">
        <v>66</v>
      </c>
      <c r="AQ36" s="48">
        <v>0</v>
      </c>
      <c r="AR36" s="49">
        <v>0</v>
      </c>
      <c r="AS36" s="48">
        <v>0</v>
      </c>
      <c r="AT36" s="49">
        <v>0</v>
      </c>
      <c r="AU36" s="48">
        <v>0</v>
      </c>
      <c r="AV36" s="49">
        <v>0</v>
      </c>
      <c r="AW36" s="48">
        <v>42</v>
      </c>
      <c r="AX36" s="49">
        <v>100</v>
      </c>
      <c r="AY36" s="48">
        <v>42</v>
      </c>
      <c r="AZ36" s="2"/>
      <c r="BA36" s="3"/>
      <c r="BB36" s="3"/>
      <c r="BC36" s="3"/>
      <c r="BD36" s="3"/>
    </row>
    <row r="37" spans="1:56" x14ac:dyDescent="0.25">
      <c r="A37" s="62" t="s">
        <v>1361</v>
      </c>
      <c r="B37" s="63"/>
      <c r="C37" s="63"/>
      <c r="D37" s="64"/>
      <c r="E37" s="66"/>
      <c r="F37" s="109" t="s">
        <v>8949</v>
      </c>
      <c r="G37" s="63"/>
      <c r="H37" s="67"/>
      <c r="I37" s="68"/>
      <c r="J37" s="68"/>
      <c r="K37" s="67" t="s">
        <v>12314</v>
      </c>
      <c r="L37" s="71"/>
      <c r="M37" s="72">
        <v>4495.9697265625</v>
      </c>
      <c r="N37" s="72">
        <v>6284.85888671875</v>
      </c>
      <c r="O37" s="73"/>
      <c r="P37" s="74"/>
      <c r="Q37" s="74"/>
      <c r="R37" s="98"/>
      <c r="S37" s="48">
        <v>43</v>
      </c>
      <c r="T37" s="48">
        <v>0</v>
      </c>
      <c r="U37" s="98"/>
      <c r="V37" s="50"/>
      <c r="W37" s="50"/>
      <c r="X37" s="50"/>
      <c r="Y37" s="50"/>
      <c r="Z37" s="49"/>
      <c r="AA37" s="69">
        <v>37</v>
      </c>
      <c r="AB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7" s="70"/>
      <c r="AD37" s="86">
        <v>0</v>
      </c>
      <c r="AE37" s="86">
        <v>2</v>
      </c>
      <c r="AF37" s="86">
        <v>2</v>
      </c>
      <c r="AG37" s="86">
        <v>0</v>
      </c>
      <c r="AH37" s="86"/>
      <c r="AI37" s="86"/>
      <c r="AJ37" s="86"/>
      <c r="AK37" s="86"/>
      <c r="AL37" s="86"/>
      <c r="AM37" s="89">
        <v>39807.4844212963</v>
      </c>
      <c r="AN37" s="86" t="s">
        <v>10559</v>
      </c>
      <c r="AO37" s="93" t="s">
        <v>10594</v>
      </c>
      <c r="AP37" s="86" t="s">
        <v>65</v>
      </c>
      <c r="AQ37" s="48"/>
      <c r="AR37" s="49"/>
      <c r="AS37" s="48"/>
      <c r="AT37" s="49"/>
      <c r="AU37" s="48"/>
      <c r="AV37" s="49"/>
      <c r="AW37" s="48"/>
      <c r="AX37" s="49"/>
      <c r="AY37" s="48"/>
      <c r="AZ37" s="2"/>
      <c r="BA37" s="3"/>
      <c r="BB37" s="3"/>
      <c r="BC37" s="3"/>
      <c r="BD37" s="3"/>
    </row>
    <row r="38" spans="1:56" x14ac:dyDescent="0.25">
      <c r="A38" s="62" t="s">
        <v>1362</v>
      </c>
      <c r="B38" s="63"/>
      <c r="C38" s="63"/>
      <c r="D38" s="64"/>
      <c r="E38" s="66"/>
      <c r="F38" s="109" t="s">
        <v>8979</v>
      </c>
      <c r="G38" s="63"/>
      <c r="H38" s="67"/>
      <c r="I38" s="68"/>
      <c r="J38" s="68"/>
      <c r="K38" s="67" t="s">
        <v>12315</v>
      </c>
      <c r="L38" s="71"/>
      <c r="M38" s="72">
        <v>4287.1640625</v>
      </c>
      <c r="N38" s="72">
        <v>6053.38720703125</v>
      </c>
      <c r="O38" s="73"/>
      <c r="P38" s="74"/>
      <c r="Q38" s="74"/>
      <c r="R38" s="98"/>
      <c r="S38" s="48">
        <v>39</v>
      </c>
      <c r="T38" s="48">
        <v>0</v>
      </c>
      <c r="U38" s="98"/>
      <c r="V38" s="50"/>
      <c r="W38" s="50"/>
      <c r="X38" s="50"/>
      <c r="Y38" s="50"/>
      <c r="Z38" s="49"/>
      <c r="AA38" s="69">
        <v>38</v>
      </c>
      <c r="AB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8" s="70"/>
      <c r="AD38" s="86">
        <v>1465</v>
      </c>
      <c r="AE38" s="86">
        <v>899</v>
      </c>
      <c r="AF38" s="86">
        <v>2859</v>
      </c>
      <c r="AG38" s="86">
        <v>4220</v>
      </c>
      <c r="AH38" s="86"/>
      <c r="AI38" s="86" t="s">
        <v>6973</v>
      </c>
      <c r="AJ38" s="86" t="s">
        <v>8215</v>
      </c>
      <c r="AK38" s="86"/>
      <c r="AL38" s="86"/>
      <c r="AM38" s="89">
        <v>43699.113483796296</v>
      </c>
      <c r="AN38" s="86" t="s">
        <v>10559</v>
      </c>
      <c r="AO38" s="93" t="s">
        <v>10595</v>
      </c>
      <c r="AP38" s="86" t="s">
        <v>65</v>
      </c>
      <c r="AQ38" s="48"/>
      <c r="AR38" s="49"/>
      <c r="AS38" s="48"/>
      <c r="AT38" s="49"/>
      <c r="AU38" s="48"/>
      <c r="AV38" s="49"/>
      <c r="AW38" s="48"/>
      <c r="AX38" s="49"/>
      <c r="AY38" s="48"/>
      <c r="AZ38" s="2"/>
      <c r="BA38" s="3"/>
      <c r="BB38" s="3"/>
      <c r="BC38" s="3"/>
      <c r="BD38" s="3"/>
    </row>
    <row r="39" spans="1:56" x14ac:dyDescent="0.25">
      <c r="A39" s="62" t="s">
        <v>204</v>
      </c>
      <c r="B39" s="63"/>
      <c r="C39" s="63"/>
      <c r="D39" s="64"/>
      <c r="E39" s="66"/>
      <c r="F39" s="109" t="s">
        <v>8980</v>
      </c>
      <c r="G39" s="63"/>
      <c r="H39" s="67"/>
      <c r="I39" s="68"/>
      <c r="J39" s="68"/>
      <c r="K39" s="67" t="s">
        <v>12316</v>
      </c>
      <c r="L39" s="71"/>
      <c r="M39" s="72">
        <v>5743.43896484375</v>
      </c>
      <c r="N39" s="72">
        <v>2431.759765625</v>
      </c>
      <c r="O39" s="73"/>
      <c r="P39" s="74"/>
      <c r="Q39" s="74"/>
      <c r="R39" s="98"/>
      <c r="S39" s="48">
        <v>0</v>
      </c>
      <c r="T39" s="48">
        <v>1</v>
      </c>
      <c r="U39" s="98"/>
      <c r="V39" s="50"/>
      <c r="W39" s="50"/>
      <c r="X39" s="50"/>
      <c r="Y39" s="50"/>
      <c r="Z39" s="49"/>
      <c r="AA39" s="69">
        <v>39</v>
      </c>
      <c r="AB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9" s="70"/>
      <c r="AD39" s="86">
        <v>1021</v>
      </c>
      <c r="AE39" s="86">
        <v>1022</v>
      </c>
      <c r="AF39" s="86">
        <v>7170</v>
      </c>
      <c r="AG39" s="86">
        <v>6838</v>
      </c>
      <c r="AH39" s="86"/>
      <c r="AI39" s="86" t="s">
        <v>6974</v>
      </c>
      <c r="AJ39" s="86"/>
      <c r="AK39" s="86"/>
      <c r="AL39" s="86"/>
      <c r="AM39" s="89">
        <v>44022.492210648146</v>
      </c>
      <c r="AN39" s="86" t="s">
        <v>10559</v>
      </c>
      <c r="AO39" s="93" t="s">
        <v>10596</v>
      </c>
      <c r="AP39" s="86" t="s">
        <v>66</v>
      </c>
      <c r="AQ39" s="48">
        <v>0</v>
      </c>
      <c r="AR39" s="49">
        <v>0</v>
      </c>
      <c r="AS39" s="48">
        <v>0</v>
      </c>
      <c r="AT39" s="49">
        <v>0</v>
      </c>
      <c r="AU39" s="48">
        <v>0</v>
      </c>
      <c r="AV39" s="49">
        <v>0</v>
      </c>
      <c r="AW39" s="48">
        <v>27</v>
      </c>
      <c r="AX39" s="49">
        <v>100</v>
      </c>
      <c r="AY39" s="48">
        <v>27</v>
      </c>
      <c r="AZ39" s="2"/>
      <c r="BA39" s="3"/>
      <c r="BB39" s="3"/>
      <c r="BC39" s="3"/>
      <c r="BD39" s="3"/>
    </row>
    <row r="40" spans="1:56" x14ac:dyDescent="0.25">
      <c r="A40" s="62" t="s">
        <v>1363</v>
      </c>
      <c r="B40" s="63"/>
      <c r="C40" s="63"/>
      <c r="D40" s="64"/>
      <c r="E40" s="66"/>
      <c r="F40" s="109" t="s">
        <v>8981</v>
      </c>
      <c r="G40" s="63"/>
      <c r="H40" s="67"/>
      <c r="I40" s="68"/>
      <c r="J40" s="68"/>
      <c r="K40" s="67" t="s">
        <v>12317</v>
      </c>
      <c r="L40" s="71"/>
      <c r="M40" s="72">
        <v>4766.7470703125</v>
      </c>
      <c r="N40" s="72">
        <v>3706.796142578125</v>
      </c>
      <c r="O40" s="73"/>
      <c r="P40" s="74"/>
      <c r="Q40" s="74"/>
      <c r="R40" s="98"/>
      <c r="S40" s="48">
        <v>3</v>
      </c>
      <c r="T40" s="48">
        <v>0</v>
      </c>
      <c r="U40" s="98"/>
      <c r="V40" s="50"/>
      <c r="W40" s="50"/>
      <c r="X40" s="50"/>
      <c r="Y40" s="50"/>
      <c r="Z40" s="49"/>
      <c r="AA40" s="69">
        <v>40</v>
      </c>
      <c r="AB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0" s="70"/>
      <c r="AD40" s="86">
        <v>12</v>
      </c>
      <c r="AE40" s="86">
        <v>9933</v>
      </c>
      <c r="AF40" s="86">
        <v>1453</v>
      </c>
      <c r="AG40" s="86">
        <v>6652</v>
      </c>
      <c r="AH40" s="86"/>
      <c r="AI40" s="86" t="s">
        <v>6975</v>
      </c>
      <c r="AJ40" s="86" t="s">
        <v>8202</v>
      </c>
      <c r="AK40" s="93" t="s">
        <v>8703</v>
      </c>
      <c r="AL40" s="86"/>
      <c r="AM40" s="89">
        <v>43993.49722222222</v>
      </c>
      <c r="AN40" s="86" t="s">
        <v>10559</v>
      </c>
      <c r="AO40" s="93" t="s">
        <v>10597</v>
      </c>
      <c r="AP40" s="86" t="s">
        <v>65</v>
      </c>
      <c r="AQ40" s="48"/>
      <c r="AR40" s="49"/>
      <c r="AS40" s="48"/>
      <c r="AT40" s="49"/>
      <c r="AU40" s="48"/>
      <c r="AV40" s="49"/>
      <c r="AW40" s="48"/>
      <c r="AX40" s="49"/>
      <c r="AY40" s="48"/>
      <c r="AZ40" s="2"/>
      <c r="BA40" s="3"/>
      <c r="BB40" s="3"/>
      <c r="BC40" s="3"/>
      <c r="BD40" s="3"/>
    </row>
    <row r="41" spans="1:56" x14ac:dyDescent="0.25">
      <c r="A41" s="62" t="s">
        <v>205</v>
      </c>
      <c r="B41" s="63"/>
      <c r="C41" s="63"/>
      <c r="D41" s="64"/>
      <c r="E41" s="66"/>
      <c r="F41" s="109" t="s">
        <v>8982</v>
      </c>
      <c r="G41" s="63"/>
      <c r="H41" s="67"/>
      <c r="I41" s="68"/>
      <c r="J41" s="68"/>
      <c r="K41" s="67" t="s">
        <v>12318</v>
      </c>
      <c r="L41" s="71"/>
      <c r="M41" s="72">
        <v>3828.733154296875</v>
      </c>
      <c r="N41" s="72">
        <v>3679.494140625</v>
      </c>
      <c r="O41" s="73"/>
      <c r="P41" s="74"/>
      <c r="Q41" s="74"/>
      <c r="R41" s="98"/>
      <c r="S41" s="48">
        <v>0</v>
      </c>
      <c r="T41" s="48">
        <v>1</v>
      </c>
      <c r="U41" s="98"/>
      <c r="V41" s="50"/>
      <c r="W41" s="50"/>
      <c r="X41" s="50"/>
      <c r="Y41" s="50"/>
      <c r="Z41" s="49"/>
      <c r="AA41" s="69">
        <v>41</v>
      </c>
      <c r="AB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1" s="70"/>
      <c r="AD41" s="86">
        <v>39</v>
      </c>
      <c r="AE41" s="86">
        <v>7</v>
      </c>
      <c r="AF41" s="86">
        <v>84</v>
      </c>
      <c r="AG41" s="86">
        <v>102</v>
      </c>
      <c r="AH41" s="86"/>
      <c r="AI41" s="86" t="s">
        <v>6976</v>
      </c>
      <c r="AJ41" s="86"/>
      <c r="AK41" s="86"/>
      <c r="AL41" s="86"/>
      <c r="AM41" s="89">
        <v>44075.238252314812</v>
      </c>
      <c r="AN41" s="86" t="s">
        <v>10559</v>
      </c>
      <c r="AO41" s="93" t="s">
        <v>10598</v>
      </c>
      <c r="AP41" s="86" t="s">
        <v>66</v>
      </c>
      <c r="AQ41" s="48">
        <v>0</v>
      </c>
      <c r="AR41" s="49">
        <v>0</v>
      </c>
      <c r="AS41" s="48">
        <v>0</v>
      </c>
      <c r="AT41" s="49">
        <v>0</v>
      </c>
      <c r="AU41" s="48">
        <v>0</v>
      </c>
      <c r="AV41" s="49">
        <v>0</v>
      </c>
      <c r="AW41" s="48">
        <v>47</v>
      </c>
      <c r="AX41" s="49">
        <v>100</v>
      </c>
      <c r="AY41" s="48">
        <v>47</v>
      </c>
      <c r="AZ41" s="2"/>
      <c r="BA41" s="3"/>
      <c r="BB41" s="3"/>
      <c r="BC41" s="3"/>
      <c r="BD41" s="3"/>
    </row>
    <row r="42" spans="1:56" x14ac:dyDescent="0.25">
      <c r="A42" s="62" t="s">
        <v>206</v>
      </c>
      <c r="B42" s="63"/>
      <c r="C42" s="63"/>
      <c r="D42" s="64"/>
      <c r="E42" s="66"/>
      <c r="F42" s="109" t="s">
        <v>8983</v>
      </c>
      <c r="G42" s="63"/>
      <c r="H42" s="67"/>
      <c r="I42" s="68"/>
      <c r="J42" s="68"/>
      <c r="K42" s="67" t="s">
        <v>12319</v>
      </c>
      <c r="L42" s="71"/>
      <c r="M42" s="72">
        <v>4853.9140625</v>
      </c>
      <c r="N42" s="72">
        <v>5466.3193359375</v>
      </c>
      <c r="O42" s="73"/>
      <c r="P42" s="74"/>
      <c r="Q42" s="74"/>
      <c r="R42" s="98"/>
      <c r="S42" s="48">
        <v>0</v>
      </c>
      <c r="T42" s="48">
        <v>3</v>
      </c>
      <c r="U42" s="98"/>
      <c r="V42" s="50"/>
      <c r="W42" s="50"/>
      <c r="X42" s="50"/>
      <c r="Y42" s="50"/>
      <c r="Z42" s="49"/>
      <c r="AA42" s="69">
        <v>42</v>
      </c>
      <c r="AB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2" s="70"/>
      <c r="AD42" s="86">
        <v>44</v>
      </c>
      <c r="AE42" s="86">
        <v>13</v>
      </c>
      <c r="AF42" s="86">
        <v>479</v>
      </c>
      <c r="AG42" s="86">
        <v>1584</v>
      </c>
      <c r="AH42" s="86"/>
      <c r="AI42" s="86"/>
      <c r="AJ42" s="86" t="s">
        <v>8211</v>
      </c>
      <c r="AK42" s="86"/>
      <c r="AL42" s="86"/>
      <c r="AM42" s="89">
        <v>43406.72859953704</v>
      </c>
      <c r="AN42" s="86" t="s">
        <v>10559</v>
      </c>
      <c r="AO42" s="93" t="s">
        <v>10599</v>
      </c>
      <c r="AP42" s="86" t="s">
        <v>66</v>
      </c>
      <c r="AQ42" s="48">
        <v>0</v>
      </c>
      <c r="AR42" s="49">
        <v>0</v>
      </c>
      <c r="AS42" s="48">
        <v>0</v>
      </c>
      <c r="AT42" s="49">
        <v>0</v>
      </c>
      <c r="AU42" s="48">
        <v>0</v>
      </c>
      <c r="AV42" s="49">
        <v>0</v>
      </c>
      <c r="AW42" s="48">
        <v>129</v>
      </c>
      <c r="AX42" s="49">
        <v>100</v>
      </c>
      <c r="AY42" s="48">
        <v>129</v>
      </c>
      <c r="AZ42" s="2"/>
      <c r="BA42" s="3"/>
      <c r="BB42" s="3"/>
      <c r="BC42" s="3"/>
      <c r="BD42" s="3"/>
    </row>
    <row r="43" spans="1:56" x14ac:dyDescent="0.25">
      <c r="A43" s="62" t="s">
        <v>307</v>
      </c>
      <c r="B43" s="63"/>
      <c r="C43" s="63"/>
      <c r="D43" s="64"/>
      <c r="E43" s="66"/>
      <c r="F43" s="109" t="s">
        <v>8984</v>
      </c>
      <c r="G43" s="63"/>
      <c r="H43" s="67"/>
      <c r="I43" s="68"/>
      <c r="J43" s="68"/>
      <c r="K43" s="67" t="s">
        <v>12320</v>
      </c>
      <c r="L43" s="71"/>
      <c r="M43" s="72">
        <v>4959.70263671875</v>
      </c>
      <c r="N43" s="72">
        <v>5298.3603515625</v>
      </c>
      <c r="O43" s="73"/>
      <c r="P43" s="74"/>
      <c r="Q43" s="74"/>
      <c r="R43" s="98"/>
      <c r="S43" s="48">
        <v>1</v>
      </c>
      <c r="T43" s="48">
        <v>2</v>
      </c>
      <c r="U43" s="98"/>
      <c r="V43" s="50"/>
      <c r="W43" s="50"/>
      <c r="X43" s="50"/>
      <c r="Y43" s="50"/>
      <c r="Z43" s="49"/>
      <c r="AA43" s="69">
        <v>43</v>
      </c>
      <c r="AB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3" s="70"/>
      <c r="AD43" s="86">
        <v>1714</v>
      </c>
      <c r="AE43" s="86">
        <v>720</v>
      </c>
      <c r="AF43" s="86">
        <v>7490</v>
      </c>
      <c r="AG43" s="86">
        <v>15266</v>
      </c>
      <c r="AH43" s="86"/>
      <c r="AI43" s="86" t="s">
        <v>6977</v>
      </c>
      <c r="AJ43" s="86" t="s">
        <v>8216</v>
      </c>
      <c r="AK43" s="86"/>
      <c r="AL43" s="86"/>
      <c r="AM43" s="89">
        <v>42437.40892361111</v>
      </c>
      <c r="AN43" s="86" t="s">
        <v>10559</v>
      </c>
      <c r="AO43" s="93" t="s">
        <v>10600</v>
      </c>
      <c r="AP43" s="86" t="s">
        <v>66</v>
      </c>
      <c r="AQ43" s="48">
        <v>0</v>
      </c>
      <c r="AR43" s="49">
        <v>0</v>
      </c>
      <c r="AS43" s="48">
        <v>0</v>
      </c>
      <c r="AT43" s="49">
        <v>0</v>
      </c>
      <c r="AU43" s="48">
        <v>0</v>
      </c>
      <c r="AV43" s="49">
        <v>0</v>
      </c>
      <c r="AW43" s="48">
        <v>82</v>
      </c>
      <c r="AX43" s="49">
        <v>100</v>
      </c>
      <c r="AY43" s="48">
        <v>82</v>
      </c>
      <c r="AZ43" s="2"/>
      <c r="BA43" s="3"/>
      <c r="BB43" s="3"/>
      <c r="BC43" s="3"/>
      <c r="BD43" s="3"/>
    </row>
    <row r="44" spans="1:56" x14ac:dyDescent="0.25">
      <c r="A44" s="62" t="s">
        <v>1364</v>
      </c>
      <c r="B44" s="63"/>
      <c r="C44" s="63"/>
      <c r="D44" s="64"/>
      <c r="E44" s="66"/>
      <c r="F44" s="109" t="s">
        <v>8985</v>
      </c>
      <c r="G44" s="63"/>
      <c r="H44" s="67"/>
      <c r="I44" s="68"/>
      <c r="J44" s="68"/>
      <c r="K44" s="67" t="s">
        <v>12321</v>
      </c>
      <c r="L44" s="71"/>
      <c r="M44" s="72">
        <v>5230.12158203125</v>
      </c>
      <c r="N44" s="72">
        <v>6748.43212890625</v>
      </c>
      <c r="O44" s="73"/>
      <c r="P44" s="74"/>
      <c r="Q44" s="74"/>
      <c r="R44" s="98"/>
      <c r="S44" s="48">
        <v>4</v>
      </c>
      <c r="T44" s="48">
        <v>0</v>
      </c>
      <c r="U44" s="98"/>
      <c r="V44" s="50"/>
      <c r="W44" s="50"/>
      <c r="X44" s="50"/>
      <c r="Y44" s="50"/>
      <c r="Z44" s="49"/>
      <c r="AA44" s="69">
        <v>44</v>
      </c>
      <c r="AB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4" s="70"/>
      <c r="AD44" s="86">
        <v>95</v>
      </c>
      <c r="AE44" s="86">
        <v>17</v>
      </c>
      <c r="AF44" s="86">
        <v>174</v>
      </c>
      <c r="AG44" s="86">
        <v>3198</v>
      </c>
      <c r="AH44" s="86"/>
      <c r="AI44" s="86" t="s">
        <v>6978</v>
      </c>
      <c r="AJ44" s="86" t="s">
        <v>8217</v>
      </c>
      <c r="AK44" s="86"/>
      <c r="AL44" s="86"/>
      <c r="AM44" s="89">
        <v>43745.797893518517</v>
      </c>
      <c r="AN44" s="86" t="s">
        <v>10559</v>
      </c>
      <c r="AO44" s="93" t="s">
        <v>10601</v>
      </c>
      <c r="AP44" s="86" t="s">
        <v>65</v>
      </c>
      <c r="AQ44" s="48"/>
      <c r="AR44" s="49"/>
      <c r="AS44" s="48"/>
      <c r="AT44" s="49"/>
      <c r="AU44" s="48"/>
      <c r="AV44" s="49"/>
      <c r="AW44" s="48"/>
      <c r="AX44" s="49"/>
      <c r="AY44" s="48"/>
      <c r="AZ44" s="2"/>
      <c r="BA44" s="3"/>
      <c r="BB44" s="3"/>
      <c r="BC44" s="3"/>
      <c r="BD44" s="3"/>
    </row>
    <row r="45" spans="1:56" x14ac:dyDescent="0.25">
      <c r="A45" s="62" t="s">
        <v>207</v>
      </c>
      <c r="B45" s="63"/>
      <c r="C45" s="63"/>
      <c r="D45" s="64"/>
      <c r="E45" s="66"/>
      <c r="F45" s="109" t="s">
        <v>8986</v>
      </c>
      <c r="G45" s="63"/>
      <c r="H45" s="67"/>
      <c r="I45" s="68"/>
      <c r="J45" s="68"/>
      <c r="K45" s="67" t="s">
        <v>12322</v>
      </c>
      <c r="L45" s="71"/>
      <c r="M45" s="72">
        <v>5874.26220703125</v>
      </c>
      <c r="N45" s="72">
        <v>7560.16845703125</v>
      </c>
      <c r="O45" s="73"/>
      <c r="P45" s="74"/>
      <c r="Q45" s="74"/>
      <c r="R45" s="98"/>
      <c r="S45" s="48">
        <v>0</v>
      </c>
      <c r="T45" s="48">
        <v>1</v>
      </c>
      <c r="U45" s="98"/>
      <c r="V45" s="50"/>
      <c r="W45" s="50"/>
      <c r="X45" s="50"/>
      <c r="Y45" s="50"/>
      <c r="Z45" s="49"/>
      <c r="AA45" s="69">
        <v>45</v>
      </c>
      <c r="AB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5" s="70"/>
      <c r="AD45" s="86">
        <v>691</v>
      </c>
      <c r="AE45" s="86">
        <v>41</v>
      </c>
      <c r="AF45" s="86">
        <v>3539</v>
      </c>
      <c r="AG45" s="86">
        <v>7690</v>
      </c>
      <c r="AH45" s="86"/>
      <c r="AI45" s="86" t="s">
        <v>6979</v>
      </c>
      <c r="AJ45" s="86" t="s">
        <v>8204</v>
      </c>
      <c r="AK45" s="86"/>
      <c r="AL45" s="86"/>
      <c r="AM45" s="89">
        <v>43891.640405092592</v>
      </c>
      <c r="AN45" s="86" t="s">
        <v>10559</v>
      </c>
      <c r="AO45" s="93" t="s">
        <v>10602</v>
      </c>
      <c r="AP45" s="86" t="s">
        <v>66</v>
      </c>
      <c r="AQ45" s="48">
        <v>0</v>
      </c>
      <c r="AR45" s="49">
        <v>0</v>
      </c>
      <c r="AS45" s="48">
        <v>0</v>
      </c>
      <c r="AT45" s="49">
        <v>0</v>
      </c>
      <c r="AU45" s="48">
        <v>0</v>
      </c>
      <c r="AV45" s="49">
        <v>0</v>
      </c>
      <c r="AW45" s="48">
        <v>42</v>
      </c>
      <c r="AX45" s="49">
        <v>100</v>
      </c>
      <c r="AY45" s="48">
        <v>42</v>
      </c>
      <c r="AZ45" s="2"/>
      <c r="BA45" s="3"/>
      <c r="BB45" s="3"/>
      <c r="BC45" s="3"/>
      <c r="BD45" s="3"/>
    </row>
    <row r="46" spans="1:56" x14ac:dyDescent="0.25">
      <c r="A46" s="62" t="s">
        <v>1365</v>
      </c>
      <c r="B46" s="63"/>
      <c r="C46" s="63"/>
      <c r="D46" s="64"/>
      <c r="E46" s="66"/>
      <c r="F46" s="109" t="s">
        <v>8987</v>
      </c>
      <c r="G46" s="63"/>
      <c r="H46" s="67"/>
      <c r="I46" s="68"/>
      <c r="J46" s="68"/>
      <c r="K46" s="67" t="s">
        <v>12323</v>
      </c>
      <c r="L46" s="71"/>
      <c r="M46" s="72">
        <v>5382.05078125</v>
      </c>
      <c r="N46" s="72">
        <v>6572.62255859375</v>
      </c>
      <c r="O46" s="73"/>
      <c r="P46" s="74"/>
      <c r="Q46" s="74"/>
      <c r="R46" s="98"/>
      <c r="S46" s="48">
        <v>17</v>
      </c>
      <c r="T46" s="48">
        <v>0</v>
      </c>
      <c r="U46" s="98"/>
      <c r="V46" s="50"/>
      <c r="W46" s="50"/>
      <c r="X46" s="50"/>
      <c r="Y46" s="50"/>
      <c r="Z46" s="49"/>
      <c r="AA46" s="69">
        <v>46</v>
      </c>
      <c r="AB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6" s="70"/>
      <c r="AD46" s="86">
        <v>50</v>
      </c>
      <c r="AE46" s="86">
        <v>34</v>
      </c>
      <c r="AF46" s="86">
        <v>2098</v>
      </c>
      <c r="AG46" s="86">
        <v>1665</v>
      </c>
      <c r="AH46" s="86"/>
      <c r="AI46" s="86" t="s">
        <v>6980</v>
      </c>
      <c r="AJ46" s="86" t="s">
        <v>8204</v>
      </c>
      <c r="AK46" s="86"/>
      <c r="AL46" s="86"/>
      <c r="AM46" s="89">
        <v>43892.974444444444</v>
      </c>
      <c r="AN46" s="86" t="s">
        <v>10559</v>
      </c>
      <c r="AO46" s="93" t="s">
        <v>10603</v>
      </c>
      <c r="AP46" s="86" t="s">
        <v>65</v>
      </c>
      <c r="AQ46" s="48"/>
      <c r="AR46" s="49"/>
      <c r="AS46" s="48"/>
      <c r="AT46" s="49"/>
      <c r="AU46" s="48"/>
      <c r="AV46" s="49"/>
      <c r="AW46" s="48"/>
      <c r="AX46" s="49"/>
      <c r="AY46" s="48"/>
      <c r="AZ46" s="2"/>
      <c r="BA46" s="3"/>
      <c r="BB46" s="3"/>
      <c r="BC46" s="3"/>
      <c r="BD46" s="3"/>
    </row>
    <row r="47" spans="1:56" x14ac:dyDescent="0.25">
      <c r="A47" s="62" t="s">
        <v>208</v>
      </c>
      <c r="B47" s="63"/>
      <c r="C47" s="63"/>
      <c r="D47" s="64"/>
      <c r="E47" s="66"/>
      <c r="F47" s="109" t="s">
        <v>8988</v>
      </c>
      <c r="G47" s="63"/>
      <c r="H47" s="67"/>
      <c r="I47" s="68"/>
      <c r="J47" s="68"/>
      <c r="K47" s="67" t="s">
        <v>12324</v>
      </c>
      <c r="L47" s="71"/>
      <c r="M47" s="72">
        <v>5545.52734375</v>
      </c>
      <c r="N47" s="72">
        <v>5814.171875</v>
      </c>
      <c r="O47" s="73"/>
      <c r="P47" s="74"/>
      <c r="Q47" s="74"/>
      <c r="R47" s="98"/>
      <c r="S47" s="48">
        <v>0</v>
      </c>
      <c r="T47" s="48">
        <v>1</v>
      </c>
      <c r="U47" s="98"/>
      <c r="V47" s="50"/>
      <c r="W47" s="50"/>
      <c r="X47" s="50"/>
      <c r="Y47" s="50"/>
      <c r="Z47" s="49"/>
      <c r="AA47" s="69">
        <v>47</v>
      </c>
      <c r="AB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7" s="70"/>
      <c r="AD47" s="86">
        <v>2720</v>
      </c>
      <c r="AE47" s="86">
        <v>1652</v>
      </c>
      <c r="AF47" s="86">
        <v>1753</v>
      </c>
      <c r="AG47" s="86">
        <v>2972</v>
      </c>
      <c r="AH47" s="86"/>
      <c r="AI47" s="86" t="s">
        <v>6981</v>
      </c>
      <c r="AJ47" s="86"/>
      <c r="AK47" s="86"/>
      <c r="AL47" s="86"/>
      <c r="AM47" s="89">
        <v>40076.389409722222</v>
      </c>
      <c r="AN47" s="86" t="s">
        <v>10559</v>
      </c>
      <c r="AO47" s="93" t="s">
        <v>10604</v>
      </c>
      <c r="AP47" s="86" t="s">
        <v>66</v>
      </c>
      <c r="AQ47" s="48">
        <v>0</v>
      </c>
      <c r="AR47" s="49">
        <v>0</v>
      </c>
      <c r="AS47" s="48">
        <v>0</v>
      </c>
      <c r="AT47" s="49">
        <v>0</v>
      </c>
      <c r="AU47" s="48">
        <v>0</v>
      </c>
      <c r="AV47" s="49">
        <v>0</v>
      </c>
      <c r="AW47" s="48">
        <v>26</v>
      </c>
      <c r="AX47" s="49">
        <v>100</v>
      </c>
      <c r="AY47" s="48">
        <v>26</v>
      </c>
      <c r="AZ47" s="2"/>
      <c r="BA47" s="3"/>
      <c r="BB47" s="3"/>
      <c r="BC47" s="3"/>
      <c r="BD47" s="3"/>
    </row>
    <row r="48" spans="1:56" x14ac:dyDescent="0.25">
      <c r="A48" s="62" t="s">
        <v>209</v>
      </c>
      <c r="B48" s="63"/>
      <c r="C48" s="63"/>
      <c r="D48" s="64"/>
      <c r="E48" s="66"/>
      <c r="F48" s="109" t="s">
        <v>8989</v>
      </c>
      <c r="G48" s="63"/>
      <c r="H48" s="67"/>
      <c r="I48" s="68"/>
      <c r="J48" s="68"/>
      <c r="K48" s="67" t="s">
        <v>12325</v>
      </c>
      <c r="L48" s="71"/>
      <c r="M48" s="72">
        <v>6766.98681640625</v>
      </c>
      <c r="N48" s="72">
        <v>2918.2177734375</v>
      </c>
      <c r="O48" s="73"/>
      <c r="P48" s="74"/>
      <c r="Q48" s="74"/>
      <c r="R48" s="98"/>
      <c r="S48" s="48">
        <v>0</v>
      </c>
      <c r="T48" s="48">
        <v>1</v>
      </c>
      <c r="U48" s="98"/>
      <c r="V48" s="50"/>
      <c r="W48" s="50"/>
      <c r="X48" s="50"/>
      <c r="Y48" s="50"/>
      <c r="Z48" s="49"/>
      <c r="AA48" s="69">
        <v>48</v>
      </c>
      <c r="AB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8" s="70"/>
      <c r="AD48" s="86">
        <v>23</v>
      </c>
      <c r="AE48" s="86">
        <v>11</v>
      </c>
      <c r="AF48" s="86">
        <v>1300</v>
      </c>
      <c r="AG48" s="86">
        <v>548</v>
      </c>
      <c r="AH48" s="86"/>
      <c r="AI48" s="86" t="s">
        <v>6982</v>
      </c>
      <c r="AJ48" s="86" t="s">
        <v>8218</v>
      </c>
      <c r="AK48" s="86"/>
      <c r="AL48" s="86"/>
      <c r="AM48" s="89">
        <v>43969.290590277778</v>
      </c>
      <c r="AN48" s="86" t="s">
        <v>10559</v>
      </c>
      <c r="AO48" s="93" t="s">
        <v>10605</v>
      </c>
      <c r="AP48" s="86" t="s">
        <v>66</v>
      </c>
      <c r="AQ48" s="48">
        <v>0</v>
      </c>
      <c r="AR48" s="49">
        <v>0</v>
      </c>
      <c r="AS48" s="48">
        <v>0</v>
      </c>
      <c r="AT48" s="49">
        <v>0</v>
      </c>
      <c r="AU48" s="48">
        <v>0</v>
      </c>
      <c r="AV48" s="49">
        <v>0</v>
      </c>
      <c r="AW48" s="48">
        <v>43</v>
      </c>
      <c r="AX48" s="49">
        <v>100</v>
      </c>
      <c r="AY48" s="48">
        <v>43</v>
      </c>
      <c r="AZ48" s="2"/>
      <c r="BA48" s="3"/>
      <c r="BB48" s="3"/>
      <c r="BC48" s="3"/>
      <c r="BD48" s="3"/>
    </row>
    <row r="49" spans="1:56" x14ac:dyDescent="0.25">
      <c r="A49" s="62" t="s">
        <v>1366</v>
      </c>
      <c r="B49" s="63"/>
      <c r="C49" s="63"/>
      <c r="D49" s="64"/>
      <c r="E49" s="66"/>
      <c r="F49" s="109" t="s">
        <v>8990</v>
      </c>
      <c r="G49" s="63"/>
      <c r="H49" s="67"/>
      <c r="I49" s="68"/>
      <c r="J49" s="68"/>
      <c r="K49" s="67" t="s">
        <v>12326</v>
      </c>
      <c r="L49" s="71"/>
      <c r="M49" s="72">
        <v>6091.89111328125</v>
      </c>
      <c r="N49" s="72">
        <v>3652.98486328125</v>
      </c>
      <c r="O49" s="73"/>
      <c r="P49" s="74"/>
      <c r="Q49" s="74"/>
      <c r="R49" s="98"/>
      <c r="S49" s="48">
        <v>5</v>
      </c>
      <c r="T49" s="48">
        <v>0</v>
      </c>
      <c r="U49" s="98"/>
      <c r="V49" s="50"/>
      <c r="W49" s="50"/>
      <c r="X49" s="50"/>
      <c r="Y49" s="50"/>
      <c r="Z49" s="49"/>
      <c r="AA49" s="69">
        <v>49</v>
      </c>
      <c r="AB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9" s="70"/>
      <c r="AD49" s="86">
        <v>79</v>
      </c>
      <c r="AE49" s="86">
        <v>3155</v>
      </c>
      <c r="AF49" s="86">
        <v>13677</v>
      </c>
      <c r="AG49" s="86">
        <v>24060</v>
      </c>
      <c r="AH49" s="86"/>
      <c r="AI49" s="86" t="s">
        <v>6983</v>
      </c>
      <c r="AJ49" s="86" t="s">
        <v>8211</v>
      </c>
      <c r="AK49" s="93" t="s">
        <v>8704</v>
      </c>
      <c r="AL49" s="86"/>
      <c r="AM49" s="89">
        <v>43915.384560185186</v>
      </c>
      <c r="AN49" s="86" t="s">
        <v>10559</v>
      </c>
      <c r="AO49" s="93" t="s">
        <v>10606</v>
      </c>
      <c r="AP49" s="86" t="s">
        <v>65</v>
      </c>
      <c r="AQ49" s="48"/>
      <c r="AR49" s="49"/>
      <c r="AS49" s="48"/>
      <c r="AT49" s="49"/>
      <c r="AU49" s="48"/>
      <c r="AV49" s="49"/>
      <c r="AW49" s="48"/>
      <c r="AX49" s="49"/>
      <c r="AY49" s="48"/>
      <c r="AZ49" s="2"/>
      <c r="BA49" s="3"/>
      <c r="BB49" s="3"/>
      <c r="BC49" s="3"/>
      <c r="BD49" s="3"/>
    </row>
    <row r="50" spans="1:56" x14ac:dyDescent="0.25">
      <c r="A50" s="62" t="s">
        <v>210</v>
      </c>
      <c r="B50" s="63"/>
      <c r="C50" s="63"/>
      <c r="D50" s="64"/>
      <c r="E50" s="66"/>
      <c r="F50" s="109" t="s">
        <v>8949</v>
      </c>
      <c r="G50" s="63"/>
      <c r="H50" s="67"/>
      <c r="I50" s="68"/>
      <c r="J50" s="68"/>
      <c r="K50" s="67" t="s">
        <v>12327</v>
      </c>
      <c r="L50" s="71"/>
      <c r="M50" s="72">
        <v>4776.255859375</v>
      </c>
      <c r="N50" s="72">
        <v>5209.76025390625</v>
      </c>
      <c r="O50" s="73"/>
      <c r="P50" s="74"/>
      <c r="Q50" s="74"/>
      <c r="R50" s="98"/>
      <c r="S50" s="48">
        <v>0</v>
      </c>
      <c r="T50" s="48">
        <v>1</v>
      </c>
      <c r="U50" s="98"/>
      <c r="V50" s="50"/>
      <c r="W50" s="50"/>
      <c r="X50" s="50"/>
      <c r="Y50" s="50"/>
      <c r="Z50" s="49"/>
      <c r="AA50" s="69">
        <v>50</v>
      </c>
      <c r="AB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0" s="70"/>
      <c r="AD50" s="86">
        <v>20</v>
      </c>
      <c r="AE50" s="86">
        <v>12</v>
      </c>
      <c r="AF50" s="86">
        <v>1192</v>
      </c>
      <c r="AG50" s="86">
        <v>1558</v>
      </c>
      <c r="AH50" s="86"/>
      <c r="AI50" s="86" t="s">
        <v>6984</v>
      </c>
      <c r="AJ50" s="86"/>
      <c r="AK50" s="86"/>
      <c r="AL50" s="86"/>
      <c r="AM50" s="89">
        <v>44029.132210648146</v>
      </c>
      <c r="AN50" s="86" t="s">
        <v>10559</v>
      </c>
      <c r="AO50" s="93" t="s">
        <v>10607</v>
      </c>
      <c r="AP50" s="86" t="s">
        <v>66</v>
      </c>
      <c r="AQ50" s="48">
        <v>0</v>
      </c>
      <c r="AR50" s="49">
        <v>0</v>
      </c>
      <c r="AS50" s="48">
        <v>0</v>
      </c>
      <c r="AT50" s="49">
        <v>0</v>
      </c>
      <c r="AU50" s="48">
        <v>0</v>
      </c>
      <c r="AV50" s="49">
        <v>0</v>
      </c>
      <c r="AW50" s="48">
        <v>29</v>
      </c>
      <c r="AX50" s="49">
        <v>100</v>
      </c>
      <c r="AY50" s="48">
        <v>29</v>
      </c>
      <c r="AZ50" s="2"/>
      <c r="BA50" s="3"/>
      <c r="BB50" s="3"/>
      <c r="BC50" s="3"/>
      <c r="BD50" s="3"/>
    </row>
    <row r="51" spans="1:56" x14ac:dyDescent="0.25">
      <c r="A51" s="62" t="s">
        <v>211</v>
      </c>
      <c r="B51" s="63"/>
      <c r="C51" s="63"/>
      <c r="D51" s="64"/>
      <c r="E51" s="66"/>
      <c r="F51" s="109" t="s">
        <v>8991</v>
      </c>
      <c r="G51" s="63"/>
      <c r="H51" s="67"/>
      <c r="I51" s="68"/>
      <c r="J51" s="68"/>
      <c r="K51" s="67" t="s">
        <v>12328</v>
      </c>
      <c r="L51" s="71"/>
      <c r="M51" s="72">
        <v>3751.402099609375</v>
      </c>
      <c r="N51" s="72">
        <v>3641.81884765625</v>
      </c>
      <c r="O51" s="73"/>
      <c r="P51" s="74"/>
      <c r="Q51" s="74"/>
      <c r="R51" s="98"/>
      <c r="S51" s="48">
        <v>0</v>
      </c>
      <c r="T51" s="48">
        <v>1</v>
      </c>
      <c r="U51" s="98"/>
      <c r="V51" s="50"/>
      <c r="W51" s="50"/>
      <c r="X51" s="50"/>
      <c r="Y51" s="50"/>
      <c r="Z51" s="49"/>
      <c r="AA51" s="69">
        <v>51</v>
      </c>
      <c r="AB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1" s="70"/>
      <c r="AD51" s="86">
        <v>139</v>
      </c>
      <c r="AE51" s="86">
        <v>58</v>
      </c>
      <c r="AF51" s="86">
        <v>1571</v>
      </c>
      <c r="AG51" s="86">
        <v>1559</v>
      </c>
      <c r="AH51" s="86"/>
      <c r="AI51" s="86" t="s">
        <v>6985</v>
      </c>
      <c r="AJ51" s="86" t="s">
        <v>8219</v>
      </c>
      <c r="AK51" s="86"/>
      <c r="AL51" s="86"/>
      <c r="AM51" s="89">
        <v>42680.032060185185</v>
      </c>
      <c r="AN51" s="86" t="s">
        <v>10559</v>
      </c>
      <c r="AO51" s="93" t="s">
        <v>10608</v>
      </c>
      <c r="AP51" s="86" t="s">
        <v>66</v>
      </c>
      <c r="AQ51" s="48">
        <v>0</v>
      </c>
      <c r="AR51" s="49">
        <v>0</v>
      </c>
      <c r="AS51" s="48">
        <v>0</v>
      </c>
      <c r="AT51" s="49">
        <v>0</v>
      </c>
      <c r="AU51" s="48">
        <v>0</v>
      </c>
      <c r="AV51" s="49">
        <v>0</v>
      </c>
      <c r="AW51" s="48">
        <v>95</v>
      </c>
      <c r="AX51" s="49">
        <v>100</v>
      </c>
      <c r="AY51" s="48">
        <v>95</v>
      </c>
      <c r="AZ51" s="2"/>
      <c r="BA51" s="3"/>
      <c r="BB51" s="3"/>
      <c r="BC51" s="3"/>
      <c r="BD51" s="3"/>
    </row>
    <row r="52" spans="1:56" x14ac:dyDescent="0.25">
      <c r="A52" s="62" t="s">
        <v>212</v>
      </c>
      <c r="B52" s="63"/>
      <c r="C52" s="63"/>
      <c r="D52" s="64"/>
      <c r="E52" s="66"/>
      <c r="F52" s="109" t="s">
        <v>8992</v>
      </c>
      <c r="G52" s="63"/>
      <c r="H52" s="67"/>
      <c r="I52" s="68"/>
      <c r="J52" s="68"/>
      <c r="K52" s="67" t="s">
        <v>12329</v>
      </c>
      <c r="L52" s="71"/>
      <c r="M52" s="72">
        <v>3813.531494140625</v>
      </c>
      <c r="N52" s="72">
        <v>3650.9248046875</v>
      </c>
      <c r="O52" s="73"/>
      <c r="P52" s="74"/>
      <c r="Q52" s="74"/>
      <c r="R52" s="98"/>
      <c r="S52" s="48">
        <v>0</v>
      </c>
      <c r="T52" s="48">
        <v>1</v>
      </c>
      <c r="U52" s="98"/>
      <c r="V52" s="50"/>
      <c r="W52" s="50"/>
      <c r="X52" s="50"/>
      <c r="Y52" s="50"/>
      <c r="Z52" s="49"/>
      <c r="AA52" s="69">
        <v>52</v>
      </c>
      <c r="AB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2" s="70"/>
      <c r="AD52" s="86">
        <v>244</v>
      </c>
      <c r="AE52" s="86">
        <v>28</v>
      </c>
      <c r="AF52" s="86">
        <v>436</v>
      </c>
      <c r="AG52" s="86">
        <v>1009</v>
      </c>
      <c r="AH52" s="86"/>
      <c r="AI52" s="86" t="s">
        <v>6986</v>
      </c>
      <c r="AJ52" s="86" t="s">
        <v>8220</v>
      </c>
      <c r="AK52" s="86"/>
      <c r="AL52" s="86"/>
      <c r="AM52" s="89">
        <v>43977.803993055553</v>
      </c>
      <c r="AN52" s="86" t="s">
        <v>10559</v>
      </c>
      <c r="AO52" s="93" t="s">
        <v>10609</v>
      </c>
      <c r="AP52" s="86" t="s">
        <v>66</v>
      </c>
      <c r="AQ52" s="48">
        <v>0</v>
      </c>
      <c r="AR52" s="49">
        <v>0</v>
      </c>
      <c r="AS52" s="48">
        <v>0</v>
      </c>
      <c r="AT52" s="49">
        <v>0</v>
      </c>
      <c r="AU52" s="48">
        <v>0</v>
      </c>
      <c r="AV52" s="49">
        <v>0</v>
      </c>
      <c r="AW52" s="48">
        <v>36</v>
      </c>
      <c r="AX52" s="49">
        <v>100</v>
      </c>
      <c r="AY52" s="48">
        <v>36</v>
      </c>
      <c r="AZ52" s="2"/>
      <c r="BA52" s="3"/>
      <c r="BB52" s="3"/>
      <c r="BC52" s="3"/>
      <c r="BD52" s="3"/>
    </row>
    <row r="53" spans="1:56" x14ac:dyDescent="0.25">
      <c r="A53" s="62" t="s">
        <v>213</v>
      </c>
      <c r="B53" s="63"/>
      <c r="C53" s="63"/>
      <c r="D53" s="64"/>
      <c r="E53" s="66"/>
      <c r="F53" s="109" t="s">
        <v>8993</v>
      </c>
      <c r="G53" s="63"/>
      <c r="H53" s="67"/>
      <c r="I53" s="68"/>
      <c r="J53" s="68"/>
      <c r="K53" s="67" t="s">
        <v>12330</v>
      </c>
      <c r="L53" s="71"/>
      <c r="M53" s="72">
        <v>6201.75146484375</v>
      </c>
      <c r="N53" s="72">
        <v>7512.71435546875</v>
      </c>
      <c r="O53" s="73"/>
      <c r="P53" s="74"/>
      <c r="Q53" s="74"/>
      <c r="R53" s="98"/>
      <c r="S53" s="48">
        <v>0</v>
      </c>
      <c r="T53" s="48">
        <v>1</v>
      </c>
      <c r="U53" s="98"/>
      <c r="V53" s="50"/>
      <c r="W53" s="50"/>
      <c r="X53" s="50"/>
      <c r="Y53" s="50"/>
      <c r="Z53" s="49"/>
      <c r="AA53" s="69">
        <v>53</v>
      </c>
      <c r="AB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3" s="70"/>
      <c r="AD53" s="86">
        <v>1708</v>
      </c>
      <c r="AE53" s="86">
        <v>1556</v>
      </c>
      <c r="AF53" s="86">
        <v>7338</v>
      </c>
      <c r="AG53" s="86">
        <v>24504</v>
      </c>
      <c r="AH53" s="86"/>
      <c r="AI53" s="86" t="s">
        <v>6987</v>
      </c>
      <c r="AJ53" s="86" t="s">
        <v>8202</v>
      </c>
      <c r="AK53" s="86"/>
      <c r="AL53" s="86"/>
      <c r="AM53" s="89">
        <v>43901.218877314815</v>
      </c>
      <c r="AN53" s="86" t="s">
        <v>10559</v>
      </c>
      <c r="AO53" s="93" t="s">
        <v>10610</v>
      </c>
      <c r="AP53" s="86" t="s">
        <v>66</v>
      </c>
      <c r="AQ53" s="48">
        <v>0</v>
      </c>
      <c r="AR53" s="49">
        <v>0</v>
      </c>
      <c r="AS53" s="48">
        <v>0</v>
      </c>
      <c r="AT53" s="49">
        <v>0</v>
      </c>
      <c r="AU53" s="48">
        <v>0</v>
      </c>
      <c r="AV53" s="49">
        <v>0</v>
      </c>
      <c r="AW53" s="48">
        <v>26</v>
      </c>
      <c r="AX53" s="49">
        <v>100</v>
      </c>
      <c r="AY53" s="48">
        <v>26</v>
      </c>
      <c r="AZ53" s="2"/>
      <c r="BA53" s="3"/>
      <c r="BB53" s="3"/>
      <c r="BC53" s="3"/>
      <c r="BD53" s="3"/>
    </row>
    <row r="54" spans="1:56" x14ac:dyDescent="0.25">
      <c r="A54" s="62" t="s">
        <v>1367</v>
      </c>
      <c r="B54" s="63"/>
      <c r="C54" s="63"/>
      <c r="D54" s="64"/>
      <c r="E54" s="66"/>
      <c r="F54" s="109" t="s">
        <v>8994</v>
      </c>
      <c r="G54" s="63"/>
      <c r="H54" s="67"/>
      <c r="I54" s="68"/>
      <c r="J54" s="68"/>
      <c r="K54" s="67" t="s">
        <v>12331</v>
      </c>
      <c r="L54" s="71"/>
      <c r="M54" s="72">
        <v>5342.87646484375</v>
      </c>
      <c r="N54" s="72">
        <v>6819.8193359375</v>
      </c>
      <c r="O54" s="73"/>
      <c r="P54" s="74"/>
      <c r="Q54" s="74"/>
      <c r="R54" s="98"/>
      <c r="S54" s="48">
        <v>4</v>
      </c>
      <c r="T54" s="48">
        <v>0</v>
      </c>
      <c r="U54" s="98"/>
      <c r="V54" s="50"/>
      <c r="W54" s="50"/>
      <c r="X54" s="50"/>
      <c r="Y54" s="50"/>
      <c r="Z54" s="49"/>
      <c r="AA54" s="69">
        <v>54</v>
      </c>
      <c r="AB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4" s="70"/>
      <c r="AD54" s="86">
        <v>8638</v>
      </c>
      <c r="AE54" s="86">
        <v>19273</v>
      </c>
      <c r="AF54" s="86">
        <v>1666</v>
      </c>
      <c r="AG54" s="86">
        <v>5008</v>
      </c>
      <c r="AH54" s="86"/>
      <c r="AI54" s="86" t="s">
        <v>6988</v>
      </c>
      <c r="AJ54" s="86" t="s">
        <v>8204</v>
      </c>
      <c r="AK54" s="86"/>
      <c r="AL54" s="86"/>
      <c r="AM54" s="89">
        <v>43609.482210648152</v>
      </c>
      <c r="AN54" s="86" t="s">
        <v>10559</v>
      </c>
      <c r="AO54" s="93" t="s">
        <v>10611</v>
      </c>
      <c r="AP54" s="86" t="s">
        <v>65</v>
      </c>
      <c r="AQ54" s="48"/>
      <c r="AR54" s="49"/>
      <c r="AS54" s="48"/>
      <c r="AT54" s="49"/>
      <c r="AU54" s="48"/>
      <c r="AV54" s="49"/>
      <c r="AW54" s="48"/>
      <c r="AX54" s="49"/>
      <c r="AY54" s="48"/>
      <c r="AZ54" s="2"/>
      <c r="BA54" s="3"/>
      <c r="BB54" s="3"/>
      <c r="BC54" s="3"/>
      <c r="BD54" s="3"/>
    </row>
    <row r="55" spans="1:56" x14ac:dyDescent="0.25">
      <c r="A55" s="62" t="s">
        <v>214</v>
      </c>
      <c r="B55" s="63"/>
      <c r="C55" s="63"/>
      <c r="D55" s="64"/>
      <c r="E55" s="66"/>
      <c r="F55" s="109" t="s">
        <v>8995</v>
      </c>
      <c r="G55" s="63"/>
      <c r="H55" s="67"/>
      <c r="I55" s="68"/>
      <c r="J55" s="68"/>
      <c r="K55" s="67" t="s">
        <v>12332</v>
      </c>
      <c r="L55" s="71"/>
      <c r="M55" s="72">
        <v>5485.04248046875</v>
      </c>
      <c r="N55" s="72">
        <v>2558.1923828125</v>
      </c>
      <c r="O55" s="73"/>
      <c r="P55" s="74"/>
      <c r="Q55" s="74"/>
      <c r="R55" s="98"/>
      <c r="S55" s="48">
        <v>0</v>
      </c>
      <c r="T55" s="48">
        <v>1</v>
      </c>
      <c r="U55" s="98"/>
      <c r="V55" s="50"/>
      <c r="W55" s="50"/>
      <c r="X55" s="50"/>
      <c r="Y55" s="50"/>
      <c r="Z55" s="49"/>
      <c r="AA55" s="69">
        <v>55</v>
      </c>
      <c r="AB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5" s="70"/>
      <c r="AD55" s="86">
        <v>72</v>
      </c>
      <c r="AE55" s="86">
        <v>9</v>
      </c>
      <c r="AF55" s="86">
        <v>72</v>
      </c>
      <c r="AG55" s="86">
        <v>216</v>
      </c>
      <c r="AH55" s="86"/>
      <c r="AI55" s="86" t="s">
        <v>6989</v>
      </c>
      <c r="AJ55" s="86" t="s">
        <v>8221</v>
      </c>
      <c r="AK55" s="86"/>
      <c r="AL55" s="86"/>
      <c r="AM55" s="89">
        <v>43804.352812500001</v>
      </c>
      <c r="AN55" s="86" t="s">
        <v>10559</v>
      </c>
      <c r="AO55" s="93" t="s">
        <v>10612</v>
      </c>
      <c r="AP55" s="86" t="s">
        <v>66</v>
      </c>
      <c r="AQ55" s="48">
        <v>0</v>
      </c>
      <c r="AR55" s="49">
        <v>0</v>
      </c>
      <c r="AS55" s="48">
        <v>0</v>
      </c>
      <c r="AT55" s="49">
        <v>0</v>
      </c>
      <c r="AU55" s="48">
        <v>0</v>
      </c>
      <c r="AV55" s="49">
        <v>0</v>
      </c>
      <c r="AW55" s="48">
        <v>14</v>
      </c>
      <c r="AX55" s="49">
        <v>100</v>
      </c>
      <c r="AY55" s="48">
        <v>14</v>
      </c>
      <c r="AZ55" s="2"/>
      <c r="BA55" s="3"/>
      <c r="BB55" s="3"/>
      <c r="BC55" s="3"/>
      <c r="BD55" s="3"/>
    </row>
    <row r="56" spans="1:56" x14ac:dyDescent="0.25">
      <c r="A56" s="62" t="s">
        <v>215</v>
      </c>
      <c r="B56" s="63"/>
      <c r="C56" s="63"/>
      <c r="D56" s="64"/>
      <c r="E56" s="66"/>
      <c r="F56" s="109" t="s">
        <v>8996</v>
      </c>
      <c r="G56" s="63"/>
      <c r="H56" s="67"/>
      <c r="I56" s="68"/>
      <c r="J56" s="68"/>
      <c r="K56" s="67" t="s">
        <v>12333</v>
      </c>
      <c r="L56" s="71"/>
      <c r="M56" s="72">
        <v>5426.05224609375</v>
      </c>
      <c r="N56" s="72">
        <v>4818.58056640625</v>
      </c>
      <c r="O56" s="73"/>
      <c r="P56" s="74"/>
      <c r="Q56" s="74"/>
      <c r="R56" s="98"/>
      <c r="S56" s="48">
        <v>0</v>
      </c>
      <c r="T56" s="48">
        <v>1</v>
      </c>
      <c r="U56" s="98"/>
      <c r="V56" s="50"/>
      <c r="W56" s="50"/>
      <c r="X56" s="50"/>
      <c r="Y56" s="50"/>
      <c r="Z56" s="49"/>
      <c r="AA56" s="69">
        <v>56</v>
      </c>
      <c r="AB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6" s="70"/>
      <c r="AD56" s="86">
        <v>102</v>
      </c>
      <c r="AE56" s="86">
        <v>114</v>
      </c>
      <c r="AF56" s="86">
        <v>2135</v>
      </c>
      <c r="AG56" s="86">
        <v>2098</v>
      </c>
      <c r="AH56" s="86"/>
      <c r="AI56" s="86" t="s">
        <v>6990</v>
      </c>
      <c r="AJ56" s="86"/>
      <c r="AK56" s="86"/>
      <c r="AL56" s="86"/>
      <c r="AM56" s="89">
        <v>43979.163900462961</v>
      </c>
      <c r="AN56" s="86" t="s">
        <v>10559</v>
      </c>
      <c r="AO56" s="93" t="s">
        <v>10613</v>
      </c>
      <c r="AP56" s="86" t="s">
        <v>66</v>
      </c>
      <c r="AQ56" s="48">
        <v>0</v>
      </c>
      <c r="AR56" s="49">
        <v>0</v>
      </c>
      <c r="AS56" s="48">
        <v>0</v>
      </c>
      <c r="AT56" s="49">
        <v>0</v>
      </c>
      <c r="AU56" s="48">
        <v>0</v>
      </c>
      <c r="AV56" s="49">
        <v>0</v>
      </c>
      <c r="AW56" s="48">
        <v>92</v>
      </c>
      <c r="AX56" s="49">
        <v>100</v>
      </c>
      <c r="AY56" s="48">
        <v>92</v>
      </c>
      <c r="AZ56" s="2"/>
      <c r="BA56" s="3"/>
      <c r="BB56" s="3"/>
      <c r="BC56" s="3"/>
      <c r="BD56" s="3"/>
    </row>
    <row r="57" spans="1:56" x14ac:dyDescent="0.25">
      <c r="A57" s="62" t="s">
        <v>1368</v>
      </c>
      <c r="B57" s="63"/>
      <c r="C57" s="63"/>
      <c r="D57" s="64"/>
      <c r="E57" s="66"/>
      <c r="F57" s="109" t="s">
        <v>8997</v>
      </c>
      <c r="G57" s="63"/>
      <c r="H57" s="67"/>
      <c r="I57" s="68"/>
      <c r="J57" s="68"/>
      <c r="K57" s="67" t="s">
        <v>12334</v>
      </c>
      <c r="L57" s="71"/>
      <c r="M57" s="72">
        <v>5458.95361328125</v>
      </c>
      <c r="N57" s="72">
        <v>4871.22412109375</v>
      </c>
      <c r="O57" s="73"/>
      <c r="P57" s="74"/>
      <c r="Q57" s="74"/>
      <c r="R57" s="98"/>
      <c r="S57" s="48">
        <v>2</v>
      </c>
      <c r="T57" s="48">
        <v>0</v>
      </c>
      <c r="U57" s="98"/>
      <c r="V57" s="50"/>
      <c r="W57" s="50"/>
      <c r="X57" s="50"/>
      <c r="Y57" s="50"/>
      <c r="Z57" s="49"/>
      <c r="AA57" s="69">
        <v>57</v>
      </c>
      <c r="AB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7" s="70"/>
      <c r="AD57" s="86">
        <v>811</v>
      </c>
      <c r="AE57" s="86">
        <v>79561</v>
      </c>
      <c r="AF57" s="86">
        <v>38795</v>
      </c>
      <c r="AG57" s="86">
        <v>24548</v>
      </c>
      <c r="AH57" s="86"/>
      <c r="AI57" s="86" t="s">
        <v>6991</v>
      </c>
      <c r="AJ57" s="86" t="s">
        <v>8222</v>
      </c>
      <c r="AK57" s="93" t="s">
        <v>8705</v>
      </c>
      <c r="AL57" s="86"/>
      <c r="AM57" s="89">
        <v>42988.673530092594</v>
      </c>
      <c r="AN57" s="86" t="s">
        <v>10559</v>
      </c>
      <c r="AO57" s="93" t="s">
        <v>10614</v>
      </c>
      <c r="AP57" s="86" t="s">
        <v>65</v>
      </c>
      <c r="AQ57" s="48"/>
      <c r="AR57" s="49"/>
      <c r="AS57" s="48"/>
      <c r="AT57" s="49"/>
      <c r="AU57" s="48"/>
      <c r="AV57" s="49"/>
      <c r="AW57" s="48"/>
      <c r="AX57" s="49"/>
      <c r="AY57" s="48"/>
      <c r="AZ57" s="2"/>
      <c r="BA57" s="3"/>
      <c r="BB57" s="3"/>
      <c r="BC57" s="3"/>
      <c r="BD57" s="3"/>
    </row>
    <row r="58" spans="1:56" x14ac:dyDescent="0.25">
      <c r="A58" s="62" t="s">
        <v>216</v>
      </c>
      <c r="B58" s="63"/>
      <c r="C58" s="63"/>
      <c r="D58" s="64"/>
      <c r="E58" s="66"/>
      <c r="F58" s="109" t="s">
        <v>8998</v>
      </c>
      <c r="G58" s="63"/>
      <c r="H58" s="67"/>
      <c r="I58" s="68"/>
      <c r="J58" s="68"/>
      <c r="K58" s="67" t="s">
        <v>12335</v>
      </c>
      <c r="L58" s="71"/>
      <c r="M58" s="72">
        <v>4622.46728515625</v>
      </c>
      <c r="N58" s="72">
        <v>7350.2197265625</v>
      </c>
      <c r="O58" s="73"/>
      <c r="P58" s="74"/>
      <c r="Q58" s="74"/>
      <c r="R58" s="98"/>
      <c r="S58" s="48">
        <v>0</v>
      </c>
      <c r="T58" s="48">
        <v>2</v>
      </c>
      <c r="U58" s="98"/>
      <c r="V58" s="50"/>
      <c r="W58" s="50"/>
      <c r="X58" s="50"/>
      <c r="Y58" s="50"/>
      <c r="Z58" s="49"/>
      <c r="AA58" s="69">
        <v>58</v>
      </c>
      <c r="AB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8" s="70"/>
      <c r="AD58" s="86">
        <v>780</v>
      </c>
      <c r="AE58" s="86">
        <v>985</v>
      </c>
      <c r="AF58" s="86">
        <v>73866</v>
      </c>
      <c r="AG58" s="86">
        <v>27266</v>
      </c>
      <c r="AH58" s="86"/>
      <c r="AI58" s="86" t="s">
        <v>6992</v>
      </c>
      <c r="AJ58" s="86"/>
      <c r="AK58" s="86"/>
      <c r="AL58" s="86"/>
      <c r="AM58" s="89">
        <v>42353.708703703705</v>
      </c>
      <c r="AN58" s="86" t="s">
        <v>10559</v>
      </c>
      <c r="AO58" s="93" t="s">
        <v>10615</v>
      </c>
      <c r="AP58" s="86" t="s">
        <v>66</v>
      </c>
      <c r="AQ58" s="48">
        <v>0</v>
      </c>
      <c r="AR58" s="49">
        <v>0</v>
      </c>
      <c r="AS58" s="48">
        <v>0</v>
      </c>
      <c r="AT58" s="49">
        <v>0</v>
      </c>
      <c r="AU58" s="48">
        <v>0</v>
      </c>
      <c r="AV58" s="49">
        <v>0</v>
      </c>
      <c r="AW58" s="48">
        <v>42</v>
      </c>
      <c r="AX58" s="49">
        <v>100</v>
      </c>
      <c r="AY58" s="48">
        <v>42</v>
      </c>
      <c r="AZ58" s="2"/>
      <c r="BA58" s="3"/>
      <c r="BB58" s="3"/>
      <c r="BC58" s="3"/>
      <c r="BD58" s="3"/>
    </row>
    <row r="59" spans="1:56" x14ac:dyDescent="0.25">
      <c r="A59" s="62" t="s">
        <v>217</v>
      </c>
      <c r="B59" s="63"/>
      <c r="C59" s="63"/>
      <c r="D59" s="64"/>
      <c r="E59" s="66"/>
      <c r="F59" s="109" t="s">
        <v>8999</v>
      </c>
      <c r="G59" s="63"/>
      <c r="H59" s="67"/>
      <c r="I59" s="68"/>
      <c r="J59" s="68"/>
      <c r="K59" s="67" t="s">
        <v>12336</v>
      </c>
      <c r="L59" s="71"/>
      <c r="M59" s="72">
        <v>5802.71875</v>
      </c>
      <c r="N59" s="72">
        <v>4865.3310546875</v>
      </c>
      <c r="O59" s="73"/>
      <c r="P59" s="74"/>
      <c r="Q59" s="74"/>
      <c r="R59" s="98"/>
      <c r="S59" s="48">
        <v>0</v>
      </c>
      <c r="T59" s="48">
        <v>1</v>
      </c>
      <c r="U59" s="98"/>
      <c r="V59" s="50"/>
      <c r="W59" s="50"/>
      <c r="X59" s="50"/>
      <c r="Y59" s="50"/>
      <c r="Z59" s="49"/>
      <c r="AA59" s="69">
        <v>59</v>
      </c>
      <c r="AB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9" s="70"/>
      <c r="AD59" s="86">
        <v>3629</v>
      </c>
      <c r="AE59" s="86">
        <v>1606</v>
      </c>
      <c r="AF59" s="86">
        <v>23243</v>
      </c>
      <c r="AG59" s="86">
        <v>28345</v>
      </c>
      <c r="AH59" s="86"/>
      <c r="AI59" s="86" t="s">
        <v>6993</v>
      </c>
      <c r="AJ59" s="86" t="s">
        <v>8223</v>
      </c>
      <c r="AK59" s="93" t="s">
        <v>8706</v>
      </c>
      <c r="AL59" s="86"/>
      <c r="AM59" s="89">
        <v>41995.519155092596</v>
      </c>
      <c r="AN59" s="86" t="s">
        <v>10559</v>
      </c>
      <c r="AO59" s="93" t="s">
        <v>10616</v>
      </c>
      <c r="AP59" s="86" t="s">
        <v>66</v>
      </c>
      <c r="AQ59" s="48">
        <v>0</v>
      </c>
      <c r="AR59" s="49">
        <v>0</v>
      </c>
      <c r="AS59" s="48">
        <v>0</v>
      </c>
      <c r="AT59" s="49">
        <v>0</v>
      </c>
      <c r="AU59" s="48">
        <v>0</v>
      </c>
      <c r="AV59" s="49">
        <v>0</v>
      </c>
      <c r="AW59" s="48">
        <v>26</v>
      </c>
      <c r="AX59" s="49">
        <v>100</v>
      </c>
      <c r="AY59" s="48">
        <v>26</v>
      </c>
      <c r="AZ59" s="2"/>
      <c r="BA59" s="3"/>
      <c r="BB59" s="3"/>
      <c r="BC59" s="3"/>
      <c r="BD59" s="3"/>
    </row>
    <row r="60" spans="1:56" x14ac:dyDescent="0.25">
      <c r="A60" s="62" t="s">
        <v>218</v>
      </c>
      <c r="B60" s="63"/>
      <c r="C60" s="63"/>
      <c r="D60" s="64"/>
      <c r="E60" s="66"/>
      <c r="F60" s="109" t="s">
        <v>9000</v>
      </c>
      <c r="G60" s="63"/>
      <c r="H60" s="67"/>
      <c r="I60" s="68"/>
      <c r="J60" s="68"/>
      <c r="K60" s="67" t="s">
        <v>12337</v>
      </c>
      <c r="L60" s="71"/>
      <c r="M60" s="72">
        <v>6014.51025390625</v>
      </c>
      <c r="N60" s="72">
        <v>7122.53955078125</v>
      </c>
      <c r="O60" s="73"/>
      <c r="P60" s="74"/>
      <c r="Q60" s="74"/>
      <c r="R60" s="98"/>
      <c r="S60" s="48">
        <v>0</v>
      </c>
      <c r="T60" s="48">
        <v>1</v>
      </c>
      <c r="U60" s="98"/>
      <c r="V60" s="50"/>
      <c r="W60" s="50"/>
      <c r="X60" s="50"/>
      <c r="Y60" s="50"/>
      <c r="Z60" s="49"/>
      <c r="AA60" s="69">
        <v>60</v>
      </c>
      <c r="AB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0" s="70"/>
      <c r="AD60" s="86">
        <v>9</v>
      </c>
      <c r="AE60" s="86">
        <v>3</v>
      </c>
      <c r="AF60" s="86">
        <v>65</v>
      </c>
      <c r="AG60" s="86">
        <v>66</v>
      </c>
      <c r="AH60" s="86"/>
      <c r="AI60" s="86" t="s">
        <v>6994</v>
      </c>
      <c r="AJ60" s="86"/>
      <c r="AK60" s="86"/>
      <c r="AL60" s="86"/>
      <c r="AM60" s="89">
        <v>44078.607511574075</v>
      </c>
      <c r="AN60" s="86" t="s">
        <v>10559</v>
      </c>
      <c r="AO60" s="93" t="s">
        <v>10617</v>
      </c>
      <c r="AP60" s="86" t="s">
        <v>66</v>
      </c>
      <c r="AQ60" s="48">
        <v>0</v>
      </c>
      <c r="AR60" s="49">
        <v>0</v>
      </c>
      <c r="AS60" s="48">
        <v>0</v>
      </c>
      <c r="AT60" s="49">
        <v>0</v>
      </c>
      <c r="AU60" s="48">
        <v>0</v>
      </c>
      <c r="AV60" s="49">
        <v>0</v>
      </c>
      <c r="AW60" s="48">
        <v>47</v>
      </c>
      <c r="AX60" s="49">
        <v>100</v>
      </c>
      <c r="AY60" s="48">
        <v>47</v>
      </c>
      <c r="AZ60" s="2"/>
      <c r="BA60" s="3"/>
      <c r="BB60" s="3"/>
      <c r="BC60" s="3"/>
      <c r="BD60" s="3"/>
    </row>
    <row r="61" spans="1:56" x14ac:dyDescent="0.25">
      <c r="A61" s="62" t="s">
        <v>1291</v>
      </c>
      <c r="B61" s="63"/>
      <c r="C61" s="63"/>
      <c r="D61" s="64"/>
      <c r="E61" s="66"/>
      <c r="F61" s="109" t="s">
        <v>9001</v>
      </c>
      <c r="G61" s="63"/>
      <c r="H61" s="67"/>
      <c r="I61" s="68"/>
      <c r="J61" s="68"/>
      <c r="K61" s="67" t="s">
        <v>12338</v>
      </c>
      <c r="L61" s="71"/>
      <c r="M61" s="72">
        <v>5224.85400390625</v>
      </c>
      <c r="N61" s="72">
        <v>6489.6318359375</v>
      </c>
      <c r="O61" s="73"/>
      <c r="P61" s="74"/>
      <c r="Q61" s="74"/>
      <c r="R61" s="98"/>
      <c r="S61" s="48">
        <v>17</v>
      </c>
      <c r="T61" s="48">
        <v>1</v>
      </c>
      <c r="U61" s="98"/>
      <c r="V61" s="50"/>
      <c r="W61" s="50"/>
      <c r="X61" s="50"/>
      <c r="Y61" s="50"/>
      <c r="Z61" s="49"/>
      <c r="AA61" s="69">
        <v>61</v>
      </c>
      <c r="AB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1" s="70"/>
      <c r="AD61" s="86">
        <v>71</v>
      </c>
      <c r="AE61" s="86">
        <v>22</v>
      </c>
      <c r="AF61" s="86">
        <v>177</v>
      </c>
      <c r="AG61" s="86">
        <v>353</v>
      </c>
      <c r="AH61" s="86"/>
      <c r="AI61" s="86" t="s">
        <v>6995</v>
      </c>
      <c r="AJ61" s="86"/>
      <c r="AK61" s="86"/>
      <c r="AL61" s="86"/>
      <c r="AM61" s="89">
        <v>43959.166620370372</v>
      </c>
      <c r="AN61" s="86" t="s">
        <v>10559</v>
      </c>
      <c r="AO61" s="93" t="s">
        <v>10618</v>
      </c>
      <c r="AP61" s="86" t="s">
        <v>66</v>
      </c>
      <c r="AQ61" s="48">
        <v>0</v>
      </c>
      <c r="AR61" s="49">
        <v>0</v>
      </c>
      <c r="AS61" s="48">
        <v>0</v>
      </c>
      <c r="AT61" s="49">
        <v>0</v>
      </c>
      <c r="AU61" s="48">
        <v>0</v>
      </c>
      <c r="AV61" s="49">
        <v>0</v>
      </c>
      <c r="AW61" s="48">
        <v>43</v>
      </c>
      <c r="AX61" s="49">
        <v>100</v>
      </c>
      <c r="AY61" s="48">
        <v>43</v>
      </c>
      <c r="AZ61" s="2"/>
      <c r="BA61" s="3"/>
      <c r="BB61" s="3"/>
      <c r="BC61" s="3"/>
      <c r="BD61" s="3"/>
    </row>
    <row r="62" spans="1:56" x14ac:dyDescent="0.25">
      <c r="A62" s="62" t="s">
        <v>219</v>
      </c>
      <c r="B62" s="63"/>
      <c r="C62" s="63"/>
      <c r="D62" s="64"/>
      <c r="E62" s="66"/>
      <c r="F62" s="109" t="s">
        <v>9002</v>
      </c>
      <c r="G62" s="63"/>
      <c r="H62" s="67"/>
      <c r="I62" s="68"/>
      <c r="J62" s="68"/>
      <c r="K62" s="67" t="s">
        <v>12339</v>
      </c>
      <c r="L62" s="71"/>
      <c r="M62" s="72">
        <v>5047.39892578125</v>
      </c>
      <c r="N62" s="72">
        <v>5689.0869140625</v>
      </c>
      <c r="O62" s="73"/>
      <c r="P62" s="74"/>
      <c r="Q62" s="74"/>
      <c r="R62" s="98"/>
      <c r="S62" s="48">
        <v>0</v>
      </c>
      <c r="T62" s="48">
        <v>2</v>
      </c>
      <c r="U62" s="98"/>
      <c r="V62" s="50"/>
      <c r="W62" s="50"/>
      <c r="X62" s="50"/>
      <c r="Y62" s="50"/>
      <c r="Z62" s="49"/>
      <c r="AA62" s="69">
        <v>62</v>
      </c>
      <c r="AB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2" s="70"/>
      <c r="AD62" s="86">
        <v>1867</v>
      </c>
      <c r="AE62" s="86">
        <v>534</v>
      </c>
      <c r="AF62" s="86">
        <v>16968</v>
      </c>
      <c r="AG62" s="86">
        <v>37545</v>
      </c>
      <c r="AH62" s="86"/>
      <c r="AI62" s="86" t="s">
        <v>6996</v>
      </c>
      <c r="AJ62" s="86" t="s">
        <v>8224</v>
      </c>
      <c r="AK62" s="86"/>
      <c r="AL62" s="86"/>
      <c r="AM62" s="89">
        <v>41340.439872685187</v>
      </c>
      <c r="AN62" s="86" t="s">
        <v>10559</v>
      </c>
      <c r="AO62" s="93" t="s">
        <v>10619</v>
      </c>
      <c r="AP62" s="86" t="s">
        <v>66</v>
      </c>
      <c r="AQ62" s="48">
        <v>0</v>
      </c>
      <c r="AR62" s="49">
        <v>0</v>
      </c>
      <c r="AS62" s="48">
        <v>0</v>
      </c>
      <c r="AT62" s="49">
        <v>0</v>
      </c>
      <c r="AU62" s="48">
        <v>0</v>
      </c>
      <c r="AV62" s="49">
        <v>0</v>
      </c>
      <c r="AW62" s="48">
        <v>3</v>
      </c>
      <c r="AX62" s="49">
        <v>100</v>
      </c>
      <c r="AY62" s="48">
        <v>3</v>
      </c>
      <c r="AZ62" s="2"/>
      <c r="BA62" s="3"/>
      <c r="BB62" s="3"/>
      <c r="BC62" s="3"/>
      <c r="BD62" s="3"/>
    </row>
    <row r="63" spans="1:56" x14ac:dyDescent="0.25">
      <c r="A63" s="62" t="s">
        <v>521</v>
      </c>
      <c r="B63" s="63"/>
      <c r="C63" s="63"/>
      <c r="D63" s="64"/>
      <c r="E63" s="66"/>
      <c r="F63" s="109" t="s">
        <v>9003</v>
      </c>
      <c r="G63" s="63"/>
      <c r="H63" s="67"/>
      <c r="I63" s="68"/>
      <c r="J63" s="68"/>
      <c r="K63" s="67" t="s">
        <v>12340</v>
      </c>
      <c r="L63" s="71"/>
      <c r="M63" s="72">
        <v>4803.58203125</v>
      </c>
      <c r="N63" s="72">
        <v>5102.50341796875</v>
      </c>
      <c r="O63" s="73"/>
      <c r="P63" s="74"/>
      <c r="Q63" s="74"/>
      <c r="R63" s="98"/>
      <c r="S63" s="48">
        <v>2</v>
      </c>
      <c r="T63" s="48">
        <v>6</v>
      </c>
      <c r="U63" s="98"/>
      <c r="V63" s="50"/>
      <c r="W63" s="50"/>
      <c r="X63" s="50"/>
      <c r="Y63" s="50"/>
      <c r="Z63" s="49"/>
      <c r="AA63" s="69">
        <v>63</v>
      </c>
      <c r="AB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3" s="70"/>
      <c r="AD63" s="86">
        <v>1055</v>
      </c>
      <c r="AE63" s="86">
        <v>1330</v>
      </c>
      <c r="AF63" s="86">
        <v>122782</v>
      </c>
      <c r="AG63" s="86">
        <v>198475</v>
      </c>
      <c r="AH63" s="86"/>
      <c r="AI63" s="86" t="s">
        <v>6997</v>
      </c>
      <c r="AJ63" s="86" t="s">
        <v>8204</v>
      </c>
      <c r="AK63" s="86"/>
      <c r="AL63" s="86"/>
      <c r="AM63" s="89">
        <v>40674.302546296298</v>
      </c>
      <c r="AN63" s="86" t="s">
        <v>10559</v>
      </c>
      <c r="AO63" s="93" t="s">
        <v>10620</v>
      </c>
      <c r="AP63" s="86" t="s">
        <v>66</v>
      </c>
      <c r="AQ63" s="48">
        <v>0</v>
      </c>
      <c r="AR63" s="49">
        <v>0</v>
      </c>
      <c r="AS63" s="48">
        <v>0</v>
      </c>
      <c r="AT63" s="49">
        <v>0</v>
      </c>
      <c r="AU63" s="48">
        <v>0</v>
      </c>
      <c r="AV63" s="49">
        <v>0</v>
      </c>
      <c r="AW63" s="48">
        <v>77</v>
      </c>
      <c r="AX63" s="49">
        <v>100</v>
      </c>
      <c r="AY63" s="48">
        <v>77</v>
      </c>
      <c r="AZ63" s="2"/>
      <c r="BA63" s="3"/>
      <c r="BB63" s="3"/>
      <c r="BC63" s="3"/>
      <c r="BD63" s="3"/>
    </row>
    <row r="64" spans="1:56" x14ac:dyDescent="0.25">
      <c r="A64" s="62" t="s">
        <v>220</v>
      </c>
      <c r="B64" s="63"/>
      <c r="C64" s="63"/>
      <c r="D64" s="64"/>
      <c r="E64" s="66"/>
      <c r="F64" s="109" t="s">
        <v>9004</v>
      </c>
      <c r="G64" s="63"/>
      <c r="H64" s="67"/>
      <c r="I64" s="68"/>
      <c r="J64" s="68"/>
      <c r="K64" s="67" t="s">
        <v>12341</v>
      </c>
      <c r="L64" s="71"/>
      <c r="M64" s="72">
        <v>2176.982177734375</v>
      </c>
      <c r="N64" s="72">
        <v>2665.70458984375</v>
      </c>
      <c r="O64" s="73"/>
      <c r="P64" s="74"/>
      <c r="Q64" s="74"/>
      <c r="R64" s="98"/>
      <c r="S64" s="48">
        <v>0</v>
      </c>
      <c r="T64" s="48">
        <v>2</v>
      </c>
      <c r="U64" s="98"/>
      <c r="V64" s="50"/>
      <c r="W64" s="50"/>
      <c r="X64" s="50"/>
      <c r="Y64" s="50"/>
      <c r="Z64" s="49"/>
      <c r="AA64" s="69">
        <v>64</v>
      </c>
      <c r="AB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4" s="70"/>
      <c r="AD64" s="86">
        <v>649</v>
      </c>
      <c r="AE64" s="86">
        <v>682</v>
      </c>
      <c r="AF64" s="86">
        <v>7463</v>
      </c>
      <c r="AG64" s="86">
        <v>6254</v>
      </c>
      <c r="AH64" s="86"/>
      <c r="AI64" s="86" t="s">
        <v>6998</v>
      </c>
      <c r="AJ64" s="86"/>
      <c r="AK64" s="86"/>
      <c r="AL64" s="86"/>
      <c r="AM64" s="89">
        <v>43972.218680555554</v>
      </c>
      <c r="AN64" s="86" t="s">
        <v>10559</v>
      </c>
      <c r="AO64" s="93" t="s">
        <v>10621</v>
      </c>
      <c r="AP64" s="86" t="s">
        <v>66</v>
      </c>
      <c r="AQ64" s="48">
        <v>0</v>
      </c>
      <c r="AR64" s="49">
        <v>0</v>
      </c>
      <c r="AS64" s="48">
        <v>0</v>
      </c>
      <c r="AT64" s="49">
        <v>0</v>
      </c>
      <c r="AU64" s="48">
        <v>0</v>
      </c>
      <c r="AV64" s="49">
        <v>0</v>
      </c>
      <c r="AW64" s="48">
        <v>88</v>
      </c>
      <c r="AX64" s="49">
        <v>100</v>
      </c>
      <c r="AY64" s="48">
        <v>88</v>
      </c>
      <c r="AZ64" s="2"/>
      <c r="BA64" s="3"/>
      <c r="BB64" s="3"/>
      <c r="BC64" s="3"/>
      <c r="BD64" s="3"/>
    </row>
    <row r="65" spans="1:56" x14ac:dyDescent="0.25">
      <c r="A65" s="62" t="s">
        <v>1369</v>
      </c>
      <c r="B65" s="63"/>
      <c r="C65" s="63"/>
      <c r="D65" s="64"/>
      <c r="E65" s="66"/>
      <c r="F65" s="109" t="s">
        <v>9005</v>
      </c>
      <c r="G65" s="63"/>
      <c r="H65" s="67"/>
      <c r="I65" s="68"/>
      <c r="J65" s="68"/>
      <c r="K65" s="67" t="s">
        <v>12342</v>
      </c>
      <c r="L65" s="71"/>
      <c r="M65" s="72">
        <v>908.44061279296875</v>
      </c>
      <c r="N65" s="72">
        <v>2321.946533203125</v>
      </c>
      <c r="O65" s="73"/>
      <c r="P65" s="74"/>
      <c r="Q65" s="74"/>
      <c r="R65" s="98"/>
      <c r="S65" s="48">
        <v>1</v>
      </c>
      <c r="T65" s="48">
        <v>0</v>
      </c>
      <c r="U65" s="98"/>
      <c r="V65" s="50"/>
      <c r="W65" s="50"/>
      <c r="X65" s="50"/>
      <c r="Y65" s="50"/>
      <c r="Z65" s="49"/>
      <c r="AA65" s="69">
        <v>65</v>
      </c>
      <c r="AB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5" s="70"/>
      <c r="AD65" s="86">
        <v>1315</v>
      </c>
      <c r="AE65" s="86">
        <v>801</v>
      </c>
      <c r="AF65" s="86">
        <v>11884</v>
      </c>
      <c r="AG65" s="86">
        <v>10411</v>
      </c>
      <c r="AH65" s="86"/>
      <c r="AI65" s="86" t="s">
        <v>6999</v>
      </c>
      <c r="AJ65" s="86"/>
      <c r="AK65" s="86"/>
      <c r="AL65" s="86"/>
      <c r="AM65" s="89">
        <v>44021.443495370368</v>
      </c>
      <c r="AN65" s="86" t="s">
        <v>10559</v>
      </c>
      <c r="AO65" s="93" t="s">
        <v>10622</v>
      </c>
      <c r="AP65" s="86" t="s">
        <v>65</v>
      </c>
      <c r="AQ65" s="48"/>
      <c r="AR65" s="49"/>
      <c r="AS65" s="48"/>
      <c r="AT65" s="49"/>
      <c r="AU65" s="48"/>
      <c r="AV65" s="49"/>
      <c r="AW65" s="48"/>
      <c r="AX65" s="49"/>
      <c r="AY65" s="48"/>
      <c r="AZ65" s="2"/>
      <c r="BA65" s="3"/>
      <c r="BB65" s="3"/>
      <c r="BC65" s="3"/>
      <c r="BD65" s="3"/>
    </row>
    <row r="66" spans="1:56" x14ac:dyDescent="0.25">
      <c r="A66" s="62" t="s">
        <v>1370</v>
      </c>
      <c r="B66" s="63"/>
      <c r="C66" s="63"/>
      <c r="D66" s="64"/>
      <c r="E66" s="66"/>
      <c r="F66" s="109" t="s">
        <v>9006</v>
      </c>
      <c r="G66" s="63"/>
      <c r="H66" s="67"/>
      <c r="I66" s="68"/>
      <c r="J66" s="68"/>
      <c r="K66" s="67" t="s">
        <v>12343</v>
      </c>
      <c r="L66" s="71"/>
      <c r="M66" s="72">
        <v>3000.15771484375</v>
      </c>
      <c r="N66" s="72">
        <v>3380.290771484375</v>
      </c>
      <c r="O66" s="73"/>
      <c r="P66" s="74"/>
      <c r="Q66" s="74"/>
      <c r="R66" s="98"/>
      <c r="S66" s="48">
        <v>5</v>
      </c>
      <c r="T66" s="48">
        <v>0</v>
      </c>
      <c r="U66" s="98"/>
      <c r="V66" s="50"/>
      <c r="W66" s="50"/>
      <c r="X66" s="50"/>
      <c r="Y66" s="50"/>
      <c r="Z66" s="49"/>
      <c r="AA66" s="69">
        <v>66</v>
      </c>
      <c r="AB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6" s="70"/>
      <c r="AD66" s="86">
        <v>677</v>
      </c>
      <c r="AE66" s="86">
        <v>524</v>
      </c>
      <c r="AF66" s="86">
        <v>7176</v>
      </c>
      <c r="AG66" s="86">
        <v>7856</v>
      </c>
      <c r="AH66" s="86"/>
      <c r="AI66" s="86" t="s">
        <v>7000</v>
      </c>
      <c r="AJ66" s="86" t="s">
        <v>8225</v>
      </c>
      <c r="AK66" s="86"/>
      <c r="AL66" s="86"/>
      <c r="AM66" s="89">
        <v>43999.122615740744</v>
      </c>
      <c r="AN66" s="86" t="s">
        <v>10559</v>
      </c>
      <c r="AO66" s="93" t="s">
        <v>10623</v>
      </c>
      <c r="AP66" s="86" t="s">
        <v>65</v>
      </c>
      <c r="AQ66" s="48"/>
      <c r="AR66" s="49"/>
      <c r="AS66" s="48"/>
      <c r="AT66" s="49"/>
      <c r="AU66" s="48"/>
      <c r="AV66" s="49"/>
      <c r="AW66" s="48"/>
      <c r="AX66" s="49"/>
      <c r="AY66" s="48"/>
      <c r="AZ66" s="2"/>
      <c r="BA66" s="3"/>
      <c r="BB66" s="3"/>
      <c r="BC66" s="3"/>
      <c r="BD66" s="3"/>
    </row>
    <row r="67" spans="1:56" x14ac:dyDescent="0.25">
      <c r="A67" s="62" t="s">
        <v>221</v>
      </c>
      <c r="B67" s="63"/>
      <c r="C67" s="63"/>
      <c r="D67" s="64"/>
      <c r="E67" s="66"/>
      <c r="F67" s="109" t="s">
        <v>9007</v>
      </c>
      <c r="G67" s="63"/>
      <c r="H67" s="67"/>
      <c r="I67" s="68"/>
      <c r="J67" s="68"/>
      <c r="K67" s="67" t="s">
        <v>12344</v>
      </c>
      <c r="L67" s="71"/>
      <c r="M67" s="72">
        <v>5278.97998046875</v>
      </c>
      <c r="N67" s="72">
        <v>2653.957275390625</v>
      </c>
      <c r="O67" s="73"/>
      <c r="P67" s="74"/>
      <c r="Q67" s="74"/>
      <c r="R67" s="98"/>
      <c r="S67" s="48">
        <v>0</v>
      </c>
      <c r="T67" s="48">
        <v>1</v>
      </c>
      <c r="U67" s="98"/>
      <c r="V67" s="50"/>
      <c r="W67" s="50"/>
      <c r="X67" s="50"/>
      <c r="Y67" s="50"/>
      <c r="Z67" s="49"/>
      <c r="AA67" s="69">
        <v>67</v>
      </c>
      <c r="AB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7" s="70"/>
      <c r="AD67" s="86">
        <v>219</v>
      </c>
      <c r="AE67" s="86">
        <v>227</v>
      </c>
      <c r="AF67" s="86">
        <v>4322</v>
      </c>
      <c r="AG67" s="86">
        <v>5895</v>
      </c>
      <c r="AH67" s="86"/>
      <c r="AI67" s="86" t="s">
        <v>7001</v>
      </c>
      <c r="AJ67" s="86" t="s">
        <v>8226</v>
      </c>
      <c r="AK67" s="86"/>
      <c r="AL67" s="86"/>
      <c r="AM67" s="89">
        <v>40862.64267361111</v>
      </c>
      <c r="AN67" s="86" t="s">
        <v>10559</v>
      </c>
      <c r="AO67" s="93" t="s">
        <v>10624</v>
      </c>
      <c r="AP67" s="86" t="s">
        <v>66</v>
      </c>
      <c r="AQ67" s="48">
        <v>0</v>
      </c>
      <c r="AR67" s="49">
        <v>0</v>
      </c>
      <c r="AS67" s="48">
        <v>0</v>
      </c>
      <c r="AT67" s="49">
        <v>0</v>
      </c>
      <c r="AU67" s="48">
        <v>0</v>
      </c>
      <c r="AV67" s="49">
        <v>0</v>
      </c>
      <c r="AW67" s="48">
        <v>14</v>
      </c>
      <c r="AX67" s="49">
        <v>100</v>
      </c>
      <c r="AY67" s="48">
        <v>14</v>
      </c>
      <c r="AZ67" s="2"/>
      <c r="BA67" s="3"/>
      <c r="BB67" s="3"/>
      <c r="BC67" s="3"/>
      <c r="BD67" s="3"/>
    </row>
    <row r="68" spans="1:56" x14ac:dyDescent="0.25">
      <c r="A68" s="62" t="s">
        <v>222</v>
      </c>
      <c r="B68" s="63"/>
      <c r="C68" s="63"/>
      <c r="D68" s="64"/>
      <c r="E68" s="66"/>
      <c r="F68" s="109" t="s">
        <v>9008</v>
      </c>
      <c r="G68" s="63"/>
      <c r="H68" s="67"/>
      <c r="I68" s="68"/>
      <c r="J68" s="68"/>
      <c r="K68" s="67" t="s">
        <v>12345</v>
      </c>
      <c r="L68" s="71"/>
      <c r="M68" s="72">
        <v>5200.67724609375</v>
      </c>
      <c r="N68" s="72">
        <v>5854.3896484375</v>
      </c>
      <c r="O68" s="73"/>
      <c r="P68" s="74"/>
      <c r="Q68" s="74"/>
      <c r="R68" s="98"/>
      <c r="S68" s="48">
        <v>0</v>
      </c>
      <c r="T68" s="48">
        <v>1</v>
      </c>
      <c r="U68" s="98"/>
      <c r="V68" s="50"/>
      <c r="W68" s="50"/>
      <c r="X68" s="50"/>
      <c r="Y68" s="50"/>
      <c r="Z68" s="49"/>
      <c r="AA68" s="69">
        <v>68</v>
      </c>
      <c r="AB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8" s="70"/>
      <c r="AD68" s="86">
        <v>65</v>
      </c>
      <c r="AE68" s="86">
        <v>11</v>
      </c>
      <c r="AF68" s="86">
        <v>152</v>
      </c>
      <c r="AG68" s="86">
        <v>1262</v>
      </c>
      <c r="AH68" s="86"/>
      <c r="AI68" s="86" t="s">
        <v>7002</v>
      </c>
      <c r="AJ68" s="86" t="s">
        <v>8218</v>
      </c>
      <c r="AK68" s="86"/>
      <c r="AL68" s="86"/>
      <c r="AM68" s="89">
        <v>43044.204421296294</v>
      </c>
      <c r="AN68" s="86" t="s">
        <v>10559</v>
      </c>
      <c r="AO68" s="93" t="s">
        <v>10625</v>
      </c>
      <c r="AP68" s="86" t="s">
        <v>66</v>
      </c>
      <c r="AQ68" s="48">
        <v>0</v>
      </c>
      <c r="AR68" s="49">
        <v>0</v>
      </c>
      <c r="AS68" s="48">
        <v>0</v>
      </c>
      <c r="AT68" s="49">
        <v>0</v>
      </c>
      <c r="AU68" s="48">
        <v>0</v>
      </c>
      <c r="AV68" s="49">
        <v>0</v>
      </c>
      <c r="AW68" s="48">
        <v>55</v>
      </c>
      <c r="AX68" s="49">
        <v>100</v>
      </c>
      <c r="AY68" s="48">
        <v>55</v>
      </c>
      <c r="AZ68" s="2"/>
      <c r="BA68" s="3"/>
      <c r="BB68" s="3"/>
      <c r="BC68" s="3"/>
      <c r="BD68" s="3"/>
    </row>
    <row r="69" spans="1:56" x14ac:dyDescent="0.25">
      <c r="A69" s="62" t="s">
        <v>223</v>
      </c>
      <c r="B69" s="63"/>
      <c r="C69" s="63"/>
      <c r="D69" s="64"/>
      <c r="E69" s="66"/>
      <c r="F69" s="109" t="s">
        <v>9009</v>
      </c>
      <c r="G69" s="63"/>
      <c r="H69" s="67"/>
      <c r="I69" s="68"/>
      <c r="J69" s="68"/>
      <c r="K69" s="67" t="s">
        <v>12346</v>
      </c>
      <c r="L69" s="71"/>
      <c r="M69" s="72">
        <v>7508.2470703125</v>
      </c>
      <c r="N69" s="72">
        <v>4000.744384765625</v>
      </c>
      <c r="O69" s="73"/>
      <c r="P69" s="74"/>
      <c r="Q69" s="74"/>
      <c r="R69" s="98"/>
      <c r="S69" s="48">
        <v>0</v>
      </c>
      <c r="T69" s="48">
        <v>1</v>
      </c>
      <c r="U69" s="98"/>
      <c r="V69" s="50"/>
      <c r="W69" s="50"/>
      <c r="X69" s="50"/>
      <c r="Y69" s="50"/>
      <c r="Z69" s="49"/>
      <c r="AA69" s="69">
        <v>69</v>
      </c>
      <c r="AB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9" s="70"/>
      <c r="AD69" s="86">
        <v>1406</v>
      </c>
      <c r="AE69" s="86">
        <v>613</v>
      </c>
      <c r="AF69" s="86">
        <v>23945</v>
      </c>
      <c r="AG69" s="86">
        <v>32473</v>
      </c>
      <c r="AH69" s="86"/>
      <c r="AI69" s="86" t="s">
        <v>7003</v>
      </c>
      <c r="AJ69" s="86" t="s">
        <v>8227</v>
      </c>
      <c r="AK69" s="86"/>
      <c r="AL69" s="86"/>
      <c r="AM69" s="89">
        <v>43614.9137962963</v>
      </c>
      <c r="AN69" s="86" t="s">
        <v>10559</v>
      </c>
      <c r="AO69" s="93" t="s">
        <v>10626</v>
      </c>
      <c r="AP69" s="86" t="s">
        <v>66</v>
      </c>
      <c r="AQ69" s="48">
        <v>0</v>
      </c>
      <c r="AR69" s="49">
        <v>0</v>
      </c>
      <c r="AS69" s="48">
        <v>0</v>
      </c>
      <c r="AT69" s="49">
        <v>0</v>
      </c>
      <c r="AU69" s="48">
        <v>0</v>
      </c>
      <c r="AV69" s="49">
        <v>0</v>
      </c>
      <c r="AW69" s="48">
        <v>3</v>
      </c>
      <c r="AX69" s="49">
        <v>100</v>
      </c>
      <c r="AY69" s="48">
        <v>3</v>
      </c>
      <c r="AZ69" s="2"/>
      <c r="BA69" s="3"/>
      <c r="BB69" s="3"/>
      <c r="BC69" s="3"/>
      <c r="BD69" s="3"/>
    </row>
    <row r="70" spans="1:56" x14ac:dyDescent="0.25">
      <c r="A70" s="62" t="s">
        <v>1371</v>
      </c>
      <c r="B70" s="63"/>
      <c r="C70" s="63"/>
      <c r="D70" s="64"/>
      <c r="E70" s="66"/>
      <c r="F70" s="109" t="s">
        <v>9010</v>
      </c>
      <c r="G70" s="63"/>
      <c r="H70" s="67"/>
      <c r="I70" s="68"/>
      <c r="J70" s="68"/>
      <c r="K70" s="67" t="s">
        <v>12347</v>
      </c>
      <c r="L70" s="71"/>
      <c r="M70" s="72">
        <v>6372.107421875</v>
      </c>
      <c r="N70" s="72">
        <v>3682.747802734375</v>
      </c>
      <c r="O70" s="73"/>
      <c r="P70" s="74"/>
      <c r="Q70" s="74"/>
      <c r="R70" s="98"/>
      <c r="S70" s="48">
        <v>2</v>
      </c>
      <c r="T70" s="48">
        <v>0</v>
      </c>
      <c r="U70" s="98"/>
      <c r="V70" s="50"/>
      <c r="W70" s="50"/>
      <c r="X70" s="50"/>
      <c r="Y70" s="50"/>
      <c r="Z70" s="49"/>
      <c r="AA70" s="69">
        <v>70</v>
      </c>
      <c r="AB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0" s="70"/>
      <c r="AD70" s="86">
        <v>1872</v>
      </c>
      <c r="AE70" s="86">
        <v>1191</v>
      </c>
      <c r="AF70" s="86">
        <v>385</v>
      </c>
      <c r="AG70" s="86">
        <v>1146</v>
      </c>
      <c r="AH70" s="86"/>
      <c r="AI70" s="86" t="s">
        <v>7004</v>
      </c>
      <c r="AJ70" s="86" t="s">
        <v>8228</v>
      </c>
      <c r="AK70" s="86"/>
      <c r="AL70" s="86"/>
      <c r="AM70" s="89">
        <v>44068.629664351851</v>
      </c>
      <c r="AN70" s="86" t="s">
        <v>10559</v>
      </c>
      <c r="AO70" s="93" t="s">
        <v>10627</v>
      </c>
      <c r="AP70" s="86" t="s">
        <v>65</v>
      </c>
      <c r="AQ70" s="48"/>
      <c r="AR70" s="49"/>
      <c r="AS70" s="48"/>
      <c r="AT70" s="49"/>
      <c r="AU70" s="48"/>
      <c r="AV70" s="49"/>
      <c r="AW70" s="48"/>
      <c r="AX70" s="49"/>
      <c r="AY70" s="48"/>
      <c r="AZ70" s="2"/>
      <c r="BA70" s="3"/>
      <c r="BB70" s="3"/>
      <c r="BC70" s="3"/>
      <c r="BD70" s="3"/>
    </row>
    <row r="71" spans="1:56" x14ac:dyDescent="0.25">
      <c r="A71" s="62" t="s">
        <v>224</v>
      </c>
      <c r="B71" s="63"/>
      <c r="C71" s="63"/>
      <c r="D71" s="64"/>
      <c r="E71" s="66"/>
      <c r="F71" s="109" t="s">
        <v>9011</v>
      </c>
      <c r="G71" s="63"/>
      <c r="H71" s="67"/>
      <c r="I71" s="68"/>
      <c r="J71" s="68"/>
      <c r="K71" s="67" t="s">
        <v>12348</v>
      </c>
      <c r="L71" s="71"/>
      <c r="M71" s="72">
        <v>5580.5830078125</v>
      </c>
      <c r="N71" s="72">
        <v>4995.14697265625</v>
      </c>
      <c r="O71" s="73"/>
      <c r="P71" s="74"/>
      <c r="Q71" s="74"/>
      <c r="R71" s="98"/>
      <c r="S71" s="48">
        <v>1</v>
      </c>
      <c r="T71" s="48">
        <v>1</v>
      </c>
      <c r="U71" s="98"/>
      <c r="V71" s="50"/>
      <c r="W71" s="50"/>
      <c r="X71" s="50"/>
      <c r="Y71" s="50"/>
      <c r="Z71" s="49"/>
      <c r="AA71" s="69">
        <v>71</v>
      </c>
      <c r="AB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1" s="70"/>
      <c r="AD71" s="86">
        <v>483</v>
      </c>
      <c r="AE71" s="86">
        <v>152</v>
      </c>
      <c r="AF71" s="86">
        <v>3035</v>
      </c>
      <c r="AG71" s="86">
        <v>6523</v>
      </c>
      <c r="AH71" s="86"/>
      <c r="AI71" s="86" t="s">
        <v>7005</v>
      </c>
      <c r="AJ71" s="86" t="s">
        <v>8229</v>
      </c>
      <c r="AK71" s="86"/>
      <c r="AL71" s="86"/>
      <c r="AM71" s="89">
        <v>43994.560231481482</v>
      </c>
      <c r="AN71" s="86" t="s">
        <v>10559</v>
      </c>
      <c r="AO71" s="93" t="s">
        <v>10628</v>
      </c>
      <c r="AP71" s="86" t="s">
        <v>66</v>
      </c>
      <c r="AQ71" s="48">
        <v>0</v>
      </c>
      <c r="AR71" s="49">
        <v>0</v>
      </c>
      <c r="AS71" s="48">
        <v>0</v>
      </c>
      <c r="AT71" s="49">
        <v>0</v>
      </c>
      <c r="AU71" s="48">
        <v>0</v>
      </c>
      <c r="AV71" s="49">
        <v>0</v>
      </c>
      <c r="AW71" s="48">
        <v>24</v>
      </c>
      <c r="AX71" s="49">
        <v>100</v>
      </c>
      <c r="AY71" s="48">
        <v>24</v>
      </c>
      <c r="AZ71" s="2"/>
      <c r="BA71" s="3"/>
      <c r="BB71" s="3"/>
      <c r="BC71" s="3"/>
      <c r="BD71" s="3"/>
    </row>
    <row r="72" spans="1:56" x14ac:dyDescent="0.25">
      <c r="A72" s="62" t="s">
        <v>225</v>
      </c>
      <c r="B72" s="63"/>
      <c r="C72" s="63"/>
      <c r="D72" s="64"/>
      <c r="E72" s="66"/>
      <c r="F72" s="109" t="s">
        <v>8949</v>
      </c>
      <c r="G72" s="63"/>
      <c r="H72" s="67"/>
      <c r="I72" s="68"/>
      <c r="J72" s="68"/>
      <c r="K72" s="67" t="s">
        <v>12349</v>
      </c>
      <c r="L72" s="71"/>
      <c r="M72" s="72">
        <v>5913.6484375</v>
      </c>
      <c r="N72" s="72">
        <v>5601.28564453125</v>
      </c>
      <c r="O72" s="73"/>
      <c r="P72" s="74"/>
      <c r="Q72" s="74"/>
      <c r="R72" s="98"/>
      <c r="S72" s="48">
        <v>0</v>
      </c>
      <c r="T72" s="48">
        <v>1</v>
      </c>
      <c r="U72" s="98"/>
      <c r="V72" s="50"/>
      <c r="W72" s="50"/>
      <c r="X72" s="50"/>
      <c r="Y72" s="50"/>
      <c r="Z72" s="49"/>
      <c r="AA72" s="69">
        <v>72</v>
      </c>
      <c r="AB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2" s="70"/>
      <c r="AD72" s="86">
        <v>83</v>
      </c>
      <c r="AE72" s="86">
        <v>6</v>
      </c>
      <c r="AF72" s="86">
        <v>1774</v>
      </c>
      <c r="AG72" s="86">
        <v>51</v>
      </c>
      <c r="AH72" s="86"/>
      <c r="AI72" s="86"/>
      <c r="AJ72" s="86"/>
      <c r="AK72" s="86"/>
      <c r="AL72" s="86"/>
      <c r="AM72" s="89">
        <v>43825.379259259258</v>
      </c>
      <c r="AN72" s="86" t="s">
        <v>10559</v>
      </c>
      <c r="AO72" s="93" t="s">
        <v>10629</v>
      </c>
      <c r="AP72" s="86" t="s">
        <v>66</v>
      </c>
      <c r="AQ72" s="48">
        <v>0</v>
      </c>
      <c r="AR72" s="49">
        <v>0</v>
      </c>
      <c r="AS72" s="48">
        <v>0</v>
      </c>
      <c r="AT72" s="49">
        <v>0</v>
      </c>
      <c r="AU72" s="48">
        <v>0</v>
      </c>
      <c r="AV72" s="49">
        <v>0</v>
      </c>
      <c r="AW72" s="48">
        <v>26</v>
      </c>
      <c r="AX72" s="49">
        <v>100</v>
      </c>
      <c r="AY72" s="48">
        <v>26</v>
      </c>
      <c r="AZ72" s="2"/>
      <c r="BA72" s="3"/>
      <c r="BB72" s="3"/>
      <c r="BC72" s="3"/>
      <c r="BD72" s="3"/>
    </row>
    <row r="73" spans="1:56" x14ac:dyDescent="0.25">
      <c r="A73" s="62" t="s">
        <v>226</v>
      </c>
      <c r="B73" s="63"/>
      <c r="C73" s="63"/>
      <c r="D73" s="64"/>
      <c r="E73" s="66"/>
      <c r="F73" s="109" t="s">
        <v>9012</v>
      </c>
      <c r="G73" s="63"/>
      <c r="H73" s="67"/>
      <c r="I73" s="68"/>
      <c r="J73" s="68"/>
      <c r="K73" s="67" t="s">
        <v>12350</v>
      </c>
      <c r="L73" s="71"/>
      <c r="M73" s="72">
        <v>6197.80615234375</v>
      </c>
      <c r="N73" s="72">
        <v>7537.38916015625</v>
      </c>
      <c r="O73" s="73"/>
      <c r="P73" s="74"/>
      <c r="Q73" s="74"/>
      <c r="R73" s="98"/>
      <c r="S73" s="48">
        <v>0</v>
      </c>
      <c r="T73" s="48">
        <v>1</v>
      </c>
      <c r="U73" s="98"/>
      <c r="V73" s="50"/>
      <c r="W73" s="50"/>
      <c r="X73" s="50"/>
      <c r="Y73" s="50"/>
      <c r="Z73" s="49"/>
      <c r="AA73" s="69">
        <v>73</v>
      </c>
      <c r="AB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3" s="70"/>
      <c r="AD73" s="86">
        <v>1633</v>
      </c>
      <c r="AE73" s="86">
        <v>1643</v>
      </c>
      <c r="AF73" s="86">
        <v>159052</v>
      </c>
      <c r="AG73" s="86">
        <v>179823</v>
      </c>
      <c r="AH73" s="86"/>
      <c r="AI73" s="86" t="s">
        <v>7006</v>
      </c>
      <c r="AJ73" s="86" t="s">
        <v>8230</v>
      </c>
      <c r="AK73" s="86"/>
      <c r="AL73" s="86"/>
      <c r="AM73" s="89">
        <v>42787.49046296296</v>
      </c>
      <c r="AN73" s="86" t="s">
        <v>10559</v>
      </c>
      <c r="AO73" s="93" t="s">
        <v>10630</v>
      </c>
      <c r="AP73" s="86" t="s">
        <v>66</v>
      </c>
      <c r="AQ73" s="48">
        <v>0</v>
      </c>
      <c r="AR73" s="49">
        <v>0</v>
      </c>
      <c r="AS73" s="48">
        <v>0</v>
      </c>
      <c r="AT73" s="49">
        <v>0</v>
      </c>
      <c r="AU73" s="48">
        <v>0</v>
      </c>
      <c r="AV73" s="49">
        <v>0</v>
      </c>
      <c r="AW73" s="48">
        <v>26</v>
      </c>
      <c r="AX73" s="49">
        <v>100</v>
      </c>
      <c r="AY73" s="48">
        <v>26</v>
      </c>
      <c r="AZ73" s="2"/>
      <c r="BA73" s="3"/>
      <c r="BB73" s="3"/>
      <c r="BC73" s="3"/>
      <c r="BD73" s="3"/>
    </row>
    <row r="74" spans="1:56" x14ac:dyDescent="0.25">
      <c r="A74" s="62" t="s">
        <v>227</v>
      </c>
      <c r="B74" s="63"/>
      <c r="C74" s="63"/>
      <c r="D74" s="64"/>
      <c r="E74" s="66"/>
      <c r="F74" s="109" t="s">
        <v>9013</v>
      </c>
      <c r="G74" s="63"/>
      <c r="H74" s="67"/>
      <c r="I74" s="68"/>
      <c r="J74" s="68"/>
      <c r="K74" s="67" t="s">
        <v>12351</v>
      </c>
      <c r="L74" s="71"/>
      <c r="M74" s="72">
        <v>3281.30712890625</v>
      </c>
      <c r="N74" s="72">
        <v>3999.6494140625</v>
      </c>
      <c r="O74" s="73"/>
      <c r="P74" s="74"/>
      <c r="Q74" s="74"/>
      <c r="R74" s="98"/>
      <c r="S74" s="48">
        <v>0</v>
      </c>
      <c r="T74" s="48">
        <v>1</v>
      </c>
      <c r="U74" s="98"/>
      <c r="V74" s="50"/>
      <c r="W74" s="50"/>
      <c r="X74" s="50"/>
      <c r="Y74" s="50"/>
      <c r="Z74" s="49"/>
      <c r="AA74" s="69">
        <v>74</v>
      </c>
      <c r="AB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4" s="70"/>
      <c r="AD74" s="86">
        <v>245</v>
      </c>
      <c r="AE74" s="86">
        <v>147</v>
      </c>
      <c r="AF74" s="86">
        <v>4468</v>
      </c>
      <c r="AG74" s="86">
        <v>9057</v>
      </c>
      <c r="AH74" s="86"/>
      <c r="AI74" s="86" t="s">
        <v>7007</v>
      </c>
      <c r="AJ74" s="86" t="s">
        <v>8231</v>
      </c>
      <c r="AK74" s="86"/>
      <c r="AL74" s="86"/>
      <c r="AM74" s="89">
        <v>44014.531226851854</v>
      </c>
      <c r="AN74" s="86" t="s">
        <v>10559</v>
      </c>
      <c r="AO74" s="93" t="s">
        <v>10631</v>
      </c>
      <c r="AP74" s="86" t="s">
        <v>66</v>
      </c>
      <c r="AQ74" s="48">
        <v>0</v>
      </c>
      <c r="AR74" s="49">
        <v>0</v>
      </c>
      <c r="AS74" s="48">
        <v>0</v>
      </c>
      <c r="AT74" s="49">
        <v>0</v>
      </c>
      <c r="AU74" s="48">
        <v>0</v>
      </c>
      <c r="AV74" s="49">
        <v>0</v>
      </c>
      <c r="AW74" s="48">
        <v>50</v>
      </c>
      <c r="AX74" s="49">
        <v>100</v>
      </c>
      <c r="AY74" s="48">
        <v>50</v>
      </c>
      <c r="AZ74" s="2"/>
      <c r="BA74" s="3"/>
      <c r="BB74" s="3"/>
      <c r="BC74" s="3"/>
      <c r="BD74" s="3"/>
    </row>
    <row r="75" spans="1:56" x14ac:dyDescent="0.25">
      <c r="A75" s="62" t="s">
        <v>228</v>
      </c>
      <c r="B75" s="63"/>
      <c r="C75" s="63"/>
      <c r="D75" s="64"/>
      <c r="E75" s="66"/>
      <c r="F75" s="109" t="s">
        <v>9014</v>
      </c>
      <c r="G75" s="63"/>
      <c r="H75" s="67"/>
      <c r="I75" s="68"/>
      <c r="J75" s="68"/>
      <c r="K75" s="67" t="s">
        <v>12352</v>
      </c>
      <c r="L75" s="71"/>
      <c r="M75" s="72">
        <v>5105.61181640625</v>
      </c>
      <c r="N75" s="72">
        <v>4420.20849609375</v>
      </c>
      <c r="O75" s="73"/>
      <c r="P75" s="74"/>
      <c r="Q75" s="74"/>
      <c r="R75" s="98"/>
      <c r="S75" s="48">
        <v>0</v>
      </c>
      <c r="T75" s="48">
        <v>1</v>
      </c>
      <c r="U75" s="98"/>
      <c r="V75" s="50"/>
      <c r="W75" s="50"/>
      <c r="X75" s="50"/>
      <c r="Y75" s="50"/>
      <c r="Z75" s="49"/>
      <c r="AA75" s="69">
        <v>75</v>
      </c>
      <c r="AB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5" s="70"/>
      <c r="AD75" s="86">
        <v>1378</v>
      </c>
      <c r="AE75" s="86">
        <v>407</v>
      </c>
      <c r="AF75" s="86">
        <v>142444</v>
      </c>
      <c r="AG75" s="86">
        <v>2381</v>
      </c>
      <c r="AH75" s="86"/>
      <c r="AI75" s="86" t="s">
        <v>7008</v>
      </c>
      <c r="AJ75" s="86" t="s">
        <v>8232</v>
      </c>
      <c r="AK75" s="86"/>
      <c r="AL75" s="86"/>
      <c r="AM75" s="89">
        <v>40306.536087962966</v>
      </c>
      <c r="AN75" s="86" t="s">
        <v>10559</v>
      </c>
      <c r="AO75" s="93" t="s">
        <v>10632</v>
      </c>
      <c r="AP75" s="86" t="s">
        <v>66</v>
      </c>
      <c r="AQ75" s="48">
        <v>0</v>
      </c>
      <c r="AR75" s="49">
        <v>0</v>
      </c>
      <c r="AS75" s="48">
        <v>0</v>
      </c>
      <c r="AT75" s="49">
        <v>0</v>
      </c>
      <c r="AU75" s="48">
        <v>0</v>
      </c>
      <c r="AV75" s="49">
        <v>0</v>
      </c>
      <c r="AW75" s="48">
        <v>44</v>
      </c>
      <c r="AX75" s="49">
        <v>100</v>
      </c>
      <c r="AY75" s="48">
        <v>44</v>
      </c>
      <c r="AZ75" s="2"/>
      <c r="BA75" s="3"/>
      <c r="BB75" s="3"/>
      <c r="BC75" s="3"/>
      <c r="BD75" s="3"/>
    </row>
    <row r="76" spans="1:56" x14ac:dyDescent="0.25">
      <c r="A76" s="62" t="s">
        <v>229</v>
      </c>
      <c r="B76" s="63"/>
      <c r="C76" s="63"/>
      <c r="D76" s="64"/>
      <c r="E76" s="66"/>
      <c r="F76" s="109" t="s">
        <v>9015</v>
      </c>
      <c r="G76" s="63"/>
      <c r="H76" s="67"/>
      <c r="I76" s="68"/>
      <c r="J76" s="68"/>
      <c r="K76" s="67" t="s">
        <v>12353</v>
      </c>
      <c r="L76" s="71"/>
      <c r="M76" s="72">
        <v>3753.434814453125</v>
      </c>
      <c r="N76" s="72">
        <v>3665.075439453125</v>
      </c>
      <c r="O76" s="73"/>
      <c r="P76" s="74"/>
      <c r="Q76" s="74"/>
      <c r="R76" s="98"/>
      <c r="S76" s="48">
        <v>0</v>
      </c>
      <c r="T76" s="48">
        <v>1</v>
      </c>
      <c r="U76" s="98"/>
      <c r="V76" s="50"/>
      <c r="W76" s="50"/>
      <c r="X76" s="50"/>
      <c r="Y76" s="50"/>
      <c r="Z76" s="49"/>
      <c r="AA76" s="69">
        <v>76</v>
      </c>
      <c r="AB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6" s="70"/>
      <c r="AD76" s="86">
        <v>117</v>
      </c>
      <c r="AE76" s="86">
        <v>78</v>
      </c>
      <c r="AF76" s="86">
        <v>637</v>
      </c>
      <c r="AG76" s="86">
        <v>830</v>
      </c>
      <c r="AH76" s="86"/>
      <c r="AI76" s="86" t="s">
        <v>7009</v>
      </c>
      <c r="AJ76" s="86"/>
      <c r="AK76" s="86"/>
      <c r="AL76" s="86"/>
      <c r="AM76" s="89">
        <v>44021.539560185185</v>
      </c>
      <c r="AN76" s="86" t="s">
        <v>10559</v>
      </c>
      <c r="AO76" s="93" t="s">
        <v>10633</v>
      </c>
      <c r="AP76" s="86" t="s">
        <v>66</v>
      </c>
      <c r="AQ76" s="48">
        <v>0</v>
      </c>
      <c r="AR76" s="49">
        <v>0</v>
      </c>
      <c r="AS76" s="48">
        <v>0</v>
      </c>
      <c r="AT76" s="49">
        <v>0</v>
      </c>
      <c r="AU76" s="48">
        <v>0</v>
      </c>
      <c r="AV76" s="49">
        <v>0</v>
      </c>
      <c r="AW76" s="48">
        <v>50</v>
      </c>
      <c r="AX76" s="49">
        <v>100</v>
      </c>
      <c r="AY76" s="48">
        <v>50</v>
      </c>
      <c r="AZ76" s="2"/>
      <c r="BA76" s="3"/>
      <c r="BB76" s="3"/>
      <c r="BC76" s="3"/>
      <c r="BD76" s="3"/>
    </row>
    <row r="77" spans="1:56" x14ac:dyDescent="0.25">
      <c r="A77" s="62" t="s">
        <v>230</v>
      </c>
      <c r="B77" s="63"/>
      <c r="C77" s="63"/>
      <c r="D77" s="64"/>
      <c r="E77" s="66"/>
      <c r="F77" s="109" t="s">
        <v>8949</v>
      </c>
      <c r="G77" s="63"/>
      <c r="H77" s="67"/>
      <c r="I77" s="68"/>
      <c r="J77" s="68"/>
      <c r="K77" s="67" t="s">
        <v>12354</v>
      </c>
      <c r="L77" s="71"/>
      <c r="M77" s="72">
        <v>3221.798583984375</v>
      </c>
      <c r="N77" s="72">
        <v>4355.6337890625</v>
      </c>
      <c r="O77" s="73"/>
      <c r="P77" s="74"/>
      <c r="Q77" s="74"/>
      <c r="R77" s="98"/>
      <c r="S77" s="48">
        <v>0</v>
      </c>
      <c r="T77" s="48">
        <v>5</v>
      </c>
      <c r="U77" s="98"/>
      <c r="V77" s="50"/>
      <c r="W77" s="50"/>
      <c r="X77" s="50"/>
      <c r="Y77" s="50"/>
      <c r="Z77" s="49"/>
      <c r="AA77" s="69">
        <v>77</v>
      </c>
      <c r="AB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7" s="70"/>
      <c r="AD77" s="86">
        <v>3</v>
      </c>
      <c r="AE77" s="86">
        <v>0</v>
      </c>
      <c r="AF77" s="86">
        <v>462</v>
      </c>
      <c r="AG77" s="86">
        <v>2</v>
      </c>
      <c r="AH77" s="86"/>
      <c r="AI77" s="86"/>
      <c r="AJ77" s="86"/>
      <c r="AK77" s="86"/>
      <c r="AL77" s="86"/>
      <c r="AM77" s="89">
        <v>44079.044803240744</v>
      </c>
      <c r="AN77" s="86" t="s">
        <v>10559</v>
      </c>
      <c r="AO77" s="93" t="s">
        <v>10634</v>
      </c>
      <c r="AP77" s="86" t="s">
        <v>66</v>
      </c>
      <c r="AQ77" s="48">
        <v>0</v>
      </c>
      <c r="AR77" s="49">
        <v>0</v>
      </c>
      <c r="AS77" s="48">
        <v>0</v>
      </c>
      <c r="AT77" s="49">
        <v>0</v>
      </c>
      <c r="AU77" s="48">
        <v>0</v>
      </c>
      <c r="AV77" s="49">
        <v>0</v>
      </c>
      <c r="AW77" s="48">
        <v>18</v>
      </c>
      <c r="AX77" s="49">
        <v>100</v>
      </c>
      <c r="AY77" s="48">
        <v>18</v>
      </c>
      <c r="AZ77" s="2"/>
      <c r="BA77" s="3"/>
      <c r="BB77" s="3"/>
      <c r="BC77" s="3"/>
      <c r="BD77" s="3"/>
    </row>
    <row r="78" spans="1:56" x14ac:dyDescent="0.25">
      <c r="A78" s="62" t="s">
        <v>1372</v>
      </c>
      <c r="B78" s="63"/>
      <c r="C78" s="63"/>
      <c r="D78" s="64"/>
      <c r="E78" s="66"/>
      <c r="F78" s="109" t="s">
        <v>9016</v>
      </c>
      <c r="G78" s="63"/>
      <c r="H78" s="67"/>
      <c r="I78" s="68"/>
      <c r="J78" s="68"/>
      <c r="K78" s="67" t="s">
        <v>12355</v>
      </c>
      <c r="L78" s="71"/>
      <c r="M78" s="72">
        <v>2165.527099609375</v>
      </c>
      <c r="N78" s="72">
        <v>4685.66357421875</v>
      </c>
      <c r="O78" s="73"/>
      <c r="P78" s="74"/>
      <c r="Q78" s="74"/>
      <c r="R78" s="98"/>
      <c r="S78" s="48">
        <v>3</v>
      </c>
      <c r="T78" s="48">
        <v>0</v>
      </c>
      <c r="U78" s="98"/>
      <c r="V78" s="50"/>
      <c r="W78" s="50"/>
      <c r="X78" s="50"/>
      <c r="Y78" s="50"/>
      <c r="Z78" s="49"/>
      <c r="AA78" s="69">
        <v>78</v>
      </c>
      <c r="AB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8" s="70"/>
      <c r="AD78" s="86">
        <v>16</v>
      </c>
      <c r="AE78" s="86">
        <v>32806</v>
      </c>
      <c r="AF78" s="86">
        <v>655</v>
      </c>
      <c r="AG78" s="86">
        <v>63</v>
      </c>
      <c r="AH78" s="86"/>
      <c r="AI78" s="86" t="s">
        <v>7010</v>
      </c>
      <c r="AJ78" s="86" t="s">
        <v>8233</v>
      </c>
      <c r="AK78" s="86"/>
      <c r="AL78" s="86"/>
      <c r="AM78" s="89">
        <v>42216.277199074073</v>
      </c>
      <c r="AN78" s="86" t="s">
        <v>10559</v>
      </c>
      <c r="AO78" s="93" t="s">
        <v>10635</v>
      </c>
      <c r="AP78" s="86" t="s">
        <v>65</v>
      </c>
      <c r="AQ78" s="48"/>
      <c r="AR78" s="49"/>
      <c r="AS78" s="48"/>
      <c r="AT78" s="49"/>
      <c r="AU78" s="48"/>
      <c r="AV78" s="49"/>
      <c r="AW78" s="48"/>
      <c r="AX78" s="49"/>
      <c r="AY78" s="48"/>
      <c r="AZ78" s="2"/>
      <c r="BA78" s="3"/>
      <c r="BB78" s="3"/>
      <c r="BC78" s="3"/>
      <c r="BD78" s="3"/>
    </row>
    <row r="79" spans="1:56" x14ac:dyDescent="0.25">
      <c r="A79" s="62" t="s">
        <v>1373</v>
      </c>
      <c r="B79" s="63"/>
      <c r="C79" s="63"/>
      <c r="D79" s="64"/>
      <c r="E79" s="66"/>
      <c r="F79" s="109" t="s">
        <v>9017</v>
      </c>
      <c r="G79" s="63"/>
      <c r="H79" s="67"/>
      <c r="I79" s="68"/>
      <c r="J79" s="68"/>
      <c r="K79" s="67" t="s">
        <v>12356</v>
      </c>
      <c r="L79" s="71"/>
      <c r="M79" s="72">
        <v>2156.2744140625</v>
      </c>
      <c r="N79" s="72">
        <v>4724.72509765625</v>
      </c>
      <c r="O79" s="73"/>
      <c r="P79" s="74"/>
      <c r="Q79" s="74"/>
      <c r="R79" s="98"/>
      <c r="S79" s="48">
        <v>3</v>
      </c>
      <c r="T79" s="48">
        <v>0</v>
      </c>
      <c r="U79" s="98"/>
      <c r="V79" s="50"/>
      <c r="W79" s="50"/>
      <c r="X79" s="50"/>
      <c r="Y79" s="50"/>
      <c r="Z79" s="49"/>
      <c r="AA79" s="69">
        <v>79</v>
      </c>
      <c r="AB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9" s="70"/>
      <c r="AD79" s="86">
        <v>30</v>
      </c>
      <c r="AE79" s="86">
        <v>49222</v>
      </c>
      <c r="AF79" s="86">
        <v>93730</v>
      </c>
      <c r="AG79" s="86">
        <v>125</v>
      </c>
      <c r="AH79" s="86"/>
      <c r="AI79" s="86"/>
      <c r="AJ79" s="86" t="s">
        <v>8234</v>
      </c>
      <c r="AK79" s="86"/>
      <c r="AL79" s="86"/>
      <c r="AM79" s="89">
        <v>42207.287245370368</v>
      </c>
      <c r="AN79" s="86" t="s">
        <v>10559</v>
      </c>
      <c r="AO79" s="93" t="s">
        <v>10636</v>
      </c>
      <c r="AP79" s="86" t="s">
        <v>65</v>
      </c>
      <c r="AQ79" s="48"/>
      <c r="AR79" s="49"/>
      <c r="AS79" s="48"/>
      <c r="AT79" s="49"/>
      <c r="AU79" s="48"/>
      <c r="AV79" s="49"/>
      <c r="AW79" s="48"/>
      <c r="AX79" s="49"/>
      <c r="AY79" s="48"/>
      <c r="AZ79" s="2"/>
      <c r="BA79" s="3"/>
      <c r="BB79" s="3"/>
      <c r="BC79" s="3"/>
      <c r="BD79" s="3"/>
    </row>
    <row r="80" spans="1:56" x14ac:dyDescent="0.25">
      <c r="A80" s="62" t="s">
        <v>1374</v>
      </c>
      <c r="B80" s="63"/>
      <c r="C80" s="63"/>
      <c r="D80" s="64"/>
      <c r="E80" s="66"/>
      <c r="F80" s="109" t="s">
        <v>8949</v>
      </c>
      <c r="G80" s="63"/>
      <c r="H80" s="67"/>
      <c r="I80" s="68"/>
      <c r="J80" s="68"/>
      <c r="K80" s="67" t="s">
        <v>12357</v>
      </c>
      <c r="L80" s="71"/>
      <c r="M80" s="72">
        <v>2115.8603515625</v>
      </c>
      <c r="N80" s="72">
        <v>4748.47607421875</v>
      </c>
      <c r="O80" s="73"/>
      <c r="P80" s="74"/>
      <c r="Q80" s="74"/>
      <c r="R80" s="98"/>
      <c r="S80" s="48">
        <v>3</v>
      </c>
      <c r="T80" s="48">
        <v>0</v>
      </c>
      <c r="U80" s="98"/>
      <c r="V80" s="50"/>
      <c r="W80" s="50"/>
      <c r="X80" s="50"/>
      <c r="Y80" s="50"/>
      <c r="Z80" s="49"/>
      <c r="AA80" s="69">
        <v>80</v>
      </c>
      <c r="AB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0" s="70"/>
      <c r="AD80" s="86">
        <v>9</v>
      </c>
      <c r="AE80" s="86">
        <v>11</v>
      </c>
      <c r="AF80" s="86">
        <v>847</v>
      </c>
      <c r="AG80" s="86">
        <v>19</v>
      </c>
      <c r="AH80" s="86"/>
      <c r="AI80" s="86"/>
      <c r="AJ80" s="86"/>
      <c r="AK80" s="86"/>
      <c r="AL80" s="86"/>
      <c r="AM80" s="89">
        <v>44016.06821759259</v>
      </c>
      <c r="AN80" s="86" t="s">
        <v>10559</v>
      </c>
      <c r="AO80" s="93" t="s">
        <v>10637</v>
      </c>
      <c r="AP80" s="86" t="s">
        <v>65</v>
      </c>
      <c r="AQ80" s="48"/>
      <c r="AR80" s="49"/>
      <c r="AS80" s="48"/>
      <c r="AT80" s="49"/>
      <c r="AU80" s="48"/>
      <c r="AV80" s="49"/>
      <c r="AW80" s="48"/>
      <c r="AX80" s="49"/>
      <c r="AY80" s="48"/>
      <c r="AZ80" s="2"/>
      <c r="BA80" s="3"/>
      <c r="BB80" s="3"/>
      <c r="BC80" s="3"/>
      <c r="BD80" s="3"/>
    </row>
    <row r="81" spans="1:56" x14ac:dyDescent="0.25">
      <c r="A81" s="62" t="s">
        <v>231</v>
      </c>
      <c r="B81" s="63"/>
      <c r="C81" s="63"/>
      <c r="D81" s="64"/>
      <c r="E81" s="66"/>
      <c r="F81" s="109" t="s">
        <v>9018</v>
      </c>
      <c r="G81" s="63"/>
      <c r="H81" s="67"/>
      <c r="I81" s="68"/>
      <c r="J81" s="68"/>
      <c r="K81" s="67" t="s">
        <v>12358</v>
      </c>
      <c r="L81" s="71"/>
      <c r="M81" s="72">
        <v>6573.244140625</v>
      </c>
      <c r="N81" s="72">
        <v>8867.4228515625</v>
      </c>
      <c r="O81" s="73"/>
      <c r="P81" s="74"/>
      <c r="Q81" s="74"/>
      <c r="R81" s="98"/>
      <c r="S81" s="48">
        <v>0</v>
      </c>
      <c r="T81" s="48">
        <v>2</v>
      </c>
      <c r="U81" s="98"/>
      <c r="V81" s="50"/>
      <c r="W81" s="50"/>
      <c r="X81" s="50"/>
      <c r="Y81" s="50"/>
      <c r="Z81" s="49"/>
      <c r="AA81" s="69">
        <v>81</v>
      </c>
      <c r="AB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1" s="70"/>
      <c r="AD81" s="86">
        <v>2567</v>
      </c>
      <c r="AE81" s="86">
        <v>14176</v>
      </c>
      <c r="AF81" s="86">
        <v>61466</v>
      </c>
      <c r="AG81" s="86">
        <v>65557</v>
      </c>
      <c r="AH81" s="86"/>
      <c r="AI81" s="86" t="s">
        <v>7011</v>
      </c>
      <c r="AJ81" s="86"/>
      <c r="AK81" s="86"/>
      <c r="AL81" s="86"/>
      <c r="AM81" s="89">
        <v>41698.819166666668</v>
      </c>
      <c r="AN81" s="86" t="s">
        <v>10559</v>
      </c>
      <c r="AO81" s="93" t="s">
        <v>10638</v>
      </c>
      <c r="AP81" s="86" t="s">
        <v>66</v>
      </c>
      <c r="AQ81" s="48">
        <v>0</v>
      </c>
      <c r="AR81" s="49">
        <v>0</v>
      </c>
      <c r="AS81" s="48">
        <v>1</v>
      </c>
      <c r="AT81" s="49">
        <v>2</v>
      </c>
      <c r="AU81" s="48">
        <v>0</v>
      </c>
      <c r="AV81" s="49">
        <v>0</v>
      </c>
      <c r="AW81" s="48">
        <v>49</v>
      </c>
      <c r="AX81" s="49">
        <v>98</v>
      </c>
      <c r="AY81" s="48">
        <v>50</v>
      </c>
      <c r="AZ81" s="2"/>
      <c r="BA81" s="3"/>
      <c r="BB81" s="3"/>
      <c r="BC81" s="3"/>
      <c r="BD81" s="3"/>
    </row>
    <row r="82" spans="1:56" x14ac:dyDescent="0.25">
      <c r="A82" s="62" t="s">
        <v>1375</v>
      </c>
      <c r="B82" s="63"/>
      <c r="C82" s="63"/>
      <c r="D82" s="64"/>
      <c r="E82" s="66"/>
      <c r="F82" s="109" t="s">
        <v>9019</v>
      </c>
      <c r="G82" s="63"/>
      <c r="H82" s="67"/>
      <c r="I82" s="68"/>
      <c r="J82" s="68"/>
      <c r="K82" s="67" t="s">
        <v>12359</v>
      </c>
      <c r="L82" s="71"/>
      <c r="M82" s="72">
        <v>5802.4912109375</v>
      </c>
      <c r="N82" s="72">
        <v>8391.220703125</v>
      </c>
      <c r="O82" s="73"/>
      <c r="P82" s="74"/>
      <c r="Q82" s="74"/>
      <c r="R82" s="98"/>
      <c r="S82" s="48">
        <v>6</v>
      </c>
      <c r="T82" s="48">
        <v>0</v>
      </c>
      <c r="U82" s="98"/>
      <c r="V82" s="50"/>
      <c r="W82" s="50"/>
      <c r="X82" s="50"/>
      <c r="Y82" s="50"/>
      <c r="Z82" s="49"/>
      <c r="AA82" s="69">
        <v>82</v>
      </c>
      <c r="AB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2" s="70"/>
      <c r="AD82" s="86">
        <v>1162</v>
      </c>
      <c r="AE82" s="86">
        <v>2256</v>
      </c>
      <c r="AF82" s="86">
        <v>10719</v>
      </c>
      <c r="AG82" s="86">
        <v>11501</v>
      </c>
      <c r="AH82" s="86"/>
      <c r="AI82" s="86" t="s">
        <v>7012</v>
      </c>
      <c r="AJ82" s="86" t="s">
        <v>8235</v>
      </c>
      <c r="AK82" s="93" t="s">
        <v>8707</v>
      </c>
      <c r="AL82" s="86"/>
      <c r="AM82" s="89">
        <v>42915.358842592592</v>
      </c>
      <c r="AN82" s="86" t="s">
        <v>10559</v>
      </c>
      <c r="AO82" s="93" t="s">
        <v>10639</v>
      </c>
      <c r="AP82" s="86" t="s">
        <v>65</v>
      </c>
      <c r="AQ82" s="48"/>
      <c r="AR82" s="49"/>
      <c r="AS82" s="48"/>
      <c r="AT82" s="49"/>
      <c r="AU82" s="48"/>
      <c r="AV82" s="49"/>
      <c r="AW82" s="48"/>
      <c r="AX82" s="49"/>
      <c r="AY82" s="48"/>
      <c r="AZ82" s="2"/>
      <c r="BA82" s="3"/>
      <c r="BB82" s="3"/>
      <c r="BC82" s="3"/>
      <c r="BD82" s="3"/>
    </row>
    <row r="83" spans="1:56" x14ac:dyDescent="0.25">
      <c r="A83" s="62" t="s">
        <v>1376</v>
      </c>
      <c r="B83" s="63"/>
      <c r="C83" s="63"/>
      <c r="D83" s="64"/>
      <c r="E83" s="66"/>
      <c r="F83" s="109" t="s">
        <v>9020</v>
      </c>
      <c r="G83" s="63"/>
      <c r="H83" s="67"/>
      <c r="I83" s="68"/>
      <c r="J83" s="68"/>
      <c r="K83" s="67" t="s">
        <v>12360</v>
      </c>
      <c r="L83" s="71"/>
      <c r="M83" s="72">
        <v>5815.0869140625</v>
      </c>
      <c r="N83" s="72">
        <v>8425.03515625</v>
      </c>
      <c r="O83" s="73"/>
      <c r="P83" s="74"/>
      <c r="Q83" s="74"/>
      <c r="R83" s="98"/>
      <c r="S83" s="48">
        <v>7</v>
      </c>
      <c r="T83" s="48">
        <v>0</v>
      </c>
      <c r="U83" s="98"/>
      <c r="V83" s="50"/>
      <c r="W83" s="50"/>
      <c r="X83" s="50"/>
      <c r="Y83" s="50"/>
      <c r="Z83" s="49"/>
      <c r="AA83" s="69">
        <v>83</v>
      </c>
      <c r="AB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3" s="70"/>
      <c r="AD83" s="86">
        <v>4547</v>
      </c>
      <c r="AE83" s="86">
        <v>3921</v>
      </c>
      <c r="AF83" s="86">
        <v>42795</v>
      </c>
      <c r="AG83" s="86">
        <v>45243</v>
      </c>
      <c r="AH83" s="86"/>
      <c r="AI83" s="86" t="s">
        <v>7013</v>
      </c>
      <c r="AJ83" s="86" t="s">
        <v>8236</v>
      </c>
      <c r="AK83" s="93" t="s">
        <v>8708</v>
      </c>
      <c r="AL83" s="86"/>
      <c r="AM83" s="89">
        <v>43872.32099537037</v>
      </c>
      <c r="AN83" s="86" t="s">
        <v>10559</v>
      </c>
      <c r="AO83" s="93" t="s">
        <v>10640</v>
      </c>
      <c r="AP83" s="86" t="s">
        <v>65</v>
      </c>
      <c r="AQ83" s="48"/>
      <c r="AR83" s="49"/>
      <c r="AS83" s="48"/>
      <c r="AT83" s="49"/>
      <c r="AU83" s="48"/>
      <c r="AV83" s="49"/>
      <c r="AW83" s="48"/>
      <c r="AX83" s="49"/>
      <c r="AY83" s="48"/>
      <c r="AZ83" s="2"/>
      <c r="BA83" s="3"/>
      <c r="BB83" s="3"/>
      <c r="BC83" s="3"/>
      <c r="BD83" s="3"/>
    </row>
    <row r="84" spans="1:56" x14ac:dyDescent="0.25">
      <c r="A84" s="62" t="s">
        <v>232</v>
      </c>
      <c r="B84" s="63"/>
      <c r="C84" s="63"/>
      <c r="D84" s="64"/>
      <c r="E84" s="66"/>
      <c r="F84" s="109" t="s">
        <v>9021</v>
      </c>
      <c r="G84" s="63"/>
      <c r="H84" s="67"/>
      <c r="I84" s="68"/>
      <c r="J84" s="68"/>
      <c r="K84" s="67" t="s">
        <v>12361</v>
      </c>
      <c r="L84" s="71"/>
      <c r="M84" s="72">
        <v>5563.32861328125</v>
      </c>
      <c r="N84" s="72">
        <v>4873.353515625</v>
      </c>
      <c r="O84" s="73"/>
      <c r="P84" s="74"/>
      <c r="Q84" s="74"/>
      <c r="R84" s="98"/>
      <c r="S84" s="48">
        <v>0</v>
      </c>
      <c r="T84" s="48">
        <v>1</v>
      </c>
      <c r="U84" s="98"/>
      <c r="V84" s="50"/>
      <c r="W84" s="50"/>
      <c r="X84" s="50"/>
      <c r="Y84" s="50"/>
      <c r="Z84" s="49"/>
      <c r="AA84" s="69">
        <v>84</v>
      </c>
      <c r="AB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4" s="70"/>
      <c r="AD84" s="86">
        <v>289</v>
      </c>
      <c r="AE84" s="86">
        <v>354</v>
      </c>
      <c r="AF84" s="86">
        <v>4779</v>
      </c>
      <c r="AG84" s="86">
        <v>954</v>
      </c>
      <c r="AH84" s="86"/>
      <c r="AI84" s="86" t="s">
        <v>7014</v>
      </c>
      <c r="AJ84" s="86" t="s">
        <v>8218</v>
      </c>
      <c r="AK84" s="86"/>
      <c r="AL84" s="86"/>
      <c r="AM84" s="89">
        <v>43950.487997685188</v>
      </c>
      <c r="AN84" s="86" t="s">
        <v>10559</v>
      </c>
      <c r="AO84" s="93" t="s">
        <v>10641</v>
      </c>
      <c r="AP84" s="86" t="s">
        <v>66</v>
      </c>
      <c r="AQ84" s="48">
        <v>0</v>
      </c>
      <c r="AR84" s="49">
        <v>0</v>
      </c>
      <c r="AS84" s="48">
        <v>0</v>
      </c>
      <c r="AT84" s="49">
        <v>0</v>
      </c>
      <c r="AU84" s="48">
        <v>0</v>
      </c>
      <c r="AV84" s="49">
        <v>0</v>
      </c>
      <c r="AW84" s="48">
        <v>40</v>
      </c>
      <c r="AX84" s="49">
        <v>100</v>
      </c>
      <c r="AY84" s="48">
        <v>40</v>
      </c>
      <c r="AZ84" s="2"/>
      <c r="BA84" s="3"/>
      <c r="BB84" s="3"/>
      <c r="BC84" s="3"/>
      <c r="BD84" s="3"/>
    </row>
    <row r="85" spans="1:56" x14ac:dyDescent="0.25">
      <c r="A85" s="62" t="s">
        <v>1377</v>
      </c>
      <c r="B85" s="63"/>
      <c r="C85" s="63"/>
      <c r="D85" s="64"/>
      <c r="E85" s="66"/>
      <c r="F85" s="109" t="s">
        <v>9022</v>
      </c>
      <c r="G85" s="63"/>
      <c r="H85" s="67"/>
      <c r="I85" s="68"/>
      <c r="J85" s="68"/>
      <c r="K85" s="67" t="s">
        <v>12362</v>
      </c>
      <c r="L85" s="71"/>
      <c r="M85" s="72">
        <v>5507.5029296875</v>
      </c>
      <c r="N85" s="72">
        <v>4933.109375</v>
      </c>
      <c r="O85" s="73"/>
      <c r="P85" s="74"/>
      <c r="Q85" s="74"/>
      <c r="R85" s="98"/>
      <c r="S85" s="48">
        <v>1</v>
      </c>
      <c r="T85" s="48">
        <v>0</v>
      </c>
      <c r="U85" s="98"/>
      <c r="V85" s="50"/>
      <c r="W85" s="50"/>
      <c r="X85" s="50"/>
      <c r="Y85" s="50"/>
      <c r="Z85" s="49"/>
      <c r="AA85" s="69">
        <v>85</v>
      </c>
      <c r="AB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5" s="70"/>
      <c r="AD85" s="86">
        <v>153</v>
      </c>
      <c r="AE85" s="86">
        <v>31</v>
      </c>
      <c r="AF85" s="86">
        <v>339</v>
      </c>
      <c r="AG85" s="86">
        <v>723</v>
      </c>
      <c r="AH85" s="86"/>
      <c r="AI85" s="86" t="s">
        <v>7015</v>
      </c>
      <c r="AJ85" s="86" t="s">
        <v>8237</v>
      </c>
      <c r="AK85" s="86"/>
      <c r="AL85" s="86"/>
      <c r="AM85" s="89">
        <v>43324.775231481479</v>
      </c>
      <c r="AN85" s="86" t="s">
        <v>10559</v>
      </c>
      <c r="AO85" s="93" t="s">
        <v>10642</v>
      </c>
      <c r="AP85" s="86" t="s">
        <v>65</v>
      </c>
      <c r="AQ85" s="48"/>
      <c r="AR85" s="49"/>
      <c r="AS85" s="48"/>
      <c r="AT85" s="49"/>
      <c r="AU85" s="48"/>
      <c r="AV85" s="49"/>
      <c r="AW85" s="48"/>
      <c r="AX85" s="49"/>
      <c r="AY85" s="48"/>
      <c r="AZ85" s="2"/>
      <c r="BA85" s="3"/>
      <c r="BB85" s="3"/>
      <c r="BC85" s="3"/>
      <c r="BD85" s="3"/>
    </row>
    <row r="86" spans="1:56" x14ac:dyDescent="0.25">
      <c r="A86" s="62" t="s">
        <v>233</v>
      </c>
      <c r="B86" s="63"/>
      <c r="C86" s="63"/>
      <c r="D86" s="64"/>
      <c r="E86" s="66"/>
      <c r="F86" s="109" t="s">
        <v>9023</v>
      </c>
      <c r="G86" s="63"/>
      <c r="H86" s="67"/>
      <c r="I86" s="68"/>
      <c r="J86" s="68"/>
      <c r="K86" s="67" t="s">
        <v>12363</v>
      </c>
      <c r="L86" s="71"/>
      <c r="M86" s="72">
        <v>7819.10302734375</v>
      </c>
      <c r="N86" s="72">
        <v>4771.94287109375</v>
      </c>
      <c r="O86" s="73"/>
      <c r="P86" s="74"/>
      <c r="Q86" s="74"/>
      <c r="R86" s="98"/>
      <c r="S86" s="48">
        <v>0</v>
      </c>
      <c r="T86" s="48">
        <v>3</v>
      </c>
      <c r="U86" s="98"/>
      <c r="V86" s="50"/>
      <c r="W86" s="50"/>
      <c r="X86" s="50"/>
      <c r="Y86" s="50"/>
      <c r="Z86" s="49"/>
      <c r="AA86" s="69">
        <v>86</v>
      </c>
      <c r="AB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6" s="70"/>
      <c r="AD86" s="86">
        <v>32</v>
      </c>
      <c r="AE86" s="86">
        <v>14</v>
      </c>
      <c r="AF86" s="86">
        <v>1006</v>
      </c>
      <c r="AG86" s="86">
        <v>451</v>
      </c>
      <c r="AH86" s="86"/>
      <c r="AI86" s="86" t="s">
        <v>6994</v>
      </c>
      <c r="AJ86" s="86"/>
      <c r="AK86" s="86"/>
      <c r="AL86" s="86"/>
      <c r="AM86" s="89">
        <v>44074.097071759257</v>
      </c>
      <c r="AN86" s="86" t="s">
        <v>10559</v>
      </c>
      <c r="AO86" s="93" t="s">
        <v>10643</v>
      </c>
      <c r="AP86" s="86" t="s">
        <v>66</v>
      </c>
      <c r="AQ86" s="48">
        <v>0</v>
      </c>
      <c r="AR86" s="49">
        <v>0</v>
      </c>
      <c r="AS86" s="48">
        <v>0</v>
      </c>
      <c r="AT86" s="49">
        <v>0</v>
      </c>
      <c r="AU86" s="48">
        <v>0</v>
      </c>
      <c r="AV86" s="49">
        <v>0</v>
      </c>
      <c r="AW86" s="48">
        <v>19</v>
      </c>
      <c r="AX86" s="49">
        <v>100</v>
      </c>
      <c r="AY86" s="48">
        <v>19</v>
      </c>
      <c r="AZ86" s="2"/>
      <c r="BA86" s="3"/>
      <c r="BB86" s="3"/>
      <c r="BC86" s="3"/>
      <c r="BD86" s="3"/>
    </row>
    <row r="87" spans="1:56" x14ac:dyDescent="0.25">
      <c r="A87" s="62" t="s">
        <v>1378</v>
      </c>
      <c r="B87" s="63"/>
      <c r="C87" s="63"/>
      <c r="D87" s="64"/>
      <c r="E87" s="66"/>
      <c r="F87" s="109" t="s">
        <v>9024</v>
      </c>
      <c r="G87" s="63"/>
      <c r="H87" s="67"/>
      <c r="I87" s="68"/>
      <c r="J87" s="68"/>
      <c r="K87" s="67" t="s">
        <v>12364</v>
      </c>
      <c r="L87" s="71"/>
      <c r="M87" s="72">
        <v>6647.515625</v>
      </c>
      <c r="N87" s="72">
        <v>5944.97705078125</v>
      </c>
      <c r="O87" s="73"/>
      <c r="P87" s="74"/>
      <c r="Q87" s="74"/>
      <c r="R87" s="98"/>
      <c r="S87" s="48">
        <v>4</v>
      </c>
      <c r="T87" s="48">
        <v>0</v>
      </c>
      <c r="U87" s="98"/>
      <c r="V87" s="50"/>
      <c r="W87" s="50"/>
      <c r="X87" s="50"/>
      <c r="Y87" s="50"/>
      <c r="Z87" s="49"/>
      <c r="AA87" s="69">
        <v>87</v>
      </c>
      <c r="AB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7" s="70"/>
      <c r="AD87" s="86">
        <v>1</v>
      </c>
      <c r="AE87" s="86">
        <v>61132</v>
      </c>
      <c r="AF87" s="86">
        <v>349</v>
      </c>
      <c r="AG87" s="86">
        <v>11</v>
      </c>
      <c r="AH87" s="86"/>
      <c r="AI87" s="86" t="s">
        <v>7016</v>
      </c>
      <c r="AJ87" s="86"/>
      <c r="AK87" s="93" t="s">
        <v>8709</v>
      </c>
      <c r="AL87" s="86"/>
      <c r="AM87" s="89">
        <v>41177.706087962964</v>
      </c>
      <c r="AN87" s="86" t="s">
        <v>10559</v>
      </c>
      <c r="AO87" s="93" t="s">
        <v>10644</v>
      </c>
      <c r="AP87" s="86" t="s">
        <v>65</v>
      </c>
      <c r="AQ87" s="48"/>
      <c r="AR87" s="49"/>
      <c r="AS87" s="48"/>
      <c r="AT87" s="49"/>
      <c r="AU87" s="48"/>
      <c r="AV87" s="49"/>
      <c r="AW87" s="48"/>
      <c r="AX87" s="49"/>
      <c r="AY87" s="48"/>
      <c r="AZ87" s="2"/>
      <c r="BA87" s="3"/>
      <c r="BB87" s="3"/>
      <c r="BC87" s="3"/>
      <c r="BD87" s="3"/>
    </row>
    <row r="88" spans="1:56" x14ac:dyDescent="0.25">
      <c r="A88" s="62" t="s">
        <v>1379</v>
      </c>
      <c r="B88" s="63"/>
      <c r="C88" s="63"/>
      <c r="D88" s="64"/>
      <c r="E88" s="66"/>
      <c r="F88" s="109" t="s">
        <v>9025</v>
      </c>
      <c r="G88" s="63"/>
      <c r="H88" s="67"/>
      <c r="I88" s="68"/>
      <c r="J88" s="68"/>
      <c r="K88" s="67" t="s">
        <v>12365</v>
      </c>
      <c r="L88" s="71"/>
      <c r="M88" s="72">
        <v>6779.541015625</v>
      </c>
      <c r="N88" s="72">
        <v>5343.32861328125</v>
      </c>
      <c r="O88" s="73"/>
      <c r="P88" s="74"/>
      <c r="Q88" s="74"/>
      <c r="R88" s="98"/>
      <c r="S88" s="48">
        <v>5</v>
      </c>
      <c r="T88" s="48">
        <v>0</v>
      </c>
      <c r="U88" s="98"/>
      <c r="V88" s="50"/>
      <c r="W88" s="50"/>
      <c r="X88" s="50"/>
      <c r="Y88" s="50"/>
      <c r="Z88" s="49"/>
      <c r="AA88" s="69">
        <v>88</v>
      </c>
      <c r="AB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8" s="70"/>
      <c r="AD88" s="86">
        <v>0</v>
      </c>
      <c r="AE88" s="86">
        <v>50740</v>
      </c>
      <c r="AF88" s="86">
        <v>570</v>
      </c>
      <c r="AG88" s="86">
        <v>67</v>
      </c>
      <c r="AH88" s="86"/>
      <c r="AI88" s="86" t="s">
        <v>7017</v>
      </c>
      <c r="AJ88" s="86" t="s">
        <v>8238</v>
      </c>
      <c r="AK88" s="93" t="s">
        <v>8710</v>
      </c>
      <c r="AL88" s="86"/>
      <c r="AM88" s="89">
        <v>42160.649155092593</v>
      </c>
      <c r="AN88" s="86" t="s">
        <v>10559</v>
      </c>
      <c r="AO88" s="93" t="s">
        <v>10645</v>
      </c>
      <c r="AP88" s="86" t="s">
        <v>65</v>
      </c>
      <c r="AQ88" s="48"/>
      <c r="AR88" s="49"/>
      <c r="AS88" s="48"/>
      <c r="AT88" s="49"/>
      <c r="AU88" s="48"/>
      <c r="AV88" s="49"/>
      <c r="AW88" s="48"/>
      <c r="AX88" s="49"/>
      <c r="AY88" s="48"/>
      <c r="AZ88" s="2"/>
      <c r="BA88" s="3"/>
      <c r="BB88" s="3"/>
      <c r="BC88" s="3"/>
      <c r="BD88" s="3"/>
    </row>
    <row r="89" spans="1:56" x14ac:dyDescent="0.25">
      <c r="A89" s="62" t="s">
        <v>1380</v>
      </c>
      <c r="B89" s="63"/>
      <c r="C89" s="63"/>
      <c r="D89" s="64"/>
      <c r="E89" s="66"/>
      <c r="F89" s="109" t="s">
        <v>9026</v>
      </c>
      <c r="G89" s="63"/>
      <c r="H89" s="67"/>
      <c r="I89" s="68"/>
      <c r="J89" s="68"/>
      <c r="K89" s="67" t="s">
        <v>12366</v>
      </c>
      <c r="L89" s="71"/>
      <c r="M89" s="72">
        <v>6753.08837890625</v>
      </c>
      <c r="N89" s="72">
        <v>5541.47900390625</v>
      </c>
      <c r="O89" s="73"/>
      <c r="P89" s="74"/>
      <c r="Q89" s="74"/>
      <c r="R89" s="98"/>
      <c r="S89" s="48">
        <v>5</v>
      </c>
      <c r="T89" s="48">
        <v>0</v>
      </c>
      <c r="U89" s="98"/>
      <c r="V89" s="50"/>
      <c r="W89" s="50"/>
      <c r="X89" s="50"/>
      <c r="Y89" s="50"/>
      <c r="Z89" s="49"/>
      <c r="AA89" s="69">
        <v>89</v>
      </c>
      <c r="AB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9" s="70"/>
      <c r="AD89" s="86">
        <v>23</v>
      </c>
      <c r="AE89" s="86">
        <v>47</v>
      </c>
      <c r="AF89" s="86">
        <v>895</v>
      </c>
      <c r="AG89" s="86">
        <v>568</v>
      </c>
      <c r="AH89" s="86"/>
      <c r="AI89" s="86" t="s">
        <v>7018</v>
      </c>
      <c r="AJ89" s="86" t="s">
        <v>8211</v>
      </c>
      <c r="AK89" s="86"/>
      <c r="AL89" s="86"/>
      <c r="AM89" s="89">
        <v>43988.761643518519</v>
      </c>
      <c r="AN89" s="86" t="s">
        <v>10559</v>
      </c>
      <c r="AO89" s="93" t="s">
        <v>10646</v>
      </c>
      <c r="AP89" s="86" t="s">
        <v>65</v>
      </c>
      <c r="AQ89" s="48"/>
      <c r="AR89" s="49"/>
      <c r="AS89" s="48"/>
      <c r="AT89" s="49"/>
      <c r="AU89" s="48"/>
      <c r="AV89" s="49"/>
      <c r="AW89" s="48"/>
      <c r="AX89" s="49"/>
      <c r="AY89" s="48"/>
      <c r="AZ89" s="2"/>
      <c r="BA89" s="3"/>
      <c r="BB89" s="3"/>
      <c r="BC89" s="3"/>
      <c r="BD89" s="3"/>
    </row>
    <row r="90" spans="1:56" x14ac:dyDescent="0.25">
      <c r="A90" s="62" t="s">
        <v>234</v>
      </c>
      <c r="B90" s="63"/>
      <c r="C90" s="63"/>
      <c r="D90" s="64"/>
      <c r="E90" s="66"/>
      <c r="F90" s="109" t="s">
        <v>9027</v>
      </c>
      <c r="G90" s="63"/>
      <c r="H90" s="67"/>
      <c r="I90" s="68"/>
      <c r="J90" s="68"/>
      <c r="K90" s="67" t="s">
        <v>12367</v>
      </c>
      <c r="L90" s="71"/>
      <c r="M90" s="72">
        <v>3494.212890625</v>
      </c>
      <c r="N90" s="72">
        <v>3906.189208984375</v>
      </c>
      <c r="O90" s="73"/>
      <c r="P90" s="74"/>
      <c r="Q90" s="74"/>
      <c r="R90" s="98"/>
      <c r="S90" s="48">
        <v>0</v>
      </c>
      <c r="T90" s="48">
        <v>2</v>
      </c>
      <c r="U90" s="98"/>
      <c r="V90" s="50"/>
      <c r="W90" s="50"/>
      <c r="X90" s="50"/>
      <c r="Y90" s="50"/>
      <c r="Z90" s="49"/>
      <c r="AA90" s="69">
        <v>90</v>
      </c>
      <c r="AB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0" s="70"/>
      <c r="AD90" s="86">
        <v>84</v>
      </c>
      <c r="AE90" s="86">
        <v>30</v>
      </c>
      <c r="AF90" s="86">
        <v>318</v>
      </c>
      <c r="AG90" s="86">
        <v>42</v>
      </c>
      <c r="AH90" s="86"/>
      <c r="AI90" s="86" t="s">
        <v>7019</v>
      </c>
      <c r="AJ90" s="86"/>
      <c r="AK90" s="93" t="s">
        <v>8711</v>
      </c>
      <c r="AL90" s="86"/>
      <c r="AM90" s="89">
        <v>42330.242719907408</v>
      </c>
      <c r="AN90" s="86" t="s">
        <v>10559</v>
      </c>
      <c r="AO90" s="93" t="s">
        <v>10647</v>
      </c>
      <c r="AP90" s="86" t="s">
        <v>66</v>
      </c>
      <c r="AQ90" s="48">
        <v>0</v>
      </c>
      <c r="AR90" s="49">
        <v>0</v>
      </c>
      <c r="AS90" s="48">
        <v>0</v>
      </c>
      <c r="AT90" s="49">
        <v>0</v>
      </c>
      <c r="AU90" s="48">
        <v>0</v>
      </c>
      <c r="AV90" s="49">
        <v>0</v>
      </c>
      <c r="AW90" s="48">
        <v>92</v>
      </c>
      <c r="AX90" s="49">
        <v>100</v>
      </c>
      <c r="AY90" s="48">
        <v>92</v>
      </c>
      <c r="AZ90" s="2"/>
      <c r="BA90" s="3"/>
      <c r="BB90" s="3"/>
      <c r="BC90" s="3"/>
      <c r="BD90" s="3"/>
    </row>
    <row r="91" spans="1:56" x14ac:dyDescent="0.25">
      <c r="A91" s="62" t="s">
        <v>884</v>
      </c>
      <c r="B91" s="63"/>
      <c r="C91" s="63"/>
      <c r="D91" s="64"/>
      <c r="E91" s="66"/>
      <c r="F91" s="109" t="s">
        <v>9028</v>
      </c>
      <c r="G91" s="63"/>
      <c r="H91" s="67"/>
      <c r="I91" s="68"/>
      <c r="J91" s="68"/>
      <c r="K91" s="67" t="s">
        <v>12368</v>
      </c>
      <c r="L91" s="71"/>
      <c r="M91" s="72">
        <v>3831.83984375</v>
      </c>
      <c r="N91" s="72">
        <v>2241.95556640625</v>
      </c>
      <c r="O91" s="73"/>
      <c r="P91" s="74"/>
      <c r="Q91" s="74"/>
      <c r="R91" s="98"/>
      <c r="S91" s="48">
        <v>2</v>
      </c>
      <c r="T91" s="48">
        <v>1</v>
      </c>
      <c r="U91" s="98"/>
      <c r="V91" s="50"/>
      <c r="W91" s="50"/>
      <c r="X91" s="50"/>
      <c r="Y91" s="50"/>
      <c r="Z91" s="49"/>
      <c r="AA91" s="69">
        <v>91</v>
      </c>
      <c r="AB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1" s="70"/>
      <c r="AD91" s="86">
        <v>75</v>
      </c>
      <c r="AE91" s="86">
        <v>30</v>
      </c>
      <c r="AF91" s="86">
        <v>223</v>
      </c>
      <c r="AG91" s="86">
        <v>196</v>
      </c>
      <c r="AH91" s="86"/>
      <c r="AI91" s="86" t="s">
        <v>7020</v>
      </c>
      <c r="AJ91" s="86"/>
      <c r="AK91" s="86"/>
      <c r="AL91" s="86"/>
      <c r="AM91" s="89">
        <v>44042.270497685182</v>
      </c>
      <c r="AN91" s="86" t="s">
        <v>10559</v>
      </c>
      <c r="AO91" s="93" t="s">
        <v>10648</v>
      </c>
      <c r="AP91" s="86" t="s">
        <v>66</v>
      </c>
      <c r="AQ91" s="48">
        <v>0</v>
      </c>
      <c r="AR91" s="49">
        <v>0</v>
      </c>
      <c r="AS91" s="48">
        <v>0</v>
      </c>
      <c r="AT91" s="49">
        <v>0</v>
      </c>
      <c r="AU91" s="48">
        <v>0</v>
      </c>
      <c r="AV91" s="49">
        <v>0</v>
      </c>
      <c r="AW91" s="48">
        <v>44</v>
      </c>
      <c r="AX91" s="49">
        <v>100</v>
      </c>
      <c r="AY91" s="48">
        <v>44</v>
      </c>
      <c r="AZ91" s="2"/>
      <c r="BA91" s="3"/>
      <c r="BB91" s="3"/>
      <c r="BC91" s="3"/>
      <c r="BD91" s="3"/>
    </row>
    <row r="92" spans="1:56" x14ac:dyDescent="0.25">
      <c r="A92" s="62" t="s">
        <v>235</v>
      </c>
      <c r="B92" s="63"/>
      <c r="C92" s="63"/>
      <c r="D92" s="64"/>
      <c r="E92" s="66"/>
      <c r="F92" s="109" t="s">
        <v>9029</v>
      </c>
      <c r="G92" s="63"/>
      <c r="H92" s="67"/>
      <c r="I92" s="68"/>
      <c r="J92" s="68"/>
      <c r="K92" s="67" t="s">
        <v>12369</v>
      </c>
      <c r="L92" s="71"/>
      <c r="M92" s="72">
        <v>5362.916015625</v>
      </c>
      <c r="N92" s="72">
        <v>5002.8310546875</v>
      </c>
      <c r="O92" s="73"/>
      <c r="P92" s="74"/>
      <c r="Q92" s="74"/>
      <c r="R92" s="98"/>
      <c r="S92" s="48">
        <v>0</v>
      </c>
      <c r="T92" s="48">
        <v>1</v>
      </c>
      <c r="U92" s="98"/>
      <c r="V92" s="50"/>
      <c r="W92" s="50"/>
      <c r="X92" s="50"/>
      <c r="Y92" s="50"/>
      <c r="Z92" s="49"/>
      <c r="AA92" s="69">
        <v>92</v>
      </c>
      <c r="AB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2" s="70"/>
      <c r="AD92" s="86">
        <v>34</v>
      </c>
      <c r="AE92" s="86">
        <v>25</v>
      </c>
      <c r="AF92" s="86">
        <v>2062</v>
      </c>
      <c r="AG92" s="86">
        <v>2101</v>
      </c>
      <c r="AH92" s="86"/>
      <c r="AI92" s="86"/>
      <c r="AJ92" s="86"/>
      <c r="AK92" s="86"/>
      <c r="AL92" s="86"/>
      <c r="AM92" s="89">
        <v>43530.268541666665</v>
      </c>
      <c r="AN92" s="86" t="s">
        <v>10559</v>
      </c>
      <c r="AO92" s="93" t="s">
        <v>10649</v>
      </c>
      <c r="AP92" s="86" t="s">
        <v>66</v>
      </c>
      <c r="AQ92" s="48">
        <v>0</v>
      </c>
      <c r="AR92" s="49">
        <v>0</v>
      </c>
      <c r="AS92" s="48">
        <v>0</v>
      </c>
      <c r="AT92" s="49">
        <v>0</v>
      </c>
      <c r="AU92" s="48">
        <v>0</v>
      </c>
      <c r="AV92" s="49">
        <v>0</v>
      </c>
      <c r="AW92" s="48">
        <v>44</v>
      </c>
      <c r="AX92" s="49">
        <v>100</v>
      </c>
      <c r="AY92" s="48">
        <v>44</v>
      </c>
      <c r="AZ92" s="2"/>
      <c r="BA92" s="3"/>
      <c r="BB92" s="3"/>
      <c r="BC92" s="3"/>
      <c r="BD92" s="3"/>
    </row>
    <row r="93" spans="1:56" x14ac:dyDescent="0.25">
      <c r="A93" s="62" t="s">
        <v>1381</v>
      </c>
      <c r="B93" s="63"/>
      <c r="C93" s="63"/>
      <c r="D93" s="64"/>
      <c r="E93" s="66"/>
      <c r="F93" s="109" t="s">
        <v>9030</v>
      </c>
      <c r="G93" s="63"/>
      <c r="H93" s="67"/>
      <c r="I93" s="68"/>
      <c r="J93" s="68"/>
      <c r="K93" s="67" t="s">
        <v>12370</v>
      </c>
      <c r="L93" s="71"/>
      <c r="M93" s="72">
        <v>5409.56591796875</v>
      </c>
      <c r="N93" s="72">
        <v>5045.59423828125</v>
      </c>
      <c r="O93" s="73"/>
      <c r="P93" s="74"/>
      <c r="Q93" s="74"/>
      <c r="R93" s="98"/>
      <c r="S93" s="48">
        <v>1</v>
      </c>
      <c r="T93" s="48">
        <v>0</v>
      </c>
      <c r="U93" s="98"/>
      <c r="V93" s="50"/>
      <c r="W93" s="50"/>
      <c r="X93" s="50"/>
      <c r="Y93" s="50"/>
      <c r="Z93" s="49"/>
      <c r="AA93" s="69">
        <v>93</v>
      </c>
      <c r="AB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3" s="70"/>
      <c r="AD93" s="86">
        <v>1447</v>
      </c>
      <c r="AE93" s="86">
        <v>942</v>
      </c>
      <c r="AF93" s="86">
        <v>513</v>
      </c>
      <c r="AG93" s="86">
        <v>1523</v>
      </c>
      <c r="AH93" s="86"/>
      <c r="AI93" s="86" t="s">
        <v>7021</v>
      </c>
      <c r="AJ93" s="86" t="s">
        <v>8202</v>
      </c>
      <c r="AK93" s="93" t="s">
        <v>8712</v>
      </c>
      <c r="AL93" s="86"/>
      <c r="AM93" s="89">
        <v>40738.379270833335</v>
      </c>
      <c r="AN93" s="86" t="s">
        <v>10559</v>
      </c>
      <c r="AO93" s="93" t="s">
        <v>10650</v>
      </c>
      <c r="AP93" s="86" t="s">
        <v>65</v>
      </c>
      <c r="AQ93" s="48"/>
      <c r="AR93" s="49"/>
      <c r="AS93" s="48"/>
      <c r="AT93" s="49"/>
      <c r="AU93" s="48"/>
      <c r="AV93" s="49"/>
      <c r="AW93" s="48"/>
      <c r="AX93" s="49"/>
      <c r="AY93" s="48"/>
      <c r="AZ93" s="2"/>
      <c r="BA93" s="3"/>
      <c r="BB93" s="3"/>
      <c r="BC93" s="3"/>
      <c r="BD93" s="3"/>
    </row>
    <row r="94" spans="1:56" x14ac:dyDescent="0.25">
      <c r="A94" s="62" t="s">
        <v>236</v>
      </c>
      <c r="B94" s="63"/>
      <c r="C94" s="63"/>
      <c r="D94" s="64"/>
      <c r="E94" s="66"/>
      <c r="F94" s="109" t="s">
        <v>9031</v>
      </c>
      <c r="G94" s="63"/>
      <c r="H94" s="67"/>
      <c r="I94" s="68"/>
      <c r="J94" s="68"/>
      <c r="K94" s="67" t="s">
        <v>12371</v>
      </c>
      <c r="L94" s="71"/>
      <c r="M94" s="72">
        <v>5296.00732421875</v>
      </c>
      <c r="N94" s="72">
        <v>5792.759765625</v>
      </c>
      <c r="O94" s="73"/>
      <c r="P94" s="74"/>
      <c r="Q94" s="74"/>
      <c r="R94" s="98"/>
      <c r="S94" s="48">
        <v>0</v>
      </c>
      <c r="T94" s="48">
        <v>1</v>
      </c>
      <c r="U94" s="98"/>
      <c r="V94" s="50"/>
      <c r="W94" s="50"/>
      <c r="X94" s="50"/>
      <c r="Y94" s="50"/>
      <c r="Z94" s="49"/>
      <c r="AA94" s="69">
        <v>94</v>
      </c>
      <c r="AB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4" s="70"/>
      <c r="AD94" s="86">
        <v>1181</v>
      </c>
      <c r="AE94" s="86">
        <v>534</v>
      </c>
      <c r="AF94" s="86">
        <v>19032</v>
      </c>
      <c r="AG94" s="86">
        <v>71647</v>
      </c>
      <c r="AH94" s="86"/>
      <c r="AI94" s="86" t="s">
        <v>7022</v>
      </c>
      <c r="AJ94" s="86"/>
      <c r="AK94" s="86"/>
      <c r="AL94" s="86"/>
      <c r="AM94" s="89">
        <v>43500.662743055553</v>
      </c>
      <c r="AN94" s="86" t="s">
        <v>10559</v>
      </c>
      <c r="AO94" s="93" t="s">
        <v>10651</v>
      </c>
      <c r="AP94" s="86" t="s">
        <v>66</v>
      </c>
      <c r="AQ94" s="48">
        <v>0</v>
      </c>
      <c r="AR94" s="49">
        <v>0</v>
      </c>
      <c r="AS94" s="48">
        <v>0</v>
      </c>
      <c r="AT94" s="49">
        <v>0</v>
      </c>
      <c r="AU94" s="48">
        <v>0</v>
      </c>
      <c r="AV94" s="49">
        <v>0</v>
      </c>
      <c r="AW94" s="48">
        <v>29</v>
      </c>
      <c r="AX94" s="49">
        <v>100</v>
      </c>
      <c r="AY94" s="48">
        <v>29</v>
      </c>
      <c r="AZ94" s="2"/>
      <c r="BA94" s="3"/>
      <c r="BB94" s="3"/>
      <c r="BC94" s="3"/>
      <c r="BD94" s="3"/>
    </row>
    <row r="95" spans="1:56" x14ac:dyDescent="0.25">
      <c r="A95" s="62" t="s">
        <v>237</v>
      </c>
      <c r="B95" s="63"/>
      <c r="C95" s="63"/>
      <c r="D95" s="64"/>
      <c r="E95" s="66"/>
      <c r="F95" s="109" t="s">
        <v>9032</v>
      </c>
      <c r="G95" s="63"/>
      <c r="H95" s="67"/>
      <c r="I95" s="68"/>
      <c r="J95" s="68"/>
      <c r="K95" s="67" t="s">
        <v>12372</v>
      </c>
      <c r="L95" s="71"/>
      <c r="M95" s="72">
        <v>4092.235107421875</v>
      </c>
      <c r="N95" s="72">
        <v>1274.5694580078125</v>
      </c>
      <c r="O95" s="73"/>
      <c r="P95" s="74"/>
      <c r="Q95" s="74"/>
      <c r="R95" s="98"/>
      <c r="S95" s="48">
        <v>0</v>
      </c>
      <c r="T95" s="48">
        <v>2</v>
      </c>
      <c r="U95" s="98"/>
      <c r="V95" s="50"/>
      <c r="W95" s="50"/>
      <c r="X95" s="50"/>
      <c r="Y95" s="50"/>
      <c r="Z95" s="49"/>
      <c r="AA95" s="69">
        <v>95</v>
      </c>
      <c r="AB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5" s="70"/>
      <c r="AD95" s="86">
        <v>125</v>
      </c>
      <c r="AE95" s="86">
        <v>29</v>
      </c>
      <c r="AF95" s="86">
        <v>34</v>
      </c>
      <c r="AG95" s="86">
        <v>75</v>
      </c>
      <c r="AH95" s="86"/>
      <c r="AI95" s="86" t="s">
        <v>7023</v>
      </c>
      <c r="AJ95" s="86"/>
      <c r="AK95" s="86"/>
      <c r="AL95" s="86"/>
      <c r="AM95" s="89">
        <v>44015.38077546296</v>
      </c>
      <c r="AN95" s="86" t="s">
        <v>10559</v>
      </c>
      <c r="AO95" s="93" t="s">
        <v>10652</v>
      </c>
      <c r="AP95" s="86" t="s">
        <v>66</v>
      </c>
      <c r="AQ95" s="48">
        <v>0</v>
      </c>
      <c r="AR95" s="49">
        <v>0</v>
      </c>
      <c r="AS95" s="48">
        <v>0</v>
      </c>
      <c r="AT95" s="49">
        <v>0</v>
      </c>
      <c r="AU95" s="48">
        <v>0</v>
      </c>
      <c r="AV95" s="49">
        <v>0</v>
      </c>
      <c r="AW95" s="48">
        <v>42</v>
      </c>
      <c r="AX95" s="49">
        <v>100</v>
      </c>
      <c r="AY95" s="48">
        <v>42</v>
      </c>
      <c r="AZ95" s="2"/>
      <c r="BA95" s="3"/>
      <c r="BB95" s="3"/>
      <c r="BC95" s="3"/>
      <c r="BD95" s="3"/>
    </row>
    <row r="96" spans="1:56" x14ac:dyDescent="0.25">
      <c r="A96" s="62" t="s">
        <v>1382</v>
      </c>
      <c r="B96" s="63"/>
      <c r="C96" s="63"/>
      <c r="D96" s="64"/>
      <c r="E96" s="66"/>
      <c r="F96" s="109" t="s">
        <v>9033</v>
      </c>
      <c r="G96" s="63"/>
      <c r="H96" s="67"/>
      <c r="I96" s="68"/>
      <c r="J96" s="68"/>
      <c r="K96" s="67" t="s">
        <v>12373</v>
      </c>
      <c r="L96" s="71"/>
      <c r="M96" s="72">
        <v>3732.929931640625</v>
      </c>
      <c r="N96" s="72">
        <v>383.65420532226563</v>
      </c>
      <c r="O96" s="73"/>
      <c r="P96" s="74"/>
      <c r="Q96" s="74"/>
      <c r="R96" s="98"/>
      <c r="S96" s="48">
        <v>1</v>
      </c>
      <c r="T96" s="48">
        <v>0</v>
      </c>
      <c r="U96" s="98"/>
      <c r="V96" s="50"/>
      <c r="W96" s="50"/>
      <c r="X96" s="50"/>
      <c r="Y96" s="50"/>
      <c r="Z96" s="49"/>
      <c r="AA96" s="69">
        <v>96</v>
      </c>
      <c r="AB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6" s="70"/>
      <c r="AD96" s="86">
        <v>42</v>
      </c>
      <c r="AE96" s="86">
        <v>144</v>
      </c>
      <c r="AF96" s="86">
        <v>1898</v>
      </c>
      <c r="AG96" s="86">
        <v>1683</v>
      </c>
      <c r="AH96" s="86"/>
      <c r="AI96" s="86" t="s">
        <v>7024</v>
      </c>
      <c r="AJ96" s="86" t="s">
        <v>8239</v>
      </c>
      <c r="AK96" s="93" t="s">
        <v>8713</v>
      </c>
      <c r="AL96" s="86"/>
      <c r="AM96" s="89">
        <v>41388.634363425925</v>
      </c>
      <c r="AN96" s="86" t="s">
        <v>10559</v>
      </c>
      <c r="AO96" s="93" t="s">
        <v>10653</v>
      </c>
      <c r="AP96" s="86" t="s">
        <v>65</v>
      </c>
      <c r="AQ96" s="48"/>
      <c r="AR96" s="49"/>
      <c r="AS96" s="48"/>
      <c r="AT96" s="49"/>
      <c r="AU96" s="48"/>
      <c r="AV96" s="49"/>
      <c r="AW96" s="48"/>
      <c r="AX96" s="49"/>
      <c r="AY96" s="48"/>
      <c r="AZ96" s="2"/>
      <c r="BA96" s="3"/>
      <c r="BB96" s="3"/>
      <c r="BC96" s="3"/>
      <c r="BD96" s="3"/>
    </row>
    <row r="97" spans="1:56" x14ac:dyDescent="0.25">
      <c r="A97" s="62" t="s">
        <v>1383</v>
      </c>
      <c r="B97" s="63"/>
      <c r="C97" s="63"/>
      <c r="D97" s="64"/>
      <c r="E97" s="66"/>
      <c r="F97" s="109" t="s">
        <v>9034</v>
      </c>
      <c r="G97" s="63"/>
      <c r="H97" s="67"/>
      <c r="I97" s="68"/>
      <c r="J97" s="68"/>
      <c r="K97" s="67" t="s">
        <v>12374</v>
      </c>
      <c r="L97" s="71"/>
      <c r="M97" s="72">
        <v>3671.02490234375</v>
      </c>
      <c r="N97" s="72">
        <v>2434.843017578125</v>
      </c>
      <c r="O97" s="73"/>
      <c r="P97" s="74"/>
      <c r="Q97" s="74"/>
      <c r="R97" s="98"/>
      <c r="S97" s="48">
        <v>8</v>
      </c>
      <c r="T97" s="48">
        <v>0</v>
      </c>
      <c r="U97" s="98"/>
      <c r="V97" s="50"/>
      <c r="W97" s="50"/>
      <c r="X97" s="50"/>
      <c r="Y97" s="50"/>
      <c r="Z97" s="49"/>
      <c r="AA97" s="69">
        <v>97</v>
      </c>
      <c r="AB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7" s="70"/>
      <c r="AD97" s="86">
        <v>97</v>
      </c>
      <c r="AE97" s="86">
        <v>1068</v>
      </c>
      <c r="AF97" s="86">
        <v>1151</v>
      </c>
      <c r="AG97" s="86">
        <v>603</v>
      </c>
      <c r="AH97" s="86"/>
      <c r="AI97" s="86" t="s">
        <v>7025</v>
      </c>
      <c r="AJ97" s="86" t="s">
        <v>8204</v>
      </c>
      <c r="AK97" s="86"/>
      <c r="AL97" s="86"/>
      <c r="AM97" s="89">
        <v>43505.339548611111</v>
      </c>
      <c r="AN97" s="86" t="s">
        <v>10559</v>
      </c>
      <c r="AO97" s="93" t="s">
        <v>10654</v>
      </c>
      <c r="AP97" s="86" t="s">
        <v>65</v>
      </c>
      <c r="AQ97" s="48"/>
      <c r="AR97" s="49"/>
      <c r="AS97" s="48"/>
      <c r="AT97" s="49"/>
      <c r="AU97" s="48"/>
      <c r="AV97" s="49"/>
      <c r="AW97" s="48"/>
      <c r="AX97" s="49"/>
      <c r="AY97" s="48"/>
      <c r="AZ97" s="2"/>
      <c r="BA97" s="3"/>
      <c r="BB97" s="3"/>
      <c r="BC97" s="3"/>
      <c r="BD97" s="3"/>
    </row>
    <row r="98" spans="1:56" x14ac:dyDescent="0.25">
      <c r="A98" s="62" t="s">
        <v>238</v>
      </c>
      <c r="B98" s="63"/>
      <c r="C98" s="63"/>
      <c r="D98" s="64"/>
      <c r="E98" s="66"/>
      <c r="F98" s="109" t="s">
        <v>9035</v>
      </c>
      <c r="G98" s="63"/>
      <c r="H98" s="67"/>
      <c r="I98" s="68"/>
      <c r="J98" s="68"/>
      <c r="K98" s="67" t="s">
        <v>12375</v>
      </c>
      <c r="L98" s="71"/>
      <c r="M98" s="72">
        <v>4956.01123046875</v>
      </c>
      <c r="N98" s="72">
        <v>5609.13623046875</v>
      </c>
      <c r="O98" s="73"/>
      <c r="P98" s="74"/>
      <c r="Q98" s="74"/>
      <c r="R98" s="98"/>
      <c r="S98" s="48">
        <v>0</v>
      </c>
      <c r="T98" s="48">
        <v>1</v>
      </c>
      <c r="U98" s="98"/>
      <c r="V98" s="50"/>
      <c r="W98" s="50"/>
      <c r="X98" s="50"/>
      <c r="Y98" s="50"/>
      <c r="Z98" s="49"/>
      <c r="AA98" s="69">
        <v>98</v>
      </c>
      <c r="AB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8" s="70"/>
      <c r="AD98" s="86">
        <v>854</v>
      </c>
      <c r="AE98" s="86">
        <v>132</v>
      </c>
      <c r="AF98" s="86">
        <v>3647</v>
      </c>
      <c r="AG98" s="86">
        <v>4782</v>
      </c>
      <c r="AH98" s="86"/>
      <c r="AI98" s="86" t="s">
        <v>7026</v>
      </c>
      <c r="AJ98" s="86"/>
      <c r="AK98" s="86"/>
      <c r="AL98" s="86"/>
      <c r="AM98" s="89">
        <v>43848.494537037041</v>
      </c>
      <c r="AN98" s="86" t="s">
        <v>10559</v>
      </c>
      <c r="AO98" s="93" t="s">
        <v>10655</v>
      </c>
      <c r="AP98" s="86" t="s">
        <v>66</v>
      </c>
      <c r="AQ98" s="48">
        <v>0</v>
      </c>
      <c r="AR98" s="49">
        <v>0</v>
      </c>
      <c r="AS98" s="48">
        <v>0</v>
      </c>
      <c r="AT98" s="49">
        <v>0</v>
      </c>
      <c r="AU98" s="48">
        <v>0</v>
      </c>
      <c r="AV98" s="49">
        <v>0</v>
      </c>
      <c r="AW98" s="48">
        <v>73</v>
      </c>
      <c r="AX98" s="49">
        <v>100</v>
      </c>
      <c r="AY98" s="48">
        <v>73</v>
      </c>
      <c r="AZ98" s="2"/>
      <c r="BA98" s="3"/>
      <c r="BB98" s="3"/>
      <c r="BC98" s="3"/>
      <c r="BD98" s="3"/>
    </row>
    <row r="99" spans="1:56" x14ac:dyDescent="0.25">
      <c r="A99" s="62" t="s">
        <v>239</v>
      </c>
      <c r="B99" s="63"/>
      <c r="C99" s="63"/>
      <c r="D99" s="64"/>
      <c r="E99" s="66"/>
      <c r="F99" s="109" t="s">
        <v>9036</v>
      </c>
      <c r="G99" s="63"/>
      <c r="H99" s="67"/>
      <c r="I99" s="68"/>
      <c r="J99" s="68"/>
      <c r="K99" s="67" t="s">
        <v>12376</v>
      </c>
      <c r="L99" s="71"/>
      <c r="M99" s="72">
        <v>4643.81298828125</v>
      </c>
      <c r="N99" s="72">
        <v>7245.53271484375</v>
      </c>
      <c r="O99" s="73"/>
      <c r="P99" s="74"/>
      <c r="Q99" s="74"/>
      <c r="R99" s="98"/>
      <c r="S99" s="48">
        <v>0</v>
      </c>
      <c r="T99" s="48">
        <v>2</v>
      </c>
      <c r="U99" s="98"/>
      <c r="V99" s="50"/>
      <c r="W99" s="50"/>
      <c r="X99" s="50"/>
      <c r="Y99" s="50"/>
      <c r="Z99" s="49"/>
      <c r="AA99" s="69">
        <v>99</v>
      </c>
      <c r="AB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9" s="70"/>
      <c r="AD99" s="86">
        <v>3039</v>
      </c>
      <c r="AE99" s="86">
        <v>1141</v>
      </c>
      <c r="AF99" s="86">
        <v>33470</v>
      </c>
      <c r="AG99" s="86">
        <v>40042</v>
      </c>
      <c r="AH99" s="86"/>
      <c r="AI99" s="93" t="s">
        <v>7027</v>
      </c>
      <c r="AJ99" s="86" t="s">
        <v>8240</v>
      </c>
      <c r="AK99" s="86"/>
      <c r="AL99" s="86"/>
      <c r="AM99" s="89">
        <v>42819.675243055557</v>
      </c>
      <c r="AN99" s="86" t="s">
        <v>10559</v>
      </c>
      <c r="AO99" s="93" t="s">
        <v>10656</v>
      </c>
      <c r="AP99" s="86" t="s">
        <v>66</v>
      </c>
      <c r="AQ99" s="48">
        <v>0</v>
      </c>
      <c r="AR99" s="49">
        <v>0</v>
      </c>
      <c r="AS99" s="48">
        <v>0</v>
      </c>
      <c r="AT99" s="49">
        <v>0</v>
      </c>
      <c r="AU99" s="48">
        <v>0</v>
      </c>
      <c r="AV99" s="49">
        <v>0</v>
      </c>
      <c r="AW99" s="48">
        <v>42</v>
      </c>
      <c r="AX99" s="49">
        <v>100</v>
      </c>
      <c r="AY99" s="48">
        <v>42</v>
      </c>
      <c r="AZ99" s="2"/>
      <c r="BA99" s="3"/>
      <c r="BB99" s="3"/>
      <c r="BC99" s="3"/>
      <c r="BD99" s="3"/>
    </row>
    <row r="100" spans="1:56" x14ac:dyDescent="0.25">
      <c r="A100" s="62" t="s">
        <v>240</v>
      </c>
      <c r="B100" s="63"/>
      <c r="C100" s="63"/>
      <c r="D100" s="64"/>
      <c r="E100" s="66"/>
      <c r="F100" s="109" t="s">
        <v>9037</v>
      </c>
      <c r="G100" s="63"/>
      <c r="H100" s="67"/>
      <c r="I100" s="68"/>
      <c r="J100" s="68"/>
      <c r="K100" s="67" t="s">
        <v>12377</v>
      </c>
      <c r="L100" s="71"/>
      <c r="M100" s="72">
        <v>4131.150390625</v>
      </c>
      <c r="N100" s="72">
        <v>2865.626220703125</v>
      </c>
      <c r="O100" s="73"/>
      <c r="P100" s="74"/>
      <c r="Q100" s="74"/>
      <c r="R100" s="98"/>
      <c r="S100" s="48">
        <v>0</v>
      </c>
      <c r="T100" s="48">
        <v>4</v>
      </c>
      <c r="U100" s="98"/>
      <c r="V100" s="50"/>
      <c r="W100" s="50"/>
      <c r="X100" s="50"/>
      <c r="Y100" s="50"/>
      <c r="Z100" s="49"/>
      <c r="AA100" s="69">
        <v>100</v>
      </c>
      <c r="AB1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0" s="70"/>
      <c r="AD100" s="86">
        <v>27</v>
      </c>
      <c r="AE100" s="86">
        <v>15</v>
      </c>
      <c r="AF100" s="86">
        <v>126</v>
      </c>
      <c r="AG100" s="86">
        <v>4</v>
      </c>
      <c r="AH100" s="86"/>
      <c r="AI100" s="86"/>
      <c r="AJ100" s="86"/>
      <c r="AK100" s="86"/>
      <c r="AL100" s="86"/>
      <c r="AM100" s="89">
        <v>44006.573599537034</v>
      </c>
      <c r="AN100" s="86" t="s">
        <v>10559</v>
      </c>
      <c r="AO100" s="93" t="s">
        <v>10657</v>
      </c>
      <c r="AP100" s="86" t="s">
        <v>66</v>
      </c>
      <c r="AQ100" s="48">
        <v>0</v>
      </c>
      <c r="AR100" s="49">
        <v>0</v>
      </c>
      <c r="AS100" s="48">
        <v>1</v>
      </c>
      <c r="AT100" s="49">
        <v>2.3809523809523809</v>
      </c>
      <c r="AU100" s="48">
        <v>0</v>
      </c>
      <c r="AV100" s="49">
        <v>0</v>
      </c>
      <c r="AW100" s="48">
        <v>41</v>
      </c>
      <c r="AX100" s="49">
        <v>97.61904761904762</v>
      </c>
      <c r="AY100" s="48">
        <v>42</v>
      </c>
      <c r="AZ100" s="2"/>
      <c r="BA100" s="3"/>
      <c r="BB100" s="3"/>
      <c r="BC100" s="3"/>
      <c r="BD100" s="3"/>
    </row>
    <row r="101" spans="1:56" x14ac:dyDescent="0.25">
      <c r="A101" s="62" t="s">
        <v>1384</v>
      </c>
      <c r="B101" s="63"/>
      <c r="C101" s="63"/>
      <c r="D101" s="64"/>
      <c r="E101" s="66"/>
      <c r="F101" s="109" t="s">
        <v>9038</v>
      </c>
      <c r="G101" s="63"/>
      <c r="H101" s="67"/>
      <c r="I101" s="68"/>
      <c r="J101" s="68"/>
      <c r="K101" s="67" t="s">
        <v>12378</v>
      </c>
      <c r="L101" s="71"/>
      <c r="M101" s="72">
        <v>3917.9189453125</v>
      </c>
      <c r="N101" s="72">
        <v>1730.350830078125</v>
      </c>
      <c r="O101" s="73"/>
      <c r="P101" s="74"/>
      <c r="Q101" s="74"/>
      <c r="R101" s="98"/>
      <c r="S101" s="48">
        <v>5</v>
      </c>
      <c r="T101" s="48">
        <v>0</v>
      </c>
      <c r="U101" s="98"/>
      <c r="V101" s="50"/>
      <c r="W101" s="50"/>
      <c r="X101" s="50"/>
      <c r="Y101" s="50"/>
      <c r="Z101" s="49"/>
      <c r="AA101" s="69">
        <v>101</v>
      </c>
      <c r="AB1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1" s="70"/>
      <c r="AD101" s="86">
        <v>251</v>
      </c>
      <c r="AE101" s="86">
        <v>2913041</v>
      </c>
      <c r="AF101" s="86">
        <v>8044</v>
      </c>
      <c r="AG101" s="86">
        <v>767</v>
      </c>
      <c r="AH101" s="86"/>
      <c r="AI101" s="86" t="s">
        <v>7028</v>
      </c>
      <c r="AJ101" s="86" t="s">
        <v>8241</v>
      </c>
      <c r="AK101" s="93" t="s">
        <v>8714</v>
      </c>
      <c r="AL101" s="86"/>
      <c r="AM101" s="89">
        <v>41808.247349537036</v>
      </c>
      <c r="AN101" s="86" t="s">
        <v>10559</v>
      </c>
      <c r="AO101" s="93" t="s">
        <v>10658</v>
      </c>
      <c r="AP101" s="86" t="s">
        <v>65</v>
      </c>
      <c r="AQ101" s="48"/>
      <c r="AR101" s="49"/>
      <c r="AS101" s="48"/>
      <c r="AT101" s="49"/>
      <c r="AU101" s="48"/>
      <c r="AV101" s="49"/>
      <c r="AW101" s="48"/>
      <c r="AX101" s="49"/>
      <c r="AY101" s="48"/>
      <c r="AZ101" s="2"/>
      <c r="BA101" s="3"/>
      <c r="BB101" s="3"/>
      <c r="BC101" s="3"/>
      <c r="BD101" s="3"/>
    </row>
    <row r="102" spans="1:56" x14ac:dyDescent="0.25">
      <c r="A102" s="62" t="s">
        <v>1385</v>
      </c>
      <c r="B102" s="63"/>
      <c r="C102" s="63"/>
      <c r="D102" s="64"/>
      <c r="E102" s="66"/>
      <c r="F102" s="109" t="s">
        <v>9039</v>
      </c>
      <c r="G102" s="63"/>
      <c r="H102" s="67"/>
      <c r="I102" s="68"/>
      <c r="J102" s="68"/>
      <c r="K102" s="67" t="s">
        <v>12379</v>
      </c>
      <c r="L102" s="71"/>
      <c r="M102" s="72">
        <v>4498.08203125</v>
      </c>
      <c r="N102" s="72">
        <v>3715.937744140625</v>
      </c>
      <c r="O102" s="73"/>
      <c r="P102" s="74"/>
      <c r="Q102" s="74"/>
      <c r="R102" s="98"/>
      <c r="S102" s="48">
        <v>14</v>
      </c>
      <c r="T102" s="48">
        <v>0</v>
      </c>
      <c r="U102" s="98"/>
      <c r="V102" s="50"/>
      <c r="W102" s="50"/>
      <c r="X102" s="50"/>
      <c r="Y102" s="50"/>
      <c r="Z102" s="49"/>
      <c r="AA102" s="69">
        <v>102</v>
      </c>
      <c r="AB1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2" s="70"/>
      <c r="AD102" s="86">
        <v>486</v>
      </c>
      <c r="AE102" s="86">
        <v>38563306</v>
      </c>
      <c r="AF102" s="86">
        <v>27182</v>
      </c>
      <c r="AG102" s="86">
        <v>0</v>
      </c>
      <c r="AH102" s="86"/>
      <c r="AI102" s="86" t="s">
        <v>7029</v>
      </c>
      <c r="AJ102" s="86" t="s">
        <v>8204</v>
      </c>
      <c r="AK102" s="93" t="s">
        <v>8715</v>
      </c>
      <c r="AL102" s="86"/>
      <c r="AM102" s="89">
        <v>40931.267268518517</v>
      </c>
      <c r="AN102" s="86" t="s">
        <v>10559</v>
      </c>
      <c r="AO102" s="93" t="s">
        <v>10659</v>
      </c>
      <c r="AP102" s="86" t="s">
        <v>65</v>
      </c>
      <c r="AQ102" s="48"/>
      <c r="AR102" s="49"/>
      <c r="AS102" s="48"/>
      <c r="AT102" s="49"/>
      <c r="AU102" s="48"/>
      <c r="AV102" s="49"/>
      <c r="AW102" s="48"/>
      <c r="AX102" s="49"/>
      <c r="AY102" s="48"/>
      <c r="AZ102" s="2"/>
      <c r="BA102" s="3"/>
      <c r="BB102" s="3"/>
      <c r="BC102" s="3"/>
      <c r="BD102" s="3"/>
    </row>
    <row r="103" spans="1:56" x14ac:dyDescent="0.25">
      <c r="A103" s="62" t="s">
        <v>1386</v>
      </c>
      <c r="B103" s="63"/>
      <c r="C103" s="63"/>
      <c r="D103" s="64"/>
      <c r="E103" s="66"/>
      <c r="F103" s="109" t="s">
        <v>9040</v>
      </c>
      <c r="G103" s="63"/>
      <c r="H103" s="67"/>
      <c r="I103" s="68"/>
      <c r="J103" s="68"/>
      <c r="K103" s="67" t="s">
        <v>12380</v>
      </c>
      <c r="L103" s="71"/>
      <c r="M103" s="72">
        <v>4283.92138671875</v>
      </c>
      <c r="N103" s="72">
        <v>3825.493408203125</v>
      </c>
      <c r="O103" s="73"/>
      <c r="P103" s="74"/>
      <c r="Q103" s="74"/>
      <c r="R103" s="98"/>
      <c r="S103" s="48">
        <v>20</v>
      </c>
      <c r="T103" s="48">
        <v>0</v>
      </c>
      <c r="U103" s="98"/>
      <c r="V103" s="50"/>
      <c r="W103" s="50"/>
      <c r="X103" s="50"/>
      <c r="Y103" s="50"/>
      <c r="Z103" s="49"/>
      <c r="AA103" s="69">
        <v>103</v>
      </c>
      <c r="AB1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3" s="70"/>
      <c r="AD103" s="86">
        <v>2351</v>
      </c>
      <c r="AE103" s="86">
        <v>62015062</v>
      </c>
      <c r="AF103" s="86">
        <v>27313</v>
      </c>
      <c r="AG103" s="86">
        <v>0</v>
      </c>
      <c r="AH103" s="86"/>
      <c r="AI103" s="86" t="s">
        <v>7030</v>
      </c>
      <c r="AJ103" s="86" t="s">
        <v>8204</v>
      </c>
      <c r="AK103" s="93" t="s">
        <v>8716</v>
      </c>
      <c r="AL103" s="86"/>
      <c r="AM103" s="89">
        <v>39823.72148148148</v>
      </c>
      <c r="AN103" s="86" t="s">
        <v>10559</v>
      </c>
      <c r="AO103" s="93" t="s">
        <v>10660</v>
      </c>
      <c r="AP103" s="86" t="s">
        <v>65</v>
      </c>
      <c r="AQ103" s="48"/>
      <c r="AR103" s="49"/>
      <c r="AS103" s="48"/>
      <c r="AT103" s="49"/>
      <c r="AU103" s="48"/>
      <c r="AV103" s="49"/>
      <c r="AW103" s="48"/>
      <c r="AX103" s="49"/>
      <c r="AY103" s="48"/>
      <c r="AZ103" s="2"/>
      <c r="BA103" s="3"/>
      <c r="BB103" s="3"/>
      <c r="BC103" s="3"/>
      <c r="BD103" s="3"/>
    </row>
    <row r="104" spans="1:56" x14ac:dyDescent="0.25">
      <c r="A104" s="62" t="s">
        <v>241</v>
      </c>
      <c r="B104" s="63"/>
      <c r="C104" s="63"/>
      <c r="D104" s="64"/>
      <c r="E104" s="66"/>
      <c r="F104" s="109" t="s">
        <v>9041</v>
      </c>
      <c r="G104" s="63"/>
      <c r="H104" s="67"/>
      <c r="I104" s="68"/>
      <c r="J104" s="68"/>
      <c r="K104" s="67" t="s">
        <v>12381</v>
      </c>
      <c r="L104" s="71"/>
      <c r="M104" s="72">
        <v>3550.26416015625</v>
      </c>
      <c r="N104" s="72">
        <v>6022.083984375</v>
      </c>
      <c r="O104" s="73"/>
      <c r="P104" s="74"/>
      <c r="Q104" s="74"/>
      <c r="R104" s="98"/>
      <c r="S104" s="48">
        <v>0</v>
      </c>
      <c r="T104" s="48">
        <v>1</v>
      </c>
      <c r="U104" s="98"/>
      <c r="V104" s="50"/>
      <c r="W104" s="50"/>
      <c r="X104" s="50"/>
      <c r="Y104" s="50"/>
      <c r="Z104" s="49"/>
      <c r="AA104" s="69">
        <v>104</v>
      </c>
      <c r="AB1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4" s="70"/>
      <c r="AD104" s="86">
        <v>15</v>
      </c>
      <c r="AE104" s="86">
        <v>2</v>
      </c>
      <c r="AF104" s="86">
        <v>1019</v>
      </c>
      <c r="AG104" s="86">
        <v>1083</v>
      </c>
      <c r="AH104" s="86"/>
      <c r="AI104" s="86" t="s">
        <v>7031</v>
      </c>
      <c r="AJ104" s="86" t="s">
        <v>8205</v>
      </c>
      <c r="AK104" s="86"/>
      <c r="AL104" s="86"/>
      <c r="AM104" s="89">
        <v>44074.530902777777</v>
      </c>
      <c r="AN104" s="86" t="s">
        <v>10559</v>
      </c>
      <c r="AO104" s="93" t="s">
        <v>10661</v>
      </c>
      <c r="AP104" s="86" t="s">
        <v>66</v>
      </c>
      <c r="AQ104" s="48">
        <v>0</v>
      </c>
      <c r="AR104" s="49">
        <v>0</v>
      </c>
      <c r="AS104" s="48">
        <v>0</v>
      </c>
      <c r="AT104" s="49">
        <v>0</v>
      </c>
      <c r="AU104" s="48">
        <v>0</v>
      </c>
      <c r="AV104" s="49">
        <v>0</v>
      </c>
      <c r="AW104" s="48">
        <v>10</v>
      </c>
      <c r="AX104" s="49">
        <v>100</v>
      </c>
      <c r="AY104" s="48">
        <v>10</v>
      </c>
      <c r="AZ104" s="2"/>
      <c r="BA104" s="3"/>
      <c r="BB104" s="3"/>
      <c r="BC104" s="3"/>
      <c r="BD104" s="3"/>
    </row>
    <row r="105" spans="1:56" x14ac:dyDescent="0.25">
      <c r="A105" s="62" t="s">
        <v>1387</v>
      </c>
      <c r="B105" s="63"/>
      <c r="C105" s="63"/>
      <c r="D105" s="64"/>
      <c r="E105" s="66"/>
      <c r="F105" s="109" t="s">
        <v>9042</v>
      </c>
      <c r="G105" s="63"/>
      <c r="H105" s="67"/>
      <c r="I105" s="68"/>
      <c r="J105" s="68"/>
      <c r="K105" s="67" t="s">
        <v>12382</v>
      </c>
      <c r="L105" s="71"/>
      <c r="M105" s="72">
        <v>4050.89990234375</v>
      </c>
      <c r="N105" s="72">
        <v>5638.376953125</v>
      </c>
      <c r="O105" s="73"/>
      <c r="P105" s="74"/>
      <c r="Q105" s="74"/>
      <c r="R105" s="98"/>
      <c r="S105" s="48">
        <v>93</v>
      </c>
      <c r="T105" s="48">
        <v>0</v>
      </c>
      <c r="U105" s="98"/>
      <c r="V105" s="50"/>
      <c r="W105" s="50"/>
      <c r="X105" s="50"/>
      <c r="Y105" s="50"/>
      <c r="Z105" s="49"/>
      <c r="AA105" s="69">
        <v>105</v>
      </c>
      <c r="AB1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5" s="70"/>
      <c r="AD105" s="86">
        <v>97894</v>
      </c>
      <c r="AE105" s="86">
        <v>174719</v>
      </c>
      <c r="AF105" s="86">
        <v>2262</v>
      </c>
      <c r="AG105" s="86">
        <v>2170</v>
      </c>
      <c r="AH105" s="86"/>
      <c r="AI105" s="86" t="s">
        <v>7032</v>
      </c>
      <c r="AJ105" s="86" t="s">
        <v>8242</v>
      </c>
      <c r="AK105" s="93" t="s">
        <v>8717</v>
      </c>
      <c r="AL105" s="86"/>
      <c r="AM105" s="89">
        <v>41865.109814814816</v>
      </c>
      <c r="AN105" s="86" t="s">
        <v>10559</v>
      </c>
      <c r="AO105" s="93" t="s">
        <v>10662</v>
      </c>
      <c r="AP105" s="86" t="s">
        <v>65</v>
      </c>
      <c r="AQ105" s="48"/>
      <c r="AR105" s="49"/>
      <c r="AS105" s="48"/>
      <c r="AT105" s="49"/>
      <c r="AU105" s="48"/>
      <c r="AV105" s="49"/>
      <c r="AW105" s="48"/>
      <c r="AX105" s="49"/>
      <c r="AY105" s="48"/>
      <c r="AZ105" s="2"/>
      <c r="BA105" s="3"/>
      <c r="BB105" s="3"/>
      <c r="BC105" s="3"/>
      <c r="BD105" s="3"/>
    </row>
    <row r="106" spans="1:56" x14ac:dyDescent="0.25">
      <c r="A106" s="62" t="s">
        <v>242</v>
      </c>
      <c r="B106" s="63"/>
      <c r="C106" s="63"/>
      <c r="D106" s="64"/>
      <c r="E106" s="66"/>
      <c r="F106" s="109" t="s">
        <v>9043</v>
      </c>
      <c r="G106" s="63"/>
      <c r="H106" s="67"/>
      <c r="I106" s="68"/>
      <c r="J106" s="68"/>
      <c r="K106" s="67" t="s">
        <v>12383</v>
      </c>
      <c r="L106" s="71"/>
      <c r="M106" s="72">
        <v>5835.73046875</v>
      </c>
      <c r="N106" s="72">
        <v>4912.47412109375</v>
      </c>
      <c r="O106" s="73"/>
      <c r="P106" s="74"/>
      <c r="Q106" s="74"/>
      <c r="R106" s="98"/>
      <c r="S106" s="48">
        <v>0</v>
      </c>
      <c r="T106" s="48">
        <v>1</v>
      </c>
      <c r="U106" s="98"/>
      <c r="V106" s="50"/>
      <c r="W106" s="50"/>
      <c r="X106" s="50"/>
      <c r="Y106" s="50"/>
      <c r="Z106" s="49"/>
      <c r="AA106" s="69">
        <v>106</v>
      </c>
      <c r="AB1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6" s="70"/>
      <c r="AD106" s="86">
        <v>803</v>
      </c>
      <c r="AE106" s="86">
        <v>627</v>
      </c>
      <c r="AF106" s="86">
        <v>1841</v>
      </c>
      <c r="AG106" s="86">
        <v>17697</v>
      </c>
      <c r="AH106" s="86"/>
      <c r="AI106" s="86" t="s">
        <v>7033</v>
      </c>
      <c r="AJ106" s="86" t="s">
        <v>8218</v>
      </c>
      <c r="AK106" s="86"/>
      <c r="AL106" s="86"/>
      <c r="AM106" s="89">
        <v>43840.345300925925</v>
      </c>
      <c r="AN106" s="86" t="s">
        <v>10559</v>
      </c>
      <c r="AO106" s="93" t="s">
        <v>10663</v>
      </c>
      <c r="AP106" s="86" t="s">
        <v>66</v>
      </c>
      <c r="AQ106" s="48">
        <v>0</v>
      </c>
      <c r="AR106" s="49">
        <v>0</v>
      </c>
      <c r="AS106" s="48">
        <v>0</v>
      </c>
      <c r="AT106" s="49">
        <v>0</v>
      </c>
      <c r="AU106" s="48">
        <v>0</v>
      </c>
      <c r="AV106" s="49">
        <v>0</v>
      </c>
      <c r="AW106" s="48">
        <v>27</v>
      </c>
      <c r="AX106" s="49">
        <v>100</v>
      </c>
      <c r="AY106" s="48">
        <v>27</v>
      </c>
      <c r="AZ106" s="2"/>
      <c r="BA106" s="3"/>
      <c r="BB106" s="3"/>
      <c r="BC106" s="3"/>
      <c r="BD106" s="3"/>
    </row>
    <row r="107" spans="1:56" x14ac:dyDescent="0.25">
      <c r="A107" s="62" t="s">
        <v>243</v>
      </c>
      <c r="B107" s="63"/>
      <c r="C107" s="63"/>
      <c r="D107" s="64"/>
      <c r="E107" s="66"/>
      <c r="F107" s="109" t="s">
        <v>9044</v>
      </c>
      <c r="G107" s="63"/>
      <c r="H107" s="67"/>
      <c r="I107" s="68"/>
      <c r="J107" s="68"/>
      <c r="K107" s="67" t="s">
        <v>12384</v>
      </c>
      <c r="L107" s="71"/>
      <c r="M107" s="72">
        <v>5428.787109375</v>
      </c>
      <c r="N107" s="72">
        <v>5071.65771484375</v>
      </c>
      <c r="O107" s="73"/>
      <c r="P107" s="74"/>
      <c r="Q107" s="74"/>
      <c r="R107" s="98"/>
      <c r="S107" s="48">
        <v>0</v>
      </c>
      <c r="T107" s="48">
        <v>1</v>
      </c>
      <c r="U107" s="98"/>
      <c r="V107" s="50"/>
      <c r="W107" s="50"/>
      <c r="X107" s="50"/>
      <c r="Y107" s="50"/>
      <c r="Z107" s="49"/>
      <c r="AA107" s="69">
        <v>107</v>
      </c>
      <c r="AB1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7" s="70"/>
      <c r="AD107" s="86">
        <v>66</v>
      </c>
      <c r="AE107" s="86">
        <v>55</v>
      </c>
      <c r="AF107" s="86">
        <v>4430</v>
      </c>
      <c r="AG107" s="86">
        <v>206</v>
      </c>
      <c r="AH107" s="86"/>
      <c r="AI107" s="86" t="s">
        <v>7034</v>
      </c>
      <c r="AJ107" s="86"/>
      <c r="AK107" s="86"/>
      <c r="AL107" s="86"/>
      <c r="AM107" s="89">
        <v>44019.634201388886</v>
      </c>
      <c r="AN107" s="86" t="s">
        <v>10559</v>
      </c>
      <c r="AO107" s="93" t="s">
        <v>10664</v>
      </c>
      <c r="AP107" s="86" t="s">
        <v>66</v>
      </c>
      <c r="AQ107" s="48">
        <v>0</v>
      </c>
      <c r="AR107" s="49">
        <v>0</v>
      </c>
      <c r="AS107" s="48">
        <v>0</v>
      </c>
      <c r="AT107" s="49">
        <v>0</v>
      </c>
      <c r="AU107" s="48">
        <v>0</v>
      </c>
      <c r="AV107" s="49">
        <v>0</v>
      </c>
      <c r="AW107" s="48">
        <v>15</v>
      </c>
      <c r="AX107" s="49">
        <v>100</v>
      </c>
      <c r="AY107" s="48">
        <v>15</v>
      </c>
      <c r="AZ107" s="2"/>
      <c r="BA107" s="3"/>
      <c r="BB107" s="3"/>
      <c r="BC107" s="3"/>
      <c r="BD107" s="3"/>
    </row>
    <row r="108" spans="1:56" x14ac:dyDescent="0.25">
      <c r="A108" s="62" t="s">
        <v>1388</v>
      </c>
      <c r="B108" s="63"/>
      <c r="C108" s="63"/>
      <c r="D108" s="64"/>
      <c r="E108" s="66"/>
      <c r="F108" s="109" t="s">
        <v>9045</v>
      </c>
      <c r="G108" s="63"/>
      <c r="H108" s="67"/>
      <c r="I108" s="68"/>
      <c r="J108" s="68"/>
      <c r="K108" s="67" t="s">
        <v>12385</v>
      </c>
      <c r="L108" s="71"/>
      <c r="M108" s="72">
        <v>5481.6982421875</v>
      </c>
      <c r="N108" s="72">
        <v>5008.8037109375</v>
      </c>
      <c r="O108" s="73"/>
      <c r="P108" s="74"/>
      <c r="Q108" s="74"/>
      <c r="R108" s="98"/>
      <c r="S108" s="48">
        <v>1</v>
      </c>
      <c r="T108" s="48">
        <v>0</v>
      </c>
      <c r="U108" s="98"/>
      <c r="V108" s="50"/>
      <c r="W108" s="50"/>
      <c r="X108" s="50"/>
      <c r="Y108" s="50"/>
      <c r="Z108" s="49"/>
      <c r="AA108" s="69">
        <v>108</v>
      </c>
      <c r="AB1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8" s="70"/>
      <c r="AD108" s="86">
        <v>14</v>
      </c>
      <c r="AE108" s="86">
        <v>18</v>
      </c>
      <c r="AF108" s="86">
        <v>401</v>
      </c>
      <c r="AG108" s="86">
        <v>225</v>
      </c>
      <c r="AH108" s="86"/>
      <c r="AI108" s="86" t="s">
        <v>7035</v>
      </c>
      <c r="AJ108" s="86" t="s">
        <v>8243</v>
      </c>
      <c r="AK108" s="86"/>
      <c r="AL108" s="86"/>
      <c r="AM108" s="89">
        <v>44075.190844907411</v>
      </c>
      <c r="AN108" s="86" t="s">
        <v>10559</v>
      </c>
      <c r="AO108" s="93" t="s">
        <v>10665</v>
      </c>
      <c r="AP108" s="86" t="s">
        <v>65</v>
      </c>
      <c r="AQ108" s="48"/>
      <c r="AR108" s="49"/>
      <c r="AS108" s="48"/>
      <c r="AT108" s="49"/>
      <c r="AU108" s="48"/>
      <c r="AV108" s="49"/>
      <c r="AW108" s="48"/>
      <c r="AX108" s="49"/>
      <c r="AY108" s="48"/>
      <c r="AZ108" s="2"/>
      <c r="BA108" s="3"/>
      <c r="BB108" s="3"/>
      <c r="BC108" s="3"/>
      <c r="BD108" s="3"/>
    </row>
    <row r="109" spans="1:56" x14ac:dyDescent="0.25">
      <c r="A109" s="62" t="s">
        <v>244</v>
      </c>
      <c r="B109" s="63"/>
      <c r="C109" s="63"/>
      <c r="D109" s="64"/>
      <c r="E109" s="66"/>
      <c r="F109" s="109" t="s">
        <v>8949</v>
      </c>
      <c r="G109" s="63"/>
      <c r="H109" s="67"/>
      <c r="I109" s="68"/>
      <c r="J109" s="68"/>
      <c r="K109" s="67" t="s">
        <v>12386</v>
      </c>
      <c r="L109" s="71"/>
      <c r="M109" s="72">
        <v>3096.906005859375</v>
      </c>
      <c r="N109" s="72">
        <v>4703.21240234375</v>
      </c>
      <c r="O109" s="73"/>
      <c r="P109" s="74"/>
      <c r="Q109" s="74"/>
      <c r="R109" s="98"/>
      <c r="S109" s="48">
        <v>0</v>
      </c>
      <c r="T109" s="48">
        <v>1</v>
      </c>
      <c r="U109" s="98"/>
      <c r="V109" s="50"/>
      <c r="W109" s="50"/>
      <c r="X109" s="50"/>
      <c r="Y109" s="50"/>
      <c r="Z109" s="49"/>
      <c r="AA109" s="69">
        <v>109</v>
      </c>
      <c r="AB1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9" s="70"/>
      <c r="AD109" s="86">
        <v>197</v>
      </c>
      <c r="AE109" s="86">
        <v>3</v>
      </c>
      <c r="AF109" s="86">
        <v>709</v>
      </c>
      <c r="AG109" s="86">
        <v>77</v>
      </c>
      <c r="AH109" s="86"/>
      <c r="AI109" s="86" t="s">
        <v>7036</v>
      </c>
      <c r="AJ109" s="86" t="s">
        <v>8202</v>
      </c>
      <c r="AK109" s="86"/>
      <c r="AL109" s="86"/>
      <c r="AM109" s="89">
        <v>43404.631516203706</v>
      </c>
      <c r="AN109" s="86" t="s">
        <v>10559</v>
      </c>
      <c r="AO109" s="93" t="s">
        <v>10666</v>
      </c>
      <c r="AP109" s="86" t="s">
        <v>66</v>
      </c>
      <c r="AQ109" s="48">
        <v>0</v>
      </c>
      <c r="AR109" s="49">
        <v>0</v>
      </c>
      <c r="AS109" s="48">
        <v>0</v>
      </c>
      <c r="AT109" s="49">
        <v>0</v>
      </c>
      <c r="AU109" s="48">
        <v>0</v>
      </c>
      <c r="AV109" s="49">
        <v>0</v>
      </c>
      <c r="AW109" s="48">
        <v>39</v>
      </c>
      <c r="AX109" s="49">
        <v>100</v>
      </c>
      <c r="AY109" s="48">
        <v>39</v>
      </c>
      <c r="AZ109" s="2"/>
      <c r="BA109" s="3"/>
      <c r="BB109" s="3"/>
      <c r="BC109" s="3"/>
      <c r="BD109" s="3"/>
    </row>
    <row r="110" spans="1:56" x14ac:dyDescent="0.25">
      <c r="A110" s="62" t="s">
        <v>245</v>
      </c>
      <c r="B110" s="63"/>
      <c r="C110" s="63"/>
      <c r="D110" s="64"/>
      <c r="E110" s="66"/>
      <c r="F110" s="109" t="s">
        <v>9046</v>
      </c>
      <c r="G110" s="63"/>
      <c r="H110" s="67"/>
      <c r="I110" s="68"/>
      <c r="J110" s="68"/>
      <c r="K110" s="67" t="s">
        <v>12387</v>
      </c>
      <c r="L110" s="71"/>
      <c r="M110" s="72">
        <v>3965.639404296875</v>
      </c>
      <c r="N110" s="72">
        <v>3399.135498046875</v>
      </c>
      <c r="O110" s="73"/>
      <c r="P110" s="74"/>
      <c r="Q110" s="74"/>
      <c r="R110" s="98"/>
      <c r="S110" s="48">
        <v>0</v>
      </c>
      <c r="T110" s="48">
        <v>2</v>
      </c>
      <c r="U110" s="98"/>
      <c r="V110" s="50"/>
      <c r="W110" s="50"/>
      <c r="X110" s="50"/>
      <c r="Y110" s="50"/>
      <c r="Z110" s="49"/>
      <c r="AA110" s="69">
        <v>110</v>
      </c>
      <c r="AB1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0" s="70"/>
      <c r="AD110" s="86">
        <v>6</v>
      </c>
      <c r="AE110" s="86">
        <v>3</v>
      </c>
      <c r="AF110" s="86">
        <v>957</v>
      </c>
      <c r="AG110" s="86">
        <v>129</v>
      </c>
      <c r="AH110" s="86"/>
      <c r="AI110" s="86" t="s">
        <v>7037</v>
      </c>
      <c r="AJ110" s="86" t="s">
        <v>8244</v>
      </c>
      <c r="AK110" s="86"/>
      <c r="AL110" s="86"/>
      <c r="AM110" s="89">
        <v>43961.07130787037</v>
      </c>
      <c r="AN110" s="86" t="s">
        <v>10559</v>
      </c>
      <c r="AO110" s="93" t="s">
        <v>10667</v>
      </c>
      <c r="AP110" s="86" t="s">
        <v>66</v>
      </c>
      <c r="AQ110" s="48">
        <v>1</v>
      </c>
      <c r="AR110" s="49">
        <v>5</v>
      </c>
      <c r="AS110" s="48">
        <v>1</v>
      </c>
      <c r="AT110" s="49">
        <v>5</v>
      </c>
      <c r="AU110" s="48">
        <v>0</v>
      </c>
      <c r="AV110" s="49">
        <v>0</v>
      </c>
      <c r="AW110" s="48">
        <v>18</v>
      </c>
      <c r="AX110" s="49">
        <v>90</v>
      </c>
      <c r="AY110" s="48">
        <v>20</v>
      </c>
      <c r="AZ110" s="2"/>
      <c r="BA110" s="3"/>
      <c r="BB110" s="3"/>
      <c r="BC110" s="3"/>
      <c r="BD110" s="3"/>
    </row>
    <row r="111" spans="1:56" x14ac:dyDescent="0.25">
      <c r="A111" s="62" t="s">
        <v>1389</v>
      </c>
      <c r="B111" s="63"/>
      <c r="C111" s="63"/>
      <c r="D111" s="64"/>
      <c r="E111" s="66"/>
      <c r="F111" s="109" t="s">
        <v>9047</v>
      </c>
      <c r="G111" s="63"/>
      <c r="H111" s="67"/>
      <c r="I111" s="68"/>
      <c r="J111" s="68"/>
      <c r="K111" s="67" t="s">
        <v>12388</v>
      </c>
      <c r="L111" s="71"/>
      <c r="M111" s="72">
        <v>4052.359375</v>
      </c>
      <c r="N111" s="72">
        <v>5263.71875</v>
      </c>
      <c r="O111" s="73"/>
      <c r="P111" s="74"/>
      <c r="Q111" s="74"/>
      <c r="R111" s="98"/>
      <c r="S111" s="48">
        <v>3</v>
      </c>
      <c r="T111" s="48">
        <v>0</v>
      </c>
      <c r="U111" s="98"/>
      <c r="V111" s="50"/>
      <c r="W111" s="50"/>
      <c r="X111" s="50"/>
      <c r="Y111" s="50"/>
      <c r="Z111" s="49"/>
      <c r="AA111" s="69">
        <v>111</v>
      </c>
      <c r="AB1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1" s="70"/>
      <c r="AD111" s="86">
        <v>695</v>
      </c>
      <c r="AE111" s="86">
        <v>262</v>
      </c>
      <c r="AF111" s="86">
        <v>7281</v>
      </c>
      <c r="AG111" s="86">
        <v>9678</v>
      </c>
      <c r="AH111" s="86"/>
      <c r="AI111" s="86" t="s">
        <v>7038</v>
      </c>
      <c r="AJ111" s="86"/>
      <c r="AK111" s="86"/>
      <c r="AL111" s="86"/>
      <c r="AM111" s="89">
        <v>43862.439050925925</v>
      </c>
      <c r="AN111" s="86" t="s">
        <v>10559</v>
      </c>
      <c r="AO111" s="93" t="s">
        <v>10668</v>
      </c>
      <c r="AP111" s="86" t="s">
        <v>65</v>
      </c>
      <c r="AQ111" s="48"/>
      <c r="AR111" s="49"/>
      <c r="AS111" s="48"/>
      <c r="AT111" s="49"/>
      <c r="AU111" s="48"/>
      <c r="AV111" s="49"/>
      <c r="AW111" s="48"/>
      <c r="AX111" s="49"/>
      <c r="AY111" s="48"/>
      <c r="AZ111" s="2"/>
      <c r="BA111" s="3"/>
      <c r="BB111" s="3"/>
      <c r="BC111" s="3"/>
      <c r="BD111" s="3"/>
    </row>
    <row r="112" spans="1:56" x14ac:dyDescent="0.25">
      <c r="A112" s="62" t="s">
        <v>246</v>
      </c>
      <c r="B112" s="63"/>
      <c r="C112" s="63"/>
      <c r="D112" s="64"/>
      <c r="E112" s="66"/>
      <c r="F112" s="109" t="s">
        <v>9048</v>
      </c>
      <c r="G112" s="63"/>
      <c r="H112" s="67"/>
      <c r="I112" s="68"/>
      <c r="J112" s="68"/>
      <c r="K112" s="67" t="s">
        <v>12389</v>
      </c>
      <c r="L112" s="71"/>
      <c r="M112" s="72">
        <v>5596.76171875</v>
      </c>
      <c r="N112" s="72">
        <v>5705.98583984375</v>
      </c>
      <c r="O112" s="73"/>
      <c r="P112" s="74"/>
      <c r="Q112" s="74"/>
      <c r="R112" s="98"/>
      <c r="S112" s="48">
        <v>0</v>
      </c>
      <c r="T112" s="48">
        <v>1</v>
      </c>
      <c r="U112" s="98"/>
      <c r="V112" s="50"/>
      <c r="W112" s="50"/>
      <c r="X112" s="50"/>
      <c r="Y112" s="50"/>
      <c r="Z112" s="49"/>
      <c r="AA112" s="69">
        <v>112</v>
      </c>
      <c r="AB1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2" s="70"/>
      <c r="AD112" s="86">
        <v>359</v>
      </c>
      <c r="AE112" s="86">
        <v>318</v>
      </c>
      <c r="AF112" s="86">
        <v>1420</v>
      </c>
      <c r="AG112" s="86">
        <v>2202</v>
      </c>
      <c r="AH112" s="86"/>
      <c r="AI112" s="86" t="s">
        <v>7039</v>
      </c>
      <c r="AJ112" s="86" t="s">
        <v>8204</v>
      </c>
      <c r="AK112" s="86"/>
      <c r="AL112" s="86"/>
      <c r="AM112" s="89">
        <v>43957.668310185189</v>
      </c>
      <c r="AN112" s="86" t="s">
        <v>10559</v>
      </c>
      <c r="AO112" s="93" t="s">
        <v>10669</v>
      </c>
      <c r="AP112" s="86" t="s">
        <v>66</v>
      </c>
      <c r="AQ112" s="48">
        <v>0</v>
      </c>
      <c r="AR112" s="49">
        <v>0</v>
      </c>
      <c r="AS112" s="48">
        <v>0</v>
      </c>
      <c r="AT112" s="49">
        <v>0</v>
      </c>
      <c r="AU112" s="48">
        <v>0</v>
      </c>
      <c r="AV112" s="49">
        <v>0</v>
      </c>
      <c r="AW112" s="48">
        <v>26</v>
      </c>
      <c r="AX112" s="49">
        <v>100</v>
      </c>
      <c r="AY112" s="48">
        <v>26</v>
      </c>
      <c r="AZ112" s="2"/>
      <c r="BA112" s="3"/>
      <c r="BB112" s="3"/>
      <c r="BC112" s="3"/>
      <c r="BD112" s="3"/>
    </row>
    <row r="113" spans="1:56" x14ac:dyDescent="0.25">
      <c r="A113" s="62" t="s">
        <v>247</v>
      </c>
      <c r="B113" s="63"/>
      <c r="C113" s="63"/>
      <c r="D113" s="64"/>
      <c r="E113" s="66"/>
      <c r="F113" s="109" t="s">
        <v>9049</v>
      </c>
      <c r="G113" s="63"/>
      <c r="H113" s="67"/>
      <c r="I113" s="68"/>
      <c r="J113" s="68"/>
      <c r="K113" s="67" t="s">
        <v>12390</v>
      </c>
      <c r="L113" s="71"/>
      <c r="M113" s="72">
        <v>5764.83740234375</v>
      </c>
      <c r="N113" s="72">
        <v>2605.9833984375</v>
      </c>
      <c r="O113" s="73"/>
      <c r="P113" s="74"/>
      <c r="Q113" s="74"/>
      <c r="R113" s="98"/>
      <c r="S113" s="48">
        <v>0</v>
      </c>
      <c r="T113" s="48">
        <v>1</v>
      </c>
      <c r="U113" s="98"/>
      <c r="V113" s="50"/>
      <c r="W113" s="50"/>
      <c r="X113" s="50"/>
      <c r="Y113" s="50"/>
      <c r="Z113" s="49"/>
      <c r="AA113" s="69">
        <v>113</v>
      </c>
      <c r="AB1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3" s="70"/>
      <c r="AD113" s="86">
        <v>2135</v>
      </c>
      <c r="AE113" s="86">
        <v>482</v>
      </c>
      <c r="AF113" s="86">
        <v>2027</v>
      </c>
      <c r="AG113" s="86">
        <v>12372</v>
      </c>
      <c r="AH113" s="86"/>
      <c r="AI113" s="86" t="s">
        <v>7040</v>
      </c>
      <c r="AJ113" s="86" t="s">
        <v>8245</v>
      </c>
      <c r="AK113" s="93" t="s">
        <v>8718</v>
      </c>
      <c r="AL113" s="86"/>
      <c r="AM113" s="89">
        <v>40076.431076388886</v>
      </c>
      <c r="AN113" s="86" t="s">
        <v>10559</v>
      </c>
      <c r="AO113" s="93" t="s">
        <v>10670</v>
      </c>
      <c r="AP113" s="86" t="s">
        <v>66</v>
      </c>
      <c r="AQ113" s="48">
        <v>0</v>
      </c>
      <c r="AR113" s="49">
        <v>0</v>
      </c>
      <c r="AS113" s="48">
        <v>0</v>
      </c>
      <c r="AT113" s="49">
        <v>0</v>
      </c>
      <c r="AU113" s="48">
        <v>0</v>
      </c>
      <c r="AV113" s="49">
        <v>0</v>
      </c>
      <c r="AW113" s="48">
        <v>14</v>
      </c>
      <c r="AX113" s="49">
        <v>100</v>
      </c>
      <c r="AY113" s="48">
        <v>14</v>
      </c>
      <c r="AZ113" s="2"/>
      <c r="BA113" s="3"/>
      <c r="BB113" s="3"/>
      <c r="BC113" s="3"/>
      <c r="BD113" s="3"/>
    </row>
    <row r="114" spans="1:56" x14ac:dyDescent="0.25">
      <c r="A114" s="62" t="s">
        <v>248</v>
      </c>
      <c r="B114" s="63"/>
      <c r="C114" s="63"/>
      <c r="D114" s="64"/>
      <c r="E114" s="66"/>
      <c r="F114" s="109" t="s">
        <v>9050</v>
      </c>
      <c r="G114" s="63"/>
      <c r="H114" s="67"/>
      <c r="I114" s="68"/>
      <c r="J114" s="68"/>
      <c r="K114" s="67" t="s">
        <v>12391</v>
      </c>
      <c r="L114" s="71"/>
      <c r="M114" s="72">
        <v>5858.9736328125</v>
      </c>
      <c r="N114" s="72">
        <v>4734.74658203125</v>
      </c>
      <c r="O114" s="73"/>
      <c r="P114" s="74"/>
      <c r="Q114" s="74"/>
      <c r="R114" s="98"/>
      <c r="S114" s="48">
        <v>0</v>
      </c>
      <c r="T114" s="48">
        <v>1</v>
      </c>
      <c r="U114" s="98"/>
      <c r="V114" s="50"/>
      <c r="W114" s="50"/>
      <c r="X114" s="50"/>
      <c r="Y114" s="50"/>
      <c r="Z114" s="49"/>
      <c r="AA114" s="69">
        <v>114</v>
      </c>
      <c r="AB1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4" s="70"/>
      <c r="AD114" s="86">
        <v>820</v>
      </c>
      <c r="AE114" s="86">
        <v>714</v>
      </c>
      <c r="AF114" s="86">
        <v>16007</v>
      </c>
      <c r="AG114" s="86">
        <v>56657</v>
      </c>
      <c r="AH114" s="86"/>
      <c r="AI114" s="86"/>
      <c r="AJ114" s="86"/>
      <c r="AK114" s="86"/>
      <c r="AL114" s="86"/>
      <c r="AM114" s="89">
        <v>43740.226597222223</v>
      </c>
      <c r="AN114" s="86" t="s">
        <v>10559</v>
      </c>
      <c r="AO114" s="93" t="s">
        <v>10671</v>
      </c>
      <c r="AP114" s="86" t="s">
        <v>66</v>
      </c>
      <c r="AQ114" s="48">
        <v>0</v>
      </c>
      <c r="AR114" s="49">
        <v>0</v>
      </c>
      <c r="AS114" s="48">
        <v>0</v>
      </c>
      <c r="AT114" s="49">
        <v>0</v>
      </c>
      <c r="AU114" s="48">
        <v>0</v>
      </c>
      <c r="AV114" s="49">
        <v>0</v>
      </c>
      <c r="AW114" s="48">
        <v>26</v>
      </c>
      <c r="AX114" s="49">
        <v>100</v>
      </c>
      <c r="AY114" s="48">
        <v>26</v>
      </c>
      <c r="AZ114" s="2"/>
      <c r="BA114" s="3"/>
      <c r="BB114" s="3"/>
      <c r="BC114" s="3"/>
      <c r="BD114" s="3"/>
    </row>
    <row r="115" spans="1:56" x14ac:dyDescent="0.25">
      <c r="A115" s="62" t="s">
        <v>249</v>
      </c>
      <c r="B115" s="63"/>
      <c r="C115" s="63"/>
      <c r="D115" s="64"/>
      <c r="E115" s="66"/>
      <c r="F115" s="109" t="s">
        <v>9051</v>
      </c>
      <c r="G115" s="63"/>
      <c r="H115" s="67"/>
      <c r="I115" s="68"/>
      <c r="J115" s="68"/>
      <c r="K115" s="67" t="s">
        <v>12392</v>
      </c>
      <c r="L115" s="71"/>
      <c r="M115" s="72">
        <v>5488.28857421875</v>
      </c>
      <c r="N115" s="72">
        <v>5253.21044921875</v>
      </c>
      <c r="O115" s="73"/>
      <c r="P115" s="74"/>
      <c r="Q115" s="74"/>
      <c r="R115" s="98"/>
      <c r="S115" s="48">
        <v>0</v>
      </c>
      <c r="T115" s="48">
        <v>1</v>
      </c>
      <c r="U115" s="98"/>
      <c r="V115" s="50"/>
      <c r="W115" s="50"/>
      <c r="X115" s="50"/>
      <c r="Y115" s="50"/>
      <c r="Z115" s="49"/>
      <c r="AA115" s="69">
        <v>115</v>
      </c>
      <c r="AB1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5" s="70"/>
      <c r="AD115" s="86">
        <v>386</v>
      </c>
      <c r="AE115" s="86">
        <v>164</v>
      </c>
      <c r="AF115" s="86">
        <v>3076</v>
      </c>
      <c r="AG115" s="86">
        <v>3866</v>
      </c>
      <c r="AH115" s="86"/>
      <c r="AI115" s="86"/>
      <c r="AJ115" s="86" t="s">
        <v>8246</v>
      </c>
      <c r="AK115" s="86"/>
      <c r="AL115" s="86"/>
      <c r="AM115" s="89">
        <v>40272.649143518516</v>
      </c>
      <c r="AN115" s="86" t="s">
        <v>10559</v>
      </c>
      <c r="AO115" s="93" t="s">
        <v>10672</v>
      </c>
      <c r="AP115" s="86" t="s">
        <v>66</v>
      </c>
      <c r="AQ115" s="48">
        <v>0</v>
      </c>
      <c r="AR115" s="49">
        <v>0</v>
      </c>
      <c r="AS115" s="48">
        <v>0</v>
      </c>
      <c r="AT115" s="49">
        <v>0</v>
      </c>
      <c r="AU115" s="48">
        <v>0</v>
      </c>
      <c r="AV115" s="49">
        <v>0</v>
      </c>
      <c r="AW115" s="48">
        <v>44</v>
      </c>
      <c r="AX115" s="49">
        <v>100</v>
      </c>
      <c r="AY115" s="48">
        <v>44</v>
      </c>
      <c r="AZ115" s="2"/>
      <c r="BA115" s="3"/>
      <c r="BB115" s="3"/>
      <c r="BC115" s="3"/>
      <c r="BD115" s="3"/>
    </row>
    <row r="116" spans="1:56" x14ac:dyDescent="0.25">
      <c r="A116" s="62" t="s">
        <v>250</v>
      </c>
      <c r="B116" s="63"/>
      <c r="C116" s="63"/>
      <c r="D116" s="64"/>
      <c r="E116" s="66"/>
      <c r="F116" s="109" t="s">
        <v>9052</v>
      </c>
      <c r="G116" s="63"/>
      <c r="H116" s="67"/>
      <c r="I116" s="68"/>
      <c r="J116" s="68"/>
      <c r="K116" s="67" t="s">
        <v>12393</v>
      </c>
      <c r="L116" s="71"/>
      <c r="M116" s="72">
        <v>3438.705322265625</v>
      </c>
      <c r="N116" s="72">
        <v>4196.5029296875</v>
      </c>
      <c r="O116" s="73"/>
      <c r="P116" s="74"/>
      <c r="Q116" s="74"/>
      <c r="R116" s="98"/>
      <c r="S116" s="48">
        <v>0</v>
      </c>
      <c r="T116" s="48">
        <v>1</v>
      </c>
      <c r="U116" s="98"/>
      <c r="V116" s="50"/>
      <c r="W116" s="50"/>
      <c r="X116" s="50"/>
      <c r="Y116" s="50"/>
      <c r="Z116" s="49"/>
      <c r="AA116" s="69">
        <v>116</v>
      </c>
      <c r="AB1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6" s="70"/>
      <c r="AD116" s="86">
        <v>4180</v>
      </c>
      <c r="AE116" s="86">
        <v>1988</v>
      </c>
      <c r="AF116" s="86">
        <v>4521</v>
      </c>
      <c r="AG116" s="86">
        <v>25189</v>
      </c>
      <c r="AH116" s="86"/>
      <c r="AI116" s="86" t="s">
        <v>7041</v>
      </c>
      <c r="AJ116" s="86" t="s">
        <v>8247</v>
      </c>
      <c r="AK116" s="86"/>
      <c r="AL116" s="86"/>
      <c r="AM116" s="89">
        <v>42997.390104166669</v>
      </c>
      <c r="AN116" s="86" t="s">
        <v>10559</v>
      </c>
      <c r="AO116" s="93" t="s">
        <v>10673</v>
      </c>
      <c r="AP116" s="86" t="s">
        <v>66</v>
      </c>
      <c r="AQ116" s="48">
        <v>0</v>
      </c>
      <c r="AR116" s="49">
        <v>0</v>
      </c>
      <c r="AS116" s="48">
        <v>0</v>
      </c>
      <c r="AT116" s="49">
        <v>0</v>
      </c>
      <c r="AU116" s="48">
        <v>0</v>
      </c>
      <c r="AV116" s="49">
        <v>0</v>
      </c>
      <c r="AW116" s="48">
        <v>32</v>
      </c>
      <c r="AX116" s="49">
        <v>100</v>
      </c>
      <c r="AY116" s="48">
        <v>32</v>
      </c>
      <c r="AZ116" s="2"/>
      <c r="BA116" s="3"/>
      <c r="BB116" s="3"/>
      <c r="BC116" s="3"/>
      <c r="BD116" s="3"/>
    </row>
    <row r="117" spans="1:56" x14ac:dyDescent="0.25">
      <c r="A117" s="62" t="s">
        <v>251</v>
      </c>
      <c r="B117" s="63"/>
      <c r="C117" s="63"/>
      <c r="D117" s="64"/>
      <c r="E117" s="66"/>
      <c r="F117" s="109" t="s">
        <v>9053</v>
      </c>
      <c r="G117" s="63"/>
      <c r="H117" s="67"/>
      <c r="I117" s="68"/>
      <c r="J117" s="68"/>
      <c r="K117" s="67" t="s">
        <v>12394</v>
      </c>
      <c r="L117" s="71"/>
      <c r="M117" s="72">
        <v>5006.14697265625</v>
      </c>
      <c r="N117" s="72">
        <v>5563.27392578125</v>
      </c>
      <c r="O117" s="73"/>
      <c r="P117" s="74"/>
      <c r="Q117" s="74"/>
      <c r="R117" s="98"/>
      <c r="S117" s="48">
        <v>0</v>
      </c>
      <c r="T117" s="48">
        <v>1</v>
      </c>
      <c r="U117" s="98"/>
      <c r="V117" s="50"/>
      <c r="W117" s="50"/>
      <c r="X117" s="50"/>
      <c r="Y117" s="50"/>
      <c r="Z117" s="49"/>
      <c r="AA117" s="69">
        <v>117</v>
      </c>
      <c r="AB1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7" s="70"/>
      <c r="AD117" s="86">
        <v>45</v>
      </c>
      <c r="AE117" s="86">
        <v>25</v>
      </c>
      <c r="AF117" s="86">
        <v>2775</v>
      </c>
      <c r="AG117" s="86">
        <v>1500</v>
      </c>
      <c r="AH117" s="86"/>
      <c r="AI117" s="86"/>
      <c r="AJ117" s="86"/>
      <c r="AK117" s="86"/>
      <c r="AL117" s="86"/>
      <c r="AM117" s="89">
        <v>40817.611909722225</v>
      </c>
      <c r="AN117" s="86" t="s">
        <v>10559</v>
      </c>
      <c r="AO117" s="93" t="s">
        <v>10674</v>
      </c>
      <c r="AP117" s="86" t="s">
        <v>66</v>
      </c>
      <c r="AQ117" s="48">
        <v>0</v>
      </c>
      <c r="AR117" s="49">
        <v>0</v>
      </c>
      <c r="AS117" s="48">
        <v>0</v>
      </c>
      <c r="AT117" s="49">
        <v>0</v>
      </c>
      <c r="AU117" s="48">
        <v>0</v>
      </c>
      <c r="AV117" s="49">
        <v>0</v>
      </c>
      <c r="AW117" s="48">
        <v>26</v>
      </c>
      <c r="AX117" s="49">
        <v>100</v>
      </c>
      <c r="AY117" s="48">
        <v>26</v>
      </c>
      <c r="AZ117" s="2"/>
      <c r="BA117" s="3"/>
      <c r="BB117" s="3"/>
      <c r="BC117" s="3"/>
      <c r="BD117" s="3"/>
    </row>
    <row r="118" spans="1:56" x14ac:dyDescent="0.25">
      <c r="A118" s="62" t="s">
        <v>252</v>
      </c>
      <c r="B118" s="63"/>
      <c r="C118" s="63"/>
      <c r="D118" s="64"/>
      <c r="E118" s="66"/>
      <c r="F118" s="109" t="s">
        <v>9054</v>
      </c>
      <c r="G118" s="63"/>
      <c r="H118" s="67"/>
      <c r="I118" s="68"/>
      <c r="J118" s="68"/>
      <c r="K118" s="67" t="s">
        <v>12395</v>
      </c>
      <c r="L118" s="71"/>
      <c r="M118" s="72">
        <v>4222.67236328125</v>
      </c>
      <c r="N118" s="72">
        <v>2922.69482421875</v>
      </c>
      <c r="O118" s="73"/>
      <c r="P118" s="74"/>
      <c r="Q118" s="74"/>
      <c r="R118" s="98"/>
      <c r="S118" s="48">
        <v>0</v>
      </c>
      <c r="T118" s="48">
        <v>5</v>
      </c>
      <c r="U118" s="98"/>
      <c r="V118" s="50"/>
      <c r="W118" s="50"/>
      <c r="X118" s="50"/>
      <c r="Y118" s="50"/>
      <c r="Z118" s="49"/>
      <c r="AA118" s="69">
        <v>118</v>
      </c>
      <c r="AB1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8" s="70"/>
      <c r="AD118" s="86">
        <v>8</v>
      </c>
      <c r="AE118" s="86">
        <v>3</v>
      </c>
      <c r="AF118" s="86">
        <v>200</v>
      </c>
      <c r="AG118" s="86">
        <v>5</v>
      </c>
      <c r="AH118" s="86"/>
      <c r="AI118" s="86"/>
      <c r="AJ118" s="86" t="s">
        <v>8204</v>
      </c>
      <c r="AK118" s="93" t="s">
        <v>8719</v>
      </c>
      <c r="AL118" s="86"/>
      <c r="AM118" s="89">
        <v>44074.355706018519</v>
      </c>
      <c r="AN118" s="86" t="s">
        <v>10559</v>
      </c>
      <c r="AO118" s="93" t="s">
        <v>10675</v>
      </c>
      <c r="AP118" s="86" t="s">
        <v>66</v>
      </c>
      <c r="AQ118" s="48">
        <v>1</v>
      </c>
      <c r="AR118" s="49">
        <v>3.8461538461538463</v>
      </c>
      <c r="AS118" s="48">
        <v>0</v>
      </c>
      <c r="AT118" s="49">
        <v>0</v>
      </c>
      <c r="AU118" s="48">
        <v>0</v>
      </c>
      <c r="AV118" s="49">
        <v>0</v>
      </c>
      <c r="AW118" s="48">
        <v>25</v>
      </c>
      <c r="AX118" s="49">
        <v>96.15384615384616</v>
      </c>
      <c r="AY118" s="48">
        <v>26</v>
      </c>
      <c r="AZ118" s="2"/>
      <c r="BA118" s="3"/>
      <c r="BB118" s="3"/>
      <c r="BC118" s="3"/>
      <c r="BD118" s="3"/>
    </row>
    <row r="119" spans="1:56" x14ac:dyDescent="0.25">
      <c r="A119" s="62" t="s">
        <v>1390</v>
      </c>
      <c r="B119" s="63"/>
      <c r="C119" s="63"/>
      <c r="D119" s="64"/>
      <c r="E119" s="66"/>
      <c r="F119" s="109" t="s">
        <v>9055</v>
      </c>
      <c r="G119" s="63"/>
      <c r="H119" s="67"/>
      <c r="I119" s="68"/>
      <c r="J119" s="68"/>
      <c r="K119" s="67" t="s">
        <v>12396</v>
      </c>
      <c r="L119" s="71"/>
      <c r="M119" s="72">
        <v>3844.775390625</v>
      </c>
      <c r="N119" s="72">
        <v>1866.2025146484375</v>
      </c>
      <c r="O119" s="73"/>
      <c r="P119" s="74"/>
      <c r="Q119" s="74"/>
      <c r="R119" s="98"/>
      <c r="S119" s="48">
        <v>1</v>
      </c>
      <c r="T119" s="48">
        <v>0</v>
      </c>
      <c r="U119" s="98"/>
      <c r="V119" s="50"/>
      <c r="W119" s="50"/>
      <c r="X119" s="50"/>
      <c r="Y119" s="50"/>
      <c r="Z119" s="49"/>
      <c r="AA119" s="69">
        <v>119</v>
      </c>
      <c r="AB1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9" s="70"/>
      <c r="AD119" s="86">
        <v>1</v>
      </c>
      <c r="AE119" s="86">
        <v>4</v>
      </c>
      <c r="AF119" s="86">
        <v>37</v>
      </c>
      <c r="AG119" s="86">
        <v>1</v>
      </c>
      <c r="AH119" s="86"/>
      <c r="AI119" s="86"/>
      <c r="AJ119" s="86"/>
      <c r="AK119" s="86"/>
      <c r="AL119" s="86"/>
      <c r="AM119" s="89">
        <v>44079.269016203703</v>
      </c>
      <c r="AN119" s="86" t="s">
        <v>10559</v>
      </c>
      <c r="AO119" s="93" t="s">
        <v>10676</v>
      </c>
      <c r="AP119" s="86" t="s">
        <v>65</v>
      </c>
      <c r="AQ119" s="48"/>
      <c r="AR119" s="49"/>
      <c r="AS119" s="48"/>
      <c r="AT119" s="49"/>
      <c r="AU119" s="48"/>
      <c r="AV119" s="49"/>
      <c r="AW119" s="48"/>
      <c r="AX119" s="49"/>
      <c r="AY119" s="48"/>
      <c r="AZ119" s="2"/>
      <c r="BA119" s="3"/>
      <c r="BB119" s="3"/>
      <c r="BC119" s="3"/>
      <c r="BD119" s="3"/>
    </row>
    <row r="120" spans="1:56" x14ac:dyDescent="0.25">
      <c r="A120" s="62" t="s">
        <v>1391</v>
      </c>
      <c r="B120" s="63"/>
      <c r="C120" s="63"/>
      <c r="D120" s="64"/>
      <c r="E120" s="66"/>
      <c r="F120" s="109" t="s">
        <v>9056</v>
      </c>
      <c r="G120" s="63"/>
      <c r="H120" s="67"/>
      <c r="I120" s="68"/>
      <c r="J120" s="68"/>
      <c r="K120" s="67" t="s">
        <v>12397</v>
      </c>
      <c r="L120" s="71"/>
      <c r="M120" s="72">
        <v>3823.440185546875</v>
      </c>
      <c r="N120" s="72">
        <v>1833.9595947265625</v>
      </c>
      <c r="O120" s="73"/>
      <c r="P120" s="74"/>
      <c r="Q120" s="74"/>
      <c r="R120" s="98"/>
      <c r="S120" s="48">
        <v>1</v>
      </c>
      <c r="T120" s="48">
        <v>0</v>
      </c>
      <c r="U120" s="98"/>
      <c r="V120" s="50"/>
      <c r="W120" s="50"/>
      <c r="X120" s="50"/>
      <c r="Y120" s="50"/>
      <c r="Z120" s="49"/>
      <c r="AA120" s="69">
        <v>120</v>
      </c>
      <c r="AB1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0" s="70"/>
      <c r="AD120" s="86">
        <v>10</v>
      </c>
      <c r="AE120" s="86">
        <v>1</v>
      </c>
      <c r="AF120" s="86">
        <v>21</v>
      </c>
      <c r="AG120" s="86">
        <v>6</v>
      </c>
      <c r="AH120" s="86"/>
      <c r="AI120" s="86" t="s">
        <v>7042</v>
      </c>
      <c r="AJ120" s="86"/>
      <c r="AK120" s="86"/>
      <c r="AL120" s="86"/>
      <c r="AM120" s="89">
        <v>44078.373842592591</v>
      </c>
      <c r="AN120" s="86" t="s">
        <v>10559</v>
      </c>
      <c r="AO120" s="93" t="s">
        <v>10677</v>
      </c>
      <c r="AP120" s="86" t="s">
        <v>65</v>
      </c>
      <c r="AQ120" s="48"/>
      <c r="AR120" s="49"/>
      <c r="AS120" s="48"/>
      <c r="AT120" s="49"/>
      <c r="AU120" s="48"/>
      <c r="AV120" s="49"/>
      <c r="AW120" s="48"/>
      <c r="AX120" s="49"/>
      <c r="AY120" s="48"/>
      <c r="AZ120" s="2"/>
      <c r="BA120" s="3"/>
      <c r="BB120" s="3"/>
      <c r="BC120" s="3"/>
      <c r="BD120" s="3"/>
    </row>
    <row r="121" spans="1:56" x14ac:dyDescent="0.25">
      <c r="A121" s="62" t="s">
        <v>1392</v>
      </c>
      <c r="B121" s="63"/>
      <c r="C121" s="63"/>
      <c r="D121" s="64"/>
      <c r="E121" s="66"/>
      <c r="F121" s="109" t="s">
        <v>9057</v>
      </c>
      <c r="G121" s="63"/>
      <c r="H121" s="67"/>
      <c r="I121" s="68"/>
      <c r="J121" s="68"/>
      <c r="K121" s="67" t="s">
        <v>12398</v>
      </c>
      <c r="L121" s="71"/>
      <c r="M121" s="72">
        <v>5206.29345703125</v>
      </c>
      <c r="N121" s="72">
        <v>5215.34521484375</v>
      </c>
      <c r="O121" s="73"/>
      <c r="P121" s="74"/>
      <c r="Q121" s="74"/>
      <c r="R121" s="98"/>
      <c r="S121" s="48">
        <v>2</v>
      </c>
      <c r="T121" s="48">
        <v>0</v>
      </c>
      <c r="U121" s="98"/>
      <c r="V121" s="50"/>
      <c r="W121" s="50"/>
      <c r="X121" s="50"/>
      <c r="Y121" s="50"/>
      <c r="Z121" s="49"/>
      <c r="AA121" s="69">
        <v>121</v>
      </c>
      <c r="AB1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1" s="70"/>
      <c r="AD121" s="86">
        <v>235</v>
      </c>
      <c r="AE121" s="86">
        <v>3373247</v>
      </c>
      <c r="AF121" s="86">
        <v>30466</v>
      </c>
      <c r="AG121" s="86">
        <v>364</v>
      </c>
      <c r="AH121" s="86"/>
      <c r="AI121" s="86" t="s">
        <v>7043</v>
      </c>
      <c r="AJ121" s="86" t="s">
        <v>8203</v>
      </c>
      <c r="AK121" s="93" t="s">
        <v>8720</v>
      </c>
      <c r="AL121" s="86"/>
      <c r="AM121" s="89">
        <v>41815.425902777781</v>
      </c>
      <c r="AN121" s="86" t="s">
        <v>10559</v>
      </c>
      <c r="AO121" s="93" t="s">
        <v>10678</v>
      </c>
      <c r="AP121" s="86" t="s">
        <v>65</v>
      </c>
      <c r="AQ121" s="48"/>
      <c r="AR121" s="49"/>
      <c r="AS121" s="48"/>
      <c r="AT121" s="49"/>
      <c r="AU121" s="48"/>
      <c r="AV121" s="49"/>
      <c r="AW121" s="48"/>
      <c r="AX121" s="49"/>
      <c r="AY121" s="48"/>
      <c r="AZ121" s="2"/>
      <c r="BA121" s="3"/>
      <c r="BB121" s="3"/>
      <c r="BC121" s="3"/>
      <c r="BD121" s="3"/>
    </row>
    <row r="122" spans="1:56" x14ac:dyDescent="0.25">
      <c r="A122" s="62" t="s">
        <v>253</v>
      </c>
      <c r="B122" s="63"/>
      <c r="C122" s="63"/>
      <c r="D122" s="64"/>
      <c r="E122" s="66"/>
      <c r="F122" s="109" t="s">
        <v>9058</v>
      </c>
      <c r="G122" s="63"/>
      <c r="H122" s="67"/>
      <c r="I122" s="68"/>
      <c r="J122" s="68"/>
      <c r="K122" s="67" t="s">
        <v>12399</v>
      </c>
      <c r="L122" s="71"/>
      <c r="M122" s="72">
        <v>5716.88232421875</v>
      </c>
      <c r="N122" s="72">
        <v>2596.185546875</v>
      </c>
      <c r="O122" s="73"/>
      <c r="P122" s="74"/>
      <c r="Q122" s="74"/>
      <c r="R122" s="98"/>
      <c r="S122" s="48">
        <v>0</v>
      </c>
      <c r="T122" s="48">
        <v>1</v>
      </c>
      <c r="U122" s="98"/>
      <c r="V122" s="50"/>
      <c r="W122" s="50"/>
      <c r="X122" s="50"/>
      <c r="Y122" s="50"/>
      <c r="Z122" s="49"/>
      <c r="AA122" s="69">
        <v>122</v>
      </c>
      <c r="AB1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2" s="70"/>
      <c r="AD122" s="86">
        <v>69</v>
      </c>
      <c r="AE122" s="86">
        <v>7</v>
      </c>
      <c r="AF122" s="86">
        <v>105</v>
      </c>
      <c r="AG122" s="86">
        <v>392</v>
      </c>
      <c r="AH122" s="86"/>
      <c r="AI122" s="86"/>
      <c r="AJ122" s="86"/>
      <c r="AK122" s="86"/>
      <c r="AL122" s="86"/>
      <c r="AM122" s="89">
        <v>42560.10297453704</v>
      </c>
      <c r="AN122" s="86" t="s">
        <v>10559</v>
      </c>
      <c r="AO122" s="93" t="s">
        <v>10679</v>
      </c>
      <c r="AP122" s="86" t="s">
        <v>66</v>
      </c>
      <c r="AQ122" s="48">
        <v>0</v>
      </c>
      <c r="AR122" s="49">
        <v>0</v>
      </c>
      <c r="AS122" s="48">
        <v>0</v>
      </c>
      <c r="AT122" s="49">
        <v>0</v>
      </c>
      <c r="AU122" s="48">
        <v>0</v>
      </c>
      <c r="AV122" s="49">
        <v>0</v>
      </c>
      <c r="AW122" s="48">
        <v>14</v>
      </c>
      <c r="AX122" s="49">
        <v>100</v>
      </c>
      <c r="AY122" s="48">
        <v>14</v>
      </c>
      <c r="AZ122" s="2"/>
      <c r="BA122" s="3"/>
      <c r="BB122" s="3"/>
      <c r="BC122" s="3"/>
      <c r="BD122" s="3"/>
    </row>
    <row r="123" spans="1:56" x14ac:dyDescent="0.25">
      <c r="A123" s="62" t="s">
        <v>254</v>
      </c>
      <c r="B123" s="63"/>
      <c r="C123" s="63"/>
      <c r="D123" s="64"/>
      <c r="E123" s="66"/>
      <c r="F123" s="109" t="s">
        <v>9059</v>
      </c>
      <c r="G123" s="63"/>
      <c r="H123" s="67"/>
      <c r="I123" s="68"/>
      <c r="J123" s="68"/>
      <c r="K123" s="67" t="s">
        <v>12400</v>
      </c>
      <c r="L123" s="71"/>
      <c r="M123" s="72">
        <v>3604.646240234375</v>
      </c>
      <c r="N123" s="72">
        <v>6022.732421875</v>
      </c>
      <c r="O123" s="73"/>
      <c r="P123" s="74"/>
      <c r="Q123" s="74"/>
      <c r="R123" s="98"/>
      <c r="S123" s="48">
        <v>0</v>
      </c>
      <c r="T123" s="48">
        <v>1</v>
      </c>
      <c r="U123" s="98"/>
      <c r="V123" s="50"/>
      <c r="W123" s="50"/>
      <c r="X123" s="50"/>
      <c r="Y123" s="50"/>
      <c r="Z123" s="49"/>
      <c r="AA123" s="69">
        <v>123</v>
      </c>
      <c r="AB1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3" s="70"/>
      <c r="AD123" s="86">
        <v>50</v>
      </c>
      <c r="AE123" s="86">
        <v>59</v>
      </c>
      <c r="AF123" s="86">
        <v>3857</v>
      </c>
      <c r="AG123" s="86">
        <v>4279</v>
      </c>
      <c r="AH123" s="86"/>
      <c r="AI123" s="86" t="s">
        <v>7044</v>
      </c>
      <c r="AJ123" s="86" t="s">
        <v>8247</v>
      </c>
      <c r="AK123" s="86"/>
      <c r="AL123" s="86"/>
      <c r="AM123" s="89">
        <v>43970.803796296299</v>
      </c>
      <c r="AN123" s="86" t="s">
        <v>10559</v>
      </c>
      <c r="AO123" s="93" t="s">
        <v>10680</v>
      </c>
      <c r="AP123" s="86" t="s">
        <v>66</v>
      </c>
      <c r="AQ123" s="48">
        <v>0</v>
      </c>
      <c r="AR123" s="49">
        <v>0</v>
      </c>
      <c r="AS123" s="48">
        <v>0</v>
      </c>
      <c r="AT123" s="49">
        <v>0</v>
      </c>
      <c r="AU123" s="48">
        <v>0</v>
      </c>
      <c r="AV123" s="49">
        <v>0</v>
      </c>
      <c r="AW123" s="48">
        <v>7</v>
      </c>
      <c r="AX123" s="49">
        <v>100</v>
      </c>
      <c r="AY123" s="48">
        <v>7</v>
      </c>
      <c r="AZ123" s="2"/>
      <c r="BA123" s="3"/>
      <c r="BB123" s="3"/>
      <c r="BC123" s="3"/>
      <c r="BD123" s="3"/>
    </row>
    <row r="124" spans="1:56" x14ac:dyDescent="0.25">
      <c r="A124" s="62" t="s">
        <v>255</v>
      </c>
      <c r="B124" s="63"/>
      <c r="C124" s="63"/>
      <c r="D124" s="64"/>
      <c r="E124" s="66"/>
      <c r="F124" s="109" t="s">
        <v>9060</v>
      </c>
      <c r="G124" s="63"/>
      <c r="H124" s="67"/>
      <c r="I124" s="68"/>
      <c r="J124" s="68"/>
      <c r="K124" s="67" t="s">
        <v>12401</v>
      </c>
      <c r="L124" s="71"/>
      <c r="M124" s="72">
        <v>5630.001953125</v>
      </c>
      <c r="N124" s="72">
        <v>7783.2216796875</v>
      </c>
      <c r="O124" s="73"/>
      <c r="P124" s="74"/>
      <c r="Q124" s="74"/>
      <c r="R124" s="98"/>
      <c r="S124" s="48">
        <v>0</v>
      </c>
      <c r="T124" s="48">
        <v>1</v>
      </c>
      <c r="U124" s="98"/>
      <c r="V124" s="50"/>
      <c r="W124" s="50"/>
      <c r="X124" s="50"/>
      <c r="Y124" s="50"/>
      <c r="Z124" s="49"/>
      <c r="AA124" s="69">
        <v>124</v>
      </c>
      <c r="AB1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4" s="70"/>
      <c r="AD124" s="86">
        <v>48</v>
      </c>
      <c r="AE124" s="86">
        <v>3</v>
      </c>
      <c r="AF124" s="86">
        <v>223</v>
      </c>
      <c r="AG124" s="86">
        <v>143</v>
      </c>
      <c r="AH124" s="86"/>
      <c r="AI124" s="86" t="s">
        <v>7045</v>
      </c>
      <c r="AJ124" s="86"/>
      <c r="AK124" s="86"/>
      <c r="AL124" s="86"/>
      <c r="AM124" s="89">
        <v>44059.818020833336</v>
      </c>
      <c r="AN124" s="86" t="s">
        <v>10559</v>
      </c>
      <c r="AO124" s="93" t="s">
        <v>10681</v>
      </c>
      <c r="AP124" s="86" t="s">
        <v>66</v>
      </c>
      <c r="AQ124" s="48">
        <v>0</v>
      </c>
      <c r="AR124" s="49">
        <v>0</v>
      </c>
      <c r="AS124" s="48">
        <v>0</v>
      </c>
      <c r="AT124" s="49">
        <v>0</v>
      </c>
      <c r="AU124" s="48">
        <v>0</v>
      </c>
      <c r="AV124" s="49">
        <v>0</v>
      </c>
      <c r="AW124" s="48">
        <v>33</v>
      </c>
      <c r="AX124" s="49">
        <v>100</v>
      </c>
      <c r="AY124" s="48">
        <v>33</v>
      </c>
      <c r="AZ124" s="2"/>
      <c r="BA124" s="3"/>
      <c r="BB124" s="3"/>
      <c r="BC124" s="3"/>
      <c r="BD124" s="3"/>
    </row>
    <row r="125" spans="1:56" x14ac:dyDescent="0.25">
      <c r="A125" s="62" t="s">
        <v>1393</v>
      </c>
      <c r="B125" s="63"/>
      <c r="C125" s="63"/>
      <c r="D125" s="64"/>
      <c r="E125" s="66"/>
      <c r="F125" s="109" t="s">
        <v>9061</v>
      </c>
      <c r="G125" s="63"/>
      <c r="H125" s="67"/>
      <c r="I125" s="68"/>
      <c r="J125" s="68"/>
      <c r="K125" s="67" t="s">
        <v>12402</v>
      </c>
      <c r="L125" s="71"/>
      <c r="M125" s="72">
        <v>5362.5126953125</v>
      </c>
      <c r="N125" s="72">
        <v>6767.27783203125</v>
      </c>
      <c r="O125" s="73"/>
      <c r="P125" s="74"/>
      <c r="Q125" s="74"/>
      <c r="R125" s="98"/>
      <c r="S125" s="48">
        <v>5</v>
      </c>
      <c r="T125" s="48">
        <v>0</v>
      </c>
      <c r="U125" s="98"/>
      <c r="V125" s="50"/>
      <c r="W125" s="50"/>
      <c r="X125" s="50"/>
      <c r="Y125" s="50"/>
      <c r="Z125" s="49"/>
      <c r="AA125" s="69">
        <v>125</v>
      </c>
      <c r="AB1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5" s="70"/>
      <c r="AD125" s="86">
        <v>1802</v>
      </c>
      <c r="AE125" s="86">
        <v>119451</v>
      </c>
      <c r="AF125" s="86">
        <v>30524</v>
      </c>
      <c r="AG125" s="86">
        <v>5587</v>
      </c>
      <c r="AH125" s="86"/>
      <c r="AI125" s="86" t="s">
        <v>7046</v>
      </c>
      <c r="AJ125" s="86" t="s">
        <v>8203</v>
      </c>
      <c r="AK125" s="93" t="s">
        <v>8721</v>
      </c>
      <c r="AL125" s="86"/>
      <c r="AM125" s="89">
        <v>40174.611793981479</v>
      </c>
      <c r="AN125" s="86" t="s">
        <v>10559</v>
      </c>
      <c r="AO125" s="93" t="s">
        <v>10682</v>
      </c>
      <c r="AP125" s="86" t="s">
        <v>65</v>
      </c>
      <c r="AQ125" s="48"/>
      <c r="AR125" s="49"/>
      <c r="AS125" s="48"/>
      <c r="AT125" s="49"/>
      <c r="AU125" s="48"/>
      <c r="AV125" s="49"/>
      <c r="AW125" s="48"/>
      <c r="AX125" s="49"/>
      <c r="AY125" s="48"/>
      <c r="AZ125" s="2"/>
      <c r="BA125" s="3"/>
      <c r="BB125" s="3"/>
      <c r="BC125" s="3"/>
      <c r="BD125" s="3"/>
    </row>
    <row r="126" spans="1:56" x14ac:dyDescent="0.25">
      <c r="A126" s="62" t="s">
        <v>256</v>
      </c>
      <c r="B126" s="63"/>
      <c r="C126" s="63"/>
      <c r="D126" s="64"/>
      <c r="E126" s="66"/>
      <c r="F126" s="109" t="s">
        <v>9062</v>
      </c>
      <c r="G126" s="63"/>
      <c r="H126" s="67"/>
      <c r="I126" s="68"/>
      <c r="J126" s="68"/>
      <c r="K126" s="67" t="s">
        <v>12403</v>
      </c>
      <c r="L126" s="71"/>
      <c r="M126" s="72">
        <v>5122.78173828125</v>
      </c>
      <c r="N126" s="72">
        <v>2499.136474609375</v>
      </c>
      <c r="O126" s="73"/>
      <c r="P126" s="74"/>
      <c r="Q126" s="74"/>
      <c r="R126" s="98"/>
      <c r="S126" s="48">
        <v>0</v>
      </c>
      <c r="T126" s="48">
        <v>1</v>
      </c>
      <c r="U126" s="98"/>
      <c r="V126" s="50"/>
      <c r="W126" s="50"/>
      <c r="X126" s="50"/>
      <c r="Y126" s="50"/>
      <c r="Z126" s="49"/>
      <c r="AA126" s="69">
        <v>126</v>
      </c>
      <c r="AB1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6" s="70"/>
      <c r="AD126" s="86">
        <v>1283</v>
      </c>
      <c r="AE126" s="86">
        <v>349</v>
      </c>
      <c r="AF126" s="86">
        <v>12662</v>
      </c>
      <c r="AG126" s="86">
        <v>36914</v>
      </c>
      <c r="AH126" s="86"/>
      <c r="AI126" s="86" t="s">
        <v>7047</v>
      </c>
      <c r="AJ126" s="86" t="s">
        <v>8248</v>
      </c>
      <c r="AK126" s="86"/>
      <c r="AL126" s="86"/>
      <c r="AM126" s="89">
        <v>40712.570949074077</v>
      </c>
      <c r="AN126" s="86" t="s">
        <v>10559</v>
      </c>
      <c r="AO126" s="93" t="s">
        <v>10683</v>
      </c>
      <c r="AP126" s="86" t="s">
        <v>66</v>
      </c>
      <c r="AQ126" s="48">
        <v>0</v>
      </c>
      <c r="AR126" s="49">
        <v>0</v>
      </c>
      <c r="AS126" s="48">
        <v>0</v>
      </c>
      <c r="AT126" s="49">
        <v>0</v>
      </c>
      <c r="AU126" s="48">
        <v>0</v>
      </c>
      <c r="AV126" s="49">
        <v>0</v>
      </c>
      <c r="AW126" s="48">
        <v>14</v>
      </c>
      <c r="AX126" s="49">
        <v>100</v>
      </c>
      <c r="AY126" s="48">
        <v>14</v>
      </c>
      <c r="AZ126" s="2"/>
      <c r="BA126" s="3"/>
      <c r="BB126" s="3"/>
      <c r="BC126" s="3"/>
      <c r="BD126" s="3"/>
    </row>
    <row r="127" spans="1:56" x14ac:dyDescent="0.25">
      <c r="A127" s="62" t="s">
        <v>257</v>
      </c>
      <c r="B127" s="63"/>
      <c r="C127" s="63"/>
      <c r="D127" s="64"/>
      <c r="E127" s="66"/>
      <c r="F127" s="109" t="s">
        <v>9063</v>
      </c>
      <c r="G127" s="63"/>
      <c r="H127" s="67"/>
      <c r="I127" s="68"/>
      <c r="J127" s="68"/>
      <c r="K127" s="67" t="s">
        <v>12404</v>
      </c>
      <c r="L127" s="71"/>
      <c r="M127" s="72">
        <v>4393.251953125</v>
      </c>
      <c r="N127" s="72">
        <v>1154.4710693359375</v>
      </c>
      <c r="O127" s="73"/>
      <c r="P127" s="74"/>
      <c r="Q127" s="74"/>
      <c r="R127" s="98"/>
      <c r="S127" s="48">
        <v>0</v>
      </c>
      <c r="T127" s="48">
        <v>1</v>
      </c>
      <c r="U127" s="98"/>
      <c r="V127" s="50"/>
      <c r="W127" s="50"/>
      <c r="X127" s="50"/>
      <c r="Y127" s="50"/>
      <c r="Z127" s="49"/>
      <c r="AA127" s="69">
        <v>127</v>
      </c>
      <c r="AB1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7" s="70"/>
      <c r="AD127" s="86">
        <v>589</v>
      </c>
      <c r="AE127" s="86">
        <v>25</v>
      </c>
      <c r="AF127" s="86">
        <v>185</v>
      </c>
      <c r="AG127" s="86">
        <v>138</v>
      </c>
      <c r="AH127" s="86"/>
      <c r="AI127" s="86" t="s">
        <v>7048</v>
      </c>
      <c r="AJ127" s="86"/>
      <c r="AK127" s="86"/>
      <c r="AL127" s="86"/>
      <c r="AM127" s="89">
        <v>44068.181377314817</v>
      </c>
      <c r="AN127" s="86" t="s">
        <v>10559</v>
      </c>
      <c r="AO127" s="93" t="s">
        <v>10684</v>
      </c>
      <c r="AP127" s="86" t="s">
        <v>66</v>
      </c>
      <c r="AQ127" s="48">
        <v>0</v>
      </c>
      <c r="AR127" s="49">
        <v>0</v>
      </c>
      <c r="AS127" s="48">
        <v>0</v>
      </c>
      <c r="AT127" s="49">
        <v>0</v>
      </c>
      <c r="AU127" s="48">
        <v>0</v>
      </c>
      <c r="AV127" s="49">
        <v>0</v>
      </c>
      <c r="AW127" s="48">
        <v>49</v>
      </c>
      <c r="AX127" s="49">
        <v>100</v>
      </c>
      <c r="AY127" s="48">
        <v>49</v>
      </c>
      <c r="AZ127" s="2"/>
      <c r="BA127" s="3"/>
      <c r="BB127" s="3"/>
      <c r="BC127" s="3"/>
      <c r="BD127" s="3"/>
    </row>
    <row r="128" spans="1:56" x14ac:dyDescent="0.25">
      <c r="A128" s="62" t="s">
        <v>1394</v>
      </c>
      <c r="B128" s="63"/>
      <c r="C128" s="63"/>
      <c r="D128" s="64"/>
      <c r="E128" s="66"/>
      <c r="F128" s="109" t="s">
        <v>9064</v>
      </c>
      <c r="G128" s="63"/>
      <c r="H128" s="67"/>
      <c r="I128" s="68"/>
      <c r="J128" s="68"/>
      <c r="K128" s="67" t="s">
        <v>12405</v>
      </c>
      <c r="L128" s="71"/>
      <c r="M128" s="72">
        <v>5778.68994140625</v>
      </c>
      <c r="N128" s="72">
        <v>1957.35107421875</v>
      </c>
      <c r="O128" s="73"/>
      <c r="P128" s="74"/>
      <c r="Q128" s="74"/>
      <c r="R128" s="98"/>
      <c r="S128" s="48">
        <v>11</v>
      </c>
      <c r="T128" s="48">
        <v>0</v>
      </c>
      <c r="U128" s="98"/>
      <c r="V128" s="50"/>
      <c r="W128" s="50"/>
      <c r="X128" s="50"/>
      <c r="Y128" s="50"/>
      <c r="Z128" s="49"/>
      <c r="AA128" s="69">
        <v>128</v>
      </c>
      <c r="AB1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8" s="70"/>
      <c r="AD128" s="86">
        <v>938</v>
      </c>
      <c r="AE128" s="86">
        <v>5439</v>
      </c>
      <c r="AF128" s="86">
        <v>2794</v>
      </c>
      <c r="AG128" s="86">
        <v>2456</v>
      </c>
      <c r="AH128" s="86"/>
      <c r="AI128" s="86" t="s">
        <v>7049</v>
      </c>
      <c r="AJ128" s="86" t="s">
        <v>8202</v>
      </c>
      <c r="AK128" s="86"/>
      <c r="AL128" s="86"/>
      <c r="AM128" s="89">
        <v>41878.584016203706</v>
      </c>
      <c r="AN128" s="86" t="s">
        <v>10559</v>
      </c>
      <c r="AO128" s="93" t="s">
        <v>10685</v>
      </c>
      <c r="AP128" s="86" t="s">
        <v>65</v>
      </c>
      <c r="AQ128" s="48"/>
      <c r="AR128" s="49"/>
      <c r="AS128" s="48"/>
      <c r="AT128" s="49"/>
      <c r="AU128" s="48"/>
      <c r="AV128" s="49"/>
      <c r="AW128" s="48"/>
      <c r="AX128" s="49"/>
      <c r="AY128" s="48"/>
      <c r="AZ128" s="2"/>
      <c r="BA128" s="3"/>
      <c r="BB128" s="3"/>
      <c r="BC128" s="3"/>
      <c r="BD128" s="3"/>
    </row>
    <row r="129" spans="1:56" x14ac:dyDescent="0.25">
      <c r="A129" s="62" t="s">
        <v>258</v>
      </c>
      <c r="B129" s="63"/>
      <c r="C129" s="63"/>
      <c r="D129" s="64"/>
      <c r="E129" s="66"/>
      <c r="F129" s="109" t="s">
        <v>9065</v>
      </c>
      <c r="G129" s="63"/>
      <c r="H129" s="67"/>
      <c r="I129" s="68"/>
      <c r="J129" s="68"/>
      <c r="K129" s="67" t="s">
        <v>12406</v>
      </c>
      <c r="L129" s="71"/>
      <c r="M129" s="72">
        <v>5379.3212890625</v>
      </c>
      <c r="N129" s="72">
        <v>4497.55322265625</v>
      </c>
      <c r="O129" s="73"/>
      <c r="P129" s="74"/>
      <c r="Q129" s="74"/>
      <c r="R129" s="98"/>
      <c r="S129" s="48">
        <v>0</v>
      </c>
      <c r="T129" s="48">
        <v>1</v>
      </c>
      <c r="U129" s="98"/>
      <c r="V129" s="50"/>
      <c r="W129" s="50"/>
      <c r="X129" s="50"/>
      <c r="Y129" s="50"/>
      <c r="Z129" s="49"/>
      <c r="AA129" s="69">
        <v>129</v>
      </c>
      <c r="AB1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9" s="70"/>
      <c r="AD129" s="86">
        <v>590</v>
      </c>
      <c r="AE129" s="86">
        <v>4848</v>
      </c>
      <c r="AF129" s="86">
        <v>27364</v>
      </c>
      <c r="AG129" s="86">
        <v>38507</v>
      </c>
      <c r="AH129" s="86"/>
      <c r="AI129" s="86" t="s">
        <v>7050</v>
      </c>
      <c r="AJ129" s="86" t="s">
        <v>8249</v>
      </c>
      <c r="AK129" s="93" t="s">
        <v>8722</v>
      </c>
      <c r="AL129" s="86"/>
      <c r="AM129" s="89">
        <v>43776.392511574071</v>
      </c>
      <c r="AN129" s="86" t="s">
        <v>10559</v>
      </c>
      <c r="AO129" s="93" t="s">
        <v>10686</v>
      </c>
      <c r="AP129" s="86" t="s">
        <v>66</v>
      </c>
      <c r="AQ129" s="48">
        <v>0</v>
      </c>
      <c r="AR129" s="49">
        <v>0</v>
      </c>
      <c r="AS129" s="48">
        <v>0</v>
      </c>
      <c r="AT129" s="49">
        <v>0</v>
      </c>
      <c r="AU129" s="48">
        <v>0</v>
      </c>
      <c r="AV129" s="49">
        <v>0</v>
      </c>
      <c r="AW129" s="48">
        <v>26</v>
      </c>
      <c r="AX129" s="49">
        <v>100</v>
      </c>
      <c r="AY129" s="48">
        <v>26</v>
      </c>
      <c r="AZ129" s="2"/>
      <c r="BA129" s="3"/>
      <c r="BB129" s="3"/>
      <c r="BC129" s="3"/>
      <c r="BD129" s="3"/>
    </row>
    <row r="130" spans="1:56" x14ac:dyDescent="0.25">
      <c r="A130" s="62" t="s">
        <v>259</v>
      </c>
      <c r="B130" s="63"/>
      <c r="C130" s="63"/>
      <c r="D130" s="64"/>
      <c r="E130" s="66"/>
      <c r="F130" s="109" t="s">
        <v>9066</v>
      </c>
      <c r="G130" s="63"/>
      <c r="H130" s="67"/>
      <c r="I130" s="68"/>
      <c r="J130" s="68"/>
      <c r="K130" s="67" t="s">
        <v>12407</v>
      </c>
      <c r="L130" s="71"/>
      <c r="M130" s="72">
        <v>5662.34814453125</v>
      </c>
      <c r="N130" s="72">
        <v>4354.490234375</v>
      </c>
      <c r="O130" s="73"/>
      <c r="P130" s="74"/>
      <c r="Q130" s="74"/>
      <c r="R130" s="98"/>
      <c r="S130" s="48">
        <v>0</v>
      </c>
      <c r="T130" s="48">
        <v>1</v>
      </c>
      <c r="U130" s="98"/>
      <c r="V130" s="50"/>
      <c r="W130" s="50"/>
      <c r="X130" s="50"/>
      <c r="Y130" s="50"/>
      <c r="Z130" s="49"/>
      <c r="AA130" s="69">
        <v>130</v>
      </c>
      <c r="AB1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0" s="70"/>
      <c r="AD130" s="86">
        <v>261</v>
      </c>
      <c r="AE130" s="86">
        <v>290</v>
      </c>
      <c r="AF130" s="86">
        <v>4083</v>
      </c>
      <c r="AG130" s="86">
        <v>4592</v>
      </c>
      <c r="AH130" s="86"/>
      <c r="AI130" s="86" t="s">
        <v>7051</v>
      </c>
      <c r="AJ130" s="86" t="s">
        <v>8203</v>
      </c>
      <c r="AK130" s="86"/>
      <c r="AL130" s="86"/>
      <c r="AM130" s="89">
        <v>40682.047777777778</v>
      </c>
      <c r="AN130" s="86" t="s">
        <v>10559</v>
      </c>
      <c r="AO130" s="93" t="s">
        <v>10687</v>
      </c>
      <c r="AP130" s="86" t="s">
        <v>66</v>
      </c>
      <c r="AQ130" s="48">
        <v>0</v>
      </c>
      <c r="AR130" s="49">
        <v>0</v>
      </c>
      <c r="AS130" s="48">
        <v>0</v>
      </c>
      <c r="AT130" s="49">
        <v>0</v>
      </c>
      <c r="AU130" s="48">
        <v>0</v>
      </c>
      <c r="AV130" s="49">
        <v>0</v>
      </c>
      <c r="AW130" s="48">
        <v>26</v>
      </c>
      <c r="AX130" s="49">
        <v>100</v>
      </c>
      <c r="AY130" s="48">
        <v>26</v>
      </c>
      <c r="AZ130" s="2"/>
      <c r="BA130" s="3"/>
      <c r="BB130" s="3"/>
      <c r="BC130" s="3"/>
      <c r="BD130" s="3"/>
    </row>
    <row r="131" spans="1:56" x14ac:dyDescent="0.25">
      <c r="A131" s="62" t="s">
        <v>260</v>
      </c>
      <c r="B131" s="63"/>
      <c r="C131" s="63"/>
      <c r="D131" s="64"/>
      <c r="E131" s="66"/>
      <c r="F131" s="109" t="s">
        <v>9067</v>
      </c>
      <c r="G131" s="63"/>
      <c r="H131" s="67"/>
      <c r="I131" s="68"/>
      <c r="J131" s="68"/>
      <c r="K131" s="67" t="s">
        <v>12408</v>
      </c>
      <c r="L131" s="71"/>
      <c r="M131" s="72">
        <v>5356.9697265625</v>
      </c>
      <c r="N131" s="72">
        <v>2475.384521484375</v>
      </c>
      <c r="O131" s="73"/>
      <c r="P131" s="74"/>
      <c r="Q131" s="74"/>
      <c r="R131" s="98"/>
      <c r="S131" s="48">
        <v>0</v>
      </c>
      <c r="T131" s="48">
        <v>1</v>
      </c>
      <c r="U131" s="98"/>
      <c r="V131" s="50"/>
      <c r="W131" s="50"/>
      <c r="X131" s="50"/>
      <c r="Y131" s="50"/>
      <c r="Z131" s="49"/>
      <c r="AA131" s="69">
        <v>131</v>
      </c>
      <c r="AB1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1" s="70"/>
      <c r="AD131" s="86">
        <v>50</v>
      </c>
      <c r="AE131" s="86">
        <v>3</v>
      </c>
      <c r="AF131" s="86">
        <v>102</v>
      </c>
      <c r="AG131" s="86">
        <v>108</v>
      </c>
      <c r="AH131" s="86"/>
      <c r="AI131" s="86" t="s">
        <v>7052</v>
      </c>
      <c r="AJ131" s="86"/>
      <c r="AK131" s="86"/>
      <c r="AL131" s="86"/>
      <c r="AM131" s="89">
        <v>43852.865682870368</v>
      </c>
      <c r="AN131" s="86" t="s">
        <v>10559</v>
      </c>
      <c r="AO131" s="93" t="s">
        <v>10688</v>
      </c>
      <c r="AP131" s="86" t="s">
        <v>66</v>
      </c>
      <c r="AQ131" s="48">
        <v>0</v>
      </c>
      <c r="AR131" s="49">
        <v>0</v>
      </c>
      <c r="AS131" s="48">
        <v>0</v>
      </c>
      <c r="AT131" s="49">
        <v>0</v>
      </c>
      <c r="AU131" s="48">
        <v>0</v>
      </c>
      <c r="AV131" s="49">
        <v>0</v>
      </c>
      <c r="AW131" s="48">
        <v>14</v>
      </c>
      <c r="AX131" s="49">
        <v>100</v>
      </c>
      <c r="AY131" s="48">
        <v>14</v>
      </c>
      <c r="AZ131" s="2"/>
      <c r="BA131" s="3"/>
      <c r="BB131" s="3"/>
      <c r="BC131" s="3"/>
      <c r="BD131" s="3"/>
    </row>
    <row r="132" spans="1:56" x14ac:dyDescent="0.25">
      <c r="A132" s="62" t="s">
        <v>261</v>
      </c>
      <c r="B132" s="63"/>
      <c r="C132" s="63"/>
      <c r="D132" s="64"/>
      <c r="E132" s="66"/>
      <c r="F132" s="109" t="s">
        <v>9068</v>
      </c>
      <c r="G132" s="63"/>
      <c r="H132" s="67"/>
      <c r="I132" s="68"/>
      <c r="J132" s="68"/>
      <c r="K132" s="67" t="s">
        <v>12409</v>
      </c>
      <c r="L132" s="71"/>
      <c r="M132" s="72">
        <v>5529.1650390625</v>
      </c>
      <c r="N132" s="72">
        <v>4895.74072265625</v>
      </c>
      <c r="O132" s="73"/>
      <c r="P132" s="74"/>
      <c r="Q132" s="74"/>
      <c r="R132" s="98"/>
      <c r="S132" s="48">
        <v>1</v>
      </c>
      <c r="T132" s="48">
        <v>1</v>
      </c>
      <c r="U132" s="98"/>
      <c r="V132" s="50"/>
      <c r="W132" s="50"/>
      <c r="X132" s="50"/>
      <c r="Y132" s="50"/>
      <c r="Z132" s="49"/>
      <c r="AA132" s="69">
        <v>132</v>
      </c>
      <c r="AB1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2" s="70"/>
      <c r="AD132" s="86">
        <v>493</v>
      </c>
      <c r="AE132" s="86">
        <v>406</v>
      </c>
      <c r="AF132" s="86">
        <v>978</v>
      </c>
      <c r="AG132" s="86">
        <v>1562</v>
      </c>
      <c r="AH132" s="86"/>
      <c r="AI132" s="86" t="s">
        <v>7053</v>
      </c>
      <c r="AJ132" s="86"/>
      <c r="AK132" s="86"/>
      <c r="AL132" s="86"/>
      <c r="AM132" s="89">
        <v>43981.806967592594</v>
      </c>
      <c r="AN132" s="86" t="s">
        <v>10559</v>
      </c>
      <c r="AO132" s="93" t="s">
        <v>10689</v>
      </c>
      <c r="AP132" s="86" t="s">
        <v>66</v>
      </c>
      <c r="AQ132" s="48">
        <v>0</v>
      </c>
      <c r="AR132" s="49">
        <v>0</v>
      </c>
      <c r="AS132" s="48">
        <v>0</v>
      </c>
      <c r="AT132" s="49">
        <v>0</v>
      </c>
      <c r="AU132" s="48">
        <v>0</v>
      </c>
      <c r="AV132" s="49">
        <v>0</v>
      </c>
      <c r="AW132" s="48">
        <v>41</v>
      </c>
      <c r="AX132" s="49">
        <v>100</v>
      </c>
      <c r="AY132" s="48">
        <v>41</v>
      </c>
      <c r="AZ132" s="2"/>
      <c r="BA132" s="3"/>
      <c r="BB132" s="3"/>
      <c r="BC132" s="3"/>
      <c r="BD132" s="3"/>
    </row>
    <row r="133" spans="1:56" x14ac:dyDescent="0.25">
      <c r="A133" s="62" t="s">
        <v>262</v>
      </c>
      <c r="B133" s="63"/>
      <c r="C133" s="63"/>
      <c r="D133" s="64"/>
      <c r="E133" s="66"/>
      <c r="F133" s="109" t="s">
        <v>9069</v>
      </c>
      <c r="G133" s="63"/>
      <c r="H133" s="67"/>
      <c r="I133" s="68"/>
      <c r="J133" s="68"/>
      <c r="K133" s="67" t="s">
        <v>12410</v>
      </c>
      <c r="L133" s="71"/>
      <c r="M133" s="72">
        <v>5604.857421875</v>
      </c>
      <c r="N133" s="72">
        <v>4978.4873046875</v>
      </c>
      <c r="O133" s="73"/>
      <c r="P133" s="74"/>
      <c r="Q133" s="74"/>
      <c r="R133" s="98"/>
      <c r="S133" s="48">
        <v>0</v>
      </c>
      <c r="T133" s="48">
        <v>1</v>
      </c>
      <c r="U133" s="98"/>
      <c r="V133" s="50"/>
      <c r="W133" s="50"/>
      <c r="X133" s="50"/>
      <c r="Y133" s="50"/>
      <c r="Z133" s="49"/>
      <c r="AA133" s="69">
        <v>133</v>
      </c>
      <c r="AB1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3" s="70"/>
      <c r="AD133" s="86">
        <v>76</v>
      </c>
      <c r="AE133" s="86">
        <v>62</v>
      </c>
      <c r="AF133" s="86">
        <v>2952</v>
      </c>
      <c r="AG133" s="86">
        <v>3459</v>
      </c>
      <c r="AH133" s="86"/>
      <c r="AI133" s="86"/>
      <c r="AJ133" s="86"/>
      <c r="AK133" s="86"/>
      <c r="AL133" s="86"/>
      <c r="AM133" s="89">
        <v>44007.499641203707</v>
      </c>
      <c r="AN133" s="86" t="s">
        <v>10559</v>
      </c>
      <c r="AO133" s="93" t="s">
        <v>10690</v>
      </c>
      <c r="AP133" s="86" t="s">
        <v>66</v>
      </c>
      <c r="AQ133" s="48">
        <v>0</v>
      </c>
      <c r="AR133" s="49">
        <v>0</v>
      </c>
      <c r="AS133" s="48">
        <v>0</v>
      </c>
      <c r="AT133" s="49">
        <v>0</v>
      </c>
      <c r="AU133" s="48">
        <v>0</v>
      </c>
      <c r="AV133" s="49">
        <v>0</v>
      </c>
      <c r="AW133" s="48">
        <v>46</v>
      </c>
      <c r="AX133" s="49">
        <v>100</v>
      </c>
      <c r="AY133" s="48">
        <v>46</v>
      </c>
      <c r="AZ133" s="2"/>
      <c r="BA133" s="3"/>
      <c r="BB133" s="3"/>
      <c r="BC133" s="3"/>
      <c r="BD133" s="3"/>
    </row>
    <row r="134" spans="1:56" x14ac:dyDescent="0.25">
      <c r="A134" s="62" t="s">
        <v>1395</v>
      </c>
      <c r="B134" s="63"/>
      <c r="C134" s="63"/>
      <c r="D134" s="64"/>
      <c r="E134" s="66"/>
      <c r="F134" s="109" t="s">
        <v>9070</v>
      </c>
      <c r="G134" s="63"/>
      <c r="H134" s="67"/>
      <c r="I134" s="68"/>
      <c r="J134" s="68"/>
      <c r="K134" s="67" t="s">
        <v>12411</v>
      </c>
      <c r="L134" s="71"/>
      <c r="M134" s="72">
        <v>5589.16943359375</v>
      </c>
      <c r="N134" s="72">
        <v>5068.060546875</v>
      </c>
      <c r="O134" s="73"/>
      <c r="P134" s="74"/>
      <c r="Q134" s="74"/>
      <c r="R134" s="98"/>
      <c r="S134" s="48">
        <v>4</v>
      </c>
      <c r="T134" s="48">
        <v>0</v>
      </c>
      <c r="U134" s="98"/>
      <c r="V134" s="50"/>
      <c r="W134" s="50"/>
      <c r="X134" s="50"/>
      <c r="Y134" s="50"/>
      <c r="Z134" s="49"/>
      <c r="AA134" s="69">
        <v>134</v>
      </c>
      <c r="AB1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4" s="70"/>
      <c r="AD134" s="86">
        <v>4080</v>
      </c>
      <c r="AE134" s="86">
        <v>1560</v>
      </c>
      <c r="AF134" s="86">
        <v>6966</v>
      </c>
      <c r="AG134" s="86">
        <v>8186</v>
      </c>
      <c r="AH134" s="86"/>
      <c r="AI134" s="86" t="s">
        <v>7054</v>
      </c>
      <c r="AJ134" s="86" t="s">
        <v>8250</v>
      </c>
      <c r="AK134" s="93" t="s">
        <v>8723</v>
      </c>
      <c r="AL134" s="86"/>
      <c r="AM134" s="89">
        <v>40243.50340277778</v>
      </c>
      <c r="AN134" s="86" t="s">
        <v>10559</v>
      </c>
      <c r="AO134" s="93" t="s">
        <v>10691</v>
      </c>
      <c r="AP134" s="86" t="s">
        <v>65</v>
      </c>
      <c r="AQ134" s="48"/>
      <c r="AR134" s="49"/>
      <c r="AS134" s="48"/>
      <c r="AT134" s="49"/>
      <c r="AU134" s="48"/>
      <c r="AV134" s="49"/>
      <c r="AW134" s="48"/>
      <c r="AX134" s="49"/>
      <c r="AY134" s="48"/>
      <c r="AZ134" s="2"/>
      <c r="BA134" s="3"/>
      <c r="BB134" s="3"/>
      <c r="BC134" s="3"/>
      <c r="BD134" s="3"/>
    </row>
    <row r="135" spans="1:56" x14ac:dyDescent="0.25">
      <c r="A135" s="62" t="s">
        <v>263</v>
      </c>
      <c r="B135" s="63"/>
      <c r="C135" s="63"/>
      <c r="D135" s="64"/>
      <c r="E135" s="66"/>
      <c r="F135" s="109" t="s">
        <v>9071</v>
      </c>
      <c r="G135" s="63"/>
      <c r="H135" s="67"/>
      <c r="I135" s="68"/>
      <c r="J135" s="68"/>
      <c r="K135" s="67" t="s">
        <v>12412</v>
      </c>
      <c r="L135" s="71"/>
      <c r="M135" s="72">
        <v>3238.58154296875</v>
      </c>
      <c r="N135" s="72">
        <v>4488.123046875</v>
      </c>
      <c r="O135" s="73"/>
      <c r="P135" s="74"/>
      <c r="Q135" s="74"/>
      <c r="R135" s="98"/>
      <c r="S135" s="48">
        <v>0</v>
      </c>
      <c r="T135" s="48">
        <v>1</v>
      </c>
      <c r="U135" s="98"/>
      <c r="V135" s="50"/>
      <c r="W135" s="50"/>
      <c r="X135" s="50"/>
      <c r="Y135" s="50"/>
      <c r="Z135" s="49"/>
      <c r="AA135" s="69">
        <v>135</v>
      </c>
      <c r="AB1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5" s="70"/>
      <c r="AD135" s="86">
        <v>30</v>
      </c>
      <c r="AE135" s="86">
        <v>4</v>
      </c>
      <c r="AF135" s="86">
        <v>380</v>
      </c>
      <c r="AG135" s="86">
        <v>8</v>
      </c>
      <c r="AH135" s="86"/>
      <c r="AI135" s="86" t="s">
        <v>7055</v>
      </c>
      <c r="AJ135" s="86" t="s">
        <v>8251</v>
      </c>
      <c r="AK135" s="86"/>
      <c r="AL135" s="86"/>
      <c r="AM135" s="89">
        <v>43951.62400462963</v>
      </c>
      <c r="AN135" s="86" t="s">
        <v>10559</v>
      </c>
      <c r="AO135" s="93" t="s">
        <v>10692</v>
      </c>
      <c r="AP135" s="86" t="s">
        <v>66</v>
      </c>
      <c r="AQ135" s="48">
        <v>0</v>
      </c>
      <c r="AR135" s="49">
        <v>0</v>
      </c>
      <c r="AS135" s="48">
        <v>0</v>
      </c>
      <c r="AT135" s="49">
        <v>0</v>
      </c>
      <c r="AU135" s="48">
        <v>0</v>
      </c>
      <c r="AV135" s="49">
        <v>0</v>
      </c>
      <c r="AW135" s="48">
        <v>27</v>
      </c>
      <c r="AX135" s="49">
        <v>100</v>
      </c>
      <c r="AY135" s="48">
        <v>27</v>
      </c>
      <c r="AZ135" s="2"/>
      <c r="BA135" s="3"/>
      <c r="BB135" s="3"/>
      <c r="BC135" s="3"/>
      <c r="BD135" s="3"/>
    </row>
    <row r="136" spans="1:56" x14ac:dyDescent="0.25">
      <c r="A136" s="62" t="s">
        <v>264</v>
      </c>
      <c r="B136" s="63"/>
      <c r="C136" s="63"/>
      <c r="D136" s="64"/>
      <c r="E136" s="66"/>
      <c r="F136" s="109" t="s">
        <v>9072</v>
      </c>
      <c r="G136" s="63"/>
      <c r="H136" s="67"/>
      <c r="I136" s="68"/>
      <c r="J136" s="68"/>
      <c r="K136" s="67" t="s">
        <v>12413</v>
      </c>
      <c r="L136" s="71"/>
      <c r="M136" s="72">
        <v>5871.8125</v>
      </c>
      <c r="N136" s="72">
        <v>4486.05126953125</v>
      </c>
      <c r="O136" s="73"/>
      <c r="P136" s="74"/>
      <c r="Q136" s="74"/>
      <c r="R136" s="98"/>
      <c r="S136" s="48">
        <v>0</v>
      </c>
      <c r="T136" s="48">
        <v>2</v>
      </c>
      <c r="U136" s="98"/>
      <c r="V136" s="50"/>
      <c r="W136" s="50"/>
      <c r="X136" s="50"/>
      <c r="Y136" s="50"/>
      <c r="Z136" s="49"/>
      <c r="AA136" s="69">
        <v>136</v>
      </c>
      <c r="AB1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6" s="70"/>
      <c r="AD136" s="86">
        <v>1288</v>
      </c>
      <c r="AE136" s="86">
        <v>1464</v>
      </c>
      <c r="AF136" s="86">
        <v>11423</v>
      </c>
      <c r="AG136" s="86">
        <v>5817</v>
      </c>
      <c r="AH136" s="86"/>
      <c r="AI136" s="86" t="s">
        <v>7056</v>
      </c>
      <c r="AJ136" s="86" t="s">
        <v>8252</v>
      </c>
      <c r="AK136" s="86"/>
      <c r="AL136" s="86"/>
      <c r="AM136" s="89">
        <v>43834.386932870373</v>
      </c>
      <c r="AN136" s="86" t="s">
        <v>10559</v>
      </c>
      <c r="AO136" s="93" t="s">
        <v>10693</v>
      </c>
      <c r="AP136" s="86" t="s">
        <v>66</v>
      </c>
      <c r="AQ136" s="48">
        <v>0</v>
      </c>
      <c r="AR136" s="49">
        <v>0</v>
      </c>
      <c r="AS136" s="48">
        <v>0</v>
      </c>
      <c r="AT136" s="49">
        <v>0</v>
      </c>
      <c r="AU136" s="48">
        <v>0</v>
      </c>
      <c r="AV136" s="49">
        <v>0</v>
      </c>
      <c r="AW136" s="48">
        <v>106</v>
      </c>
      <c r="AX136" s="49">
        <v>100</v>
      </c>
      <c r="AY136" s="48">
        <v>106</v>
      </c>
      <c r="AZ136" s="2"/>
      <c r="BA136" s="3"/>
      <c r="BB136" s="3"/>
      <c r="BC136" s="3"/>
      <c r="BD136" s="3"/>
    </row>
    <row r="137" spans="1:56" x14ac:dyDescent="0.25">
      <c r="A137" s="62" t="s">
        <v>265</v>
      </c>
      <c r="B137" s="63"/>
      <c r="C137" s="63"/>
      <c r="D137" s="64"/>
      <c r="E137" s="66"/>
      <c r="F137" s="109" t="s">
        <v>9073</v>
      </c>
      <c r="G137" s="63"/>
      <c r="H137" s="67"/>
      <c r="I137" s="68"/>
      <c r="J137" s="68"/>
      <c r="K137" s="67" t="s">
        <v>12414</v>
      </c>
      <c r="L137" s="71"/>
      <c r="M137" s="72">
        <v>5267.89990234375</v>
      </c>
      <c r="N137" s="72">
        <v>5884.03955078125</v>
      </c>
      <c r="O137" s="73"/>
      <c r="P137" s="74"/>
      <c r="Q137" s="74"/>
      <c r="R137" s="98"/>
      <c r="S137" s="48">
        <v>0</v>
      </c>
      <c r="T137" s="48">
        <v>1</v>
      </c>
      <c r="U137" s="98"/>
      <c r="V137" s="50"/>
      <c r="W137" s="50"/>
      <c r="X137" s="50"/>
      <c r="Y137" s="50"/>
      <c r="Z137" s="49"/>
      <c r="AA137" s="69">
        <v>137</v>
      </c>
      <c r="AB1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7" s="70"/>
      <c r="AD137" s="86">
        <v>387</v>
      </c>
      <c r="AE137" s="86">
        <v>341</v>
      </c>
      <c r="AF137" s="86">
        <v>42690</v>
      </c>
      <c r="AG137" s="86">
        <v>73734</v>
      </c>
      <c r="AH137" s="86"/>
      <c r="AI137" s="86" t="s">
        <v>6994</v>
      </c>
      <c r="AJ137" s="86" t="s">
        <v>8253</v>
      </c>
      <c r="AK137" s="86"/>
      <c r="AL137" s="86"/>
      <c r="AM137" s="89">
        <v>43507.529421296298</v>
      </c>
      <c r="AN137" s="86" t="s">
        <v>10559</v>
      </c>
      <c r="AO137" s="93" t="s">
        <v>10694</v>
      </c>
      <c r="AP137" s="86" t="s">
        <v>66</v>
      </c>
      <c r="AQ137" s="48">
        <v>0</v>
      </c>
      <c r="AR137" s="49">
        <v>0</v>
      </c>
      <c r="AS137" s="48">
        <v>0</v>
      </c>
      <c r="AT137" s="49">
        <v>0</v>
      </c>
      <c r="AU137" s="48">
        <v>0</v>
      </c>
      <c r="AV137" s="49">
        <v>0</v>
      </c>
      <c r="AW137" s="48">
        <v>136</v>
      </c>
      <c r="AX137" s="49">
        <v>100</v>
      </c>
      <c r="AY137" s="48">
        <v>136</v>
      </c>
      <c r="AZ137" s="2"/>
      <c r="BA137" s="3"/>
      <c r="BB137" s="3"/>
      <c r="BC137" s="3"/>
      <c r="BD137" s="3"/>
    </row>
    <row r="138" spans="1:56" x14ac:dyDescent="0.25">
      <c r="A138" s="62" t="s">
        <v>266</v>
      </c>
      <c r="B138" s="63"/>
      <c r="C138" s="63"/>
      <c r="D138" s="64"/>
      <c r="E138" s="66"/>
      <c r="F138" s="109" t="s">
        <v>8949</v>
      </c>
      <c r="G138" s="63"/>
      <c r="H138" s="67"/>
      <c r="I138" s="68"/>
      <c r="J138" s="68"/>
      <c r="K138" s="67" t="s">
        <v>12415</v>
      </c>
      <c r="L138" s="71"/>
      <c r="M138" s="72">
        <v>5448.14111328125</v>
      </c>
      <c r="N138" s="72">
        <v>4946.8251953125</v>
      </c>
      <c r="O138" s="73"/>
      <c r="P138" s="74"/>
      <c r="Q138" s="74"/>
      <c r="R138" s="98"/>
      <c r="S138" s="48">
        <v>0</v>
      </c>
      <c r="T138" s="48">
        <v>1</v>
      </c>
      <c r="U138" s="98"/>
      <c r="V138" s="50"/>
      <c r="W138" s="50"/>
      <c r="X138" s="50"/>
      <c r="Y138" s="50"/>
      <c r="Z138" s="49"/>
      <c r="AA138" s="69">
        <v>138</v>
      </c>
      <c r="AB1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8" s="70"/>
      <c r="AD138" s="86">
        <v>201</v>
      </c>
      <c r="AE138" s="86">
        <v>112</v>
      </c>
      <c r="AF138" s="86">
        <v>28888</v>
      </c>
      <c r="AG138" s="86">
        <v>832</v>
      </c>
      <c r="AH138" s="86"/>
      <c r="AI138" s="86"/>
      <c r="AJ138" s="86"/>
      <c r="AK138" s="86"/>
      <c r="AL138" s="86"/>
      <c r="AM138" s="89">
        <v>44017.470821759256</v>
      </c>
      <c r="AN138" s="86" t="s">
        <v>10559</v>
      </c>
      <c r="AO138" s="93" t="s">
        <v>10695</v>
      </c>
      <c r="AP138" s="86" t="s">
        <v>66</v>
      </c>
      <c r="AQ138" s="48">
        <v>0</v>
      </c>
      <c r="AR138" s="49">
        <v>0</v>
      </c>
      <c r="AS138" s="48">
        <v>0</v>
      </c>
      <c r="AT138" s="49">
        <v>0</v>
      </c>
      <c r="AU138" s="48">
        <v>0</v>
      </c>
      <c r="AV138" s="49">
        <v>0</v>
      </c>
      <c r="AW138" s="48">
        <v>36</v>
      </c>
      <c r="AX138" s="49">
        <v>100</v>
      </c>
      <c r="AY138" s="48">
        <v>36</v>
      </c>
      <c r="AZ138" s="2"/>
      <c r="BA138" s="3"/>
      <c r="BB138" s="3"/>
      <c r="BC138" s="3"/>
      <c r="BD138" s="3"/>
    </row>
    <row r="139" spans="1:56" x14ac:dyDescent="0.25">
      <c r="A139" s="62" t="s">
        <v>1396</v>
      </c>
      <c r="B139" s="63"/>
      <c r="C139" s="63"/>
      <c r="D139" s="64"/>
      <c r="E139" s="66"/>
      <c r="F139" s="109" t="s">
        <v>9074</v>
      </c>
      <c r="G139" s="63"/>
      <c r="H139" s="67"/>
      <c r="I139" s="68"/>
      <c r="J139" s="68"/>
      <c r="K139" s="67" t="s">
        <v>12416</v>
      </c>
      <c r="L139" s="71"/>
      <c r="M139" s="72">
        <v>5482.75634765625</v>
      </c>
      <c r="N139" s="72">
        <v>4888.5625</v>
      </c>
      <c r="O139" s="73"/>
      <c r="P139" s="74"/>
      <c r="Q139" s="74"/>
      <c r="R139" s="98"/>
      <c r="S139" s="48">
        <v>3</v>
      </c>
      <c r="T139" s="48">
        <v>0</v>
      </c>
      <c r="U139" s="98"/>
      <c r="V139" s="50"/>
      <c r="W139" s="50"/>
      <c r="X139" s="50"/>
      <c r="Y139" s="50"/>
      <c r="Z139" s="49"/>
      <c r="AA139" s="69">
        <v>139</v>
      </c>
      <c r="AB1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9" s="70"/>
      <c r="AD139" s="86">
        <v>289</v>
      </c>
      <c r="AE139" s="86">
        <v>858</v>
      </c>
      <c r="AF139" s="86">
        <v>1369</v>
      </c>
      <c r="AG139" s="86">
        <v>1112</v>
      </c>
      <c r="AH139" s="86"/>
      <c r="AI139" s="86" t="s">
        <v>7057</v>
      </c>
      <c r="AJ139" s="86" t="s">
        <v>8254</v>
      </c>
      <c r="AK139" s="93" t="s">
        <v>8724</v>
      </c>
      <c r="AL139" s="86"/>
      <c r="AM139" s="89">
        <v>43436.169583333336</v>
      </c>
      <c r="AN139" s="86" t="s">
        <v>10559</v>
      </c>
      <c r="AO139" s="93" t="s">
        <v>10696</v>
      </c>
      <c r="AP139" s="86" t="s">
        <v>65</v>
      </c>
      <c r="AQ139" s="48"/>
      <c r="AR139" s="49"/>
      <c r="AS139" s="48"/>
      <c r="AT139" s="49"/>
      <c r="AU139" s="48"/>
      <c r="AV139" s="49"/>
      <c r="AW139" s="48"/>
      <c r="AX139" s="49"/>
      <c r="AY139" s="48"/>
      <c r="AZ139" s="2"/>
      <c r="BA139" s="3"/>
      <c r="BB139" s="3"/>
      <c r="BC139" s="3"/>
      <c r="BD139" s="3"/>
    </row>
    <row r="140" spans="1:56" x14ac:dyDescent="0.25">
      <c r="A140" s="62" t="s">
        <v>267</v>
      </c>
      <c r="B140" s="63"/>
      <c r="C140" s="63"/>
      <c r="D140" s="64"/>
      <c r="E140" s="66"/>
      <c r="F140" s="109" t="s">
        <v>9075</v>
      </c>
      <c r="G140" s="63"/>
      <c r="H140" s="67"/>
      <c r="I140" s="68"/>
      <c r="J140" s="68"/>
      <c r="K140" s="67" t="s">
        <v>12417</v>
      </c>
      <c r="L140" s="71"/>
      <c r="M140" s="72">
        <v>5544.2861328125</v>
      </c>
      <c r="N140" s="72">
        <v>4995.8251953125</v>
      </c>
      <c r="O140" s="73"/>
      <c r="P140" s="74"/>
      <c r="Q140" s="74"/>
      <c r="R140" s="98"/>
      <c r="S140" s="48">
        <v>0</v>
      </c>
      <c r="T140" s="48">
        <v>1</v>
      </c>
      <c r="U140" s="98"/>
      <c r="V140" s="50"/>
      <c r="W140" s="50"/>
      <c r="X140" s="50"/>
      <c r="Y140" s="50"/>
      <c r="Z140" s="49"/>
      <c r="AA140" s="69">
        <v>140</v>
      </c>
      <c r="AB1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0" s="70"/>
      <c r="AD140" s="86">
        <v>97</v>
      </c>
      <c r="AE140" s="86">
        <v>314</v>
      </c>
      <c r="AF140" s="86">
        <v>2809</v>
      </c>
      <c r="AG140" s="86">
        <v>580</v>
      </c>
      <c r="AH140" s="86"/>
      <c r="AI140" s="86"/>
      <c r="AJ140" s="86"/>
      <c r="AK140" s="86"/>
      <c r="AL140" s="86"/>
      <c r="AM140" s="89">
        <v>43959.725578703707</v>
      </c>
      <c r="AN140" s="86" t="s">
        <v>10559</v>
      </c>
      <c r="AO140" s="93" t="s">
        <v>10697</v>
      </c>
      <c r="AP140" s="86" t="s">
        <v>66</v>
      </c>
      <c r="AQ140" s="48">
        <v>0</v>
      </c>
      <c r="AR140" s="49">
        <v>0</v>
      </c>
      <c r="AS140" s="48">
        <v>0</v>
      </c>
      <c r="AT140" s="49">
        <v>0</v>
      </c>
      <c r="AU140" s="48">
        <v>0</v>
      </c>
      <c r="AV140" s="49">
        <v>0</v>
      </c>
      <c r="AW140" s="48">
        <v>47</v>
      </c>
      <c r="AX140" s="49">
        <v>100</v>
      </c>
      <c r="AY140" s="48">
        <v>47</v>
      </c>
      <c r="AZ140" s="2"/>
      <c r="BA140" s="3"/>
      <c r="BB140" s="3"/>
      <c r="BC140" s="3"/>
      <c r="BD140" s="3"/>
    </row>
    <row r="141" spans="1:56" x14ac:dyDescent="0.25">
      <c r="A141" s="62" t="s">
        <v>1397</v>
      </c>
      <c r="B141" s="63"/>
      <c r="C141" s="63"/>
      <c r="D141" s="64"/>
      <c r="E141" s="66"/>
      <c r="F141" s="109" t="s">
        <v>9076</v>
      </c>
      <c r="G141" s="63"/>
      <c r="H141" s="67"/>
      <c r="I141" s="68"/>
      <c r="J141" s="68"/>
      <c r="K141" s="67" t="s">
        <v>12418</v>
      </c>
      <c r="L141" s="71"/>
      <c r="M141" s="72">
        <v>5568.1953125</v>
      </c>
      <c r="N141" s="72">
        <v>4998.201171875</v>
      </c>
      <c r="O141" s="73"/>
      <c r="P141" s="74"/>
      <c r="Q141" s="74"/>
      <c r="R141" s="98"/>
      <c r="S141" s="48">
        <v>1</v>
      </c>
      <c r="T141" s="48">
        <v>0</v>
      </c>
      <c r="U141" s="98"/>
      <c r="V141" s="50"/>
      <c r="W141" s="50"/>
      <c r="X141" s="50"/>
      <c r="Y141" s="50"/>
      <c r="Z141" s="49"/>
      <c r="AA141" s="69">
        <v>141</v>
      </c>
      <c r="AB1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1" s="70"/>
      <c r="AD141" s="86">
        <v>51</v>
      </c>
      <c r="AE141" s="86">
        <v>1350</v>
      </c>
      <c r="AF141" s="86">
        <v>1104</v>
      </c>
      <c r="AG141" s="86">
        <v>4319</v>
      </c>
      <c r="AH141" s="86"/>
      <c r="AI141" s="86" t="s">
        <v>7058</v>
      </c>
      <c r="AJ141" s="86" t="s">
        <v>8243</v>
      </c>
      <c r="AK141" s="93" t="s">
        <v>8725</v>
      </c>
      <c r="AL141" s="86"/>
      <c r="AM141" s="89">
        <v>42107.566527777781</v>
      </c>
      <c r="AN141" s="86" t="s">
        <v>10559</v>
      </c>
      <c r="AO141" s="93" t="s">
        <v>10698</v>
      </c>
      <c r="AP141" s="86" t="s">
        <v>65</v>
      </c>
      <c r="AQ141" s="48"/>
      <c r="AR141" s="49"/>
      <c r="AS141" s="48"/>
      <c r="AT141" s="49"/>
      <c r="AU141" s="48"/>
      <c r="AV141" s="49"/>
      <c r="AW141" s="48"/>
      <c r="AX141" s="49"/>
      <c r="AY141" s="48"/>
      <c r="AZ141" s="2"/>
      <c r="BA141" s="3"/>
      <c r="BB141" s="3"/>
      <c r="BC141" s="3"/>
      <c r="BD141" s="3"/>
    </row>
    <row r="142" spans="1:56" x14ac:dyDescent="0.25">
      <c r="A142" s="62" t="s">
        <v>268</v>
      </c>
      <c r="B142" s="63"/>
      <c r="C142" s="63"/>
      <c r="D142" s="64"/>
      <c r="E142" s="66"/>
      <c r="F142" s="109" t="s">
        <v>9077</v>
      </c>
      <c r="G142" s="63"/>
      <c r="H142" s="67"/>
      <c r="I142" s="68"/>
      <c r="J142" s="68"/>
      <c r="K142" s="67" t="s">
        <v>12419</v>
      </c>
      <c r="L142" s="71"/>
      <c r="M142" s="72">
        <v>5296.943359375</v>
      </c>
      <c r="N142" s="72">
        <v>4378.1787109375</v>
      </c>
      <c r="O142" s="73"/>
      <c r="P142" s="74"/>
      <c r="Q142" s="74"/>
      <c r="R142" s="98"/>
      <c r="S142" s="48">
        <v>0</v>
      </c>
      <c r="T142" s="48">
        <v>1</v>
      </c>
      <c r="U142" s="98"/>
      <c r="V142" s="50"/>
      <c r="W142" s="50"/>
      <c r="X142" s="50"/>
      <c r="Y142" s="50"/>
      <c r="Z142" s="49"/>
      <c r="AA142" s="69">
        <v>142</v>
      </c>
      <c r="AB1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2" s="70"/>
      <c r="AD142" s="86">
        <v>215</v>
      </c>
      <c r="AE142" s="86">
        <v>153</v>
      </c>
      <c r="AF142" s="86">
        <v>4885</v>
      </c>
      <c r="AG142" s="86">
        <v>15280</v>
      </c>
      <c r="AH142" s="86"/>
      <c r="AI142" s="86" t="s">
        <v>7059</v>
      </c>
      <c r="AJ142" s="86"/>
      <c r="AK142" s="86"/>
      <c r="AL142" s="86"/>
      <c r="AM142" s="89">
        <v>43714.995486111111</v>
      </c>
      <c r="AN142" s="86" t="s">
        <v>10559</v>
      </c>
      <c r="AO142" s="93" t="s">
        <v>10699</v>
      </c>
      <c r="AP142" s="86" t="s">
        <v>66</v>
      </c>
      <c r="AQ142" s="48">
        <v>0</v>
      </c>
      <c r="AR142" s="49">
        <v>0</v>
      </c>
      <c r="AS142" s="48">
        <v>0</v>
      </c>
      <c r="AT142" s="49">
        <v>0</v>
      </c>
      <c r="AU142" s="48">
        <v>0</v>
      </c>
      <c r="AV142" s="49">
        <v>0</v>
      </c>
      <c r="AW142" s="48">
        <v>46</v>
      </c>
      <c r="AX142" s="49">
        <v>100</v>
      </c>
      <c r="AY142" s="48">
        <v>46</v>
      </c>
      <c r="AZ142" s="2"/>
      <c r="BA142" s="3"/>
      <c r="BB142" s="3"/>
      <c r="BC142" s="3"/>
      <c r="BD142" s="3"/>
    </row>
    <row r="143" spans="1:56" x14ac:dyDescent="0.25">
      <c r="A143" s="62" t="s">
        <v>269</v>
      </c>
      <c r="B143" s="63"/>
      <c r="C143" s="63"/>
      <c r="D143" s="64"/>
      <c r="E143" s="66"/>
      <c r="F143" s="109" t="s">
        <v>9078</v>
      </c>
      <c r="G143" s="63"/>
      <c r="H143" s="67"/>
      <c r="I143" s="68"/>
      <c r="J143" s="68"/>
      <c r="K143" s="67" t="s">
        <v>12420</v>
      </c>
      <c r="L143" s="71"/>
      <c r="M143" s="72">
        <v>5536.037109375</v>
      </c>
      <c r="N143" s="72">
        <v>4337.1064453125</v>
      </c>
      <c r="O143" s="73"/>
      <c r="P143" s="74"/>
      <c r="Q143" s="74"/>
      <c r="R143" s="98"/>
      <c r="S143" s="48">
        <v>0</v>
      </c>
      <c r="T143" s="48">
        <v>2</v>
      </c>
      <c r="U143" s="98"/>
      <c r="V143" s="50"/>
      <c r="W143" s="50"/>
      <c r="X143" s="50"/>
      <c r="Y143" s="50"/>
      <c r="Z143" s="49"/>
      <c r="AA143" s="69">
        <v>143</v>
      </c>
      <c r="AB1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3" s="70"/>
      <c r="AD143" s="86">
        <v>135</v>
      </c>
      <c r="AE143" s="86">
        <v>152</v>
      </c>
      <c r="AF143" s="86">
        <v>14228</v>
      </c>
      <c r="AG143" s="86">
        <v>23888</v>
      </c>
      <c r="AH143" s="86"/>
      <c r="AI143" s="86" t="s">
        <v>7060</v>
      </c>
      <c r="AJ143" s="86" t="s">
        <v>8204</v>
      </c>
      <c r="AK143" s="93" t="s">
        <v>8726</v>
      </c>
      <c r="AL143" s="86"/>
      <c r="AM143" s="89">
        <v>40916.49486111111</v>
      </c>
      <c r="AN143" s="86" t="s">
        <v>10559</v>
      </c>
      <c r="AO143" s="93" t="s">
        <v>10700</v>
      </c>
      <c r="AP143" s="86" t="s">
        <v>66</v>
      </c>
      <c r="AQ143" s="48">
        <v>0</v>
      </c>
      <c r="AR143" s="49">
        <v>0</v>
      </c>
      <c r="AS143" s="48">
        <v>0</v>
      </c>
      <c r="AT143" s="49">
        <v>0</v>
      </c>
      <c r="AU143" s="48">
        <v>0</v>
      </c>
      <c r="AV143" s="49">
        <v>0</v>
      </c>
      <c r="AW143" s="48">
        <v>27</v>
      </c>
      <c r="AX143" s="49">
        <v>100</v>
      </c>
      <c r="AY143" s="48">
        <v>27</v>
      </c>
      <c r="AZ143" s="2"/>
      <c r="BA143" s="3"/>
      <c r="BB143" s="3"/>
      <c r="BC143" s="3"/>
      <c r="BD143" s="3"/>
    </row>
    <row r="144" spans="1:56" x14ac:dyDescent="0.25">
      <c r="A144" s="62" t="s">
        <v>1398</v>
      </c>
      <c r="B144" s="63"/>
      <c r="C144" s="63"/>
      <c r="D144" s="64"/>
      <c r="E144" s="66"/>
      <c r="F144" s="109" t="s">
        <v>9079</v>
      </c>
      <c r="G144" s="63"/>
      <c r="H144" s="67"/>
      <c r="I144" s="68"/>
      <c r="J144" s="68"/>
      <c r="K144" s="67" t="s">
        <v>12421</v>
      </c>
      <c r="L144" s="71"/>
      <c r="M144" s="72">
        <v>5435.7275390625</v>
      </c>
      <c r="N144" s="72">
        <v>3969.20751953125</v>
      </c>
      <c r="O144" s="73"/>
      <c r="P144" s="74"/>
      <c r="Q144" s="74"/>
      <c r="R144" s="98"/>
      <c r="S144" s="48">
        <v>9</v>
      </c>
      <c r="T144" s="48">
        <v>0</v>
      </c>
      <c r="U144" s="98"/>
      <c r="V144" s="50"/>
      <c r="W144" s="50"/>
      <c r="X144" s="50"/>
      <c r="Y144" s="50"/>
      <c r="Z144" s="49"/>
      <c r="AA144" s="69">
        <v>144</v>
      </c>
      <c r="AB1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4" s="70"/>
      <c r="AD144" s="86">
        <v>3546</v>
      </c>
      <c r="AE144" s="86">
        <v>2758</v>
      </c>
      <c r="AF144" s="86">
        <v>7923</v>
      </c>
      <c r="AG144" s="86">
        <v>26545</v>
      </c>
      <c r="AH144" s="86"/>
      <c r="AI144" s="86" t="s">
        <v>7061</v>
      </c>
      <c r="AJ144" s="86" t="s">
        <v>8207</v>
      </c>
      <c r="AK144" s="86"/>
      <c r="AL144" s="86"/>
      <c r="AM144" s="89">
        <v>43502.690578703703</v>
      </c>
      <c r="AN144" s="86" t="s">
        <v>10559</v>
      </c>
      <c r="AO144" s="93" t="s">
        <v>10701</v>
      </c>
      <c r="AP144" s="86" t="s">
        <v>65</v>
      </c>
      <c r="AQ144" s="48"/>
      <c r="AR144" s="49"/>
      <c r="AS144" s="48"/>
      <c r="AT144" s="49"/>
      <c r="AU144" s="48"/>
      <c r="AV144" s="49"/>
      <c r="AW144" s="48"/>
      <c r="AX144" s="49"/>
      <c r="AY144" s="48"/>
      <c r="AZ144" s="2"/>
      <c r="BA144" s="3"/>
      <c r="BB144" s="3"/>
      <c r="BC144" s="3"/>
      <c r="BD144" s="3"/>
    </row>
    <row r="145" spans="1:56" x14ac:dyDescent="0.25">
      <c r="A145" s="62" t="s">
        <v>270</v>
      </c>
      <c r="B145" s="63"/>
      <c r="C145" s="63"/>
      <c r="D145" s="64"/>
      <c r="E145" s="66"/>
      <c r="F145" s="109" t="s">
        <v>9080</v>
      </c>
      <c r="G145" s="63"/>
      <c r="H145" s="67"/>
      <c r="I145" s="68"/>
      <c r="J145" s="68"/>
      <c r="K145" s="67" t="s">
        <v>12422</v>
      </c>
      <c r="L145" s="71"/>
      <c r="M145" s="72">
        <v>5510.66064453125</v>
      </c>
      <c r="N145" s="72">
        <v>4346.912109375</v>
      </c>
      <c r="O145" s="73"/>
      <c r="P145" s="74"/>
      <c r="Q145" s="74"/>
      <c r="R145" s="98"/>
      <c r="S145" s="48">
        <v>0</v>
      </c>
      <c r="T145" s="48">
        <v>1</v>
      </c>
      <c r="U145" s="98"/>
      <c r="V145" s="50"/>
      <c r="W145" s="50"/>
      <c r="X145" s="50"/>
      <c r="Y145" s="50"/>
      <c r="Z145" s="49"/>
      <c r="AA145" s="69">
        <v>145</v>
      </c>
      <c r="AB1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5" s="70"/>
      <c r="AD145" s="86">
        <v>3388</v>
      </c>
      <c r="AE145" s="86">
        <v>7637</v>
      </c>
      <c r="AF145" s="86">
        <v>158326</v>
      </c>
      <c r="AG145" s="86">
        <v>295669</v>
      </c>
      <c r="AH145" s="86"/>
      <c r="AI145" s="86" t="s">
        <v>7062</v>
      </c>
      <c r="AJ145" s="86" t="s">
        <v>8255</v>
      </c>
      <c r="AK145" s="86"/>
      <c r="AL145" s="86"/>
      <c r="AM145" s="89">
        <v>40545.137256944443</v>
      </c>
      <c r="AN145" s="86" t="s">
        <v>10559</v>
      </c>
      <c r="AO145" s="93" t="s">
        <v>10702</v>
      </c>
      <c r="AP145" s="86" t="s">
        <v>66</v>
      </c>
      <c r="AQ145" s="48">
        <v>0</v>
      </c>
      <c r="AR145" s="49">
        <v>0</v>
      </c>
      <c r="AS145" s="48">
        <v>0</v>
      </c>
      <c r="AT145" s="49">
        <v>0</v>
      </c>
      <c r="AU145" s="48">
        <v>0</v>
      </c>
      <c r="AV145" s="49">
        <v>0</v>
      </c>
      <c r="AW145" s="48">
        <v>27</v>
      </c>
      <c r="AX145" s="49">
        <v>100</v>
      </c>
      <c r="AY145" s="48">
        <v>27</v>
      </c>
      <c r="AZ145" s="2"/>
      <c r="BA145" s="3"/>
      <c r="BB145" s="3"/>
      <c r="BC145" s="3"/>
      <c r="BD145" s="3"/>
    </row>
    <row r="146" spans="1:56" x14ac:dyDescent="0.25">
      <c r="A146" s="62" t="s">
        <v>271</v>
      </c>
      <c r="B146" s="63"/>
      <c r="C146" s="63"/>
      <c r="D146" s="64"/>
      <c r="E146" s="66"/>
      <c r="F146" s="109" t="s">
        <v>9081</v>
      </c>
      <c r="G146" s="63"/>
      <c r="H146" s="67"/>
      <c r="I146" s="68"/>
      <c r="J146" s="68"/>
      <c r="K146" s="67" t="s">
        <v>12423</v>
      </c>
      <c r="L146" s="71"/>
      <c r="M146" s="72">
        <v>4856.97900390625</v>
      </c>
      <c r="N146" s="72">
        <v>5377.91015625</v>
      </c>
      <c r="O146" s="73"/>
      <c r="P146" s="74"/>
      <c r="Q146" s="74"/>
      <c r="R146" s="98"/>
      <c r="S146" s="48">
        <v>0</v>
      </c>
      <c r="T146" s="48">
        <v>1</v>
      </c>
      <c r="U146" s="98"/>
      <c r="V146" s="50"/>
      <c r="W146" s="50"/>
      <c r="X146" s="50"/>
      <c r="Y146" s="50"/>
      <c r="Z146" s="49"/>
      <c r="AA146" s="69">
        <v>146</v>
      </c>
      <c r="AB1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6" s="70"/>
      <c r="AD146" s="86">
        <v>466</v>
      </c>
      <c r="AE146" s="86">
        <v>136</v>
      </c>
      <c r="AF146" s="86">
        <v>5538</v>
      </c>
      <c r="AG146" s="86">
        <v>14666</v>
      </c>
      <c r="AH146" s="86"/>
      <c r="AI146" s="86" t="s">
        <v>7063</v>
      </c>
      <c r="AJ146" s="86" t="s">
        <v>8256</v>
      </c>
      <c r="AK146" s="86"/>
      <c r="AL146" s="86"/>
      <c r="AM146" s="89">
        <v>43520.648298611108</v>
      </c>
      <c r="AN146" s="86" t="s">
        <v>10559</v>
      </c>
      <c r="AO146" s="93" t="s">
        <v>10703</v>
      </c>
      <c r="AP146" s="86" t="s">
        <v>66</v>
      </c>
      <c r="AQ146" s="48">
        <v>0</v>
      </c>
      <c r="AR146" s="49">
        <v>0</v>
      </c>
      <c r="AS146" s="48">
        <v>0</v>
      </c>
      <c r="AT146" s="49">
        <v>0</v>
      </c>
      <c r="AU146" s="48">
        <v>0</v>
      </c>
      <c r="AV146" s="49">
        <v>0</v>
      </c>
      <c r="AW146" s="48">
        <v>26</v>
      </c>
      <c r="AX146" s="49">
        <v>100</v>
      </c>
      <c r="AY146" s="48">
        <v>26</v>
      </c>
      <c r="AZ146" s="2"/>
      <c r="BA146" s="3"/>
      <c r="BB146" s="3"/>
      <c r="BC146" s="3"/>
      <c r="BD146" s="3"/>
    </row>
    <row r="147" spans="1:56" x14ac:dyDescent="0.25">
      <c r="A147" s="62" t="s">
        <v>272</v>
      </c>
      <c r="B147" s="63"/>
      <c r="C147" s="63"/>
      <c r="D147" s="64"/>
      <c r="E147" s="66"/>
      <c r="F147" s="109" t="s">
        <v>9082</v>
      </c>
      <c r="G147" s="63"/>
      <c r="H147" s="67"/>
      <c r="I147" s="68"/>
      <c r="J147" s="68"/>
      <c r="K147" s="67" t="s">
        <v>12424</v>
      </c>
      <c r="L147" s="71"/>
      <c r="M147" s="72">
        <v>3626.34521484375</v>
      </c>
      <c r="N147" s="72">
        <v>6020.5</v>
      </c>
      <c r="O147" s="73"/>
      <c r="P147" s="74"/>
      <c r="Q147" s="74"/>
      <c r="R147" s="98"/>
      <c r="S147" s="48">
        <v>0</v>
      </c>
      <c r="T147" s="48">
        <v>1</v>
      </c>
      <c r="U147" s="98"/>
      <c r="V147" s="50"/>
      <c r="W147" s="50"/>
      <c r="X147" s="50"/>
      <c r="Y147" s="50"/>
      <c r="Z147" s="49"/>
      <c r="AA147" s="69">
        <v>147</v>
      </c>
      <c r="AB1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7" s="70"/>
      <c r="AD147" s="86">
        <v>705</v>
      </c>
      <c r="AE147" s="86">
        <v>712</v>
      </c>
      <c r="AF147" s="86">
        <v>1378</v>
      </c>
      <c r="AG147" s="86">
        <v>3215</v>
      </c>
      <c r="AH147" s="86"/>
      <c r="AI147" s="86" t="s">
        <v>7064</v>
      </c>
      <c r="AJ147" s="86" t="s">
        <v>8257</v>
      </c>
      <c r="AK147" s="93" t="s">
        <v>8727</v>
      </c>
      <c r="AL147" s="86"/>
      <c r="AM147" s="89">
        <v>43929.180474537039</v>
      </c>
      <c r="AN147" s="86" t="s">
        <v>10559</v>
      </c>
      <c r="AO147" s="93" t="s">
        <v>10704</v>
      </c>
      <c r="AP147" s="86" t="s">
        <v>66</v>
      </c>
      <c r="AQ147" s="48">
        <v>0</v>
      </c>
      <c r="AR147" s="49">
        <v>0</v>
      </c>
      <c r="AS147" s="48">
        <v>0</v>
      </c>
      <c r="AT147" s="49">
        <v>0</v>
      </c>
      <c r="AU147" s="48">
        <v>0</v>
      </c>
      <c r="AV147" s="49">
        <v>0</v>
      </c>
      <c r="AW147" s="48">
        <v>50</v>
      </c>
      <c r="AX147" s="49">
        <v>100</v>
      </c>
      <c r="AY147" s="48">
        <v>50</v>
      </c>
      <c r="AZ147" s="2"/>
      <c r="BA147" s="3"/>
      <c r="BB147" s="3"/>
      <c r="BC147" s="3"/>
      <c r="BD147" s="3"/>
    </row>
    <row r="148" spans="1:56" x14ac:dyDescent="0.25">
      <c r="A148" s="62" t="s">
        <v>273</v>
      </c>
      <c r="B148" s="63"/>
      <c r="C148" s="63"/>
      <c r="D148" s="64"/>
      <c r="E148" s="66"/>
      <c r="F148" s="109" t="s">
        <v>9083</v>
      </c>
      <c r="G148" s="63"/>
      <c r="H148" s="67"/>
      <c r="I148" s="68"/>
      <c r="J148" s="68"/>
      <c r="K148" s="67" t="s">
        <v>12425</v>
      </c>
      <c r="L148" s="71"/>
      <c r="M148" s="72">
        <v>3221.6767578125</v>
      </c>
      <c r="N148" s="72">
        <v>4419.61083984375</v>
      </c>
      <c r="O148" s="73"/>
      <c r="P148" s="74"/>
      <c r="Q148" s="74"/>
      <c r="R148" s="98"/>
      <c r="S148" s="48">
        <v>0</v>
      </c>
      <c r="T148" s="48">
        <v>2</v>
      </c>
      <c r="U148" s="98"/>
      <c r="V148" s="50"/>
      <c r="W148" s="50"/>
      <c r="X148" s="50"/>
      <c r="Y148" s="50"/>
      <c r="Z148" s="49"/>
      <c r="AA148" s="69">
        <v>148</v>
      </c>
      <c r="AB1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8" s="70"/>
      <c r="AD148" s="86">
        <v>18</v>
      </c>
      <c r="AE148" s="86">
        <v>53</v>
      </c>
      <c r="AF148" s="86">
        <v>1825</v>
      </c>
      <c r="AG148" s="86">
        <v>1761</v>
      </c>
      <c r="AH148" s="86"/>
      <c r="AI148" s="86"/>
      <c r="AJ148" s="86"/>
      <c r="AK148" s="86"/>
      <c r="AL148" s="86"/>
      <c r="AM148" s="89">
        <v>43854.411041666666</v>
      </c>
      <c r="AN148" s="86" t="s">
        <v>10559</v>
      </c>
      <c r="AO148" s="93" t="s">
        <v>10705</v>
      </c>
      <c r="AP148" s="86" t="s">
        <v>66</v>
      </c>
      <c r="AQ148" s="48">
        <v>1</v>
      </c>
      <c r="AR148" s="49">
        <v>1.6129032258064515</v>
      </c>
      <c r="AS148" s="48">
        <v>1</v>
      </c>
      <c r="AT148" s="49">
        <v>1.6129032258064515</v>
      </c>
      <c r="AU148" s="48">
        <v>0</v>
      </c>
      <c r="AV148" s="49">
        <v>0</v>
      </c>
      <c r="AW148" s="48">
        <v>60</v>
      </c>
      <c r="AX148" s="49">
        <v>96.774193548387103</v>
      </c>
      <c r="AY148" s="48">
        <v>62</v>
      </c>
      <c r="AZ148" s="2"/>
      <c r="BA148" s="3"/>
      <c r="BB148" s="3"/>
      <c r="BC148" s="3"/>
      <c r="BD148" s="3"/>
    </row>
    <row r="149" spans="1:56" x14ac:dyDescent="0.25">
      <c r="A149" s="62" t="s">
        <v>1399</v>
      </c>
      <c r="B149" s="63"/>
      <c r="C149" s="63"/>
      <c r="D149" s="64"/>
      <c r="E149" s="66"/>
      <c r="F149" s="109" t="s">
        <v>9084</v>
      </c>
      <c r="G149" s="63"/>
      <c r="H149" s="67"/>
      <c r="I149" s="68"/>
      <c r="J149" s="68"/>
      <c r="K149" s="67" t="s">
        <v>12426</v>
      </c>
      <c r="L149" s="71"/>
      <c r="M149" s="72">
        <v>2213.304931640625</v>
      </c>
      <c r="N149" s="72">
        <v>4835.1669921875</v>
      </c>
      <c r="O149" s="73"/>
      <c r="P149" s="74"/>
      <c r="Q149" s="74"/>
      <c r="R149" s="98"/>
      <c r="S149" s="48">
        <v>2</v>
      </c>
      <c r="T149" s="48">
        <v>0</v>
      </c>
      <c r="U149" s="98"/>
      <c r="V149" s="50"/>
      <c r="W149" s="50"/>
      <c r="X149" s="50"/>
      <c r="Y149" s="50"/>
      <c r="Z149" s="49"/>
      <c r="AA149" s="69">
        <v>149</v>
      </c>
      <c r="AB1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9" s="70"/>
      <c r="AD149" s="86">
        <v>162</v>
      </c>
      <c r="AE149" s="86">
        <v>977</v>
      </c>
      <c r="AF149" s="86">
        <v>28794</v>
      </c>
      <c r="AG149" s="86">
        <v>5997</v>
      </c>
      <c r="AH149" s="86"/>
      <c r="AI149" s="86" t="s">
        <v>7065</v>
      </c>
      <c r="AJ149" s="86" t="s">
        <v>8258</v>
      </c>
      <c r="AK149" s="86"/>
      <c r="AL149" s="86"/>
      <c r="AM149" s="89">
        <v>43726.299490740741</v>
      </c>
      <c r="AN149" s="86" t="s">
        <v>10559</v>
      </c>
      <c r="AO149" s="93" t="s">
        <v>10706</v>
      </c>
      <c r="AP149" s="86" t="s">
        <v>65</v>
      </c>
      <c r="AQ149" s="48"/>
      <c r="AR149" s="49"/>
      <c r="AS149" s="48"/>
      <c r="AT149" s="49"/>
      <c r="AU149" s="48"/>
      <c r="AV149" s="49"/>
      <c r="AW149" s="48"/>
      <c r="AX149" s="49"/>
      <c r="AY149" s="48"/>
      <c r="AZ149" s="2"/>
      <c r="BA149" s="3"/>
      <c r="BB149" s="3"/>
      <c r="BC149" s="3"/>
      <c r="BD149" s="3"/>
    </row>
    <row r="150" spans="1:56" x14ac:dyDescent="0.25">
      <c r="A150" s="62" t="s">
        <v>274</v>
      </c>
      <c r="B150" s="63"/>
      <c r="C150" s="63"/>
      <c r="D150" s="64"/>
      <c r="E150" s="66"/>
      <c r="F150" s="109" t="s">
        <v>9085</v>
      </c>
      <c r="G150" s="63"/>
      <c r="H150" s="67"/>
      <c r="I150" s="68"/>
      <c r="J150" s="68"/>
      <c r="K150" s="67" t="s">
        <v>12427</v>
      </c>
      <c r="L150" s="71"/>
      <c r="M150" s="72">
        <v>5583.9921875</v>
      </c>
      <c r="N150" s="72">
        <v>5002.4638671875</v>
      </c>
      <c r="O150" s="73"/>
      <c r="P150" s="74"/>
      <c r="Q150" s="74"/>
      <c r="R150" s="98"/>
      <c r="S150" s="48">
        <v>0</v>
      </c>
      <c r="T150" s="48">
        <v>1</v>
      </c>
      <c r="U150" s="98"/>
      <c r="V150" s="50"/>
      <c r="W150" s="50"/>
      <c r="X150" s="50"/>
      <c r="Y150" s="50"/>
      <c r="Z150" s="49"/>
      <c r="AA150" s="69">
        <v>150</v>
      </c>
      <c r="AB1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0" s="70"/>
      <c r="AD150" s="86">
        <v>54</v>
      </c>
      <c r="AE150" s="86">
        <v>10</v>
      </c>
      <c r="AF150" s="86">
        <v>427</v>
      </c>
      <c r="AG150" s="86">
        <v>522</v>
      </c>
      <c r="AH150" s="86"/>
      <c r="AI150" s="86" t="s">
        <v>7066</v>
      </c>
      <c r="AJ150" s="86" t="s">
        <v>8218</v>
      </c>
      <c r="AK150" s="86"/>
      <c r="AL150" s="86"/>
      <c r="AM150" s="89">
        <v>43932.566458333335</v>
      </c>
      <c r="AN150" s="86" t="s">
        <v>10559</v>
      </c>
      <c r="AO150" s="93" t="s">
        <v>10707</v>
      </c>
      <c r="AP150" s="86" t="s">
        <v>66</v>
      </c>
      <c r="AQ150" s="48">
        <v>0</v>
      </c>
      <c r="AR150" s="49">
        <v>0</v>
      </c>
      <c r="AS150" s="48">
        <v>0</v>
      </c>
      <c r="AT150" s="49">
        <v>0</v>
      </c>
      <c r="AU150" s="48">
        <v>0</v>
      </c>
      <c r="AV150" s="49">
        <v>0</v>
      </c>
      <c r="AW150" s="48">
        <v>20</v>
      </c>
      <c r="AX150" s="49">
        <v>100</v>
      </c>
      <c r="AY150" s="48">
        <v>20</v>
      </c>
      <c r="AZ150" s="2"/>
      <c r="BA150" s="3"/>
      <c r="BB150" s="3"/>
      <c r="BC150" s="3"/>
      <c r="BD150" s="3"/>
    </row>
    <row r="151" spans="1:56" x14ac:dyDescent="0.25">
      <c r="A151" s="62" t="s">
        <v>1400</v>
      </c>
      <c r="B151" s="63"/>
      <c r="C151" s="63"/>
      <c r="D151" s="64"/>
      <c r="E151" s="66"/>
      <c r="F151" s="109" t="s">
        <v>9086</v>
      </c>
      <c r="G151" s="63"/>
      <c r="H151" s="67"/>
      <c r="I151" s="68"/>
      <c r="J151" s="68"/>
      <c r="K151" s="67" t="s">
        <v>12428</v>
      </c>
      <c r="L151" s="71"/>
      <c r="M151" s="72">
        <v>5566.5673828125</v>
      </c>
      <c r="N151" s="72">
        <v>5005.75830078125</v>
      </c>
      <c r="O151" s="73"/>
      <c r="P151" s="74"/>
      <c r="Q151" s="74"/>
      <c r="R151" s="98"/>
      <c r="S151" s="48">
        <v>1</v>
      </c>
      <c r="T151" s="48">
        <v>0</v>
      </c>
      <c r="U151" s="98"/>
      <c r="V151" s="50"/>
      <c r="W151" s="50"/>
      <c r="X151" s="50"/>
      <c r="Y151" s="50"/>
      <c r="Z151" s="49"/>
      <c r="AA151" s="69">
        <v>151</v>
      </c>
      <c r="AB1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1" s="70"/>
      <c r="AD151" s="86">
        <v>674</v>
      </c>
      <c r="AE151" s="86">
        <v>1598</v>
      </c>
      <c r="AF151" s="86">
        <v>632</v>
      </c>
      <c r="AG151" s="86">
        <v>16911</v>
      </c>
      <c r="AH151" s="86"/>
      <c r="AI151" s="86" t="s">
        <v>7067</v>
      </c>
      <c r="AJ151" s="86" t="s">
        <v>8255</v>
      </c>
      <c r="AK151" s="86"/>
      <c r="AL151" s="86"/>
      <c r="AM151" s="89">
        <v>44004.665717592594</v>
      </c>
      <c r="AN151" s="86" t="s">
        <v>10559</v>
      </c>
      <c r="AO151" s="93" t="s">
        <v>10708</v>
      </c>
      <c r="AP151" s="86" t="s">
        <v>65</v>
      </c>
      <c r="AQ151" s="48"/>
      <c r="AR151" s="49"/>
      <c r="AS151" s="48"/>
      <c r="AT151" s="49"/>
      <c r="AU151" s="48"/>
      <c r="AV151" s="49"/>
      <c r="AW151" s="48"/>
      <c r="AX151" s="49"/>
      <c r="AY151" s="48"/>
      <c r="AZ151" s="2"/>
      <c r="BA151" s="3"/>
      <c r="BB151" s="3"/>
      <c r="BC151" s="3"/>
      <c r="BD151" s="3"/>
    </row>
    <row r="152" spans="1:56" x14ac:dyDescent="0.25">
      <c r="A152" s="62" t="s">
        <v>275</v>
      </c>
      <c r="B152" s="63"/>
      <c r="C152" s="63"/>
      <c r="D152" s="64"/>
      <c r="E152" s="66"/>
      <c r="F152" s="109" t="s">
        <v>9087</v>
      </c>
      <c r="G152" s="63"/>
      <c r="H152" s="67"/>
      <c r="I152" s="68"/>
      <c r="J152" s="68"/>
      <c r="K152" s="67" t="s">
        <v>12429</v>
      </c>
      <c r="L152" s="71"/>
      <c r="M152" s="72">
        <v>4384.61328125</v>
      </c>
      <c r="N152" s="72">
        <v>3057.167724609375</v>
      </c>
      <c r="O152" s="73"/>
      <c r="P152" s="74"/>
      <c r="Q152" s="74"/>
      <c r="R152" s="98"/>
      <c r="S152" s="48">
        <v>0</v>
      </c>
      <c r="T152" s="48">
        <v>4</v>
      </c>
      <c r="U152" s="98"/>
      <c r="V152" s="50"/>
      <c r="W152" s="50"/>
      <c r="X152" s="50"/>
      <c r="Y152" s="50"/>
      <c r="Z152" s="49"/>
      <c r="AA152" s="69">
        <v>152</v>
      </c>
      <c r="AB1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2" s="70"/>
      <c r="AD152" s="86">
        <v>5522</v>
      </c>
      <c r="AE152" s="86">
        <v>5216</v>
      </c>
      <c r="AF152" s="86">
        <v>5197</v>
      </c>
      <c r="AG152" s="86">
        <v>13526</v>
      </c>
      <c r="AH152" s="86"/>
      <c r="AI152" s="86" t="s">
        <v>7068</v>
      </c>
      <c r="AJ152" s="86"/>
      <c r="AK152" s="86"/>
      <c r="AL152" s="86"/>
      <c r="AM152" s="89">
        <v>43515.269537037035</v>
      </c>
      <c r="AN152" s="86" t="s">
        <v>10559</v>
      </c>
      <c r="AO152" s="93" t="s">
        <v>10709</v>
      </c>
      <c r="AP152" s="86" t="s">
        <v>66</v>
      </c>
      <c r="AQ152" s="48">
        <v>0</v>
      </c>
      <c r="AR152" s="49">
        <v>0</v>
      </c>
      <c r="AS152" s="48">
        <v>0</v>
      </c>
      <c r="AT152" s="49">
        <v>0</v>
      </c>
      <c r="AU152" s="48">
        <v>0</v>
      </c>
      <c r="AV152" s="49">
        <v>0</v>
      </c>
      <c r="AW152" s="48">
        <v>19</v>
      </c>
      <c r="AX152" s="49">
        <v>100</v>
      </c>
      <c r="AY152" s="48">
        <v>19</v>
      </c>
      <c r="AZ152" s="2"/>
      <c r="BA152" s="3"/>
      <c r="BB152" s="3"/>
      <c r="BC152" s="3"/>
      <c r="BD152" s="3"/>
    </row>
    <row r="153" spans="1:56" x14ac:dyDescent="0.25">
      <c r="A153" s="62" t="s">
        <v>1401</v>
      </c>
      <c r="B153" s="63"/>
      <c r="C153" s="63"/>
      <c r="D153" s="64"/>
      <c r="E153" s="66"/>
      <c r="F153" s="109" t="s">
        <v>9088</v>
      </c>
      <c r="G153" s="63"/>
      <c r="H153" s="67"/>
      <c r="I153" s="68"/>
      <c r="J153" s="68"/>
      <c r="K153" s="67" t="s">
        <v>12430</v>
      </c>
      <c r="L153" s="71"/>
      <c r="M153" s="72">
        <v>5039.9365234375</v>
      </c>
      <c r="N153" s="72">
        <v>1894.8702392578125</v>
      </c>
      <c r="O153" s="73"/>
      <c r="P153" s="74"/>
      <c r="Q153" s="74"/>
      <c r="R153" s="98"/>
      <c r="S153" s="48">
        <v>1</v>
      </c>
      <c r="T153" s="48">
        <v>0</v>
      </c>
      <c r="U153" s="98"/>
      <c r="V153" s="50"/>
      <c r="W153" s="50"/>
      <c r="X153" s="50"/>
      <c r="Y153" s="50"/>
      <c r="Z153" s="49"/>
      <c r="AA153" s="69">
        <v>153</v>
      </c>
      <c r="AB1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3" s="70"/>
      <c r="AD153" s="86">
        <v>6245</v>
      </c>
      <c r="AE153" s="86">
        <v>18592</v>
      </c>
      <c r="AF153" s="86">
        <v>81116</v>
      </c>
      <c r="AG153" s="86">
        <v>65238</v>
      </c>
      <c r="AH153" s="86"/>
      <c r="AI153" s="86" t="s">
        <v>7069</v>
      </c>
      <c r="AJ153" s="86" t="s">
        <v>8259</v>
      </c>
      <c r="AK153" s="86"/>
      <c r="AL153" s="86"/>
      <c r="AM153" s="89">
        <v>41167.707986111112</v>
      </c>
      <c r="AN153" s="86" t="s">
        <v>10559</v>
      </c>
      <c r="AO153" s="93" t="s">
        <v>10710</v>
      </c>
      <c r="AP153" s="86" t="s">
        <v>65</v>
      </c>
      <c r="AQ153" s="48"/>
      <c r="AR153" s="49"/>
      <c r="AS153" s="48"/>
      <c r="AT153" s="49"/>
      <c r="AU153" s="48"/>
      <c r="AV153" s="49"/>
      <c r="AW153" s="48"/>
      <c r="AX153" s="49"/>
      <c r="AY153" s="48"/>
      <c r="AZ153" s="2"/>
      <c r="BA153" s="3"/>
      <c r="BB153" s="3"/>
      <c r="BC153" s="3"/>
      <c r="BD153" s="3"/>
    </row>
    <row r="154" spans="1:56" x14ac:dyDescent="0.25">
      <c r="A154" s="62" t="s">
        <v>1402</v>
      </c>
      <c r="B154" s="63"/>
      <c r="C154" s="63"/>
      <c r="D154" s="64"/>
      <c r="E154" s="66"/>
      <c r="F154" s="109" t="s">
        <v>9089</v>
      </c>
      <c r="G154" s="63"/>
      <c r="H154" s="67"/>
      <c r="I154" s="68"/>
      <c r="J154" s="68"/>
      <c r="K154" s="67" t="s">
        <v>12431</v>
      </c>
      <c r="L154" s="71"/>
      <c r="M154" s="72">
        <v>5104.4833984375</v>
      </c>
      <c r="N154" s="72">
        <v>1888.867431640625</v>
      </c>
      <c r="O154" s="73"/>
      <c r="P154" s="74"/>
      <c r="Q154" s="74"/>
      <c r="R154" s="98"/>
      <c r="S154" s="48">
        <v>1</v>
      </c>
      <c r="T154" s="48">
        <v>0</v>
      </c>
      <c r="U154" s="98"/>
      <c r="V154" s="50"/>
      <c r="W154" s="50"/>
      <c r="X154" s="50"/>
      <c r="Y154" s="50"/>
      <c r="Z154" s="49"/>
      <c r="AA154" s="69">
        <v>154</v>
      </c>
      <c r="AB1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4" s="70"/>
      <c r="AD154" s="86">
        <v>599</v>
      </c>
      <c r="AE154" s="86">
        <v>104832</v>
      </c>
      <c r="AF154" s="86">
        <v>5539</v>
      </c>
      <c r="AG154" s="86">
        <v>12307</v>
      </c>
      <c r="AH154" s="86"/>
      <c r="AI154" s="86" t="s">
        <v>7070</v>
      </c>
      <c r="AJ154" s="86" t="s">
        <v>8211</v>
      </c>
      <c r="AK154" s="86"/>
      <c r="AL154" s="86"/>
      <c r="AM154" s="89">
        <v>40885.325092592589</v>
      </c>
      <c r="AN154" s="86" t="s">
        <v>10559</v>
      </c>
      <c r="AO154" s="93" t="s">
        <v>10711</v>
      </c>
      <c r="AP154" s="86" t="s">
        <v>65</v>
      </c>
      <c r="AQ154" s="48"/>
      <c r="AR154" s="49"/>
      <c r="AS154" s="48"/>
      <c r="AT154" s="49"/>
      <c r="AU154" s="48"/>
      <c r="AV154" s="49"/>
      <c r="AW154" s="48"/>
      <c r="AX154" s="49"/>
      <c r="AY154" s="48"/>
      <c r="AZ154" s="2"/>
      <c r="BA154" s="3"/>
      <c r="BB154" s="3"/>
      <c r="BC154" s="3"/>
      <c r="BD154" s="3"/>
    </row>
    <row r="155" spans="1:56" x14ac:dyDescent="0.25">
      <c r="A155" s="62" t="s">
        <v>1403</v>
      </c>
      <c r="B155" s="63"/>
      <c r="C155" s="63"/>
      <c r="D155" s="64"/>
      <c r="E155" s="66"/>
      <c r="F155" s="109" t="s">
        <v>9090</v>
      </c>
      <c r="G155" s="63"/>
      <c r="H155" s="67"/>
      <c r="I155" s="68"/>
      <c r="J155" s="68"/>
      <c r="K155" s="67" t="s">
        <v>12432</v>
      </c>
      <c r="L155" s="71"/>
      <c r="M155" s="72">
        <v>5121.501953125</v>
      </c>
      <c r="N155" s="72">
        <v>1983.6094970703125</v>
      </c>
      <c r="O155" s="73"/>
      <c r="P155" s="74"/>
      <c r="Q155" s="74"/>
      <c r="R155" s="98"/>
      <c r="S155" s="48">
        <v>1</v>
      </c>
      <c r="T155" s="48">
        <v>0</v>
      </c>
      <c r="U155" s="98"/>
      <c r="V155" s="50"/>
      <c r="W155" s="50"/>
      <c r="X155" s="50"/>
      <c r="Y155" s="50"/>
      <c r="Z155" s="49"/>
      <c r="AA155" s="69">
        <v>155</v>
      </c>
      <c r="AB1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5" s="70"/>
      <c r="AD155" s="86">
        <v>573</v>
      </c>
      <c r="AE155" s="86">
        <v>2249</v>
      </c>
      <c r="AF155" s="86">
        <v>419</v>
      </c>
      <c r="AG155" s="86">
        <v>374</v>
      </c>
      <c r="AH155" s="86"/>
      <c r="AI155" s="86" t="s">
        <v>7071</v>
      </c>
      <c r="AJ155" s="86" t="s">
        <v>8211</v>
      </c>
      <c r="AK155" s="86"/>
      <c r="AL155" s="86"/>
      <c r="AM155" s="89">
        <v>42274.157199074078</v>
      </c>
      <c r="AN155" s="86" t="s">
        <v>10559</v>
      </c>
      <c r="AO155" s="93" t="s">
        <v>10712</v>
      </c>
      <c r="AP155" s="86" t="s">
        <v>65</v>
      </c>
      <c r="AQ155" s="48"/>
      <c r="AR155" s="49"/>
      <c r="AS155" s="48"/>
      <c r="AT155" s="49"/>
      <c r="AU155" s="48"/>
      <c r="AV155" s="49"/>
      <c r="AW155" s="48"/>
      <c r="AX155" s="49"/>
      <c r="AY155" s="48"/>
      <c r="AZ155" s="2"/>
      <c r="BA155" s="3"/>
      <c r="BB155" s="3"/>
      <c r="BC155" s="3"/>
      <c r="BD155" s="3"/>
    </row>
    <row r="156" spans="1:56" x14ac:dyDescent="0.25">
      <c r="A156" s="62" t="s">
        <v>1404</v>
      </c>
      <c r="B156" s="63"/>
      <c r="C156" s="63"/>
      <c r="D156" s="64"/>
      <c r="E156" s="66"/>
      <c r="F156" s="109" t="s">
        <v>9091</v>
      </c>
      <c r="G156" s="63"/>
      <c r="H156" s="67"/>
      <c r="I156" s="68"/>
      <c r="J156" s="68"/>
      <c r="K156" s="67" t="s">
        <v>12433</v>
      </c>
      <c r="L156" s="71"/>
      <c r="M156" s="72">
        <v>3990.298095703125</v>
      </c>
      <c r="N156" s="72">
        <v>4936.33203125</v>
      </c>
      <c r="O156" s="73"/>
      <c r="P156" s="74"/>
      <c r="Q156" s="74"/>
      <c r="R156" s="98"/>
      <c r="S156" s="48">
        <v>9</v>
      </c>
      <c r="T156" s="48">
        <v>0</v>
      </c>
      <c r="U156" s="98"/>
      <c r="V156" s="50"/>
      <c r="W156" s="50"/>
      <c r="X156" s="50"/>
      <c r="Y156" s="50"/>
      <c r="Z156" s="49"/>
      <c r="AA156" s="69">
        <v>156</v>
      </c>
      <c r="AB1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6" s="70"/>
      <c r="AD156" s="86">
        <v>24</v>
      </c>
      <c r="AE156" s="86">
        <v>12708594</v>
      </c>
      <c r="AF156" s="86">
        <v>3226</v>
      </c>
      <c r="AG156" s="86">
        <v>49</v>
      </c>
      <c r="AH156" s="86"/>
      <c r="AI156" s="86" t="s">
        <v>7072</v>
      </c>
      <c r="AJ156" s="86" t="s">
        <v>8211</v>
      </c>
      <c r="AK156" s="93" t="s">
        <v>8728</v>
      </c>
      <c r="AL156" s="86"/>
      <c r="AM156" s="89">
        <v>40012.619444444441</v>
      </c>
      <c r="AN156" s="86" t="s">
        <v>10559</v>
      </c>
      <c r="AO156" s="93" t="s">
        <v>10713</v>
      </c>
      <c r="AP156" s="86" t="s">
        <v>65</v>
      </c>
      <c r="AQ156" s="48"/>
      <c r="AR156" s="49"/>
      <c r="AS156" s="48"/>
      <c r="AT156" s="49"/>
      <c r="AU156" s="48"/>
      <c r="AV156" s="49"/>
      <c r="AW156" s="48"/>
      <c r="AX156" s="49"/>
      <c r="AY156" s="48"/>
      <c r="AZ156" s="2"/>
      <c r="BA156" s="3"/>
      <c r="BB156" s="3"/>
      <c r="BC156" s="3"/>
      <c r="BD156" s="3"/>
    </row>
    <row r="157" spans="1:56" x14ac:dyDescent="0.25">
      <c r="A157" s="62" t="s">
        <v>276</v>
      </c>
      <c r="B157" s="63"/>
      <c r="C157" s="63"/>
      <c r="D157" s="64"/>
      <c r="E157" s="66"/>
      <c r="F157" s="109" t="s">
        <v>9092</v>
      </c>
      <c r="G157" s="63"/>
      <c r="H157" s="67"/>
      <c r="I157" s="68"/>
      <c r="J157" s="68"/>
      <c r="K157" s="67" t="s">
        <v>12434</v>
      </c>
      <c r="L157" s="71"/>
      <c r="M157" s="72">
        <v>5244.3623046875</v>
      </c>
      <c r="N157" s="72">
        <v>4340.03466796875</v>
      </c>
      <c r="O157" s="73"/>
      <c r="P157" s="74"/>
      <c r="Q157" s="74"/>
      <c r="R157" s="98"/>
      <c r="S157" s="48">
        <v>0</v>
      </c>
      <c r="T157" s="48">
        <v>1</v>
      </c>
      <c r="U157" s="98"/>
      <c r="V157" s="50"/>
      <c r="W157" s="50"/>
      <c r="X157" s="50"/>
      <c r="Y157" s="50"/>
      <c r="Z157" s="49"/>
      <c r="AA157" s="69">
        <v>157</v>
      </c>
      <c r="AB1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7" s="70"/>
      <c r="AD157" s="86">
        <v>68</v>
      </c>
      <c r="AE157" s="86">
        <v>10</v>
      </c>
      <c r="AF157" s="86">
        <v>439</v>
      </c>
      <c r="AG157" s="86">
        <v>458</v>
      </c>
      <c r="AH157" s="86"/>
      <c r="AI157" s="86"/>
      <c r="AJ157" s="86" t="s">
        <v>8218</v>
      </c>
      <c r="AK157" s="86"/>
      <c r="AL157" s="86"/>
      <c r="AM157" s="89">
        <v>44063.424155092594</v>
      </c>
      <c r="AN157" s="86" t="s">
        <v>10559</v>
      </c>
      <c r="AO157" s="93" t="s">
        <v>10714</v>
      </c>
      <c r="AP157" s="86" t="s">
        <v>66</v>
      </c>
      <c r="AQ157" s="48">
        <v>0</v>
      </c>
      <c r="AR157" s="49">
        <v>0</v>
      </c>
      <c r="AS157" s="48">
        <v>0</v>
      </c>
      <c r="AT157" s="49">
        <v>0</v>
      </c>
      <c r="AU157" s="48">
        <v>0</v>
      </c>
      <c r="AV157" s="49">
        <v>0</v>
      </c>
      <c r="AW157" s="48">
        <v>41</v>
      </c>
      <c r="AX157" s="49">
        <v>100</v>
      </c>
      <c r="AY157" s="48">
        <v>41</v>
      </c>
      <c r="AZ157" s="2"/>
      <c r="BA157" s="3"/>
      <c r="BB157" s="3"/>
      <c r="BC157" s="3"/>
      <c r="BD157" s="3"/>
    </row>
    <row r="158" spans="1:56" x14ac:dyDescent="0.25">
      <c r="A158" s="62" t="s">
        <v>277</v>
      </c>
      <c r="B158" s="63"/>
      <c r="C158" s="63"/>
      <c r="D158" s="64"/>
      <c r="E158" s="66"/>
      <c r="F158" s="109" t="s">
        <v>9093</v>
      </c>
      <c r="G158" s="63"/>
      <c r="H158" s="67"/>
      <c r="I158" s="68"/>
      <c r="J158" s="68"/>
      <c r="K158" s="67" t="s">
        <v>12435</v>
      </c>
      <c r="L158" s="71"/>
      <c r="M158" s="72">
        <v>5634.10693359375</v>
      </c>
      <c r="N158" s="72">
        <v>4886.0380859375</v>
      </c>
      <c r="O158" s="73"/>
      <c r="P158" s="74"/>
      <c r="Q158" s="74"/>
      <c r="R158" s="98"/>
      <c r="S158" s="48">
        <v>0</v>
      </c>
      <c r="T158" s="48">
        <v>1</v>
      </c>
      <c r="U158" s="98"/>
      <c r="V158" s="50"/>
      <c r="W158" s="50"/>
      <c r="X158" s="50"/>
      <c r="Y158" s="50"/>
      <c r="Z158" s="49"/>
      <c r="AA158" s="69">
        <v>158</v>
      </c>
      <c r="AB1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8" s="70"/>
      <c r="AD158" s="86">
        <v>294</v>
      </c>
      <c r="AE158" s="86">
        <v>177</v>
      </c>
      <c r="AF158" s="86">
        <v>6820</v>
      </c>
      <c r="AG158" s="86">
        <v>21320</v>
      </c>
      <c r="AH158" s="86"/>
      <c r="AI158" s="86"/>
      <c r="AJ158" s="86" t="s">
        <v>8260</v>
      </c>
      <c r="AK158" s="86"/>
      <c r="AL158" s="86"/>
      <c r="AM158" s="89">
        <v>41480.590648148151</v>
      </c>
      <c r="AN158" s="86" t="s">
        <v>10559</v>
      </c>
      <c r="AO158" s="93" t="s">
        <v>10715</v>
      </c>
      <c r="AP158" s="86" t="s">
        <v>66</v>
      </c>
      <c r="AQ158" s="48">
        <v>0</v>
      </c>
      <c r="AR158" s="49">
        <v>0</v>
      </c>
      <c r="AS158" s="48">
        <v>0</v>
      </c>
      <c r="AT158" s="49">
        <v>0</v>
      </c>
      <c r="AU158" s="48">
        <v>0</v>
      </c>
      <c r="AV158" s="49">
        <v>0</v>
      </c>
      <c r="AW158" s="48">
        <v>34</v>
      </c>
      <c r="AX158" s="49">
        <v>100</v>
      </c>
      <c r="AY158" s="48">
        <v>34</v>
      </c>
      <c r="AZ158" s="2"/>
      <c r="BA158" s="3"/>
      <c r="BB158" s="3"/>
      <c r="BC158" s="3"/>
      <c r="BD158" s="3"/>
    </row>
    <row r="159" spans="1:56" x14ac:dyDescent="0.25">
      <c r="A159" s="62" t="s">
        <v>1405</v>
      </c>
      <c r="B159" s="63"/>
      <c r="C159" s="63"/>
      <c r="D159" s="64"/>
      <c r="E159" s="66"/>
      <c r="F159" s="109" t="s">
        <v>9094</v>
      </c>
      <c r="G159" s="63"/>
      <c r="H159" s="67"/>
      <c r="I159" s="68"/>
      <c r="J159" s="68"/>
      <c r="K159" s="67" t="s">
        <v>12436</v>
      </c>
      <c r="L159" s="71"/>
      <c r="M159" s="72">
        <v>5622.10498046875</v>
      </c>
      <c r="N159" s="72">
        <v>4879.890625</v>
      </c>
      <c r="O159" s="73"/>
      <c r="P159" s="74"/>
      <c r="Q159" s="74"/>
      <c r="R159" s="98"/>
      <c r="S159" s="48">
        <v>1</v>
      </c>
      <c r="T159" s="48">
        <v>0</v>
      </c>
      <c r="U159" s="98"/>
      <c r="V159" s="50"/>
      <c r="W159" s="50"/>
      <c r="X159" s="50"/>
      <c r="Y159" s="50"/>
      <c r="Z159" s="49"/>
      <c r="AA159" s="69">
        <v>159</v>
      </c>
      <c r="AB1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9" s="70"/>
      <c r="AD159" s="86">
        <v>58</v>
      </c>
      <c r="AE159" s="86">
        <v>67071</v>
      </c>
      <c r="AF159" s="86">
        <v>1185</v>
      </c>
      <c r="AG159" s="86">
        <v>3297</v>
      </c>
      <c r="AH159" s="86"/>
      <c r="AI159" s="86" t="s">
        <v>7073</v>
      </c>
      <c r="AJ159" s="86" t="s">
        <v>8261</v>
      </c>
      <c r="AK159" s="93" t="s">
        <v>8729</v>
      </c>
      <c r="AL159" s="86"/>
      <c r="AM159" s="89">
        <v>41749.771354166667</v>
      </c>
      <c r="AN159" s="86" t="s">
        <v>10559</v>
      </c>
      <c r="AO159" s="93" t="s">
        <v>10716</v>
      </c>
      <c r="AP159" s="86" t="s">
        <v>65</v>
      </c>
      <c r="AQ159" s="48"/>
      <c r="AR159" s="49"/>
      <c r="AS159" s="48"/>
      <c r="AT159" s="49"/>
      <c r="AU159" s="48"/>
      <c r="AV159" s="49"/>
      <c r="AW159" s="48"/>
      <c r="AX159" s="49"/>
      <c r="AY159" s="48"/>
      <c r="AZ159" s="2"/>
      <c r="BA159" s="3"/>
      <c r="BB159" s="3"/>
      <c r="BC159" s="3"/>
      <c r="BD159" s="3"/>
    </row>
    <row r="160" spans="1:56" x14ac:dyDescent="0.25">
      <c r="A160" s="62" t="s">
        <v>278</v>
      </c>
      <c r="B160" s="63"/>
      <c r="C160" s="63"/>
      <c r="D160" s="64"/>
      <c r="E160" s="66"/>
      <c r="F160" s="109" t="s">
        <v>9095</v>
      </c>
      <c r="G160" s="63"/>
      <c r="H160" s="67"/>
      <c r="I160" s="68"/>
      <c r="J160" s="68"/>
      <c r="K160" s="67" t="s">
        <v>12437</v>
      </c>
      <c r="L160" s="71"/>
      <c r="M160" s="72">
        <v>3585.037109375</v>
      </c>
      <c r="N160" s="72">
        <v>6065.3447265625</v>
      </c>
      <c r="O160" s="73"/>
      <c r="P160" s="74"/>
      <c r="Q160" s="74"/>
      <c r="R160" s="98"/>
      <c r="S160" s="48">
        <v>0</v>
      </c>
      <c r="T160" s="48">
        <v>1</v>
      </c>
      <c r="U160" s="98"/>
      <c r="V160" s="50"/>
      <c r="W160" s="50"/>
      <c r="X160" s="50"/>
      <c r="Y160" s="50"/>
      <c r="Z160" s="49"/>
      <c r="AA160" s="69">
        <v>160</v>
      </c>
      <c r="AB1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0" s="70"/>
      <c r="AD160" s="86">
        <v>14</v>
      </c>
      <c r="AE160" s="86">
        <v>18</v>
      </c>
      <c r="AF160" s="86">
        <v>631</v>
      </c>
      <c r="AG160" s="86">
        <v>101</v>
      </c>
      <c r="AH160" s="86"/>
      <c r="AI160" s="86"/>
      <c r="AJ160" s="86"/>
      <c r="AK160" s="86"/>
      <c r="AL160" s="86"/>
      <c r="AM160" s="89">
        <v>44074.050787037035</v>
      </c>
      <c r="AN160" s="86" t="s">
        <v>10559</v>
      </c>
      <c r="AO160" s="93" t="s">
        <v>10717</v>
      </c>
      <c r="AP160" s="86" t="s">
        <v>66</v>
      </c>
      <c r="AQ160" s="48">
        <v>0</v>
      </c>
      <c r="AR160" s="49">
        <v>0</v>
      </c>
      <c r="AS160" s="48">
        <v>0</v>
      </c>
      <c r="AT160" s="49">
        <v>0</v>
      </c>
      <c r="AU160" s="48">
        <v>0</v>
      </c>
      <c r="AV160" s="49">
        <v>0</v>
      </c>
      <c r="AW160" s="48">
        <v>22</v>
      </c>
      <c r="AX160" s="49">
        <v>100</v>
      </c>
      <c r="AY160" s="48">
        <v>22</v>
      </c>
      <c r="AZ160" s="2"/>
      <c r="BA160" s="3"/>
      <c r="BB160" s="3"/>
      <c r="BC160" s="3"/>
      <c r="BD160" s="3"/>
    </row>
    <row r="161" spans="1:56" x14ac:dyDescent="0.25">
      <c r="A161" s="62" t="s">
        <v>279</v>
      </c>
      <c r="B161" s="63"/>
      <c r="C161" s="63"/>
      <c r="D161" s="64"/>
      <c r="E161" s="66"/>
      <c r="F161" s="109" t="s">
        <v>9096</v>
      </c>
      <c r="G161" s="63"/>
      <c r="H161" s="67"/>
      <c r="I161" s="68"/>
      <c r="J161" s="68"/>
      <c r="K161" s="67" t="s">
        <v>12438</v>
      </c>
      <c r="L161" s="71"/>
      <c r="M161" s="72">
        <v>5535.07763671875</v>
      </c>
      <c r="N161" s="72">
        <v>5924.82958984375</v>
      </c>
      <c r="O161" s="73"/>
      <c r="P161" s="74"/>
      <c r="Q161" s="74"/>
      <c r="R161" s="98"/>
      <c r="S161" s="48">
        <v>0</v>
      </c>
      <c r="T161" s="48">
        <v>1</v>
      </c>
      <c r="U161" s="98"/>
      <c r="V161" s="50"/>
      <c r="W161" s="50"/>
      <c r="X161" s="50"/>
      <c r="Y161" s="50"/>
      <c r="Z161" s="49"/>
      <c r="AA161" s="69">
        <v>161</v>
      </c>
      <c r="AB1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1" s="70"/>
      <c r="AD161" s="86">
        <v>313</v>
      </c>
      <c r="AE161" s="86">
        <v>30</v>
      </c>
      <c r="AF161" s="86">
        <v>2295</v>
      </c>
      <c r="AG161" s="86">
        <v>1110</v>
      </c>
      <c r="AH161" s="86"/>
      <c r="AI161" s="86"/>
      <c r="AJ161" s="86"/>
      <c r="AK161" s="86"/>
      <c r="AL161" s="86"/>
      <c r="AM161" s="89">
        <v>43529.291655092595</v>
      </c>
      <c r="AN161" s="86" t="s">
        <v>10559</v>
      </c>
      <c r="AO161" s="93" t="s">
        <v>10718</v>
      </c>
      <c r="AP161" s="86" t="s">
        <v>66</v>
      </c>
      <c r="AQ161" s="48">
        <v>0</v>
      </c>
      <c r="AR161" s="49">
        <v>0</v>
      </c>
      <c r="AS161" s="48">
        <v>0</v>
      </c>
      <c r="AT161" s="49">
        <v>0</v>
      </c>
      <c r="AU161" s="48">
        <v>0</v>
      </c>
      <c r="AV161" s="49">
        <v>0</v>
      </c>
      <c r="AW161" s="48">
        <v>26</v>
      </c>
      <c r="AX161" s="49">
        <v>100</v>
      </c>
      <c r="AY161" s="48">
        <v>26</v>
      </c>
      <c r="AZ161" s="2"/>
      <c r="BA161" s="3"/>
      <c r="BB161" s="3"/>
      <c r="BC161" s="3"/>
      <c r="BD161" s="3"/>
    </row>
    <row r="162" spans="1:56" x14ac:dyDescent="0.25">
      <c r="A162" s="62" t="s">
        <v>280</v>
      </c>
      <c r="B162" s="63"/>
      <c r="C162" s="63"/>
      <c r="D162" s="64"/>
      <c r="E162" s="66"/>
      <c r="F162" s="109" t="s">
        <v>9097</v>
      </c>
      <c r="G162" s="63"/>
      <c r="H162" s="67"/>
      <c r="I162" s="68"/>
      <c r="J162" s="68"/>
      <c r="K162" s="67" t="s">
        <v>12439</v>
      </c>
      <c r="L162" s="71"/>
      <c r="M162" s="72">
        <v>5933.5859375</v>
      </c>
      <c r="N162" s="72">
        <v>4746.43115234375</v>
      </c>
      <c r="O162" s="73"/>
      <c r="P162" s="74"/>
      <c r="Q162" s="74"/>
      <c r="R162" s="98"/>
      <c r="S162" s="48">
        <v>0</v>
      </c>
      <c r="T162" s="48">
        <v>2</v>
      </c>
      <c r="U162" s="98"/>
      <c r="V162" s="50"/>
      <c r="W162" s="50"/>
      <c r="X162" s="50"/>
      <c r="Y162" s="50"/>
      <c r="Z162" s="49"/>
      <c r="AA162" s="69">
        <v>162</v>
      </c>
      <c r="AB1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2" s="70"/>
      <c r="AD162" s="86">
        <v>32</v>
      </c>
      <c r="AE162" s="86">
        <v>14</v>
      </c>
      <c r="AF162" s="86">
        <v>126</v>
      </c>
      <c r="AG162" s="86">
        <v>550</v>
      </c>
      <c r="AH162" s="86"/>
      <c r="AI162" s="86" t="s">
        <v>7074</v>
      </c>
      <c r="AJ162" s="86"/>
      <c r="AK162" s="86"/>
      <c r="AL162" s="86"/>
      <c r="AM162" s="89">
        <v>43985.309224537035</v>
      </c>
      <c r="AN162" s="86" t="s">
        <v>10559</v>
      </c>
      <c r="AO162" s="93" t="s">
        <v>10719</v>
      </c>
      <c r="AP162" s="86" t="s">
        <v>66</v>
      </c>
      <c r="AQ162" s="48">
        <v>0</v>
      </c>
      <c r="AR162" s="49">
        <v>0</v>
      </c>
      <c r="AS162" s="48">
        <v>0</v>
      </c>
      <c r="AT162" s="49">
        <v>0</v>
      </c>
      <c r="AU162" s="48">
        <v>0</v>
      </c>
      <c r="AV162" s="49">
        <v>0</v>
      </c>
      <c r="AW162" s="48">
        <v>71</v>
      </c>
      <c r="AX162" s="49">
        <v>100</v>
      </c>
      <c r="AY162" s="48">
        <v>71</v>
      </c>
      <c r="AZ162" s="2"/>
      <c r="BA162" s="3"/>
      <c r="BB162" s="3"/>
      <c r="BC162" s="3"/>
      <c r="BD162" s="3"/>
    </row>
    <row r="163" spans="1:56" x14ac:dyDescent="0.25">
      <c r="A163" s="62" t="s">
        <v>1406</v>
      </c>
      <c r="B163" s="63"/>
      <c r="C163" s="63"/>
      <c r="D163" s="64"/>
      <c r="E163" s="66"/>
      <c r="F163" s="109" t="s">
        <v>9098</v>
      </c>
      <c r="G163" s="63"/>
      <c r="H163" s="67"/>
      <c r="I163" s="68"/>
      <c r="J163" s="68"/>
      <c r="K163" s="67" t="s">
        <v>12440</v>
      </c>
      <c r="L163" s="71"/>
      <c r="M163" s="72">
        <v>6689.18798828125</v>
      </c>
      <c r="N163" s="72">
        <v>4335.521484375</v>
      </c>
      <c r="O163" s="73"/>
      <c r="P163" s="74"/>
      <c r="Q163" s="74"/>
      <c r="R163" s="98"/>
      <c r="S163" s="48">
        <v>1</v>
      </c>
      <c r="T163" s="48">
        <v>0</v>
      </c>
      <c r="U163" s="98"/>
      <c r="V163" s="50"/>
      <c r="W163" s="50"/>
      <c r="X163" s="50"/>
      <c r="Y163" s="50"/>
      <c r="Z163" s="49"/>
      <c r="AA163" s="69">
        <v>163</v>
      </c>
      <c r="AB1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3" s="70"/>
      <c r="AD163" s="86">
        <v>4471</v>
      </c>
      <c r="AE163" s="86">
        <v>4681</v>
      </c>
      <c r="AF163" s="86">
        <v>5608</v>
      </c>
      <c r="AG163" s="86">
        <v>15101</v>
      </c>
      <c r="AH163" s="86"/>
      <c r="AI163" s="86" t="s">
        <v>7075</v>
      </c>
      <c r="AJ163" s="86" t="s">
        <v>8262</v>
      </c>
      <c r="AK163" s="93" t="s">
        <v>8730</v>
      </c>
      <c r="AL163" s="86"/>
      <c r="AM163" s="89">
        <v>43400.88894675926</v>
      </c>
      <c r="AN163" s="86" t="s">
        <v>10559</v>
      </c>
      <c r="AO163" s="93" t="s">
        <v>10720</v>
      </c>
      <c r="AP163" s="86" t="s">
        <v>65</v>
      </c>
      <c r="AQ163" s="48"/>
      <c r="AR163" s="49"/>
      <c r="AS163" s="48"/>
      <c r="AT163" s="49"/>
      <c r="AU163" s="48"/>
      <c r="AV163" s="49"/>
      <c r="AW163" s="48"/>
      <c r="AX163" s="49"/>
      <c r="AY163" s="48"/>
      <c r="AZ163" s="2"/>
      <c r="BA163" s="3"/>
      <c r="BB163" s="3"/>
      <c r="BC163" s="3"/>
      <c r="BD163" s="3"/>
    </row>
    <row r="164" spans="1:56" x14ac:dyDescent="0.25">
      <c r="A164" s="62" t="s">
        <v>281</v>
      </c>
      <c r="B164" s="63"/>
      <c r="C164" s="63"/>
      <c r="D164" s="64"/>
      <c r="E164" s="66"/>
      <c r="F164" s="109" t="s">
        <v>9099</v>
      </c>
      <c r="G164" s="63"/>
      <c r="H164" s="67"/>
      <c r="I164" s="68"/>
      <c r="J164" s="68"/>
      <c r="K164" s="67" t="s">
        <v>12441</v>
      </c>
      <c r="L164" s="71"/>
      <c r="M164" s="72">
        <v>3805.444580078125</v>
      </c>
      <c r="N164" s="72">
        <v>3730.53271484375</v>
      </c>
      <c r="O164" s="73"/>
      <c r="P164" s="74"/>
      <c r="Q164" s="74"/>
      <c r="R164" s="98"/>
      <c r="S164" s="48">
        <v>0</v>
      </c>
      <c r="T164" s="48">
        <v>1</v>
      </c>
      <c r="U164" s="98"/>
      <c r="V164" s="50"/>
      <c r="W164" s="50"/>
      <c r="X164" s="50"/>
      <c r="Y164" s="50"/>
      <c r="Z164" s="49"/>
      <c r="AA164" s="69">
        <v>164</v>
      </c>
      <c r="AB1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4" s="70"/>
      <c r="AD164" s="86">
        <v>31</v>
      </c>
      <c r="AE164" s="86">
        <v>15</v>
      </c>
      <c r="AF164" s="86">
        <v>148</v>
      </c>
      <c r="AG164" s="86">
        <v>141</v>
      </c>
      <c r="AH164" s="86"/>
      <c r="AI164" s="86" t="s">
        <v>7076</v>
      </c>
      <c r="AJ164" s="86"/>
      <c r="AK164" s="86"/>
      <c r="AL164" s="86"/>
      <c r="AM164" s="89">
        <v>44026.23946759259</v>
      </c>
      <c r="AN164" s="86" t="s">
        <v>10559</v>
      </c>
      <c r="AO164" s="93" t="s">
        <v>10721</v>
      </c>
      <c r="AP164" s="86" t="s">
        <v>66</v>
      </c>
      <c r="AQ164" s="48">
        <v>0</v>
      </c>
      <c r="AR164" s="49">
        <v>0</v>
      </c>
      <c r="AS164" s="48">
        <v>0</v>
      </c>
      <c r="AT164" s="49">
        <v>0</v>
      </c>
      <c r="AU164" s="48">
        <v>0</v>
      </c>
      <c r="AV164" s="49">
        <v>0</v>
      </c>
      <c r="AW164" s="48">
        <v>48</v>
      </c>
      <c r="AX164" s="49">
        <v>100</v>
      </c>
      <c r="AY164" s="48">
        <v>48</v>
      </c>
      <c r="AZ164" s="2"/>
      <c r="BA164" s="3"/>
      <c r="BB164" s="3"/>
      <c r="BC164" s="3"/>
      <c r="BD164" s="3"/>
    </row>
    <row r="165" spans="1:56" x14ac:dyDescent="0.25">
      <c r="A165" s="62" t="s">
        <v>282</v>
      </c>
      <c r="B165" s="63"/>
      <c r="C165" s="63"/>
      <c r="D165" s="64"/>
      <c r="E165" s="66"/>
      <c r="F165" s="109" t="s">
        <v>9100</v>
      </c>
      <c r="G165" s="63"/>
      <c r="H165" s="67"/>
      <c r="I165" s="68"/>
      <c r="J165" s="68"/>
      <c r="K165" s="67" t="s">
        <v>12442</v>
      </c>
      <c r="L165" s="71"/>
      <c r="M165" s="72">
        <v>1473.7196044921875</v>
      </c>
      <c r="N165" s="72">
        <v>4807.751953125</v>
      </c>
      <c r="O165" s="73"/>
      <c r="P165" s="74"/>
      <c r="Q165" s="74"/>
      <c r="R165" s="98"/>
      <c r="S165" s="48">
        <v>0</v>
      </c>
      <c r="T165" s="48">
        <v>1</v>
      </c>
      <c r="U165" s="98"/>
      <c r="V165" s="50"/>
      <c r="W165" s="50"/>
      <c r="X165" s="50"/>
      <c r="Y165" s="50"/>
      <c r="Z165" s="49"/>
      <c r="AA165" s="69">
        <v>165</v>
      </c>
      <c r="AB1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5" s="70"/>
      <c r="AD165" s="86">
        <v>8</v>
      </c>
      <c r="AE165" s="86">
        <v>12</v>
      </c>
      <c r="AF165" s="86">
        <v>731</v>
      </c>
      <c r="AG165" s="86">
        <v>16</v>
      </c>
      <c r="AH165" s="86"/>
      <c r="AI165" s="86"/>
      <c r="AJ165" s="86"/>
      <c r="AK165" s="86"/>
      <c r="AL165" s="86"/>
      <c r="AM165" s="89">
        <v>44020.272928240738</v>
      </c>
      <c r="AN165" s="86" t="s">
        <v>10559</v>
      </c>
      <c r="AO165" s="93" t="s">
        <v>10722</v>
      </c>
      <c r="AP165" s="86" t="s">
        <v>66</v>
      </c>
      <c r="AQ165" s="48">
        <v>0</v>
      </c>
      <c r="AR165" s="49">
        <v>0</v>
      </c>
      <c r="AS165" s="48">
        <v>0</v>
      </c>
      <c r="AT165" s="49">
        <v>0</v>
      </c>
      <c r="AU165" s="48">
        <v>0</v>
      </c>
      <c r="AV165" s="49">
        <v>0</v>
      </c>
      <c r="AW165" s="48">
        <v>48</v>
      </c>
      <c r="AX165" s="49">
        <v>100</v>
      </c>
      <c r="AY165" s="48">
        <v>48</v>
      </c>
      <c r="AZ165" s="2"/>
      <c r="BA165" s="3"/>
      <c r="BB165" s="3"/>
      <c r="BC165" s="3"/>
      <c r="BD165" s="3"/>
    </row>
    <row r="166" spans="1:56" x14ac:dyDescent="0.25">
      <c r="A166" s="62" t="s">
        <v>1407</v>
      </c>
      <c r="B166" s="63"/>
      <c r="C166" s="63"/>
      <c r="D166" s="64"/>
      <c r="E166" s="66"/>
      <c r="F166" s="109" t="s">
        <v>9101</v>
      </c>
      <c r="G166" s="63"/>
      <c r="H166" s="67"/>
      <c r="I166" s="68"/>
      <c r="J166" s="68"/>
      <c r="K166" s="67" t="s">
        <v>12443</v>
      </c>
      <c r="L166" s="71"/>
      <c r="M166" s="72">
        <v>2368.223876953125</v>
      </c>
      <c r="N166" s="72">
        <v>4251.6416015625</v>
      </c>
      <c r="O166" s="73"/>
      <c r="P166" s="74"/>
      <c r="Q166" s="74"/>
      <c r="R166" s="98"/>
      <c r="S166" s="48">
        <v>4</v>
      </c>
      <c r="T166" s="48">
        <v>0</v>
      </c>
      <c r="U166" s="98"/>
      <c r="V166" s="50"/>
      <c r="W166" s="50"/>
      <c r="X166" s="50"/>
      <c r="Y166" s="50"/>
      <c r="Z166" s="49"/>
      <c r="AA166" s="69">
        <v>166</v>
      </c>
      <c r="AB1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6" s="70"/>
      <c r="AD166" s="86">
        <v>56</v>
      </c>
      <c r="AE166" s="86">
        <v>201</v>
      </c>
      <c r="AF166" s="86">
        <v>551</v>
      </c>
      <c r="AG166" s="86">
        <v>573</v>
      </c>
      <c r="AH166" s="86"/>
      <c r="AI166" s="86" t="s">
        <v>7077</v>
      </c>
      <c r="AJ166" s="86" t="s">
        <v>8263</v>
      </c>
      <c r="AK166" s="86"/>
      <c r="AL166" s="86"/>
      <c r="AM166" s="89">
        <v>42721.283773148149</v>
      </c>
      <c r="AN166" s="86" t="s">
        <v>10559</v>
      </c>
      <c r="AO166" s="93" t="s">
        <v>10723</v>
      </c>
      <c r="AP166" s="86" t="s">
        <v>65</v>
      </c>
      <c r="AQ166" s="48"/>
      <c r="AR166" s="49"/>
      <c r="AS166" s="48"/>
      <c r="AT166" s="49"/>
      <c r="AU166" s="48"/>
      <c r="AV166" s="49"/>
      <c r="AW166" s="48"/>
      <c r="AX166" s="49"/>
      <c r="AY166" s="48"/>
      <c r="AZ166" s="2"/>
      <c r="BA166" s="3"/>
      <c r="BB166" s="3"/>
      <c r="BC166" s="3"/>
      <c r="BD166" s="3"/>
    </row>
    <row r="167" spans="1:56" x14ac:dyDescent="0.25">
      <c r="A167" s="62" t="s">
        <v>283</v>
      </c>
      <c r="B167" s="63"/>
      <c r="C167" s="63"/>
      <c r="D167" s="64"/>
      <c r="E167" s="66"/>
      <c r="F167" s="109" t="s">
        <v>9102</v>
      </c>
      <c r="G167" s="63"/>
      <c r="H167" s="67"/>
      <c r="I167" s="68"/>
      <c r="J167" s="68"/>
      <c r="K167" s="67" t="s">
        <v>12444</v>
      </c>
      <c r="L167" s="71"/>
      <c r="M167" s="72">
        <v>3209.008056640625</v>
      </c>
      <c r="N167" s="72">
        <v>4467.1494140625</v>
      </c>
      <c r="O167" s="73"/>
      <c r="P167" s="74"/>
      <c r="Q167" s="74"/>
      <c r="R167" s="98"/>
      <c r="S167" s="48">
        <v>0</v>
      </c>
      <c r="T167" s="48">
        <v>2</v>
      </c>
      <c r="U167" s="98"/>
      <c r="V167" s="50"/>
      <c r="W167" s="50"/>
      <c r="X167" s="50"/>
      <c r="Y167" s="50"/>
      <c r="Z167" s="49"/>
      <c r="AA167" s="69">
        <v>167</v>
      </c>
      <c r="AB1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7" s="70"/>
      <c r="AD167" s="86">
        <v>34</v>
      </c>
      <c r="AE167" s="86">
        <v>0</v>
      </c>
      <c r="AF167" s="86">
        <v>5</v>
      </c>
      <c r="AG167" s="86">
        <v>42</v>
      </c>
      <c r="AH167" s="86"/>
      <c r="AI167" s="86" t="s">
        <v>7078</v>
      </c>
      <c r="AJ167" s="86"/>
      <c r="AK167" s="86"/>
      <c r="AL167" s="86"/>
      <c r="AM167" s="89">
        <v>44027.410358796296</v>
      </c>
      <c r="AN167" s="86" t="s">
        <v>10559</v>
      </c>
      <c r="AO167" s="93" t="s">
        <v>10724</v>
      </c>
      <c r="AP167" s="86" t="s">
        <v>66</v>
      </c>
      <c r="AQ167" s="48">
        <v>1</v>
      </c>
      <c r="AR167" s="49">
        <v>5.2631578947368425</v>
      </c>
      <c r="AS167" s="48">
        <v>1</v>
      </c>
      <c r="AT167" s="49">
        <v>5.2631578947368425</v>
      </c>
      <c r="AU167" s="48">
        <v>0</v>
      </c>
      <c r="AV167" s="49">
        <v>0</v>
      </c>
      <c r="AW167" s="48">
        <v>17</v>
      </c>
      <c r="AX167" s="49">
        <v>89.473684210526315</v>
      </c>
      <c r="AY167" s="48">
        <v>19</v>
      </c>
      <c r="AZ167" s="2"/>
      <c r="BA167" s="3"/>
      <c r="BB167" s="3"/>
      <c r="BC167" s="3"/>
      <c r="BD167" s="3"/>
    </row>
    <row r="168" spans="1:56" x14ac:dyDescent="0.25">
      <c r="A168" s="62" t="s">
        <v>1408</v>
      </c>
      <c r="B168" s="63"/>
      <c r="C168" s="63"/>
      <c r="D168" s="64"/>
      <c r="E168" s="66"/>
      <c r="F168" s="109" t="s">
        <v>9103</v>
      </c>
      <c r="G168" s="63"/>
      <c r="H168" s="67"/>
      <c r="I168" s="68"/>
      <c r="J168" s="68"/>
      <c r="K168" s="67" t="s">
        <v>12445</v>
      </c>
      <c r="L168" s="71"/>
      <c r="M168" s="72">
        <v>3430.08056640625</v>
      </c>
      <c r="N168" s="72">
        <v>2571.390869140625</v>
      </c>
      <c r="O168" s="73"/>
      <c r="P168" s="74"/>
      <c r="Q168" s="74"/>
      <c r="R168" s="98"/>
      <c r="S168" s="48">
        <v>3</v>
      </c>
      <c r="T168" s="48">
        <v>0</v>
      </c>
      <c r="U168" s="98"/>
      <c r="V168" s="50"/>
      <c r="W168" s="50"/>
      <c r="X168" s="50"/>
      <c r="Y168" s="50"/>
      <c r="Z168" s="49"/>
      <c r="AA168" s="69">
        <v>168</v>
      </c>
      <c r="AB1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8" s="70"/>
      <c r="AD168" s="86">
        <v>1</v>
      </c>
      <c r="AE168" s="86">
        <v>5</v>
      </c>
      <c r="AF168" s="86">
        <v>1009</v>
      </c>
      <c r="AG168" s="86">
        <v>579</v>
      </c>
      <c r="AH168" s="86"/>
      <c r="AI168" s="86" t="s">
        <v>7079</v>
      </c>
      <c r="AJ168" s="86"/>
      <c r="AK168" s="86"/>
      <c r="AL168" s="86"/>
      <c r="AM168" s="89">
        <v>43563.27847222222</v>
      </c>
      <c r="AN168" s="86" t="s">
        <v>10559</v>
      </c>
      <c r="AO168" s="93" t="s">
        <v>10725</v>
      </c>
      <c r="AP168" s="86" t="s">
        <v>65</v>
      </c>
      <c r="AQ168" s="48"/>
      <c r="AR168" s="49"/>
      <c r="AS168" s="48"/>
      <c r="AT168" s="49"/>
      <c r="AU168" s="48"/>
      <c r="AV168" s="49"/>
      <c r="AW168" s="48"/>
      <c r="AX168" s="49"/>
      <c r="AY168" s="48"/>
      <c r="AZ168" s="2"/>
      <c r="BA168" s="3"/>
      <c r="BB168" s="3"/>
      <c r="BC168" s="3"/>
      <c r="BD168" s="3"/>
    </row>
    <row r="169" spans="1:56" x14ac:dyDescent="0.25">
      <c r="A169" s="62" t="s">
        <v>284</v>
      </c>
      <c r="B169" s="63"/>
      <c r="C169" s="63"/>
      <c r="D169" s="64"/>
      <c r="E169" s="66"/>
      <c r="F169" s="109" t="s">
        <v>9104</v>
      </c>
      <c r="G169" s="63"/>
      <c r="H169" s="67"/>
      <c r="I169" s="68"/>
      <c r="J169" s="68"/>
      <c r="K169" s="67" t="s">
        <v>12446</v>
      </c>
      <c r="L169" s="71"/>
      <c r="M169" s="72">
        <v>4606.64794921875</v>
      </c>
      <c r="N169" s="72">
        <v>5488.53955078125</v>
      </c>
      <c r="O169" s="73"/>
      <c r="P169" s="74"/>
      <c r="Q169" s="74"/>
      <c r="R169" s="98"/>
      <c r="S169" s="48">
        <v>0</v>
      </c>
      <c r="T169" s="48">
        <v>3</v>
      </c>
      <c r="U169" s="98"/>
      <c r="V169" s="50"/>
      <c r="W169" s="50"/>
      <c r="X169" s="50"/>
      <c r="Y169" s="50"/>
      <c r="Z169" s="49"/>
      <c r="AA169" s="69">
        <v>169</v>
      </c>
      <c r="AB1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9" s="70"/>
      <c r="AD169" s="86">
        <v>152</v>
      </c>
      <c r="AE169" s="86">
        <v>321</v>
      </c>
      <c r="AF169" s="86">
        <v>1094</v>
      </c>
      <c r="AG169" s="86">
        <v>1099</v>
      </c>
      <c r="AH169" s="86"/>
      <c r="AI169" s="86" t="s">
        <v>7080</v>
      </c>
      <c r="AJ169" s="86"/>
      <c r="AK169" s="86"/>
      <c r="AL169" s="86"/>
      <c r="AM169" s="89">
        <v>43972.463460648149</v>
      </c>
      <c r="AN169" s="86" t="s">
        <v>10559</v>
      </c>
      <c r="AO169" s="93" t="s">
        <v>10726</v>
      </c>
      <c r="AP169" s="86" t="s">
        <v>66</v>
      </c>
      <c r="AQ169" s="48">
        <v>0</v>
      </c>
      <c r="AR169" s="49">
        <v>0</v>
      </c>
      <c r="AS169" s="48">
        <v>0</v>
      </c>
      <c r="AT169" s="49">
        <v>0</v>
      </c>
      <c r="AU169" s="48">
        <v>0</v>
      </c>
      <c r="AV169" s="49">
        <v>0</v>
      </c>
      <c r="AW169" s="48">
        <v>85</v>
      </c>
      <c r="AX169" s="49">
        <v>100</v>
      </c>
      <c r="AY169" s="48">
        <v>85</v>
      </c>
      <c r="AZ169" s="2"/>
      <c r="BA169" s="3"/>
      <c r="BB169" s="3"/>
      <c r="BC169" s="3"/>
      <c r="BD169" s="3"/>
    </row>
    <row r="170" spans="1:56" x14ac:dyDescent="0.25">
      <c r="A170" s="62" t="s">
        <v>1409</v>
      </c>
      <c r="B170" s="63"/>
      <c r="C170" s="63"/>
      <c r="D170" s="64"/>
      <c r="E170" s="66"/>
      <c r="F170" s="109" t="s">
        <v>9105</v>
      </c>
      <c r="G170" s="63"/>
      <c r="H170" s="67"/>
      <c r="I170" s="68"/>
      <c r="J170" s="68"/>
      <c r="K170" s="67" t="s">
        <v>12447</v>
      </c>
      <c r="L170" s="71"/>
      <c r="M170" s="72">
        <v>4713.44482421875</v>
      </c>
      <c r="N170" s="72">
        <v>6599.4951171875</v>
      </c>
      <c r="O170" s="73"/>
      <c r="P170" s="74"/>
      <c r="Q170" s="74"/>
      <c r="R170" s="98"/>
      <c r="S170" s="48">
        <v>1</v>
      </c>
      <c r="T170" s="48">
        <v>0</v>
      </c>
      <c r="U170" s="98"/>
      <c r="V170" s="50"/>
      <c r="W170" s="50"/>
      <c r="X170" s="50"/>
      <c r="Y170" s="50"/>
      <c r="Z170" s="49"/>
      <c r="AA170" s="69">
        <v>170</v>
      </c>
      <c r="AB1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0" s="70"/>
      <c r="AD170" s="86">
        <v>356</v>
      </c>
      <c r="AE170" s="86">
        <v>641</v>
      </c>
      <c r="AF170" s="86">
        <v>4148</v>
      </c>
      <c r="AG170" s="86">
        <v>4909</v>
      </c>
      <c r="AH170" s="86"/>
      <c r="AI170" s="86"/>
      <c r="AJ170" s="86"/>
      <c r="AK170" s="86"/>
      <c r="AL170" s="86"/>
      <c r="AM170" s="89">
        <v>43759.342511574076</v>
      </c>
      <c r="AN170" s="86" t="s">
        <v>10559</v>
      </c>
      <c r="AO170" s="93" t="s">
        <v>10727</v>
      </c>
      <c r="AP170" s="86" t="s">
        <v>65</v>
      </c>
      <c r="AQ170" s="48"/>
      <c r="AR170" s="49"/>
      <c r="AS170" s="48"/>
      <c r="AT170" s="49"/>
      <c r="AU170" s="48"/>
      <c r="AV170" s="49"/>
      <c r="AW170" s="48"/>
      <c r="AX170" s="49"/>
      <c r="AY170" s="48"/>
      <c r="AZ170" s="2"/>
      <c r="BA170" s="3"/>
      <c r="BB170" s="3"/>
      <c r="BC170" s="3"/>
      <c r="BD170" s="3"/>
    </row>
    <row r="171" spans="1:56" x14ac:dyDescent="0.25">
      <c r="A171" s="62" t="s">
        <v>285</v>
      </c>
      <c r="B171" s="63"/>
      <c r="C171" s="63"/>
      <c r="D171" s="64"/>
      <c r="E171" s="66"/>
      <c r="F171" s="109" t="s">
        <v>9106</v>
      </c>
      <c r="G171" s="63"/>
      <c r="H171" s="67"/>
      <c r="I171" s="68"/>
      <c r="J171" s="68"/>
      <c r="K171" s="67" t="s">
        <v>12448</v>
      </c>
      <c r="L171" s="71"/>
      <c r="M171" s="72">
        <v>5957.77978515625</v>
      </c>
      <c r="N171" s="72">
        <v>5028.81201171875</v>
      </c>
      <c r="O171" s="73"/>
      <c r="P171" s="74"/>
      <c r="Q171" s="74"/>
      <c r="R171" s="98"/>
      <c r="S171" s="48">
        <v>0</v>
      </c>
      <c r="T171" s="48">
        <v>1</v>
      </c>
      <c r="U171" s="98"/>
      <c r="V171" s="50"/>
      <c r="W171" s="50"/>
      <c r="X171" s="50"/>
      <c r="Y171" s="50"/>
      <c r="Z171" s="49"/>
      <c r="AA171" s="69">
        <v>171</v>
      </c>
      <c r="AB1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1" s="70"/>
      <c r="AD171" s="86">
        <v>371</v>
      </c>
      <c r="AE171" s="86">
        <v>80</v>
      </c>
      <c r="AF171" s="86">
        <v>535</v>
      </c>
      <c r="AG171" s="86">
        <v>14604</v>
      </c>
      <c r="AH171" s="86"/>
      <c r="AI171" s="86" t="s">
        <v>7081</v>
      </c>
      <c r="AJ171" s="86" t="s">
        <v>8264</v>
      </c>
      <c r="AK171" s="86"/>
      <c r="AL171" s="86"/>
      <c r="AM171" s="89">
        <v>41729.428842592592</v>
      </c>
      <c r="AN171" s="86" t="s">
        <v>10559</v>
      </c>
      <c r="AO171" s="93" t="s">
        <v>10728</v>
      </c>
      <c r="AP171" s="86" t="s">
        <v>66</v>
      </c>
      <c r="AQ171" s="48">
        <v>0</v>
      </c>
      <c r="AR171" s="49">
        <v>0</v>
      </c>
      <c r="AS171" s="48">
        <v>0</v>
      </c>
      <c r="AT171" s="49">
        <v>0</v>
      </c>
      <c r="AU171" s="48">
        <v>0</v>
      </c>
      <c r="AV171" s="49">
        <v>0</v>
      </c>
      <c r="AW171" s="48">
        <v>26</v>
      </c>
      <c r="AX171" s="49">
        <v>100</v>
      </c>
      <c r="AY171" s="48">
        <v>26</v>
      </c>
      <c r="AZ171" s="2"/>
      <c r="BA171" s="3"/>
      <c r="BB171" s="3"/>
      <c r="BC171" s="3"/>
      <c r="BD171" s="3"/>
    </row>
    <row r="172" spans="1:56" x14ac:dyDescent="0.25">
      <c r="A172" s="62" t="s">
        <v>286</v>
      </c>
      <c r="B172" s="63"/>
      <c r="C172" s="63"/>
      <c r="D172" s="64"/>
      <c r="E172" s="66"/>
      <c r="F172" s="109" t="s">
        <v>9107</v>
      </c>
      <c r="G172" s="63"/>
      <c r="H172" s="67"/>
      <c r="I172" s="68"/>
      <c r="J172" s="68"/>
      <c r="K172" s="67" t="s">
        <v>12449</v>
      </c>
      <c r="L172" s="71"/>
      <c r="M172" s="72">
        <v>4287.08203125</v>
      </c>
      <c r="N172" s="72">
        <v>2941.035400390625</v>
      </c>
      <c r="O172" s="73"/>
      <c r="P172" s="74"/>
      <c r="Q172" s="74"/>
      <c r="R172" s="98"/>
      <c r="S172" s="48">
        <v>0</v>
      </c>
      <c r="T172" s="48">
        <v>3</v>
      </c>
      <c r="U172" s="98"/>
      <c r="V172" s="50"/>
      <c r="W172" s="50"/>
      <c r="X172" s="50"/>
      <c r="Y172" s="50"/>
      <c r="Z172" s="49"/>
      <c r="AA172" s="69">
        <v>172</v>
      </c>
      <c r="AB1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2" s="70"/>
      <c r="AD172" s="86">
        <v>597</v>
      </c>
      <c r="AE172" s="86">
        <v>311</v>
      </c>
      <c r="AF172" s="86">
        <v>9268</v>
      </c>
      <c r="AG172" s="86">
        <v>4719</v>
      </c>
      <c r="AH172" s="86"/>
      <c r="AI172" s="86" t="s">
        <v>7082</v>
      </c>
      <c r="AJ172" s="86" t="s">
        <v>8204</v>
      </c>
      <c r="AK172" s="86"/>
      <c r="AL172" s="86"/>
      <c r="AM172" s="89">
        <v>42753.718344907407</v>
      </c>
      <c r="AN172" s="86" t="s">
        <v>10559</v>
      </c>
      <c r="AO172" s="93" t="s">
        <v>10729</v>
      </c>
      <c r="AP172" s="86" t="s">
        <v>66</v>
      </c>
      <c r="AQ172" s="48">
        <v>0</v>
      </c>
      <c r="AR172" s="49">
        <v>0</v>
      </c>
      <c r="AS172" s="48">
        <v>0</v>
      </c>
      <c r="AT172" s="49">
        <v>0</v>
      </c>
      <c r="AU172" s="48">
        <v>0</v>
      </c>
      <c r="AV172" s="49">
        <v>0</v>
      </c>
      <c r="AW172" s="48">
        <v>27</v>
      </c>
      <c r="AX172" s="49">
        <v>100</v>
      </c>
      <c r="AY172" s="48">
        <v>27</v>
      </c>
      <c r="AZ172" s="2"/>
      <c r="BA172" s="3"/>
      <c r="BB172" s="3"/>
      <c r="BC172" s="3"/>
      <c r="BD172" s="3"/>
    </row>
    <row r="173" spans="1:56" x14ac:dyDescent="0.25">
      <c r="A173" s="62" t="s">
        <v>1410</v>
      </c>
      <c r="B173" s="63"/>
      <c r="C173" s="63"/>
      <c r="D173" s="64"/>
      <c r="E173" s="66"/>
      <c r="F173" s="109" t="s">
        <v>9108</v>
      </c>
      <c r="G173" s="63"/>
      <c r="H173" s="67"/>
      <c r="I173" s="68"/>
      <c r="J173" s="68"/>
      <c r="K173" s="67" t="s">
        <v>12450</v>
      </c>
      <c r="L173" s="71"/>
      <c r="M173" s="72">
        <v>4135.9453125</v>
      </c>
      <c r="N173" s="72">
        <v>1987.4039306640625</v>
      </c>
      <c r="O173" s="73"/>
      <c r="P173" s="74"/>
      <c r="Q173" s="74"/>
      <c r="R173" s="98"/>
      <c r="S173" s="48">
        <v>1</v>
      </c>
      <c r="T173" s="48">
        <v>0</v>
      </c>
      <c r="U173" s="98"/>
      <c r="V173" s="50"/>
      <c r="W173" s="50"/>
      <c r="X173" s="50"/>
      <c r="Y173" s="50"/>
      <c r="Z173" s="49"/>
      <c r="AA173" s="69">
        <v>173</v>
      </c>
      <c r="AB1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3" s="70"/>
      <c r="AD173" s="86">
        <v>174</v>
      </c>
      <c r="AE173" s="86">
        <v>287</v>
      </c>
      <c r="AF173" s="86">
        <v>8034</v>
      </c>
      <c r="AG173" s="86">
        <v>12529</v>
      </c>
      <c r="AH173" s="86"/>
      <c r="AI173" s="86" t="s">
        <v>7083</v>
      </c>
      <c r="AJ173" s="86" t="s">
        <v>8265</v>
      </c>
      <c r="AK173" s="93" t="s">
        <v>8731</v>
      </c>
      <c r="AL173" s="86"/>
      <c r="AM173" s="89">
        <v>42612.220335648148</v>
      </c>
      <c r="AN173" s="86" t="s">
        <v>10559</v>
      </c>
      <c r="AO173" s="93" t="s">
        <v>10730</v>
      </c>
      <c r="AP173" s="86" t="s">
        <v>65</v>
      </c>
      <c r="AQ173" s="48"/>
      <c r="AR173" s="49"/>
      <c r="AS173" s="48"/>
      <c r="AT173" s="49"/>
      <c r="AU173" s="48"/>
      <c r="AV173" s="49"/>
      <c r="AW173" s="48"/>
      <c r="AX173" s="49"/>
      <c r="AY173" s="48"/>
      <c r="AZ173" s="2"/>
      <c r="BA173" s="3"/>
      <c r="BB173" s="3"/>
      <c r="BC173" s="3"/>
      <c r="BD173" s="3"/>
    </row>
    <row r="174" spans="1:56" x14ac:dyDescent="0.25">
      <c r="A174" s="62" t="s">
        <v>1411</v>
      </c>
      <c r="B174" s="63"/>
      <c r="C174" s="63"/>
      <c r="D174" s="64"/>
      <c r="E174" s="66"/>
      <c r="F174" s="109" t="s">
        <v>9109</v>
      </c>
      <c r="G174" s="63"/>
      <c r="H174" s="67"/>
      <c r="I174" s="68"/>
      <c r="J174" s="68"/>
      <c r="K174" s="67" t="s">
        <v>12451</v>
      </c>
      <c r="L174" s="71"/>
      <c r="M174" s="72">
        <v>4300.62451171875</v>
      </c>
      <c r="N174" s="72">
        <v>4116.23388671875</v>
      </c>
      <c r="O174" s="73"/>
      <c r="P174" s="74"/>
      <c r="Q174" s="74"/>
      <c r="R174" s="98"/>
      <c r="S174" s="48">
        <v>8</v>
      </c>
      <c r="T174" s="48">
        <v>0</v>
      </c>
      <c r="U174" s="98"/>
      <c r="V174" s="50"/>
      <c r="W174" s="50"/>
      <c r="X174" s="50"/>
      <c r="Y174" s="50"/>
      <c r="Z174" s="49"/>
      <c r="AA174" s="69">
        <v>174</v>
      </c>
      <c r="AB1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4" s="70"/>
      <c r="AD174" s="86">
        <v>45</v>
      </c>
      <c r="AE174" s="86">
        <v>11318919</v>
      </c>
      <c r="AF174" s="86">
        <v>10297</v>
      </c>
      <c r="AG174" s="86">
        <v>29</v>
      </c>
      <c r="AH174" s="86"/>
      <c r="AI174" s="86" t="s">
        <v>7084</v>
      </c>
      <c r="AJ174" s="86" t="s">
        <v>8266</v>
      </c>
      <c r="AK174" s="93" t="s">
        <v>8732</v>
      </c>
      <c r="AL174" s="86"/>
      <c r="AM174" s="89">
        <v>42250.581087962964</v>
      </c>
      <c r="AN174" s="86" t="s">
        <v>10559</v>
      </c>
      <c r="AO174" s="93" t="s">
        <v>10731</v>
      </c>
      <c r="AP174" s="86" t="s">
        <v>65</v>
      </c>
      <c r="AQ174" s="48"/>
      <c r="AR174" s="49"/>
      <c r="AS174" s="48"/>
      <c r="AT174" s="49"/>
      <c r="AU174" s="48"/>
      <c r="AV174" s="49"/>
      <c r="AW174" s="48"/>
      <c r="AX174" s="49"/>
      <c r="AY174" s="48"/>
      <c r="AZ174" s="2"/>
      <c r="BA174" s="3"/>
      <c r="BB174" s="3"/>
      <c r="BC174" s="3"/>
      <c r="BD174" s="3"/>
    </row>
    <row r="175" spans="1:56" x14ac:dyDescent="0.25">
      <c r="A175" s="62" t="s">
        <v>287</v>
      </c>
      <c r="B175" s="63"/>
      <c r="C175" s="63"/>
      <c r="D175" s="64"/>
      <c r="E175" s="66"/>
      <c r="F175" s="109" t="s">
        <v>9110</v>
      </c>
      <c r="G175" s="63"/>
      <c r="H175" s="67"/>
      <c r="I175" s="68"/>
      <c r="J175" s="68"/>
      <c r="K175" s="67" t="s">
        <v>12452</v>
      </c>
      <c r="L175" s="71"/>
      <c r="M175" s="72">
        <v>5721.06103515625</v>
      </c>
      <c r="N175" s="72">
        <v>5667.2841796875</v>
      </c>
      <c r="O175" s="73"/>
      <c r="P175" s="74"/>
      <c r="Q175" s="74"/>
      <c r="R175" s="98"/>
      <c r="S175" s="48">
        <v>0</v>
      </c>
      <c r="T175" s="48">
        <v>1</v>
      </c>
      <c r="U175" s="98"/>
      <c r="V175" s="50"/>
      <c r="W175" s="50"/>
      <c r="X175" s="50"/>
      <c r="Y175" s="50"/>
      <c r="Z175" s="49"/>
      <c r="AA175" s="69">
        <v>175</v>
      </c>
      <c r="AB1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5" s="70"/>
      <c r="AD175" s="86">
        <v>662</v>
      </c>
      <c r="AE175" s="86">
        <v>3783</v>
      </c>
      <c r="AF175" s="86">
        <v>15063</v>
      </c>
      <c r="AG175" s="86">
        <v>17264</v>
      </c>
      <c r="AH175" s="86"/>
      <c r="AI175" s="86" t="s">
        <v>7085</v>
      </c>
      <c r="AJ175" s="86"/>
      <c r="AK175" s="86"/>
      <c r="AL175" s="86"/>
      <c r="AM175" s="89">
        <v>43983.199259259258</v>
      </c>
      <c r="AN175" s="86" t="s">
        <v>10559</v>
      </c>
      <c r="AO175" s="93" t="s">
        <v>10732</v>
      </c>
      <c r="AP175" s="86" t="s">
        <v>66</v>
      </c>
      <c r="AQ175" s="48">
        <v>0</v>
      </c>
      <c r="AR175" s="49">
        <v>0</v>
      </c>
      <c r="AS175" s="48">
        <v>0</v>
      </c>
      <c r="AT175" s="49">
        <v>0</v>
      </c>
      <c r="AU175" s="48">
        <v>0</v>
      </c>
      <c r="AV175" s="49">
        <v>0</v>
      </c>
      <c r="AW175" s="48">
        <v>26</v>
      </c>
      <c r="AX175" s="49">
        <v>100</v>
      </c>
      <c r="AY175" s="48">
        <v>26</v>
      </c>
      <c r="AZ175" s="2"/>
      <c r="BA175" s="3"/>
      <c r="BB175" s="3"/>
      <c r="BC175" s="3"/>
      <c r="BD175" s="3"/>
    </row>
    <row r="176" spans="1:56" x14ac:dyDescent="0.25">
      <c r="A176" s="62" t="s">
        <v>288</v>
      </c>
      <c r="B176" s="63"/>
      <c r="C176" s="63"/>
      <c r="D176" s="64"/>
      <c r="E176" s="66"/>
      <c r="F176" s="109" t="s">
        <v>9111</v>
      </c>
      <c r="G176" s="63"/>
      <c r="H176" s="67"/>
      <c r="I176" s="68"/>
      <c r="J176" s="68"/>
      <c r="K176" s="67" t="s">
        <v>12453</v>
      </c>
      <c r="L176" s="71"/>
      <c r="M176" s="72">
        <v>4915.94970703125</v>
      </c>
      <c r="N176" s="72">
        <v>3368.2216796875</v>
      </c>
      <c r="O176" s="73"/>
      <c r="P176" s="74"/>
      <c r="Q176" s="74"/>
      <c r="R176" s="98"/>
      <c r="S176" s="48">
        <v>0</v>
      </c>
      <c r="T176" s="48">
        <v>4</v>
      </c>
      <c r="U176" s="98"/>
      <c r="V176" s="50"/>
      <c r="W176" s="50"/>
      <c r="X176" s="50"/>
      <c r="Y176" s="50"/>
      <c r="Z176" s="49"/>
      <c r="AA176" s="69">
        <v>176</v>
      </c>
      <c r="AB1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6" s="70"/>
      <c r="AD176" s="86">
        <v>50</v>
      </c>
      <c r="AE176" s="86">
        <v>50</v>
      </c>
      <c r="AF176" s="86">
        <v>1495</v>
      </c>
      <c r="AG176" s="86">
        <v>1565</v>
      </c>
      <c r="AH176" s="86"/>
      <c r="AI176" s="86" t="s">
        <v>7086</v>
      </c>
      <c r="AJ176" s="86"/>
      <c r="AK176" s="86"/>
      <c r="AL176" s="86"/>
      <c r="AM176" s="89">
        <v>43966.679618055554</v>
      </c>
      <c r="AN176" s="86" t="s">
        <v>10559</v>
      </c>
      <c r="AO176" s="93" t="s">
        <v>10733</v>
      </c>
      <c r="AP176" s="86" t="s">
        <v>66</v>
      </c>
      <c r="AQ176" s="48">
        <v>0</v>
      </c>
      <c r="AR176" s="49">
        <v>0</v>
      </c>
      <c r="AS176" s="48">
        <v>0</v>
      </c>
      <c r="AT176" s="49">
        <v>0</v>
      </c>
      <c r="AU176" s="48">
        <v>0</v>
      </c>
      <c r="AV176" s="49">
        <v>0</v>
      </c>
      <c r="AW176" s="48">
        <v>8</v>
      </c>
      <c r="AX176" s="49">
        <v>100</v>
      </c>
      <c r="AY176" s="48">
        <v>8</v>
      </c>
      <c r="AZ176" s="2"/>
      <c r="BA176" s="3"/>
      <c r="BB176" s="3"/>
      <c r="BC176" s="3"/>
      <c r="BD176" s="3"/>
    </row>
    <row r="177" spans="1:56" x14ac:dyDescent="0.25">
      <c r="A177" s="62" t="s">
        <v>1412</v>
      </c>
      <c r="B177" s="63"/>
      <c r="C177" s="63"/>
      <c r="D177" s="64"/>
      <c r="E177" s="66"/>
      <c r="F177" s="109" t="s">
        <v>9112</v>
      </c>
      <c r="G177" s="63"/>
      <c r="H177" s="67"/>
      <c r="I177" s="68"/>
      <c r="J177" s="68"/>
      <c r="K177" s="67" t="s">
        <v>12454</v>
      </c>
      <c r="L177" s="71"/>
      <c r="M177" s="72">
        <v>5564.4326171875</v>
      </c>
      <c r="N177" s="72">
        <v>2428.7099609375</v>
      </c>
      <c r="O177" s="73"/>
      <c r="P177" s="74"/>
      <c r="Q177" s="74"/>
      <c r="R177" s="98"/>
      <c r="S177" s="48">
        <v>1</v>
      </c>
      <c r="T177" s="48">
        <v>0</v>
      </c>
      <c r="U177" s="98"/>
      <c r="V177" s="50"/>
      <c r="W177" s="50"/>
      <c r="X177" s="50"/>
      <c r="Y177" s="50"/>
      <c r="Z177" s="49"/>
      <c r="AA177" s="69">
        <v>177</v>
      </c>
      <c r="AB1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7" s="70"/>
      <c r="AD177" s="86">
        <v>142</v>
      </c>
      <c r="AE177" s="86">
        <v>5987468</v>
      </c>
      <c r="AF177" s="86">
        <v>3630</v>
      </c>
      <c r="AG177" s="86">
        <v>7</v>
      </c>
      <c r="AH177" s="86"/>
      <c r="AI177" s="86" t="s">
        <v>7087</v>
      </c>
      <c r="AJ177" s="86" t="s">
        <v>8267</v>
      </c>
      <c r="AK177" s="93" t="s">
        <v>8733</v>
      </c>
      <c r="AL177" s="86"/>
      <c r="AM177" s="89">
        <v>40311.483437499999</v>
      </c>
      <c r="AN177" s="86" t="s">
        <v>10559</v>
      </c>
      <c r="AO177" s="93" t="s">
        <v>10734</v>
      </c>
      <c r="AP177" s="86" t="s">
        <v>65</v>
      </c>
      <c r="AQ177" s="48"/>
      <c r="AR177" s="49"/>
      <c r="AS177" s="48"/>
      <c r="AT177" s="49"/>
      <c r="AU177" s="48"/>
      <c r="AV177" s="49"/>
      <c r="AW177" s="48"/>
      <c r="AX177" s="49"/>
      <c r="AY177" s="48"/>
      <c r="AZ177" s="2"/>
      <c r="BA177" s="3"/>
      <c r="BB177" s="3"/>
      <c r="BC177" s="3"/>
      <c r="BD177" s="3"/>
    </row>
    <row r="178" spans="1:56" x14ac:dyDescent="0.25">
      <c r="A178" s="62" t="s">
        <v>1413</v>
      </c>
      <c r="B178" s="63"/>
      <c r="C178" s="63"/>
      <c r="D178" s="64"/>
      <c r="E178" s="66"/>
      <c r="F178" s="109" t="s">
        <v>9113</v>
      </c>
      <c r="G178" s="63"/>
      <c r="H178" s="67"/>
      <c r="I178" s="68"/>
      <c r="J178" s="68"/>
      <c r="K178" s="67" t="s">
        <v>12455</v>
      </c>
      <c r="L178" s="71"/>
      <c r="M178" s="72">
        <v>5273.81005859375</v>
      </c>
      <c r="N178" s="72">
        <v>2298.373291015625</v>
      </c>
      <c r="O178" s="73"/>
      <c r="P178" s="74"/>
      <c r="Q178" s="74"/>
      <c r="R178" s="98"/>
      <c r="S178" s="48">
        <v>1</v>
      </c>
      <c r="T178" s="48">
        <v>0</v>
      </c>
      <c r="U178" s="98"/>
      <c r="V178" s="50"/>
      <c r="W178" s="50"/>
      <c r="X178" s="50"/>
      <c r="Y178" s="50"/>
      <c r="Z178" s="49"/>
      <c r="AA178" s="69">
        <v>178</v>
      </c>
      <c r="AB1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8" s="70"/>
      <c r="AD178" s="86">
        <v>873</v>
      </c>
      <c r="AE178" s="86">
        <v>1510</v>
      </c>
      <c r="AF178" s="86">
        <v>13567</v>
      </c>
      <c r="AG178" s="86">
        <v>13980</v>
      </c>
      <c r="AH178" s="86"/>
      <c r="AI178" s="86" t="s">
        <v>7088</v>
      </c>
      <c r="AJ178" s="86" t="s">
        <v>8239</v>
      </c>
      <c r="AK178" s="86"/>
      <c r="AL178" s="86"/>
      <c r="AM178" s="89">
        <v>43093.79415509259</v>
      </c>
      <c r="AN178" s="86" t="s">
        <v>10559</v>
      </c>
      <c r="AO178" s="93" t="s">
        <v>10735</v>
      </c>
      <c r="AP178" s="86" t="s">
        <v>65</v>
      </c>
      <c r="AQ178" s="48"/>
      <c r="AR178" s="49"/>
      <c r="AS178" s="48"/>
      <c r="AT178" s="49"/>
      <c r="AU178" s="48"/>
      <c r="AV178" s="49"/>
      <c r="AW178" s="48"/>
      <c r="AX178" s="49"/>
      <c r="AY178" s="48"/>
      <c r="AZ178" s="2"/>
      <c r="BA178" s="3"/>
      <c r="BB178" s="3"/>
      <c r="BC178" s="3"/>
      <c r="BD178" s="3"/>
    </row>
    <row r="179" spans="1:56" x14ac:dyDescent="0.25">
      <c r="A179" s="62" t="s">
        <v>923</v>
      </c>
      <c r="B179" s="63"/>
      <c r="C179" s="63"/>
      <c r="D179" s="64"/>
      <c r="E179" s="66"/>
      <c r="F179" s="109" t="s">
        <v>9114</v>
      </c>
      <c r="G179" s="63"/>
      <c r="H179" s="67"/>
      <c r="I179" s="68"/>
      <c r="J179" s="68"/>
      <c r="K179" s="67" t="s">
        <v>12456</v>
      </c>
      <c r="L179" s="71"/>
      <c r="M179" s="72">
        <v>5318.64013671875</v>
      </c>
      <c r="N179" s="72">
        <v>4481.40771484375</v>
      </c>
      <c r="O179" s="73"/>
      <c r="P179" s="74"/>
      <c r="Q179" s="74"/>
      <c r="R179" s="98"/>
      <c r="S179" s="48">
        <v>3</v>
      </c>
      <c r="T179" s="48">
        <v>2</v>
      </c>
      <c r="U179" s="98"/>
      <c r="V179" s="50"/>
      <c r="W179" s="50"/>
      <c r="X179" s="50"/>
      <c r="Y179" s="50"/>
      <c r="Z179" s="49"/>
      <c r="AA179" s="69">
        <v>179</v>
      </c>
      <c r="AB1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9" s="70"/>
      <c r="AD179" s="86">
        <v>3209</v>
      </c>
      <c r="AE179" s="86">
        <v>2160</v>
      </c>
      <c r="AF179" s="86">
        <v>51833</v>
      </c>
      <c r="AG179" s="86">
        <v>212264</v>
      </c>
      <c r="AH179" s="86"/>
      <c r="AI179" s="86" t="s">
        <v>7089</v>
      </c>
      <c r="AJ179" s="86" t="s">
        <v>8268</v>
      </c>
      <c r="AK179" s="93" t="s">
        <v>8734</v>
      </c>
      <c r="AL179" s="86"/>
      <c r="AM179" s="89">
        <v>42724.442349537036</v>
      </c>
      <c r="AN179" s="86" t="s">
        <v>10559</v>
      </c>
      <c r="AO179" s="93" t="s">
        <v>10736</v>
      </c>
      <c r="AP179" s="86" t="s">
        <v>66</v>
      </c>
      <c r="AQ179" s="48">
        <v>0</v>
      </c>
      <c r="AR179" s="49">
        <v>0</v>
      </c>
      <c r="AS179" s="48">
        <v>0</v>
      </c>
      <c r="AT179" s="49">
        <v>0</v>
      </c>
      <c r="AU179" s="48">
        <v>0</v>
      </c>
      <c r="AV179" s="49">
        <v>0</v>
      </c>
      <c r="AW179" s="48">
        <v>60</v>
      </c>
      <c r="AX179" s="49">
        <v>100</v>
      </c>
      <c r="AY179" s="48">
        <v>60</v>
      </c>
      <c r="AZ179" s="2"/>
      <c r="BA179" s="3"/>
      <c r="BB179" s="3"/>
      <c r="BC179" s="3"/>
      <c r="BD179" s="3"/>
    </row>
    <row r="180" spans="1:56" x14ac:dyDescent="0.25">
      <c r="A180" s="62" t="s">
        <v>289</v>
      </c>
      <c r="B180" s="63"/>
      <c r="C180" s="63"/>
      <c r="D180" s="64"/>
      <c r="E180" s="66"/>
      <c r="F180" s="109" t="s">
        <v>9115</v>
      </c>
      <c r="G180" s="63"/>
      <c r="H180" s="67"/>
      <c r="I180" s="68"/>
      <c r="J180" s="68"/>
      <c r="K180" s="67" t="s">
        <v>12457</v>
      </c>
      <c r="L180" s="71"/>
      <c r="M180" s="72">
        <v>3557.937255859375</v>
      </c>
      <c r="N180" s="72">
        <v>8589.54296875</v>
      </c>
      <c r="O180" s="73"/>
      <c r="P180" s="74"/>
      <c r="Q180" s="74"/>
      <c r="R180" s="98"/>
      <c r="S180" s="48">
        <v>0</v>
      </c>
      <c r="T180" s="48">
        <v>1</v>
      </c>
      <c r="U180" s="98"/>
      <c r="V180" s="50"/>
      <c r="W180" s="50"/>
      <c r="X180" s="50"/>
      <c r="Y180" s="50"/>
      <c r="Z180" s="49"/>
      <c r="AA180" s="69">
        <v>180</v>
      </c>
      <c r="AB1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80" s="70"/>
      <c r="AD180" s="86">
        <v>424</v>
      </c>
      <c r="AE180" s="86">
        <v>316</v>
      </c>
      <c r="AF180" s="86">
        <v>520</v>
      </c>
      <c r="AG180" s="86">
        <v>686</v>
      </c>
      <c r="AH180" s="86"/>
      <c r="AI180" s="107">
        <v>33610</v>
      </c>
      <c r="AJ180" s="86" t="s">
        <v>8269</v>
      </c>
      <c r="AK180" s="86"/>
      <c r="AL180" s="86"/>
      <c r="AM180" s="89">
        <v>42380.460358796299</v>
      </c>
      <c r="AN180" s="86" t="s">
        <v>10559</v>
      </c>
      <c r="AO180" s="93" t="s">
        <v>10737</v>
      </c>
      <c r="AP180" s="86" t="s">
        <v>66</v>
      </c>
      <c r="AQ180" s="48">
        <v>0</v>
      </c>
      <c r="AR180" s="49">
        <v>0</v>
      </c>
      <c r="AS180" s="48">
        <v>0</v>
      </c>
      <c r="AT180" s="49">
        <v>0</v>
      </c>
      <c r="AU180" s="48">
        <v>0</v>
      </c>
      <c r="AV180" s="49">
        <v>0</v>
      </c>
      <c r="AW180" s="48">
        <v>40</v>
      </c>
      <c r="AX180" s="49">
        <v>100</v>
      </c>
      <c r="AY180" s="48">
        <v>40</v>
      </c>
      <c r="AZ180" s="2"/>
      <c r="BA180" s="3"/>
      <c r="BB180" s="3"/>
      <c r="BC180" s="3"/>
      <c r="BD180" s="3"/>
    </row>
    <row r="181" spans="1:56" x14ac:dyDescent="0.25">
      <c r="A181" s="62" t="s">
        <v>1414</v>
      </c>
      <c r="B181" s="63"/>
      <c r="C181" s="63"/>
      <c r="D181" s="64"/>
      <c r="E181" s="66"/>
      <c r="F181" s="109" t="s">
        <v>9116</v>
      </c>
      <c r="G181" s="63"/>
      <c r="H181" s="67"/>
      <c r="I181" s="68"/>
      <c r="J181" s="68"/>
      <c r="K181" s="67" t="s">
        <v>12458</v>
      </c>
      <c r="L181" s="71"/>
      <c r="M181" s="72">
        <v>3556.85791015625</v>
      </c>
      <c r="N181" s="72">
        <v>7612.177734375</v>
      </c>
      <c r="O181" s="73"/>
      <c r="P181" s="74"/>
      <c r="Q181" s="74"/>
      <c r="R181" s="98"/>
      <c r="S181" s="48">
        <v>8</v>
      </c>
      <c r="T181" s="48">
        <v>0</v>
      </c>
      <c r="U181" s="98"/>
      <c r="V181" s="50"/>
      <c r="W181" s="50"/>
      <c r="X181" s="50"/>
      <c r="Y181" s="50"/>
      <c r="Z181" s="49"/>
      <c r="AA181" s="69">
        <v>181</v>
      </c>
      <c r="AB1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81" s="70"/>
      <c r="AD181" s="86">
        <v>386</v>
      </c>
      <c r="AE181" s="86">
        <v>5991</v>
      </c>
      <c r="AF181" s="86">
        <v>33283</v>
      </c>
      <c r="AG181" s="86">
        <v>17779</v>
      </c>
      <c r="AH181" s="86"/>
      <c r="AI181" s="86" t="s">
        <v>7090</v>
      </c>
      <c r="AJ181" s="86" t="s">
        <v>8270</v>
      </c>
      <c r="AK181" s="93" t="s">
        <v>8735</v>
      </c>
      <c r="AL181" s="86"/>
      <c r="AM181" s="89">
        <v>41177.33258101852</v>
      </c>
      <c r="AN181" s="86" t="s">
        <v>10559</v>
      </c>
      <c r="AO181" s="93" t="s">
        <v>10738</v>
      </c>
      <c r="AP181" s="86" t="s">
        <v>65</v>
      </c>
      <c r="AQ181" s="48"/>
      <c r="AR181" s="49"/>
      <c r="AS181" s="48"/>
      <c r="AT181" s="49"/>
      <c r="AU181" s="48"/>
      <c r="AV181" s="49"/>
      <c r="AW181" s="48"/>
      <c r="AX181" s="49"/>
      <c r="AY181" s="48"/>
      <c r="AZ181" s="2"/>
      <c r="BA181" s="3"/>
      <c r="BB181" s="3"/>
      <c r="BC181" s="3"/>
      <c r="BD181" s="3"/>
    </row>
    <row r="182" spans="1:56" x14ac:dyDescent="0.25">
      <c r="A182" s="62" t="s">
        <v>290</v>
      </c>
      <c r="B182" s="63"/>
      <c r="C182" s="63"/>
      <c r="D182" s="64"/>
      <c r="E182" s="66"/>
      <c r="F182" s="109" t="s">
        <v>9117</v>
      </c>
      <c r="G182" s="63"/>
      <c r="H182" s="67"/>
      <c r="I182" s="68"/>
      <c r="J182" s="68"/>
      <c r="K182" s="67" t="s">
        <v>12459</v>
      </c>
      <c r="L182" s="71"/>
      <c r="M182" s="72">
        <v>4857.35888671875</v>
      </c>
      <c r="N182" s="72">
        <v>4903.3369140625</v>
      </c>
      <c r="O182" s="73"/>
      <c r="P182" s="74"/>
      <c r="Q182" s="74"/>
      <c r="R182" s="98"/>
      <c r="S182" s="48">
        <v>0</v>
      </c>
      <c r="T182" s="48">
        <v>1</v>
      </c>
      <c r="U182" s="98"/>
      <c r="V182" s="50"/>
      <c r="W182" s="50"/>
      <c r="X182" s="50"/>
      <c r="Y182" s="50"/>
      <c r="Z182" s="49"/>
      <c r="AA182" s="69">
        <v>182</v>
      </c>
      <c r="AB1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82" s="70"/>
      <c r="AD182" s="86">
        <v>71</v>
      </c>
      <c r="AE182" s="86">
        <v>13</v>
      </c>
      <c r="AF182" s="86">
        <v>79</v>
      </c>
      <c r="AG182" s="86">
        <v>361</v>
      </c>
      <c r="AH182" s="86"/>
      <c r="AI182" s="86"/>
      <c r="AJ182" s="86"/>
      <c r="AK182" s="86"/>
      <c r="AL182" s="86"/>
      <c r="AM182" s="89">
        <v>43634.654710648145</v>
      </c>
      <c r="AN182" s="86" t="s">
        <v>10559</v>
      </c>
      <c r="AO182" s="93" t="s">
        <v>10739</v>
      </c>
      <c r="AP182" s="86" t="s">
        <v>66</v>
      </c>
      <c r="AQ182" s="48">
        <v>0</v>
      </c>
      <c r="AR182" s="49">
        <v>0</v>
      </c>
      <c r="AS182" s="48">
        <v>0</v>
      </c>
      <c r="AT182" s="49">
        <v>0</v>
      </c>
      <c r="AU182" s="48">
        <v>0</v>
      </c>
      <c r="AV182" s="49">
        <v>0</v>
      </c>
      <c r="AW182" s="48">
        <v>26</v>
      </c>
      <c r="AX182" s="49">
        <v>100</v>
      </c>
      <c r="AY182" s="48">
        <v>26</v>
      </c>
      <c r="AZ182" s="2"/>
      <c r="BA182" s="3"/>
      <c r="BB182" s="3"/>
      <c r="BC182" s="3"/>
      <c r="BD182" s="3"/>
    </row>
    <row r="183" spans="1:56" x14ac:dyDescent="0.25">
      <c r="A183" s="62" t="s">
        <v>291</v>
      </c>
      <c r="B183" s="63"/>
      <c r="C183" s="63"/>
      <c r="D183" s="64"/>
      <c r="E183" s="66"/>
      <c r="F183" s="109" t="s">
        <v>9118</v>
      </c>
      <c r="G183" s="63"/>
      <c r="H183" s="67"/>
      <c r="I183" s="68"/>
      <c r="J183" s="68"/>
      <c r="K183" s="67" t="s">
        <v>12460</v>
      </c>
      <c r="L183" s="71"/>
      <c r="M183" s="72">
        <v>4581.68310546875</v>
      </c>
      <c r="N183" s="72">
        <v>7283.0673828125</v>
      </c>
      <c r="O183" s="73"/>
      <c r="P183" s="74"/>
      <c r="Q183" s="74"/>
      <c r="R183" s="98"/>
      <c r="S183" s="48">
        <v>0</v>
      </c>
      <c r="T183" s="48">
        <v>2</v>
      </c>
      <c r="U183" s="98"/>
      <c r="V183" s="50"/>
      <c r="W183" s="50"/>
      <c r="X183" s="50"/>
      <c r="Y183" s="50"/>
      <c r="Z183" s="49"/>
      <c r="AA183" s="69">
        <v>183</v>
      </c>
      <c r="AB1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83" s="70"/>
      <c r="AD183" s="86">
        <v>1169</v>
      </c>
      <c r="AE183" s="86">
        <v>326</v>
      </c>
      <c r="AF183" s="86">
        <v>16272</v>
      </c>
      <c r="AG183" s="86">
        <v>30699</v>
      </c>
      <c r="AH183" s="86"/>
      <c r="AI183" s="86" t="s">
        <v>7091</v>
      </c>
      <c r="AJ183" s="86" t="s">
        <v>8271</v>
      </c>
      <c r="AK183" s="93" t="s">
        <v>8736</v>
      </c>
      <c r="AL183" s="86"/>
      <c r="AM183" s="89">
        <v>43549.102523148147</v>
      </c>
      <c r="AN183" s="86" t="s">
        <v>10559</v>
      </c>
      <c r="AO183" s="93" t="s">
        <v>10740</v>
      </c>
      <c r="AP183" s="86" t="s">
        <v>66</v>
      </c>
      <c r="AQ183" s="48">
        <v>0</v>
      </c>
      <c r="AR183" s="49">
        <v>0</v>
      </c>
      <c r="AS183" s="48">
        <v>0</v>
      </c>
      <c r="AT183" s="49">
        <v>0</v>
      </c>
      <c r="AU183" s="48">
        <v>0</v>
      </c>
      <c r="AV183" s="49">
        <v>0</v>
      </c>
      <c r="AW183" s="48">
        <v>42</v>
      </c>
      <c r="AX183" s="49">
        <v>100</v>
      </c>
      <c r="AY183" s="48">
        <v>42</v>
      </c>
      <c r="AZ183" s="2"/>
      <c r="BA183" s="3"/>
      <c r="BB183" s="3"/>
      <c r="BC183" s="3"/>
      <c r="BD183" s="3"/>
    </row>
    <row r="184" spans="1:56" x14ac:dyDescent="0.25">
      <c r="A184" s="62" t="s">
        <v>292</v>
      </c>
      <c r="B184" s="63"/>
      <c r="C184" s="63"/>
      <c r="D184" s="64"/>
      <c r="E184" s="66"/>
      <c r="F184" s="109" t="s">
        <v>9119</v>
      </c>
      <c r="G184" s="63"/>
      <c r="H184" s="67"/>
      <c r="I184" s="68"/>
      <c r="J184" s="68"/>
      <c r="K184" s="67" t="s">
        <v>12461</v>
      </c>
      <c r="L184" s="71"/>
      <c r="M184" s="72">
        <v>5922.13916015625</v>
      </c>
      <c r="N184" s="72">
        <v>4512.900390625</v>
      </c>
      <c r="O184" s="73"/>
      <c r="P184" s="74"/>
      <c r="Q184" s="74"/>
      <c r="R184" s="98"/>
      <c r="S184" s="48">
        <v>0</v>
      </c>
      <c r="T184" s="48">
        <v>1</v>
      </c>
      <c r="U184" s="98"/>
      <c r="V184" s="50"/>
      <c r="W184" s="50"/>
      <c r="X184" s="50"/>
      <c r="Y184" s="50"/>
      <c r="Z184" s="49"/>
      <c r="AA184" s="69">
        <v>184</v>
      </c>
      <c r="AB1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84" s="70"/>
      <c r="AD184" s="86">
        <v>1125</v>
      </c>
      <c r="AE184" s="86">
        <v>752</v>
      </c>
      <c r="AF184" s="86">
        <v>7377</v>
      </c>
      <c r="AG184" s="86">
        <v>42793</v>
      </c>
      <c r="AH184" s="86"/>
      <c r="AI184" s="86" t="s">
        <v>7092</v>
      </c>
      <c r="AJ184" s="86"/>
      <c r="AK184" s="86"/>
      <c r="AL184" s="86"/>
      <c r="AM184" s="89">
        <v>43598.228715277779</v>
      </c>
      <c r="AN184" s="86" t="s">
        <v>10559</v>
      </c>
      <c r="AO184" s="93" t="s">
        <v>10741</v>
      </c>
      <c r="AP184" s="86" t="s">
        <v>66</v>
      </c>
      <c r="AQ184" s="48">
        <v>0</v>
      </c>
      <c r="AR184" s="49">
        <v>0</v>
      </c>
      <c r="AS184" s="48">
        <v>0</v>
      </c>
      <c r="AT184" s="49">
        <v>0</v>
      </c>
      <c r="AU184" s="48">
        <v>0</v>
      </c>
      <c r="AV184" s="49">
        <v>0</v>
      </c>
      <c r="AW184" s="48">
        <v>25</v>
      </c>
      <c r="AX184" s="49">
        <v>100</v>
      </c>
      <c r="AY184" s="48">
        <v>25</v>
      </c>
      <c r="AZ184" s="2"/>
      <c r="BA184" s="3"/>
      <c r="BB184" s="3"/>
      <c r="BC184" s="3"/>
      <c r="BD184" s="3"/>
    </row>
    <row r="185" spans="1:56" x14ac:dyDescent="0.25">
      <c r="A185" s="62" t="s">
        <v>293</v>
      </c>
      <c r="B185" s="63"/>
      <c r="C185" s="63"/>
      <c r="D185" s="64"/>
      <c r="E185" s="66"/>
      <c r="F185" s="109" t="s">
        <v>9120</v>
      </c>
      <c r="G185" s="63"/>
      <c r="H185" s="67"/>
      <c r="I185" s="68"/>
      <c r="J185" s="68"/>
      <c r="K185" s="67" t="s">
        <v>12462</v>
      </c>
      <c r="L185" s="71"/>
      <c r="M185" s="72">
        <v>5931.82666015625</v>
      </c>
      <c r="N185" s="72">
        <v>5019.6796875</v>
      </c>
      <c r="O185" s="73"/>
      <c r="P185" s="74"/>
      <c r="Q185" s="74"/>
      <c r="R185" s="98"/>
      <c r="S185" s="48">
        <v>0</v>
      </c>
      <c r="T185" s="48">
        <v>1</v>
      </c>
      <c r="U185" s="98"/>
      <c r="V185" s="50"/>
      <c r="W185" s="50"/>
      <c r="X185" s="50"/>
      <c r="Y185" s="50"/>
      <c r="Z185" s="49"/>
      <c r="AA185" s="69">
        <v>185</v>
      </c>
      <c r="AB1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85" s="70"/>
      <c r="AD185" s="86">
        <v>444</v>
      </c>
      <c r="AE185" s="86">
        <v>183</v>
      </c>
      <c r="AF185" s="86">
        <v>14994</v>
      </c>
      <c r="AG185" s="86">
        <v>59879</v>
      </c>
      <c r="AH185" s="86"/>
      <c r="AI185" s="86" t="s">
        <v>7093</v>
      </c>
      <c r="AJ185" s="86" t="s">
        <v>8272</v>
      </c>
      <c r="AK185" s="86"/>
      <c r="AL185" s="86"/>
      <c r="AM185" s="89">
        <v>43148.579687500001</v>
      </c>
      <c r="AN185" s="86" t="s">
        <v>10559</v>
      </c>
      <c r="AO185" s="93" t="s">
        <v>10742</v>
      </c>
      <c r="AP185" s="86" t="s">
        <v>66</v>
      </c>
      <c r="AQ185" s="48">
        <v>0</v>
      </c>
      <c r="AR185" s="49">
        <v>0</v>
      </c>
      <c r="AS185" s="48">
        <v>0</v>
      </c>
      <c r="AT185" s="49">
        <v>0</v>
      </c>
      <c r="AU185" s="48">
        <v>0</v>
      </c>
      <c r="AV185" s="49">
        <v>0</v>
      </c>
      <c r="AW185" s="48">
        <v>26</v>
      </c>
      <c r="AX185" s="49">
        <v>100</v>
      </c>
      <c r="AY185" s="48">
        <v>26</v>
      </c>
      <c r="AZ185" s="2"/>
      <c r="BA185" s="3"/>
      <c r="BB185" s="3"/>
      <c r="BC185" s="3"/>
      <c r="BD185" s="3"/>
    </row>
    <row r="186" spans="1:56" x14ac:dyDescent="0.25">
      <c r="A186" s="62" t="s">
        <v>294</v>
      </c>
      <c r="B186" s="63"/>
      <c r="C186" s="63"/>
      <c r="D186" s="64"/>
      <c r="E186" s="66"/>
      <c r="F186" s="109" t="s">
        <v>9121</v>
      </c>
      <c r="G186" s="63"/>
      <c r="H186" s="67"/>
      <c r="I186" s="68"/>
      <c r="J186" s="68"/>
      <c r="K186" s="67" t="s">
        <v>12463</v>
      </c>
      <c r="L186" s="71"/>
      <c r="M186" s="72">
        <v>3746.473876953125</v>
      </c>
      <c r="N186" s="72">
        <v>7039.498046875</v>
      </c>
      <c r="O186" s="73"/>
      <c r="P186" s="74"/>
      <c r="Q186" s="74"/>
      <c r="R186" s="98"/>
      <c r="S186" s="48">
        <v>0</v>
      </c>
      <c r="T186" s="48">
        <v>1</v>
      </c>
      <c r="U186" s="98"/>
      <c r="V186" s="50"/>
      <c r="W186" s="50"/>
      <c r="X186" s="50"/>
      <c r="Y186" s="50"/>
      <c r="Z186" s="49"/>
      <c r="AA186" s="69">
        <v>186</v>
      </c>
      <c r="AB1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86" s="70"/>
      <c r="AD186" s="86">
        <v>168</v>
      </c>
      <c r="AE186" s="86">
        <v>80</v>
      </c>
      <c r="AF186" s="86">
        <v>310</v>
      </c>
      <c r="AG186" s="86">
        <v>7</v>
      </c>
      <c r="AH186" s="86"/>
      <c r="AI186" s="86"/>
      <c r="AJ186" s="86"/>
      <c r="AK186" s="86"/>
      <c r="AL186" s="86"/>
      <c r="AM186" s="89">
        <v>42750.259328703702</v>
      </c>
      <c r="AN186" s="86" t="s">
        <v>10559</v>
      </c>
      <c r="AO186" s="93" t="s">
        <v>10743</v>
      </c>
      <c r="AP186" s="86" t="s">
        <v>66</v>
      </c>
      <c r="AQ186" s="48">
        <v>0</v>
      </c>
      <c r="AR186" s="49">
        <v>0</v>
      </c>
      <c r="AS186" s="48">
        <v>0</v>
      </c>
      <c r="AT186" s="49">
        <v>0</v>
      </c>
      <c r="AU186" s="48">
        <v>0</v>
      </c>
      <c r="AV186" s="49">
        <v>0</v>
      </c>
      <c r="AW186" s="48">
        <v>22</v>
      </c>
      <c r="AX186" s="49">
        <v>100</v>
      </c>
      <c r="AY186" s="48">
        <v>22</v>
      </c>
      <c r="AZ186" s="2"/>
      <c r="BA186" s="3"/>
      <c r="BB186" s="3"/>
      <c r="BC186" s="3"/>
      <c r="BD186" s="3"/>
    </row>
    <row r="187" spans="1:56" x14ac:dyDescent="0.25">
      <c r="A187" s="62" t="s">
        <v>1415</v>
      </c>
      <c r="B187" s="63"/>
      <c r="C187" s="63"/>
      <c r="D187" s="64"/>
      <c r="E187" s="66"/>
      <c r="F187" s="109" t="s">
        <v>9122</v>
      </c>
      <c r="G187" s="63"/>
      <c r="H187" s="67"/>
      <c r="I187" s="68"/>
      <c r="J187" s="68"/>
      <c r="K187" s="67" t="s">
        <v>12464</v>
      </c>
      <c r="L187" s="71"/>
      <c r="M187" s="72">
        <v>4250.68115234375</v>
      </c>
      <c r="N187" s="72">
        <v>5945.27685546875</v>
      </c>
      <c r="O187" s="73"/>
      <c r="P187" s="74"/>
      <c r="Q187" s="74"/>
      <c r="R187" s="98"/>
      <c r="S187" s="48">
        <v>9</v>
      </c>
      <c r="T187" s="48">
        <v>0</v>
      </c>
      <c r="U187" s="98"/>
      <c r="V187" s="50"/>
      <c r="W187" s="50"/>
      <c r="X187" s="50"/>
      <c r="Y187" s="50"/>
      <c r="Z187" s="49"/>
      <c r="AA187" s="69">
        <v>187</v>
      </c>
      <c r="AB1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87" s="70"/>
      <c r="AD187" s="86">
        <v>196</v>
      </c>
      <c r="AE187" s="86">
        <v>5748</v>
      </c>
      <c r="AF187" s="86">
        <v>1863</v>
      </c>
      <c r="AG187" s="86">
        <v>1441</v>
      </c>
      <c r="AH187" s="86"/>
      <c r="AI187" s="86" t="s">
        <v>7094</v>
      </c>
      <c r="AJ187" s="86" t="s">
        <v>8273</v>
      </c>
      <c r="AK187" s="93" t="s">
        <v>8737</v>
      </c>
      <c r="AL187" s="86"/>
      <c r="AM187" s="89">
        <v>43035.279768518521</v>
      </c>
      <c r="AN187" s="86" t="s">
        <v>10559</v>
      </c>
      <c r="AO187" s="93" t="s">
        <v>10744</v>
      </c>
      <c r="AP187" s="86" t="s">
        <v>65</v>
      </c>
      <c r="AQ187" s="48"/>
      <c r="AR187" s="49"/>
      <c r="AS187" s="48"/>
      <c r="AT187" s="49"/>
      <c r="AU187" s="48"/>
      <c r="AV187" s="49"/>
      <c r="AW187" s="48"/>
      <c r="AX187" s="49"/>
      <c r="AY187" s="48"/>
      <c r="AZ187" s="2"/>
      <c r="BA187" s="3"/>
      <c r="BB187" s="3"/>
      <c r="BC187" s="3"/>
      <c r="BD187" s="3"/>
    </row>
    <row r="188" spans="1:56" x14ac:dyDescent="0.25">
      <c r="A188" s="62" t="s">
        <v>295</v>
      </c>
      <c r="B188" s="63"/>
      <c r="C188" s="63"/>
      <c r="D188" s="64"/>
      <c r="E188" s="66"/>
      <c r="F188" s="109" t="s">
        <v>9123</v>
      </c>
      <c r="G188" s="63"/>
      <c r="H188" s="67"/>
      <c r="I188" s="68"/>
      <c r="J188" s="68"/>
      <c r="K188" s="67" t="s">
        <v>12465</v>
      </c>
      <c r="L188" s="71"/>
      <c r="M188" s="72">
        <v>5657.798828125</v>
      </c>
      <c r="N188" s="72">
        <v>5686.28759765625</v>
      </c>
      <c r="O188" s="73"/>
      <c r="P188" s="74"/>
      <c r="Q188" s="74"/>
      <c r="R188" s="98"/>
      <c r="S188" s="48">
        <v>0</v>
      </c>
      <c r="T188" s="48">
        <v>1</v>
      </c>
      <c r="U188" s="98"/>
      <c r="V188" s="50"/>
      <c r="W188" s="50"/>
      <c r="X188" s="50"/>
      <c r="Y188" s="50"/>
      <c r="Z188" s="49"/>
      <c r="AA188" s="69">
        <v>188</v>
      </c>
      <c r="AB1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88" s="70"/>
      <c r="AD188" s="86">
        <v>7</v>
      </c>
      <c r="AE188" s="86">
        <v>6</v>
      </c>
      <c r="AF188" s="86">
        <v>670</v>
      </c>
      <c r="AG188" s="86">
        <v>130</v>
      </c>
      <c r="AH188" s="86"/>
      <c r="AI188" s="86" t="s">
        <v>7095</v>
      </c>
      <c r="AJ188" s="86"/>
      <c r="AK188" s="86"/>
      <c r="AL188" s="86"/>
      <c r="AM188" s="89">
        <v>44075.539988425924</v>
      </c>
      <c r="AN188" s="86" t="s">
        <v>10559</v>
      </c>
      <c r="AO188" s="93" t="s">
        <v>10745</v>
      </c>
      <c r="AP188" s="86" t="s">
        <v>66</v>
      </c>
      <c r="AQ188" s="48">
        <v>0</v>
      </c>
      <c r="AR188" s="49">
        <v>0</v>
      </c>
      <c r="AS188" s="48">
        <v>0</v>
      </c>
      <c r="AT188" s="49">
        <v>0</v>
      </c>
      <c r="AU188" s="48">
        <v>0</v>
      </c>
      <c r="AV188" s="49">
        <v>0</v>
      </c>
      <c r="AW188" s="48">
        <v>44</v>
      </c>
      <c r="AX188" s="49">
        <v>100</v>
      </c>
      <c r="AY188" s="48">
        <v>44</v>
      </c>
      <c r="AZ188" s="2"/>
      <c r="BA188" s="3"/>
      <c r="BB188" s="3"/>
      <c r="BC188" s="3"/>
      <c r="BD188" s="3"/>
    </row>
    <row r="189" spans="1:56" x14ac:dyDescent="0.25">
      <c r="A189" s="62" t="s">
        <v>296</v>
      </c>
      <c r="B189" s="63"/>
      <c r="C189" s="63"/>
      <c r="D189" s="64"/>
      <c r="E189" s="66"/>
      <c r="F189" s="109" t="s">
        <v>9124</v>
      </c>
      <c r="G189" s="63"/>
      <c r="H189" s="67"/>
      <c r="I189" s="68"/>
      <c r="J189" s="68"/>
      <c r="K189" s="67" t="s">
        <v>12466</v>
      </c>
      <c r="L189" s="71"/>
      <c r="M189" s="72">
        <v>7518.18115234375</v>
      </c>
      <c r="N189" s="72">
        <v>4089.41748046875</v>
      </c>
      <c r="O189" s="73"/>
      <c r="P189" s="74"/>
      <c r="Q189" s="74"/>
      <c r="R189" s="98"/>
      <c r="S189" s="48">
        <v>0</v>
      </c>
      <c r="T189" s="48">
        <v>1</v>
      </c>
      <c r="U189" s="98"/>
      <c r="V189" s="50"/>
      <c r="W189" s="50"/>
      <c r="X189" s="50"/>
      <c r="Y189" s="50"/>
      <c r="Z189" s="49"/>
      <c r="AA189" s="69">
        <v>189</v>
      </c>
      <c r="AB1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89" s="70"/>
      <c r="AD189" s="86">
        <v>339</v>
      </c>
      <c r="AE189" s="86">
        <v>114</v>
      </c>
      <c r="AF189" s="86">
        <v>7283</v>
      </c>
      <c r="AG189" s="86">
        <v>9660</v>
      </c>
      <c r="AH189" s="86"/>
      <c r="AI189" s="86" t="s">
        <v>7096</v>
      </c>
      <c r="AJ189" s="86" t="s">
        <v>8274</v>
      </c>
      <c r="AK189" s="86"/>
      <c r="AL189" s="86"/>
      <c r="AM189" s="89">
        <v>42969.50277777778</v>
      </c>
      <c r="AN189" s="86" t="s">
        <v>10559</v>
      </c>
      <c r="AO189" s="93" t="s">
        <v>10746</v>
      </c>
      <c r="AP189" s="86" t="s">
        <v>66</v>
      </c>
      <c r="AQ189" s="48">
        <v>0</v>
      </c>
      <c r="AR189" s="49">
        <v>0</v>
      </c>
      <c r="AS189" s="48">
        <v>0</v>
      </c>
      <c r="AT189" s="49">
        <v>0</v>
      </c>
      <c r="AU189" s="48">
        <v>0</v>
      </c>
      <c r="AV189" s="49">
        <v>0</v>
      </c>
      <c r="AW189" s="48">
        <v>47</v>
      </c>
      <c r="AX189" s="49">
        <v>100</v>
      </c>
      <c r="AY189" s="48">
        <v>47</v>
      </c>
      <c r="AZ189" s="2"/>
      <c r="BA189" s="3"/>
      <c r="BB189" s="3"/>
      <c r="BC189" s="3"/>
      <c r="BD189" s="3"/>
    </row>
    <row r="190" spans="1:56" x14ac:dyDescent="0.25">
      <c r="A190" s="62" t="s">
        <v>1416</v>
      </c>
      <c r="B190" s="63"/>
      <c r="C190" s="63"/>
      <c r="D190" s="64"/>
      <c r="E190" s="66"/>
      <c r="F190" s="109" t="s">
        <v>9125</v>
      </c>
      <c r="G190" s="63"/>
      <c r="H190" s="67"/>
      <c r="I190" s="68"/>
      <c r="J190" s="68"/>
      <c r="K190" s="67" t="s">
        <v>12467</v>
      </c>
      <c r="L190" s="71"/>
      <c r="M190" s="72">
        <v>6713.939453125</v>
      </c>
      <c r="N190" s="72">
        <v>4136.0048828125</v>
      </c>
      <c r="O190" s="73"/>
      <c r="P190" s="74"/>
      <c r="Q190" s="74"/>
      <c r="R190" s="98"/>
      <c r="S190" s="48">
        <v>4</v>
      </c>
      <c r="T190" s="48">
        <v>0</v>
      </c>
      <c r="U190" s="98"/>
      <c r="V190" s="50"/>
      <c r="W190" s="50"/>
      <c r="X190" s="50"/>
      <c r="Y190" s="50"/>
      <c r="Z190" s="49"/>
      <c r="AA190" s="69">
        <v>190</v>
      </c>
      <c r="AB1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90" s="70"/>
      <c r="AD190" s="86">
        <v>1632</v>
      </c>
      <c r="AE190" s="86">
        <v>10814</v>
      </c>
      <c r="AF190" s="86">
        <v>277396</v>
      </c>
      <c r="AG190" s="86">
        <v>105314</v>
      </c>
      <c r="AH190" s="86"/>
      <c r="AI190" s="86"/>
      <c r="AJ190" s="86"/>
      <c r="AK190" s="86"/>
      <c r="AL190" s="86"/>
      <c r="AM190" s="89">
        <v>43207.409097222226</v>
      </c>
      <c r="AN190" s="86" t="s">
        <v>10559</v>
      </c>
      <c r="AO190" s="93" t="s">
        <v>10747</v>
      </c>
      <c r="AP190" s="86" t="s">
        <v>65</v>
      </c>
      <c r="AQ190" s="48"/>
      <c r="AR190" s="49"/>
      <c r="AS190" s="48"/>
      <c r="AT190" s="49"/>
      <c r="AU190" s="48"/>
      <c r="AV190" s="49"/>
      <c r="AW190" s="48"/>
      <c r="AX190" s="49"/>
      <c r="AY190" s="48"/>
      <c r="AZ190" s="2"/>
      <c r="BA190" s="3"/>
      <c r="BB190" s="3"/>
      <c r="BC190" s="3"/>
      <c r="BD190" s="3"/>
    </row>
    <row r="191" spans="1:56" x14ac:dyDescent="0.25">
      <c r="A191" s="62" t="s">
        <v>297</v>
      </c>
      <c r="B191" s="63"/>
      <c r="C191" s="63"/>
      <c r="D191" s="64"/>
      <c r="E191" s="66"/>
      <c r="F191" s="109" t="s">
        <v>9126</v>
      </c>
      <c r="G191" s="63"/>
      <c r="H191" s="67"/>
      <c r="I191" s="68"/>
      <c r="J191" s="68"/>
      <c r="K191" s="67" t="s">
        <v>12468</v>
      </c>
      <c r="L191" s="71"/>
      <c r="M191" s="72">
        <v>5938.06396484375</v>
      </c>
      <c r="N191" s="72">
        <v>4850.087890625</v>
      </c>
      <c r="O191" s="73"/>
      <c r="P191" s="74"/>
      <c r="Q191" s="74"/>
      <c r="R191" s="98"/>
      <c r="S191" s="48">
        <v>0</v>
      </c>
      <c r="T191" s="48">
        <v>1</v>
      </c>
      <c r="U191" s="98"/>
      <c r="V191" s="50"/>
      <c r="W191" s="50"/>
      <c r="X191" s="50"/>
      <c r="Y191" s="50"/>
      <c r="Z191" s="49"/>
      <c r="AA191" s="69">
        <v>191</v>
      </c>
      <c r="AB1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91" s="70"/>
      <c r="AD191" s="86">
        <v>514</v>
      </c>
      <c r="AE191" s="86">
        <v>250</v>
      </c>
      <c r="AF191" s="86">
        <v>11323</v>
      </c>
      <c r="AG191" s="86">
        <v>325</v>
      </c>
      <c r="AH191" s="86"/>
      <c r="AI191" s="86" t="s">
        <v>7097</v>
      </c>
      <c r="AJ191" s="86" t="s">
        <v>8275</v>
      </c>
      <c r="AK191" s="86"/>
      <c r="AL191" s="86"/>
      <c r="AM191" s="89">
        <v>40393.67119212963</v>
      </c>
      <c r="AN191" s="86" t="s">
        <v>10559</v>
      </c>
      <c r="AO191" s="93" t="s">
        <v>10748</v>
      </c>
      <c r="AP191" s="86" t="s">
        <v>66</v>
      </c>
      <c r="AQ191" s="48">
        <v>0</v>
      </c>
      <c r="AR191" s="49">
        <v>0</v>
      </c>
      <c r="AS191" s="48">
        <v>0</v>
      </c>
      <c r="AT191" s="49">
        <v>0</v>
      </c>
      <c r="AU191" s="48">
        <v>0</v>
      </c>
      <c r="AV191" s="49">
        <v>0</v>
      </c>
      <c r="AW191" s="48">
        <v>29</v>
      </c>
      <c r="AX191" s="49">
        <v>100</v>
      </c>
      <c r="AY191" s="48">
        <v>29</v>
      </c>
      <c r="AZ191" s="2"/>
      <c r="BA191" s="3"/>
      <c r="BB191" s="3"/>
      <c r="BC191" s="3"/>
      <c r="BD191" s="3"/>
    </row>
    <row r="192" spans="1:56" x14ac:dyDescent="0.25">
      <c r="A192" s="62" t="s">
        <v>298</v>
      </c>
      <c r="B192" s="63"/>
      <c r="C192" s="63"/>
      <c r="D192" s="64"/>
      <c r="E192" s="66"/>
      <c r="F192" s="109" t="s">
        <v>9127</v>
      </c>
      <c r="G192" s="63"/>
      <c r="H192" s="67"/>
      <c r="I192" s="68"/>
      <c r="J192" s="68"/>
      <c r="K192" s="67" t="s">
        <v>12469</v>
      </c>
      <c r="L192" s="71"/>
      <c r="M192" s="72">
        <v>4134.30615234375</v>
      </c>
      <c r="N192" s="72">
        <v>3371.9287109375</v>
      </c>
      <c r="O192" s="73"/>
      <c r="P192" s="74"/>
      <c r="Q192" s="74"/>
      <c r="R192" s="98"/>
      <c r="S192" s="48">
        <v>0</v>
      </c>
      <c r="T192" s="48">
        <v>2</v>
      </c>
      <c r="U192" s="98"/>
      <c r="V192" s="50"/>
      <c r="W192" s="50"/>
      <c r="X192" s="50"/>
      <c r="Y192" s="50"/>
      <c r="Z192" s="49"/>
      <c r="AA192" s="69">
        <v>192</v>
      </c>
      <c r="AB1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92" s="70"/>
      <c r="AD192" s="86">
        <v>12</v>
      </c>
      <c r="AE192" s="86">
        <v>4</v>
      </c>
      <c r="AF192" s="86">
        <v>37</v>
      </c>
      <c r="AG192" s="86">
        <v>30</v>
      </c>
      <c r="AH192" s="86"/>
      <c r="AI192" s="86" t="s">
        <v>6994</v>
      </c>
      <c r="AJ192" s="86" t="s">
        <v>8276</v>
      </c>
      <c r="AK192" s="86"/>
      <c r="AL192" s="86"/>
      <c r="AM192" s="89">
        <v>44075.20349537037</v>
      </c>
      <c r="AN192" s="86" t="s">
        <v>10559</v>
      </c>
      <c r="AO192" s="93" t="s">
        <v>10749</v>
      </c>
      <c r="AP192" s="86" t="s">
        <v>66</v>
      </c>
      <c r="AQ192" s="48">
        <v>0</v>
      </c>
      <c r="AR192" s="49">
        <v>0</v>
      </c>
      <c r="AS192" s="48">
        <v>0</v>
      </c>
      <c r="AT192" s="49">
        <v>0</v>
      </c>
      <c r="AU192" s="48">
        <v>0</v>
      </c>
      <c r="AV192" s="49">
        <v>0</v>
      </c>
      <c r="AW192" s="48">
        <v>96</v>
      </c>
      <c r="AX192" s="49">
        <v>100</v>
      </c>
      <c r="AY192" s="48">
        <v>96</v>
      </c>
      <c r="AZ192" s="2"/>
      <c r="BA192" s="3"/>
      <c r="BB192" s="3"/>
      <c r="BC192" s="3"/>
      <c r="BD192" s="3"/>
    </row>
    <row r="193" spans="1:56" x14ac:dyDescent="0.25">
      <c r="A193" s="62" t="s">
        <v>1417</v>
      </c>
      <c r="B193" s="63"/>
      <c r="C193" s="63"/>
      <c r="D193" s="64"/>
      <c r="E193" s="66"/>
      <c r="F193" s="109" t="s">
        <v>9128</v>
      </c>
      <c r="G193" s="63"/>
      <c r="H193" s="67"/>
      <c r="I193" s="68"/>
      <c r="J193" s="68"/>
      <c r="K193" s="67" t="s">
        <v>12470</v>
      </c>
      <c r="L193" s="71"/>
      <c r="M193" s="72">
        <v>4904.7470703125</v>
      </c>
      <c r="N193" s="72">
        <v>2056.391357421875</v>
      </c>
      <c r="O193" s="73"/>
      <c r="P193" s="74"/>
      <c r="Q193" s="74"/>
      <c r="R193" s="98"/>
      <c r="S193" s="48">
        <v>2</v>
      </c>
      <c r="T193" s="48">
        <v>0</v>
      </c>
      <c r="U193" s="98"/>
      <c r="V193" s="50"/>
      <c r="W193" s="50"/>
      <c r="X193" s="50"/>
      <c r="Y193" s="50"/>
      <c r="Z193" s="49"/>
      <c r="AA193" s="69">
        <v>193</v>
      </c>
      <c r="AB1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93" s="70"/>
      <c r="AD193" s="86">
        <v>4712</v>
      </c>
      <c r="AE193" s="86">
        <v>4757</v>
      </c>
      <c r="AF193" s="86">
        <v>3544</v>
      </c>
      <c r="AG193" s="86">
        <v>0</v>
      </c>
      <c r="AH193" s="86"/>
      <c r="AI193" s="86" t="s">
        <v>7098</v>
      </c>
      <c r="AJ193" s="86" t="s">
        <v>8204</v>
      </c>
      <c r="AK193" s="86"/>
      <c r="AL193" s="86"/>
      <c r="AM193" s="89">
        <v>43824.673587962963</v>
      </c>
      <c r="AN193" s="86" t="s">
        <v>10559</v>
      </c>
      <c r="AO193" s="93" t="s">
        <v>10750</v>
      </c>
      <c r="AP193" s="86" t="s">
        <v>65</v>
      </c>
      <c r="AQ193" s="48"/>
      <c r="AR193" s="49"/>
      <c r="AS193" s="48"/>
      <c r="AT193" s="49"/>
      <c r="AU193" s="48"/>
      <c r="AV193" s="49"/>
      <c r="AW193" s="48"/>
      <c r="AX193" s="49"/>
      <c r="AY193" s="48"/>
      <c r="AZ193" s="2"/>
      <c r="BA193" s="3"/>
      <c r="BB193" s="3"/>
      <c r="BC193" s="3"/>
      <c r="BD193" s="3"/>
    </row>
    <row r="194" spans="1:56" x14ac:dyDescent="0.25">
      <c r="A194" s="62" t="s">
        <v>299</v>
      </c>
      <c r="B194" s="63"/>
      <c r="C194" s="63"/>
      <c r="D194" s="64"/>
      <c r="E194" s="66"/>
      <c r="F194" s="109" t="s">
        <v>9129</v>
      </c>
      <c r="G194" s="63"/>
      <c r="H194" s="67"/>
      <c r="I194" s="68"/>
      <c r="J194" s="68"/>
      <c r="K194" s="67" t="s">
        <v>12471</v>
      </c>
      <c r="L194" s="71"/>
      <c r="M194" s="72">
        <v>5653.38427734375</v>
      </c>
      <c r="N194" s="72">
        <v>4855.16845703125</v>
      </c>
      <c r="O194" s="73"/>
      <c r="P194" s="74"/>
      <c r="Q194" s="74"/>
      <c r="R194" s="98"/>
      <c r="S194" s="48">
        <v>0</v>
      </c>
      <c r="T194" s="48">
        <v>1</v>
      </c>
      <c r="U194" s="98"/>
      <c r="V194" s="50"/>
      <c r="W194" s="50"/>
      <c r="X194" s="50"/>
      <c r="Y194" s="50"/>
      <c r="Z194" s="49"/>
      <c r="AA194" s="69">
        <v>194</v>
      </c>
      <c r="AB1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94" s="70"/>
      <c r="AD194" s="86">
        <v>240</v>
      </c>
      <c r="AE194" s="86">
        <v>181</v>
      </c>
      <c r="AF194" s="86">
        <v>336</v>
      </c>
      <c r="AG194" s="86">
        <v>519</v>
      </c>
      <c r="AH194" s="86"/>
      <c r="AI194" s="86" t="s">
        <v>7099</v>
      </c>
      <c r="AJ194" s="86" t="s">
        <v>8229</v>
      </c>
      <c r="AK194" s="86"/>
      <c r="AL194" s="86"/>
      <c r="AM194" s="89">
        <v>44065.444560185184</v>
      </c>
      <c r="AN194" s="86" t="s">
        <v>10559</v>
      </c>
      <c r="AO194" s="93" t="s">
        <v>10751</v>
      </c>
      <c r="AP194" s="86" t="s">
        <v>66</v>
      </c>
      <c r="AQ194" s="48">
        <v>0</v>
      </c>
      <c r="AR194" s="49">
        <v>0</v>
      </c>
      <c r="AS194" s="48">
        <v>1</v>
      </c>
      <c r="AT194" s="49">
        <v>5</v>
      </c>
      <c r="AU194" s="48">
        <v>0</v>
      </c>
      <c r="AV194" s="49">
        <v>0</v>
      </c>
      <c r="AW194" s="48">
        <v>19</v>
      </c>
      <c r="AX194" s="49">
        <v>95</v>
      </c>
      <c r="AY194" s="48">
        <v>20</v>
      </c>
      <c r="AZ194" s="2"/>
      <c r="BA194" s="3"/>
      <c r="BB194" s="3"/>
      <c r="BC194" s="3"/>
      <c r="BD194" s="3"/>
    </row>
    <row r="195" spans="1:56" x14ac:dyDescent="0.25">
      <c r="A195" s="62" t="s">
        <v>1418</v>
      </c>
      <c r="B195" s="63"/>
      <c r="C195" s="63"/>
      <c r="D195" s="64"/>
      <c r="E195" s="66"/>
      <c r="F195" s="109" t="s">
        <v>9130</v>
      </c>
      <c r="G195" s="63"/>
      <c r="H195" s="67"/>
      <c r="I195" s="68"/>
      <c r="J195" s="68"/>
      <c r="K195" s="67" t="s">
        <v>12472</v>
      </c>
      <c r="L195" s="71"/>
      <c r="M195" s="72">
        <v>5667.85595703125</v>
      </c>
      <c r="N195" s="72">
        <v>4800.693359375</v>
      </c>
      <c r="O195" s="73"/>
      <c r="P195" s="74"/>
      <c r="Q195" s="74"/>
      <c r="R195" s="98"/>
      <c r="S195" s="48">
        <v>1</v>
      </c>
      <c r="T195" s="48">
        <v>0</v>
      </c>
      <c r="U195" s="98"/>
      <c r="V195" s="50"/>
      <c r="W195" s="50"/>
      <c r="X195" s="50"/>
      <c r="Y195" s="50"/>
      <c r="Z195" s="49"/>
      <c r="AA195" s="69">
        <v>195</v>
      </c>
      <c r="AB1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95" s="70"/>
      <c r="AD195" s="86">
        <v>84</v>
      </c>
      <c r="AE195" s="86">
        <v>21</v>
      </c>
      <c r="AF195" s="86">
        <v>434</v>
      </c>
      <c r="AG195" s="86">
        <v>146</v>
      </c>
      <c r="AH195" s="86"/>
      <c r="AI195" s="86"/>
      <c r="AJ195" s="86"/>
      <c r="AK195" s="86"/>
      <c r="AL195" s="86"/>
      <c r="AM195" s="89">
        <v>43756.591122685182</v>
      </c>
      <c r="AN195" s="86" t="s">
        <v>10559</v>
      </c>
      <c r="AO195" s="93" t="s">
        <v>10752</v>
      </c>
      <c r="AP195" s="86" t="s">
        <v>65</v>
      </c>
      <c r="AQ195" s="48"/>
      <c r="AR195" s="49"/>
      <c r="AS195" s="48"/>
      <c r="AT195" s="49"/>
      <c r="AU195" s="48"/>
      <c r="AV195" s="49"/>
      <c r="AW195" s="48"/>
      <c r="AX195" s="49"/>
      <c r="AY195" s="48"/>
      <c r="AZ195" s="2"/>
      <c r="BA195" s="3"/>
      <c r="BB195" s="3"/>
      <c r="BC195" s="3"/>
      <c r="BD195" s="3"/>
    </row>
    <row r="196" spans="1:56" x14ac:dyDescent="0.25">
      <c r="A196" s="62" t="s">
        <v>300</v>
      </c>
      <c r="B196" s="63"/>
      <c r="C196" s="63"/>
      <c r="D196" s="64"/>
      <c r="E196" s="66"/>
      <c r="F196" s="109" t="s">
        <v>9131</v>
      </c>
      <c r="G196" s="63"/>
      <c r="H196" s="67"/>
      <c r="I196" s="68"/>
      <c r="J196" s="68"/>
      <c r="K196" s="67" t="s">
        <v>12473</v>
      </c>
      <c r="L196" s="71"/>
      <c r="M196" s="72">
        <v>4867.3369140625</v>
      </c>
      <c r="N196" s="72">
        <v>4353.63525390625</v>
      </c>
      <c r="O196" s="73"/>
      <c r="P196" s="74"/>
      <c r="Q196" s="74"/>
      <c r="R196" s="98"/>
      <c r="S196" s="48">
        <v>0</v>
      </c>
      <c r="T196" s="48">
        <v>5</v>
      </c>
      <c r="U196" s="98"/>
      <c r="V196" s="50"/>
      <c r="W196" s="50"/>
      <c r="X196" s="50"/>
      <c r="Y196" s="50"/>
      <c r="Z196" s="49"/>
      <c r="AA196" s="69">
        <v>196</v>
      </c>
      <c r="AB1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96" s="70"/>
      <c r="AD196" s="86">
        <v>42</v>
      </c>
      <c r="AE196" s="86">
        <v>214</v>
      </c>
      <c r="AF196" s="86">
        <v>14932</v>
      </c>
      <c r="AG196" s="86">
        <v>1240</v>
      </c>
      <c r="AH196" s="86"/>
      <c r="AI196" s="86"/>
      <c r="AJ196" s="86"/>
      <c r="AK196" s="86"/>
      <c r="AL196" s="86"/>
      <c r="AM196" s="89">
        <v>43313.257280092592</v>
      </c>
      <c r="AN196" s="86" t="s">
        <v>10559</v>
      </c>
      <c r="AO196" s="93" t="s">
        <v>10753</v>
      </c>
      <c r="AP196" s="86" t="s">
        <v>66</v>
      </c>
      <c r="AQ196" s="48">
        <v>0</v>
      </c>
      <c r="AR196" s="49">
        <v>0</v>
      </c>
      <c r="AS196" s="48">
        <v>0</v>
      </c>
      <c r="AT196" s="49">
        <v>0</v>
      </c>
      <c r="AU196" s="48">
        <v>0</v>
      </c>
      <c r="AV196" s="49">
        <v>0</v>
      </c>
      <c r="AW196" s="48">
        <v>57</v>
      </c>
      <c r="AX196" s="49">
        <v>100</v>
      </c>
      <c r="AY196" s="48">
        <v>57</v>
      </c>
      <c r="AZ196" s="2"/>
      <c r="BA196" s="3"/>
      <c r="BB196" s="3"/>
      <c r="BC196" s="3"/>
      <c r="BD196" s="3"/>
    </row>
    <row r="197" spans="1:56" x14ac:dyDescent="0.25">
      <c r="A197" s="62" t="s">
        <v>1419</v>
      </c>
      <c r="B197" s="63"/>
      <c r="C197" s="63"/>
      <c r="D197" s="64"/>
      <c r="E197" s="66"/>
      <c r="F197" s="109" t="s">
        <v>9132</v>
      </c>
      <c r="G197" s="63"/>
      <c r="H197" s="67"/>
      <c r="I197" s="68"/>
      <c r="J197" s="68"/>
      <c r="K197" s="67" t="s">
        <v>12474</v>
      </c>
      <c r="L197" s="71"/>
      <c r="M197" s="72">
        <v>5275.30078125</v>
      </c>
      <c r="N197" s="72">
        <v>3367.924072265625</v>
      </c>
      <c r="O197" s="73"/>
      <c r="P197" s="74"/>
      <c r="Q197" s="74"/>
      <c r="R197" s="98"/>
      <c r="S197" s="48">
        <v>1</v>
      </c>
      <c r="T197" s="48">
        <v>0</v>
      </c>
      <c r="U197" s="98"/>
      <c r="V197" s="50"/>
      <c r="W197" s="50"/>
      <c r="X197" s="50"/>
      <c r="Y197" s="50"/>
      <c r="Z197" s="49"/>
      <c r="AA197" s="69">
        <v>197</v>
      </c>
      <c r="AB1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97" s="70"/>
      <c r="AD197" s="86">
        <v>372</v>
      </c>
      <c r="AE197" s="86">
        <v>4241</v>
      </c>
      <c r="AF197" s="86">
        <v>114101</v>
      </c>
      <c r="AG197" s="86">
        <v>14086</v>
      </c>
      <c r="AH197" s="86"/>
      <c r="AI197" s="86" t="s">
        <v>6995</v>
      </c>
      <c r="AJ197" s="86" t="s">
        <v>8277</v>
      </c>
      <c r="AK197" s="86"/>
      <c r="AL197" s="86"/>
      <c r="AM197" s="89">
        <v>42264.247488425928</v>
      </c>
      <c r="AN197" s="86" t="s">
        <v>10559</v>
      </c>
      <c r="AO197" s="93" t="s">
        <v>10754</v>
      </c>
      <c r="AP197" s="86" t="s">
        <v>65</v>
      </c>
      <c r="AQ197" s="48"/>
      <c r="AR197" s="49"/>
      <c r="AS197" s="48"/>
      <c r="AT197" s="49"/>
      <c r="AU197" s="48"/>
      <c r="AV197" s="49"/>
      <c r="AW197" s="48"/>
      <c r="AX197" s="49"/>
      <c r="AY197" s="48"/>
      <c r="AZ197" s="2"/>
      <c r="BA197" s="3"/>
      <c r="BB197" s="3"/>
      <c r="BC197" s="3"/>
      <c r="BD197" s="3"/>
    </row>
    <row r="198" spans="1:56" x14ac:dyDescent="0.25">
      <c r="A198" s="62" t="s">
        <v>1029</v>
      </c>
      <c r="B198" s="63"/>
      <c r="C198" s="63"/>
      <c r="D198" s="64"/>
      <c r="E198" s="66"/>
      <c r="F198" s="109" t="s">
        <v>9133</v>
      </c>
      <c r="G198" s="63"/>
      <c r="H198" s="67"/>
      <c r="I198" s="68"/>
      <c r="J198" s="68"/>
      <c r="K198" s="67" t="s">
        <v>12475</v>
      </c>
      <c r="L198" s="71"/>
      <c r="M198" s="72">
        <v>5113.9736328125</v>
      </c>
      <c r="N198" s="72">
        <v>4219.578125</v>
      </c>
      <c r="O198" s="73"/>
      <c r="P198" s="74"/>
      <c r="Q198" s="74"/>
      <c r="R198" s="98"/>
      <c r="S198" s="48">
        <v>1</v>
      </c>
      <c r="T198" s="48">
        <v>1</v>
      </c>
      <c r="U198" s="98"/>
      <c r="V198" s="50"/>
      <c r="W198" s="50"/>
      <c r="X198" s="50"/>
      <c r="Y198" s="50"/>
      <c r="Z198" s="49"/>
      <c r="AA198" s="69">
        <v>198</v>
      </c>
      <c r="AB1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98" s="70"/>
      <c r="AD198" s="86">
        <v>1489</v>
      </c>
      <c r="AE198" s="86">
        <v>1089</v>
      </c>
      <c r="AF198" s="86">
        <v>35767</v>
      </c>
      <c r="AG198" s="86">
        <v>28061</v>
      </c>
      <c r="AH198" s="86"/>
      <c r="AI198" s="86" t="s">
        <v>7100</v>
      </c>
      <c r="AJ198" s="86" t="s">
        <v>8271</v>
      </c>
      <c r="AK198" s="86"/>
      <c r="AL198" s="86"/>
      <c r="AM198" s="89">
        <v>43295.297291666669</v>
      </c>
      <c r="AN198" s="86" t="s">
        <v>10559</v>
      </c>
      <c r="AO198" s="93" t="s">
        <v>10755</v>
      </c>
      <c r="AP198" s="86" t="s">
        <v>66</v>
      </c>
      <c r="AQ198" s="48">
        <v>0</v>
      </c>
      <c r="AR198" s="49">
        <v>0</v>
      </c>
      <c r="AS198" s="48">
        <v>0</v>
      </c>
      <c r="AT198" s="49">
        <v>0</v>
      </c>
      <c r="AU198" s="48">
        <v>0</v>
      </c>
      <c r="AV198" s="49">
        <v>0</v>
      </c>
      <c r="AW198" s="48">
        <v>21</v>
      </c>
      <c r="AX198" s="49">
        <v>100</v>
      </c>
      <c r="AY198" s="48">
        <v>21</v>
      </c>
      <c r="AZ198" s="2"/>
      <c r="BA198" s="3"/>
      <c r="BB198" s="3"/>
      <c r="BC198" s="3"/>
      <c r="BD198" s="3"/>
    </row>
    <row r="199" spans="1:56" x14ac:dyDescent="0.25">
      <c r="A199" s="62" t="s">
        <v>301</v>
      </c>
      <c r="B199" s="63"/>
      <c r="C199" s="63"/>
      <c r="D199" s="64"/>
      <c r="E199" s="66"/>
      <c r="F199" s="109" t="s">
        <v>9134</v>
      </c>
      <c r="G199" s="63"/>
      <c r="H199" s="67"/>
      <c r="I199" s="68"/>
      <c r="J199" s="68"/>
      <c r="K199" s="67" t="s">
        <v>12476</v>
      </c>
      <c r="L199" s="71"/>
      <c r="M199" s="72">
        <v>5740.125</v>
      </c>
      <c r="N199" s="72">
        <v>5687.53125</v>
      </c>
      <c r="O199" s="73"/>
      <c r="P199" s="74"/>
      <c r="Q199" s="74"/>
      <c r="R199" s="98"/>
      <c r="S199" s="48">
        <v>0</v>
      </c>
      <c r="T199" s="48">
        <v>1</v>
      </c>
      <c r="U199" s="98"/>
      <c r="V199" s="50"/>
      <c r="W199" s="50"/>
      <c r="X199" s="50"/>
      <c r="Y199" s="50"/>
      <c r="Z199" s="49"/>
      <c r="AA199" s="69">
        <v>199</v>
      </c>
      <c r="AB1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99" s="70"/>
      <c r="AD199" s="86">
        <v>1073</v>
      </c>
      <c r="AE199" s="86">
        <v>723</v>
      </c>
      <c r="AF199" s="86">
        <v>36204</v>
      </c>
      <c r="AG199" s="86">
        <v>21718</v>
      </c>
      <c r="AH199" s="86"/>
      <c r="AI199" s="86" t="s">
        <v>7101</v>
      </c>
      <c r="AJ199" s="86"/>
      <c r="AK199" s="86"/>
      <c r="AL199" s="86"/>
      <c r="AM199" s="89">
        <v>42565.472060185188</v>
      </c>
      <c r="AN199" s="86" t="s">
        <v>10559</v>
      </c>
      <c r="AO199" s="93" t="s">
        <v>10756</v>
      </c>
      <c r="AP199" s="86" t="s">
        <v>66</v>
      </c>
      <c r="AQ199" s="48">
        <v>0</v>
      </c>
      <c r="AR199" s="49">
        <v>0</v>
      </c>
      <c r="AS199" s="48">
        <v>0</v>
      </c>
      <c r="AT199" s="49">
        <v>0</v>
      </c>
      <c r="AU199" s="48">
        <v>0</v>
      </c>
      <c r="AV199" s="49">
        <v>0</v>
      </c>
      <c r="AW199" s="48">
        <v>70</v>
      </c>
      <c r="AX199" s="49">
        <v>100</v>
      </c>
      <c r="AY199" s="48">
        <v>70</v>
      </c>
      <c r="AZ199" s="2"/>
      <c r="BA199" s="3"/>
      <c r="BB199" s="3"/>
      <c r="BC199" s="3"/>
      <c r="BD199" s="3"/>
    </row>
    <row r="200" spans="1:56" x14ac:dyDescent="0.25">
      <c r="A200" s="62" t="s">
        <v>302</v>
      </c>
      <c r="B200" s="63"/>
      <c r="C200" s="63"/>
      <c r="D200" s="64"/>
      <c r="E200" s="66"/>
      <c r="F200" s="109" t="s">
        <v>9135</v>
      </c>
      <c r="G200" s="63"/>
      <c r="H200" s="67"/>
      <c r="I200" s="68"/>
      <c r="J200" s="68"/>
      <c r="K200" s="67" t="s">
        <v>12477</v>
      </c>
      <c r="L200" s="71"/>
      <c r="M200" s="72">
        <v>4568.73681640625</v>
      </c>
      <c r="N200" s="72">
        <v>7280.8017578125</v>
      </c>
      <c r="O200" s="73"/>
      <c r="P200" s="74"/>
      <c r="Q200" s="74"/>
      <c r="R200" s="98"/>
      <c r="S200" s="48">
        <v>0</v>
      </c>
      <c r="T200" s="48">
        <v>2</v>
      </c>
      <c r="U200" s="98"/>
      <c r="V200" s="50"/>
      <c r="W200" s="50"/>
      <c r="X200" s="50"/>
      <c r="Y200" s="50"/>
      <c r="Z200" s="49"/>
      <c r="AA200" s="69">
        <v>200</v>
      </c>
      <c r="AB2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00" s="70"/>
      <c r="AD200" s="86">
        <v>52</v>
      </c>
      <c r="AE200" s="86">
        <v>39</v>
      </c>
      <c r="AF200" s="86">
        <v>7897</v>
      </c>
      <c r="AG200" s="86">
        <v>7130</v>
      </c>
      <c r="AH200" s="86"/>
      <c r="AI200" s="86" t="s">
        <v>7102</v>
      </c>
      <c r="AJ200" s="86"/>
      <c r="AK200" s="86"/>
      <c r="AL200" s="86"/>
      <c r="AM200" s="89">
        <v>44061.673761574071</v>
      </c>
      <c r="AN200" s="86" t="s">
        <v>10559</v>
      </c>
      <c r="AO200" s="93" t="s">
        <v>10757</v>
      </c>
      <c r="AP200" s="86" t="s">
        <v>66</v>
      </c>
      <c r="AQ200" s="48">
        <v>0</v>
      </c>
      <c r="AR200" s="49">
        <v>0</v>
      </c>
      <c r="AS200" s="48">
        <v>0</v>
      </c>
      <c r="AT200" s="49">
        <v>0</v>
      </c>
      <c r="AU200" s="48">
        <v>0</v>
      </c>
      <c r="AV200" s="49">
        <v>0</v>
      </c>
      <c r="AW200" s="48">
        <v>42</v>
      </c>
      <c r="AX200" s="49">
        <v>100</v>
      </c>
      <c r="AY200" s="48">
        <v>42</v>
      </c>
      <c r="AZ200" s="2"/>
      <c r="BA200" s="3"/>
      <c r="BB200" s="3"/>
      <c r="BC200" s="3"/>
      <c r="BD200" s="3"/>
    </row>
    <row r="201" spans="1:56" x14ac:dyDescent="0.25">
      <c r="A201" s="62" t="s">
        <v>303</v>
      </c>
      <c r="B201" s="63"/>
      <c r="C201" s="63"/>
      <c r="D201" s="64"/>
      <c r="E201" s="66"/>
      <c r="F201" s="109" t="s">
        <v>9136</v>
      </c>
      <c r="G201" s="63"/>
      <c r="H201" s="67"/>
      <c r="I201" s="68"/>
      <c r="J201" s="68"/>
      <c r="K201" s="67" t="s">
        <v>12478</v>
      </c>
      <c r="L201" s="71"/>
      <c r="M201" s="72">
        <v>2579.41552734375</v>
      </c>
      <c r="N201" s="72">
        <v>6819.08740234375</v>
      </c>
      <c r="O201" s="73"/>
      <c r="P201" s="74"/>
      <c r="Q201" s="74"/>
      <c r="R201" s="98"/>
      <c r="S201" s="48">
        <v>1</v>
      </c>
      <c r="T201" s="48">
        <v>4</v>
      </c>
      <c r="U201" s="98"/>
      <c r="V201" s="50"/>
      <c r="W201" s="50"/>
      <c r="X201" s="50"/>
      <c r="Y201" s="50"/>
      <c r="Z201" s="49"/>
      <c r="AA201" s="69">
        <v>201</v>
      </c>
      <c r="AB2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01" s="70"/>
      <c r="AD201" s="86">
        <v>1934</v>
      </c>
      <c r="AE201" s="86">
        <v>3330</v>
      </c>
      <c r="AF201" s="86">
        <v>13929</v>
      </c>
      <c r="AG201" s="86">
        <v>50519</v>
      </c>
      <c r="AH201" s="86"/>
      <c r="AI201" s="86" t="s">
        <v>7103</v>
      </c>
      <c r="AJ201" s="86" t="s">
        <v>8259</v>
      </c>
      <c r="AK201" s="93" t="s">
        <v>8738</v>
      </c>
      <c r="AL201" s="86"/>
      <c r="AM201" s="89">
        <v>43259.77306712963</v>
      </c>
      <c r="AN201" s="86" t="s">
        <v>10559</v>
      </c>
      <c r="AO201" s="93" t="s">
        <v>10758</v>
      </c>
      <c r="AP201" s="86" t="s">
        <v>66</v>
      </c>
      <c r="AQ201" s="48">
        <v>0</v>
      </c>
      <c r="AR201" s="49">
        <v>0</v>
      </c>
      <c r="AS201" s="48">
        <v>0</v>
      </c>
      <c r="AT201" s="49">
        <v>0</v>
      </c>
      <c r="AU201" s="48">
        <v>0</v>
      </c>
      <c r="AV201" s="49">
        <v>0</v>
      </c>
      <c r="AW201" s="48">
        <v>20</v>
      </c>
      <c r="AX201" s="49">
        <v>100</v>
      </c>
      <c r="AY201" s="48">
        <v>20</v>
      </c>
      <c r="AZ201" s="2"/>
      <c r="BA201" s="3"/>
      <c r="BB201" s="3"/>
      <c r="BC201" s="3"/>
      <c r="BD201" s="3"/>
    </row>
    <row r="202" spans="1:56" x14ac:dyDescent="0.25">
      <c r="A202" s="62" t="s">
        <v>1420</v>
      </c>
      <c r="B202" s="63"/>
      <c r="C202" s="63"/>
      <c r="D202" s="64"/>
      <c r="E202" s="66"/>
      <c r="F202" s="109" t="s">
        <v>9137</v>
      </c>
      <c r="G202" s="63"/>
      <c r="H202" s="67"/>
      <c r="I202" s="68"/>
      <c r="J202" s="68"/>
      <c r="K202" s="67" t="s">
        <v>12479</v>
      </c>
      <c r="L202" s="71"/>
      <c r="M202" s="72">
        <v>1742.93017578125</v>
      </c>
      <c r="N202" s="72">
        <v>6591.27099609375</v>
      </c>
      <c r="O202" s="73"/>
      <c r="P202" s="74"/>
      <c r="Q202" s="74"/>
      <c r="R202" s="98"/>
      <c r="S202" s="48">
        <v>1</v>
      </c>
      <c r="T202" s="48">
        <v>0</v>
      </c>
      <c r="U202" s="98"/>
      <c r="V202" s="50"/>
      <c r="W202" s="50"/>
      <c r="X202" s="50"/>
      <c r="Y202" s="50"/>
      <c r="Z202" s="49"/>
      <c r="AA202" s="69">
        <v>202</v>
      </c>
      <c r="AB2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02" s="70"/>
      <c r="AD202" s="86">
        <v>667</v>
      </c>
      <c r="AE202" s="86">
        <v>12548</v>
      </c>
      <c r="AF202" s="86">
        <v>38148</v>
      </c>
      <c r="AG202" s="86">
        <v>65076</v>
      </c>
      <c r="AH202" s="86"/>
      <c r="AI202" s="86" t="s">
        <v>7104</v>
      </c>
      <c r="AJ202" s="86" t="s">
        <v>8278</v>
      </c>
      <c r="AK202" s="86"/>
      <c r="AL202" s="86"/>
      <c r="AM202" s="89">
        <v>42478.605000000003</v>
      </c>
      <c r="AN202" s="86" t="s">
        <v>10559</v>
      </c>
      <c r="AO202" s="93" t="s">
        <v>10759</v>
      </c>
      <c r="AP202" s="86" t="s">
        <v>65</v>
      </c>
      <c r="AQ202" s="48"/>
      <c r="AR202" s="49"/>
      <c r="AS202" s="48"/>
      <c r="AT202" s="49"/>
      <c r="AU202" s="48"/>
      <c r="AV202" s="49"/>
      <c r="AW202" s="48"/>
      <c r="AX202" s="49"/>
      <c r="AY202" s="48"/>
      <c r="AZ202" s="2"/>
      <c r="BA202" s="3"/>
      <c r="BB202" s="3"/>
      <c r="BC202" s="3"/>
      <c r="BD202" s="3"/>
    </row>
    <row r="203" spans="1:56" x14ac:dyDescent="0.25">
      <c r="A203" s="62" t="s">
        <v>1421</v>
      </c>
      <c r="B203" s="63"/>
      <c r="C203" s="63"/>
      <c r="D203" s="64"/>
      <c r="E203" s="66"/>
      <c r="F203" s="109" t="s">
        <v>9138</v>
      </c>
      <c r="G203" s="63"/>
      <c r="H203" s="67"/>
      <c r="I203" s="68"/>
      <c r="J203" s="68"/>
      <c r="K203" s="67" t="s">
        <v>12480</v>
      </c>
      <c r="L203" s="71"/>
      <c r="M203" s="72">
        <v>1505.8128662109375</v>
      </c>
      <c r="N203" s="72">
        <v>5877.73876953125</v>
      </c>
      <c r="O203" s="73"/>
      <c r="P203" s="74"/>
      <c r="Q203" s="74"/>
      <c r="R203" s="98"/>
      <c r="S203" s="48">
        <v>1</v>
      </c>
      <c r="T203" s="48">
        <v>0</v>
      </c>
      <c r="U203" s="98"/>
      <c r="V203" s="50"/>
      <c r="W203" s="50"/>
      <c r="X203" s="50"/>
      <c r="Y203" s="50"/>
      <c r="Z203" s="49"/>
      <c r="AA203" s="69">
        <v>203</v>
      </c>
      <c r="AB2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03" s="70"/>
      <c r="AD203" s="86">
        <v>1165</v>
      </c>
      <c r="AE203" s="86">
        <v>1793</v>
      </c>
      <c r="AF203" s="86">
        <v>22271</v>
      </c>
      <c r="AG203" s="86">
        <v>94871</v>
      </c>
      <c r="AH203" s="86"/>
      <c r="AI203" s="86" t="s">
        <v>7105</v>
      </c>
      <c r="AJ203" s="86" t="s">
        <v>8279</v>
      </c>
      <c r="AK203" s="86"/>
      <c r="AL203" s="86"/>
      <c r="AM203" s="89">
        <v>43592.816064814811</v>
      </c>
      <c r="AN203" s="86" t="s">
        <v>10559</v>
      </c>
      <c r="AO203" s="93" t="s">
        <v>10760</v>
      </c>
      <c r="AP203" s="86" t="s">
        <v>65</v>
      </c>
      <c r="AQ203" s="48"/>
      <c r="AR203" s="49"/>
      <c r="AS203" s="48"/>
      <c r="AT203" s="49"/>
      <c r="AU203" s="48"/>
      <c r="AV203" s="49"/>
      <c r="AW203" s="48"/>
      <c r="AX203" s="49"/>
      <c r="AY203" s="48"/>
      <c r="AZ203" s="2"/>
      <c r="BA203" s="3"/>
      <c r="BB203" s="3"/>
      <c r="BC203" s="3"/>
      <c r="BD203" s="3"/>
    </row>
    <row r="204" spans="1:56" x14ac:dyDescent="0.25">
      <c r="A204" s="62" t="s">
        <v>1422</v>
      </c>
      <c r="B204" s="63"/>
      <c r="C204" s="63"/>
      <c r="D204" s="64"/>
      <c r="E204" s="66"/>
      <c r="F204" s="109" t="s">
        <v>9139</v>
      </c>
      <c r="G204" s="63"/>
      <c r="H204" s="67"/>
      <c r="I204" s="68"/>
      <c r="J204" s="68"/>
      <c r="K204" s="67" t="s">
        <v>12481</v>
      </c>
      <c r="L204" s="71"/>
      <c r="M204" s="72">
        <v>2595.652099609375</v>
      </c>
      <c r="N204" s="72">
        <v>7868.84375</v>
      </c>
      <c r="O204" s="73"/>
      <c r="P204" s="74"/>
      <c r="Q204" s="74"/>
      <c r="R204" s="98"/>
      <c r="S204" s="48">
        <v>1</v>
      </c>
      <c r="T204" s="48">
        <v>0</v>
      </c>
      <c r="U204" s="98"/>
      <c r="V204" s="50"/>
      <c r="W204" s="50"/>
      <c r="X204" s="50"/>
      <c r="Y204" s="50"/>
      <c r="Z204" s="49"/>
      <c r="AA204" s="69">
        <v>204</v>
      </c>
      <c r="AB2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04" s="70"/>
      <c r="AD204" s="86">
        <v>3984</v>
      </c>
      <c r="AE204" s="86">
        <v>18026</v>
      </c>
      <c r="AF204" s="86">
        <v>101772</v>
      </c>
      <c r="AG204" s="86">
        <v>111350</v>
      </c>
      <c r="AH204" s="86"/>
      <c r="AI204" s="86" t="s">
        <v>7106</v>
      </c>
      <c r="AJ204" s="86" t="s">
        <v>8280</v>
      </c>
      <c r="AK204" s="86"/>
      <c r="AL204" s="86"/>
      <c r="AM204" s="89">
        <v>42330.312025462961</v>
      </c>
      <c r="AN204" s="86" t="s">
        <v>10559</v>
      </c>
      <c r="AO204" s="93" t="s">
        <v>10761</v>
      </c>
      <c r="AP204" s="86" t="s">
        <v>65</v>
      </c>
      <c r="AQ204" s="48"/>
      <c r="AR204" s="49"/>
      <c r="AS204" s="48"/>
      <c r="AT204" s="49"/>
      <c r="AU204" s="48"/>
      <c r="AV204" s="49"/>
      <c r="AW204" s="48"/>
      <c r="AX204" s="49"/>
      <c r="AY204" s="48"/>
      <c r="AZ204" s="2"/>
      <c r="BA204" s="3"/>
      <c r="BB204" s="3"/>
      <c r="BC204" s="3"/>
      <c r="BD204" s="3"/>
    </row>
    <row r="205" spans="1:56" x14ac:dyDescent="0.25">
      <c r="A205" s="62" t="s">
        <v>1423</v>
      </c>
      <c r="B205" s="63"/>
      <c r="C205" s="63"/>
      <c r="D205" s="64"/>
      <c r="E205" s="66"/>
      <c r="F205" s="109" t="s">
        <v>9140</v>
      </c>
      <c r="G205" s="63"/>
      <c r="H205" s="67"/>
      <c r="I205" s="68"/>
      <c r="J205" s="68"/>
      <c r="K205" s="67" t="s">
        <v>12482</v>
      </c>
      <c r="L205" s="71"/>
      <c r="M205" s="72">
        <v>1548.4088134765625</v>
      </c>
      <c r="N205" s="72">
        <v>5702.765625</v>
      </c>
      <c r="O205" s="73"/>
      <c r="P205" s="74"/>
      <c r="Q205" s="74"/>
      <c r="R205" s="98"/>
      <c r="S205" s="48">
        <v>1</v>
      </c>
      <c r="T205" s="48">
        <v>0</v>
      </c>
      <c r="U205" s="98"/>
      <c r="V205" s="50"/>
      <c r="W205" s="50"/>
      <c r="X205" s="50"/>
      <c r="Y205" s="50"/>
      <c r="Z205" s="49"/>
      <c r="AA205" s="69">
        <v>205</v>
      </c>
      <c r="AB2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05" s="70"/>
      <c r="AD205" s="86">
        <v>3106</v>
      </c>
      <c r="AE205" s="86">
        <v>26077</v>
      </c>
      <c r="AF205" s="86">
        <v>24944</v>
      </c>
      <c r="AG205" s="86">
        <v>33278</v>
      </c>
      <c r="AH205" s="86"/>
      <c r="AI205" s="86" t="s">
        <v>7107</v>
      </c>
      <c r="AJ205" s="86" t="s">
        <v>8204</v>
      </c>
      <c r="AK205" s="93" t="s">
        <v>8739</v>
      </c>
      <c r="AL205" s="86"/>
      <c r="AM205" s="89">
        <v>43946.242268518516</v>
      </c>
      <c r="AN205" s="86" t="s">
        <v>10559</v>
      </c>
      <c r="AO205" s="93" t="s">
        <v>10762</v>
      </c>
      <c r="AP205" s="86" t="s">
        <v>65</v>
      </c>
      <c r="AQ205" s="48"/>
      <c r="AR205" s="49"/>
      <c r="AS205" s="48"/>
      <c r="AT205" s="49"/>
      <c r="AU205" s="48"/>
      <c r="AV205" s="49"/>
      <c r="AW205" s="48"/>
      <c r="AX205" s="49"/>
      <c r="AY205" s="48"/>
      <c r="AZ205" s="2"/>
      <c r="BA205" s="3"/>
      <c r="BB205" s="3"/>
      <c r="BC205" s="3"/>
      <c r="BD205" s="3"/>
    </row>
    <row r="206" spans="1:56" x14ac:dyDescent="0.25">
      <c r="A206" s="62" t="s">
        <v>304</v>
      </c>
      <c r="B206" s="63"/>
      <c r="C206" s="63"/>
      <c r="D206" s="64"/>
      <c r="E206" s="66"/>
      <c r="F206" s="109" t="s">
        <v>9141</v>
      </c>
      <c r="G206" s="63"/>
      <c r="H206" s="67"/>
      <c r="I206" s="68"/>
      <c r="J206" s="68"/>
      <c r="K206" s="67" t="s">
        <v>12483</v>
      </c>
      <c r="L206" s="71"/>
      <c r="M206" s="72">
        <v>5464.59228515625</v>
      </c>
      <c r="N206" s="72">
        <v>5238.6123046875</v>
      </c>
      <c r="O206" s="73"/>
      <c r="P206" s="74"/>
      <c r="Q206" s="74"/>
      <c r="R206" s="98"/>
      <c r="S206" s="48">
        <v>0</v>
      </c>
      <c r="T206" s="48">
        <v>1</v>
      </c>
      <c r="U206" s="98"/>
      <c r="V206" s="50"/>
      <c r="W206" s="50"/>
      <c r="X206" s="50"/>
      <c r="Y206" s="50"/>
      <c r="Z206" s="49"/>
      <c r="AA206" s="69">
        <v>206</v>
      </c>
      <c r="AB2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06" s="70"/>
      <c r="AD206" s="86">
        <v>402</v>
      </c>
      <c r="AE206" s="86">
        <v>79</v>
      </c>
      <c r="AF206" s="86">
        <v>3467</v>
      </c>
      <c r="AG206" s="86">
        <v>4357</v>
      </c>
      <c r="AH206" s="86"/>
      <c r="AI206" s="86" t="s">
        <v>7108</v>
      </c>
      <c r="AJ206" s="86" t="s">
        <v>8201</v>
      </c>
      <c r="AK206" s="86"/>
      <c r="AL206" s="86"/>
      <c r="AM206" s="89">
        <v>42090.663310185184</v>
      </c>
      <c r="AN206" s="86" t="s">
        <v>10559</v>
      </c>
      <c r="AO206" s="93" t="s">
        <v>10763</v>
      </c>
      <c r="AP206" s="86" t="s">
        <v>66</v>
      </c>
      <c r="AQ206" s="48">
        <v>0</v>
      </c>
      <c r="AR206" s="49">
        <v>0</v>
      </c>
      <c r="AS206" s="48">
        <v>0</v>
      </c>
      <c r="AT206" s="49">
        <v>0</v>
      </c>
      <c r="AU206" s="48">
        <v>0</v>
      </c>
      <c r="AV206" s="49">
        <v>0</v>
      </c>
      <c r="AW206" s="48">
        <v>29</v>
      </c>
      <c r="AX206" s="49">
        <v>100</v>
      </c>
      <c r="AY206" s="48">
        <v>29</v>
      </c>
      <c r="AZ206" s="2"/>
      <c r="BA206" s="3"/>
      <c r="BB206" s="3"/>
      <c r="BC206" s="3"/>
      <c r="BD206" s="3"/>
    </row>
    <row r="207" spans="1:56" x14ac:dyDescent="0.25">
      <c r="A207" s="62" t="s">
        <v>305</v>
      </c>
      <c r="B207" s="63"/>
      <c r="C207" s="63"/>
      <c r="D207" s="64"/>
      <c r="E207" s="66"/>
      <c r="F207" s="109" t="s">
        <v>9142</v>
      </c>
      <c r="G207" s="63"/>
      <c r="H207" s="67"/>
      <c r="I207" s="68"/>
      <c r="J207" s="68"/>
      <c r="K207" s="67" t="s">
        <v>12484</v>
      </c>
      <c r="L207" s="71"/>
      <c r="M207" s="72">
        <v>5083.7734375</v>
      </c>
      <c r="N207" s="72">
        <v>5763.22216796875</v>
      </c>
      <c r="O207" s="73"/>
      <c r="P207" s="74"/>
      <c r="Q207" s="74"/>
      <c r="R207" s="98"/>
      <c r="S207" s="48">
        <v>0</v>
      </c>
      <c r="T207" s="48">
        <v>1</v>
      </c>
      <c r="U207" s="98"/>
      <c r="V207" s="50"/>
      <c r="W207" s="50"/>
      <c r="X207" s="50"/>
      <c r="Y207" s="50"/>
      <c r="Z207" s="49"/>
      <c r="AA207" s="69">
        <v>207</v>
      </c>
      <c r="AB2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07" s="70"/>
      <c r="AD207" s="86">
        <v>1774</v>
      </c>
      <c r="AE207" s="86">
        <v>559</v>
      </c>
      <c r="AF207" s="86">
        <v>1495</v>
      </c>
      <c r="AG207" s="86">
        <v>1176</v>
      </c>
      <c r="AH207" s="86"/>
      <c r="AI207" s="86" t="s">
        <v>7109</v>
      </c>
      <c r="AJ207" s="86" t="s">
        <v>8281</v>
      </c>
      <c r="AK207" s="86"/>
      <c r="AL207" s="86"/>
      <c r="AM207" s="89">
        <v>41883.03465277778</v>
      </c>
      <c r="AN207" s="86" t="s">
        <v>10559</v>
      </c>
      <c r="AO207" s="93" t="s">
        <v>10764</v>
      </c>
      <c r="AP207" s="86" t="s">
        <v>66</v>
      </c>
      <c r="AQ207" s="48">
        <v>0</v>
      </c>
      <c r="AR207" s="49">
        <v>0</v>
      </c>
      <c r="AS207" s="48">
        <v>0</v>
      </c>
      <c r="AT207" s="49">
        <v>0</v>
      </c>
      <c r="AU207" s="48">
        <v>0</v>
      </c>
      <c r="AV207" s="49">
        <v>0</v>
      </c>
      <c r="AW207" s="48">
        <v>46</v>
      </c>
      <c r="AX207" s="49">
        <v>100</v>
      </c>
      <c r="AY207" s="48">
        <v>46</v>
      </c>
      <c r="AZ207" s="2"/>
      <c r="BA207" s="3"/>
      <c r="BB207" s="3"/>
      <c r="BC207" s="3"/>
      <c r="BD207" s="3"/>
    </row>
    <row r="208" spans="1:56" x14ac:dyDescent="0.25">
      <c r="A208" s="62" t="s">
        <v>306</v>
      </c>
      <c r="B208" s="63"/>
      <c r="C208" s="63"/>
      <c r="D208" s="64"/>
      <c r="E208" s="66"/>
      <c r="F208" s="109" t="s">
        <v>9143</v>
      </c>
      <c r="G208" s="63"/>
      <c r="H208" s="67"/>
      <c r="I208" s="68"/>
      <c r="J208" s="68"/>
      <c r="K208" s="67" t="s">
        <v>12485</v>
      </c>
      <c r="L208" s="71"/>
      <c r="M208" s="72">
        <v>5537.19873046875</v>
      </c>
      <c r="N208" s="72">
        <v>4857.66357421875</v>
      </c>
      <c r="O208" s="73"/>
      <c r="P208" s="74"/>
      <c r="Q208" s="74"/>
      <c r="R208" s="98"/>
      <c r="S208" s="48">
        <v>0</v>
      </c>
      <c r="T208" s="48">
        <v>1</v>
      </c>
      <c r="U208" s="98"/>
      <c r="V208" s="50"/>
      <c r="W208" s="50"/>
      <c r="X208" s="50"/>
      <c r="Y208" s="50"/>
      <c r="Z208" s="49"/>
      <c r="AA208" s="69">
        <v>208</v>
      </c>
      <c r="AB2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08" s="70"/>
      <c r="AD208" s="86">
        <v>33</v>
      </c>
      <c r="AE208" s="86">
        <v>8</v>
      </c>
      <c r="AF208" s="86">
        <v>227</v>
      </c>
      <c r="AG208" s="86">
        <v>78</v>
      </c>
      <c r="AH208" s="86"/>
      <c r="AI208" s="86"/>
      <c r="AJ208" s="86"/>
      <c r="AK208" s="86"/>
      <c r="AL208" s="86"/>
      <c r="AM208" s="89">
        <v>43748.660011574073</v>
      </c>
      <c r="AN208" s="86" t="s">
        <v>10559</v>
      </c>
      <c r="AO208" s="93" t="s">
        <v>10765</v>
      </c>
      <c r="AP208" s="86" t="s">
        <v>66</v>
      </c>
      <c r="AQ208" s="48">
        <v>0</v>
      </c>
      <c r="AR208" s="49">
        <v>0</v>
      </c>
      <c r="AS208" s="48">
        <v>0</v>
      </c>
      <c r="AT208" s="49">
        <v>0</v>
      </c>
      <c r="AU208" s="48">
        <v>0</v>
      </c>
      <c r="AV208" s="49">
        <v>0</v>
      </c>
      <c r="AW208" s="48">
        <v>37</v>
      </c>
      <c r="AX208" s="49">
        <v>100</v>
      </c>
      <c r="AY208" s="48">
        <v>37</v>
      </c>
      <c r="AZ208" s="2"/>
      <c r="BA208" s="3"/>
      <c r="BB208" s="3"/>
      <c r="BC208" s="3"/>
      <c r="BD208" s="3"/>
    </row>
    <row r="209" spans="1:56" x14ac:dyDescent="0.25">
      <c r="A209" s="62" t="s">
        <v>1424</v>
      </c>
      <c r="B209" s="63"/>
      <c r="C209" s="63"/>
      <c r="D209" s="64"/>
      <c r="E209" s="66"/>
      <c r="F209" s="109" t="s">
        <v>9144</v>
      </c>
      <c r="G209" s="63"/>
      <c r="H209" s="67"/>
      <c r="I209" s="68"/>
      <c r="J209" s="68"/>
      <c r="K209" s="67" t="s">
        <v>12486</v>
      </c>
      <c r="L209" s="71"/>
      <c r="M209" s="72">
        <v>5528.1884765625</v>
      </c>
      <c r="N209" s="72">
        <v>4907.59130859375</v>
      </c>
      <c r="O209" s="73"/>
      <c r="P209" s="74"/>
      <c r="Q209" s="74"/>
      <c r="R209" s="98"/>
      <c r="S209" s="48">
        <v>2</v>
      </c>
      <c r="T209" s="48">
        <v>0</v>
      </c>
      <c r="U209" s="98"/>
      <c r="V209" s="50"/>
      <c r="W209" s="50"/>
      <c r="X209" s="50"/>
      <c r="Y209" s="50"/>
      <c r="Z209" s="49"/>
      <c r="AA209" s="69">
        <v>209</v>
      </c>
      <c r="AB2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09" s="70"/>
      <c r="AD209" s="86">
        <v>10</v>
      </c>
      <c r="AE209" s="86">
        <v>8</v>
      </c>
      <c r="AF209" s="86">
        <v>33</v>
      </c>
      <c r="AG209" s="86">
        <v>94</v>
      </c>
      <c r="AH209" s="86"/>
      <c r="AI209" s="86"/>
      <c r="AJ209" s="86"/>
      <c r="AK209" s="86"/>
      <c r="AL209" s="86"/>
      <c r="AM209" s="89">
        <v>44074.267592592594</v>
      </c>
      <c r="AN209" s="86" t="s">
        <v>10559</v>
      </c>
      <c r="AO209" s="93" t="s">
        <v>10766</v>
      </c>
      <c r="AP209" s="86" t="s">
        <v>65</v>
      </c>
      <c r="AQ209" s="48"/>
      <c r="AR209" s="49"/>
      <c r="AS209" s="48"/>
      <c r="AT209" s="49"/>
      <c r="AU209" s="48"/>
      <c r="AV209" s="49"/>
      <c r="AW209" s="48"/>
      <c r="AX209" s="49"/>
      <c r="AY209" s="48"/>
      <c r="AZ209" s="2"/>
      <c r="BA209" s="3"/>
      <c r="BB209" s="3"/>
      <c r="BC209" s="3"/>
      <c r="BD209" s="3"/>
    </row>
    <row r="210" spans="1:56" x14ac:dyDescent="0.25">
      <c r="A210" s="62" t="s">
        <v>308</v>
      </c>
      <c r="B210" s="63"/>
      <c r="C210" s="63"/>
      <c r="D210" s="64"/>
      <c r="E210" s="66"/>
      <c r="F210" s="109" t="s">
        <v>9145</v>
      </c>
      <c r="G210" s="63"/>
      <c r="H210" s="67"/>
      <c r="I210" s="68"/>
      <c r="J210" s="68"/>
      <c r="K210" s="67" t="s">
        <v>12487</v>
      </c>
      <c r="L210" s="71"/>
      <c r="M210" s="72">
        <v>5435.92333984375</v>
      </c>
      <c r="N210" s="72">
        <v>4248.37744140625</v>
      </c>
      <c r="O210" s="73"/>
      <c r="P210" s="74"/>
      <c r="Q210" s="74"/>
      <c r="R210" s="98"/>
      <c r="S210" s="48">
        <v>0</v>
      </c>
      <c r="T210" s="48">
        <v>1</v>
      </c>
      <c r="U210" s="98"/>
      <c r="V210" s="50"/>
      <c r="W210" s="50"/>
      <c r="X210" s="50"/>
      <c r="Y210" s="50"/>
      <c r="Z210" s="49"/>
      <c r="AA210" s="69">
        <v>210</v>
      </c>
      <c r="AB2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10" s="70"/>
      <c r="AD210" s="86">
        <v>68</v>
      </c>
      <c r="AE210" s="86">
        <v>25</v>
      </c>
      <c r="AF210" s="86">
        <v>457</v>
      </c>
      <c r="AG210" s="86">
        <v>509</v>
      </c>
      <c r="AH210" s="86"/>
      <c r="AI210" s="86"/>
      <c r="AJ210" s="86"/>
      <c r="AK210" s="86"/>
      <c r="AL210" s="86"/>
      <c r="AM210" s="89">
        <v>43926.334340277775</v>
      </c>
      <c r="AN210" s="86" t="s">
        <v>10559</v>
      </c>
      <c r="AO210" s="93" t="s">
        <v>10767</v>
      </c>
      <c r="AP210" s="86" t="s">
        <v>66</v>
      </c>
      <c r="AQ210" s="48">
        <v>0</v>
      </c>
      <c r="AR210" s="49">
        <v>0</v>
      </c>
      <c r="AS210" s="48">
        <v>0</v>
      </c>
      <c r="AT210" s="49">
        <v>0</v>
      </c>
      <c r="AU210" s="48">
        <v>0</v>
      </c>
      <c r="AV210" s="49">
        <v>0</v>
      </c>
      <c r="AW210" s="48">
        <v>90</v>
      </c>
      <c r="AX210" s="49">
        <v>100</v>
      </c>
      <c r="AY210" s="48">
        <v>90</v>
      </c>
      <c r="AZ210" s="2"/>
      <c r="BA210" s="3"/>
      <c r="BB210" s="3"/>
      <c r="BC210" s="3"/>
      <c r="BD210" s="3"/>
    </row>
    <row r="211" spans="1:56" x14ac:dyDescent="0.25">
      <c r="A211" s="62" t="s">
        <v>309</v>
      </c>
      <c r="B211" s="63"/>
      <c r="C211" s="63"/>
      <c r="D211" s="64"/>
      <c r="E211" s="66"/>
      <c r="F211" s="109" t="s">
        <v>9146</v>
      </c>
      <c r="G211" s="63"/>
      <c r="H211" s="67"/>
      <c r="I211" s="68"/>
      <c r="J211" s="68"/>
      <c r="K211" s="67" t="s">
        <v>12488</v>
      </c>
      <c r="L211" s="71"/>
      <c r="M211" s="72">
        <v>5116.9375</v>
      </c>
      <c r="N211" s="72">
        <v>4269.5068359375</v>
      </c>
      <c r="O211" s="73"/>
      <c r="P211" s="74"/>
      <c r="Q211" s="74"/>
      <c r="R211" s="98"/>
      <c r="S211" s="48">
        <v>0</v>
      </c>
      <c r="T211" s="48">
        <v>1</v>
      </c>
      <c r="U211" s="98"/>
      <c r="V211" s="50"/>
      <c r="W211" s="50"/>
      <c r="X211" s="50"/>
      <c r="Y211" s="50"/>
      <c r="Z211" s="49"/>
      <c r="AA211" s="69">
        <v>211</v>
      </c>
      <c r="AB2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11" s="70"/>
      <c r="AD211" s="86">
        <v>333</v>
      </c>
      <c r="AE211" s="86">
        <v>32</v>
      </c>
      <c r="AF211" s="86">
        <v>230</v>
      </c>
      <c r="AG211" s="86">
        <v>747</v>
      </c>
      <c r="AH211" s="86"/>
      <c r="AI211" s="86" t="s">
        <v>7110</v>
      </c>
      <c r="AJ211" s="86" t="s">
        <v>8282</v>
      </c>
      <c r="AK211" s="86"/>
      <c r="AL211" s="86"/>
      <c r="AM211" s="89">
        <v>42838.435914351852</v>
      </c>
      <c r="AN211" s="86" t="s">
        <v>10559</v>
      </c>
      <c r="AO211" s="93" t="s">
        <v>10768</v>
      </c>
      <c r="AP211" s="86" t="s">
        <v>66</v>
      </c>
      <c r="AQ211" s="48">
        <v>0</v>
      </c>
      <c r="AR211" s="49">
        <v>0</v>
      </c>
      <c r="AS211" s="48">
        <v>0</v>
      </c>
      <c r="AT211" s="49">
        <v>0</v>
      </c>
      <c r="AU211" s="48">
        <v>0</v>
      </c>
      <c r="AV211" s="49">
        <v>0</v>
      </c>
      <c r="AW211" s="48">
        <v>26</v>
      </c>
      <c r="AX211" s="49">
        <v>100</v>
      </c>
      <c r="AY211" s="48">
        <v>26</v>
      </c>
      <c r="AZ211" s="2"/>
      <c r="BA211" s="3"/>
      <c r="BB211" s="3"/>
      <c r="BC211" s="3"/>
      <c r="BD211" s="3"/>
    </row>
    <row r="212" spans="1:56" x14ac:dyDescent="0.25">
      <c r="A212" s="62" t="s">
        <v>310</v>
      </c>
      <c r="B212" s="63"/>
      <c r="C212" s="63"/>
      <c r="D212" s="64"/>
      <c r="E212" s="66"/>
      <c r="F212" s="109" t="s">
        <v>9147</v>
      </c>
      <c r="G212" s="63"/>
      <c r="H212" s="67"/>
      <c r="I212" s="68"/>
      <c r="J212" s="68"/>
      <c r="K212" s="67" t="s">
        <v>12489</v>
      </c>
      <c r="L212" s="71"/>
      <c r="M212" s="72">
        <v>2960.5302734375</v>
      </c>
      <c r="N212" s="72">
        <v>1680.0670166015625</v>
      </c>
      <c r="O212" s="73"/>
      <c r="P212" s="74"/>
      <c r="Q212" s="74"/>
      <c r="R212" s="98"/>
      <c r="S212" s="48">
        <v>0</v>
      </c>
      <c r="T212" s="48">
        <v>1</v>
      </c>
      <c r="U212" s="98"/>
      <c r="V212" s="50"/>
      <c r="W212" s="50"/>
      <c r="X212" s="50"/>
      <c r="Y212" s="50"/>
      <c r="Z212" s="49"/>
      <c r="AA212" s="69">
        <v>212</v>
      </c>
      <c r="AB2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12" s="70"/>
      <c r="AD212" s="86">
        <v>173</v>
      </c>
      <c r="AE212" s="86">
        <v>127</v>
      </c>
      <c r="AF212" s="86">
        <v>1849</v>
      </c>
      <c r="AG212" s="86">
        <v>23</v>
      </c>
      <c r="AH212" s="86"/>
      <c r="AI212" s="86" t="s">
        <v>7111</v>
      </c>
      <c r="AJ212" s="86" t="s">
        <v>8218</v>
      </c>
      <c r="AK212" s="86"/>
      <c r="AL212" s="86"/>
      <c r="AM212" s="89">
        <v>42827.36074074074</v>
      </c>
      <c r="AN212" s="86" t="s">
        <v>10559</v>
      </c>
      <c r="AO212" s="93" t="s">
        <v>10769</v>
      </c>
      <c r="AP212" s="86" t="s">
        <v>66</v>
      </c>
      <c r="AQ212" s="48">
        <v>0</v>
      </c>
      <c r="AR212" s="49">
        <v>0</v>
      </c>
      <c r="AS212" s="48">
        <v>0</v>
      </c>
      <c r="AT212" s="49">
        <v>0</v>
      </c>
      <c r="AU212" s="48">
        <v>0</v>
      </c>
      <c r="AV212" s="49">
        <v>0</v>
      </c>
      <c r="AW212" s="48">
        <v>41</v>
      </c>
      <c r="AX212" s="49">
        <v>100</v>
      </c>
      <c r="AY212" s="48">
        <v>41</v>
      </c>
      <c r="AZ212" s="2"/>
      <c r="BA212" s="3"/>
      <c r="BB212" s="3"/>
      <c r="BC212" s="3"/>
      <c r="BD212" s="3"/>
    </row>
    <row r="213" spans="1:56" x14ac:dyDescent="0.25">
      <c r="A213" s="62" t="s">
        <v>311</v>
      </c>
      <c r="B213" s="63"/>
      <c r="C213" s="63"/>
      <c r="D213" s="64"/>
      <c r="E213" s="66"/>
      <c r="F213" s="109" t="s">
        <v>9148</v>
      </c>
      <c r="G213" s="63"/>
      <c r="H213" s="67"/>
      <c r="I213" s="68"/>
      <c r="J213" s="68"/>
      <c r="K213" s="67" t="s">
        <v>12490</v>
      </c>
      <c r="L213" s="71"/>
      <c r="M213" s="72">
        <v>6640.97509765625</v>
      </c>
      <c r="N213" s="72">
        <v>7237.49755859375</v>
      </c>
      <c r="O213" s="73"/>
      <c r="P213" s="74"/>
      <c r="Q213" s="74"/>
      <c r="R213" s="98"/>
      <c r="S213" s="48">
        <v>0</v>
      </c>
      <c r="T213" s="48">
        <v>2</v>
      </c>
      <c r="U213" s="98"/>
      <c r="V213" s="50"/>
      <c r="W213" s="50"/>
      <c r="X213" s="50"/>
      <c r="Y213" s="50"/>
      <c r="Z213" s="49"/>
      <c r="AA213" s="69">
        <v>213</v>
      </c>
      <c r="AB2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13" s="70"/>
      <c r="AD213" s="86">
        <v>1504</v>
      </c>
      <c r="AE213" s="86">
        <v>572</v>
      </c>
      <c r="AF213" s="86">
        <v>23665</v>
      </c>
      <c r="AG213" s="86">
        <v>236557</v>
      </c>
      <c r="AH213" s="86"/>
      <c r="AI213" s="86" t="s">
        <v>7112</v>
      </c>
      <c r="AJ213" s="86" t="s">
        <v>8283</v>
      </c>
      <c r="AK213" s="86"/>
      <c r="AL213" s="86"/>
      <c r="AM213" s="89">
        <v>42906.137060185189</v>
      </c>
      <c r="AN213" s="86" t="s">
        <v>10559</v>
      </c>
      <c r="AO213" s="93" t="s">
        <v>10770</v>
      </c>
      <c r="AP213" s="86" t="s">
        <v>66</v>
      </c>
      <c r="AQ213" s="48">
        <v>0</v>
      </c>
      <c r="AR213" s="49">
        <v>0</v>
      </c>
      <c r="AS213" s="48">
        <v>0</v>
      </c>
      <c r="AT213" s="49">
        <v>0</v>
      </c>
      <c r="AU213" s="48">
        <v>0</v>
      </c>
      <c r="AV213" s="49">
        <v>0</v>
      </c>
      <c r="AW213" s="48">
        <v>120</v>
      </c>
      <c r="AX213" s="49">
        <v>100</v>
      </c>
      <c r="AY213" s="48">
        <v>120</v>
      </c>
      <c r="AZ213" s="2"/>
      <c r="BA213" s="3"/>
      <c r="BB213" s="3"/>
      <c r="BC213" s="3"/>
      <c r="BD213" s="3"/>
    </row>
    <row r="214" spans="1:56" x14ac:dyDescent="0.25">
      <c r="A214" s="62" t="s">
        <v>1425</v>
      </c>
      <c r="B214" s="63"/>
      <c r="C214" s="63"/>
      <c r="D214" s="64"/>
      <c r="E214" s="66"/>
      <c r="F214" s="109" t="s">
        <v>9149</v>
      </c>
      <c r="G214" s="63"/>
      <c r="H214" s="67"/>
      <c r="I214" s="68"/>
      <c r="J214" s="68"/>
      <c r="K214" s="67" t="s">
        <v>12491</v>
      </c>
      <c r="L214" s="71"/>
      <c r="M214" s="72">
        <v>6501.69287109375</v>
      </c>
      <c r="N214" s="72">
        <v>6132.84912109375</v>
      </c>
      <c r="O214" s="73"/>
      <c r="P214" s="74"/>
      <c r="Q214" s="74"/>
      <c r="R214" s="98"/>
      <c r="S214" s="48">
        <v>6</v>
      </c>
      <c r="T214" s="48">
        <v>0</v>
      </c>
      <c r="U214" s="98"/>
      <c r="V214" s="50"/>
      <c r="W214" s="50"/>
      <c r="X214" s="50"/>
      <c r="Y214" s="50"/>
      <c r="Z214" s="49"/>
      <c r="AA214" s="69">
        <v>214</v>
      </c>
      <c r="AB2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14" s="70"/>
      <c r="AD214" s="86">
        <v>100</v>
      </c>
      <c r="AE214" s="86">
        <v>1918</v>
      </c>
      <c r="AF214" s="86">
        <v>5543</v>
      </c>
      <c r="AG214" s="86">
        <v>5288</v>
      </c>
      <c r="AH214" s="86"/>
      <c r="AI214" s="86" t="s">
        <v>7113</v>
      </c>
      <c r="AJ214" s="86" t="s">
        <v>8218</v>
      </c>
      <c r="AK214" s="86"/>
      <c r="AL214" s="86"/>
      <c r="AM214" s="89">
        <v>43275.360023148147</v>
      </c>
      <c r="AN214" s="86" t="s">
        <v>10559</v>
      </c>
      <c r="AO214" s="93" t="s">
        <v>10771</v>
      </c>
      <c r="AP214" s="86" t="s">
        <v>65</v>
      </c>
      <c r="AQ214" s="48"/>
      <c r="AR214" s="49"/>
      <c r="AS214" s="48"/>
      <c r="AT214" s="49"/>
      <c r="AU214" s="48"/>
      <c r="AV214" s="49"/>
      <c r="AW214" s="48"/>
      <c r="AX214" s="49"/>
      <c r="AY214" s="48"/>
      <c r="AZ214" s="2"/>
      <c r="BA214" s="3"/>
      <c r="BB214" s="3"/>
      <c r="BC214" s="3"/>
      <c r="BD214" s="3"/>
    </row>
    <row r="215" spans="1:56" x14ac:dyDescent="0.25">
      <c r="A215" s="62" t="s">
        <v>312</v>
      </c>
      <c r="B215" s="63"/>
      <c r="C215" s="63"/>
      <c r="D215" s="64"/>
      <c r="E215" s="66"/>
      <c r="F215" s="109" t="s">
        <v>9150</v>
      </c>
      <c r="G215" s="63"/>
      <c r="H215" s="67"/>
      <c r="I215" s="68"/>
      <c r="J215" s="68"/>
      <c r="K215" s="67" t="s">
        <v>12492</v>
      </c>
      <c r="L215" s="71"/>
      <c r="M215" s="72">
        <v>5572.30859375</v>
      </c>
      <c r="N215" s="72">
        <v>4981.34375</v>
      </c>
      <c r="O215" s="73"/>
      <c r="P215" s="74"/>
      <c r="Q215" s="74"/>
      <c r="R215" s="98"/>
      <c r="S215" s="48">
        <v>0</v>
      </c>
      <c r="T215" s="48">
        <v>1</v>
      </c>
      <c r="U215" s="98"/>
      <c r="V215" s="50"/>
      <c r="W215" s="50"/>
      <c r="X215" s="50"/>
      <c r="Y215" s="50"/>
      <c r="Z215" s="49"/>
      <c r="AA215" s="69">
        <v>215</v>
      </c>
      <c r="AB2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15" s="70"/>
      <c r="AD215" s="86">
        <v>133</v>
      </c>
      <c r="AE215" s="86">
        <v>312</v>
      </c>
      <c r="AF215" s="86">
        <v>45396</v>
      </c>
      <c r="AG215" s="86">
        <v>1644</v>
      </c>
      <c r="AH215" s="86"/>
      <c r="AI215" s="86"/>
      <c r="AJ215" s="86" t="s">
        <v>8284</v>
      </c>
      <c r="AK215" s="86"/>
      <c r="AL215" s="86"/>
      <c r="AM215" s="89">
        <v>42813.39203703704</v>
      </c>
      <c r="AN215" s="86" t="s">
        <v>10559</v>
      </c>
      <c r="AO215" s="93" t="s">
        <v>10772</v>
      </c>
      <c r="AP215" s="86" t="s">
        <v>66</v>
      </c>
      <c r="AQ215" s="48">
        <v>0</v>
      </c>
      <c r="AR215" s="49">
        <v>0</v>
      </c>
      <c r="AS215" s="48">
        <v>1</v>
      </c>
      <c r="AT215" s="49">
        <v>10</v>
      </c>
      <c r="AU215" s="48">
        <v>0</v>
      </c>
      <c r="AV215" s="49">
        <v>0</v>
      </c>
      <c r="AW215" s="48">
        <v>9</v>
      </c>
      <c r="AX215" s="49">
        <v>90</v>
      </c>
      <c r="AY215" s="48">
        <v>10</v>
      </c>
      <c r="AZ215" s="2"/>
      <c r="BA215" s="3"/>
      <c r="BB215" s="3"/>
      <c r="BC215" s="3"/>
      <c r="BD215" s="3"/>
    </row>
    <row r="216" spans="1:56" x14ac:dyDescent="0.25">
      <c r="A216" s="62" t="s">
        <v>1426</v>
      </c>
      <c r="B216" s="63"/>
      <c r="C216" s="63"/>
      <c r="D216" s="64"/>
      <c r="E216" s="66"/>
      <c r="F216" s="109" t="s">
        <v>9151</v>
      </c>
      <c r="G216" s="63"/>
      <c r="H216" s="67"/>
      <c r="I216" s="68"/>
      <c r="J216" s="68"/>
      <c r="K216" s="67" t="s">
        <v>12493</v>
      </c>
      <c r="L216" s="71"/>
      <c r="M216" s="72">
        <v>5580.2744140625</v>
      </c>
      <c r="N216" s="72">
        <v>4919.35693359375</v>
      </c>
      <c r="O216" s="73"/>
      <c r="P216" s="74"/>
      <c r="Q216" s="74"/>
      <c r="R216" s="98"/>
      <c r="S216" s="48">
        <v>1</v>
      </c>
      <c r="T216" s="48">
        <v>0</v>
      </c>
      <c r="U216" s="98"/>
      <c r="V216" s="50"/>
      <c r="W216" s="50"/>
      <c r="X216" s="50"/>
      <c r="Y216" s="50"/>
      <c r="Z216" s="49"/>
      <c r="AA216" s="69">
        <v>216</v>
      </c>
      <c r="AB2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16" s="70"/>
      <c r="AD216" s="86">
        <v>710</v>
      </c>
      <c r="AE216" s="86">
        <v>135</v>
      </c>
      <c r="AF216" s="86">
        <v>9664</v>
      </c>
      <c r="AG216" s="86">
        <v>5053</v>
      </c>
      <c r="AH216" s="86"/>
      <c r="AI216" s="86" t="s">
        <v>7114</v>
      </c>
      <c r="AJ216" s="86" t="s">
        <v>8285</v>
      </c>
      <c r="AK216" s="86"/>
      <c r="AL216" s="86"/>
      <c r="AM216" s="89">
        <v>41772.641840277778</v>
      </c>
      <c r="AN216" s="86" t="s">
        <v>10559</v>
      </c>
      <c r="AO216" s="93" t="s">
        <v>10773</v>
      </c>
      <c r="AP216" s="86" t="s">
        <v>65</v>
      </c>
      <c r="AQ216" s="48"/>
      <c r="AR216" s="49"/>
      <c r="AS216" s="48"/>
      <c r="AT216" s="49"/>
      <c r="AU216" s="48"/>
      <c r="AV216" s="49"/>
      <c r="AW216" s="48"/>
      <c r="AX216" s="49"/>
      <c r="AY216" s="48"/>
      <c r="AZ216" s="2"/>
      <c r="BA216" s="3"/>
      <c r="BB216" s="3"/>
      <c r="BC216" s="3"/>
      <c r="BD216" s="3"/>
    </row>
    <row r="217" spans="1:56" x14ac:dyDescent="0.25">
      <c r="A217" s="62" t="s">
        <v>313</v>
      </c>
      <c r="B217" s="63"/>
      <c r="C217" s="63"/>
      <c r="D217" s="64"/>
      <c r="E217" s="66"/>
      <c r="F217" s="109" t="s">
        <v>8949</v>
      </c>
      <c r="G217" s="63"/>
      <c r="H217" s="67"/>
      <c r="I217" s="68"/>
      <c r="J217" s="68"/>
      <c r="K217" s="67" t="s">
        <v>12494</v>
      </c>
      <c r="L217" s="71"/>
      <c r="M217" s="72">
        <v>5533.24951171875</v>
      </c>
      <c r="N217" s="72">
        <v>4994.66259765625</v>
      </c>
      <c r="O217" s="73"/>
      <c r="P217" s="74"/>
      <c r="Q217" s="74"/>
      <c r="R217" s="98"/>
      <c r="S217" s="48">
        <v>0</v>
      </c>
      <c r="T217" s="48">
        <v>1</v>
      </c>
      <c r="U217" s="98"/>
      <c r="V217" s="50"/>
      <c r="W217" s="50"/>
      <c r="X217" s="50"/>
      <c r="Y217" s="50"/>
      <c r="Z217" s="49"/>
      <c r="AA217" s="69">
        <v>217</v>
      </c>
      <c r="AB2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17" s="70"/>
      <c r="AD217" s="86">
        <v>7</v>
      </c>
      <c r="AE217" s="86">
        <v>2</v>
      </c>
      <c r="AF217" s="86">
        <v>61</v>
      </c>
      <c r="AG217" s="86">
        <v>3</v>
      </c>
      <c r="AH217" s="86"/>
      <c r="AI217" s="86"/>
      <c r="AJ217" s="86"/>
      <c r="AK217" s="86"/>
      <c r="AL217" s="86"/>
      <c r="AM217" s="89">
        <v>44076.558252314811</v>
      </c>
      <c r="AN217" s="86" t="s">
        <v>10559</v>
      </c>
      <c r="AO217" s="93" t="s">
        <v>10774</v>
      </c>
      <c r="AP217" s="86" t="s">
        <v>66</v>
      </c>
      <c r="AQ217" s="48">
        <v>0</v>
      </c>
      <c r="AR217" s="49">
        <v>0</v>
      </c>
      <c r="AS217" s="48">
        <v>2</v>
      </c>
      <c r="AT217" s="49">
        <v>8.695652173913043</v>
      </c>
      <c r="AU217" s="48">
        <v>0</v>
      </c>
      <c r="AV217" s="49">
        <v>0</v>
      </c>
      <c r="AW217" s="48">
        <v>21</v>
      </c>
      <c r="AX217" s="49">
        <v>91.304347826086953</v>
      </c>
      <c r="AY217" s="48">
        <v>23</v>
      </c>
      <c r="AZ217" s="2"/>
      <c r="BA217" s="3"/>
      <c r="BB217" s="3"/>
      <c r="BC217" s="3"/>
      <c r="BD217" s="3"/>
    </row>
    <row r="218" spans="1:56" x14ac:dyDescent="0.25">
      <c r="A218" s="62" t="s">
        <v>1427</v>
      </c>
      <c r="B218" s="63"/>
      <c r="C218" s="63"/>
      <c r="D218" s="64"/>
      <c r="E218" s="66"/>
      <c r="F218" s="109" t="s">
        <v>9152</v>
      </c>
      <c r="G218" s="63"/>
      <c r="H218" s="67"/>
      <c r="I218" s="68"/>
      <c r="J218" s="68"/>
      <c r="K218" s="67" t="s">
        <v>12495</v>
      </c>
      <c r="L218" s="71"/>
      <c r="M218" s="72">
        <v>5562.185546875</v>
      </c>
      <c r="N218" s="72">
        <v>4945.6630859375</v>
      </c>
      <c r="O218" s="73"/>
      <c r="P218" s="74"/>
      <c r="Q218" s="74"/>
      <c r="R218" s="98"/>
      <c r="S218" s="48">
        <v>1</v>
      </c>
      <c r="T218" s="48">
        <v>0</v>
      </c>
      <c r="U218" s="98"/>
      <c r="V218" s="50"/>
      <c r="W218" s="50"/>
      <c r="X218" s="50"/>
      <c r="Y218" s="50"/>
      <c r="Z218" s="49"/>
      <c r="AA218" s="69">
        <v>218</v>
      </c>
      <c r="AB2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18" s="70"/>
      <c r="AD218" s="86">
        <v>4590</v>
      </c>
      <c r="AE218" s="86">
        <v>2549</v>
      </c>
      <c r="AF218" s="86">
        <v>5569</v>
      </c>
      <c r="AG218" s="86">
        <v>5515</v>
      </c>
      <c r="AH218" s="86"/>
      <c r="AI218" s="86" t="s">
        <v>7115</v>
      </c>
      <c r="AJ218" s="86" t="s">
        <v>8286</v>
      </c>
      <c r="AK218" s="86"/>
      <c r="AL218" s="86"/>
      <c r="AM218" s="89">
        <v>43828.4528587963</v>
      </c>
      <c r="AN218" s="86" t="s">
        <v>10559</v>
      </c>
      <c r="AO218" s="93" t="s">
        <v>10775</v>
      </c>
      <c r="AP218" s="86" t="s">
        <v>65</v>
      </c>
      <c r="AQ218" s="48"/>
      <c r="AR218" s="49"/>
      <c r="AS218" s="48"/>
      <c r="AT218" s="49"/>
      <c r="AU218" s="48"/>
      <c r="AV218" s="49"/>
      <c r="AW218" s="48"/>
      <c r="AX218" s="49"/>
      <c r="AY218" s="48"/>
      <c r="AZ218" s="2"/>
      <c r="BA218" s="3"/>
      <c r="BB218" s="3"/>
      <c r="BC218" s="3"/>
      <c r="BD218" s="3"/>
    </row>
    <row r="219" spans="1:56" x14ac:dyDescent="0.25">
      <c r="A219" s="62" t="s">
        <v>314</v>
      </c>
      <c r="B219" s="63"/>
      <c r="C219" s="63"/>
      <c r="D219" s="64"/>
      <c r="E219" s="66"/>
      <c r="F219" s="109" t="s">
        <v>9153</v>
      </c>
      <c r="G219" s="63"/>
      <c r="H219" s="67"/>
      <c r="I219" s="68"/>
      <c r="J219" s="68"/>
      <c r="K219" s="67" t="s">
        <v>12496</v>
      </c>
      <c r="L219" s="71"/>
      <c r="M219" s="72">
        <v>5914.70068359375</v>
      </c>
      <c r="N219" s="72">
        <v>7714.861328125</v>
      </c>
      <c r="O219" s="73"/>
      <c r="P219" s="74"/>
      <c r="Q219" s="74"/>
      <c r="R219" s="98"/>
      <c r="S219" s="48">
        <v>0</v>
      </c>
      <c r="T219" s="48">
        <v>1</v>
      </c>
      <c r="U219" s="98"/>
      <c r="V219" s="50"/>
      <c r="W219" s="50"/>
      <c r="X219" s="50"/>
      <c r="Y219" s="50"/>
      <c r="Z219" s="49"/>
      <c r="AA219" s="69">
        <v>219</v>
      </c>
      <c r="AB2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19" s="70"/>
      <c r="AD219" s="86">
        <v>497</v>
      </c>
      <c r="AE219" s="86">
        <v>903</v>
      </c>
      <c r="AF219" s="86">
        <v>52978</v>
      </c>
      <c r="AG219" s="86">
        <v>24480</v>
      </c>
      <c r="AH219" s="86"/>
      <c r="AI219" s="86" t="s">
        <v>7116</v>
      </c>
      <c r="AJ219" s="86" t="s">
        <v>8287</v>
      </c>
      <c r="AK219" s="86"/>
      <c r="AL219" s="86"/>
      <c r="AM219" s="89">
        <v>41686.841296296298</v>
      </c>
      <c r="AN219" s="86" t="s">
        <v>10559</v>
      </c>
      <c r="AO219" s="93" t="s">
        <v>10776</v>
      </c>
      <c r="AP219" s="86" t="s">
        <v>66</v>
      </c>
      <c r="AQ219" s="48">
        <v>0</v>
      </c>
      <c r="AR219" s="49">
        <v>0</v>
      </c>
      <c r="AS219" s="48">
        <v>0</v>
      </c>
      <c r="AT219" s="49">
        <v>0</v>
      </c>
      <c r="AU219" s="48">
        <v>0</v>
      </c>
      <c r="AV219" s="49">
        <v>0</v>
      </c>
      <c r="AW219" s="48">
        <v>20</v>
      </c>
      <c r="AX219" s="49">
        <v>100</v>
      </c>
      <c r="AY219" s="48">
        <v>20</v>
      </c>
      <c r="AZ219" s="2"/>
      <c r="BA219" s="3"/>
      <c r="BB219" s="3"/>
      <c r="BC219" s="3"/>
      <c r="BD219" s="3"/>
    </row>
    <row r="220" spans="1:56" x14ac:dyDescent="0.25">
      <c r="A220" s="62" t="s">
        <v>1428</v>
      </c>
      <c r="B220" s="63"/>
      <c r="C220" s="63"/>
      <c r="D220" s="64"/>
      <c r="E220" s="66"/>
      <c r="F220" s="109" t="s">
        <v>9154</v>
      </c>
      <c r="G220" s="63"/>
      <c r="H220" s="67"/>
      <c r="I220" s="68"/>
      <c r="J220" s="68"/>
      <c r="K220" s="67" t="s">
        <v>12497</v>
      </c>
      <c r="L220" s="71"/>
      <c r="M220" s="72">
        <v>5489.87451171875</v>
      </c>
      <c r="N220" s="72">
        <v>6627.8193359375</v>
      </c>
      <c r="O220" s="73"/>
      <c r="P220" s="74"/>
      <c r="Q220" s="74"/>
      <c r="R220" s="98"/>
      <c r="S220" s="48">
        <v>10</v>
      </c>
      <c r="T220" s="48">
        <v>0</v>
      </c>
      <c r="U220" s="98"/>
      <c r="V220" s="50"/>
      <c r="W220" s="50"/>
      <c r="X220" s="50"/>
      <c r="Y220" s="50"/>
      <c r="Z220" s="49"/>
      <c r="AA220" s="69">
        <v>220</v>
      </c>
      <c r="AB2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20" s="70"/>
      <c r="AD220" s="86">
        <v>728</v>
      </c>
      <c r="AE220" s="86">
        <v>316</v>
      </c>
      <c r="AF220" s="86">
        <v>418</v>
      </c>
      <c r="AG220" s="86">
        <v>42707</v>
      </c>
      <c r="AH220" s="86"/>
      <c r="AI220" s="86" t="s">
        <v>7117</v>
      </c>
      <c r="AJ220" s="86" t="s">
        <v>8288</v>
      </c>
      <c r="AK220" s="86"/>
      <c r="AL220" s="86"/>
      <c r="AM220" s="89">
        <v>43325.523935185185</v>
      </c>
      <c r="AN220" s="86" t="s">
        <v>10559</v>
      </c>
      <c r="AO220" s="93" t="s">
        <v>10777</v>
      </c>
      <c r="AP220" s="86" t="s">
        <v>65</v>
      </c>
      <c r="AQ220" s="48"/>
      <c r="AR220" s="49"/>
      <c r="AS220" s="48"/>
      <c r="AT220" s="49"/>
      <c r="AU220" s="48"/>
      <c r="AV220" s="49"/>
      <c r="AW220" s="48"/>
      <c r="AX220" s="49"/>
      <c r="AY220" s="48"/>
      <c r="AZ220" s="2"/>
      <c r="BA220" s="3"/>
      <c r="BB220" s="3"/>
      <c r="BC220" s="3"/>
      <c r="BD220" s="3"/>
    </row>
    <row r="221" spans="1:56" x14ac:dyDescent="0.25">
      <c r="A221" s="62" t="s">
        <v>315</v>
      </c>
      <c r="B221" s="63"/>
      <c r="C221" s="63"/>
      <c r="D221" s="64"/>
      <c r="E221" s="66"/>
      <c r="F221" s="109" t="s">
        <v>9155</v>
      </c>
      <c r="G221" s="63"/>
      <c r="H221" s="67"/>
      <c r="I221" s="68"/>
      <c r="J221" s="68"/>
      <c r="K221" s="67" t="s">
        <v>12498</v>
      </c>
      <c r="L221" s="71"/>
      <c r="M221" s="72">
        <v>5552.43603515625</v>
      </c>
      <c r="N221" s="72">
        <v>4846.525390625</v>
      </c>
      <c r="O221" s="73"/>
      <c r="P221" s="74"/>
      <c r="Q221" s="74"/>
      <c r="R221" s="98"/>
      <c r="S221" s="48">
        <v>0</v>
      </c>
      <c r="T221" s="48">
        <v>1</v>
      </c>
      <c r="U221" s="98"/>
      <c r="V221" s="50"/>
      <c r="W221" s="50"/>
      <c r="X221" s="50"/>
      <c r="Y221" s="50"/>
      <c r="Z221" s="49"/>
      <c r="AA221" s="69">
        <v>221</v>
      </c>
      <c r="AB2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21" s="70"/>
      <c r="AD221" s="86">
        <v>12</v>
      </c>
      <c r="AE221" s="86">
        <v>6</v>
      </c>
      <c r="AF221" s="86">
        <v>255</v>
      </c>
      <c r="AG221" s="86">
        <v>215</v>
      </c>
      <c r="AH221" s="86"/>
      <c r="AI221" s="86" t="s">
        <v>7118</v>
      </c>
      <c r="AJ221" s="86"/>
      <c r="AK221" s="86"/>
      <c r="AL221" s="86"/>
      <c r="AM221" s="89">
        <v>44074.46361111111</v>
      </c>
      <c r="AN221" s="86" t="s">
        <v>10559</v>
      </c>
      <c r="AO221" s="93" t="s">
        <v>10778</v>
      </c>
      <c r="AP221" s="86" t="s">
        <v>66</v>
      </c>
      <c r="AQ221" s="48">
        <v>0</v>
      </c>
      <c r="AR221" s="49">
        <v>0</v>
      </c>
      <c r="AS221" s="48">
        <v>0</v>
      </c>
      <c r="AT221" s="49">
        <v>0</v>
      </c>
      <c r="AU221" s="48">
        <v>0</v>
      </c>
      <c r="AV221" s="49">
        <v>0</v>
      </c>
      <c r="AW221" s="48">
        <v>37</v>
      </c>
      <c r="AX221" s="49">
        <v>100</v>
      </c>
      <c r="AY221" s="48">
        <v>37</v>
      </c>
      <c r="AZ221" s="2"/>
      <c r="BA221" s="3"/>
      <c r="BB221" s="3"/>
      <c r="BC221" s="3"/>
      <c r="BD221" s="3"/>
    </row>
    <row r="222" spans="1:56" x14ac:dyDescent="0.25">
      <c r="A222" s="62" t="s">
        <v>316</v>
      </c>
      <c r="B222" s="63"/>
      <c r="C222" s="63"/>
      <c r="D222" s="64"/>
      <c r="E222" s="66"/>
      <c r="F222" s="109" t="s">
        <v>9156</v>
      </c>
      <c r="G222" s="63"/>
      <c r="H222" s="67"/>
      <c r="I222" s="68"/>
      <c r="J222" s="68"/>
      <c r="K222" s="67" t="s">
        <v>12499</v>
      </c>
      <c r="L222" s="71"/>
      <c r="M222" s="72">
        <v>5580.68701171875</v>
      </c>
      <c r="N222" s="72">
        <v>5033.353515625</v>
      </c>
      <c r="O222" s="73"/>
      <c r="P222" s="74"/>
      <c r="Q222" s="74"/>
      <c r="R222" s="98"/>
      <c r="S222" s="48">
        <v>0</v>
      </c>
      <c r="T222" s="48">
        <v>1</v>
      </c>
      <c r="U222" s="98"/>
      <c r="V222" s="50"/>
      <c r="W222" s="50"/>
      <c r="X222" s="50"/>
      <c r="Y222" s="50"/>
      <c r="Z222" s="49"/>
      <c r="AA222" s="69">
        <v>222</v>
      </c>
      <c r="AB2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22" s="70"/>
      <c r="AD222" s="86">
        <v>8</v>
      </c>
      <c r="AE222" s="86">
        <v>2</v>
      </c>
      <c r="AF222" s="86">
        <v>116</v>
      </c>
      <c r="AG222" s="86">
        <v>44</v>
      </c>
      <c r="AH222" s="86"/>
      <c r="AI222" s="86" t="s">
        <v>7119</v>
      </c>
      <c r="AJ222" s="86" t="s">
        <v>8218</v>
      </c>
      <c r="AK222" s="86"/>
      <c r="AL222" s="86"/>
      <c r="AM222" s="89">
        <v>44075.343043981484</v>
      </c>
      <c r="AN222" s="86" t="s">
        <v>10559</v>
      </c>
      <c r="AO222" s="93" t="s">
        <v>10779</v>
      </c>
      <c r="AP222" s="86" t="s">
        <v>66</v>
      </c>
      <c r="AQ222" s="48">
        <v>0</v>
      </c>
      <c r="AR222" s="49">
        <v>0</v>
      </c>
      <c r="AS222" s="48">
        <v>0</v>
      </c>
      <c r="AT222" s="49">
        <v>0</v>
      </c>
      <c r="AU222" s="48">
        <v>0</v>
      </c>
      <c r="AV222" s="49">
        <v>0</v>
      </c>
      <c r="AW222" s="48">
        <v>18</v>
      </c>
      <c r="AX222" s="49">
        <v>100</v>
      </c>
      <c r="AY222" s="48">
        <v>18</v>
      </c>
      <c r="AZ222" s="2"/>
      <c r="BA222" s="3"/>
      <c r="BB222" s="3"/>
      <c r="BC222" s="3"/>
      <c r="BD222" s="3"/>
    </row>
    <row r="223" spans="1:56" x14ac:dyDescent="0.25">
      <c r="A223" s="62" t="s">
        <v>1429</v>
      </c>
      <c r="B223" s="63"/>
      <c r="C223" s="63"/>
      <c r="D223" s="64"/>
      <c r="E223" s="66"/>
      <c r="F223" s="109" t="s">
        <v>9157</v>
      </c>
      <c r="G223" s="63"/>
      <c r="H223" s="67"/>
      <c r="I223" s="68"/>
      <c r="J223" s="68"/>
      <c r="K223" s="67" t="s">
        <v>12500</v>
      </c>
      <c r="L223" s="71"/>
      <c r="M223" s="72">
        <v>5554.2568359375</v>
      </c>
      <c r="N223" s="72">
        <v>4996.56591796875</v>
      </c>
      <c r="O223" s="73"/>
      <c r="P223" s="74"/>
      <c r="Q223" s="74"/>
      <c r="R223" s="98"/>
      <c r="S223" s="48">
        <v>1</v>
      </c>
      <c r="T223" s="48">
        <v>0</v>
      </c>
      <c r="U223" s="98"/>
      <c r="V223" s="50"/>
      <c r="W223" s="50"/>
      <c r="X223" s="50"/>
      <c r="Y223" s="50"/>
      <c r="Z223" s="49"/>
      <c r="AA223" s="69">
        <v>223</v>
      </c>
      <c r="AB2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23" s="70"/>
      <c r="AD223" s="86">
        <v>305</v>
      </c>
      <c r="AE223" s="86">
        <v>2931</v>
      </c>
      <c r="AF223" s="86">
        <v>429</v>
      </c>
      <c r="AG223" s="86">
        <v>892</v>
      </c>
      <c r="AH223" s="86"/>
      <c r="AI223" s="86" t="s">
        <v>7120</v>
      </c>
      <c r="AJ223" s="86" t="s">
        <v>8202</v>
      </c>
      <c r="AK223" s="86"/>
      <c r="AL223" s="86"/>
      <c r="AM223" s="89">
        <v>42646.714548611111</v>
      </c>
      <c r="AN223" s="86" t="s">
        <v>10559</v>
      </c>
      <c r="AO223" s="93" t="s">
        <v>10780</v>
      </c>
      <c r="AP223" s="86" t="s">
        <v>65</v>
      </c>
      <c r="AQ223" s="48"/>
      <c r="AR223" s="49"/>
      <c r="AS223" s="48"/>
      <c r="AT223" s="49"/>
      <c r="AU223" s="48"/>
      <c r="AV223" s="49"/>
      <c r="AW223" s="48"/>
      <c r="AX223" s="49"/>
      <c r="AY223" s="48"/>
      <c r="AZ223" s="2"/>
      <c r="BA223" s="3"/>
      <c r="BB223" s="3"/>
      <c r="BC223" s="3"/>
      <c r="BD223" s="3"/>
    </row>
    <row r="224" spans="1:56" x14ac:dyDescent="0.25">
      <c r="A224" s="62" t="s">
        <v>317</v>
      </c>
      <c r="B224" s="63"/>
      <c r="C224" s="63"/>
      <c r="D224" s="64"/>
      <c r="E224" s="66"/>
      <c r="F224" s="109" t="s">
        <v>8949</v>
      </c>
      <c r="G224" s="63"/>
      <c r="H224" s="67"/>
      <c r="I224" s="68"/>
      <c r="J224" s="68"/>
      <c r="K224" s="67" t="s">
        <v>12501</v>
      </c>
      <c r="L224" s="71"/>
      <c r="M224" s="72">
        <v>4013.45703125</v>
      </c>
      <c r="N224" s="72">
        <v>3642.51953125</v>
      </c>
      <c r="O224" s="73"/>
      <c r="P224" s="74"/>
      <c r="Q224" s="74"/>
      <c r="R224" s="98"/>
      <c r="S224" s="48">
        <v>0</v>
      </c>
      <c r="T224" s="48">
        <v>10</v>
      </c>
      <c r="U224" s="98"/>
      <c r="V224" s="50"/>
      <c r="W224" s="50"/>
      <c r="X224" s="50"/>
      <c r="Y224" s="50"/>
      <c r="Z224" s="49"/>
      <c r="AA224" s="69">
        <v>224</v>
      </c>
      <c r="AB2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24" s="70"/>
      <c r="AD224" s="86">
        <v>19</v>
      </c>
      <c r="AE224" s="86">
        <v>7</v>
      </c>
      <c r="AF224" s="86">
        <v>25</v>
      </c>
      <c r="AG224" s="86">
        <v>125</v>
      </c>
      <c r="AH224" s="86"/>
      <c r="AI224" s="86"/>
      <c r="AJ224" s="86"/>
      <c r="AK224" s="86"/>
      <c r="AL224" s="86"/>
      <c r="AM224" s="89">
        <v>42492.433495370373</v>
      </c>
      <c r="AN224" s="86" t="s">
        <v>10559</v>
      </c>
      <c r="AO224" s="93" t="s">
        <v>10781</v>
      </c>
      <c r="AP224" s="86" t="s">
        <v>66</v>
      </c>
      <c r="AQ224" s="48">
        <v>1</v>
      </c>
      <c r="AR224" s="49">
        <v>1.4705882352941178</v>
      </c>
      <c r="AS224" s="48">
        <v>1</v>
      </c>
      <c r="AT224" s="49">
        <v>1.4705882352941178</v>
      </c>
      <c r="AU224" s="48">
        <v>0</v>
      </c>
      <c r="AV224" s="49">
        <v>0</v>
      </c>
      <c r="AW224" s="48">
        <v>66</v>
      </c>
      <c r="AX224" s="49">
        <v>97.058823529411768</v>
      </c>
      <c r="AY224" s="48">
        <v>68</v>
      </c>
      <c r="AZ224" s="2"/>
      <c r="BA224" s="3"/>
      <c r="BB224" s="3"/>
      <c r="BC224" s="3"/>
      <c r="BD224" s="3"/>
    </row>
    <row r="225" spans="1:56" x14ac:dyDescent="0.25">
      <c r="A225" s="62" t="s">
        <v>1430</v>
      </c>
      <c r="B225" s="63"/>
      <c r="C225" s="63"/>
      <c r="D225" s="64"/>
      <c r="E225" s="66"/>
      <c r="F225" s="109" t="s">
        <v>9158</v>
      </c>
      <c r="G225" s="63"/>
      <c r="H225" s="67"/>
      <c r="I225" s="68"/>
      <c r="J225" s="68"/>
      <c r="K225" s="67" t="s">
        <v>12502</v>
      </c>
      <c r="L225" s="71"/>
      <c r="M225" s="72">
        <v>2999.11376953125</v>
      </c>
      <c r="N225" s="72">
        <v>2876.876953125</v>
      </c>
      <c r="O225" s="73"/>
      <c r="P225" s="74"/>
      <c r="Q225" s="74"/>
      <c r="R225" s="98"/>
      <c r="S225" s="48">
        <v>1</v>
      </c>
      <c r="T225" s="48">
        <v>0</v>
      </c>
      <c r="U225" s="98"/>
      <c r="V225" s="50"/>
      <c r="W225" s="50"/>
      <c r="X225" s="50"/>
      <c r="Y225" s="50"/>
      <c r="Z225" s="49"/>
      <c r="AA225" s="69">
        <v>225</v>
      </c>
      <c r="AB2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25" s="70"/>
      <c r="AD225" s="86">
        <v>194</v>
      </c>
      <c r="AE225" s="86">
        <v>17</v>
      </c>
      <c r="AF225" s="86">
        <v>183</v>
      </c>
      <c r="AG225" s="86">
        <v>32</v>
      </c>
      <c r="AH225" s="86"/>
      <c r="AI225" s="86" t="s">
        <v>7121</v>
      </c>
      <c r="AJ225" s="86" t="s">
        <v>8204</v>
      </c>
      <c r="AK225" s="93" t="s">
        <v>8740</v>
      </c>
      <c r="AL225" s="86"/>
      <c r="AM225" s="89">
        <v>42340.609502314815</v>
      </c>
      <c r="AN225" s="86" t="s">
        <v>10559</v>
      </c>
      <c r="AO225" s="93" t="s">
        <v>10782</v>
      </c>
      <c r="AP225" s="86" t="s">
        <v>65</v>
      </c>
      <c r="AQ225" s="48"/>
      <c r="AR225" s="49"/>
      <c r="AS225" s="48"/>
      <c r="AT225" s="49"/>
      <c r="AU225" s="48"/>
      <c r="AV225" s="49"/>
      <c r="AW225" s="48"/>
      <c r="AX225" s="49"/>
      <c r="AY225" s="48"/>
      <c r="AZ225" s="2"/>
      <c r="BA225" s="3"/>
      <c r="BB225" s="3"/>
      <c r="BC225" s="3"/>
      <c r="BD225" s="3"/>
    </row>
    <row r="226" spans="1:56" x14ac:dyDescent="0.25">
      <c r="A226" s="62" t="s">
        <v>1431</v>
      </c>
      <c r="B226" s="63"/>
      <c r="C226" s="63"/>
      <c r="D226" s="64"/>
      <c r="E226" s="66"/>
      <c r="F226" s="109" t="s">
        <v>9159</v>
      </c>
      <c r="G226" s="63"/>
      <c r="H226" s="67"/>
      <c r="I226" s="68"/>
      <c r="J226" s="68"/>
      <c r="K226" s="67" t="s">
        <v>12503</v>
      </c>
      <c r="L226" s="71"/>
      <c r="M226" s="72">
        <v>2742.189208984375</v>
      </c>
      <c r="N226" s="72">
        <v>4246.65869140625</v>
      </c>
      <c r="O226" s="73"/>
      <c r="P226" s="74"/>
      <c r="Q226" s="74"/>
      <c r="R226" s="98"/>
      <c r="S226" s="48">
        <v>5</v>
      </c>
      <c r="T226" s="48">
        <v>0</v>
      </c>
      <c r="U226" s="98"/>
      <c r="V226" s="50"/>
      <c r="W226" s="50"/>
      <c r="X226" s="50"/>
      <c r="Y226" s="50"/>
      <c r="Z226" s="49"/>
      <c r="AA226" s="69">
        <v>226</v>
      </c>
      <c r="AB2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26" s="70"/>
      <c r="AD226" s="86">
        <v>65</v>
      </c>
      <c r="AE226" s="86">
        <v>21920</v>
      </c>
      <c r="AF226" s="86">
        <v>9452</v>
      </c>
      <c r="AG226" s="86">
        <v>2664</v>
      </c>
      <c r="AH226" s="86"/>
      <c r="AI226" s="86" t="s">
        <v>7122</v>
      </c>
      <c r="AJ226" s="86" t="s">
        <v>8289</v>
      </c>
      <c r="AK226" s="93" t="s">
        <v>8741</v>
      </c>
      <c r="AL226" s="86"/>
      <c r="AM226" s="89">
        <v>43646.754074074073</v>
      </c>
      <c r="AN226" s="86" t="s">
        <v>10559</v>
      </c>
      <c r="AO226" s="93" t="s">
        <v>10783</v>
      </c>
      <c r="AP226" s="86" t="s">
        <v>65</v>
      </c>
      <c r="AQ226" s="48"/>
      <c r="AR226" s="49"/>
      <c r="AS226" s="48"/>
      <c r="AT226" s="49"/>
      <c r="AU226" s="48"/>
      <c r="AV226" s="49"/>
      <c r="AW226" s="48"/>
      <c r="AX226" s="49"/>
      <c r="AY226" s="48"/>
      <c r="AZ226" s="2"/>
      <c r="BA226" s="3"/>
      <c r="BB226" s="3"/>
      <c r="BC226" s="3"/>
      <c r="BD226" s="3"/>
    </row>
    <row r="227" spans="1:56" x14ac:dyDescent="0.25">
      <c r="A227" s="62" t="s">
        <v>1432</v>
      </c>
      <c r="B227" s="63"/>
      <c r="C227" s="63"/>
      <c r="D227" s="64"/>
      <c r="E227" s="66"/>
      <c r="F227" s="109" t="s">
        <v>9160</v>
      </c>
      <c r="G227" s="63"/>
      <c r="H227" s="67"/>
      <c r="I227" s="68"/>
      <c r="J227" s="68"/>
      <c r="K227" s="67" t="s">
        <v>12504</v>
      </c>
      <c r="L227" s="71"/>
      <c r="M227" s="72">
        <v>3705.507080078125</v>
      </c>
      <c r="N227" s="72">
        <v>2410.689697265625</v>
      </c>
      <c r="O227" s="73"/>
      <c r="P227" s="74"/>
      <c r="Q227" s="74"/>
      <c r="R227" s="98"/>
      <c r="S227" s="48">
        <v>3</v>
      </c>
      <c r="T227" s="48">
        <v>0</v>
      </c>
      <c r="U227" s="98"/>
      <c r="V227" s="50"/>
      <c r="W227" s="50"/>
      <c r="X227" s="50"/>
      <c r="Y227" s="50"/>
      <c r="Z227" s="49"/>
      <c r="AA227" s="69">
        <v>227</v>
      </c>
      <c r="AB2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27" s="70"/>
      <c r="AD227" s="86">
        <v>298</v>
      </c>
      <c r="AE227" s="86">
        <v>1021592</v>
      </c>
      <c r="AF227" s="86">
        <v>42118</v>
      </c>
      <c r="AG227" s="86">
        <v>32696</v>
      </c>
      <c r="AH227" s="86"/>
      <c r="AI227" s="86" t="s">
        <v>7123</v>
      </c>
      <c r="AJ227" s="86" t="s">
        <v>8245</v>
      </c>
      <c r="AK227" s="93" t="s">
        <v>8742</v>
      </c>
      <c r="AL227" s="86"/>
      <c r="AM227" s="89">
        <v>40008.272615740738</v>
      </c>
      <c r="AN227" s="86" t="s">
        <v>10559</v>
      </c>
      <c r="AO227" s="93" t="s">
        <v>10784</v>
      </c>
      <c r="AP227" s="86" t="s">
        <v>65</v>
      </c>
      <c r="AQ227" s="48"/>
      <c r="AR227" s="49"/>
      <c r="AS227" s="48"/>
      <c r="AT227" s="49"/>
      <c r="AU227" s="48"/>
      <c r="AV227" s="49"/>
      <c r="AW227" s="48"/>
      <c r="AX227" s="49"/>
      <c r="AY227" s="48"/>
      <c r="AZ227" s="2"/>
      <c r="BA227" s="3"/>
      <c r="BB227" s="3"/>
      <c r="BC227" s="3"/>
      <c r="BD227" s="3"/>
    </row>
    <row r="228" spans="1:56" x14ac:dyDescent="0.25">
      <c r="A228" s="62" t="s">
        <v>1433</v>
      </c>
      <c r="B228" s="63"/>
      <c r="C228" s="63"/>
      <c r="D228" s="64"/>
      <c r="E228" s="66"/>
      <c r="F228" s="109" t="s">
        <v>9161</v>
      </c>
      <c r="G228" s="63"/>
      <c r="H228" s="67"/>
      <c r="I228" s="68"/>
      <c r="J228" s="68"/>
      <c r="K228" s="67" t="s">
        <v>12505</v>
      </c>
      <c r="L228" s="71"/>
      <c r="M228" s="72">
        <v>2997.952392578125</v>
      </c>
      <c r="N228" s="72">
        <v>3479.671875</v>
      </c>
      <c r="O228" s="73"/>
      <c r="P228" s="74"/>
      <c r="Q228" s="74"/>
      <c r="R228" s="98"/>
      <c r="S228" s="48">
        <v>4</v>
      </c>
      <c r="T228" s="48">
        <v>0</v>
      </c>
      <c r="U228" s="98"/>
      <c r="V228" s="50"/>
      <c r="W228" s="50"/>
      <c r="X228" s="50"/>
      <c r="Y228" s="50"/>
      <c r="Z228" s="49"/>
      <c r="AA228" s="69">
        <v>228</v>
      </c>
      <c r="AB2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28" s="70"/>
      <c r="AD228" s="86">
        <v>843</v>
      </c>
      <c r="AE228" s="86">
        <v>1372750</v>
      </c>
      <c r="AF228" s="86">
        <v>45060</v>
      </c>
      <c r="AG228" s="86">
        <v>3751</v>
      </c>
      <c r="AH228" s="86"/>
      <c r="AI228" s="86" t="s">
        <v>7124</v>
      </c>
      <c r="AJ228" s="86"/>
      <c r="AK228" s="93" t="s">
        <v>8743</v>
      </c>
      <c r="AL228" s="86"/>
      <c r="AM228" s="89">
        <v>39980.446863425925</v>
      </c>
      <c r="AN228" s="86" t="s">
        <v>10559</v>
      </c>
      <c r="AO228" s="93" t="s">
        <v>10785</v>
      </c>
      <c r="AP228" s="86" t="s">
        <v>65</v>
      </c>
      <c r="AQ228" s="48"/>
      <c r="AR228" s="49"/>
      <c r="AS228" s="48"/>
      <c r="AT228" s="49"/>
      <c r="AU228" s="48"/>
      <c r="AV228" s="49"/>
      <c r="AW228" s="48"/>
      <c r="AX228" s="49"/>
      <c r="AY228" s="48"/>
      <c r="AZ228" s="2"/>
      <c r="BA228" s="3"/>
      <c r="BB228" s="3"/>
      <c r="BC228" s="3"/>
      <c r="BD228" s="3"/>
    </row>
    <row r="229" spans="1:56" x14ac:dyDescent="0.25">
      <c r="A229" s="62" t="s">
        <v>1336</v>
      </c>
      <c r="B229" s="63"/>
      <c r="C229" s="63"/>
      <c r="D229" s="64"/>
      <c r="E229" s="66"/>
      <c r="F229" s="109" t="s">
        <v>9162</v>
      </c>
      <c r="G229" s="63"/>
      <c r="H229" s="67"/>
      <c r="I229" s="68"/>
      <c r="J229" s="68"/>
      <c r="K229" s="67" t="s">
        <v>12506</v>
      </c>
      <c r="L229" s="71"/>
      <c r="M229" s="72">
        <v>3839.703857421875</v>
      </c>
      <c r="N229" s="72">
        <v>2466.23974609375</v>
      </c>
      <c r="O229" s="73"/>
      <c r="P229" s="74"/>
      <c r="Q229" s="74"/>
      <c r="R229" s="98"/>
      <c r="S229" s="48">
        <v>19</v>
      </c>
      <c r="T229" s="48">
        <v>3</v>
      </c>
      <c r="U229" s="98"/>
      <c r="V229" s="50"/>
      <c r="W229" s="50"/>
      <c r="X229" s="50"/>
      <c r="Y229" s="50"/>
      <c r="Z229" s="49"/>
      <c r="AA229" s="69">
        <v>229</v>
      </c>
      <c r="AB2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29" s="70"/>
      <c r="AD229" s="86">
        <v>4235</v>
      </c>
      <c r="AE229" s="86">
        <v>5117</v>
      </c>
      <c r="AF229" s="86">
        <v>83244</v>
      </c>
      <c r="AG229" s="86">
        <v>109140</v>
      </c>
      <c r="AH229" s="86"/>
      <c r="AI229" s="86" t="s">
        <v>7125</v>
      </c>
      <c r="AJ229" s="86" t="s">
        <v>8290</v>
      </c>
      <c r="AK229" s="86"/>
      <c r="AL229" s="86"/>
      <c r="AM229" s="89">
        <v>40045.212164351855</v>
      </c>
      <c r="AN229" s="86" t="s">
        <v>10559</v>
      </c>
      <c r="AO229" s="93" t="s">
        <v>10786</v>
      </c>
      <c r="AP229" s="86" t="s">
        <v>66</v>
      </c>
      <c r="AQ229" s="48">
        <v>1</v>
      </c>
      <c r="AR229" s="49">
        <v>0.90090090090090091</v>
      </c>
      <c r="AS229" s="48">
        <v>3</v>
      </c>
      <c r="AT229" s="49">
        <v>2.7027027027027026</v>
      </c>
      <c r="AU229" s="48">
        <v>0</v>
      </c>
      <c r="AV229" s="49">
        <v>0</v>
      </c>
      <c r="AW229" s="48">
        <v>107</v>
      </c>
      <c r="AX229" s="49">
        <v>96.396396396396398</v>
      </c>
      <c r="AY229" s="48">
        <v>111</v>
      </c>
      <c r="AZ229" s="2"/>
      <c r="BA229" s="3"/>
      <c r="BB229" s="3"/>
      <c r="BC229" s="3"/>
      <c r="BD229" s="3"/>
    </row>
    <row r="230" spans="1:56" x14ac:dyDescent="0.25">
      <c r="A230" s="62" t="s">
        <v>318</v>
      </c>
      <c r="B230" s="63"/>
      <c r="C230" s="63"/>
      <c r="D230" s="64"/>
      <c r="E230" s="66"/>
      <c r="F230" s="109" t="s">
        <v>9163</v>
      </c>
      <c r="G230" s="63"/>
      <c r="H230" s="67"/>
      <c r="I230" s="68"/>
      <c r="J230" s="68"/>
      <c r="K230" s="67" t="s">
        <v>12507</v>
      </c>
      <c r="L230" s="71"/>
      <c r="M230" s="72">
        <v>5505.27001953125</v>
      </c>
      <c r="N230" s="72">
        <v>5731.60498046875</v>
      </c>
      <c r="O230" s="73"/>
      <c r="P230" s="74"/>
      <c r="Q230" s="74"/>
      <c r="R230" s="98"/>
      <c r="S230" s="48">
        <v>0</v>
      </c>
      <c r="T230" s="48">
        <v>1</v>
      </c>
      <c r="U230" s="98"/>
      <c r="V230" s="50"/>
      <c r="W230" s="50"/>
      <c r="X230" s="50"/>
      <c r="Y230" s="50"/>
      <c r="Z230" s="49"/>
      <c r="AA230" s="69">
        <v>230</v>
      </c>
      <c r="AB2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30" s="70"/>
      <c r="AD230" s="86">
        <v>527</v>
      </c>
      <c r="AE230" s="86">
        <v>279</v>
      </c>
      <c r="AF230" s="86">
        <v>4418</v>
      </c>
      <c r="AG230" s="86">
        <v>2603</v>
      </c>
      <c r="AH230" s="86"/>
      <c r="AI230" s="86"/>
      <c r="AJ230" s="86"/>
      <c r="AK230" s="86"/>
      <c r="AL230" s="86"/>
      <c r="AM230" s="89">
        <v>44010.599027777775</v>
      </c>
      <c r="AN230" s="86" t="s">
        <v>10559</v>
      </c>
      <c r="AO230" s="93" t="s">
        <v>10787</v>
      </c>
      <c r="AP230" s="86" t="s">
        <v>66</v>
      </c>
      <c r="AQ230" s="48">
        <v>0</v>
      </c>
      <c r="AR230" s="49">
        <v>0</v>
      </c>
      <c r="AS230" s="48">
        <v>0</v>
      </c>
      <c r="AT230" s="49">
        <v>0</v>
      </c>
      <c r="AU230" s="48">
        <v>0</v>
      </c>
      <c r="AV230" s="49">
        <v>0</v>
      </c>
      <c r="AW230" s="48">
        <v>62</v>
      </c>
      <c r="AX230" s="49">
        <v>100</v>
      </c>
      <c r="AY230" s="48">
        <v>62</v>
      </c>
      <c r="AZ230" s="2"/>
      <c r="BA230" s="3"/>
      <c r="BB230" s="3"/>
      <c r="BC230" s="3"/>
      <c r="BD230" s="3"/>
    </row>
    <row r="231" spans="1:56" x14ac:dyDescent="0.25">
      <c r="A231" s="62" t="s">
        <v>319</v>
      </c>
      <c r="B231" s="63"/>
      <c r="C231" s="63"/>
      <c r="D231" s="64"/>
      <c r="E231" s="66"/>
      <c r="F231" s="109" t="s">
        <v>9164</v>
      </c>
      <c r="G231" s="63"/>
      <c r="H231" s="67"/>
      <c r="I231" s="68"/>
      <c r="J231" s="68"/>
      <c r="K231" s="67" t="s">
        <v>12508</v>
      </c>
      <c r="L231" s="71"/>
      <c r="M231" s="72">
        <v>6734.89013671875</v>
      </c>
      <c r="N231" s="72">
        <v>5965.7041015625</v>
      </c>
      <c r="O231" s="73"/>
      <c r="P231" s="74"/>
      <c r="Q231" s="74"/>
      <c r="R231" s="98"/>
      <c r="S231" s="48">
        <v>0</v>
      </c>
      <c r="T231" s="48">
        <v>1</v>
      </c>
      <c r="U231" s="98"/>
      <c r="V231" s="50"/>
      <c r="W231" s="50"/>
      <c r="X231" s="50"/>
      <c r="Y231" s="50"/>
      <c r="Z231" s="49"/>
      <c r="AA231" s="69">
        <v>231</v>
      </c>
      <c r="AB2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31" s="70"/>
      <c r="AD231" s="86">
        <v>477</v>
      </c>
      <c r="AE231" s="86">
        <v>116</v>
      </c>
      <c r="AF231" s="86">
        <v>9304</v>
      </c>
      <c r="AG231" s="86">
        <v>31731</v>
      </c>
      <c r="AH231" s="86"/>
      <c r="AI231" s="86" t="s">
        <v>7126</v>
      </c>
      <c r="AJ231" s="86" t="s">
        <v>8274</v>
      </c>
      <c r="AK231" s="86"/>
      <c r="AL231" s="86"/>
      <c r="AM231" s="89">
        <v>43507.370381944442</v>
      </c>
      <c r="AN231" s="86" t="s">
        <v>10559</v>
      </c>
      <c r="AO231" s="93" t="s">
        <v>10788</v>
      </c>
      <c r="AP231" s="86" t="s">
        <v>66</v>
      </c>
      <c r="AQ231" s="48">
        <v>0</v>
      </c>
      <c r="AR231" s="49">
        <v>0</v>
      </c>
      <c r="AS231" s="48">
        <v>0</v>
      </c>
      <c r="AT231" s="49">
        <v>0</v>
      </c>
      <c r="AU231" s="48">
        <v>0</v>
      </c>
      <c r="AV231" s="49">
        <v>0</v>
      </c>
      <c r="AW231" s="48">
        <v>17</v>
      </c>
      <c r="AX231" s="49">
        <v>100</v>
      </c>
      <c r="AY231" s="48">
        <v>17</v>
      </c>
      <c r="AZ231" s="2"/>
      <c r="BA231" s="3"/>
      <c r="BB231" s="3"/>
      <c r="BC231" s="3"/>
      <c r="BD231" s="3"/>
    </row>
    <row r="232" spans="1:56" x14ac:dyDescent="0.25">
      <c r="A232" s="62" t="s">
        <v>1434</v>
      </c>
      <c r="B232" s="63"/>
      <c r="C232" s="63"/>
      <c r="D232" s="64"/>
      <c r="E232" s="66"/>
      <c r="F232" s="109" t="s">
        <v>9165</v>
      </c>
      <c r="G232" s="63"/>
      <c r="H232" s="67"/>
      <c r="I232" s="68"/>
      <c r="J232" s="68"/>
      <c r="K232" s="67" t="s">
        <v>12509</v>
      </c>
      <c r="L232" s="71"/>
      <c r="M232" s="72">
        <v>4372.2294921875</v>
      </c>
      <c r="N232" s="72">
        <v>4238.302734375</v>
      </c>
      <c r="O232" s="73"/>
      <c r="P232" s="74"/>
      <c r="Q232" s="74"/>
      <c r="R232" s="98"/>
      <c r="S232" s="48">
        <v>16</v>
      </c>
      <c r="T232" s="48">
        <v>0</v>
      </c>
      <c r="U232" s="98"/>
      <c r="V232" s="50"/>
      <c r="W232" s="50"/>
      <c r="X232" s="50"/>
      <c r="Y232" s="50"/>
      <c r="Z232" s="49"/>
      <c r="AA232" s="69">
        <v>232</v>
      </c>
      <c r="AB2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32" s="70"/>
      <c r="AD232" s="86">
        <v>1822</v>
      </c>
      <c r="AE232" s="86">
        <v>430744</v>
      </c>
      <c r="AF232" s="86">
        <v>116001</v>
      </c>
      <c r="AG232" s="86">
        <v>404692</v>
      </c>
      <c r="AH232" s="86"/>
      <c r="AI232" s="86" t="s">
        <v>7127</v>
      </c>
      <c r="AJ232" s="86" t="s">
        <v>8291</v>
      </c>
      <c r="AK232" s="93" t="s">
        <v>8744</v>
      </c>
      <c r="AL232" s="86"/>
      <c r="AM232" s="89">
        <v>40208.795590277776</v>
      </c>
      <c r="AN232" s="86" t="s">
        <v>10559</v>
      </c>
      <c r="AO232" s="93" t="s">
        <v>10789</v>
      </c>
      <c r="AP232" s="86" t="s">
        <v>65</v>
      </c>
      <c r="AQ232" s="48"/>
      <c r="AR232" s="49"/>
      <c r="AS232" s="48"/>
      <c r="AT232" s="49"/>
      <c r="AU232" s="48"/>
      <c r="AV232" s="49"/>
      <c r="AW232" s="48"/>
      <c r="AX232" s="49"/>
      <c r="AY232" s="48"/>
      <c r="AZ232" s="2"/>
      <c r="BA232" s="3"/>
      <c r="BB232" s="3"/>
      <c r="BC232" s="3"/>
      <c r="BD232" s="3"/>
    </row>
    <row r="233" spans="1:56" x14ac:dyDescent="0.25">
      <c r="A233" s="62" t="s">
        <v>320</v>
      </c>
      <c r="B233" s="63"/>
      <c r="C233" s="63"/>
      <c r="D233" s="64"/>
      <c r="E233" s="66"/>
      <c r="F233" s="109" t="s">
        <v>9166</v>
      </c>
      <c r="G233" s="63"/>
      <c r="H233" s="67"/>
      <c r="I233" s="68"/>
      <c r="J233" s="68"/>
      <c r="K233" s="67" t="s">
        <v>12510</v>
      </c>
      <c r="L233" s="71"/>
      <c r="M233" s="72">
        <v>5808.5244140625</v>
      </c>
      <c r="N233" s="72">
        <v>5794.24755859375</v>
      </c>
      <c r="O233" s="73"/>
      <c r="P233" s="74"/>
      <c r="Q233" s="74"/>
      <c r="R233" s="98"/>
      <c r="S233" s="48">
        <v>0</v>
      </c>
      <c r="T233" s="48">
        <v>1</v>
      </c>
      <c r="U233" s="98"/>
      <c r="V233" s="50"/>
      <c r="W233" s="50"/>
      <c r="X233" s="50"/>
      <c r="Y233" s="50"/>
      <c r="Z233" s="49"/>
      <c r="AA233" s="69">
        <v>233</v>
      </c>
      <c r="AB2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33" s="70"/>
      <c r="AD233" s="86">
        <v>33</v>
      </c>
      <c r="AE233" s="86">
        <v>12</v>
      </c>
      <c r="AF233" s="86">
        <v>671</v>
      </c>
      <c r="AG233" s="86">
        <v>297</v>
      </c>
      <c r="AH233" s="86"/>
      <c r="AI233" s="86" t="s">
        <v>7128</v>
      </c>
      <c r="AJ233" s="86"/>
      <c r="AK233" s="86"/>
      <c r="AL233" s="86"/>
      <c r="AM233" s="89">
        <v>44077.195185185185</v>
      </c>
      <c r="AN233" s="86" t="s">
        <v>10559</v>
      </c>
      <c r="AO233" s="93" t="s">
        <v>10790</v>
      </c>
      <c r="AP233" s="86" t="s">
        <v>66</v>
      </c>
      <c r="AQ233" s="48">
        <v>0</v>
      </c>
      <c r="AR233" s="49">
        <v>0</v>
      </c>
      <c r="AS233" s="48">
        <v>0</v>
      </c>
      <c r="AT233" s="49">
        <v>0</v>
      </c>
      <c r="AU233" s="48">
        <v>0</v>
      </c>
      <c r="AV233" s="49">
        <v>0</v>
      </c>
      <c r="AW233" s="48">
        <v>29</v>
      </c>
      <c r="AX233" s="49">
        <v>100</v>
      </c>
      <c r="AY233" s="48">
        <v>29</v>
      </c>
      <c r="AZ233" s="2"/>
      <c r="BA233" s="3"/>
      <c r="BB233" s="3"/>
      <c r="BC233" s="3"/>
      <c r="BD233" s="3"/>
    </row>
    <row r="234" spans="1:56" x14ac:dyDescent="0.25">
      <c r="A234" s="62" t="s">
        <v>321</v>
      </c>
      <c r="B234" s="63"/>
      <c r="C234" s="63"/>
      <c r="D234" s="64"/>
      <c r="E234" s="66"/>
      <c r="F234" s="109" t="s">
        <v>9167</v>
      </c>
      <c r="G234" s="63"/>
      <c r="H234" s="67"/>
      <c r="I234" s="68"/>
      <c r="J234" s="68"/>
      <c r="K234" s="67" t="s">
        <v>12511</v>
      </c>
      <c r="L234" s="71"/>
      <c r="M234" s="72">
        <v>3570.009765625</v>
      </c>
      <c r="N234" s="72">
        <v>5341.5458984375</v>
      </c>
      <c r="O234" s="73"/>
      <c r="P234" s="74"/>
      <c r="Q234" s="74"/>
      <c r="R234" s="98"/>
      <c r="S234" s="48">
        <v>0</v>
      </c>
      <c r="T234" s="48">
        <v>4</v>
      </c>
      <c r="U234" s="98"/>
      <c r="V234" s="50"/>
      <c r="W234" s="50"/>
      <c r="X234" s="50"/>
      <c r="Y234" s="50"/>
      <c r="Z234" s="49"/>
      <c r="AA234" s="69">
        <v>234</v>
      </c>
      <c r="AB2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34" s="70"/>
      <c r="AD234" s="86">
        <v>0</v>
      </c>
      <c r="AE234" s="86">
        <v>0</v>
      </c>
      <c r="AF234" s="86">
        <v>344</v>
      </c>
      <c r="AG234" s="86">
        <v>2</v>
      </c>
      <c r="AH234" s="86"/>
      <c r="AI234" s="86"/>
      <c r="AJ234" s="86"/>
      <c r="AK234" s="86"/>
      <c r="AL234" s="86"/>
      <c r="AM234" s="89">
        <v>44075.129189814812</v>
      </c>
      <c r="AN234" s="86" t="s">
        <v>10559</v>
      </c>
      <c r="AO234" s="93" t="s">
        <v>10791</v>
      </c>
      <c r="AP234" s="86" t="s">
        <v>66</v>
      </c>
      <c r="AQ234" s="48">
        <v>2</v>
      </c>
      <c r="AR234" s="49">
        <v>3.8461538461538463</v>
      </c>
      <c r="AS234" s="48">
        <v>1</v>
      </c>
      <c r="AT234" s="49">
        <v>1.9230769230769231</v>
      </c>
      <c r="AU234" s="48">
        <v>0</v>
      </c>
      <c r="AV234" s="49">
        <v>0</v>
      </c>
      <c r="AW234" s="48">
        <v>49</v>
      </c>
      <c r="AX234" s="49">
        <v>94.230769230769226</v>
      </c>
      <c r="AY234" s="48">
        <v>52</v>
      </c>
      <c r="AZ234" s="2"/>
      <c r="BA234" s="3"/>
      <c r="BB234" s="3"/>
      <c r="BC234" s="3"/>
      <c r="BD234" s="3"/>
    </row>
    <row r="235" spans="1:56" x14ac:dyDescent="0.25">
      <c r="A235" s="62" t="s">
        <v>1435</v>
      </c>
      <c r="B235" s="63"/>
      <c r="C235" s="63"/>
      <c r="D235" s="64"/>
      <c r="E235" s="66"/>
      <c r="F235" s="109" t="s">
        <v>9168</v>
      </c>
      <c r="G235" s="63"/>
      <c r="H235" s="67"/>
      <c r="I235" s="68"/>
      <c r="J235" s="68"/>
      <c r="K235" s="67" t="s">
        <v>12512</v>
      </c>
      <c r="L235" s="71"/>
      <c r="M235" s="72">
        <v>2585.84375</v>
      </c>
      <c r="N235" s="72">
        <v>5711.2900390625</v>
      </c>
      <c r="O235" s="73"/>
      <c r="P235" s="74"/>
      <c r="Q235" s="74"/>
      <c r="R235" s="98"/>
      <c r="S235" s="48">
        <v>4</v>
      </c>
      <c r="T235" s="48">
        <v>0</v>
      </c>
      <c r="U235" s="98"/>
      <c r="V235" s="50"/>
      <c r="W235" s="50"/>
      <c r="X235" s="50"/>
      <c r="Y235" s="50"/>
      <c r="Z235" s="49"/>
      <c r="AA235" s="69">
        <v>235</v>
      </c>
      <c r="AB2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35" s="70"/>
      <c r="AD235" s="86">
        <v>21</v>
      </c>
      <c r="AE235" s="86">
        <v>5654</v>
      </c>
      <c r="AF235" s="86">
        <v>788</v>
      </c>
      <c r="AG235" s="86">
        <v>245</v>
      </c>
      <c r="AH235" s="86"/>
      <c r="AI235" s="86" t="s">
        <v>7129</v>
      </c>
      <c r="AJ235" s="86" t="s">
        <v>8202</v>
      </c>
      <c r="AK235" s="86"/>
      <c r="AL235" s="86"/>
      <c r="AM235" s="89">
        <v>42745.403043981481</v>
      </c>
      <c r="AN235" s="86" t="s">
        <v>10559</v>
      </c>
      <c r="AO235" s="93" t="s">
        <v>10792</v>
      </c>
      <c r="AP235" s="86" t="s">
        <v>65</v>
      </c>
      <c r="AQ235" s="48"/>
      <c r="AR235" s="49"/>
      <c r="AS235" s="48"/>
      <c r="AT235" s="49"/>
      <c r="AU235" s="48"/>
      <c r="AV235" s="49"/>
      <c r="AW235" s="48"/>
      <c r="AX235" s="49"/>
      <c r="AY235" s="48"/>
      <c r="AZ235" s="2"/>
      <c r="BA235" s="3"/>
      <c r="BB235" s="3"/>
      <c r="BC235" s="3"/>
      <c r="BD235" s="3"/>
    </row>
    <row r="236" spans="1:56" x14ac:dyDescent="0.25">
      <c r="A236" s="62" t="s">
        <v>1436</v>
      </c>
      <c r="B236" s="63"/>
      <c r="C236" s="63"/>
      <c r="D236" s="64"/>
      <c r="E236" s="66"/>
      <c r="F236" s="109" t="s">
        <v>9169</v>
      </c>
      <c r="G236" s="63"/>
      <c r="H236" s="67"/>
      <c r="I236" s="68"/>
      <c r="J236" s="68"/>
      <c r="K236" s="67" t="s">
        <v>12513</v>
      </c>
      <c r="L236" s="71"/>
      <c r="M236" s="72">
        <v>3260.528564453125</v>
      </c>
      <c r="N236" s="72">
        <v>6643.0986328125</v>
      </c>
      <c r="O236" s="73"/>
      <c r="P236" s="74"/>
      <c r="Q236" s="74"/>
      <c r="R236" s="98"/>
      <c r="S236" s="48">
        <v>8</v>
      </c>
      <c r="T236" s="48">
        <v>0</v>
      </c>
      <c r="U236" s="98"/>
      <c r="V236" s="50"/>
      <c r="W236" s="50"/>
      <c r="X236" s="50"/>
      <c r="Y236" s="50"/>
      <c r="Z236" s="49"/>
      <c r="AA236" s="69">
        <v>236</v>
      </c>
      <c r="AB2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36" s="70"/>
      <c r="AD236" s="86">
        <v>274</v>
      </c>
      <c r="AE236" s="86">
        <v>16006472</v>
      </c>
      <c r="AF236" s="86">
        <v>4899</v>
      </c>
      <c r="AG236" s="86">
        <v>364</v>
      </c>
      <c r="AH236" s="86"/>
      <c r="AI236" s="86" t="s">
        <v>7130</v>
      </c>
      <c r="AJ236" s="86" t="s">
        <v>8292</v>
      </c>
      <c r="AK236" s="93" t="s">
        <v>8745</v>
      </c>
      <c r="AL236" s="86"/>
      <c r="AM236" s="89">
        <v>42119.277256944442</v>
      </c>
      <c r="AN236" s="86" t="s">
        <v>10559</v>
      </c>
      <c r="AO236" s="93" t="s">
        <v>10793</v>
      </c>
      <c r="AP236" s="86" t="s">
        <v>65</v>
      </c>
      <c r="AQ236" s="48"/>
      <c r="AR236" s="49"/>
      <c r="AS236" s="48"/>
      <c r="AT236" s="49"/>
      <c r="AU236" s="48"/>
      <c r="AV236" s="49"/>
      <c r="AW236" s="48"/>
      <c r="AX236" s="49"/>
      <c r="AY236" s="48"/>
      <c r="AZ236" s="2"/>
      <c r="BA236" s="3"/>
      <c r="BB236" s="3"/>
      <c r="BC236" s="3"/>
      <c r="BD236" s="3"/>
    </row>
    <row r="237" spans="1:56" x14ac:dyDescent="0.25">
      <c r="A237" s="62" t="s">
        <v>322</v>
      </c>
      <c r="B237" s="63"/>
      <c r="C237" s="63"/>
      <c r="D237" s="64"/>
      <c r="E237" s="66"/>
      <c r="F237" s="109" t="s">
        <v>9170</v>
      </c>
      <c r="G237" s="63"/>
      <c r="H237" s="67"/>
      <c r="I237" s="68"/>
      <c r="J237" s="68"/>
      <c r="K237" s="67" t="s">
        <v>12514</v>
      </c>
      <c r="L237" s="71"/>
      <c r="M237" s="72">
        <v>5568.6845703125</v>
      </c>
      <c r="N237" s="72">
        <v>2287.025634765625</v>
      </c>
      <c r="O237" s="73"/>
      <c r="P237" s="74"/>
      <c r="Q237" s="74"/>
      <c r="R237" s="98"/>
      <c r="S237" s="48">
        <v>0</v>
      </c>
      <c r="T237" s="48">
        <v>1</v>
      </c>
      <c r="U237" s="98"/>
      <c r="V237" s="50"/>
      <c r="W237" s="50"/>
      <c r="X237" s="50"/>
      <c r="Y237" s="50"/>
      <c r="Z237" s="49"/>
      <c r="AA237" s="69">
        <v>237</v>
      </c>
      <c r="AB2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37" s="70"/>
      <c r="AD237" s="86">
        <v>572</v>
      </c>
      <c r="AE237" s="86">
        <v>499</v>
      </c>
      <c r="AF237" s="86">
        <v>109109</v>
      </c>
      <c r="AG237" s="86">
        <v>255699</v>
      </c>
      <c r="AH237" s="86"/>
      <c r="AI237" s="86"/>
      <c r="AJ237" s="86" t="s">
        <v>8204</v>
      </c>
      <c r="AK237" s="86"/>
      <c r="AL237" s="86"/>
      <c r="AM237" s="89">
        <v>41447.210798611108</v>
      </c>
      <c r="AN237" s="86" t="s">
        <v>10559</v>
      </c>
      <c r="AO237" s="93" t="s">
        <v>10794</v>
      </c>
      <c r="AP237" s="86" t="s">
        <v>66</v>
      </c>
      <c r="AQ237" s="48">
        <v>0</v>
      </c>
      <c r="AR237" s="49">
        <v>0</v>
      </c>
      <c r="AS237" s="48">
        <v>0</v>
      </c>
      <c r="AT237" s="49">
        <v>0</v>
      </c>
      <c r="AU237" s="48">
        <v>0</v>
      </c>
      <c r="AV237" s="49">
        <v>0</v>
      </c>
      <c r="AW237" s="48">
        <v>35</v>
      </c>
      <c r="AX237" s="49">
        <v>100</v>
      </c>
      <c r="AY237" s="48">
        <v>35</v>
      </c>
      <c r="AZ237" s="2"/>
      <c r="BA237" s="3"/>
      <c r="BB237" s="3"/>
      <c r="BC237" s="3"/>
      <c r="BD237" s="3"/>
    </row>
    <row r="238" spans="1:56" x14ac:dyDescent="0.25">
      <c r="A238" s="62" t="s">
        <v>323</v>
      </c>
      <c r="B238" s="63"/>
      <c r="C238" s="63"/>
      <c r="D238" s="64"/>
      <c r="E238" s="66"/>
      <c r="F238" s="109" t="s">
        <v>9171</v>
      </c>
      <c r="G238" s="63"/>
      <c r="H238" s="67"/>
      <c r="I238" s="68"/>
      <c r="J238" s="68"/>
      <c r="K238" s="67" t="s">
        <v>12515</v>
      </c>
      <c r="L238" s="71"/>
      <c r="M238" s="72">
        <v>4095.93408203125</v>
      </c>
      <c r="N238" s="72">
        <v>6666.2255859375</v>
      </c>
      <c r="O238" s="73"/>
      <c r="P238" s="74"/>
      <c r="Q238" s="74"/>
      <c r="R238" s="98"/>
      <c r="S238" s="48">
        <v>0</v>
      </c>
      <c r="T238" s="48">
        <v>1</v>
      </c>
      <c r="U238" s="98"/>
      <c r="V238" s="50"/>
      <c r="W238" s="50"/>
      <c r="X238" s="50"/>
      <c r="Y238" s="50"/>
      <c r="Z238" s="49"/>
      <c r="AA238" s="69">
        <v>238</v>
      </c>
      <c r="AB2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38" s="70"/>
      <c r="AD238" s="86">
        <v>170</v>
      </c>
      <c r="AE238" s="86">
        <v>142</v>
      </c>
      <c r="AF238" s="86">
        <v>12544</v>
      </c>
      <c r="AG238" s="86">
        <v>12147</v>
      </c>
      <c r="AH238" s="86"/>
      <c r="AI238" s="86" t="s">
        <v>7131</v>
      </c>
      <c r="AJ238" s="86" t="s">
        <v>8293</v>
      </c>
      <c r="AK238" s="86"/>
      <c r="AL238" s="86"/>
      <c r="AM238" s="89">
        <v>43794.269074074073</v>
      </c>
      <c r="AN238" s="86" t="s">
        <v>10559</v>
      </c>
      <c r="AO238" s="93" t="s">
        <v>10795</v>
      </c>
      <c r="AP238" s="86" t="s">
        <v>66</v>
      </c>
      <c r="AQ238" s="48">
        <v>0</v>
      </c>
      <c r="AR238" s="49">
        <v>0</v>
      </c>
      <c r="AS238" s="48">
        <v>0</v>
      </c>
      <c r="AT238" s="49">
        <v>0</v>
      </c>
      <c r="AU238" s="48">
        <v>0</v>
      </c>
      <c r="AV238" s="49">
        <v>0</v>
      </c>
      <c r="AW238" s="48">
        <v>17</v>
      </c>
      <c r="AX238" s="49">
        <v>100</v>
      </c>
      <c r="AY238" s="48">
        <v>17</v>
      </c>
      <c r="AZ238" s="2"/>
      <c r="BA238" s="3"/>
      <c r="BB238" s="3"/>
      <c r="BC238" s="3"/>
      <c r="BD238" s="3"/>
    </row>
    <row r="239" spans="1:56" x14ac:dyDescent="0.25">
      <c r="A239" s="62" t="s">
        <v>324</v>
      </c>
      <c r="B239" s="63"/>
      <c r="C239" s="63"/>
      <c r="D239" s="64"/>
      <c r="E239" s="66"/>
      <c r="F239" s="109" t="s">
        <v>9172</v>
      </c>
      <c r="G239" s="63"/>
      <c r="H239" s="67"/>
      <c r="I239" s="68"/>
      <c r="J239" s="68"/>
      <c r="K239" s="67" t="s">
        <v>12516</v>
      </c>
      <c r="L239" s="71"/>
      <c r="M239" s="72">
        <v>5544.65283203125</v>
      </c>
      <c r="N239" s="72">
        <v>4295.34375</v>
      </c>
      <c r="O239" s="73"/>
      <c r="P239" s="74"/>
      <c r="Q239" s="74"/>
      <c r="R239" s="98"/>
      <c r="S239" s="48">
        <v>0</v>
      </c>
      <c r="T239" s="48">
        <v>1</v>
      </c>
      <c r="U239" s="98"/>
      <c r="V239" s="50"/>
      <c r="W239" s="50"/>
      <c r="X239" s="50"/>
      <c r="Y239" s="50"/>
      <c r="Z239" s="49"/>
      <c r="AA239" s="69">
        <v>239</v>
      </c>
      <c r="AB2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39" s="70"/>
      <c r="AD239" s="86">
        <v>332</v>
      </c>
      <c r="AE239" s="86">
        <v>368</v>
      </c>
      <c r="AF239" s="86">
        <v>23667</v>
      </c>
      <c r="AG239" s="86">
        <v>37201</v>
      </c>
      <c r="AH239" s="86"/>
      <c r="AI239" s="86" t="s">
        <v>7132</v>
      </c>
      <c r="AJ239" s="86" t="s">
        <v>8255</v>
      </c>
      <c r="AK239" s="86"/>
      <c r="AL239" s="86"/>
      <c r="AM239" s="89">
        <v>43128.430601851855</v>
      </c>
      <c r="AN239" s="86" t="s">
        <v>10559</v>
      </c>
      <c r="AO239" s="93" t="s">
        <v>10796</v>
      </c>
      <c r="AP239" s="86" t="s">
        <v>66</v>
      </c>
      <c r="AQ239" s="48">
        <v>0</v>
      </c>
      <c r="AR239" s="49">
        <v>0</v>
      </c>
      <c r="AS239" s="48">
        <v>0</v>
      </c>
      <c r="AT239" s="49">
        <v>0</v>
      </c>
      <c r="AU239" s="48">
        <v>0</v>
      </c>
      <c r="AV239" s="49">
        <v>0</v>
      </c>
      <c r="AW239" s="48">
        <v>29</v>
      </c>
      <c r="AX239" s="49">
        <v>100</v>
      </c>
      <c r="AY239" s="48">
        <v>29</v>
      </c>
      <c r="AZ239" s="2"/>
      <c r="BA239" s="3"/>
      <c r="BB239" s="3"/>
      <c r="BC239" s="3"/>
      <c r="BD239" s="3"/>
    </row>
    <row r="240" spans="1:56" x14ac:dyDescent="0.25">
      <c r="A240" s="62" t="s">
        <v>325</v>
      </c>
      <c r="B240" s="63"/>
      <c r="C240" s="63"/>
      <c r="D240" s="64"/>
      <c r="E240" s="66"/>
      <c r="F240" s="109" t="s">
        <v>9173</v>
      </c>
      <c r="G240" s="63"/>
      <c r="H240" s="67"/>
      <c r="I240" s="68"/>
      <c r="J240" s="68"/>
      <c r="K240" s="67" t="s">
        <v>12517</v>
      </c>
      <c r="L240" s="71"/>
      <c r="M240" s="72">
        <v>1734.80029296875</v>
      </c>
      <c r="N240" s="72">
        <v>5562.2080078125</v>
      </c>
      <c r="O240" s="73"/>
      <c r="P240" s="74"/>
      <c r="Q240" s="74"/>
      <c r="R240" s="98"/>
      <c r="S240" s="48">
        <v>0</v>
      </c>
      <c r="T240" s="48">
        <v>1</v>
      </c>
      <c r="U240" s="98"/>
      <c r="V240" s="50"/>
      <c r="W240" s="50"/>
      <c r="X240" s="50"/>
      <c r="Y240" s="50"/>
      <c r="Z240" s="49"/>
      <c r="AA240" s="69">
        <v>240</v>
      </c>
      <c r="AB2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40" s="70"/>
      <c r="AD240" s="86">
        <v>38</v>
      </c>
      <c r="AE240" s="86">
        <v>2</v>
      </c>
      <c r="AF240" s="86">
        <v>72</v>
      </c>
      <c r="AG240" s="86">
        <v>63</v>
      </c>
      <c r="AH240" s="86"/>
      <c r="AI240" s="86" t="s">
        <v>7133</v>
      </c>
      <c r="AJ240" s="86"/>
      <c r="AK240" s="86"/>
      <c r="AL240" s="86"/>
      <c r="AM240" s="89">
        <v>44077.7655787037</v>
      </c>
      <c r="AN240" s="86" t="s">
        <v>10559</v>
      </c>
      <c r="AO240" s="93" t="s">
        <v>10797</v>
      </c>
      <c r="AP240" s="86" t="s">
        <v>66</v>
      </c>
      <c r="AQ240" s="48">
        <v>0</v>
      </c>
      <c r="AR240" s="49">
        <v>0</v>
      </c>
      <c r="AS240" s="48">
        <v>2</v>
      </c>
      <c r="AT240" s="49">
        <v>2.7027027027027026</v>
      </c>
      <c r="AU240" s="48">
        <v>0</v>
      </c>
      <c r="AV240" s="49">
        <v>0</v>
      </c>
      <c r="AW240" s="48">
        <v>72</v>
      </c>
      <c r="AX240" s="49">
        <v>97.297297297297291</v>
      </c>
      <c r="AY240" s="48">
        <v>74</v>
      </c>
      <c r="AZ240" s="2"/>
      <c r="BA240" s="3"/>
      <c r="BB240" s="3"/>
      <c r="BC240" s="3"/>
      <c r="BD240" s="3"/>
    </row>
    <row r="241" spans="1:56" x14ac:dyDescent="0.25">
      <c r="A241" s="62" t="s">
        <v>326</v>
      </c>
      <c r="B241" s="63"/>
      <c r="C241" s="63"/>
      <c r="D241" s="64"/>
      <c r="E241" s="66"/>
      <c r="F241" s="109" t="s">
        <v>9174</v>
      </c>
      <c r="G241" s="63"/>
      <c r="H241" s="67"/>
      <c r="I241" s="68"/>
      <c r="J241" s="68"/>
      <c r="K241" s="67" t="s">
        <v>12518</v>
      </c>
      <c r="L241" s="71"/>
      <c r="M241" s="72">
        <v>3583.820068359375</v>
      </c>
      <c r="N241" s="72">
        <v>8599.169921875</v>
      </c>
      <c r="O241" s="73"/>
      <c r="P241" s="74"/>
      <c r="Q241" s="74"/>
      <c r="R241" s="98"/>
      <c r="S241" s="48">
        <v>0</v>
      </c>
      <c r="T241" s="48">
        <v>1</v>
      </c>
      <c r="U241" s="98"/>
      <c r="V241" s="50"/>
      <c r="W241" s="50"/>
      <c r="X241" s="50"/>
      <c r="Y241" s="50"/>
      <c r="Z241" s="49"/>
      <c r="AA241" s="69">
        <v>241</v>
      </c>
      <c r="AB2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41" s="70"/>
      <c r="AD241" s="86">
        <v>288</v>
      </c>
      <c r="AE241" s="86">
        <v>167</v>
      </c>
      <c r="AF241" s="86">
        <v>13601</v>
      </c>
      <c r="AG241" s="86">
        <v>3900</v>
      </c>
      <c r="AH241" s="86"/>
      <c r="AI241" s="86"/>
      <c r="AJ241" s="86" t="s">
        <v>8218</v>
      </c>
      <c r="AK241" s="86"/>
      <c r="AL241" s="86"/>
      <c r="AM241" s="89">
        <v>43667.511493055557</v>
      </c>
      <c r="AN241" s="86" t="s">
        <v>10559</v>
      </c>
      <c r="AO241" s="93" t="s">
        <v>10798</v>
      </c>
      <c r="AP241" s="86" t="s">
        <v>66</v>
      </c>
      <c r="AQ241" s="48">
        <v>0</v>
      </c>
      <c r="AR241" s="49">
        <v>0</v>
      </c>
      <c r="AS241" s="48">
        <v>0</v>
      </c>
      <c r="AT241" s="49">
        <v>0</v>
      </c>
      <c r="AU241" s="48">
        <v>0</v>
      </c>
      <c r="AV241" s="49">
        <v>0</v>
      </c>
      <c r="AW241" s="48">
        <v>40</v>
      </c>
      <c r="AX241" s="49">
        <v>100</v>
      </c>
      <c r="AY241" s="48">
        <v>40</v>
      </c>
      <c r="AZ241" s="2"/>
      <c r="BA241" s="3"/>
      <c r="BB241" s="3"/>
      <c r="BC241" s="3"/>
      <c r="BD241" s="3"/>
    </row>
    <row r="242" spans="1:56" x14ac:dyDescent="0.25">
      <c r="A242" s="62" t="s">
        <v>327</v>
      </c>
      <c r="B242" s="63"/>
      <c r="C242" s="63"/>
      <c r="D242" s="64"/>
      <c r="E242" s="66"/>
      <c r="F242" s="109" t="s">
        <v>9175</v>
      </c>
      <c r="G242" s="63"/>
      <c r="H242" s="67"/>
      <c r="I242" s="68"/>
      <c r="J242" s="68"/>
      <c r="K242" s="67" t="s">
        <v>12519</v>
      </c>
      <c r="L242" s="71"/>
      <c r="M242" s="72">
        <v>5566.29150390625</v>
      </c>
      <c r="N242" s="72">
        <v>4901.76416015625</v>
      </c>
      <c r="O242" s="73"/>
      <c r="P242" s="74"/>
      <c r="Q242" s="74"/>
      <c r="R242" s="98"/>
      <c r="S242" s="48">
        <v>0</v>
      </c>
      <c r="T242" s="48">
        <v>1</v>
      </c>
      <c r="U242" s="98"/>
      <c r="V242" s="50"/>
      <c r="W242" s="50"/>
      <c r="X242" s="50"/>
      <c r="Y242" s="50"/>
      <c r="Z242" s="49"/>
      <c r="AA242" s="69">
        <v>242</v>
      </c>
      <c r="AB2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42" s="70"/>
      <c r="AD242" s="86">
        <v>2973</v>
      </c>
      <c r="AE242" s="86">
        <v>2569</v>
      </c>
      <c r="AF242" s="86">
        <v>24563</v>
      </c>
      <c r="AG242" s="86">
        <v>10505</v>
      </c>
      <c r="AH242" s="86"/>
      <c r="AI242" s="86" t="s">
        <v>7134</v>
      </c>
      <c r="AJ242" s="86" t="s">
        <v>8294</v>
      </c>
      <c r="AK242" s="86"/>
      <c r="AL242" s="86"/>
      <c r="AM242" s="89">
        <v>43644.502847222226</v>
      </c>
      <c r="AN242" s="86" t="s">
        <v>10559</v>
      </c>
      <c r="AO242" s="93" t="s">
        <v>10799</v>
      </c>
      <c r="AP242" s="86" t="s">
        <v>66</v>
      </c>
      <c r="AQ242" s="48">
        <v>0</v>
      </c>
      <c r="AR242" s="49">
        <v>0</v>
      </c>
      <c r="AS242" s="48">
        <v>0</v>
      </c>
      <c r="AT242" s="49">
        <v>0</v>
      </c>
      <c r="AU242" s="48">
        <v>0</v>
      </c>
      <c r="AV242" s="49">
        <v>0</v>
      </c>
      <c r="AW242" s="48">
        <v>52</v>
      </c>
      <c r="AX242" s="49">
        <v>100</v>
      </c>
      <c r="AY242" s="48">
        <v>52</v>
      </c>
      <c r="AZ242" s="2"/>
      <c r="BA242" s="3"/>
      <c r="BB242" s="3"/>
      <c r="BC242" s="3"/>
      <c r="BD242" s="3"/>
    </row>
    <row r="243" spans="1:56" x14ac:dyDescent="0.25">
      <c r="A243" s="62" t="s">
        <v>1437</v>
      </c>
      <c r="B243" s="63"/>
      <c r="C243" s="63"/>
      <c r="D243" s="64"/>
      <c r="E243" s="66"/>
      <c r="F243" s="109" t="s">
        <v>9176</v>
      </c>
      <c r="G243" s="63"/>
      <c r="H243" s="67"/>
      <c r="I243" s="68"/>
      <c r="J243" s="68"/>
      <c r="K243" s="67" t="s">
        <v>12520</v>
      </c>
      <c r="L243" s="71"/>
      <c r="M243" s="72">
        <v>5545.64013671875</v>
      </c>
      <c r="N243" s="72">
        <v>4939.02880859375</v>
      </c>
      <c r="O243" s="73"/>
      <c r="P243" s="74"/>
      <c r="Q243" s="74"/>
      <c r="R243" s="98"/>
      <c r="S243" s="48">
        <v>2</v>
      </c>
      <c r="T243" s="48">
        <v>0</v>
      </c>
      <c r="U243" s="98"/>
      <c r="V243" s="50"/>
      <c r="W243" s="50"/>
      <c r="X243" s="50"/>
      <c r="Y243" s="50"/>
      <c r="Z243" s="49"/>
      <c r="AA243" s="69">
        <v>243</v>
      </c>
      <c r="AB2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43" s="70"/>
      <c r="AD243" s="86">
        <v>1252</v>
      </c>
      <c r="AE243" s="86">
        <v>1609</v>
      </c>
      <c r="AF243" s="86">
        <v>1115</v>
      </c>
      <c r="AG243" s="86">
        <v>1561</v>
      </c>
      <c r="AH243" s="86"/>
      <c r="AI243" s="86" t="s">
        <v>7135</v>
      </c>
      <c r="AJ243" s="86" t="s">
        <v>8239</v>
      </c>
      <c r="AK243" s="86"/>
      <c r="AL243" s="86"/>
      <c r="AM243" s="89">
        <v>44054.881018518521</v>
      </c>
      <c r="AN243" s="86" t="s">
        <v>10559</v>
      </c>
      <c r="AO243" s="93" t="s">
        <v>10800</v>
      </c>
      <c r="AP243" s="86" t="s">
        <v>65</v>
      </c>
      <c r="AQ243" s="48"/>
      <c r="AR243" s="49"/>
      <c r="AS243" s="48"/>
      <c r="AT243" s="49"/>
      <c r="AU243" s="48"/>
      <c r="AV243" s="49"/>
      <c r="AW243" s="48"/>
      <c r="AX243" s="49"/>
      <c r="AY243" s="48"/>
      <c r="AZ243" s="2"/>
      <c r="BA243" s="3"/>
      <c r="BB243" s="3"/>
      <c r="BC243" s="3"/>
      <c r="BD243" s="3"/>
    </row>
    <row r="244" spans="1:56" x14ac:dyDescent="0.25">
      <c r="A244" s="62" t="s">
        <v>328</v>
      </c>
      <c r="B244" s="63"/>
      <c r="C244" s="63"/>
      <c r="D244" s="64"/>
      <c r="E244" s="66"/>
      <c r="F244" s="109" t="s">
        <v>9177</v>
      </c>
      <c r="G244" s="63"/>
      <c r="H244" s="67"/>
      <c r="I244" s="68"/>
      <c r="J244" s="68"/>
      <c r="K244" s="67" t="s">
        <v>12521</v>
      </c>
      <c r="L244" s="71"/>
      <c r="M244" s="72">
        <v>3542.52978515625</v>
      </c>
      <c r="N244" s="72">
        <v>5273.77294921875</v>
      </c>
      <c r="O244" s="73"/>
      <c r="P244" s="74"/>
      <c r="Q244" s="74"/>
      <c r="R244" s="98"/>
      <c r="S244" s="48">
        <v>0</v>
      </c>
      <c r="T244" s="48">
        <v>5</v>
      </c>
      <c r="U244" s="98"/>
      <c r="V244" s="50"/>
      <c r="W244" s="50"/>
      <c r="X244" s="50"/>
      <c r="Y244" s="50"/>
      <c r="Z244" s="49"/>
      <c r="AA244" s="69">
        <v>244</v>
      </c>
      <c r="AB2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44" s="70"/>
      <c r="AD244" s="86">
        <v>25</v>
      </c>
      <c r="AE244" s="86">
        <v>8</v>
      </c>
      <c r="AF244" s="86">
        <v>324</v>
      </c>
      <c r="AG244" s="86">
        <v>20</v>
      </c>
      <c r="AH244" s="86"/>
      <c r="AI244" s="86"/>
      <c r="AJ244" s="86"/>
      <c r="AK244" s="86"/>
      <c r="AL244" s="86"/>
      <c r="AM244" s="89">
        <v>44027.220995370371</v>
      </c>
      <c r="AN244" s="86" t="s">
        <v>10559</v>
      </c>
      <c r="AO244" s="93" t="s">
        <v>10801</v>
      </c>
      <c r="AP244" s="86" t="s">
        <v>66</v>
      </c>
      <c r="AQ244" s="48">
        <v>0</v>
      </c>
      <c r="AR244" s="49">
        <v>0</v>
      </c>
      <c r="AS244" s="48">
        <v>0</v>
      </c>
      <c r="AT244" s="49">
        <v>0</v>
      </c>
      <c r="AU244" s="48">
        <v>0</v>
      </c>
      <c r="AV244" s="49">
        <v>0</v>
      </c>
      <c r="AW244" s="48">
        <v>10</v>
      </c>
      <c r="AX244" s="49">
        <v>100</v>
      </c>
      <c r="AY244" s="48">
        <v>10</v>
      </c>
      <c r="AZ244" s="2"/>
      <c r="BA244" s="3"/>
      <c r="BB244" s="3"/>
      <c r="BC244" s="3"/>
      <c r="BD244" s="3"/>
    </row>
    <row r="245" spans="1:56" x14ac:dyDescent="0.25">
      <c r="A245" s="62" t="s">
        <v>1438</v>
      </c>
      <c r="B245" s="63"/>
      <c r="C245" s="63"/>
      <c r="D245" s="64"/>
      <c r="E245" s="66"/>
      <c r="F245" s="109" t="s">
        <v>9178</v>
      </c>
      <c r="G245" s="63"/>
      <c r="H245" s="67"/>
      <c r="I245" s="68"/>
      <c r="J245" s="68"/>
      <c r="K245" s="67" t="s">
        <v>12522</v>
      </c>
      <c r="L245" s="71"/>
      <c r="M245" s="72">
        <v>2574.17041015625</v>
      </c>
      <c r="N245" s="72">
        <v>5741.767578125</v>
      </c>
      <c r="O245" s="73"/>
      <c r="P245" s="74"/>
      <c r="Q245" s="74"/>
      <c r="R245" s="98"/>
      <c r="S245" s="48">
        <v>1</v>
      </c>
      <c r="T245" s="48">
        <v>0</v>
      </c>
      <c r="U245" s="98"/>
      <c r="V245" s="50"/>
      <c r="W245" s="50"/>
      <c r="X245" s="50"/>
      <c r="Y245" s="50"/>
      <c r="Z245" s="49"/>
      <c r="AA245" s="69">
        <v>245</v>
      </c>
      <c r="AB2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45" s="70"/>
      <c r="AD245" s="86">
        <v>44</v>
      </c>
      <c r="AE245" s="86">
        <v>13</v>
      </c>
      <c r="AF245" s="86">
        <v>732</v>
      </c>
      <c r="AG245" s="86">
        <v>714</v>
      </c>
      <c r="AH245" s="86"/>
      <c r="AI245" s="86"/>
      <c r="AJ245" s="86"/>
      <c r="AK245" s="86"/>
      <c r="AL245" s="86"/>
      <c r="AM245" s="89">
        <v>44072.375532407408</v>
      </c>
      <c r="AN245" s="86" t="s">
        <v>10559</v>
      </c>
      <c r="AO245" s="93" t="s">
        <v>10802</v>
      </c>
      <c r="AP245" s="86" t="s">
        <v>65</v>
      </c>
      <c r="AQ245" s="48"/>
      <c r="AR245" s="49"/>
      <c r="AS245" s="48"/>
      <c r="AT245" s="49"/>
      <c r="AU245" s="48"/>
      <c r="AV245" s="49"/>
      <c r="AW245" s="48"/>
      <c r="AX245" s="49"/>
      <c r="AY245" s="48"/>
      <c r="AZ245" s="2"/>
      <c r="BA245" s="3"/>
      <c r="BB245" s="3"/>
      <c r="BC245" s="3"/>
      <c r="BD245" s="3"/>
    </row>
    <row r="246" spans="1:56" x14ac:dyDescent="0.25">
      <c r="A246" s="62" t="s">
        <v>1439</v>
      </c>
      <c r="B246" s="63"/>
      <c r="C246" s="63"/>
      <c r="D246" s="64"/>
      <c r="E246" s="66"/>
      <c r="F246" s="109" t="s">
        <v>9179</v>
      </c>
      <c r="G246" s="63"/>
      <c r="H246" s="67"/>
      <c r="I246" s="68"/>
      <c r="J246" s="68"/>
      <c r="K246" s="67" t="s">
        <v>12523</v>
      </c>
      <c r="L246" s="71"/>
      <c r="M246" s="72">
        <v>2682.896240234375</v>
      </c>
      <c r="N246" s="72">
        <v>5893.39599609375</v>
      </c>
      <c r="O246" s="73"/>
      <c r="P246" s="74"/>
      <c r="Q246" s="74"/>
      <c r="R246" s="98"/>
      <c r="S246" s="48">
        <v>4</v>
      </c>
      <c r="T246" s="48">
        <v>0</v>
      </c>
      <c r="U246" s="98"/>
      <c r="V246" s="50"/>
      <c r="W246" s="50"/>
      <c r="X246" s="50"/>
      <c r="Y246" s="50"/>
      <c r="Z246" s="49"/>
      <c r="AA246" s="69">
        <v>246</v>
      </c>
      <c r="AB2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46" s="70"/>
      <c r="AD246" s="86">
        <v>146</v>
      </c>
      <c r="AE246" s="86">
        <v>37578</v>
      </c>
      <c r="AF246" s="86">
        <v>23225</v>
      </c>
      <c r="AG246" s="86">
        <v>21110</v>
      </c>
      <c r="AH246" s="86"/>
      <c r="AI246" s="86" t="s">
        <v>7136</v>
      </c>
      <c r="AJ246" s="86" t="s">
        <v>8295</v>
      </c>
      <c r="AK246" s="93" t="s">
        <v>8746</v>
      </c>
      <c r="AL246" s="86"/>
      <c r="AM246" s="89">
        <v>42047.461458333331</v>
      </c>
      <c r="AN246" s="86" t="s">
        <v>10559</v>
      </c>
      <c r="AO246" s="93" t="s">
        <v>10803</v>
      </c>
      <c r="AP246" s="86" t="s">
        <v>65</v>
      </c>
      <c r="AQ246" s="48"/>
      <c r="AR246" s="49"/>
      <c r="AS246" s="48"/>
      <c r="AT246" s="49"/>
      <c r="AU246" s="48"/>
      <c r="AV246" s="49"/>
      <c r="AW246" s="48"/>
      <c r="AX246" s="49"/>
      <c r="AY246" s="48"/>
      <c r="AZ246" s="2"/>
      <c r="BA246" s="3"/>
      <c r="BB246" s="3"/>
      <c r="BC246" s="3"/>
      <c r="BD246" s="3"/>
    </row>
    <row r="247" spans="1:56" x14ac:dyDescent="0.25">
      <c r="A247" s="62" t="s">
        <v>329</v>
      </c>
      <c r="B247" s="63"/>
      <c r="C247" s="63"/>
      <c r="D247" s="64"/>
      <c r="E247" s="66"/>
      <c r="F247" s="109" t="s">
        <v>8949</v>
      </c>
      <c r="G247" s="63"/>
      <c r="H247" s="67"/>
      <c r="I247" s="68"/>
      <c r="J247" s="68"/>
      <c r="K247" s="67" t="s">
        <v>12524</v>
      </c>
      <c r="L247" s="71"/>
      <c r="M247" s="72">
        <v>3777.939208984375</v>
      </c>
      <c r="N247" s="72">
        <v>3611.8232421875</v>
      </c>
      <c r="O247" s="73"/>
      <c r="P247" s="74"/>
      <c r="Q247" s="74"/>
      <c r="R247" s="98"/>
      <c r="S247" s="48">
        <v>0</v>
      </c>
      <c r="T247" s="48">
        <v>1</v>
      </c>
      <c r="U247" s="98"/>
      <c r="V247" s="50"/>
      <c r="W247" s="50"/>
      <c r="X247" s="50"/>
      <c r="Y247" s="50"/>
      <c r="Z247" s="49"/>
      <c r="AA247" s="69">
        <v>247</v>
      </c>
      <c r="AB2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47" s="70"/>
      <c r="AD247" s="86">
        <v>7</v>
      </c>
      <c r="AE247" s="86">
        <v>1</v>
      </c>
      <c r="AF247" s="86">
        <v>274</v>
      </c>
      <c r="AG247" s="86">
        <v>6</v>
      </c>
      <c r="AH247" s="86"/>
      <c r="AI247" s="86" t="s">
        <v>7137</v>
      </c>
      <c r="AJ247" s="86"/>
      <c r="AK247" s="86"/>
      <c r="AL247" s="86"/>
      <c r="AM247" s="89">
        <v>44076.104525462964</v>
      </c>
      <c r="AN247" s="86" t="s">
        <v>10559</v>
      </c>
      <c r="AO247" s="93" t="s">
        <v>10804</v>
      </c>
      <c r="AP247" s="86" t="s">
        <v>66</v>
      </c>
      <c r="AQ247" s="48">
        <v>0</v>
      </c>
      <c r="AR247" s="49">
        <v>0</v>
      </c>
      <c r="AS247" s="48">
        <v>0</v>
      </c>
      <c r="AT247" s="49">
        <v>0</v>
      </c>
      <c r="AU247" s="48">
        <v>0</v>
      </c>
      <c r="AV247" s="49">
        <v>0</v>
      </c>
      <c r="AW247" s="48">
        <v>47</v>
      </c>
      <c r="AX247" s="49">
        <v>100</v>
      </c>
      <c r="AY247" s="48">
        <v>47</v>
      </c>
      <c r="AZ247" s="2"/>
      <c r="BA247" s="3"/>
      <c r="BB247" s="3"/>
      <c r="BC247" s="3"/>
      <c r="BD247" s="3"/>
    </row>
    <row r="248" spans="1:56" x14ac:dyDescent="0.25">
      <c r="A248" s="62" t="s">
        <v>330</v>
      </c>
      <c r="B248" s="63"/>
      <c r="C248" s="63"/>
      <c r="D248" s="64"/>
      <c r="E248" s="66"/>
      <c r="F248" s="109" t="s">
        <v>8949</v>
      </c>
      <c r="G248" s="63"/>
      <c r="H248" s="67"/>
      <c r="I248" s="68"/>
      <c r="J248" s="68"/>
      <c r="K248" s="67" t="s">
        <v>12525</v>
      </c>
      <c r="L248" s="71"/>
      <c r="M248" s="72">
        <v>5614.080078125</v>
      </c>
      <c r="N248" s="72">
        <v>5136.8974609375</v>
      </c>
      <c r="O248" s="73"/>
      <c r="P248" s="74"/>
      <c r="Q248" s="74"/>
      <c r="R248" s="98"/>
      <c r="S248" s="48">
        <v>0</v>
      </c>
      <c r="T248" s="48">
        <v>1</v>
      </c>
      <c r="U248" s="98"/>
      <c r="V248" s="50"/>
      <c r="W248" s="50"/>
      <c r="X248" s="50"/>
      <c r="Y248" s="50"/>
      <c r="Z248" s="49"/>
      <c r="AA248" s="69">
        <v>248</v>
      </c>
      <c r="AB2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48" s="70"/>
      <c r="AD248" s="86">
        <v>23</v>
      </c>
      <c r="AE248" s="86">
        <v>1</v>
      </c>
      <c r="AF248" s="86">
        <v>445</v>
      </c>
      <c r="AG248" s="86">
        <v>420</v>
      </c>
      <c r="AH248" s="86"/>
      <c r="AI248" s="86" t="s">
        <v>7138</v>
      </c>
      <c r="AJ248" s="86"/>
      <c r="AK248" s="86"/>
      <c r="AL248" s="86"/>
      <c r="AM248" s="89">
        <v>44075.273668981485</v>
      </c>
      <c r="AN248" s="86" t="s">
        <v>10559</v>
      </c>
      <c r="AO248" s="93" t="s">
        <v>10805</v>
      </c>
      <c r="AP248" s="86" t="s">
        <v>66</v>
      </c>
      <c r="AQ248" s="48">
        <v>0</v>
      </c>
      <c r="AR248" s="49">
        <v>0</v>
      </c>
      <c r="AS248" s="48">
        <v>0</v>
      </c>
      <c r="AT248" s="49">
        <v>0</v>
      </c>
      <c r="AU248" s="48">
        <v>0</v>
      </c>
      <c r="AV248" s="49">
        <v>0</v>
      </c>
      <c r="AW248" s="48">
        <v>10</v>
      </c>
      <c r="AX248" s="49">
        <v>100</v>
      </c>
      <c r="AY248" s="48">
        <v>10</v>
      </c>
      <c r="AZ248" s="2"/>
      <c r="BA248" s="3"/>
      <c r="BB248" s="3"/>
      <c r="BC248" s="3"/>
      <c r="BD248" s="3"/>
    </row>
    <row r="249" spans="1:56" x14ac:dyDescent="0.25">
      <c r="A249" s="62" t="s">
        <v>1440</v>
      </c>
      <c r="B249" s="63"/>
      <c r="C249" s="63"/>
      <c r="D249" s="64"/>
      <c r="E249" s="66"/>
      <c r="F249" s="109" t="s">
        <v>9180</v>
      </c>
      <c r="G249" s="63"/>
      <c r="H249" s="67"/>
      <c r="I249" s="68"/>
      <c r="J249" s="68"/>
      <c r="K249" s="67" t="s">
        <v>12526</v>
      </c>
      <c r="L249" s="71"/>
      <c r="M249" s="72">
        <v>5574.466796875</v>
      </c>
      <c r="N249" s="72">
        <v>5116.1123046875</v>
      </c>
      <c r="O249" s="73"/>
      <c r="P249" s="74"/>
      <c r="Q249" s="74"/>
      <c r="R249" s="98"/>
      <c r="S249" s="48">
        <v>2</v>
      </c>
      <c r="T249" s="48">
        <v>0</v>
      </c>
      <c r="U249" s="98"/>
      <c r="V249" s="50"/>
      <c r="W249" s="50"/>
      <c r="X249" s="50"/>
      <c r="Y249" s="50"/>
      <c r="Z249" s="49"/>
      <c r="AA249" s="69">
        <v>249</v>
      </c>
      <c r="AB2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49" s="70"/>
      <c r="AD249" s="86">
        <v>39</v>
      </c>
      <c r="AE249" s="86">
        <v>33527</v>
      </c>
      <c r="AF249" s="86">
        <v>152</v>
      </c>
      <c r="AG249" s="86">
        <v>52</v>
      </c>
      <c r="AH249" s="86"/>
      <c r="AI249" s="86" t="s">
        <v>7139</v>
      </c>
      <c r="AJ249" s="86" t="s">
        <v>8296</v>
      </c>
      <c r="AK249" s="86"/>
      <c r="AL249" s="86"/>
      <c r="AM249" s="89">
        <v>43712.223877314813</v>
      </c>
      <c r="AN249" s="86" t="s">
        <v>10559</v>
      </c>
      <c r="AO249" s="93" t="s">
        <v>10806</v>
      </c>
      <c r="AP249" s="86" t="s">
        <v>65</v>
      </c>
      <c r="AQ249" s="48"/>
      <c r="AR249" s="49"/>
      <c r="AS249" s="48"/>
      <c r="AT249" s="49"/>
      <c r="AU249" s="48"/>
      <c r="AV249" s="49"/>
      <c r="AW249" s="48"/>
      <c r="AX249" s="49"/>
      <c r="AY249" s="48"/>
      <c r="AZ249" s="2"/>
      <c r="BA249" s="3"/>
      <c r="BB249" s="3"/>
      <c r="BC249" s="3"/>
      <c r="BD249" s="3"/>
    </row>
    <row r="250" spans="1:56" x14ac:dyDescent="0.25">
      <c r="A250" s="62" t="s">
        <v>331</v>
      </c>
      <c r="B250" s="63"/>
      <c r="C250" s="63"/>
      <c r="D250" s="64"/>
      <c r="E250" s="66"/>
      <c r="F250" s="109" t="s">
        <v>9181</v>
      </c>
      <c r="G250" s="63"/>
      <c r="H250" s="67"/>
      <c r="I250" s="68"/>
      <c r="J250" s="68"/>
      <c r="K250" s="67" t="s">
        <v>12527</v>
      </c>
      <c r="L250" s="71"/>
      <c r="M250" s="72">
        <v>5565.97314453125</v>
      </c>
      <c r="N250" s="72">
        <v>2361.892578125</v>
      </c>
      <c r="O250" s="73"/>
      <c r="P250" s="74"/>
      <c r="Q250" s="74"/>
      <c r="R250" s="98"/>
      <c r="S250" s="48">
        <v>0</v>
      </c>
      <c r="T250" s="48">
        <v>1</v>
      </c>
      <c r="U250" s="98"/>
      <c r="V250" s="50"/>
      <c r="W250" s="50"/>
      <c r="X250" s="50"/>
      <c r="Y250" s="50"/>
      <c r="Z250" s="49"/>
      <c r="AA250" s="69">
        <v>250</v>
      </c>
      <c r="AB2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50" s="70"/>
      <c r="AD250" s="86">
        <v>34</v>
      </c>
      <c r="AE250" s="86">
        <v>9</v>
      </c>
      <c r="AF250" s="86">
        <v>1370</v>
      </c>
      <c r="AG250" s="86">
        <v>141</v>
      </c>
      <c r="AH250" s="86"/>
      <c r="AI250" s="86" t="s">
        <v>7140</v>
      </c>
      <c r="AJ250" s="86" t="s">
        <v>8297</v>
      </c>
      <c r="AK250" s="86"/>
      <c r="AL250" s="86"/>
      <c r="AM250" s="89">
        <v>44029.28392361111</v>
      </c>
      <c r="AN250" s="86" t="s">
        <v>10559</v>
      </c>
      <c r="AO250" s="93" t="s">
        <v>10807</v>
      </c>
      <c r="AP250" s="86" t="s">
        <v>66</v>
      </c>
      <c r="AQ250" s="48">
        <v>0</v>
      </c>
      <c r="AR250" s="49">
        <v>0</v>
      </c>
      <c r="AS250" s="48">
        <v>0</v>
      </c>
      <c r="AT250" s="49">
        <v>0</v>
      </c>
      <c r="AU250" s="48">
        <v>0</v>
      </c>
      <c r="AV250" s="49">
        <v>0</v>
      </c>
      <c r="AW250" s="48">
        <v>40</v>
      </c>
      <c r="AX250" s="49">
        <v>100</v>
      </c>
      <c r="AY250" s="48">
        <v>40</v>
      </c>
      <c r="AZ250" s="2"/>
      <c r="BA250" s="3"/>
      <c r="BB250" s="3"/>
      <c r="BC250" s="3"/>
      <c r="BD250" s="3"/>
    </row>
    <row r="251" spans="1:56" x14ac:dyDescent="0.25">
      <c r="A251" s="62" t="s">
        <v>1441</v>
      </c>
      <c r="B251" s="63"/>
      <c r="C251" s="63"/>
      <c r="D251" s="64"/>
      <c r="E251" s="66"/>
      <c r="F251" s="109" t="s">
        <v>9182</v>
      </c>
      <c r="G251" s="63"/>
      <c r="H251" s="67"/>
      <c r="I251" s="68"/>
      <c r="J251" s="68"/>
      <c r="K251" s="67" t="s">
        <v>12528</v>
      </c>
      <c r="L251" s="71"/>
      <c r="M251" s="72">
        <v>4810.3505859375</v>
      </c>
      <c r="N251" s="72">
        <v>3604.644775390625</v>
      </c>
      <c r="O251" s="73"/>
      <c r="P251" s="74"/>
      <c r="Q251" s="74"/>
      <c r="R251" s="98"/>
      <c r="S251" s="48">
        <v>2</v>
      </c>
      <c r="T251" s="48">
        <v>0</v>
      </c>
      <c r="U251" s="98"/>
      <c r="V251" s="50"/>
      <c r="W251" s="50"/>
      <c r="X251" s="50"/>
      <c r="Y251" s="50"/>
      <c r="Z251" s="49"/>
      <c r="AA251" s="69">
        <v>251</v>
      </c>
      <c r="AB2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51" s="70"/>
      <c r="AD251" s="86">
        <v>50</v>
      </c>
      <c r="AE251" s="86">
        <v>2644</v>
      </c>
      <c r="AF251" s="86">
        <v>14973</v>
      </c>
      <c r="AG251" s="86">
        <v>14111</v>
      </c>
      <c r="AH251" s="86"/>
      <c r="AI251" s="86" t="s">
        <v>7141</v>
      </c>
      <c r="AJ251" s="86"/>
      <c r="AK251" s="86"/>
      <c r="AL251" s="86"/>
      <c r="AM251" s="89">
        <v>44024.104247685187</v>
      </c>
      <c r="AN251" s="86" t="s">
        <v>10559</v>
      </c>
      <c r="AO251" s="93" t="s">
        <v>10808</v>
      </c>
      <c r="AP251" s="86" t="s">
        <v>65</v>
      </c>
      <c r="AQ251" s="48"/>
      <c r="AR251" s="49"/>
      <c r="AS251" s="48"/>
      <c r="AT251" s="49"/>
      <c r="AU251" s="48"/>
      <c r="AV251" s="49"/>
      <c r="AW251" s="48"/>
      <c r="AX251" s="49"/>
      <c r="AY251" s="48"/>
      <c r="AZ251" s="2"/>
      <c r="BA251" s="3"/>
      <c r="BB251" s="3"/>
      <c r="BC251" s="3"/>
      <c r="BD251" s="3"/>
    </row>
    <row r="252" spans="1:56" x14ac:dyDescent="0.25">
      <c r="A252" s="62" t="s">
        <v>332</v>
      </c>
      <c r="B252" s="63"/>
      <c r="C252" s="63"/>
      <c r="D252" s="64"/>
      <c r="E252" s="66"/>
      <c r="F252" s="109" t="s">
        <v>9183</v>
      </c>
      <c r="G252" s="63"/>
      <c r="H252" s="67"/>
      <c r="I252" s="68"/>
      <c r="J252" s="68"/>
      <c r="K252" s="67" t="s">
        <v>12529</v>
      </c>
      <c r="L252" s="71"/>
      <c r="M252" s="72">
        <v>5786.98828125</v>
      </c>
      <c r="N252" s="72">
        <v>7765.36279296875</v>
      </c>
      <c r="O252" s="73"/>
      <c r="P252" s="74"/>
      <c r="Q252" s="74"/>
      <c r="R252" s="98"/>
      <c r="S252" s="48">
        <v>0</v>
      </c>
      <c r="T252" s="48">
        <v>1</v>
      </c>
      <c r="U252" s="98"/>
      <c r="V252" s="50"/>
      <c r="W252" s="50"/>
      <c r="X252" s="50"/>
      <c r="Y252" s="50"/>
      <c r="Z252" s="49"/>
      <c r="AA252" s="69">
        <v>252</v>
      </c>
      <c r="AB2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52" s="70"/>
      <c r="AD252" s="86">
        <v>4</v>
      </c>
      <c r="AE252" s="86">
        <v>818</v>
      </c>
      <c r="AF252" s="86">
        <v>76015</v>
      </c>
      <c r="AG252" s="86">
        <v>141231</v>
      </c>
      <c r="AH252" s="86"/>
      <c r="AI252" s="86" t="s">
        <v>7142</v>
      </c>
      <c r="AJ252" s="86" t="s">
        <v>8298</v>
      </c>
      <c r="AK252" s="86"/>
      <c r="AL252" s="86"/>
      <c r="AM252" s="89">
        <v>41712.618009259262</v>
      </c>
      <c r="AN252" s="86" t="s">
        <v>10559</v>
      </c>
      <c r="AO252" s="93" t="s">
        <v>10809</v>
      </c>
      <c r="AP252" s="86" t="s">
        <v>66</v>
      </c>
      <c r="AQ252" s="48">
        <v>0</v>
      </c>
      <c r="AR252" s="49">
        <v>0</v>
      </c>
      <c r="AS252" s="48">
        <v>0</v>
      </c>
      <c r="AT252" s="49">
        <v>0</v>
      </c>
      <c r="AU252" s="48">
        <v>0</v>
      </c>
      <c r="AV252" s="49">
        <v>0</v>
      </c>
      <c r="AW252" s="48">
        <v>20</v>
      </c>
      <c r="AX252" s="49">
        <v>100</v>
      </c>
      <c r="AY252" s="48">
        <v>20</v>
      </c>
      <c r="AZ252" s="2"/>
      <c r="BA252" s="3"/>
      <c r="BB252" s="3"/>
      <c r="BC252" s="3"/>
      <c r="BD252" s="3"/>
    </row>
    <row r="253" spans="1:56" x14ac:dyDescent="0.25">
      <c r="A253" s="62" t="s">
        <v>333</v>
      </c>
      <c r="B253" s="63"/>
      <c r="C253" s="63"/>
      <c r="D253" s="64"/>
      <c r="E253" s="66"/>
      <c r="F253" s="109" t="s">
        <v>9184</v>
      </c>
      <c r="G253" s="63"/>
      <c r="H253" s="67"/>
      <c r="I253" s="68"/>
      <c r="J253" s="68"/>
      <c r="K253" s="67" t="s">
        <v>12530</v>
      </c>
      <c r="L253" s="71"/>
      <c r="M253" s="72">
        <v>3129.951416015625</v>
      </c>
      <c r="N253" s="72">
        <v>4429.20703125</v>
      </c>
      <c r="O253" s="73"/>
      <c r="P253" s="74"/>
      <c r="Q253" s="74"/>
      <c r="R253" s="98"/>
      <c r="S253" s="48">
        <v>0</v>
      </c>
      <c r="T253" s="48">
        <v>5</v>
      </c>
      <c r="U253" s="98"/>
      <c r="V253" s="50"/>
      <c r="W253" s="50"/>
      <c r="X253" s="50"/>
      <c r="Y253" s="50"/>
      <c r="Z253" s="49"/>
      <c r="AA253" s="69">
        <v>253</v>
      </c>
      <c r="AB2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53" s="70"/>
      <c r="AD253" s="86">
        <v>6</v>
      </c>
      <c r="AE253" s="86">
        <v>6</v>
      </c>
      <c r="AF253" s="86">
        <v>769</v>
      </c>
      <c r="AG253" s="86">
        <v>281</v>
      </c>
      <c r="AH253" s="86"/>
      <c r="AI253" s="86" t="s">
        <v>7143</v>
      </c>
      <c r="AJ253" s="86"/>
      <c r="AK253" s="86"/>
      <c r="AL253" s="86"/>
      <c r="AM253" s="89">
        <v>44078.651180555556</v>
      </c>
      <c r="AN253" s="86" t="s">
        <v>10559</v>
      </c>
      <c r="AO253" s="93" t="s">
        <v>10810</v>
      </c>
      <c r="AP253" s="86" t="s">
        <v>66</v>
      </c>
      <c r="AQ253" s="48">
        <v>0</v>
      </c>
      <c r="AR253" s="49">
        <v>0</v>
      </c>
      <c r="AS253" s="48">
        <v>0</v>
      </c>
      <c r="AT253" s="49">
        <v>0</v>
      </c>
      <c r="AU253" s="48">
        <v>0</v>
      </c>
      <c r="AV253" s="49">
        <v>0</v>
      </c>
      <c r="AW253" s="48">
        <v>18</v>
      </c>
      <c r="AX253" s="49">
        <v>100</v>
      </c>
      <c r="AY253" s="48">
        <v>18</v>
      </c>
      <c r="AZ253" s="2"/>
      <c r="BA253" s="3"/>
      <c r="BB253" s="3"/>
      <c r="BC253" s="3"/>
      <c r="BD253" s="3"/>
    </row>
    <row r="254" spans="1:56" x14ac:dyDescent="0.25">
      <c r="A254" s="62" t="s">
        <v>334</v>
      </c>
      <c r="B254" s="63"/>
      <c r="C254" s="63"/>
      <c r="D254" s="64"/>
      <c r="E254" s="66"/>
      <c r="F254" s="109" t="s">
        <v>9185</v>
      </c>
      <c r="G254" s="63"/>
      <c r="H254" s="67"/>
      <c r="I254" s="68"/>
      <c r="J254" s="68"/>
      <c r="K254" s="67" t="s">
        <v>12531</v>
      </c>
      <c r="L254" s="71"/>
      <c r="M254" s="72">
        <v>4248.45849609375</v>
      </c>
      <c r="N254" s="72">
        <v>3062.717529296875</v>
      </c>
      <c r="O254" s="73"/>
      <c r="P254" s="74"/>
      <c r="Q254" s="74"/>
      <c r="R254" s="98"/>
      <c r="S254" s="48">
        <v>0</v>
      </c>
      <c r="T254" s="48">
        <v>2</v>
      </c>
      <c r="U254" s="98"/>
      <c r="V254" s="50"/>
      <c r="W254" s="50"/>
      <c r="X254" s="50"/>
      <c r="Y254" s="50"/>
      <c r="Z254" s="49"/>
      <c r="AA254" s="69">
        <v>254</v>
      </c>
      <c r="AB2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54" s="70"/>
      <c r="AD254" s="86">
        <v>303</v>
      </c>
      <c r="AE254" s="86">
        <v>355</v>
      </c>
      <c r="AF254" s="86">
        <v>27749</v>
      </c>
      <c r="AG254" s="86">
        <v>4765</v>
      </c>
      <c r="AH254" s="86"/>
      <c r="AI254" s="86" t="s">
        <v>7144</v>
      </c>
      <c r="AJ254" s="86" t="s">
        <v>8218</v>
      </c>
      <c r="AK254" s="86"/>
      <c r="AL254" s="86"/>
      <c r="AM254" s="89">
        <v>43947.512245370373</v>
      </c>
      <c r="AN254" s="86" t="s">
        <v>10559</v>
      </c>
      <c r="AO254" s="93" t="s">
        <v>10811</v>
      </c>
      <c r="AP254" s="86" t="s">
        <v>66</v>
      </c>
      <c r="AQ254" s="48">
        <v>0</v>
      </c>
      <c r="AR254" s="49">
        <v>0</v>
      </c>
      <c r="AS254" s="48">
        <v>0</v>
      </c>
      <c r="AT254" s="49">
        <v>0</v>
      </c>
      <c r="AU254" s="48">
        <v>0</v>
      </c>
      <c r="AV254" s="49">
        <v>0</v>
      </c>
      <c r="AW254" s="48">
        <v>25</v>
      </c>
      <c r="AX254" s="49">
        <v>100</v>
      </c>
      <c r="AY254" s="48">
        <v>25</v>
      </c>
      <c r="AZ254" s="2"/>
      <c r="BA254" s="3"/>
      <c r="BB254" s="3"/>
      <c r="BC254" s="3"/>
      <c r="BD254" s="3"/>
    </row>
    <row r="255" spans="1:56" x14ac:dyDescent="0.25">
      <c r="A255" s="62" t="s">
        <v>1442</v>
      </c>
      <c r="B255" s="63"/>
      <c r="C255" s="63"/>
      <c r="D255" s="64"/>
      <c r="E255" s="66"/>
      <c r="F255" s="109" t="s">
        <v>9186</v>
      </c>
      <c r="G255" s="63"/>
      <c r="H255" s="67"/>
      <c r="I255" s="68"/>
      <c r="J255" s="68"/>
      <c r="K255" s="67" t="s">
        <v>12532</v>
      </c>
      <c r="L255" s="71"/>
      <c r="M255" s="72">
        <v>2899.480712890625</v>
      </c>
      <c r="N255" s="72">
        <v>4892.291015625</v>
      </c>
      <c r="O255" s="73"/>
      <c r="P255" s="74"/>
      <c r="Q255" s="74"/>
      <c r="R255" s="98"/>
      <c r="S255" s="48">
        <v>2</v>
      </c>
      <c r="T255" s="48">
        <v>0</v>
      </c>
      <c r="U255" s="98"/>
      <c r="V255" s="50"/>
      <c r="W255" s="50"/>
      <c r="X255" s="50"/>
      <c r="Y255" s="50"/>
      <c r="Z255" s="49"/>
      <c r="AA255" s="69">
        <v>255</v>
      </c>
      <c r="AB2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55" s="70"/>
      <c r="AD255" s="86">
        <v>257</v>
      </c>
      <c r="AE255" s="86">
        <v>211</v>
      </c>
      <c r="AF255" s="86">
        <v>2096</v>
      </c>
      <c r="AG255" s="86">
        <v>126</v>
      </c>
      <c r="AH255" s="86"/>
      <c r="AI255" s="86" t="s">
        <v>7040</v>
      </c>
      <c r="AJ255" s="86" t="s">
        <v>8299</v>
      </c>
      <c r="AK255" s="86"/>
      <c r="AL255" s="86"/>
      <c r="AM255" s="89">
        <v>41801.593599537038</v>
      </c>
      <c r="AN255" s="86" t="s">
        <v>10559</v>
      </c>
      <c r="AO255" s="93" t="s">
        <v>10812</v>
      </c>
      <c r="AP255" s="86" t="s">
        <v>65</v>
      </c>
      <c r="AQ255" s="48"/>
      <c r="AR255" s="49"/>
      <c r="AS255" s="48"/>
      <c r="AT255" s="49"/>
      <c r="AU255" s="48"/>
      <c r="AV255" s="49"/>
      <c r="AW255" s="48"/>
      <c r="AX255" s="49"/>
      <c r="AY255" s="48"/>
      <c r="AZ255" s="2"/>
      <c r="BA255" s="3"/>
      <c r="BB255" s="3"/>
      <c r="BC255" s="3"/>
      <c r="BD255" s="3"/>
    </row>
    <row r="256" spans="1:56" x14ac:dyDescent="0.25">
      <c r="A256" s="62" t="s">
        <v>335</v>
      </c>
      <c r="B256" s="63"/>
      <c r="C256" s="63"/>
      <c r="D256" s="64"/>
      <c r="E256" s="66"/>
      <c r="F256" s="109" t="s">
        <v>9187</v>
      </c>
      <c r="G256" s="63"/>
      <c r="H256" s="67"/>
      <c r="I256" s="68"/>
      <c r="J256" s="68"/>
      <c r="K256" s="67" t="s">
        <v>12533</v>
      </c>
      <c r="L256" s="71"/>
      <c r="M256" s="72">
        <v>5597.34228515625</v>
      </c>
      <c r="N256" s="72">
        <v>5179.88427734375</v>
      </c>
      <c r="O256" s="73"/>
      <c r="P256" s="74"/>
      <c r="Q256" s="74"/>
      <c r="R256" s="98"/>
      <c r="S256" s="48">
        <v>0</v>
      </c>
      <c r="T256" s="48">
        <v>1</v>
      </c>
      <c r="U256" s="98"/>
      <c r="V256" s="50"/>
      <c r="W256" s="50"/>
      <c r="X256" s="50"/>
      <c r="Y256" s="50"/>
      <c r="Z256" s="49"/>
      <c r="AA256" s="69">
        <v>256</v>
      </c>
      <c r="AB2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56" s="70"/>
      <c r="AD256" s="86">
        <v>145</v>
      </c>
      <c r="AE256" s="86">
        <v>32</v>
      </c>
      <c r="AF256" s="86">
        <v>799</v>
      </c>
      <c r="AG256" s="86">
        <v>4050</v>
      </c>
      <c r="AH256" s="86"/>
      <c r="AI256" s="86"/>
      <c r="AJ256" s="86" t="s">
        <v>8218</v>
      </c>
      <c r="AK256" s="86"/>
      <c r="AL256" s="86"/>
      <c r="AM256" s="89">
        <v>41598.361990740741</v>
      </c>
      <c r="AN256" s="86" t="s">
        <v>10559</v>
      </c>
      <c r="AO256" s="93" t="s">
        <v>10813</v>
      </c>
      <c r="AP256" s="86" t="s">
        <v>66</v>
      </c>
      <c r="AQ256" s="48">
        <v>0</v>
      </c>
      <c r="AR256" s="49">
        <v>0</v>
      </c>
      <c r="AS256" s="48">
        <v>0</v>
      </c>
      <c r="AT256" s="49">
        <v>0</v>
      </c>
      <c r="AU256" s="48">
        <v>0</v>
      </c>
      <c r="AV256" s="49">
        <v>0</v>
      </c>
      <c r="AW256" s="48">
        <v>47</v>
      </c>
      <c r="AX256" s="49">
        <v>100</v>
      </c>
      <c r="AY256" s="48">
        <v>47</v>
      </c>
      <c r="AZ256" s="2"/>
      <c r="BA256" s="3"/>
      <c r="BB256" s="3"/>
      <c r="BC256" s="3"/>
      <c r="BD256" s="3"/>
    </row>
    <row r="257" spans="1:56" x14ac:dyDescent="0.25">
      <c r="A257" s="62" t="s">
        <v>1443</v>
      </c>
      <c r="B257" s="63"/>
      <c r="C257" s="63"/>
      <c r="D257" s="64"/>
      <c r="E257" s="66"/>
      <c r="F257" s="109" t="s">
        <v>9188</v>
      </c>
      <c r="G257" s="63"/>
      <c r="H257" s="67"/>
      <c r="I257" s="68"/>
      <c r="J257" s="68"/>
      <c r="K257" s="67" t="s">
        <v>12534</v>
      </c>
      <c r="L257" s="71"/>
      <c r="M257" s="72">
        <v>5640.8994140625</v>
      </c>
      <c r="N257" s="72">
        <v>5202.9619140625</v>
      </c>
      <c r="O257" s="73"/>
      <c r="P257" s="74"/>
      <c r="Q257" s="74"/>
      <c r="R257" s="98"/>
      <c r="S257" s="48">
        <v>8</v>
      </c>
      <c r="T257" s="48">
        <v>0</v>
      </c>
      <c r="U257" s="98"/>
      <c r="V257" s="50"/>
      <c r="W257" s="50"/>
      <c r="X257" s="50"/>
      <c r="Y257" s="50"/>
      <c r="Z257" s="49"/>
      <c r="AA257" s="69">
        <v>257</v>
      </c>
      <c r="AB2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57" s="70"/>
      <c r="AD257" s="86">
        <v>166</v>
      </c>
      <c r="AE257" s="86">
        <v>514</v>
      </c>
      <c r="AF257" s="86">
        <v>257</v>
      </c>
      <c r="AG257" s="86">
        <v>180</v>
      </c>
      <c r="AH257" s="86"/>
      <c r="AI257" s="86" t="s">
        <v>7145</v>
      </c>
      <c r="AJ257" s="86"/>
      <c r="AK257" s="86"/>
      <c r="AL257" s="86"/>
      <c r="AM257" s="89">
        <v>43560.331273148149</v>
      </c>
      <c r="AN257" s="86" t="s">
        <v>10559</v>
      </c>
      <c r="AO257" s="93" t="s">
        <v>10814</v>
      </c>
      <c r="AP257" s="86" t="s">
        <v>65</v>
      </c>
      <c r="AQ257" s="48"/>
      <c r="AR257" s="49"/>
      <c r="AS257" s="48"/>
      <c r="AT257" s="49"/>
      <c r="AU257" s="48"/>
      <c r="AV257" s="49"/>
      <c r="AW257" s="48"/>
      <c r="AX257" s="49"/>
      <c r="AY257" s="48"/>
      <c r="AZ257" s="2"/>
      <c r="BA257" s="3"/>
      <c r="BB257" s="3"/>
      <c r="BC257" s="3"/>
      <c r="BD257" s="3"/>
    </row>
    <row r="258" spans="1:56" x14ac:dyDescent="0.25">
      <c r="A258" s="62" t="s">
        <v>336</v>
      </c>
      <c r="B258" s="63"/>
      <c r="C258" s="63"/>
      <c r="D258" s="64"/>
      <c r="E258" s="66"/>
      <c r="F258" s="109" t="s">
        <v>9189</v>
      </c>
      <c r="G258" s="63"/>
      <c r="H258" s="67"/>
      <c r="I258" s="68"/>
      <c r="J258" s="68"/>
      <c r="K258" s="67" t="s">
        <v>12535</v>
      </c>
      <c r="L258" s="71"/>
      <c r="M258" s="72">
        <v>5178.27587890625</v>
      </c>
      <c r="N258" s="72">
        <v>4992.5498046875</v>
      </c>
      <c r="O258" s="73"/>
      <c r="P258" s="74"/>
      <c r="Q258" s="74"/>
      <c r="R258" s="98"/>
      <c r="S258" s="48">
        <v>0</v>
      </c>
      <c r="T258" s="48">
        <v>2</v>
      </c>
      <c r="U258" s="98"/>
      <c r="V258" s="50"/>
      <c r="W258" s="50"/>
      <c r="X258" s="50"/>
      <c r="Y258" s="50"/>
      <c r="Z258" s="49"/>
      <c r="AA258" s="69">
        <v>258</v>
      </c>
      <c r="AB2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58" s="70"/>
      <c r="AD258" s="86">
        <v>1303</v>
      </c>
      <c r="AE258" s="86">
        <v>481</v>
      </c>
      <c r="AF258" s="86">
        <v>59947</v>
      </c>
      <c r="AG258" s="86">
        <v>20447</v>
      </c>
      <c r="AH258" s="86"/>
      <c r="AI258" s="86" t="s">
        <v>7146</v>
      </c>
      <c r="AJ258" s="86" t="s">
        <v>8300</v>
      </c>
      <c r="AK258" s="93" t="s">
        <v>8747</v>
      </c>
      <c r="AL258" s="86"/>
      <c r="AM258" s="89">
        <v>42623.11109953704</v>
      </c>
      <c r="AN258" s="86" t="s">
        <v>10559</v>
      </c>
      <c r="AO258" s="93" t="s">
        <v>10815</v>
      </c>
      <c r="AP258" s="86" t="s">
        <v>66</v>
      </c>
      <c r="AQ258" s="48">
        <v>0</v>
      </c>
      <c r="AR258" s="49">
        <v>0</v>
      </c>
      <c r="AS258" s="48">
        <v>0</v>
      </c>
      <c r="AT258" s="49">
        <v>0</v>
      </c>
      <c r="AU258" s="48">
        <v>0</v>
      </c>
      <c r="AV258" s="49">
        <v>0</v>
      </c>
      <c r="AW258" s="48">
        <v>37</v>
      </c>
      <c r="AX258" s="49">
        <v>100</v>
      </c>
      <c r="AY258" s="48">
        <v>37</v>
      </c>
      <c r="AZ258" s="2"/>
      <c r="BA258" s="3"/>
      <c r="BB258" s="3"/>
      <c r="BC258" s="3"/>
      <c r="BD258" s="3"/>
    </row>
    <row r="259" spans="1:56" x14ac:dyDescent="0.25">
      <c r="A259" s="62" t="s">
        <v>1444</v>
      </c>
      <c r="B259" s="63"/>
      <c r="C259" s="63"/>
      <c r="D259" s="64"/>
      <c r="E259" s="66"/>
      <c r="F259" s="109" t="s">
        <v>9190</v>
      </c>
      <c r="G259" s="63"/>
      <c r="H259" s="67"/>
      <c r="I259" s="68"/>
      <c r="J259" s="68"/>
      <c r="K259" s="67" t="s">
        <v>12536</v>
      </c>
      <c r="L259" s="71"/>
      <c r="M259" s="72">
        <v>5154.30224609375</v>
      </c>
      <c r="N259" s="72">
        <v>4937.26953125</v>
      </c>
      <c r="O259" s="73"/>
      <c r="P259" s="74"/>
      <c r="Q259" s="74"/>
      <c r="R259" s="98"/>
      <c r="S259" s="48">
        <v>1</v>
      </c>
      <c r="T259" s="48">
        <v>0</v>
      </c>
      <c r="U259" s="98"/>
      <c r="V259" s="50"/>
      <c r="W259" s="50"/>
      <c r="X259" s="50"/>
      <c r="Y259" s="50"/>
      <c r="Z259" s="49"/>
      <c r="AA259" s="69">
        <v>259</v>
      </c>
      <c r="AB2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59" s="70"/>
      <c r="AD259" s="86">
        <v>1287</v>
      </c>
      <c r="AE259" s="86">
        <v>22287</v>
      </c>
      <c r="AF259" s="86">
        <v>2807</v>
      </c>
      <c r="AG259" s="86">
        <v>5441</v>
      </c>
      <c r="AH259" s="86"/>
      <c r="AI259" s="86" t="s">
        <v>7147</v>
      </c>
      <c r="AJ259" s="86" t="s">
        <v>8245</v>
      </c>
      <c r="AK259" s="93" t="s">
        <v>8748</v>
      </c>
      <c r="AL259" s="86"/>
      <c r="AM259" s="89">
        <v>40853.682222222225</v>
      </c>
      <c r="AN259" s="86" t="s">
        <v>10559</v>
      </c>
      <c r="AO259" s="93" t="s">
        <v>10816</v>
      </c>
      <c r="AP259" s="86" t="s">
        <v>65</v>
      </c>
      <c r="AQ259" s="48"/>
      <c r="AR259" s="49"/>
      <c r="AS259" s="48"/>
      <c r="AT259" s="49"/>
      <c r="AU259" s="48"/>
      <c r="AV259" s="49"/>
      <c r="AW259" s="48"/>
      <c r="AX259" s="49"/>
      <c r="AY259" s="48"/>
      <c r="AZ259" s="2"/>
      <c r="BA259" s="3"/>
      <c r="BB259" s="3"/>
      <c r="BC259" s="3"/>
      <c r="BD259" s="3"/>
    </row>
    <row r="260" spans="1:56" x14ac:dyDescent="0.25">
      <c r="A260" s="62" t="s">
        <v>337</v>
      </c>
      <c r="B260" s="63"/>
      <c r="C260" s="63"/>
      <c r="D260" s="64"/>
      <c r="E260" s="66"/>
      <c r="F260" s="109" t="s">
        <v>9191</v>
      </c>
      <c r="G260" s="63"/>
      <c r="H260" s="67"/>
      <c r="I260" s="68"/>
      <c r="J260" s="68"/>
      <c r="K260" s="67" t="s">
        <v>12537</v>
      </c>
      <c r="L260" s="71"/>
      <c r="M260" s="72">
        <v>7181.6435546875</v>
      </c>
      <c r="N260" s="72">
        <v>6676.037109375</v>
      </c>
      <c r="O260" s="73"/>
      <c r="P260" s="74"/>
      <c r="Q260" s="74"/>
      <c r="R260" s="98"/>
      <c r="S260" s="48">
        <v>0</v>
      </c>
      <c r="T260" s="48">
        <v>1</v>
      </c>
      <c r="U260" s="98"/>
      <c r="V260" s="50"/>
      <c r="W260" s="50"/>
      <c r="X260" s="50"/>
      <c r="Y260" s="50"/>
      <c r="Z260" s="49"/>
      <c r="AA260" s="69">
        <v>260</v>
      </c>
      <c r="AB2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60" s="70"/>
      <c r="AD260" s="86">
        <v>3066</v>
      </c>
      <c r="AE260" s="86">
        <v>3414</v>
      </c>
      <c r="AF260" s="86">
        <v>140006</v>
      </c>
      <c r="AG260" s="86">
        <v>171302</v>
      </c>
      <c r="AH260" s="86"/>
      <c r="AI260" s="86" t="s">
        <v>7148</v>
      </c>
      <c r="AJ260" s="86" t="s">
        <v>8202</v>
      </c>
      <c r="AK260" s="86"/>
      <c r="AL260" s="86"/>
      <c r="AM260" s="89">
        <v>43004.533935185187</v>
      </c>
      <c r="AN260" s="86" t="s">
        <v>10559</v>
      </c>
      <c r="AO260" s="93" t="s">
        <v>10817</v>
      </c>
      <c r="AP260" s="86" t="s">
        <v>66</v>
      </c>
      <c r="AQ260" s="48">
        <v>0</v>
      </c>
      <c r="AR260" s="49">
        <v>0</v>
      </c>
      <c r="AS260" s="48">
        <v>0</v>
      </c>
      <c r="AT260" s="49">
        <v>0</v>
      </c>
      <c r="AU260" s="48">
        <v>0</v>
      </c>
      <c r="AV260" s="49">
        <v>0</v>
      </c>
      <c r="AW260" s="48">
        <v>32</v>
      </c>
      <c r="AX260" s="49">
        <v>100</v>
      </c>
      <c r="AY260" s="48">
        <v>32</v>
      </c>
      <c r="AZ260" s="2"/>
      <c r="BA260" s="3"/>
      <c r="BB260" s="3"/>
      <c r="BC260" s="3"/>
      <c r="BD260" s="3"/>
    </row>
    <row r="261" spans="1:56" x14ac:dyDescent="0.25">
      <c r="A261" s="62" t="s">
        <v>338</v>
      </c>
      <c r="B261" s="63"/>
      <c r="C261" s="63"/>
      <c r="D261" s="64"/>
      <c r="E261" s="66"/>
      <c r="F261" s="109" t="s">
        <v>8949</v>
      </c>
      <c r="G261" s="63"/>
      <c r="H261" s="67"/>
      <c r="I261" s="68"/>
      <c r="J261" s="68"/>
      <c r="K261" s="67" t="s">
        <v>12538</v>
      </c>
      <c r="L261" s="71"/>
      <c r="M261" s="72">
        <v>5439.21728515625</v>
      </c>
      <c r="N261" s="72">
        <v>4933.04052734375</v>
      </c>
      <c r="O261" s="73"/>
      <c r="P261" s="74"/>
      <c r="Q261" s="74"/>
      <c r="R261" s="98"/>
      <c r="S261" s="48">
        <v>0</v>
      </c>
      <c r="T261" s="48">
        <v>2</v>
      </c>
      <c r="U261" s="98"/>
      <c r="V261" s="50"/>
      <c r="W261" s="50"/>
      <c r="X261" s="50"/>
      <c r="Y261" s="50"/>
      <c r="Z261" s="49"/>
      <c r="AA261" s="69">
        <v>261</v>
      </c>
      <c r="AB2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61" s="70"/>
      <c r="AD261" s="86">
        <v>4</v>
      </c>
      <c r="AE261" s="86">
        <v>8</v>
      </c>
      <c r="AF261" s="86">
        <v>1253</v>
      </c>
      <c r="AG261" s="86">
        <v>344</v>
      </c>
      <c r="AH261" s="86"/>
      <c r="AI261" s="86"/>
      <c r="AJ261" s="86"/>
      <c r="AK261" s="86"/>
      <c r="AL261" s="86"/>
      <c r="AM261" s="89">
        <v>43992.202824074076</v>
      </c>
      <c r="AN261" s="86" t="s">
        <v>10559</v>
      </c>
      <c r="AO261" s="93" t="s">
        <v>10818</v>
      </c>
      <c r="AP261" s="86" t="s">
        <v>66</v>
      </c>
      <c r="AQ261" s="48">
        <v>0</v>
      </c>
      <c r="AR261" s="49">
        <v>0</v>
      </c>
      <c r="AS261" s="48">
        <v>0</v>
      </c>
      <c r="AT261" s="49">
        <v>0</v>
      </c>
      <c r="AU261" s="48">
        <v>0</v>
      </c>
      <c r="AV261" s="49">
        <v>0</v>
      </c>
      <c r="AW261" s="48">
        <v>22</v>
      </c>
      <c r="AX261" s="49">
        <v>100</v>
      </c>
      <c r="AY261" s="48">
        <v>22</v>
      </c>
      <c r="AZ261" s="2"/>
      <c r="BA261" s="3"/>
      <c r="BB261" s="3"/>
      <c r="BC261" s="3"/>
      <c r="BD261" s="3"/>
    </row>
    <row r="262" spans="1:56" x14ac:dyDescent="0.25">
      <c r="A262" s="62" t="s">
        <v>1445</v>
      </c>
      <c r="B262" s="63"/>
      <c r="C262" s="63"/>
      <c r="D262" s="64"/>
      <c r="E262" s="66"/>
      <c r="F262" s="109" t="s">
        <v>9192</v>
      </c>
      <c r="G262" s="63"/>
      <c r="H262" s="67"/>
      <c r="I262" s="68"/>
      <c r="J262" s="68"/>
      <c r="K262" s="67" t="s">
        <v>12539</v>
      </c>
      <c r="L262" s="71"/>
      <c r="M262" s="72">
        <v>5471.177734375</v>
      </c>
      <c r="N262" s="72">
        <v>4952.08935546875</v>
      </c>
      <c r="O262" s="73"/>
      <c r="P262" s="74"/>
      <c r="Q262" s="74"/>
      <c r="R262" s="98"/>
      <c r="S262" s="48">
        <v>1</v>
      </c>
      <c r="T262" s="48">
        <v>0</v>
      </c>
      <c r="U262" s="98"/>
      <c r="V262" s="50"/>
      <c r="W262" s="50"/>
      <c r="X262" s="50"/>
      <c r="Y262" s="50"/>
      <c r="Z262" s="49"/>
      <c r="AA262" s="69">
        <v>262</v>
      </c>
      <c r="AB2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62" s="70"/>
      <c r="AD262" s="86">
        <v>96</v>
      </c>
      <c r="AE262" s="86">
        <v>2006740</v>
      </c>
      <c r="AF262" s="86">
        <v>22265</v>
      </c>
      <c r="AG262" s="86">
        <v>10478</v>
      </c>
      <c r="AH262" s="86"/>
      <c r="AI262" s="86" t="s">
        <v>7149</v>
      </c>
      <c r="AJ262" s="86" t="s">
        <v>8213</v>
      </c>
      <c r="AK262" s="93" t="s">
        <v>8749</v>
      </c>
      <c r="AL262" s="86"/>
      <c r="AM262" s="89">
        <v>40822.477754629632</v>
      </c>
      <c r="AN262" s="86" t="s">
        <v>10559</v>
      </c>
      <c r="AO262" s="93" t="s">
        <v>10819</v>
      </c>
      <c r="AP262" s="86" t="s">
        <v>65</v>
      </c>
      <c r="AQ262" s="48"/>
      <c r="AR262" s="49"/>
      <c r="AS262" s="48"/>
      <c r="AT262" s="49"/>
      <c r="AU262" s="48"/>
      <c r="AV262" s="49"/>
      <c r="AW262" s="48"/>
      <c r="AX262" s="49"/>
      <c r="AY262" s="48"/>
      <c r="AZ262" s="2"/>
      <c r="BA262" s="3"/>
      <c r="BB262" s="3"/>
      <c r="BC262" s="3"/>
      <c r="BD262" s="3"/>
    </row>
    <row r="263" spans="1:56" x14ac:dyDescent="0.25">
      <c r="A263" s="62" t="s">
        <v>1446</v>
      </c>
      <c r="B263" s="63"/>
      <c r="C263" s="63"/>
      <c r="D263" s="64"/>
      <c r="E263" s="66"/>
      <c r="F263" s="109" t="s">
        <v>9193</v>
      </c>
      <c r="G263" s="63"/>
      <c r="H263" s="67"/>
      <c r="I263" s="68"/>
      <c r="J263" s="68"/>
      <c r="K263" s="67" t="s">
        <v>12540</v>
      </c>
      <c r="L263" s="71"/>
      <c r="M263" s="72">
        <v>5447.7431640625</v>
      </c>
      <c r="N263" s="72">
        <v>4895.21826171875</v>
      </c>
      <c r="O263" s="73"/>
      <c r="P263" s="74"/>
      <c r="Q263" s="74"/>
      <c r="R263" s="98"/>
      <c r="S263" s="48">
        <v>1</v>
      </c>
      <c r="T263" s="48">
        <v>0</v>
      </c>
      <c r="U263" s="98"/>
      <c r="V263" s="50"/>
      <c r="W263" s="50"/>
      <c r="X263" s="50"/>
      <c r="Y263" s="50"/>
      <c r="Z263" s="49"/>
      <c r="AA263" s="69">
        <v>263</v>
      </c>
      <c r="AB2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63" s="70"/>
      <c r="AD263" s="86">
        <v>45</v>
      </c>
      <c r="AE263" s="86">
        <v>17</v>
      </c>
      <c r="AF263" s="86">
        <v>103</v>
      </c>
      <c r="AG263" s="86">
        <v>184</v>
      </c>
      <c r="AH263" s="86"/>
      <c r="AI263" s="86" t="s">
        <v>7150</v>
      </c>
      <c r="AJ263" s="86"/>
      <c r="AK263" s="86"/>
      <c r="AL263" s="86"/>
      <c r="AM263" s="89">
        <v>44075.303090277775</v>
      </c>
      <c r="AN263" s="86" t="s">
        <v>10559</v>
      </c>
      <c r="AO263" s="93" t="s">
        <v>10820</v>
      </c>
      <c r="AP263" s="86" t="s">
        <v>65</v>
      </c>
      <c r="AQ263" s="48"/>
      <c r="AR263" s="49"/>
      <c r="AS263" s="48"/>
      <c r="AT263" s="49"/>
      <c r="AU263" s="48"/>
      <c r="AV263" s="49"/>
      <c r="AW263" s="48"/>
      <c r="AX263" s="49"/>
      <c r="AY263" s="48"/>
      <c r="AZ263" s="2"/>
      <c r="BA263" s="3"/>
      <c r="BB263" s="3"/>
      <c r="BC263" s="3"/>
      <c r="BD263" s="3"/>
    </row>
    <row r="264" spans="1:56" x14ac:dyDescent="0.25">
      <c r="A264" s="62" t="s">
        <v>339</v>
      </c>
      <c r="B264" s="63"/>
      <c r="C264" s="63"/>
      <c r="D264" s="64"/>
      <c r="E264" s="66"/>
      <c r="F264" s="109" t="s">
        <v>9194</v>
      </c>
      <c r="G264" s="63"/>
      <c r="H264" s="67"/>
      <c r="I264" s="68"/>
      <c r="J264" s="68"/>
      <c r="K264" s="67" t="s">
        <v>12541</v>
      </c>
      <c r="L264" s="71"/>
      <c r="M264" s="72">
        <v>4625.52490234375</v>
      </c>
      <c r="N264" s="72">
        <v>5322.029296875</v>
      </c>
      <c r="O264" s="73"/>
      <c r="P264" s="74"/>
      <c r="Q264" s="74"/>
      <c r="R264" s="98"/>
      <c r="S264" s="48">
        <v>0</v>
      </c>
      <c r="T264" s="48">
        <v>11</v>
      </c>
      <c r="U264" s="98"/>
      <c r="V264" s="50"/>
      <c r="W264" s="50"/>
      <c r="X264" s="50"/>
      <c r="Y264" s="50"/>
      <c r="Z264" s="49"/>
      <c r="AA264" s="69">
        <v>264</v>
      </c>
      <c r="AB2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64" s="70"/>
      <c r="AD264" s="86">
        <v>100</v>
      </c>
      <c r="AE264" s="86">
        <v>20</v>
      </c>
      <c r="AF264" s="86">
        <v>4419</v>
      </c>
      <c r="AG264" s="86">
        <v>143</v>
      </c>
      <c r="AH264" s="86"/>
      <c r="AI264" s="86"/>
      <c r="AJ264" s="86" t="s">
        <v>8301</v>
      </c>
      <c r="AK264" s="86"/>
      <c r="AL264" s="86"/>
      <c r="AM264" s="89">
        <v>40729.250543981485</v>
      </c>
      <c r="AN264" s="86" t="s">
        <v>10559</v>
      </c>
      <c r="AO264" s="93" t="s">
        <v>10821</v>
      </c>
      <c r="AP264" s="86" t="s">
        <v>66</v>
      </c>
      <c r="AQ264" s="48">
        <v>0</v>
      </c>
      <c r="AR264" s="49">
        <v>0</v>
      </c>
      <c r="AS264" s="48">
        <v>0</v>
      </c>
      <c r="AT264" s="49">
        <v>0</v>
      </c>
      <c r="AU264" s="48">
        <v>0</v>
      </c>
      <c r="AV264" s="49">
        <v>0</v>
      </c>
      <c r="AW264" s="48">
        <v>362</v>
      </c>
      <c r="AX264" s="49">
        <v>100</v>
      </c>
      <c r="AY264" s="48">
        <v>362</v>
      </c>
      <c r="AZ264" s="2"/>
      <c r="BA264" s="3"/>
      <c r="BB264" s="3"/>
      <c r="BC264" s="3"/>
      <c r="BD264" s="3"/>
    </row>
    <row r="265" spans="1:56" x14ac:dyDescent="0.25">
      <c r="A265" s="62" t="s">
        <v>1447</v>
      </c>
      <c r="B265" s="63"/>
      <c r="C265" s="63"/>
      <c r="D265" s="64"/>
      <c r="E265" s="66"/>
      <c r="F265" s="109" t="s">
        <v>9195</v>
      </c>
      <c r="G265" s="63"/>
      <c r="H265" s="67"/>
      <c r="I265" s="68"/>
      <c r="J265" s="68"/>
      <c r="K265" s="67" t="s">
        <v>12542</v>
      </c>
      <c r="L265" s="71"/>
      <c r="M265" s="72">
        <v>5301.7626953125</v>
      </c>
      <c r="N265" s="72">
        <v>4893.69091796875</v>
      </c>
      <c r="O265" s="73"/>
      <c r="P265" s="74"/>
      <c r="Q265" s="74"/>
      <c r="R265" s="98"/>
      <c r="S265" s="48">
        <v>1</v>
      </c>
      <c r="T265" s="48">
        <v>0</v>
      </c>
      <c r="U265" s="98"/>
      <c r="V265" s="50"/>
      <c r="W265" s="50"/>
      <c r="X265" s="50"/>
      <c r="Y265" s="50"/>
      <c r="Z265" s="49"/>
      <c r="AA265" s="69">
        <v>265</v>
      </c>
      <c r="AB2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65" s="70"/>
      <c r="AD265" s="86">
        <v>375</v>
      </c>
      <c r="AE265" s="86">
        <v>179</v>
      </c>
      <c r="AF265" s="86">
        <v>2683</v>
      </c>
      <c r="AG265" s="86">
        <v>7711</v>
      </c>
      <c r="AH265" s="86"/>
      <c r="AI265" s="86" t="s">
        <v>7151</v>
      </c>
      <c r="AJ265" s="86" t="s">
        <v>8302</v>
      </c>
      <c r="AK265" s="86"/>
      <c r="AL265" s="86"/>
      <c r="AM265" s="89">
        <v>43836.581608796296</v>
      </c>
      <c r="AN265" s="86" t="s">
        <v>10559</v>
      </c>
      <c r="AO265" s="93" t="s">
        <v>10822</v>
      </c>
      <c r="AP265" s="86" t="s">
        <v>65</v>
      </c>
      <c r="AQ265" s="48"/>
      <c r="AR265" s="49"/>
      <c r="AS265" s="48"/>
      <c r="AT265" s="49"/>
      <c r="AU265" s="48"/>
      <c r="AV265" s="49"/>
      <c r="AW265" s="48"/>
      <c r="AX265" s="49"/>
      <c r="AY265" s="48"/>
      <c r="AZ265" s="2"/>
      <c r="BA265" s="3"/>
      <c r="BB265" s="3"/>
      <c r="BC265" s="3"/>
      <c r="BD265" s="3"/>
    </row>
    <row r="266" spans="1:56" x14ac:dyDescent="0.25">
      <c r="A266" s="62" t="s">
        <v>1448</v>
      </c>
      <c r="B266" s="63"/>
      <c r="C266" s="63"/>
      <c r="D266" s="64"/>
      <c r="E266" s="66"/>
      <c r="F266" s="109" t="s">
        <v>9196</v>
      </c>
      <c r="G266" s="63"/>
      <c r="H266" s="67"/>
      <c r="I266" s="68"/>
      <c r="J266" s="68"/>
      <c r="K266" s="67" t="s">
        <v>12543</v>
      </c>
      <c r="L266" s="71"/>
      <c r="M266" s="72">
        <v>5257.966796875</v>
      </c>
      <c r="N266" s="72">
        <v>4860.4765625</v>
      </c>
      <c r="O266" s="73"/>
      <c r="P266" s="74"/>
      <c r="Q266" s="74"/>
      <c r="R266" s="98"/>
      <c r="S266" s="48">
        <v>1</v>
      </c>
      <c r="T266" s="48">
        <v>0</v>
      </c>
      <c r="U266" s="98"/>
      <c r="V266" s="50"/>
      <c r="W266" s="50"/>
      <c r="X266" s="50"/>
      <c r="Y266" s="50"/>
      <c r="Z266" s="49"/>
      <c r="AA266" s="69">
        <v>266</v>
      </c>
      <c r="AB2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66" s="70"/>
      <c r="AD266" s="86">
        <v>80</v>
      </c>
      <c r="AE266" s="86">
        <v>19</v>
      </c>
      <c r="AF266" s="86">
        <v>221</v>
      </c>
      <c r="AG266" s="86">
        <v>214</v>
      </c>
      <c r="AH266" s="86"/>
      <c r="AI266" s="86" t="s">
        <v>7152</v>
      </c>
      <c r="AJ266" s="86"/>
      <c r="AK266" s="86"/>
      <c r="AL266" s="86"/>
      <c r="AM266" s="89">
        <v>43911.594270833331</v>
      </c>
      <c r="AN266" s="86" t="s">
        <v>10559</v>
      </c>
      <c r="AO266" s="93" t="s">
        <v>10823</v>
      </c>
      <c r="AP266" s="86" t="s">
        <v>65</v>
      </c>
      <c r="AQ266" s="48"/>
      <c r="AR266" s="49"/>
      <c r="AS266" s="48"/>
      <c r="AT266" s="49"/>
      <c r="AU266" s="48"/>
      <c r="AV266" s="49"/>
      <c r="AW266" s="48"/>
      <c r="AX266" s="49"/>
      <c r="AY266" s="48"/>
      <c r="AZ266" s="2"/>
      <c r="BA266" s="3"/>
      <c r="BB266" s="3"/>
      <c r="BC266" s="3"/>
      <c r="BD266" s="3"/>
    </row>
    <row r="267" spans="1:56" x14ac:dyDescent="0.25">
      <c r="A267" s="62" t="s">
        <v>1449</v>
      </c>
      <c r="B267" s="63"/>
      <c r="C267" s="63"/>
      <c r="D267" s="64"/>
      <c r="E267" s="66"/>
      <c r="F267" s="109" t="s">
        <v>8949</v>
      </c>
      <c r="G267" s="63"/>
      <c r="H267" s="67"/>
      <c r="I267" s="68"/>
      <c r="J267" s="68"/>
      <c r="K267" s="67" t="s">
        <v>12544</v>
      </c>
      <c r="L267" s="71"/>
      <c r="M267" s="72">
        <v>5637.56005859375</v>
      </c>
      <c r="N267" s="72">
        <v>4629.02294921875</v>
      </c>
      <c r="O267" s="73"/>
      <c r="P267" s="74"/>
      <c r="Q267" s="74"/>
      <c r="R267" s="98"/>
      <c r="S267" s="48">
        <v>1</v>
      </c>
      <c r="T267" s="48">
        <v>0</v>
      </c>
      <c r="U267" s="98"/>
      <c r="V267" s="50"/>
      <c r="W267" s="50"/>
      <c r="X267" s="50"/>
      <c r="Y267" s="50"/>
      <c r="Z267" s="49"/>
      <c r="AA267" s="69">
        <v>267</v>
      </c>
      <c r="AB2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67" s="70"/>
      <c r="AD267" s="86">
        <v>1131</v>
      </c>
      <c r="AE267" s="86">
        <v>10</v>
      </c>
      <c r="AF267" s="86">
        <v>1408</v>
      </c>
      <c r="AG267" s="86">
        <v>1026</v>
      </c>
      <c r="AH267" s="86"/>
      <c r="AI267" s="86"/>
      <c r="AJ267" s="86"/>
      <c r="AK267" s="86"/>
      <c r="AL267" s="86"/>
      <c r="AM267" s="89">
        <v>40165.725983796299</v>
      </c>
      <c r="AN267" s="86" t="s">
        <v>10559</v>
      </c>
      <c r="AO267" s="93" t="s">
        <v>10824</v>
      </c>
      <c r="AP267" s="86" t="s">
        <v>65</v>
      </c>
      <c r="AQ267" s="48"/>
      <c r="AR267" s="49"/>
      <c r="AS267" s="48"/>
      <c r="AT267" s="49"/>
      <c r="AU267" s="48"/>
      <c r="AV267" s="49"/>
      <c r="AW267" s="48"/>
      <c r="AX267" s="49"/>
      <c r="AY267" s="48"/>
      <c r="AZ267" s="2"/>
      <c r="BA267" s="3"/>
      <c r="BB267" s="3"/>
      <c r="BC267" s="3"/>
      <c r="BD267" s="3"/>
    </row>
    <row r="268" spans="1:56" x14ac:dyDescent="0.25">
      <c r="A268" s="62" t="s">
        <v>1164</v>
      </c>
      <c r="B268" s="63"/>
      <c r="C268" s="63"/>
      <c r="D268" s="64"/>
      <c r="E268" s="66"/>
      <c r="F268" s="109" t="s">
        <v>9197</v>
      </c>
      <c r="G268" s="63"/>
      <c r="H268" s="67"/>
      <c r="I268" s="68"/>
      <c r="J268" s="68"/>
      <c r="K268" s="67" t="s">
        <v>12545</v>
      </c>
      <c r="L268" s="71"/>
      <c r="M268" s="72">
        <v>4704.67919921875</v>
      </c>
      <c r="N268" s="72">
        <v>4778.14453125</v>
      </c>
      <c r="O268" s="73"/>
      <c r="P268" s="74"/>
      <c r="Q268" s="74"/>
      <c r="R268" s="98"/>
      <c r="S268" s="48">
        <v>13</v>
      </c>
      <c r="T268" s="48">
        <v>2</v>
      </c>
      <c r="U268" s="98"/>
      <c r="V268" s="50"/>
      <c r="W268" s="50"/>
      <c r="X268" s="50"/>
      <c r="Y268" s="50"/>
      <c r="Z268" s="49"/>
      <c r="AA268" s="69">
        <v>268</v>
      </c>
      <c r="AB2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68" s="70"/>
      <c r="AD268" s="86">
        <v>44</v>
      </c>
      <c r="AE268" s="86">
        <v>28</v>
      </c>
      <c r="AF268" s="86">
        <v>1740</v>
      </c>
      <c r="AG268" s="86">
        <v>2411</v>
      </c>
      <c r="AH268" s="86"/>
      <c r="AI268" s="86" t="s">
        <v>7153</v>
      </c>
      <c r="AJ268" s="86" t="s">
        <v>8211</v>
      </c>
      <c r="AK268" s="86"/>
      <c r="AL268" s="86"/>
      <c r="AM268" s="89">
        <v>43742.350347222222</v>
      </c>
      <c r="AN268" s="86" t="s">
        <v>10559</v>
      </c>
      <c r="AO268" s="93" t="s">
        <v>10825</v>
      </c>
      <c r="AP268" s="86" t="s">
        <v>66</v>
      </c>
      <c r="AQ268" s="48">
        <v>0</v>
      </c>
      <c r="AR268" s="49">
        <v>0</v>
      </c>
      <c r="AS268" s="48">
        <v>0</v>
      </c>
      <c r="AT268" s="49">
        <v>0</v>
      </c>
      <c r="AU268" s="48">
        <v>0</v>
      </c>
      <c r="AV268" s="49">
        <v>0</v>
      </c>
      <c r="AW268" s="48">
        <v>54</v>
      </c>
      <c r="AX268" s="49">
        <v>100</v>
      </c>
      <c r="AY268" s="48">
        <v>54</v>
      </c>
      <c r="AZ268" s="2"/>
      <c r="BA268" s="3"/>
      <c r="BB268" s="3"/>
      <c r="BC268" s="3"/>
      <c r="BD268" s="3"/>
    </row>
    <row r="269" spans="1:56" x14ac:dyDescent="0.25">
      <c r="A269" s="62" t="s">
        <v>1450</v>
      </c>
      <c r="B269" s="63"/>
      <c r="C269" s="63"/>
      <c r="D269" s="64"/>
      <c r="E269" s="66"/>
      <c r="F269" s="109" t="s">
        <v>9198</v>
      </c>
      <c r="G269" s="63"/>
      <c r="H269" s="67"/>
      <c r="I269" s="68"/>
      <c r="J269" s="68"/>
      <c r="K269" s="67" t="s">
        <v>12546</v>
      </c>
      <c r="L269" s="71"/>
      <c r="M269" s="72">
        <v>4965.068359375</v>
      </c>
      <c r="N269" s="72">
        <v>6553.30712890625</v>
      </c>
      <c r="O269" s="73"/>
      <c r="P269" s="74"/>
      <c r="Q269" s="74"/>
      <c r="R269" s="98"/>
      <c r="S269" s="48">
        <v>2</v>
      </c>
      <c r="T269" s="48">
        <v>0</v>
      </c>
      <c r="U269" s="98"/>
      <c r="V269" s="50"/>
      <c r="W269" s="50"/>
      <c r="X269" s="50"/>
      <c r="Y269" s="50"/>
      <c r="Z269" s="49"/>
      <c r="AA269" s="69">
        <v>269</v>
      </c>
      <c r="AB2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69" s="70"/>
      <c r="AD269" s="86">
        <v>240</v>
      </c>
      <c r="AE269" s="86">
        <v>64</v>
      </c>
      <c r="AF269" s="86">
        <v>582</v>
      </c>
      <c r="AG269" s="86">
        <v>6298</v>
      </c>
      <c r="AH269" s="86"/>
      <c r="AI269" s="86" t="s">
        <v>7154</v>
      </c>
      <c r="AJ269" s="86" t="s">
        <v>8302</v>
      </c>
      <c r="AK269" s="86"/>
      <c r="AL269" s="86"/>
      <c r="AM269" s="89">
        <v>43731.655752314815</v>
      </c>
      <c r="AN269" s="86" t="s">
        <v>10559</v>
      </c>
      <c r="AO269" s="93" t="s">
        <v>10826</v>
      </c>
      <c r="AP269" s="86" t="s">
        <v>65</v>
      </c>
      <c r="AQ269" s="48"/>
      <c r="AR269" s="49"/>
      <c r="AS269" s="48"/>
      <c r="AT269" s="49"/>
      <c r="AU269" s="48"/>
      <c r="AV269" s="49"/>
      <c r="AW269" s="48"/>
      <c r="AX269" s="49"/>
      <c r="AY269" s="48"/>
      <c r="AZ269" s="2"/>
      <c r="BA269" s="3"/>
      <c r="BB269" s="3"/>
      <c r="BC269" s="3"/>
      <c r="BD269" s="3"/>
    </row>
    <row r="270" spans="1:56" x14ac:dyDescent="0.25">
      <c r="A270" s="62" t="s">
        <v>1451</v>
      </c>
      <c r="B270" s="63"/>
      <c r="C270" s="63"/>
      <c r="D270" s="64"/>
      <c r="E270" s="66"/>
      <c r="F270" s="109" t="s">
        <v>9199</v>
      </c>
      <c r="G270" s="63"/>
      <c r="H270" s="67"/>
      <c r="I270" s="68"/>
      <c r="J270" s="68"/>
      <c r="K270" s="67" t="s">
        <v>12547</v>
      </c>
      <c r="L270" s="71"/>
      <c r="M270" s="72">
        <v>5308.572265625</v>
      </c>
      <c r="N270" s="72">
        <v>6765.23095703125</v>
      </c>
      <c r="O270" s="73"/>
      <c r="P270" s="74"/>
      <c r="Q270" s="74"/>
      <c r="R270" s="98"/>
      <c r="S270" s="48">
        <v>3</v>
      </c>
      <c r="T270" s="48">
        <v>0</v>
      </c>
      <c r="U270" s="98"/>
      <c r="V270" s="50"/>
      <c r="W270" s="50"/>
      <c r="X270" s="50"/>
      <c r="Y270" s="50"/>
      <c r="Z270" s="49"/>
      <c r="AA270" s="69">
        <v>270</v>
      </c>
      <c r="AB2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70" s="70"/>
      <c r="AD270" s="86">
        <v>63</v>
      </c>
      <c r="AE270" s="86">
        <v>9</v>
      </c>
      <c r="AF270" s="86">
        <v>198</v>
      </c>
      <c r="AG270" s="86">
        <v>595</v>
      </c>
      <c r="AH270" s="86"/>
      <c r="AI270" s="86" t="s">
        <v>7155</v>
      </c>
      <c r="AJ270" s="86"/>
      <c r="AK270" s="86"/>
      <c r="AL270" s="86"/>
      <c r="AM270" s="89">
        <v>43989.06591435185</v>
      </c>
      <c r="AN270" s="86" t="s">
        <v>10559</v>
      </c>
      <c r="AO270" s="93" t="s">
        <v>10827</v>
      </c>
      <c r="AP270" s="86" t="s">
        <v>65</v>
      </c>
      <c r="AQ270" s="48"/>
      <c r="AR270" s="49"/>
      <c r="AS270" s="48"/>
      <c r="AT270" s="49"/>
      <c r="AU270" s="48"/>
      <c r="AV270" s="49"/>
      <c r="AW270" s="48"/>
      <c r="AX270" s="49"/>
      <c r="AY270" s="48"/>
      <c r="AZ270" s="2"/>
      <c r="BA270" s="3"/>
      <c r="BB270" s="3"/>
      <c r="BC270" s="3"/>
      <c r="BD270" s="3"/>
    </row>
    <row r="271" spans="1:56" x14ac:dyDescent="0.25">
      <c r="A271" s="62" t="s">
        <v>1254</v>
      </c>
      <c r="B271" s="63"/>
      <c r="C271" s="63"/>
      <c r="D271" s="64"/>
      <c r="E271" s="66"/>
      <c r="F271" s="109" t="s">
        <v>9200</v>
      </c>
      <c r="G271" s="63"/>
      <c r="H271" s="67"/>
      <c r="I271" s="68"/>
      <c r="J271" s="68"/>
      <c r="K271" s="67" t="s">
        <v>12548</v>
      </c>
      <c r="L271" s="71"/>
      <c r="M271" s="72">
        <v>4737.43994140625</v>
      </c>
      <c r="N271" s="72">
        <v>5001.630859375</v>
      </c>
      <c r="O271" s="73"/>
      <c r="P271" s="74"/>
      <c r="Q271" s="74"/>
      <c r="R271" s="98"/>
      <c r="S271" s="48">
        <v>15</v>
      </c>
      <c r="T271" s="48">
        <v>1</v>
      </c>
      <c r="U271" s="98"/>
      <c r="V271" s="50"/>
      <c r="W271" s="50"/>
      <c r="X271" s="50"/>
      <c r="Y271" s="50"/>
      <c r="Z271" s="49"/>
      <c r="AA271" s="69">
        <v>271</v>
      </c>
      <c r="AB2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71" s="70"/>
      <c r="AD271" s="86">
        <v>179</v>
      </c>
      <c r="AE271" s="86">
        <v>49</v>
      </c>
      <c r="AF271" s="86">
        <v>991</v>
      </c>
      <c r="AG271" s="86">
        <v>1352</v>
      </c>
      <c r="AH271" s="86"/>
      <c r="AI271" s="86" t="s">
        <v>7156</v>
      </c>
      <c r="AJ271" s="86" t="s">
        <v>8211</v>
      </c>
      <c r="AK271" s="86"/>
      <c r="AL271" s="86"/>
      <c r="AM271" s="89">
        <v>43608.372581018521</v>
      </c>
      <c r="AN271" s="86" t="s">
        <v>10559</v>
      </c>
      <c r="AO271" s="93" t="s">
        <v>10828</v>
      </c>
      <c r="AP271" s="86" t="s">
        <v>66</v>
      </c>
      <c r="AQ271" s="48">
        <v>0</v>
      </c>
      <c r="AR271" s="49">
        <v>0</v>
      </c>
      <c r="AS271" s="48">
        <v>0</v>
      </c>
      <c r="AT271" s="49">
        <v>0</v>
      </c>
      <c r="AU271" s="48">
        <v>0</v>
      </c>
      <c r="AV271" s="49">
        <v>0</v>
      </c>
      <c r="AW271" s="48">
        <v>40</v>
      </c>
      <c r="AX271" s="49">
        <v>100</v>
      </c>
      <c r="AY271" s="48">
        <v>40</v>
      </c>
      <c r="AZ271" s="2"/>
      <c r="BA271" s="3"/>
      <c r="BB271" s="3"/>
      <c r="BC271" s="3"/>
      <c r="BD271" s="3"/>
    </row>
    <row r="272" spans="1:56" x14ac:dyDescent="0.25">
      <c r="A272" s="62" t="s">
        <v>700</v>
      </c>
      <c r="B272" s="63"/>
      <c r="C272" s="63"/>
      <c r="D272" s="64"/>
      <c r="E272" s="66"/>
      <c r="F272" s="109" t="s">
        <v>9201</v>
      </c>
      <c r="G272" s="63"/>
      <c r="H272" s="67"/>
      <c r="I272" s="68"/>
      <c r="J272" s="68"/>
      <c r="K272" s="67" t="s">
        <v>12549</v>
      </c>
      <c r="L272" s="71"/>
      <c r="M272" s="72">
        <v>4743.69921875</v>
      </c>
      <c r="N272" s="72">
        <v>5404.43896484375</v>
      </c>
      <c r="O272" s="73"/>
      <c r="P272" s="74"/>
      <c r="Q272" s="74"/>
      <c r="R272" s="98"/>
      <c r="S272" s="48">
        <v>1</v>
      </c>
      <c r="T272" s="48">
        <v>1</v>
      </c>
      <c r="U272" s="98"/>
      <c r="V272" s="50"/>
      <c r="W272" s="50"/>
      <c r="X272" s="50"/>
      <c r="Y272" s="50"/>
      <c r="Z272" s="49"/>
      <c r="AA272" s="69">
        <v>272</v>
      </c>
      <c r="AB2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72" s="70"/>
      <c r="AD272" s="86">
        <v>807</v>
      </c>
      <c r="AE272" s="86">
        <v>6547</v>
      </c>
      <c r="AF272" s="86">
        <v>35487</v>
      </c>
      <c r="AG272" s="86">
        <v>18899</v>
      </c>
      <c r="AH272" s="86"/>
      <c r="AI272" s="86" t="s">
        <v>7157</v>
      </c>
      <c r="AJ272" s="86" t="s">
        <v>8202</v>
      </c>
      <c r="AK272" s="93" t="s">
        <v>8750</v>
      </c>
      <c r="AL272" s="86"/>
      <c r="AM272" s="89">
        <v>41660.271307870367</v>
      </c>
      <c r="AN272" s="86" t="s">
        <v>10559</v>
      </c>
      <c r="AO272" s="93" t="s">
        <v>10829</v>
      </c>
      <c r="AP272" s="86" t="s">
        <v>66</v>
      </c>
      <c r="AQ272" s="48">
        <v>0</v>
      </c>
      <c r="AR272" s="49">
        <v>0</v>
      </c>
      <c r="AS272" s="48">
        <v>0</v>
      </c>
      <c r="AT272" s="49">
        <v>0</v>
      </c>
      <c r="AU272" s="48">
        <v>0</v>
      </c>
      <c r="AV272" s="49">
        <v>0</v>
      </c>
      <c r="AW272" s="48">
        <v>83</v>
      </c>
      <c r="AX272" s="49">
        <v>100</v>
      </c>
      <c r="AY272" s="48">
        <v>83</v>
      </c>
      <c r="AZ272" s="2"/>
      <c r="BA272" s="3"/>
      <c r="BB272" s="3"/>
      <c r="BC272" s="3"/>
      <c r="BD272" s="3"/>
    </row>
    <row r="273" spans="1:56" x14ac:dyDescent="0.25">
      <c r="A273" s="62" t="s">
        <v>340</v>
      </c>
      <c r="B273" s="63"/>
      <c r="C273" s="63"/>
      <c r="D273" s="64"/>
      <c r="E273" s="66"/>
      <c r="F273" s="109" t="s">
        <v>9202</v>
      </c>
      <c r="G273" s="63"/>
      <c r="H273" s="67"/>
      <c r="I273" s="68"/>
      <c r="J273" s="68"/>
      <c r="K273" s="67" t="s">
        <v>12550</v>
      </c>
      <c r="L273" s="71"/>
      <c r="M273" s="72">
        <v>7324.05810546875</v>
      </c>
      <c r="N273" s="72">
        <v>3302.917724609375</v>
      </c>
      <c r="O273" s="73"/>
      <c r="P273" s="74"/>
      <c r="Q273" s="74"/>
      <c r="R273" s="98"/>
      <c r="S273" s="48">
        <v>0</v>
      </c>
      <c r="T273" s="48">
        <v>2</v>
      </c>
      <c r="U273" s="98"/>
      <c r="V273" s="50"/>
      <c r="W273" s="50"/>
      <c r="X273" s="50"/>
      <c r="Y273" s="50"/>
      <c r="Z273" s="49"/>
      <c r="AA273" s="69">
        <v>273</v>
      </c>
      <c r="AB2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73" s="70"/>
      <c r="AD273" s="86">
        <v>6</v>
      </c>
      <c r="AE273" s="86">
        <v>11</v>
      </c>
      <c r="AF273" s="86">
        <v>318</v>
      </c>
      <c r="AG273" s="86">
        <v>241</v>
      </c>
      <c r="AH273" s="86"/>
      <c r="AI273" s="86"/>
      <c r="AJ273" s="86"/>
      <c r="AK273" s="86"/>
      <c r="AL273" s="86"/>
      <c r="AM273" s="89">
        <v>44075.536076388889</v>
      </c>
      <c r="AN273" s="86" t="s">
        <v>10559</v>
      </c>
      <c r="AO273" s="93" t="s">
        <v>10830</v>
      </c>
      <c r="AP273" s="86" t="s">
        <v>66</v>
      </c>
      <c r="AQ273" s="48">
        <v>0</v>
      </c>
      <c r="AR273" s="49">
        <v>0</v>
      </c>
      <c r="AS273" s="48">
        <v>0</v>
      </c>
      <c r="AT273" s="49">
        <v>0</v>
      </c>
      <c r="AU273" s="48">
        <v>0</v>
      </c>
      <c r="AV273" s="49">
        <v>0</v>
      </c>
      <c r="AW273" s="48">
        <v>36</v>
      </c>
      <c r="AX273" s="49">
        <v>100</v>
      </c>
      <c r="AY273" s="48">
        <v>36</v>
      </c>
      <c r="AZ273" s="2"/>
      <c r="BA273" s="3"/>
      <c r="BB273" s="3"/>
      <c r="BC273" s="3"/>
      <c r="BD273" s="3"/>
    </row>
    <row r="274" spans="1:56" x14ac:dyDescent="0.25">
      <c r="A274" s="62" t="s">
        <v>1452</v>
      </c>
      <c r="B274" s="63"/>
      <c r="C274" s="63"/>
      <c r="D274" s="64"/>
      <c r="E274" s="66"/>
      <c r="F274" s="109" t="s">
        <v>9203</v>
      </c>
      <c r="G274" s="63"/>
      <c r="H274" s="67"/>
      <c r="I274" s="68"/>
      <c r="J274" s="68"/>
      <c r="K274" s="67" t="s">
        <v>12551</v>
      </c>
      <c r="L274" s="71"/>
      <c r="M274" s="72">
        <v>6844.5087890625</v>
      </c>
      <c r="N274" s="72">
        <v>4908.01025390625</v>
      </c>
      <c r="O274" s="73"/>
      <c r="P274" s="74"/>
      <c r="Q274" s="74"/>
      <c r="R274" s="98"/>
      <c r="S274" s="48">
        <v>2</v>
      </c>
      <c r="T274" s="48">
        <v>0</v>
      </c>
      <c r="U274" s="98"/>
      <c r="V274" s="50"/>
      <c r="W274" s="50"/>
      <c r="X274" s="50"/>
      <c r="Y274" s="50"/>
      <c r="Z274" s="49"/>
      <c r="AA274" s="69">
        <v>274</v>
      </c>
      <c r="AB2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74" s="70"/>
      <c r="AD274" s="86">
        <v>19</v>
      </c>
      <c r="AE274" s="86">
        <v>50536</v>
      </c>
      <c r="AF274" s="86">
        <v>2622</v>
      </c>
      <c r="AG274" s="86">
        <v>630</v>
      </c>
      <c r="AH274" s="86"/>
      <c r="AI274" s="86" t="s">
        <v>7158</v>
      </c>
      <c r="AJ274" s="86" t="s">
        <v>8303</v>
      </c>
      <c r="AK274" s="93" t="s">
        <v>8751</v>
      </c>
      <c r="AL274" s="86"/>
      <c r="AM274" s="89">
        <v>41713.433541666665</v>
      </c>
      <c r="AN274" s="86" t="s">
        <v>10559</v>
      </c>
      <c r="AO274" s="93" t="s">
        <v>10831</v>
      </c>
      <c r="AP274" s="86" t="s">
        <v>65</v>
      </c>
      <c r="AQ274" s="48"/>
      <c r="AR274" s="49"/>
      <c r="AS274" s="48"/>
      <c r="AT274" s="49"/>
      <c r="AU274" s="48"/>
      <c r="AV274" s="49"/>
      <c r="AW274" s="48"/>
      <c r="AX274" s="49"/>
      <c r="AY274" s="48"/>
      <c r="AZ274" s="2"/>
      <c r="BA274" s="3"/>
      <c r="BB274" s="3"/>
      <c r="BC274" s="3"/>
      <c r="BD274" s="3"/>
    </row>
    <row r="275" spans="1:56" x14ac:dyDescent="0.25">
      <c r="A275" s="62" t="s">
        <v>341</v>
      </c>
      <c r="B275" s="63"/>
      <c r="C275" s="63"/>
      <c r="D275" s="64"/>
      <c r="E275" s="66"/>
      <c r="F275" s="109" t="s">
        <v>9204</v>
      </c>
      <c r="G275" s="63"/>
      <c r="H275" s="67"/>
      <c r="I275" s="68"/>
      <c r="J275" s="68"/>
      <c r="K275" s="67" t="s">
        <v>12552</v>
      </c>
      <c r="L275" s="71"/>
      <c r="M275" s="72">
        <v>5679.3154296875</v>
      </c>
      <c r="N275" s="72">
        <v>4888.22216796875</v>
      </c>
      <c r="O275" s="73"/>
      <c r="P275" s="74"/>
      <c r="Q275" s="74"/>
      <c r="R275" s="98"/>
      <c r="S275" s="48">
        <v>0</v>
      </c>
      <c r="T275" s="48">
        <v>1</v>
      </c>
      <c r="U275" s="98"/>
      <c r="V275" s="50"/>
      <c r="W275" s="50"/>
      <c r="X275" s="50"/>
      <c r="Y275" s="50"/>
      <c r="Z275" s="49"/>
      <c r="AA275" s="69">
        <v>275</v>
      </c>
      <c r="AB2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75" s="70"/>
      <c r="AD275" s="86">
        <v>35</v>
      </c>
      <c r="AE275" s="86">
        <v>19</v>
      </c>
      <c r="AF275" s="86">
        <v>693</v>
      </c>
      <c r="AG275" s="86">
        <v>87</v>
      </c>
      <c r="AH275" s="86"/>
      <c r="AI275" s="86"/>
      <c r="AJ275" s="86"/>
      <c r="AK275" s="86"/>
      <c r="AL275" s="86"/>
      <c r="AM275" s="89">
        <v>44032.344155092593</v>
      </c>
      <c r="AN275" s="86" t="s">
        <v>10559</v>
      </c>
      <c r="AO275" s="93" t="s">
        <v>10832</v>
      </c>
      <c r="AP275" s="86" t="s">
        <v>66</v>
      </c>
      <c r="AQ275" s="48">
        <v>2</v>
      </c>
      <c r="AR275" s="49">
        <v>5.882352941176471</v>
      </c>
      <c r="AS275" s="48">
        <v>0</v>
      </c>
      <c r="AT275" s="49">
        <v>0</v>
      </c>
      <c r="AU275" s="48">
        <v>0</v>
      </c>
      <c r="AV275" s="49">
        <v>0</v>
      </c>
      <c r="AW275" s="48">
        <v>32</v>
      </c>
      <c r="AX275" s="49">
        <v>94.117647058823536</v>
      </c>
      <c r="AY275" s="48">
        <v>34</v>
      </c>
      <c r="AZ275" s="2"/>
      <c r="BA275" s="3"/>
      <c r="BB275" s="3"/>
      <c r="BC275" s="3"/>
      <c r="BD275" s="3"/>
    </row>
    <row r="276" spans="1:56" x14ac:dyDescent="0.25">
      <c r="A276" s="62" t="s">
        <v>1453</v>
      </c>
      <c r="B276" s="63"/>
      <c r="C276" s="63"/>
      <c r="D276" s="64"/>
      <c r="E276" s="66"/>
      <c r="F276" s="109" t="s">
        <v>9205</v>
      </c>
      <c r="G276" s="63"/>
      <c r="H276" s="67"/>
      <c r="I276" s="68"/>
      <c r="J276" s="68"/>
      <c r="K276" s="67" t="s">
        <v>12553</v>
      </c>
      <c r="L276" s="71"/>
      <c r="M276" s="72">
        <v>5630.09326171875</v>
      </c>
      <c r="N276" s="72">
        <v>4861.28271484375</v>
      </c>
      <c r="O276" s="73"/>
      <c r="P276" s="74"/>
      <c r="Q276" s="74"/>
      <c r="R276" s="98"/>
      <c r="S276" s="48">
        <v>2</v>
      </c>
      <c r="T276" s="48">
        <v>0</v>
      </c>
      <c r="U276" s="98"/>
      <c r="V276" s="50"/>
      <c r="W276" s="50"/>
      <c r="X276" s="50"/>
      <c r="Y276" s="50"/>
      <c r="Z276" s="49"/>
      <c r="AA276" s="69">
        <v>276</v>
      </c>
      <c r="AB2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76" s="70"/>
      <c r="AD276" s="86">
        <v>5368</v>
      </c>
      <c r="AE276" s="86">
        <v>5354</v>
      </c>
      <c r="AF276" s="86">
        <v>2522</v>
      </c>
      <c r="AG276" s="86">
        <v>4828</v>
      </c>
      <c r="AH276" s="86"/>
      <c r="AI276" s="86" t="s">
        <v>7159</v>
      </c>
      <c r="AJ276" s="86" t="s">
        <v>8304</v>
      </c>
      <c r="AK276" s="93" t="s">
        <v>8752</v>
      </c>
      <c r="AL276" s="86"/>
      <c r="AM276" s="89">
        <v>43966.117789351854</v>
      </c>
      <c r="AN276" s="86" t="s">
        <v>10559</v>
      </c>
      <c r="AO276" s="93" t="s">
        <v>10833</v>
      </c>
      <c r="AP276" s="86" t="s">
        <v>65</v>
      </c>
      <c r="AQ276" s="48"/>
      <c r="AR276" s="49"/>
      <c r="AS276" s="48"/>
      <c r="AT276" s="49"/>
      <c r="AU276" s="48"/>
      <c r="AV276" s="49"/>
      <c r="AW276" s="48"/>
      <c r="AX276" s="49"/>
      <c r="AY276" s="48"/>
      <c r="AZ276" s="2"/>
      <c r="BA276" s="3"/>
      <c r="BB276" s="3"/>
      <c r="BC276" s="3"/>
      <c r="BD276" s="3"/>
    </row>
    <row r="277" spans="1:56" x14ac:dyDescent="0.25">
      <c r="A277" s="62" t="s">
        <v>342</v>
      </c>
      <c r="B277" s="63"/>
      <c r="C277" s="63"/>
      <c r="D277" s="64"/>
      <c r="E277" s="66"/>
      <c r="F277" s="109" t="s">
        <v>9206</v>
      </c>
      <c r="G277" s="63"/>
      <c r="H277" s="67"/>
      <c r="I277" s="68"/>
      <c r="J277" s="68"/>
      <c r="K277" s="67" t="s">
        <v>12554</v>
      </c>
      <c r="L277" s="71"/>
      <c r="M277" s="72">
        <v>5988.244140625</v>
      </c>
      <c r="N277" s="72">
        <v>5121.9111328125</v>
      </c>
      <c r="O277" s="73"/>
      <c r="P277" s="74"/>
      <c r="Q277" s="74"/>
      <c r="R277" s="98"/>
      <c r="S277" s="48">
        <v>0</v>
      </c>
      <c r="T277" s="48">
        <v>1</v>
      </c>
      <c r="U277" s="98"/>
      <c r="V277" s="50"/>
      <c r="W277" s="50"/>
      <c r="X277" s="50"/>
      <c r="Y277" s="50"/>
      <c r="Z277" s="49"/>
      <c r="AA277" s="69">
        <v>277</v>
      </c>
      <c r="AB2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77" s="70"/>
      <c r="AD277" s="86">
        <v>345</v>
      </c>
      <c r="AE277" s="86">
        <v>372</v>
      </c>
      <c r="AF277" s="86">
        <v>6748</v>
      </c>
      <c r="AG277" s="86">
        <v>4850</v>
      </c>
      <c r="AH277" s="86"/>
      <c r="AI277" s="86" t="s">
        <v>7160</v>
      </c>
      <c r="AJ277" s="86" t="s">
        <v>8305</v>
      </c>
      <c r="AK277" s="86"/>
      <c r="AL277" s="86"/>
      <c r="AM277" s="89">
        <v>43941.80164351852</v>
      </c>
      <c r="AN277" s="86" t="s">
        <v>10559</v>
      </c>
      <c r="AO277" s="93" t="s">
        <v>10834</v>
      </c>
      <c r="AP277" s="86" t="s">
        <v>66</v>
      </c>
      <c r="AQ277" s="48">
        <v>0</v>
      </c>
      <c r="AR277" s="49">
        <v>0</v>
      </c>
      <c r="AS277" s="48">
        <v>0</v>
      </c>
      <c r="AT277" s="49">
        <v>0</v>
      </c>
      <c r="AU277" s="48">
        <v>0</v>
      </c>
      <c r="AV277" s="49">
        <v>0</v>
      </c>
      <c r="AW277" s="48">
        <v>26</v>
      </c>
      <c r="AX277" s="49">
        <v>100</v>
      </c>
      <c r="AY277" s="48">
        <v>26</v>
      </c>
      <c r="AZ277" s="2"/>
      <c r="BA277" s="3"/>
      <c r="BB277" s="3"/>
      <c r="BC277" s="3"/>
      <c r="BD277" s="3"/>
    </row>
    <row r="278" spans="1:56" x14ac:dyDescent="0.25">
      <c r="A278" s="62" t="s">
        <v>343</v>
      </c>
      <c r="B278" s="63"/>
      <c r="C278" s="63"/>
      <c r="D278" s="64"/>
      <c r="E278" s="66"/>
      <c r="F278" s="109" t="s">
        <v>9207</v>
      </c>
      <c r="G278" s="63"/>
      <c r="H278" s="67"/>
      <c r="I278" s="68"/>
      <c r="J278" s="68"/>
      <c r="K278" s="67" t="s">
        <v>12555</v>
      </c>
      <c r="L278" s="71"/>
      <c r="M278" s="72">
        <v>3862.087158203125</v>
      </c>
      <c r="N278" s="72">
        <v>7073.83935546875</v>
      </c>
      <c r="O278" s="73"/>
      <c r="P278" s="74"/>
      <c r="Q278" s="74"/>
      <c r="R278" s="98"/>
      <c r="S278" s="48">
        <v>0</v>
      </c>
      <c r="T278" s="48">
        <v>1</v>
      </c>
      <c r="U278" s="98"/>
      <c r="V278" s="50"/>
      <c r="W278" s="50"/>
      <c r="X278" s="50"/>
      <c r="Y278" s="50"/>
      <c r="Z278" s="49"/>
      <c r="AA278" s="69">
        <v>278</v>
      </c>
      <c r="AB2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78" s="70"/>
      <c r="AD278" s="86">
        <v>31</v>
      </c>
      <c r="AE278" s="86">
        <v>7</v>
      </c>
      <c r="AF278" s="86">
        <v>28</v>
      </c>
      <c r="AG278" s="86">
        <v>46</v>
      </c>
      <c r="AH278" s="86"/>
      <c r="AI278" s="86" t="s">
        <v>7161</v>
      </c>
      <c r="AJ278" s="86" t="s">
        <v>8306</v>
      </c>
      <c r="AK278" s="86"/>
      <c r="AL278" s="86"/>
      <c r="AM278" s="89">
        <v>43976.713182870371</v>
      </c>
      <c r="AN278" s="86" t="s">
        <v>10559</v>
      </c>
      <c r="AO278" s="93" t="s">
        <v>10835</v>
      </c>
      <c r="AP278" s="86" t="s">
        <v>66</v>
      </c>
      <c r="AQ278" s="48">
        <v>0</v>
      </c>
      <c r="AR278" s="49">
        <v>0</v>
      </c>
      <c r="AS278" s="48">
        <v>0</v>
      </c>
      <c r="AT278" s="49">
        <v>0</v>
      </c>
      <c r="AU278" s="48">
        <v>0</v>
      </c>
      <c r="AV278" s="49">
        <v>0</v>
      </c>
      <c r="AW278" s="48">
        <v>22</v>
      </c>
      <c r="AX278" s="49">
        <v>100</v>
      </c>
      <c r="AY278" s="48">
        <v>22</v>
      </c>
      <c r="AZ278" s="2"/>
      <c r="BA278" s="3"/>
      <c r="BB278" s="3"/>
      <c r="BC278" s="3"/>
      <c r="BD278" s="3"/>
    </row>
    <row r="279" spans="1:56" x14ac:dyDescent="0.25">
      <c r="A279" s="62" t="s">
        <v>344</v>
      </c>
      <c r="B279" s="63"/>
      <c r="C279" s="63"/>
      <c r="D279" s="64"/>
      <c r="E279" s="66"/>
      <c r="F279" s="109" t="s">
        <v>9208</v>
      </c>
      <c r="G279" s="63"/>
      <c r="H279" s="67"/>
      <c r="I279" s="68"/>
      <c r="J279" s="68"/>
      <c r="K279" s="67" t="s">
        <v>12556</v>
      </c>
      <c r="L279" s="71"/>
      <c r="M279" s="72">
        <v>2011.8121337890625</v>
      </c>
      <c r="N279" s="72">
        <v>4867.033203125</v>
      </c>
      <c r="O279" s="73"/>
      <c r="P279" s="74"/>
      <c r="Q279" s="74"/>
      <c r="R279" s="98"/>
      <c r="S279" s="48">
        <v>0</v>
      </c>
      <c r="T279" s="48">
        <v>3</v>
      </c>
      <c r="U279" s="98"/>
      <c r="V279" s="50"/>
      <c r="W279" s="50"/>
      <c r="X279" s="50"/>
      <c r="Y279" s="50"/>
      <c r="Z279" s="49"/>
      <c r="AA279" s="69">
        <v>279</v>
      </c>
      <c r="AB2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79" s="70"/>
      <c r="AD279" s="86">
        <v>3</v>
      </c>
      <c r="AE279" s="86">
        <v>0</v>
      </c>
      <c r="AF279" s="86">
        <v>17</v>
      </c>
      <c r="AG279" s="86">
        <v>5</v>
      </c>
      <c r="AH279" s="86"/>
      <c r="AI279" s="86" t="s">
        <v>6994</v>
      </c>
      <c r="AJ279" s="86"/>
      <c r="AK279" s="86"/>
      <c r="AL279" s="86"/>
      <c r="AM279" s="89">
        <v>44079.082604166666</v>
      </c>
      <c r="AN279" s="86" t="s">
        <v>10559</v>
      </c>
      <c r="AO279" s="93" t="s">
        <v>10836</v>
      </c>
      <c r="AP279" s="86" t="s">
        <v>66</v>
      </c>
      <c r="AQ279" s="48">
        <v>0</v>
      </c>
      <c r="AR279" s="49">
        <v>0</v>
      </c>
      <c r="AS279" s="48">
        <v>0</v>
      </c>
      <c r="AT279" s="49">
        <v>0</v>
      </c>
      <c r="AU279" s="48">
        <v>0</v>
      </c>
      <c r="AV279" s="49">
        <v>0</v>
      </c>
      <c r="AW279" s="48">
        <v>30</v>
      </c>
      <c r="AX279" s="49">
        <v>100</v>
      </c>
      <c r="AY279" s="48">
        <v>30</v>
      </c>
      <c r="AZ279" s="2"/>
      <c r="BA279" s="3"/>
      <c r="BB279" s="3"/>
      <c r="BC279" s="3"/>
      <c r="BD279" s="3"/>
    </row>
    <row r="280" spans="1:56" x14ac:dyDescent="0.25">
      <c r="A280" s="62" t="s">
        <v>1454</v>
      </c>
      <c r="B280" s="63"/>
      <c r="C280" s="63"/>
      <c r="D280" s="64"/>
      <c r="E280" s="66"/>
      <c r="F280" s="109" t="s">
        <v>9209</v>
      </c>
      <c r="G280" s="63"/>
      <c r="H280" s="67"/>
      <c r="I280" s="68"/>
      <c r="J280" s="68"/>
      <c r="K280" s="67" t="s">
        <v>12557</v>
      </c>
      <c r="L280" s="71"/>
      <c r="M280" s="72">
        <v>1243.957275390625</v>
      </c>
      <c r="N280" s="72">
        <v>4513.765625</v>
      </c>
      <c r="O280" s="73"/>
      <c r="P280" s="74"/>
      <c r="Q280" s="74"/>
      <c r="R280" s="98"/>
      <c r="S280" s="48">
        <v>1</v>
      </c>
      <c r="T280" s="48">
        <v>0</v>
      </c>
      <c r="U280" s="98"/>
      <c r="V280" s="50"/>
      <c r="W280" s="50"/>
      <c r="X280" s="50"/>
      <c r="Y280" s="50"/>
      <c r="Z280" s="49"/>
      <c r="AA280" s="69">
        <v>280</v>
      </c>
      <c r="AB2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80" s="70"/>
      <c r="AD280" s="86">
        <v>157</v>
      </c>
      <c r="AE280" s="86">
        <v>135869</v>
      </c>
      <c r="AF280" s="86">
        <v>28347</v>
      </c>
      <c r="AG280" s="86">
        <v>5091</v>
      </c>
      <c r="AH280" s="86"/>
      <c r="AI280" s="86" t="s">
        <v>7162</v>
      </c>
      <c r="AJ280" s="86" t="s">
        <v>8304</v>
      </c>
      <c r="AK280" s="93" t="s">
        <v>8753</v>
      </c>
      <c r="AL280" s="86"/>
      <c r="AM280" s="89">
        <v>41127.584398148145</v>
      </c>
      <c r="AN280" s="86" t="s">
        <v>10559</v>
      </c>
      <c r="AO280" s="93" t="s">
        <v>10837</v>
      </c>
      <c r="AP280" s="86" t="s">
        <v>65</v>
      </c>
      <c r="AQ280" s="48"/>
      <c r="AR280" s="49"/>
      <c r="AS280" s="48"/>
      <c r="AT280" s="49"/>
      <c r="AU280" s="48"/>
      <c r="AV280" s="49"/>
      <c r="AW280" s="48"/>
      <c r="AX280" s="49"/>
      <c r="AY280" s="48"/>
      <c r="AZ280" s="2"/>
      <c r="BA280" s="3"/>
      <c r="BB280" s="3"/>
      <c r="BC280" s="3"/>
      <c r="BD280" s="3"/>
    </row>
    <row r="281" spans="1:56" x14ac:dyDescent="0.25">
      <c r="A281" s="62" t="s">
        <v>1455</v>
      </c>
      <c r="B281" s="63"/>
      <c r="C281" s="63"/>
      <c r="D281" s="64"/>
      <c r="E281" s="66"/>
      <c r="F281" s="109" t="s">
        <v>9210</v>
      </c>
      <c r="G281" s="63"/>
      <c r="H281" s="67"/>
      <c r="I281" s="68"/>
      <c r="J281" s="68"/>
      <c r="K281" s="67" t="s">
        <v>12558</v>
      </c>
      <c r="L281" s="71"/>
      <c r="M281" s="72">
        <v>1229.024658203125</v>
      </c>
      <c r="N281" s="72">
        <v>4833.21435546875</v>
      </c>
      <c r="O281" s="73"/>
      <c r="P281" s="74"/>
      <c r="Q281" s="74"/>
      <c r="R281" s="98"/>
      <c r="S281" s="48">
        <v>1</v>
      </c>
      <c r="T281" s="48">
        <v>0</v>
      </c>
      <c r="U281" s="98"/>
      <c r="V281" s="50"/>
      <c r="W281" s="50"/>
      <c r="X281" s="50"/>
      <c r="Y281" s="50"/>
      <c r="Z281" s="49"/>
      <c r="AA281" s="69">
        <v>281</v>
      </c>
      <c r="AB2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81" s="70"/>
      <c r="AD281" s="86">
        <v>75</v>
      </c>
      <c r="AE281" s="86">
        <v>74</v>
      </c>
      <c r="AF281" s="86">
        <v>1638</v>
      </c>
      <c r="AG281" s="86">
        <v>2037</v>
      </c>
      <c r="AH281" s="86"/>
      <c r="AI281" s="86" t="s">
        <v>7163</v>
      </c>
      <c r="AJ281" s="86" t="s">
        <v>8222</v>
      </c>
      <c r="AK281" s="93" t="s">
        <v>8754</v>
      </c>
      <c r="AL281" s="86"/>
      <c r="AM281" s="89">
        <v>40777.425000000003</v>
      </c>
      <c r="AN281" s="86" t="s">
        <v>10559</v>
      </c>
      <c r="AO281" s="93" t="s">
        <v>10838</v>
      </c>
      <c r="AP281" s="86" t="s">
        <v>65</v>
      </c>
      <c r="AQ281" s="48"/>
      <c r="AR281" s="49"/>
      <c r="AS281" s="48"/>
      <c r="AT281" s="49"/>
      <c r="AU281" s="48"/>
      <c r="AV281" s="49"/>
      <c r="AW281" s="48"/>
      <c r="AX281" s="49"/>
      <c r="AY281" s="48"/>
      <c r="AZ281" s="2"/>
      <c r="BA281" s="3"/>
      <c r="BB281" s="3"/>
      <c r="BC281" s="3"/>
      <c r="BD281" s="3"/>
    </row>
    <row r="282" spans="1:56" x14ac:dyDescent="0.25">
      <c r="A282" s="62" t="s">
        <v>1456</v>
      </c>
      <c r="B282" s="63"/>
      <c r="C282" s="63"/>
      <c r="D282" s="64"/>
      <c r="E282" s="66"/>
      <c r="F282" s="109" t="s">
        <v>9211</v>
      </c>
      <c r="G282" s="63"/>
      <c r="H282" s="67"/>
      <c r="I282" s="68"/>
      <c r="J282" s="68"/>
      <c r="K282" s="67" t="s">
        <v>12559</v>
      </c>
      <c r="L282" s="71"/>
      <c r="M282" s="72">
        <v>2845.567626953125</v>
      </c>
      <c r="N282" s="72">
        <v>4322.4482421875</v>
      </c>
      <c r="O282" s="73"/>
      <c r="P282" s="74"/>
      <c r="Q282" s="74"/>
      <c r="R282" s="98"/>
      <c r="S282" s="48">
        <v>5</v>
      </c>
      <c r="T282" s="48">
        <v>0</v>
      </c>
      <c r="U282" s="98"/>
      <c r="V282" s="50"/>
      <c r="W282" s="50"/>
      <c r="X282" s="50"/>
      <c r="Y282" s="50"/>
      <c r="Z282" s="49"/>
      <c r="AA282" s="69">
        <v>282</v>
      </c>
      <c r="AB2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82" s="70"/>
      <c r="AD282" s="86">
        <v>299</v>
      </c>
      <c r="AE282" s="86">
        <v>6821430</v>
      </c>
      <c r="AF282" s="86">
        <v>34776</v>
      </c>
      <c r="AG282" s="86">
        <v>3228</v>
      </c>
      <c r="AH282" s="86"/>
      <c r="AI282" s="86" t="s">
        <v>7164</v>
      </c>
      <c r="AJ282" s="86" t="s">
        <v>8307</v>
      </c>
      <c r="AK282" s="93" t="s">
        <v>8755</v>
      </c>
      <c r="AL282" s="86"/>
      <c r="AM282" s="89">
        <v>41341.330243055556</v>
      </c>
      <c r="AN282" s="86" t="s">
        <v>10559</v>
      </c>
      <c r="AO282" s="93" t="s">
        <v>10839</v>
      </c>
      <c r="AP282" s="86" t="s">
        <v>65</v>
      </c>
      <c r="AQ282" s="48"/>
      <c r="AR282" s="49"/>
      <c r="AS282" s="48"/>
      <c r="AT282" s="49"/>
      <c r="AU282" s="48"/>
      <c r="AV282" s="49"/>
      <c r="AW282" s="48"/>
      <c r="AX282" s="49"/>
      <c r="AY282" s="48"/>
      <c r="AZ282" s="2"/>
      <c r="BA282" s="3"/>
      <c r="BB282" s="3"/>
      <c r="BC282" s="3"/>
      <c r="BD282" s="3"/>
    </row>
    <row r="283" spans="1:56" x14ac:dyDescent="0.25">
      <c r="A283" s="62" t="s">
        <v>345</v>
      </c>
      <c r="B283" s="63"/>
      <c r="C283" s="63"/>
      <c r="D283" s="64"/>
      <c r="E283" s="66"/>
      <c r="F283" s="109" t="s">
        <v>9212</v>
      </c>
      <c r="G283" s="63"/>
      <c r="H283" s="67"/>
      <c r="I283" s="68"/>
      <c r="J283" s="68"/>
      <c r="K283" s="67" t="s">
        <v>12560</v>
      </c>
      <c r="L283" s="71"/>
      <c r="M283" s="72">
        <v>5799.17333984375</v>
      </c>
      <c r="N283" s="72">
        <v>2566.757080078125</v>
      </c>
      <c r="O283" s="73"/>
      <c r="P283" s="74"/>
      <c r="Q283" s="74"/>
      <c r="R283" s="98"/>
      <c r="S283" s="48">
        <v>0</v>
      </c>
      <c r="T283" s="48">
        <v>1</v>
      </c>
      <c r="U283" s="98"/>
      <c r="V283" s="50"/>
      <c r="W283" s="50"/>
      <c r="X283" s="50"/>
      <c r="Y283" s="50"/>
      <c r="Z283" s="49"/>
      <c r="AA283" s="69">
        <v>283</v>
      </c>
      <c r="AB2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83" s="70"/>
      <c r="AD283" s="86">
        <v>357</v>
      </c>
      <c r="AE283" s="86">
        <v>104</v>
      </c>
      <c r="AF283" s="86">
        <v>5320</v>
      </c>
      <c r="AG283" s="86">
        <v>3435</v>
      </c>
      <c r="AH283" s="86"/>
      <c r="AI283" s="86" t="s">
        <v>7165</v>
      </c>
      <c r="AJ283" s="86" t="s">
        <v>8308</v>
      </c>
      <c r="AK283" s="86"/>
      <c r="AL283" s="86"/>
      <c r="AM283" s="89">
        <v>43719.524791666663</v>
      </c>
      <c r="AN283" s="86" t="s">
        <v>10559</v>
      </c>
      <c r="AO283" s="93" t="s">
        <v>10840</v>
      </c>
      <c r="AP283" s="86" t="s">
        <v>66</v>
      </c>
      <c r="AQ283" s="48">
        <v>0</v>
      </c>
      <c r="AR283" s="49">
        <v>0</v>
      </c>
      <c r="AS283" s="48">
        <v>0</v>
      </c>
      <c r="AT283" s="49">
        <v>0</v>
      </c>
      <c r="AU283" s="48">
        <v>0</v>
      </c>
      <c r="AV283" s="49">
        <v>0</v>
      </c>
      <c r="AW283" s="48">
        <v>14</v>
      </c>
      <c r="AX283" s="49">
        <v>100</v>
      </c>
      <c r="AY283" s="48">
        <v>14</v>
      </c>
      <c r="AZ283" s="2"/>
      <c r="BA283" s="3"/>
      <c r="BB283" s="3"/>
      <c r="BC283" s="3"/>
      <c r="BD283" s="3"/>
    </row>
    <row r="284" spans="1:56" x14ac:dyDescent="0.25">
      <c r="A284" s="62" t="s">
        <v>346</v>
      </c>
      <c r="B284" s="63"/>
      <c r="C284" s="63"/>
      <c r="D284" s="64"/>
      <c r="E284" s="66"/>
      <c r="F284" s="109" t="s">
        <v>9213</v>
      </c>
      <c r="G284" s="63"/>
      <c r="H284" s="67"/>
      <c r="I284" s="68"/>
      <c r="J284" s="68"/>
      <c r="K284" s="67" t="s">
        <v>12561</v>
      </c>
      <c r="L284" s="71"/>
      <c r="M284" s="72">
        <v>4187.31982421875</v>
      </c>
      <c r="N284" s="72">
        <v>2985.21142578125</v>
      </c>
      <c r="O284" s="73"/>
      <c r="P284" s="74"/>
      <c r="Q284" s="74"/>
      <c r="R284" s="98"/>
      <c r="S284" s="48">
        <v>0</v>
      </c>
      <c r="T284" s="48">
        <v>2</v>
      </c>
      <c r="U284" s="98"/>
      <c r="V284" s="50"/>
      <c r="W284" s="50"/>
      <c r="X284" s="50"/>
      <c r="Y284" s="50"/>
      <c r="Z284" s="49"/>
      <c r="AA284" s="69">
        <v>284</v>
      </c>
      <c r="AB2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84" s="70"/>
      <c r="AD284" s="86">
        <v>19</v>
      </c>
      <c r="AE284" s="86">
        <v>4</v>
      </c>
      <c r="AF284" s="86">
        <v>170</v>
      </c>
      <c r="AG284" s="86">
        <v>177</v>
      </c>
      <c r="AH284" s="86"/>
      <c r="AI284" s="86" t="s">
        <v>7166</v>
      </c>
      <c r="AJ284" s="86" t="s">
        <v>8309</v>
      </c>
      <c r="AK284" s="86"/>
      <c r="AL284" s="86"/>
      <c r="AM284" s="89">
        <v>43200.588819444441</v>
      </c>
      <c r="AN284" s="86" t="s">
        <v>10559</v>
      </c>
      <c r="AO284" s="93" t="s">
        <v>10841</v>
      </c>
      <c r="AP284" s="86" t="s">
        <v>66</v>
      </c>
      <c r="AQ284" s="48">
        <v>0</v>
      </c>
      <c r="AR284" s="49">
        <v>0</v>
      </c>
      <c r="AS284" s="48">
        <v>0</v>
      </c>
      <c r="AT284" s="49">
        <v>0</v>
      </c>
      <c r="AU284" s="48">
        <v>0</v>
      </c>
      <c r="AV284" s="49">
        <v>0</v>
      </c>
      <c r="AW284" s="48">
        <v>87</v>
      </c>
      <c r="AX284" s="49">
        <v>100</v>
      </c>
      <c r="AY284" s="48">
        <v>87</v>
      </c>
      <c r="AZ284" s="2"/>
      <c r="BA284" s="3"/>
      <c r="BB284" s="3"/>
      <c r="BC284" s="3"/>
      <c r="BD284" s="3"/>
    </row>
    <row r="285" spans="1:56" x14ac:dyDescent="0.25">
      <c r="A285" s="62" t="s">
        <v>1457</v>
      </c>
      <c r="B285" s="63"/>
      <c r="C285" s="63"/>
      <c r="D285" s="64"/>
      <c r="E285" s="66"/>
      <c r="F285" s="109" t="s">
        <v>9214</v>
      </c>
      <c r="G285" s="63"/>
      <c r="H285" s="67"/>
      <c r="I285" s="68"/>
      <c r="J285" s="68"/>
      <c r="K285" s="67" t="s">
        <v>12562</v>
      </c>
      <c r="L285" s="71"/>
      <c r="M285" s="72">
        <v>6255.5859375</v>
      </c>
      <c r="N285" s="72">
        <v>2195.884033203125</v>
      </c>
      <c r="O285" s="73"/>
      <c r="P285" s="74"/>
      <c r="Q285" s="74"/>
      <c r="R285" s="98"/>
      <c r="S285" s="48">
        <v>2</v>
      </c>
      <c r="T285" s="48">
        <v>0</v>
      </c>
      <c r="U285" s="98"/>
      <c r="V285" s="50"/>
      <c r="W285" s="50"/>
      <c r="X285" s="50"/>
      <c r="Y285" s="50"/>
      <c r="Z285" s="49"/>
      <c r="AA285" s="69">
        <v>285</v>
      </c>
      <c r="AB2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85" s="70"/>
      <c r="AD285" s="86">
        <v>62</v>
      </c>
      <c r="AE285" s="86">
        <v>30</v>
      </c>
      <c r="AF285" s="86">
        <v>9</v>
      </c>
      <c r="AG285" s="86">
        <v>8</v>
      </c>
      <c r="AH285" s="86"/>
      <c r="AI285" s="86" t="s">
        <v>7167</v>
      </c>
      <c r="AJ285" s="86" t="s">
        <v>8310</v>
      </c>
      <c r="AK285" s="86"/>
      <c r="AL285" s="86"/>
      <c r="AM285" s="89">
        <v>44079.959537037037</v>
      </c>
      <c r="AN285" s="86" t="s">
        <v>10559</v>
      </c>
      <c r="AO285" s="93" t="s">
        <v>10842</v>
      </c>
      <c r="AP285" s="86" t="s">
        <v>65</v>
      </c>
      <c r="AQ285" s="48"/>
      <c r="AR285" s="49"/>
      <c r="AS285" s="48"/>
      <c r="AT285" s="49"/>
      <c r="AU285" s="48"/>
      <c r="AV285" s="49"/>
      <c r="AW285" s="48"/>
      <c r="AX285" s="49"/>
      <c r="AY285" s="48"/>
      <c r="AZ285" s="2"/>
      <c r="BA285" s="3"/>
      <c r="BB285" s="3"/>
      <c r="BC285" s="3"/>
      <c r="BD285" s="3"/>
    </row>
    <row r="286" spans="1:56" x14ac:dyDescent="0.25">
      <c r="A286" s="62" t="s">
        <v>347</v>
      </c>
      <c r="B286" s="63"/>
      <c r="C286" s="63"/>
      <c r="D286" s="64"/>
      <c r="E286" s="66"/>
      <c r="F286" s="109" t="s">
        <v>9215</v>
      </c>
      <c r="G286" s="63"/>
      <c r="H286" s="67"/>
      <c r="I286" s="68"/>
      <c r="J286" s="68"/>
      <c r="K286" s="67" t="s">
        <v>12563</v>
      </c>
      <c r="L286" s="71"/>
      <c r="M286" s="72">
        <v>3274.97705078125</v>
      </c>
      <c r="N286" s="72">
        <v>4392.84814453125</v>
      </c>
      <c r="O286" s="73"/>
      <c r="P286" s="74"/>
      <c r="Q286" s="74"/>
      <c r="R286" s="98"/>
      <c r="S286" s="48">
        <v>0</v>
      </c>
      <c r="T286" s="48">
        <v>8</v>
      </c>
      <c r="U286" s="98"/>
      <c r="V286" s="50"/>
      <c r="W286" s="50"/>
      <c r="X286" s="50"/>
      <c r="Y286" s="50"/>
      <c r="Z286" s="49"/>
      <c r="AA286" s="69">
        <v>286</v>
      </c>
      <c r="AB2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86" s="70"/>
      <c r="AD286" s="86">
        <v>36</v>
      </c>
      <c r="AE286" s="86">
        <v>39</v>
      </c>
      <c r="AF286" s="86">
        <v>1283</v>
      </c>
      <c r="AG286" s="86">
        <v>18</v>
      </c>
      <c r="AH286" s="86"/>
      <c r="AI286" s="86"/>
      <c r="AJ286" s="86"/>
      <c r="AK286" s="86"/>
      <c r="AL286" s="86"/>
      <c r="AM286" s="89">
        <v>41625.38009259259</v>
      </c>
      <c r="AN286" s="86" t="s">
        <v>10559</v>
      </c>
      <c r="AO286" s="93" t="s">
        <v>10843</v>
      </c>
      <c r="AP286" s="86" t="s">
        <v>66</v>
      </c>
      <c r="AQ286" s="48">
        <v>0</v>
      </c>
      <c r="AR286" s="49">
        <v>0</v>
      </c>
      <c r="AS286" s="48">
        <v>0</v>
      </c>
      <c r="AT286" s="49">
        <v>0</v>
      </c>
      <c r="AU286" s="48">
        <v>0</v>
      </c>
      <c r="AV286" s="49">
        <v>0</v>
      </c>
      <c r="AW286" s="48">
        <v>12</v>
      </c>
      <c r="AX286" s="49">
        <v>100</v>
      </c>
      <c r="AY286" s="48">
        <v>12</v>
      </c>
      <c r="AZ286" s="2"/>
      <c r="BA286" s="3"/>
      <c r="BB286" s="3"/>
      <c r="BC286" s="3"/>
      <c r="BD286" s="3"/>
    </row>
    <row r="287" spans="1:56" x14ac:dyDescent="0.25">
      <c r="A287" s="62" t="s">
        <v>1458</v>
      </c>
      <c r="B287" s="63"/>
      <c r="C287" s="63"/>
      <c r="D287" s="64"/>
      <c r="E287" s="66"/>
      <c r="F287" s="109" t="s">
        <v>9216</v>
      </c>
      <c r="G287" s="63"/>
      <c r="H287" s="67"/>
      <c r="I287" s="68"/>
      <c r="J287" s="68"/>
      <c r="K287" s="67" t="s">
        <v>12564</v>
      </c>
      <c r="L287" s="71"/>
      <c r="M287" s="72">
        <v>4020.752197265625</v>
      </c>
      <c r="N287" s="72">
        <v>4918.033203125</v>
      </c>
      <c r="O287" s="73"/>
      <c r="P287" s="74"/>
      <c r="Q287" s="74"/>
      <c r="R287" s="98"/>
      <c r="S287" s="48">
        <v>17</v>
      </c>
      <c r="T287" s="48">
        <v>0</v>
      </c>
      <c r="U287" s="98"/>
      <c r="V287" s="50"/>
      <c r="W287" s="50"/>
      <c r="X287" s="50"/>
      <c r="Y287" s="50"/>
      <c r="Z287" s="49"/>
      <c r="AA287" s="69">
        <v>287</v>
      </c>
      <c r="AB2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87" s="70"/>
      <c r="AD287" s="86">
        <v>9</v>
      </c>
      <c r="AE287" s="86">
        <v>138</v>
      </c>
      <c r="AF287" s="86">
        <v>894</v>
      </c>
      <c r="AG287" s="86">
        <v>939</v>
      </c>
      <c r="AH287" s="86"/>
      <c r="AI287" s="86"/>
      <c r="AJ287" s="86"/>
      <c r="AK287" s="86"/>
      <c r="AL287" s="86"/>
      <c r="AM287" s="89">
        <v>42379.3122337963</v>
      </c>
      <c r="AN287" s="86" t="s">
        <v>10559</v>
      </c>
      <c r="AO287" s="93" t="s">
        <v>10844</v>
      </c>
      <c r="AP287" s="86" t="s">
        <v>65</v>
      </c>
      <c r="AQ287" s="48"/>
      <c r="AR287" s="49"/>
      <c r="AS287" s="48"/>
      <c r="AT287" s="49"/>
      <c r="AU287" s="48"/>
      <c r="AV287" s="49"/>
      <c r="AW287" s="48"/>
      <c r="AX287" s="49"/>
      <c r="AY287" s="48"/>
      <c r="AZ287" s="2"/>
      <c r="BA287" s="3"/>
      <c r="BB287" s="3"/>
      <c r="BC287" s="3"/>
      <c r="BD287" s="3"/>
    </row>
    <row r="288" spans="1:56" x14ac:dyDescent="0.25">
      <c r="A288" s="62" t="s">
        <v>1459</v>
      </c>
      <c r="B288" s="63"/>
      <c r="C288" s="63"/>
      <c r="D288" s="64"/>
      <c r="E288" s="66"/>
      <c r="F288" s="109" t="s">
        <v>8949</v>
      </c>
      <c r="G288" s="63"/>
      <c r="H288" s="67"/>
      <c r="I288" s="68"/>
      <c r="J288" s="68"/>
      <c r="K288" s="67" t="s">
        <v>12565</v>
      </c>
      <c r="L288" s="71"/>
      <c r="M288" s="72">
        <v>4029.069580078125</v>
      </c>
      <c r="N288" s="72">
        <v>4773.53271484375</v>
      </c>
      <c r="O288" s="73"/>
      <c r="P288" s="74"/>
      <c r="Q288" s="74"/>
      <c r="R288" s="98"/>
      <c r="S288" s="48">
        <v>19</v>
      </c>
      <c r="T288" s="48">
        <v>0</v>
      </c>
      <c r="U288" s="98"/>
      <c r="V288" s="50"/>
      <c r="W288" s="50"/>
      <c r="X288" s="50"/>
      <c r="Y288" s="50"/>
      <c r="Z288" s="49"/>
      <c r="AA288" s="69">
        <v>288</v>
      </c>
      <c r="AB2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88" s="70"/>
      <c r="AD288" s="86">
        <v>20</v>
      </c>
      <c r="AE288" s="86">
        <v>934</v>
      </c>
      <c r="AF288" s="86">
        <v>496</v>
      </c>
      <c r="AG288" s="86">
        <v>32</v>
      </c>
      <c r="AH288" s="86"/>
      <c r="AI288" s="86"/>
      <c r="AJ288" s="86" t="s">
        <v>8311</v>
      </c>
      <c r="AK288" s="93" t="s">
        <v>8756</v>
      </c>
      <c r="AL288" s="86"/>
      <c r="AM288" s="89">
        <v>42359.456041666665</v>
      </c>
      <c r="AN288" s="86" t="s">
        <v>10559</v>
      </c>
      <c r="AO288" s="93" t="s">
        <v>10845</v>
      </c>
      <c r="AP288" s="86" t="s">
        <v>65</v>
      </c>
      <c r="AQ288" s="48"/>
      <c r="AR288" s="49"/>
      <c r="AS288" s="48"/>
      <c r="AT288" s="49"/>
      <c r="AU288" s="48"/>
      <c r="AV288" s="49"/>
      <c r="AW288" s="48"/>
      <c r="AX288" s="49"/>
      <c r="AY288" s="48"/>
      <c r="AZ288" s="2"/>
      <c r="BA288" s="3"/>
      <c r="BB288" s="3"/>
      <c r="BC288" s="3"/>
      <c r="BD288" s="3"/>
    </row>
    <row r="289" spans="1:56" x14ac:dyDescent="0.25">
      <c r="A289" s="62" t="s">
        <v>1460</v>
      </c>
      <c r="B289" s="63"/>
      <c r="C289" s="63"/>
      <c r="D289" s="64"/>
      <c r="E289" s="66"/>
      <c r="F289" s="109" t="s">
        <v>9217</v>
      </c>
      <c r="G289" s="63"/>
      <c r="H289" s="67"/>
      <c r="I289" s="68"/>
      <c r="J289" s="68"/>
      <c r="K289" s="67" t="s">
        <v>12566</v>
      </c>
      <c r="L289" s="71"/>
      <c r="M289" s="72">
        <v>4048.51708984375</v>
      </c>
      <c r="N289" s="72">
        <v>4677.76611328125</v>
      </c>
      <c r="O289" s="73"/>
      <c r="P289" s="74"/>
      <c r="Q289" s="74"/>
      <c r="R289" s="98"/>
      <c r="S289" s="48">
        <v>20</v>
      </c>
      <c r="T289" s="48">
        <v>0</v>
      </c>
      <c r="U289" s="98"/>
      <c r="V289" s="50"/>
      <c r="W289" s="50"/>
      <c r="X289" s="50"/>
      <c r="Y289" s="50"/>
      <c r="Z289" s="49"/>
      <c r="AA289" s="69">
        <v>289</v>
      </c>
      <c r="AB2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89" s="70"/>
      <c r="AD289" s="86">
        <v>62</v>
      </c>
      <c r="AE289" s="86">
        <v>9576</v>
      </c>
      <c r="AF289" s="86">
        <v>7699</v>
      </c>
      <c r="AG289" s="86">
        <v>225</v>
      </c>
      <c r="AH289" s="86"/>
      <c r="AI289" s="86"/>
      <c r="AJ289" s="86" t="s">
        <v>8204</v>
      </c>
      <c r="AK289" s="86"/>
      <c r="AL289" s="86"/>
      <c r="AM289" s="89">
        <v>42857.481006944443</v>
      </c>
      <c r="AN289" s="86" t="s">
        <v>10559</v>
      </c>
      <c r="AO289" s="93" t="s">
        <v>10846</v>
      </c>
      <c r="AP289" s="86" t="s">
        <v>65</v>
      </c>
      <c r="AQ289" s="48"/>
      <c r="AR289" s="49"/>
      <c r="AS289" s="48"/>
      <c r="AT289" s="49"/>
      <c r="AU289" s="48"/>
      <c r="AV289" s="49"/>
      <c r="AW289" s="48"/>
      <c r="AX289" s="49"/>
      <c r="AY289" s="48"/>
      <c r="AZ289" s="2"/>
      <c r="BA289" s="3"/>
      <c r="BB289" s="3"/>
      <c r="BC289" s="3"/>
      <c r="BD289" s="3"/>
    </row>
    <row r="290" spans="1:56" x14ac:dyDescent="0.25">
      <c r="A290" s="62" t="s">
        <v>1461</v>
      </c>
      <c r="B290" s="63"/>
      <c r="C290" s="63"/>
      <c r="D290" s="64"/>
      <c r="E290" s="66"/>
      <c r="F290" s="109" t="s">
        <v>9218</v>
      </c>
      <c r="G290" s="63"/>
      <c r="H290" s="67"/>
      <c r="I290" s="68"/>
      <c r="J290" s="68"/>
      <c r="K290" s="67" t="s">
        <v>12567</v>
      </c>
      <c r="L290" s="71"/>
      <c r="M290" s="72">
        <v>4061.339111328125</v>
      </c>
      <c r="N290" s="72">
        <v>4641.689453125</v>
      </c>
      <c r="O290" s="73"/>
      <c r="P290" s="74"/>
      <c r="Q290" s="74"/>
      <c r="R290" s="98"/>
      <c r="S290" s="48">
        <v>20</v>
      </c>
      <c r="T290" s="48">
        <v>0</v>
      </c>
      <c r="U290" s="98"/>
      <c r="V290" s="50"/>
      <c r="W290" s="50"/>
      <c r="X290" s="50"/>
      <c r="Y290" s="50"/>
      <c r="Z290" s="49"/>
      <c r="AA290" s="69">
        <v>290</v>
      </c>
      <c r="AB2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90" s="70"/>
      <c r="AD290" s="86">
        <v>58</v>
      </c>
      <c r="AE290" s="86">
        <v>26764</v>
      </c>
      <c r="AF290" s="86">
        <v>23454</v>
      </c>
      <c r="AG290" s="86">
        <v>473</v>
      </c>
      <c r="AH290" s="86"/>
      <c r="AI290" s="86" t="s">
        <v>7168</v>
      </c>
      <c r="AJ290" s="86"/>
      <c r="AK290" s="86"/>
      <c r="AL290" s="86"/>
      <c r="AM290" s="89">
        <v>42221.257847222223</v>
      </c>
      <c r="AN290" s="86" t="s">
        <v>10559</v>
      </c>
      <c r="AO290" s="93" t="s">
        <v>10847</v>
      </c>
      <c r="AP290" s="86" t="s">
        <v>65</v>
      </c>
      <c r="AQ290" s="48"/>
      <c r="AR290" s="49"/>
      <c r="AS290" s="48"/>
      <c r="AT290" s="49"/>
      <c r="AU290" s="48"/>
      <c r="AV290" s="49"/>
      <c r="AW290" s="48"/>
      <c r="AX290" s="49"/>
      <c r="AY290" s="48"/>
      <c r="AZ290" s="2"/>
      <c r="BA290" s="3"/>
      <c r="BB290" s="3"/>
      <c r="BC290" s="3"/>
      <c r="BD290" s="3"/>
    </row>
    <row r="291" spans="1:56" x14ac:dyDescent="0.25">
      <c r="A291" s="62" t="s">
        <v>1462</v>
      </c>
      <c r="B291" s="63"/>
      <c r="C291" s="63"/>
      <c r="D291" s="64"/>
      <c r="E291" s="66"/>
      <c r="F291" s="109" t="s">
        <v>9219</v>
      </c>
      <c r="G291" s="63"/>
      <c r="H291" s="67"/>
      <c r="I291" s="68"/>
      <c r="J291" s="68"/>
      <c r="K291" s="67" t="s">
        <v>12568</v>
      </c>
      <c r="L291" s="71"/>
      <c r="M291" s="72">
        <v>3932.866455078125</v>
      </c>
      <c r="N291" s="72">
        <v>4961.380859375</v>
      </c>
      <c r="O291" s="73"/>
      <c r="P291" s="74"/>
      <c r="Q291" s="74"/>
      <c r="R291" s="98"/>
      <c r="S291" s="48">
        <v>20</v>
      </c>
      <c r="T291" s="48">
        <v>0</v>
      </c>
      <c r="U291" s="98"/>
      <c r="V291" s="50"/>
      <c r="W291" s="50"/>
      <c r="X291" s="50"/>
      <c r="Y291" s="50"/>
      <c r="Z291" s="49"/>
      <c r="AA291" s="69">
        <v>291</v>
      </c>
      <c r="AB2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91" s="70"/>
      <c r="AD291" s="86">
        <v>48</v>
      </c>
      <c r="AE291" s="86">
        <v>23781</v>
      </c>
      <c r="AF291" s="86">
        <v>15171</v>
      </c>
      <c r="AG291" s="86">
        <v>3956</v>
      </c>
      <c r="AH291" s="86"/>
      <c r="AI291" s="86" t="s">
        <v>7169</v>
      </c>
      <c r="AJ291" s="86" t="s">
        <v>8312</v>
      </c>
      <c r="AK291" s="93" t="s">
        <v>8757</v>
      </c>
      <c r="AL291" s="86"/>
      <c r="AM291" s="89">
        <v>42051.683136574073</v>
      </c>
      <c r="AN291" s="86" t="s">
        <v>10559</v>
      </c>
      <c r="AO291" s="93" t="s">
        <v>10848</v>
      </c>
      <c r="AP291" s="86" t="s">
        <v>65</v>
      </c>
      <c r="AQ291" s="48"/>
      <c r="AR291" s="49"/>
      <c r="AS291" s="48"/>
      <c r="AT291" s="49"/>
      <c r="AU291" s="48"/>
      <c r="AV291" s="49"/>
      <c r="AW291" s="48"/>
      <c r="AX291" s="49"/>
      <c r="AY291" s="48"/>
      <c r="AZ291" s="2"/>
      <c r="BA291" s="3"/>
      <c r="BB291" s="3"/>
      <c r="BC291" s="3"/>
      <c r="BD291" s="3"/>
    </row>
    <row r="292" spans="1:56" x14ac:dyDescent="0.25">
      <c r="A292" s="62" t="s">
        <v>1463</v>
      </c>
      <c r="B292" s="63"/>
      <c r="C292" s="63"/>
      <c r="D292" s="64"/>
      <c r="E292" s="66"/>
      <c r="F292" s="109" t="s">
        <v>9220</v>
      </c>
      <c r="G292" s="63"/>
      <c r="H292" s="67"/>
      <c r="I292" s="68"/>
      <c r="J292" s="68"/>
      <c r="K292" s="67" t="s">
        <v>12569</v>
      </c>
      <c r="L292" s="71"/>
      <c r="M292" s="72">
        <v>2906.727783203125</v>
      </c>
      <c r="N292" s="72">
        <v>6236.748046875</v>
      </c>
      <c r="O292" s="73"/>
      <c r="P292" s="74"/>
      <c r="Q292" s="74"/>
      <c r="R292" s="98"/>
      <c r="S292" s="48">
        <v>2</v>
      </c>
      <c r="T292" s="48">
        <v>0</v>
      </c>
      <c r="U292" s="98"/>
      <c r="V292" s="50"/>
      <c r="W292" s="50"/>
      <c r="X292" s="50"/>
      <c r="Y292" s="50"/>
      <c r="Z292" s="49"/>
      <c r="AA292" s="69">
        <v>292</v>
      </c>
      <c r="AB2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92" s="70"/>
      <c r="AD292" s="86">
        <v>52</v>
      </c>
      <c r="AE292" s="86">
        <v>48</v>
      </c>
      <c r="AF292" s="86">
        <v>1826</v>
      </c>
      <c r="AG292" s="86">
        <v>821</v>
      </c>
      <c r="AH292" s="86"/>
      <c r="AI292" s="86" t="s">
        <v>7170</v>
      </c>
      <c r="AJ292" s="86" t="s">
        <v>8313</v>
      </c>
      <c r="AK292" s="86"/>
      <c r="AL292" s="86"/>
      <c r="AM292" s="89">
        <v>43903.390543981484</v>
      </c>
      <c r="AN292" s="86" t="s">
        <v>10559</v>
      </c>
      <c r="AO292" s="93" t="s">
        <v>10849</v>
      </c>
      <c r="AP292" s="86" t="s">
        <v>65</v>
      </c>
      <c r="AQ292" s="48"/>
      <c r="AR292" s="49"/>
      <c r="AS292" s="48"/>
      <c r="AT292" s="49"/>
      <c r="AU292" s="48"/>
      <c r="AV292" s="49"/>
      <c r="AW292" s="48"/>
      <c r="AX292" s="49"/>
      <c r="AY292" s="48"/>
      <c r="AZ292" s="2"/>
      <c r="BA292" s="3"/>
      <c r="BB292" s="3"/>
      <c r="BC292" s="3"/>
      <c r="BD292" s="3"/>
    </row>
    <row r="293" spans="1:56" x14ac:dyDescent="0.25">
      <c r="A293" s="62" t="s">
        <v>348</v>
      </c>
      <c r="B293" s="63"/>
      <c r="C293" s="63"/>
      <c r="D293" s="64"/>
      <c r="E293" s="66"/>
      <c r="F293" s="109" t="s">
        <v>9221</v>
      </c>
      <c r="G293" s="63"/>
      <c r="H293" s="67"/>
      <c r="I293" s="68"/>
      <c r="J293" s="68"/>
      <c r="K293" s="67" t="s">
        <v>12570</v>
      </c>
      <c r="L293" s="71"/>
      <c r="M293" s="72">
        <v>3045.142333984375</v>
      </c>
      <c r="N293" s="72">
        <v>5823.41748046875</v>
      </c>
      <c r="O293" s="73"/>
      <c r="P293" s="74"/>
      <c r="Q293" s="74"/>
      <c r="R293" s="98"/>
      <c r="S293" s="48">
        <v>0</v>
      </c>
      <c r="T293" s="48">
        <v>8</v>
      </c>
      <c r="U293" s="98"/>
      <c r="V293" s="50"/>
      <c r="W293" s="50"/>
      <c r="X293" s="50"/>
      <c r="Y293" s="50"/>
      <c r="Z293" s="49"/>
      <c r="AA293" s="69">
        <v>293</v>
      </c>
      <c r="AB2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93" s="70"/>
      <c r="AD293" s="86">
        <v>1263</v>
      </c>
      <c r="AE293" s="86">
        <v>1391</v>
      </c>
      <c r="AF293" s="86">
        <v>9313</v>
      </c>
      <c r="AG293" s="86">
        <v>41034</v>
      </c>
      <c r="AH293" s="86"/>
      <c r="AI293" s="86" t="s">
        <v>7171</v>
      </c>
      <c r="AJ293" s="86" t="s">
        <v>8314</v>
      </c>
      <c r="AK293" s="86"/>
      <c r="AL293" s="86"/>
      <c r="AM293" s="89">
        <v>43223.234525462962</v>
      </c>
      <c r="AN293" s="86" t="s">
        <v>10559</v>
      </c>
      <c r="AO293" s="93" t="s">
        <v>10850</v>
      </c>
      <c r="AP293" s="86" t="s">
        <v>66</v>
      </c>
      <c r="AQ293" s="48">
        <v>0</v>
      </c>
      <c r="AR293" s="49">
        <v>0</v>
      </c>
      <c r="AS293" s="48">
        <v>0</v>
      </c>
      <c r="AT293" s="49">
        <v>0</v>
      </c>
      <c r="AU293" s="48">
        <v>0</v>
      </c>
      <c r="AV293" s="49">
        <v>0</v>
      </c>
      <c r="AW293" s="48">
        <v>34</v>
      </c>
      <c r="AX293" s="49">
        <v>100</v>
      </c>
      <c r="AY293" s="48">
        <v>34</v>
      </c>
      <c r="AZ293" s="2"/>
      <c r="BA293" s="3"/>
      <c r="BB293" s="3"/>
      <c r="BC293" s="3"/>
      <c r="BD293" s="3"/>
    </row>
    <row r="294" spans="1:56" x14ac:dyDescent="0.25">
      <c r="A294" s="62" t="s">
        <v>1464</v>
      </c>
      <c r="B294" s="63"/>
      <c r="C294" s="63"/>
      <c r="D294" s="64"/>
      <c r="E294" s="66"/>
      <c r="F294" s="109" t="s">
        <v>9222</v>
      </c>
      <c r="G294" s="63"/>
      <c r="H294" s="67"/>
      <c r="I294" s="68"/>
      <c r="J294" s="68"/>
      <c r="K294" s="67" t="s">
        <v>12571</v>
      </c>
      <c r="L294" s="71"/>
      <c r="M294" s="72">
        <v>2089.35791015625</v>
      </c>
      <c r="N294" s="72">
        <v>5678.8720703125</v>
      </c>
      <c r="O294" s="73"/>
      <c r="P294" s="74"/>
      <c r="Q294" s="74"/>
      <c r="R294" s="98"/>
      <c r="S294" s="48">
        <v>1</v>
      </c>
      <c r="T294" s="48">
        <v>0</v>
      </c>
      <c r="U294" s="98"/>
      <c r="V294" s="50"/>
      <c r="W294" s="50"/>
      <c r="X294" s="50"/>
      <c r="Y294" s="50"/>
      <c r="Z294" s="49"/>
      <c r="AA294" s="69">
        <v>294</v>
      </c>
      <c r="AB2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94" s="70"/>
      <c r="AD294" s="86">
        <v>70</v>
      </c>
      <c r="AE294" s="86">
        <v>14722</v>
      </c>
      <c r="AF294" s="86">
        <v>2804</v>
      </c>
      <c r="AG294" s="86">
        <v>10469</v>
      </c>
      <c r="AH294" s="86"/>
      <c r="AI294" s="86" t="s">
        <v>7172</v>
      </c>
      <c r="AJ294" s="86" t="s">
        <v>8315</v>
      </c>
      <c r="AK294" s="93" t="s">
        <v>8739</v>
      </c>
      <c r="AL294" s="86"/>
      <c r="AM294" s="89">
        <v>42450.590555555558</v>
      </c>
      <c r="AN294" s="86" t="s">
        <v>10559</v>
      </c>
      <c r="AO294" s="93" t="s">
        <v>10851</v>
      </c>
      <c r="AP294" s="86" t="s">
        <v>65</v>
      </c>
      <c r="AQ294" s="48"/>
      <c r="AR294" s="49"/>
      <c r="AS294" s="48"/>
      <c r="AT294" s="49"/>
      <c r="AU294" s="48"/>
      <c r="AV294" s="49"/>
      <c r="AW294" s="48"/>
      <c r="AX294" s="49"/>
      <c r="AY294" s="48"/>
      <c r="AZ294" s="2"/>
      <c r="BA294" s="3"/>
      <c r="BB294" s="3"/>
      <c r="BC294" s="3"/>
      <c r="BD294" s="3"/>
    </row>
    <row r="295" spans="1:56" x14ac:dyDescent="0.25">
      <c r="A295" s="62" t="s">
        <v>1465</v>
      </c>
      <c r="B295" s="63"/>
      <c r="C295" s="63"/>
      <c r="D295" s="64"/>
      <c r="E295" s="66"/>
      <c r="F295" s="109" t="s">
        <v>9223</v>
      </c>
      <c r="G295" s="63"/>
      <c r="H295" s="67"/>
      <c r="I295" s="68"/>
      <c r="J295" s="68"/>
      <c r="K295" s="67" t="s">
        <v>12572</v>
      </c>
      <c r="L295" s="71"/>
      <c r="M295" s="72">
        <v>2072.3154296875</v>
      </c>
      <c r="N295" s="72">
        <v>5748.44189453125</v>
      </c>
      <c r="O295" s="73"/>
      <c r="P295" s="74"/>
      <c r="Q295" s="74"/>
      <c r="R295" s="98"/>
      <c r="S295" s="48">
        <v>1</v>
      </c>
      <c r="T295" s="48">
        <v>0</v>
      </c>
      <c r="U295" s="98"/>
      <c r="V295" s="50"/>
      <c r="W295" s="50"/>
      <c r="X295" s="50"/>
      <c r="Y295" s="50"/>
      <c r="Z295" s="49"/>
      <c r="AA295" s="69">
        <v>295</v>
      </c>
      <c r="AB2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95" s="70"/>
      <c r="AD295" s="86">
        <v>2355</v>
      </c>
      <c r="AE295" s="86">
        <v>10221</v>
      </c>
      <c r="AF295" s="86">
        <v>2647</v>
      </c>
      <c r="AG295" s="86">
        <v>11890</v>
      </c>
      <c r="AH295" s="86"/>
      <c r="AI295" s="86" t="s">
        <v>7173</v>
      </c>
      <c r="AJ295" s="86" t="s">
        <v>8300</v>
      </c>
      <c r="AK295" s="93" t="s">
        <v>8758</v>
      </c>
      <c r="AL295" s="86"/>
      <c r="AM295" s="89">
        <v>43362.377604166664</v>
      </c>
      <c r="AN295" s="86" t="s">
        <v>10559</v>
      </c>
      <c r="AO295" s="93" t="s">
        <v>10852</v>
      </c>
      <c r="AP295" s="86" t="s">
        <v>65</v>
      </c>
      <c r="AQ295" s="48"/>
      <c r="AR295" s="49"/>
      <c r="AS295" s="48"/>
      <c r="AT295" s="49"/>
      <c r="AU295" s="48"/>
      <c r="AV295" s="49"/>
      <c r="AW295" s="48"/>
      <c r="AX295" s="49"/>
      <c r="AY295" s="48"/>
      <c r="AZ295" s="2"/>
      <c r="BA295" s="3"/>
      <c r="BB295" s="3"/>
      <c r="BC295" s="3"/>
      <c r="BD295" s="3"/>
    </row>
    <row r="296" spans="1:56" x14ac:dyDescent="0.25">
      <c r="A296" s="62" t="s">
        <v>1466</v>
      </c>
      <c r="B296" s="63"/>
      <c r="C296" s="63"/>
      <c r="D296" s="64"/>
      <c r="E296" s="66"/>
      <c r="F296" s="109" t="s">
        <v>9224</v>
      </c>
      <c r="G296" s="63"/>
      <c r="H296" s="67"/>
      <c r="I296" s="68"/>
      <c r="J296" s="68"/>
      <c r="K296" s="67" t="s">
        <v>12573</v>
      </c>
      <c r="L296" s="71"/>
      <c r="M296" s="72">
        <v>2054.651123046875</v>
      </c>
      <c r="N296" s="72">
        <v>5726.4970703125</v>
      </c>
      <c r="O296" s="73"/>
      <c r="P296" s="74"/>
      <c r="Q296" s="74"/>
      <c r="R296" s="98"/>
      <c r="S296" s="48">
        <v>1</v>
      </c>
      <c r="T296" s="48">
        <v>0</v>
      </c>
      <c r="U296" s="98"/>
      <c r="V296" s="50"/>
      <c r="W296" s="50"/>
      <c r="X296" s="50"/>
      <c r="Y296" s="50"/>
      <c r="Z296" s="49"/>
      <c r="AA296" s="69">
        <v>296</v>
      </c>
      <c r="AB2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96" s="70"/>
      <c r="AD296" s="86">
        <v>493</v>
      </c>
      <c r="AE296" s="86">
        <v>78272</v>
      </c>
      <c r="AF296" s="86">
        <v>9974</v>
      </c>
      <c r="AG296" s="86">
        <v>26811</v>
      </c>
      <c r="AH296" s="86"/>
      <c r="AI296" s="86" t="s">
        <v>7174</v>
      </c>
      <c r="AJ296" s="86"/>
      <c r="AK296" s="93" t="s">
        <v>8759</v>
      </c>
      <c r="AL296" s="86"/>
      <c r="AM296" s="89">
        <v>40291.239351851851</v>
      </c>
      <c r="AN296" s="86" t="s">
        <v>10559</v>
      </c>
      <c r="AO296" s="93" t="s">
        <v>10853</v>
      </c>
      <c r="AP296" s="86" t="s">
        <v>65</v>
      </c>
      <c r="AQ296" s="48"/>
      <c r="AR296" s="49"/>
      <c r="AS296" s="48"/>
      <c r="AT296" s="49"/>
      <c r="AU296" s="48"/>
      <c r="AV296" s="49"/>
      <c r="AW296" s="48"/>
      <c r="AX296" s="49"/>
      <c r="AY296" s="48"/>
      <c r="AZ296" s="2"/>
      <c r="BA296" s="3"/>
      <c r="BB296" s="3"/>
      <c r="BC296" s="3"/>
      <c r="BD296" s="3"/>
    </row>
    <row r="297" spans="1:56" x14ac:dyDescent="0.25">
      <c r="A297" s="62" t="s">
        <v>1467</v>
      </c>
      <c r="B297" s="63"/>
      <c r="C297" s="63"/>
      <c r="D297" s="64"/>
      <c r="E297" s="66"/>
      <c r="F297" s="109" t="s">
        <v>9225</v>
      </c>
      <c r="G297" s="63"/>
      <c r="H297" s="67"/>
      <c r="I297" s="68"/>
      <c r="J297" s="68"/>
      <c r="K297" s="67" t="s">
        <v>12574</v>
      </c>
      <c r="L297" s="71"/>
      <c r="M297" s="72">
        <v>1997.9456787109375</v>
      </c>
      <c r="N297" s="72">
        <v>5112.5732421875</v>
      </c>
      <c r="O297" s="73"/>
      <c r="P297" s="74"/>
      <c r="Q297" s="74"/>
      <c r="R297" s="98"/>
      <c r="S297" s="48">
        <v>1</v>
      </c>
      <c r="T297" s="48">
        <v>0</v>
      </c>
      <c r="U297" s="98"/>
      <c r="V297" s="50"/>
      <c r="W297" s="50"/>
      <c r="X297" s="50"/>
      <c r="Y297" s="50"/>
      <c r="Z297" s="49"/>
      <c r="AA297" s="69">
        <v>297</v>
      </c>
      <c r="AB2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97" s="70"/>
      <c r="AD297" s="86">
        <v>1196</v>
      </c>
      <c r="AE297" s="86">
        <v>71357</v>
      </c>
      <c r="AF297" s="86">
        <v>5803</v>
      </c>
      <c r="AG297" s="86">
        <v>39309</v>
      </c>
      <c r="AH297" s="86"/>
      <c r="AI297" s="86" t="s">
        <v>7175</v>
      </c>
      <c r="AJ297" s="86" t="s">
        <v>8211</v>
      </c>
      <c r="AK297" s="93" t="s">
        <v>8760</v>
      </c>
      <c r="AL297" s="86"/>
      <c r="AM297" s="89">
        <v>42061.129027777781</v>
      </c>
      <c r="AN297" s="86" t="s">
        <v>10559</v>
      </c>
      <c r="AO297" s="93" t="s">
        <v>10854</v>
      </c>
      <c r="AP297" s="86" t="s">
        <v>65</v>
      </c>
      <c r="AQ297" s="48"/>
      <c r="AR297" s="49"/>
      <c r="AS297" s="48"/>
      <c r="AT297" s="49"/>
      <c r="AU297" s="48"/>
      <c r="AV297" s="49"/>
      <c r="AW297" s="48"/>
      <c r="AX297" s="49"/>
      <c r="AY297" s="48"/>
      <c r="AZ297" s="2"/>
      <c r="BA297" s="3"/>
      <c r="BB297" s="3"/>
      <c r="BC297" s="3"/>
      <c r="BD297" s="3"/>
    </row>
    <row r="298" spans="1:56" x14ac:dyDescent="0.25">
      <c r="A298" s="62" t="s">
        <v>1468</v>
      </c>
      <c r="B298" s="63"/>
      <c r="C298" s="63"/>
      <c r="D298" s="64"/>
      <c r="E298" s="66"/>
      <c r="F298" s="109" t="s">
        <v>9226</v>
      </c>
      <c r="G298" s="63"/>
      <c r="H298" s="67"/>
      <c r="I298" s="68"/>
      <c r="J298" s="68"/>
      <c r="K298" s="67" t="s">
        <v>12575</v>
      </c>
      <c r="L298" s="71"/>
      <c r="M298" s="72">
        <v>2037.86669921875</v>
      </c>
      <c r="N298" s="72">
        <v>5676.7080078125</v>
      </c>
      <c r="O298" s="73"/>
      <c r="P298" s="74"/>
      <c r="Q298" s="74"/>
      <c r="R298" s="98"/>
      <c r="S298" s="48">
        <v>1</v>
      </c>
      <c r="T298" s="48">
        <v>0</v>
      </c>
      <c r="U298" s="98"/>
      <c r="V298" s="50"/>
      <c r="W298" s="50"/>
      <c r="X298" s="50"/>
      <c r="Y298" s="50"/>
      <c r="Z298" s="49"/>
      <c r="AA298" s="69">
        <v>298</v>
      </c>
      <c r="AB2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98" s="70"/>
      <c r="AD298" s="86">
        <v>1006</v>
      </c>
      <c r="AE298" s="86">
        <v>923</v>
      </c>
      <c r="AF298" s="86">
        <v>1299</v>
      </c>
      <c r="AG298" s="86">
        <v>5488</v>
      </c>
      <c r="AH298" s="86"/>
      <c r="AI298" s="86" t="s">
        <v>7176</v>
      </c>
      <c r="AJ298" s="86" t="s">
        <v>8211</v>
      </c>
      <c r="AK298" s="86"/>
      <c r="AL298" s="86"/>
      <c r="AM298" s="89">
        <v>42825.508043981485</v>
      </c>
      <c r="AN298" s="86" t="s">
        <v>10559</v>
      </c>
      <c r="AO298" s="93" t="s">
        <v>10855</v>
      </c>
      <c r="AP298" s="86" t="s">
        <v>65</v>
      </c>
      <c r="AQ298" s="48"/>
      <c r="AR298" s="49"/>
      <c r="AS298" s="48"/>
      <c r="AT298" s="49"/>
      <c r="AU298" s="48"/>
      <c r="AV298" s="49"/>
      <c r="AW298" s="48"/>
      <c r="AX298" s="49"/>
      <c r="AY298" s="48"/>
      <c r="AZ298" s="2"/>
      <c r="BA298" s="3"/>
      <c r="BB298" s="3"/>
      <c r="BC298" s="3"/>
      <c r="BD298" s="3"/>
    </row>
    <row r="299" spans="1:56" x14ac:dyDescent="0.25">
      <c r="A299" s="62" t="s">
        <v>1469</v>
      </c>
      <c r="B299" s="63"/>
      <c r="C299" s="63"/>
      <c r="D299" s="64"/>
      <c r="E299" s="66"/>
      <c r="F299" s="109" t="s">
        <v>9227</v>
      </c>
      <c r="G299" s="63"/>
      <c r="H299" s="67"/>
      <c r="I299" s="68"/>
      <c r="J299" s="68"/>
      <c r="K299" s="67" t="s">
        <v>12576</v>
      </c>
      <c r="L299" s="71"/>
      <c r="M299" s="72">
        <v>2067.71826171875</v>
      </c>
      <c r="N299" s="72">
        <v>5770.04833984375</v>
      </c>
      <c r="O299" s="73"/>
      <c r="P299" s="74"/>
      <c r="Q299" s="74"/>
      <c r="R299" s="98"/>
      <c r="S299" s="48">
        <v>1</v>
      </c>
      <c r="T299" s="48">
        <v>0</v>
      </c>
      <c r="U299" s="98"/>
      <c r="V299" s="50"/>
      <c r="W299" s="50"/>
      <c r="X299" s="50"/>
      <c r="Y299" s="50"/>
      <c r="Z299" s="49"/>
      <c r="AA299" s="69">
        <v>299</v>
      </c>
      <c r="AB2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299" s="70"/>
      <c r="AD299" s="86">
        <v>4750</v>
      </c>
      <c r="AE299" s="86">
        <v>94013</v>
      </c>
      <c r="AF299" s="86">
        <v>100422</v>
      </c>
      <c r="AG299" s="86">
        <v>125253</v>
      </c>
      <c r="AH299" s="86"/>
      <c r="AI299" s="86" t="s">
        <v>7177</v>
      </c>
      <c r="AJ299" s="86" t="s">
        <v>8204</v>
      </c>
      <c r="AK299" s="93" t="s">
        <v>8761</v>
      </c>
      <c r="AL299" s="86"/>
      <c r="AM299" s="89">
        <v>42639.19258101852</v>
      </c>
      <c r="AN299" s="86" t="s">
        <v>10559</v>
      </c>
      <c r="AO299" s="93" t="s">
        <v>10856</v>
      </c>
      <c r="AP299" s="86" t="s">
        <v>65</v>
      </c>
      <c r="AQ299" s="48"/>
      <c r="AR299" s="49"/>
      <c r="AS299" s="48"/>
      <c r="AT299" s="49"/>
      <c r="AU299" s="48"/>
      <c r="AV299" s="49"/>
      <c r="AW299" s="48"/>
      <c r="AX299" s="49"/>
      <c r="AY299" s="48"/>
      <c r="AZ299" s="2"/>
      <c r="BA299" s="3"/>
      <c r="BB299" s="3"/>
      <c r="BC299" s="3"/>
      <c r="BD299" s="3"/>
    </row>
    <row r="300" spans="1:56" x14ac:dyDescent="0.25">
      <c r="A300" s="62" t="s">
        <v>349</v>
      </c>
      <c r="B300" s="63"/>
      <c r="C300" s="63"/>
      <c r="D300" s="64"/>
      <c r="E300" s="66"/>
      <c r="F300" s="109" t="s">
        <v>9228</v>
      </c>
      <c r="G300" s="63"/>
      <c r="H300" s="67"/>
      <c r="I300" s="68"/>
      <c r="J300" s="68"/>
      <c r="K300" s="67" t="s">
        <v>12577</v>
      </c>
      <c r="L300" s="71"/>
      <c r="M300" s="72">
        <v>5580.373046875</v>
      </c>
      <c r="N300" s="72">
        <v>4975.6845703125</v>
      </c>
      <c r="O300" s="73"/>
      <c r="P300" s="74"/>
      <c r="Q300" s="74"/>
      <c r="R300" s="98"/>
      <c r="S300" s="48">
        <v>0</v>
      </c>
      <c r="T300" s="48">
        <v>1</v>
      </c>
      <c r="U300" s="98"/>
      <c r="V300" s="50"/>
      <c r="W300" s="50"/>
      <c r="X300" s="50"/>
      <c r="Y300" s="50"/>
      <c r="Z300" s="49"/>
      <c r="AA300" s="69">
        <v>300</v>
      </c>
      <c r="AB3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00" s="70"/>
      <c r="AD300" s="86">
        <v>192</v>
      </c>
      <c r="AE300" s="86">
        <v>337</v>
      </c>
      <c r="AF300" s="86">
        <v>4938</v>
      </c>
      <c r="AG300" s="86">
        <v>4505</v>
      </c>
      <c r="AH300" s="86"/>
      <c r="AI300" s="86" t="s">
        <v>7178</v>
      </c>
      <c r="AJ300" s="86" t="s">
        <v>8316</v>
      </c>
      <c r="AK300" s="93" t="s">
        <v>8762</v>
      </c>
      <c r="AL300" s="86"/>
      <c r="AM300" s="89">
        <v>43538.763622685183</v>
      </c>
      <c r="AN300" s="86" t="s">
        <v>10559</v>
      </c>
      <c r="AO300" s="93" t="s">
        <v>10857</v>
      </c>
      <c r="AP300" s="86" t="s">
        <v>66</v>
      </c>
      <c r="AQ300" s="48">
        <v>0</v>
      </c>
      <c r="AR300" s="49">
        <v>0</v>
      </c>
      <c r="AS300" s="48">
        <v>0</v>
      </c>
      <c r="AT300" s="49">
        <v>0</v>
      </c>
      <c r="AU300" s="48">
        <v>0</v>
      </c>
      <c r="AV300" s="49">
        <v>0</v>
      </c>
      <c r="AW300" s="48">
        <v>32</v>
      </c>
      <c r="AX300" s="49">
        <v>100</v>
      </c>
      <c r="AY300" s="48">
        <v>32</v>
      </c>
      <c r="AZ300" s="2"/>
      <c r="BA300" s="3"/>
      <c r="BB300" s="3"/>
      <c r="BC300" s="3"/>
      <c r="BD300" s="3"/>
    </row>
    <row r="301" spans="1:56" x14ac:dyDescent="0.25">
      <c r="A301" s="62" t="s">
        <v>1470</v>
      </c>
      <c r="B301" s="63"/>
      <c r="C301" s="63"/>
      <c r="D301" s="64"/>
      <c r="E301" s="66"/>
      <c r="F301" s="109" t="s">
        <v>9229</v>
      </c>
      <c r="G301" s="63"/>
      <c r="H301" s="67"/>
      <c r="I301" s="68"/>
      <c r="J301" s="68"/>
      <c r="K301" s="67" t="s">
        <v>12578</v>
      </c>
      <c r="L301" s="71"/>
      <c r="M301" s="72">
        <v>5535.82421875</v>
      </c>
      <c r="N301" s="72">
        <v>4964.53369140625</v>
      </c>
      <c r="O301" s="73"/>
      <c r="P301" s="74"/>
      <c r="Q301" s="74"/>
      <c r="R301" s="98"/>
      <c r="S301" s="48">
        <v>1</v>
      </c>
      <c r="T301" s="48">
        <v>0</v>
      </c>
      <c r="U301" s="98"/>
      <c r="V301" s="50"/>
      <c r="W301" s="50"/>
      <c r="X301" s="50"/>
      <c r="Y301" s="50"/>
      <c r="Z301" s="49"/>
      <c r="AA301" s="69">
        <v>301</v>
      </c>
      <c r="AB3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01" s="70"/>
      <c r="AD301" s="86">
        <v>83</v>
      </c>
      <c r="AE301" s="86">
        <v>103</v>
      </c>
      <c r="AF301" s="86">
        <v>583</v>
      </c>
      <c r="AG301" s="86">
        <v>17</v>
      </c>
      <c r="AH301" s="86"/>
      <c r="AI301" s="86" t="s">
        <v>7179</v>
      </c>
      <c r="AJ301" s="86" t="s">
        <v>8317</v>
      </c>
      <c r="AK301" s="86"/>
      <c r="AL301" s="86"/>
      <c r="AM301" s="89">
        <v>42698.346747685187</v>
      </c>
      <c r="AN301" s="86" t="s">
        <v>10559</v>
      </c>
      <c r="AO301" s="93" t="s">
        <v>10858</v>
      </c>
      <c r="AP301" s="86" t="s">
        <v>65</v>
      </c>
      <c r="AQ301" s="48"/>
      <c r="AR301" s="49"/>
      <c r="AS301" s="48"/>
      <c r="AT301" s="49"/>
      <c r="AU301" s="48"/>
      <c r="AV301" s="49"/>
      <c r="AW301" s="48"/>
      <c r="AX301" s="49"/>
      <c r="AY301" s="48"/>
      <c r="AZ301" s="2"/>
      <c r="BA301" s="3"/>
      <c r="BB301" s="3"/>
      <c r="BC301" s="3"/>
      <c r="BD301" s="3"/>
    </row>
    <row r="302" spans="1:56" x14ac:dyDescent="0.25">
      <c r="A302" s="62" t="s">
        <v>350</v>
      </c>
      <c r="B302" s="63"/>
      <c r="C302" s="63"/>
      <c r="D302" s="64"/>
      <c r="E302" s="66"/>
      <c r="F302" s="109" t="s">
        <v>9230</v>
      </c>
      <c r="G302" s="63"/>
      <c r="H302" s="67"/>
      <c r="I302" s="68"/>
      <c r="J302" s="68"/>
      <c r="K302" s="67" t="s">
        <v>12579</v>
      </c>
      <c r="L302" s="71"/>
      <c r="M302" s="72">
        <v>3451.216796875</v>
      </c>
      <c r="N302" s="72">
        <v>5089.44970703125</v>
      </c>
      <c r="O302" s="73"/>
      <c r="P302" s="74"/>
      <c r="Q302" s="74"/>
      <c r="R302" s="98"/>
      <c r="S302" s="48">
        <v>0</v>
      </c>
      <c r="T302" s="48">
        <v>16</v>
      </c>
      <c r="U302" s="98"/>
      <c r="V302" s="50"/>
      <c r="W302" s="50"/>
      <c r="X302" s="50"/>
      <c r="Y302" s="50"/>
      <c r="Z302" s="49"/>
      <c r="AA302" s="69">
        <v>302</v>
      </c>
      <c r="AB3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02" s="70"/>
      <c r="AD302" s="86">
        <v>44</v>
      </c>
      <c r="AE302" s="86">
        <v>28</v>
      </c>
      <c r="AF302" s="86">
        <v>2559</v>
      </c>
      <c r="AG302" s="86">
        <v>2233</v>
      </c>
      <c r="AH302" s="86"/>
      <c r="AI302" s="86"/>
      <c r="AJ302" s="86"/>
      <c r="AK302" s="86"/>
      <c r="AL302" s="86"/>
      <c r="AM302" s="89">
        <v>44026.152233796296</v>
      </c>
      <c r="AN302" s="86" t="s">
        <v>10559</v>
      </c>
      <c r="AO302" s="93" t="s">
        <v>10859</v>
      </c>
      <c r="AP302" s="86" t="s">
        <v>66</v>
      </c>
      <c r="AQ302" s="48">
        <v>0</v>
      </c>
      <c r="AR302" s="49">
        <v>0</v>
      </c>
      <c r="AS302" s="48">
        <v>0</v>
      </c>
      <c r="AT302" s="49">
        <v>0</v>
      </c>
      <c r="AU302" s="48">
        <v>0</v>
      </c>
      <c r="AV302" s="49">
        <v>0</v>
      </c>
      <c r="AW302" s="48">
        <v>186</v>
      </c>
      <c r="AX302" s="49">
        <v>100</v>
      </c>
      <c r="AY302" s="48">
        <v>186</v>
      </c>
      <c r="AZ302" s="2"/>
      <c r="BA302" s="3"/>
      <c r="BB302" s="3"/>
      <c r="BC302" s="3"/>
      <c r="BD302" s="3"/>
    </row>
    <row r="303" spans="1:56" x14ac:dyDescent="0.25">
      <c r="A303" s="62" t="s">
        <v>1471</v>
      </c>
      <c r="B303" s="63"/>
      <c r="C303" s="63"/>
      <c r="D303" s="64"/>
      <c r="E303" s="66"/>
      <c r="F303" s="109" t="s">
        <v>9231</v>
      </c>
      <c r="G303" s="63"/>
      <c r="H303" s="67"/>
      <c r="I303" s="68"/>
      <c r="J303" s="68"/>
      <c r="K303" s="67" t="s">
        <v>12580</v>
      </c>
      <c r="L303" s="71"/>
      <c r="M303" s="72">
        <v>3047.022216796875</v>
      </c>
      <c r="N303" s="72">
        <v>5281.27001953125</v>
      </c>
      <c r="O303" s="73"/>
      <c r="P303" s="74"/>
      <c r="Q303" s="74"/>
      <c r="R303" s="98"/>
      <c r="S303" s="48">
        <v>3</v>
      </c>
      <c r="T303" s="48">
        <v>0</v>
      </c>
      <c r="U303" s="98"/>
      <c r="V303" s="50"/>
      <c r="W303" s="50"/>
      <c r="X303" s="50"/>
      <c r="Y303" s="50"/>
      <c r="Z303" s="49"/>
      <c r="AA303" s="69">
        <v>303</v>
      </c>
      <c r="AB3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03" s="70"/>
      <c r="AD303" s="86">
        <v>260</v>
      </c>
      <c r="AE303" s="86">
        <v>566</v>
      </c>
      <c r="AF303" s="86">
        <v>19157</v>
      </c>
      <c r="AG303" s="86">
        <v>6370</v>
      </c>
      <c r="AH303" s="86"/>
      <c r="AI303" s="86"/>
      <c r="AJ303" s="86"/>
      <c r="AK303" s="86"/>
      <c r="AL303" s="86"/>
      <c r="AM303" s="89">
        <v>43834.599282407406</v>
      </c>
      <c r="AN303" s="86" t="s">
        <v>10559</v>
      </c>
      <c r="AO303" s="93" t="s">
        <v>10860</v>
      </c>
      <c r="AP303" s="86" t="s">
        <v>65</v>
      </c>
      <c r="AQ303" s="48"/>
      <c r="AR303" s="49"/>
      <c r="AS303" s="48"/>
      <c r="AT303" s="49"/>
      <c r="AU303" s="48"/>
      <c r="AV303" s="49"/>
      <c r="AW303" s="48"/>
      <c r="AX303" s="49"/>
      <c r="AY303" s="48"/>
      <c r="AZ303" s="2"/>
      <c r="BA303" s="3"/>
      <c r="BB303" s="3"/>
      <c r="BC303" s="3"/>
      <c r="BD303" s="3"/>
    </row>
    <row r="304" spans="1:56" x14ac:dyDescent="0.25">
      <c r="A304" s="62" t="s">
        <v>1472</v>
      </c>
      <c r="B304" s="63"/>
      <c r="C304" s="63"/>
      <c r="D304" s="64"/>
      <c r="E304" s="66"/>
      <c r="F304" s="109" t="s">
        <v>9232</v>
      </c>
      <c r="G304" s="63"/>
      <c r="H304" s="67"/>
      <c r="I304" s="68"/>
      <c r="J304" s="68"/>
      <c r="K304" s="67" t="s">
        <v>12581</v>
      </c>
      <c r="L304" s="71"/>
      <c r="M304" s="72">
        <v>2912.733642578125</v>
      </c>
      <c r="N304" s="72">
        <v>5236.095703125</v>
      </c>
      <c r="O304" s="73"/>
      <c r="P304" s="74"/>
      <c r="Q304" s="74"/>
      <c r="R304" s="98"/>
      <c r="S304" s="48">
        <v>2</v>
      </c>
      <c r="T304" s="48">
        <v>0</v>
      </c>
      <c r="U304" s="98"/>
      <c r="V304" s="50"/>
      <c r="W304" s="50"/>
      <c r="X304" s="50"/>
      <c r="Y304" s="50"/>
      <c r="Z304" s="49"/>
      <c r="AA304" s="69">
        <v>304</v>
      </c>
      <c r="AB3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04" s="70"/>
      <c r="AD304" s="86">
        <v>316</v>
      </c>
      <c r="AE304" s="86">
        <v>2494461</v>
      </c>
      <c r="AF304" s="86">
        <v>19808</v>
      </c>
      <c r="AG304" s="86">
        <v>1781</v>
      </c>
      <c r="AH304" s="86"/>
      <c r="AI304" s="86" t="s">
        <v>7180</v>
      </c>
      <c r="AJ304" s="86" t="s">
        <v>8318</v>
      </c>
      <c r="AK304" s="93" t="s">
        <v>8763</v>
      </c>
      <c r="AL304" s="86"/>
      <c r="AM304" s="89">
        <v>41465.534421296295</v>
      </c>
      <c r="AN304" s="86" t="s">
        <v>10559</v>
      </c>
      <c r="AO304" s="93" t="s">
        <v>10861</v>
      </c>
      <c r="AP304" s="86" t="s">
        <v>65</v>
      </c>
      <c r="AQ304" s="48"/>
      <c r="AR304" s="49"/>
      <c r="AS304" s="48"/>
      <c r="AT304" s="49"/>
      <c r="AU304" s="48"/>
      <c r="AV304" s="49"/>
      <c r="AW304" s="48"/>
      <c r="AX304" s="49"/>
      <c r="AY304" s="48"/>
      <c r="AZ304" s="2"/>
      <c r="BA304" s="3"/>
      <c r="BB304" s="3"/>
      <c r="BC304" s="3"/>
      <c r="BD304" s="3"/>
    </row>
    <row r="305" spans="1:56" x14ac:dyDescent="0.25">
      <c r="A305" s="62" t="s">
        <v>1473</v>
      </c>
      <c r="B305" s="63"/>
      <c r="C305" s="63"/>
      <c r="D305" s="64"/>
      <c r="E305" s="66"/>
      <c r="F305" s="109" t="s">
        <v>9233</v>
      </c>
      <c r="G305" s="63"/>
      <c r="H305" s="67"/>
      <c r="I305" s="68"/>
      <c r="J305" s="68"/>
      <c r="K305" s="67" t="s">
        <v>12582</v>
      </c>
      <c r="L305" s="71"/>
      <c r="M305" s="72">
        <v>2881.44970703125</v>
      </c>
      <c r="N305" s="72">
        <v>4914.36572265625</v>
      </c>
      <c r="O305" s="73"/>
      <c r="P305" s="74"/>
      <c r="Q305" s="74"/>
      <c r="R305" s="98"/>
      <c r="S305" s="48">
        <v>3</v>
      </c>
      <c r="T305" s="48">
        <v>0</v>
      </c>
      <c r="U305" s="98"/>
      <c r="V305" s="50"/>
      <c r="W305" s="50"/>
      <c r="X305" s="50"/>
      <c r="Y305" s="50"/>
      <c r="Z305" s="49"/>
      <c r="AA305" s="69">
        <v>305</v>
      </c>
      <c r="AB3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05" s="70"/>
      <c r="AD305" s="86">
        <v>201</v>
      </c>
      <c r="AE305" s="86">
        <v>1546160</v>
      </c>
      <c r="AF305" s="86">
        <v>56542</v>
      </c>
      <c r="AG305" s="86">
        <v>412</v>
      </c>
      <c r="AH305" s="86"/>
      <c r="AI305" s="86" t="s">
        <v>7181</v>
      </c>
      <c r="AJ305" s="86" t="s">
        <v>8203</v>
      </c>
      <c r="AK305" s="86"/>
      <c r="AL305" s="86"/>
      <c r="AM305" s="89">
        <v>41816.197650462964</v>
      </c>
      <c r="AN305" s="86" t="s">
        <v>10559</v>
      </c>
      <c r="AO305" s="93" t="s">
        <v>10862</v>
      </c>
      <c r="AP305" s="86" t="s">
        <v>65</v>
      </c>
      <c r="AQ305" s="48"/>
      <c r="AR305" s="49"/>
      <c r="AS305" s="48"/>
      <c r="AT305" s="49"/>
      <c r="AU305" s="48"/>
      <c r="AV305" s="49"/>
      <c r="AW305" s="48"/>
      <c r="AX305" s="49"/>
      <c r="AY305" s="48"/>
      <c r="AZ305" s="2"/>
      <c r="BA305" s="3"/>
      <c r="BB305" s="3"/>
      <c r="BC305" s="3"/>
      <c r="BD305" s="3"/>
    </row>
    <row r="306" spans="1:56" x14ac:dyDescent="0.25">
      <c r="A306" s="62" t="s">
        <v>1474</v>
      </c>
      <c r="B306" s="63"/>
      <c r="C306" s="63"/>
      <c r="D306" s="64"/>
      <c r="E306" s="66"/>
      <c r="F306" s="109" t="s">
        <v>9234</v>
      </c>
      <c r="G306" s="63"/>
      <c r="H306" s="67"/>
      <c r="I306" s="68"/>
      <c r="J306" s="68"/>
      <c r="K306" s="67" t="s">
        <v>12583</v>
      </c>
      <c r="L306" s="71"/>
      <c r="M306" s="72">
        <v>2986.8017578125</v>
      </c>
      <c r="N306" s="72">
        <v>5279.69921875</v>
      </c>
      <c r="O306" s="73"/>
      <c r="P306" s="74"/>
      <c r="Q306" s="74"/>
      <c r="R306" s="98"/>
      <c r="S306" s="48">
        <v>2</v>
      </c>
      <c r="T306" s="48">
        <v>0</v>
      </c>
      <c r="U306" s="98"/>
      <c r="V306" s="50"/>
      <c r="W306" s="50"/>
      <c r="X306" s="50"/>
      <c r="Y306" s="50"/>
      <c r="Z306" s="49"/>
      <c r="AA306" s="69">
        <v>306</v>
      </c>
      <c r="AB3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06" s="70"/>
      <c r="AD306" s="86">
        <v>7</v>
      </c>
      <c r="AE306" s="86">
        <v>691142</v>
      </c>
      <c r="AF306" s="86">
        <v>4486</v>
      </c>
      <c r="AG306" s="86">
        <v>253</v>
      </c>
      <c r="AH306" s="86"/>
      <c r="AI306" s="86" t="s">
        <v>7182</v>
      </c>
      <c r="AJ306" s="86" t="s">
        <v>8218</v>
      </c>
      <c r="AK306" s="93" t="s">
        <v>8764</v>
      </c>
      <c r="AL306" s="86"/>
      <c r="AM306" s="89">
        <v>41536.345613425925</v>
      </c>
      <c r="AN306" s="86" t="s">
        <v>10559</v>
      </c>
      <c r="AO306" s="93" t="s">
        <v>10863</v>
      </c>
      <c r="AP306" s="86" t="s">
        <v>65</v>
      </c>
      <c r="AQ306" s="48"/>
      <c r="AR306" s="49"/>
      <c r="AS306" s="48"/>
      <c r="AT306" s="49"/>
      <c r="AU306" s="48"/>
      <c r="AV306" s="49"/>
      <c r="AW306" s="48"/>
      <c r="AX306" s="49"/>
      <c r="AY306" s="48"/>
      <c r="AZ306" s="2"/>
      <c r="BA306" s="3"/>
      <c r="BB306" s="3"/>
      <c r="BC306" s="3"/>
      <c r="BD306" s="3"/>
    </row>
    <row r="307" spans="1:56" x14ac:dyDescent="0.25">
      <c r="A307" s="62" t="s">
        <v>1475</v>
      </c>
      <c r="B307" s="63"/>
      <c r="C307" s="63"/>
      <c r="D307" s="64"/>
      <c r="E307" s="66"/>
      <c r="F307" s="109" t="s">
        <v>9235</v>
      </c>
      <c r="G307" s="63"/>
      <c r="H307" s="67"/>
      <c r="I307" s="68"/>
      <c r="J307" s="68"/>
      <c r="K307" s="67" t="s">
        <v>12584</v>
      </c>
      <c r="L307" s="71"/>
      <c r="M307" s="72">
        <v>2857.193603515625</v>
      </c>
      <c r="N307" s="72">
        <v>5252.11572265625</v>
      </c>
      <c r="O307" s="73"/>
      <c r="P307" s="74"/>
      <c r="Q307" s="74"/>
      <c r="R307" s="98"/>
      <c r="S307" s="48">
        <v>2</v>
      </c>
      <c r="T307" s="48">
        <v>0</v>
      </c>
      <c r="U307" s="98"/>
      <c r="V307" s="50"/>
      <c r="W307" s="50"/>
      <c r="X307" s="50"/>
      <c r="Y307" s="50"/>
      <c r="Z307" s="49"/>
      <c r="AA307" s="69">
        <v>307</v>
      </c>
      <c r="AB3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07" s="70"/>
      <c r="AD307" s="86">
        <v>216</v>
      </c>
      <c r="AE307" s="86">
        <v>20510789</v>
      </c>
      <c r="AF307" s="86">
        <v>30126</v>
      </c>
      <c r="AG307" s="86">
        <v>617</v>
      </c>
      <c r="AH307" s="86"/>
      <c r="AI307" s="86" t="s">
        <v>7183</v>
      </c>
      <c r="AJ307" s="86" t="s">
        <v>8204</v>
      </c>
      <c r="AK307" s="93" t="s">
        <v>8765</v>
      </c>
      <c r="AL307" s="86"/>
      <c r="AM307" s="89">
        <v>40852.385509259257</v>
      </c>
      <c r="AN307" s="86" t="s">
        <v>10559</v>
      </c>
      <c r="AO307" s="93" t="s">
        <v>10864</v>
      </c>
      <c r="AP307" s="86" t="s">
        <v>65</v>
      </c>
      <c r="AQ307" s="48"/>
      <c r="AR307" s="49"/>
      <c r="AS307" s="48"/>
      <c r="AT307" s="49"/>
      <c r="AU307" s="48"/>
      <c r="AV307" s="49"/>
      <c r="AW307" s="48"/>
      <c r="AX307" s="49"/>
      <c r="AY307" s="48"/>
      <c r="AZ307" s="2"/>
      <c r="BA307" s="3"/>
      <c r="BB307" s="3"/>
      <c r="BC307" s="3"/>
      <c r="BD307" s="3"/>
    </row>
    <row r="308" spans="1:56" x14ac:dyDescent="0.25">
      <c r="A308" s="62" t="s">
        <v>1476</v>
      </c>
      <c r="B308" s="63"/>
      <c r="C308" s="63"/>
      <c r="D308" s="64"/>
      <c r="E308" s="66"/>
      <c r="F308" s="109" t="s">
        <v>9236</v>
      </c>
      <c r="G308" s="63"/>
      <c r="H308" s="67"/>
      <c r="I308" s="68"/>
      <c r="J308" s="68"/>
      <c r="K308" s="67" t="s">
        <v>12585</v>
      </c>
      <c r="L308" s="71"/>
      <c r="M308" s="72">
        <v>2824.495361328125</v>
      </c>
      <c r="N308" s="72">
        <v>5190.59423828125</v>
      </c>
      <c r="O308" s="73"/>
      <c r="P308" s="74"/>
      <c r="Q308" s="74"/>
      <c r="R308" s="98"/>
      <c r="S308" s="48">
        <v>2</v>
      </c>
      <c r="T308" s="48">
        <v>0</v>
      </c>
      <c r="U308" s="98"/>
      <c r="V308" s="50"/>
      <c r="W308" s="50"/>
      <c r="X308" s="50"/>
      <c r="Y308" s="50"/>
      <c r="Z308" s="49"/>
      <c r="AA308" s="69">
        <v>308</v>
      </c>
      <c r="AB3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08" s="70"/>
      <c r="AD308" s="86">
        <v>419</v>
      </c>
      <c r="AE308" s="86">
        <v>1144239</v>
      </c>
      <c r="AF308" s="86">
        <v>43432</v>
      </c>
      <c r="AG308" s="86">
        <v>28618</v>
      </c>
      <c r="AH308" s="86"/>
      <c r="AI308" s="86" t="s">
        <v>7184</v>
      </c>
      <c r="AJ308" s="86" t="s">
        <v>8319</v>
      </c>
      <c r="AK308" s="93" t="s">
        <v>8766</v>
      </c>
      <c r="AL308" s="86"/>
      <c r="AM308" s="89">
        <v>40728.383263888885</v>
      </c>
      <c r="AN308" s="86" t="s">
        <v>10559</v>
      </c>
      <c r="AO308" s="93" t="s">
        <v>10865</v>
      </c>
      <c r="AP308" s="86" t="s">
        <v>65</v>
      </c>
      <c r="AQ308" s="48"/>
      <c r="AR308" s="49"/>
      <c r="AS308" s="48"/>
      <c r="AT308" s="49"/>
      <c r="AU308" s="48"/>
      <c r="AV308" s="49"/>
      <c r="AW308" s="48"/>
      <c r="AX308" s="49"/>
      <c r="AY308" s="48"/>
      <c r="AZ308" s="2"/>
      <c r="BA308" s="3"/>
      <c r="BB308" s="3"/>
      <c r="BC308" s="3"/>
      <c r="BD308" s="3"/>
    </row>
    <row r="309" spans="1:56" x14ac:dyDescent="0.25">
      <c r="A309" s="62" t="s">
        <v>1477</v>
      </c>
      <c r="B309" s="63"/>
      <c r="C309" s="63"/>
      <c r="D309" s="64"/>
      <c r="E309" s="66"/>
      <c r="F309" s="109" t="s">
        <v>9237</v>
      </c>
      <c r="G309" s="63"/>
      <c r="H309" s="67"/>
      <c r="I309" s="68"/>
      <c r="J309" s="68"/>
      <c r="K309" s="67" t="s">
        <v>12586</v>
      </c>
      <c r="L309" s="71"/>
      <c r="M309" s="72">
        <v>2893.079833984375</v>
      </c>
      <c r="N309" s="72">
        <v>5295.9169921875</v>
      </c>
      <c r="O309" s="73"/>
      <c r="P309" s="74"/>
      <c r="Q309" s="74"/>
      <c r="R309" s="98"/>
      <c r="S309" s="48">
        <v>2</v>
      </c>
      <c r="T309" s="48">
        <v>0</v>
      </c>
      <c r="U309" s="98"/>
      <c r="V309" s="50"/>
      <c r="W309" s="50"/>
      <c r="X309" s="50"/>
      <c r="Y309" s="50"/>
      <c r="Z309" s="49"/>
      <c r="AA309" s="69">
        <v>309</v>
      </c>
      <c r="AB3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09" s="70"/>
      <c r="AD309" s="86">
        <v>207</v>
      </c>
      <c r="AE309" s="86">
        <v>4120</v>
      </c>
      <c r="AF309" s="86">
        <v>4186</v>
      </c>
      <c r="AG309" s="86">
        <v>2954</v>
      </c>
      <c r="AH309" s="86"/>
      <c r="AI309" s="86" t="s">
        <v>7185</v>
      </c>
      <c r="AJ309" s="86" t="s">
        <v>8320</v>
      </c>
      <c r="AK309" s="86"/>
      <c r="AL309" s="86"/>
      <c r="AM309" s="89">
        <v>41695.642800925925</v>
      </c>
      <c r="AN309" s="86" t="s">
        <v>10559</v>
      </c>
      <c r="AO309" s="93" t="s">
        <v>10866</v>
      </c>
      <c r="AP309" s="86" t="s">
        <v>65</v>
      </c>
      <c r="AQ309" s="48"/>
      <c r="AR309" s="49"/>
      <c r="AS309" s="48"/>
      <c r="AT309" s="49"/>
      <c r="AU309" s="48"/>
      <c r="AV309" s="49"/>
      <c r="AW309" s="48"/>
      <c r="AX309" s="49"/>
      <c r="AY309" s="48"/>
      <c r="AZ309" s="2"/>
      <c r="BA309" s="3"/>
      <c r="BB309" s="3"/>
      <c r="BC309" s="3"/>
      <c r="BD309" s="3"/>
    </row>
    <row r="310" spans="1:56" x14ac:dyDescent="0.25">
      <c r="A310" s="62" t="s">
        <v>1478</v>
      </c>
      <c r="B310" s="63"/>
      <c r="C310" s="63"/>
      <c r="D310" s="64"/>
      <c r="E310" s="66"/>
      <c r="F310" s="109" t="s">
        <v>9238</v>
      </c>
      <c r="G310" s="63"/>
      <c r="H310" s="67"/>
      <c r="I310" s="68"/>
      <c r="J310" s="68"/>
      <c r="K310" s="67" t="s">
        <v>12587</v>
      </c>
      <c r="L310" s="71"/>
      <c r="M310" s="72">
        <v>2886.897705078125</v>
      </c>
      <c r="N310" s="72">
        <v>5265.19775390625</v>
      </c>
      <c r="O310" s="73"/>
      <c r="P310" s="74"/>
      <c r="Q310" s="74"/>
      <c r="R310" s="98"/>
      <c r="S310" s="48">
        <v>2</v>
      </c>
      <c r="T310" s="48">
        <v>0</v>
      </c>
      <c r="U310" s="98"/>
      <c r="V310" s="50"/>
      <c r="W310" s="50"/>
      <c r="X310" s="50"/>
      <c r="Y310" s="50"/>
      <c r="Z310" s="49"/>
      <c r="AA310" s="69">
        <v>310</v>
      </c>
      <c r="AB3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10" s="70"/>
      <c r="AD310" s="86">
        <v>3</v>
      </c>
      <c r="AE310" s="86">
        <v>337035</v>
      </c>
      <c r="AF310" s="86">
        <v>307189</v>
      </c>
      <c r="AG310" s="86">
        <v>14430</v>
      </c>
      <c r="AH310" s="86"/>
      <c r="AI310" s="86" t="s">
        <v>7186</v>
      </c>
      <c r="AJ310" s="86" t="s">
        <v>8211</v>
      </c>
      <c r="AK310" s="93" t="s">
        <v>8767</v>
      </c>
      <c r="AL310" s="86"/>
      <c r="AM310" s="89">
        <v>42342.560520833336</v>
      </c>
      <c r="AN310" s="86" t="s">
        <v>10559</v>
      </c>
      <c r="AO310" s="93" t="s">
        <v>10867</v>
      </c>
      <c r="AP310" s="86" t="s">
        <v>65</v>
      </c>
      <c r="AQ310" s="48"/>
      <c r="AR310" s="49"/>
      <c r="AS310" s="48"/>
      <c r="AT310" s="49"/>
      <c r="AU310" s="48"/>
      <c r="AV310" s="49"/>
      <c r="AW310" s="48"/>
      <c r="AX310" s="49"/>
      <c r="AY310" s="48"/>
      <c r="AZ310" s="2"/>
      <c r="BA310" s="3"/>
      <c r="BB310" s="3"/>
      <c r="BC310" s="3"/>
      <c r="BD310" s="3"/>
    </row>
    <row r="311" spans="1:56" x14ac:dyDescent="0.25">
      <c r="A311" s="62" t="s">
        <v>1479</v>
      </c>
      <c r="B311" s="63"/>
      <c r="C311" s="63"/>
      <c r="D311" s="64"/>
      <c r="E311" s="66"/>
      <c r="F311" s="109" t="s">
        <v>9239</v>
      </c>
      <c r="G311" s="63"/>
      <c r="H311" s="67"/>
      <c r="I311" s="68"/>
      <c r="J311" s="68"/>
      <c r="K311" s="67" t="s">
        <v>12588</v>
      </c>
      <c r="L311" s="71"/>
      <c r="M311" s="72">
        <v>2967.208740234375</v>
      </c>
      <c r="N311" s="72">
        <v>5202.76611328125</v>
      </c>
      <c r="O311" s="73"/>
      <c r="P311" s="74"/>
      <c r="Q311" s="74"/>
      <c r="R311" s="98"/>
      <c r="S311" s="48">
        <v>2</v>
      </c>
      <c r="T311" s="48">
        <v>0</v>
      </c>
      <c r="U311" s="98"/>
      <c r="V311" s="50"/>
      <c r="W311" s="50"/>
      <c r="X311" s="50"/>
      <c r="Y311" s="50"/>
      <c r="Z311" s="49"/>
      <c r="AA311" s="69">
        <v>311</v>
      </c>
      <c r="AB3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11" s="70"/>
      <c r="AD311" s="86">
        <v>971</v>
      </c>
      <c r="AE311" s="86">
        <v>9921</v>
      </c>
      <c r="AF311" s="86">
        <v>4047</v>
      </c>
      <c r="AG311" s="86">
        <v>48475</v>
      </c>
      <c r="AH311" s="86"/>
      <c r="AI311" s="86" t="s">
        <v>7187</v>
      </c>
      <c r="AJ311" s="86" t="s">
        <v>8321</v>
      </c>
      <c r="AK311" s="86"/>
      <c r="AL311" s="86"/>
      <c r="AM311" s="89">
        <v>43613.398344907408</v>
      </c>
      <c r="AN311" s="86" t="s">
        <v>10559</v>
      </c>
      <c r="AO311" s="93" t="s">
        <v>10868</v>
      </c>
      <c r="AP311" s="86" t="s">
        <v>65</v>
      </c>
      <c r="AQ311" s="48"/>
      <c r="AR311" s="49"/>
      <c r="AS311" s="48"/>
      <c r="AT311" s="49"/>
      <c r="AU311" s="48"/>
      <c r="AV311" s="49"/>
      <c r="AW311" s="48"/>
      <c r="AX311" s="49"/>
      <c r="AY311" s="48"/>
      <c r="AZ311" s="2"/>
      <c r="BA311" s="3"/>
      <c r="BB311" s="3"/>
      <c r="BC311" s="3"/>
      <c r="BD311" s="3"/>
    </row>
    <row r="312" spans="1:56" x14ac:dyDescent="0.25">
      <c r="A312" s="62" t="s">
        <v>1480</v>
      </c>
      <c r="B312" s="63"/>
      <c r="C312" s="63"/>
      <c r="D312" s="64"/>
      <c r="E312" s="66"/>
      <c r="F312" s="109" t="s">
        <v>9240</v>
      </c>
      <c r="G312" s="63"/>
      <c r="H312" s="67"/>
      <c r="I312" s="68"/>
      <c r="J312" s="68"/>
      <c r="K312" s="67" t="s">
        <v>12589</v>
      </c>
      <c r="L312" s="71"/>
      <c r="M312" s="72">
        <v>2887.554443359375</v>
      </c>
      <c r="N312" s="72">
        <v>5254.9697265625</v>
      </c>
      <c r="O312" s="73"/>
      <c r="P312" s="74"/>
      <c r="Q312" s="74"/>
      <c r="R312" s="98"/>
      <c r="S312" s="48">
        <v>2</v>
      </c>
      <c r="T312" s="48">
        <v>0</v>
      </c>
      <c r="U312" s="98"/>
      <c r="V312" s="50"/>
      <c r="W312" s="50"/>
      <c r="X312" s="50"/>
      <c r="Y312" s="50"/>
      <c r="Z312" s="49"/>
      <c r="AA312" s="69">
        <v>312</v>
      </c>
      <c r="AB3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12" s="70"/>
      <c r="AD312" s="86">
        <v>5</v>
      </c>
      <c r="AE312" s="86">
        <v>239</v>
      </c>
      <c r="AF312" s="86">
        <v>29</v>
      </c>
      <c r="AG312" s="86">
        <v>18</v>
      </c>
      <c r="AH312" s="86"/>
      <c r="AI312" s="86" t="s">
        <v>7188</v>
      </c>
      <c r="AJ312" s="86"/>
      <c r="AK312" s="86"/>
      <c r="AL312" s="86"/>
      <c r="AM312" s="89">
        <v>43773.193877314814</v>
      </c>
      <c r="AN312" s="86" t="s">
        <v>10559</v>
      </c>
      <c r="AO312" s="93" t="s">
        <v>10869</v>
      </c>
      <c r="AP312" s="86" t="s">
        <v>65</v>
      </c>
      <c r="AQ312" s="48"/>
      <c r="AR312" s="49"/>
      <c r="AS312" s="48"/>
      <c r="AT312" s="49"/>
      <c r="AU312" s="48"/>
      <c r="AV312" s="49"/>
      <c r="AW312" s="48"/>
      <c r="AX312" s="49"/>
      <c r="AY312" s="48"/>
      <c r="AZ312" s="2"/>
      <c r="BA312" s="3"/>
      <c r="BB312" s="3"/>
      <c r="BC312" s="3"/>
      <c r="BD312" s="3"/>
    </row>
    <row r="313" spans="1:56" x14ac:dyDescent="0.25">
      <c r="A313" s="62" t="s">
        <v>1481</v>
      </c>
      <c r="B313" s="63"/>
      <c r="C313" s="63"/>
      <c r="D313" s="64"/>
      <c r="E313" s="66"/>
      <c r="F313" s="109" t="s">
        <v>9241</v>
      </c>
      <c r="G313" s="63"/>
      <c r="H313" s="67"/>
      <c r="I313" s="68"/>
      <c r="J313" s="68"/>
      <c r="K313" s="67" t="s">
        <v>12590</v>
      </c>
      <c r="L313" s="71"/>
      <c r="M313" s="72">
        <v>2909.5390625</v>
      </c>
      <c r="N313" s="72">
        <v>5193.93896484375</v>
      </c>
      <c r="O313" s="73"/>
      <c r="P313" s="74"/>
      <c r="Q313" s="74"/>
      <c r="R313" s="98"/>
      <c r="S313" s="48">
        <v>2</v>
      </c>
      <c r="T313" s="48">
        <v>0</v>
      </c>
      <c r="U313" s="98"/>
      <c r="V313" s="50"/>
      <c r="W313" s="50"/>
      <c r="X313" s="50"/>
      <c r="Y313" s="50"/>
      <c r="Z313" s="49"/>
      <c r="AA313" s="69">
        <v>313</v>
      </c>
      <c r="AB3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13" s="70"/>
      <c r="AD313" s="86">
        <v>103</v>
      </c>
      <c r="AE313" s="86">
        <v>970527</v>
      </c>
      <c r="AF313" s="86">
        <v>4220</v>
      </c>
      <c r="AG313" s="86">
        <v>3727</v>
      </c>
      <c r="AH313" s="86"/>
      <c r="AI313" s="86" t="s">
        <v>7189</v>
      </c>
      <c r="AJ313" s="86" t="s">
        <v>8304</v>
      </c>
      <c r="AK313" s="93" t="s">
        <v>8768</v>
      </c>
      <c r="AL313" s="86"/>
      <c r="AM313" s="89">
        <v>42484.498124999998</v>
      </c>
      <c r="AN313" s="86" t="s">
        <v>10559</v>
      </c>
      <c r="AO313" s="93" t="s">
        <v>10870</v>
      </c>
      <c r="AP313" s="86" t="s">
        <v>65</v>
      </c>
      <c r="AQ313" s="48"/>
      <c r="AR313" s="49"/>
      <c r="AS313" s="48"/>
      <c r="AT313" s="49"/>
      <c r="AU313" s="48"/>
      <c r="AV313" s="49"/>
      <c r="AW313" s="48"/>
      <c r="AX313" s="49"/>
      <c r="AY313" s="48"/>
      <c r="AZ313" s="2"/>
      <c r="BA313" s="3"/>
      <c r="BB313" s="3"/>
      <c r="BC313" s="3"/>
      <c r="BD313" s="3"/>
    </row>
    <row r="314" spans="1:56" x14ac:dyDescent="0.25">
      <c r="A314" s="62" t="s">
        <v>1482</v>
      </c>
      <c r="B314" s="63"/>
      <c r="C314" s="63"/>
      <c r="D314" s="64"/>
      <c r="E314" s="66"/>
      <c r="F314" s="109" t="s">
        <v>9242</v>
      </c>
      <c r="G314" s="63"/>
      <c r="H314" s="67"/>
      <c r="I314" s="68"/>
      <c r="J314" s="68"/>
      <c r="K314" s="67" t="s">
        <v>12591</v>
      </c>
      <c r="L314" s="71"/>
      <c r="M314" s="72">
        <v>2886.991943359375</v>
      </c>
      <c r="N314" s="72">
        <v>4864.32568359375</v>
      </c>
      <c r="O314" s="73"/>
      <c r="P314" s="74"/>
      <c r="Q314" s="74"/>
      <c r="R314" s="98"/>
      <c r="S314" s="48">
        <v>2</v>
      </c>
      <c r="T314" s="48">
        <v>0</v>
      </c>
      <c r="U314" s="98"/>
      <c r="V314" s="50"/>
      <c r="W314" s="50"/>
      <c r="X314" s="50"/>
      <c r="Y314" s="50"/>
      <c r="Z314" s="49"/>
      <c r="AA314" s="69">
        <v>314</v>
      </c>
      <c r="AB3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14" s="70"/>
      <c r="AD314" s="86">
        <v>2359</v>
      </c>
      <c r="AE314" s="86">
        <v>2101</v>
      </c>
      <c r="AF314" s="86">
        <v>13179</v>
      </c>
      <c r="AG314" s="86">
        <v>9077</v>
      </c>
      <c r="AH314" s="86"/>
      <c r="AI314" s="86" t="s">
        <v>7190</v>
      </c>
      <c r="AJ314" s="86" t="s">
        <v>8204</v>
      </c>
      <c r="AK314" s="86"/>
      <c r="AL314" s="86"/>
      <c r="AM314" s="89">
        <v>43948.142939814818</v>
      </c>
      <c r="AN314" s="86" t="s">
        <v>10559</v>
      </c>
      <c r="AO314" s="93" t="s">
        <v>10871</v>
      </c>
      <c r="AP314" s="86" t="s">
        <v>65</v>
      </c>
      <c r="AQ314" s="48"/>
      <c r="AR314" s="49"/>
      <c r="AS314" s="48"/>
      <c r="AT314" s="49"/>
      <c r="AU314" s="48"/>
      <c r="AV314" s="49"/>
      <c r="AW314" s="48"/>
      <c r="AX314" s="49"/>
      <c r="AY314" s="48"/>
      <c r="AZ314" s="2"/>
      <c r="BA314" s="3"/>
      <c r="BB314" s="3"/>
      <c r="BC314" s="3"/>
      <c r="BD314" s="3"/>
    </row>
    <row r="315" spans="1:56" x14ac:dyDescent="0.25">
      <c r="A315" s="62" t="s">
        <v>1483</v>
      </c>
      <c r="B315" s="63"/>
      <c r="C315" s="63"/>
      <c r="D315" s="64"/>
      <c r="E315" s="66"/>
      <c r="F315" s="109" t="s">
        <v>9243</v>
      </c>
      <c r="G315" s="63"/>
      <c r="H315" s="67"/>
      <c r="I315" s="68"/>
      <c r="J315" s="68"/>
      <c r="K315" s="67" t="s">
        <v>12592</v>
      </c>
      <c r="L315" s="71"/>
      <c r="M315" s="72">
        <v>2882.800537109375</v>
      </c>
      <c r="N315" s="72">
        <v>5405.02880859375</v>
      </c>
      <c r="O315" s="73"/>
      <c r="P315" s="74"/>
      <c r="Q315" s="74"/>
      <c r="R315" s="98"/>
      <c r="S315" s="48">
        <v>2</v>
      </c>
      <c r="T315" s="48">
        <v>0</v>
      </c>
      <c r="U315" s="98"/>
      <c r="V315" s="50"/>
      <c r="W315" s="50"/>
      <c r="X315" s="50"/>
      <c r="Y315" s="50"/>
      <c r="Z315" s="49"/>
      <c r="AA315" s="69">
        <v>315</v>
      </c>
      <c r="AB3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15" s="70"/>
      <c r="AD315" s="86">
        <v>995</v>
      </c>
      <c r="AE315" s="86">
        <v>19635</v>
      </c>
      <c r="AF315" s="86">
        <v>8901</v>
      </c>
      <c r="AG315" s="86">
        <v>23527</v>
      </c>
      <c r="AH315" s="86"/>
      <c r="AI315" s="86" t="s">
        <v>7191</v>
      </c>
      <c r="AJ315" s="86" t="s">
        <v>8304</v>
      </c>
      <c r="AK315" s="86"/>
      <c r="AL315" s="86"/>
      <c r="AM315" s="89">
        <v>43133.185868055552</v>
      </c>
      <c r="AN315" s="86" t="s">
        <v>10559</v>
      </c>
      <c r="AO315" s="93" t="s">
        <v>10872</v>
      </c>
      <c r="AP315" s="86" t="s">
        <v>65</v>
      </c>
      <c r="AQ315" s="48"/>
      <c r="AR315" s="49"/>
      <c r="AS315" s="48"/>
      <c r="AT315" s="49"/>
      <c r="AU315" s="48"/>
      <c r="AV315" s="49"/>
      <c r="AW315" s="48"/>
      <c r="AX315" s="49"/>
      <c r="AY315" s="48"/>
      <c r="AZ315" s="2"/>
      <c r="BA315" s="3"/>
      <c r="BB315" s="3"/>
      <c r="BC315" s="3"/>
      <c r="BD315" s="3"/>
    </row>
    <row r="316" spans="1:56" x14ac:dyDescent="0.25">
      <c r="A316" s="62" t="s">
        <v>351</v>
      </c>
      <c r="B316" s="63"/>
      <c r="C316" s="63"/>
      <c r="D316" s="64"/>
      <c r="E316" s="66"/>
      <c r="F316" s="109" t="s">
        <v>9244</v>
      </c>
      <c r="G316" s="63"/>
      <c r="H316" s="67"/>
      <c r="I316" s="68"/>
      <c r="J316" s="68"/>
      <c r="K316" s="67" t="s">
        <v>12593</v>
      </c>
      <c r="L316" s="71"/>
      <c r="M316" s="72">
        <v>3127.17236328125</v>
      </c>
      <c r="N316" s="72">
        <v>4294.90625</v>
      </c>
      <c r="O316" s="73"/>
      <c r="P316" s="74"/>
      <c r="Q316" s="74"/>
      <c r="R316" s="98"/>
      <c r="S316" s="48">
        <v>0</v>
      </c>
      <c r="T316" s="48">
        <v>8</v>
      </c>
      <c r="U316" s="98"/>
      <c r="V316" s="50"/>
      <c r="W316" s="50"/>
      <c r="X316" s="50"/>
      <c r="Y316" s="50"/>
      <c r="Z316" s="49"/>
      <c r="AA316" s="69">
        <v>316</v>
      </c>
      <c r="AB3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16" s="70"/>
      <c r="AD316" s="86">
        <v>55</v>
      </c>
      <c r="AE316" s="86">
        <v>20</v>
      </c>
      <c r="AF316" s="86">
        <v>1130</v>
      </c>
      <c r="AG316" s="86">
        <v>2</v>
      </c>
      <c r="AH316" s="86"/>
      <c r="AI316" s="86" t="s">
        <v>7192</v>
      </c>
      <c r="AJ316" s="86" t="s">
        <v>8218</v>
      </c>
      <c r="AK316" s="86"/>
      <c r="AL316" s="86"/>
      <c r="AM316" s="89">
        <v>44076.606539351851</v>
      </c>
      <c r="AN316" s="86" t="s">
        <v>10559</v>
      </c>
      <c r="AO316" s="93" t="s">
        <v>10873</v>
      </c>
      <c r="AP316" s="86" t="s">
        <v>66</v>
      </c>
      <c r="AQ316" s="48">
        <v>0</v>
      </c>
      <c r="AR316" s="49">
        <v>0</v>
      </c>
      <c r="AS316" s="48">
        <v>0</v>
      </c>
      <c r="AT316" s="49">
        <v>0</v>
      </c>
      <c r="AU316" s="48">
        <v>0</v>
      </c>
      <c r="AV316" s="49">
        <v>0</v>
      </c>
      <c r="AW316" s="48">
        <v>11</v>
      </c>
      <c r="AX316" s="49">
        <v>100</v>
      </c>
      <c r="AY316" s="48">
        <v>11</v>
      </c>
      <c r="AZ316" s="2"/>
      <c r="BA316" s="3"/>
      <c r="BB316" s="3"/>
      <c r="BC316" s="3"/>
      <c r="BD316" s="3"/>
    </row>
    <row r="317" spans="1:56" x14ac:dyDescent="0.25">
      <c r="A317" s="62" t="s">
        <v>1484</v>
      </c>
      <c r="B317" s="63"/>
      <c r="C317" s="63"/>
      <c r="D317" s="64"/>
      <c r="E317" s="66"/>
      <c r="F317" s="109" t="s">
        <v>8949</v>
      </c>
      <c r="G317" s="63"/>
      <c r="H317" s="67"/>
      <c r="I317" s="68"/>
      <c r="J317" s="68"/>
      <c r="K317" s="67" t="s">
        <v>12594</v>
      </c>
      <c r="L317" s="71"/>
      <c r="M317" s="72">
        <v>2210.063232421875</v>
      </c>
      <c r="N317" s="72">
        <v>5270.89892578125</v>
      </c>
      <c r="O317" s="73"/>
      <c r="P317" s="74"/>
      <c r="Q317" s="74"/>
      <c r="R317" s="98"/>
      <c r="S317" s="48">
        <v>2</v>
      </c>
      <c r="T317" s="48">
        <v>0</v>
      </c>
      <c r="U317" s="98"/>
      <c r="V317" s="50"/>
      <c r="W317" s="50"/>
      <c r="X317" s="50"/>
      <c r="Y317" s="50"/>
      <c r="Z317" s="49"/>
      <c r="AA317" s="69">
        <v>317</v>
      </c>
      <c r="AB3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17" s="70"/>
      <c r="AD317" s="86">
        <v>51</v>
      </c>
      <c r="AE317" s="86">
        <v>26</v>
      </c>
      <c r="AF317" s="86">
        <v>774</v>
      </c>
      <c r="AG317" s="86">
        <v>757</v>
      </c>
      <c r="AH317" s="86"/>
      <c r="AI317" s="86" t="s">
        <v>7193</v>
      </c>
      <c r="AJ317" s="86"/>
      <c r="AK317" s="86"/>
      <c r="AL317" s="86"/>
      <c r="AM317" s="89">
        <v>44075.232187499998</v>
      </c>
      <c r="AN317" s="86" t="s">
        <v>10559</v>
      </c>
      <c r="AO317" s="93" t="s">
        <v>10874</v>
      </c>
      <c r="AP317" s="86" t="s">
        <v>65</v>
      </c>
      <c r="AQ317" s="48"/>
      <c r="AR317" s="49"/>
      <c r="AS317" s="48"/>
      <c r="AT317" s="49"/>
      <c r="AU317" s="48"/>
      <c r="AV317" s="49"/>
      <c r="AW317" s="48"/>
      <c r="AX317" s="49"/>
      <c r="AY317" s="48"/>
      <c r="AZ317" s="2"/>
      <c r="BA317" s="3"/>
      <c r="BB317" s="3"/>
      <c r="BC317" s="3"/>
      <c r="BD317" s="3"/>
    </row>
    <row r="318" spans="1:56" x14ac:dyDescent="0.25">
      <c r="A318" s="62" t="s">
        <v>352</v>
      </c>
      <c r="B318" s="63"/>
      <c r="C318" s="63"/>
      <c r="D318" s="64"/>
      <c r="E318" s="66"/>
      <c r="F318" s="109" t="s">
        <v>9245</v>
      </c>
      <c r="G318" s="63"/>
      <c r="H318" s="67"/>
      <c r="I318" s="68"/>
      <c r="J318" s="68"/>
      <c r="K318" s="67" t="s">
        <v>12595</v>
      </c>
      <c r="L318" s="71"/>
      <c r="M318" s="72">
        <v>5678.00830078125</v>
      </c>
      <c r="N318" s="72">
        <v>5208.32763671875</v>
      </c>
      <c r="O318" s="73"/>
      <c r="P318" s="74"/>
      <c r="Q318" s="74"/>
      <c r="R318" s="98"/>
      <c r="S318" s="48">
        <v>0</v>
      </c>
      <c r="T318" s="48">
        <v>1</v>
      </c>
      <c r="U318" s="98"/>
      <c r="V318" s="50"/>
      <c r="W318" s="50"/>
      <c r="X318" s="50"/>
      <c r="Y318" s="50"/>
      <c r="Z318" s="49"/>
      <c r="AA318" s="69">
        <v>318</v>
      </c>
      <c r="AB3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18" s="70"/>
      <c r="AD318" s="86">
        <v>43</v>
      </c>
      <c r="AE318" s="86">
        <v>8</v>
      </c>
      <c r="AF318" s="86">
        <v>16</v>
      </c>
      <c r="AG318" s="86">
        <v>216</v>
      </c>
      <c r="AH318" s="86"/>
      <c r="AI318" s="86"/>
      <c r="AJ318" s="86"/>
      <c r="AK318" s="86"/>
      <c r="AL318" s="86"/>
      <c r="AM318" s="89">
        <v>43935.330439814818</v>
      </c>
      <c r="AN318" s="86" t="s">
        <v>10559</v>
      </c>
      <c r="AO318" s="93" t="s">
        <v>10875</v>
      </c>
      <c r="AP318" s="86" t="s">
        <v>66</v>
      </c>
      <c r="AQ318" s="48">
        <v>0</v>
      </c>
      <c r="AR318" s="49">
        <v>0</v>
      </c>
      <c r="AS318" s="48">
        <v>0</v>
      </c>
      <c r="AT318" s="49">
        <v>0</v>
      </c>
      <c r="AU318" s="48">
        <v>0</v>
      </c>
      <c r="AV318" s="49">
        <v>0</v>
      </c>
      <c r="AW318" s="48">
        <v>47</v>
      </c>
      <c r="AX318" s="49">
        <v>100</v>
      </c>
      <c r="AY318" s="48">
        <v>47</v>
      </c>
      <c r="AZ318" s="2"/>
      <c r="BA318" s="3"/>
      <c r="BB318" s="3"/>
      <c r="BC318" s="3"/>
      <c r="BD318" s="3"/>
    </row>
    <row r="319" spans="1:56" x14ac:dyDescent="0.25">
      <c r="A319" s="62" t="s">
        <v>353</v>
      </c>
      <c r="B319" s="63"/>
      <c r="C319" s="63"/>
      <c r="D319" s="64"/>
      <c r="E319" s="66"/>
      <c r="F319" s="109" t="s">
        <v>9246</v>
      </c>
      <c r="G319" s="63"/>
      <c r="H319" s="67"/>
      <c r="I319" s="68"/>
      <c r="J319" s="68"/>
      <c r="K319" s="67" t="s">
        <v>12596</v>
      </c>
      <c r="L319" s="71"/>
      <c r="M319" s="72">
        <v>3445.14306640625</v>
      </c>
      <c r="N319" s="72">
        <v>4258.79150390625</v>
      </c>
      <c r="O319" s="73"/>
      <c r="P319" s="74"/>
      <c r="Q319" s="74"/>
      <c r="R319" s="98"/>
      <c r="S319" s="48">
        <v>0</v>
      </c>
      <c r="T319" s="48">
        <v>7</v>
      </c>
      <c r="U319" s="98"/>
      <c r="V319" s="50"/>
      <c r="W319" s="50"/>
      <c r="X319" s="50"/>
      <c r="Y319" s="50"/>
      <c r="Z319" s="49"/>
      <c r="AA319" s="69">
        <v>319</v>
      </c>
      <c r="AB3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19" s="70"/>
      <c r="AD319" s="86">
        <v>159</v>
      </c>
      <c r="AE319" s="86">
        <v>70</v>
      </c>
      <c r="AF319" s="86">
        <v>2220</v>
      </c>
      <c r="AG319" s="86">
        <v>48</v>
      </c>
      <c r="AH319" s="86"/>
      <c r="AI319" s="86" t="s">
        <v>7194</v>
      </c>
      <c r="AJ319" s="86" t="s">
        <v>8218</v>
      </c>
      <c r="AK319" s="86"/>
      <c r="AL319" s="86"/>
      <c r="AM319" s="89">
        <v>44033.279560185183</v>
      </c>
      <c r="AN319" s="86" t="s">
        <v>10559</v>
      </c>
      <c r="AO319" s="93" t="s">
        <v>10876</v>
      </c>
      <c r="AP319" s="86" t="s">
        <v>66</v>
      </c>
      <c r="AQ319" s="48">
        <v>0</v>
      </c>
      <c r="AR319" s="49">
        <v>0</v>
      </c>
      <c r="AS319" s="48">
        <v>0</v>
      </c>
      <c r="AT319" s="49">
        <v>0</v>
      </c>
      <c r="AU319" s="48">
        <v>0</v>
      </c>
      <c r="AV319" s="49">
        <v>0</v>
      </c>
      <c r="AW319" s="48">
        <v>54</v>
      </c>
      <c r="AX319" s="49">
        <v>100</v>
      </c>
      <c r="AY319" s="48">
        <v>54</v>
      </c>
      <c r="AZ319" s="2"/>
      <c r="BA319" s="3"/>
      <c r="BB319" s="3"/>
      <c r="BC319" s="3"/>
      <c r="BD319" s="3"/>
    </row>
    <row r="320" spans="1:56" x14ac:dyDescent="0.25">
      <c r="A320" s="62" t="s">
        <v>1485</v>
      </c>
      <c r="B320" s="63"/>
      <c r="C320" s="63"/>
      <c r="D320" s="64"/>
      <c r="E320" s="66"/>
      <c r="F320" s="109" t="s">
        <v>9247</v>
      </c>
      <c r="G320" s="63"/>
      <c r="H320" s="67"/>
      <c r="I320" s="68"/>
      <c r="J320" s="68"/>
      <c r="K320" s="67" t="s">
        <v>12597</v>
      </c>
      <c r="L320" s="71"/>
      <c r="M320" s="72">
        <v>2627.052001953125</v>
      </c>
      <c r="N320" s="72">
        <v>3539.319580078125</v>
      </c>
      <c r="O320" s="73"/>
      <c r="P320" s="74"/>
      <c r="Q320" s="74"/>
      <c r="R320" s="98"/>
      <c r="S320" s="48">
        <v>1</v>
      </c>
      <c r="T320" s="48">
        <v>0</v>
      </c>
      <c r="U320" s="98"/>
      <c r="V320" s="50"/>
      <c r="W320" s="50"/>
      <c r="X320" s="50"/>
      <c r="Y320" s="50"/>
      <c r="Z320" s="49"/>
      <c r="AA320" s="69">
        <v>320</v>
      </c>
      <c r="AB3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20" s="70"/>
      <c r="AD320" s="86">
        <v>2</v>
      </c>
      <c r="AE320" s="86">
        <v>82</v>
      </c>
      <c r="AF320" s="86">
        <v>1468</v>
      </c>
      <c r="AG320" s="86">
        <v>1284</v>
      </c>
      <c r="AH320" s="86"/>
      <c r="AI320" s="86" t="s">
        <v>7195</v>
      </c>
      <c r="AJ320" s="86" t="s">
        <v>8322</v>
      </c>
      <c r="AK320" s="86"/>
      <c r="AL320" s="86"/>
      <c r="AM320" s="89">
        <v>44004.662256944444</v>
      </c>
      <c r="AN320" s="86" t="s">
        <v>10559</v>
      </c>
      <c r="AO320" s="93" t="s">
        <v>10877</v>
      </c>
      <c r="AP320" s="86" t="s">
        <v>65</v>
      </c>
      <c r="AQ320" s="48"/>
      <c r="AR320" s="49"/>
      <c r="AS320" s="48"/>
      <c r="AT320" s="49"/>
      <c r="AU320" s="48"/>
      <c r="AV320" s="49"/>
      <c r="AW320" s="48"/>
      <c r="AX320" s="49"/>
      <c r="AY320" s="48"/>
      <c r="AZ320" s="2"/>
      <c r="BA320" s="3"/>
      <c r="BB320" s="3"/>
      <c r="BC320" s="3"/>
      <c r="BD320" s="3"/>
    </row>
    <row r="321" spans="1:56" x14ac:dyDescent="0.25">
      <c r="A321" s="62" t="s">
        <v>354</v>
      </c>
      <c r="B321" s="63"/>
      <c r="C321" s="63"/>
      <c r="D321" s="64"/>
      <c r="E321" s="66"/>
      <c r="F321" s="109" t="s">
        <v>9248</v>
      </c>
      <c r="G321" s="63"/>
      <c r="H321" s="67"/>
      <c r="I321" s="68"/>
      <c r="J321" s="68"/>
      <c r="K321" s="67" t="s">
        <v>12598</v>
      </c>
      <c r="L321" s="71"/>
      <c r="M321" s="72">
        <v>5365.99951171875</v>
      </c>
      <c r="N321" s="72">
        <v>4715.8486328125</v>
      </c>
      <c r="O321" s="73"/>
      <c r="P321" s="74"/>
      <c r="Q321" s="74"/>
      <c r="R321" s="98"/>
      <c r="S321" s="48">
        <v>0</v>
      </c>
      <c r="T321" s="48">
        <v>2</v>
      </c>
      <c r="U321" s="98"/>
      <c r="V321" s="50"/>
      <c r="W321" s="50"/>
      <c r="X321" s="50"/>
      <c r="Y321" s="50"/>
      <c r="Z321" s="49"/>
      <c r="AA321" s="69">
        <v>321</v>
      </c>
      <c r="AB3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21" s="70"/>
      <c r="AD321" s="86">
        <v>129</v>
      </c>
      <c r="AE321" s="86">
        <v>122</v>
      </c>
      <c r="AF321" s="86">
        <v>942</v>
      </c>
      <c r="AG321" s="86">
        <v>3400</v>
      </c>
      <c r="AH321" s="86"/>
      <c r="AI321" s="86" t="s">
        <v>7196</v>
      </c>
      <c r="AJ321" s="86" t="s">
        <v>8218</v>
      </c>
      <c r="AK321" s="86"/>
      <c r="AL321" s="86"/>
      <c r="AM321" s="89">
        <v>43340.206886574073</v>
      </c>
      <c r="AN321" s="86" t="s">
        <v>10559</v>
      </c>
      <c r="AO321" s="93" t="s">
        <v>10878</v>
      </c>
      <c r="AP321" s="86" t="s">
        <v>66</v>
      </c>
      <c r="AQ321" s="48">
        <v>0</v>
      </c>
      <c r="AR321" s="49">
        <v>0</v>
      </c>
      <c r="AS321" s="48">
        <v>0</v>
      </c>
      <c r="AT321" s="49">
        <v>0</v>
      </c>
      <c r="AU321" s="48">
        <v>0</v>
      </c>
      <c r="AV321" s="49">
        <v>0</v>
      </c>
      <c r="AW321" s="48">
        <v>95</v>
      </c>
      <c r="AX321" s="49">
        <v>100</v>
      </c>
      <c r="AY321" s="48">
        <v>95</v>
      </c>
      <c r="AZ321" s="2"/>
      <c r="BA321" s="3"/>
      <c r="BB321" s="3"/>
      <c r="BC321" s="3"/>
      <c r="BD321" s="3"/>
    </row>
    <row r="322" spans="1:56" x14ac:dyDescent="0.25">
      <c r="A322" s="62" t="s">
        <v>1269</v>
      </c>
      <c r="B322" s="63"/>
      <c r="C322" s="63"/>
      <c r="D322" s="64"/>
      <c r="E322" s="66"/>
      <c r="F322" s="109" t="s">
        <v>9249</v>
      </c>
      <c r="G322" s="63"/>
      <c r="H322" s="67"/>
      <c r="I322" s="68"/>
      <c r="J322" s="68"/>
      <c r="K322" s="67" t="s">
        <v>12599</v>
      </c>
      <c r="L322" s="71"/>
      <c r="M322" s="72">
        <v>6399.3701171875</v>
      </c>
      <c r="N322" s="72">
        <v>4625.33935546875</v>
      </c>
      <c r="O322" s="73"/>
      <c r="P322" s="74"/>
      <c r="Q322" s="74"/>
      <c r="R322" s="98"/>
      <c r="S322" s="48">
        <v>35</v>
      </c>
      <c r="T322" s="48">
        <v>1</v>
      </c>
      <c r="U322" s="98"/>
      <c r="V322" s="50"/>
      <c r="W322" s="50"/>
      <c r="X322" s="50"/>
      <c r="Y322" s="50"/>
      <c r="Z322" s="49"/>
      <c r="AA322" s="69">
        <v>322</v>
      </c>
      <c r="AB3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22" s="70"/>
      <c r="AD322" s="86">
        <v>902</v>
      </c>
      <c r="AE322" s="86">
        <v>31898</v>
      </c>
      <c r="AF322" s="86">
        <v>3224</v>
      </c>
      <c r="AG322" s="86">
        <v>14890</v>
      </c>
      <c r="AH322" s="86"/>
      <c r="AI322" s="86" t="s">
        <v>7197</v>
      </c>
      <c r="AJ322" s="86" t="s">
        <v>8218</v>
      </c>
      <c r="AK322" s="86"/>
      <c r="AL322" s="86"/>
      <c r="AM322" s="89">
        <v>43560.478518518517</v>
      </c>
      <c r="AN322" s="86" t="s">
        <v>10559</v>
      </c>
      <c r="AO322" s="93" t="s">
        <v>10879</v>
      </c>
      <c r="AP322" s="86" t="s">
        <v>66</v>
      </c>
      <c r="AQ322" s="48">
        <v>0</v>
      </c>
      <c r="AR322" s="49">
        <v>0</v>
      </c>
      <c r="AS322" s="48">
        <v>0</v>
      </c>
      <c r="AT322" s="49">
        <v>0</v>
      </c>
      <c r="AU322" s="48">
        <v>0</v>
      </c>
      <c r="AV322" s="49">
        <v>0</v>
      </c>
      <c r="AW322" s="48">
        <v>109</v>
      </c>
      <c r="AX322" s="49">
        <v>100</v>
      </c>
      <c r="AY322" s="48">
        <v>109</v>
      </c>
      <c r="AZ322" s="2"/>
      <c r="BA322" s="3"/>
      <c r="BB322" s="3"/>
      <c r="BC322" s="3"/>
      <c r="BD322" s="3"/>
    </row>
    <row r="323" spans="1:56" x14ac:dyDescent="0.25">
      <c r="A323" s="62" t="s">
        <v>355</v>
      </c>
      <c r="B323" s="63"/>
      <c r="C323" s="63"/>
      <c r="D323" s="64"/>
      <c r="E323" s="66"/>
      <c r="F323" s="109" t="s">
        <v>9250</v>
      </c>
      <c r="G323" s="63"/>
      <c r="H323" s="67"/>
      <c r="I323" s="68"/>
      <c r="J323" s="68"/>
      <c r="K323" s="67" t="s">
        <v>12600</v>
      </c>
      <c r="L323" s="71"/>
      <c r="M323" s="72">
        <v>5329.1142578125</v>
      </c>
      <c r="N323" s="72">
        <v>4388.70166015625</v>
      </c>
      <c r="O323" s="73"/>
      <c r="P323" s="74"/>
      <c r="Q323" s="74"/>
      <c r="R323" s="98"/>
      <c r="S323" s="48">
        <v>0</v>
      </c>
      <c r="T323" s="48">
        <v>2</v>
      </c>
      <c r="U323" s="98"/>
      <c r="V323" s="50"/>
      <c r="W323" s="50"/>
      <c r="X323" s="50"/>
      <c r="Y323" s="50"/>
      <c r="Z323" s="49"/>
      <c r="AA323" s="69">
        <v>323</v>
      </c>
      <c r="AB3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23" s="70"/>
      <c r="AD323" s="86">
        <v>45</v>
      </c>
      <c r="AE323" s="86">
        <v>14</v>
      </c>
      <c r="AF323" s="86">
        <v>1234</v>
      </c>
      <c r="AG323" s="86">
        <v>1079</v>
      </c>
      <c r="AH323" s="86"/>
      <c r="AI323" s="86"/>
      <c r="AJ323" s="86"/>
      <c r="AK323" s="86"/>
      <c r="AL323" s="86"/>
      <c r="AM323" s="89">
        <v>43973.804270833331</v>
      </c>
      <c r="AN323" s="86" t="s">
        <v>10559</v>
      </c>
      <c r="AO323" s="93" t="s">
        <v>10880</v>
      </c>
      <c r="AP323" s="86" t="s">
        <v>66</v>
      </c>
      <c r="AQ323" s="48">
        <v>0</v>
      </c>
      <c r="AR323" s="49">
        <v>0</v>
      </c>
      <c r="AS323" s="48">
        <v>0</v>
      </c>
      <c r="AT323" s="49">
        <v>0</v>
      </c>
      <c r="AU323" s="48">
        <v>0</v>
      </c>
      <c r="AV323" s="49">
        <v>0</v>
      </c>
      <c r="AW323" s="48">
        <v>112</v>
      </c>
      <c r="AX323" s="49">
        <v>100</v>
      </c>
      <c r="AY323" s="48">
        <v>112</v>
      </c>
      <c r="AZ323" s="2"/>
      <c r="BA323" s="3"/>
      <c r="BB323" s="3"/>
      <c r="BC323" s="3"/>
      <c r="BD323" s="3"/>
    </row>
    <row r="324" spans="1:56" x14ac:dyDescent="0.25">
      <c r="A324" s="62" t="s">
        <v>356</v>
      </c>
      <c r="B324" s="63"/>
      <c r="C324" s="63"/>
      <c r="D324" s="64"/>
      <c r="E324" s="66"/>
      <c r="F324" s="109" t="s">
        <v>9251</v>
      </c>
      <c r="G324" s="63"/>
      <c r="H324" s="67"/>
      <c r="I324" s="68"/>
      <c r="J324" s="68"/>
      <c r="K324" s="67" t="s">
        <v>12601</v>
      </c>
      <c r="L324" s="71"/>
      <c r="M324" s="72">
        <v>5542.2763671875</v>
      </c>
      <c r="N324" s="72">
        <v>5093.64892578125</v>
      </c>
      <c r="O324" s="73"/>
      <c r="P324" s="74"/>
      <c r="Q324" s="74"/>
      <c r="R324" s="98"/>
      <c r="S324" s="48">
        <v>0</v>
      </c>
      <c r="T324" s="48">
        <v>1</v>
      </c>
      <c r="U324" s="98"/>
      <c r="V324" s="50"/>
      <c r="W324" s="50"/>
      <c r="X324" s="50"/>
      <c r="Y324" s="50"/>
      <c r="Z324" s="49"/>
      <c r="AA324" s="69">
        <v>324</v>
      </c>
      <c r="AB3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24" s="70"/>
      <c r="AD324" s="86">
        <v>57</v>
      </c>
      <c r="AE324" s="86">
        <v>12</v>
      </c>
      <c r="AF324" s="86">
        <v>111</v>
      </c>
      <c r="AG324" s="86">
        <v>149</v>
      </c>
      <c r="AH324" s="86"/>
      <c r="AI324" s="86"/>
      <c r="AJ324" s="86" t="s">
        <v>8323</v>
      </c>
      <c r="AK324" s="86"/>
      <c r="AL324" s="86"/>
      <c r="AM324" s="89">
        <v>43664.334780092591</v>
      </c>
      <c r="AN324" s="86" t="s">
        <v>10559</v>
      </c>
      <c r="AO324" s="93" t="s">
        <v>10881</v>
      </c>
      <c r="AP324" s="86" t="s">
        <v>66</v>
      </c>
      <c r="AQ324" s="48">
        <v>0</v>
      </c>
      <c r="AR324" s="49">
        <v>0</v>
      </c>
      <c r="AS324" s="48">
        <v>0</v>
      </c>
      <c r="AT324" s="49">
        <v>0</v>
      </c>
      <c r="AU324" s="48">
        <v>0</v>
      </c>
      <c r="AV324" s="49">
        <v>0</v>
      </c>
      <c r="AW324" s="48">
        <v>44</v>
      </c>
      <c r="AX324" s="49">
        <v>100</v>
      </c>
      <c r="AY324" s="48">
        <v>44</v>
      </c>
      <c r="AZ324" s="2"/>
      <c r="BA324" s="3"/>
      <c r="BB324" s="3"/>
      <c r="BC324" s="3"/>
      <c r="BD324" s="3"/>
    </row>
    <row r="325" spans="1:56" x14ac:dyDescent="0.25">
      <c r="A325" s="62" t="s">
        <v>1486</v>
      </c>
      <c r="B325" s="63"/>
      <c r="C325" s="63"/>
      <c r="D325" s="64"/>
      <c r="E325" s="66"/>
      <c r="F325" s="109" t="s">
        <v>9252</v>
      </c>
      <c r="G325" s="63"/>
      <c r="H325" s="67"/>
      <c r="I325" s="68"/>
      <c r="J325" s="68"/>
      <c r="K325" s="67" t="s">
        <v>12602</v>
      </c>
      <c r="L325" s="71"/>
      <c r="M325" s="72">
        <v>5586.7275390625</v>
      </c>
      <c r="N325" s="72">
        <v>5146.83056640625</v>
      </c>
      <c r="O325" s="73"/>
      <c r="P325" s="74"/>
      <c r="Q325" s="74"/>
      <c r="R325" s="98"/>
      <c r="S325" s="48">
        <v>1</v>
      </c>
      <c r="T325" s="48">
        <v>0</v>
      </c>
      <c r="U325" s="98"/>
      <c r="V325" s="50"/>
      <c r="W325" s="50"/>
      <c r="X325" s="50"/>
      <c r="Y325" s="50"/>
      <c r="Z325" s="49"/>
      <c r="AA325" s="69">
        <v>325</v>
      </c>
      <c r="AB3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25" s="70"/>
      <c r="AD325" s="86">
        <v>33</v>
      </c>
      <c r="AE325" s="86">
        <v>9</v>
      </c>
      <c r="AF325" s="86">
        <v>986</v>
      </c>
      <c r="AG325" s="86">
        <v>838</v>
      </c>
      <c r="AH325" s="86"/>
      <c r="AI325" s="86" t="s">
        <v>7198</v>
      </c>
      <c r="AJ325" s="86" t="s">
        <v>8218</v>
      </c>
      <c r="AK325" s="86"/>
      <c r="AL325" s="86"/>
      <c r="AM325" s="89">
        <v>41786.391342592593</v>
      </c>
      <c r="AN325" s="86" t="s">
        <v>10559</v>
      </c>
      <c r="AO325" s="93" t="s">
        <v>10882</v>
      </c>
      <c r="AP325" s="86" t="s">
        <v>65</v>
      </c>
      <c r="AQ325" s="48"/>
      <c r="AR325" s="49"/>
      <c r="AS325" s="48"/>
      <c r="AT325" s="49"/>
      <c r="AU325" s="48"/>
      <c r="AV325" s="49"/>
      <c r="AW325" s="48"/>
      <c r="AX325" s="49"/>
      <c r="AY325" s="48"/>
      <c r="AZ325" s="2"/>
      <c r="BA325" s="3"/>
      <c r="BB325" s="3"/>
      <c r="BC325" s="3"/>
      <c r="BD325" s="3"/>
    </row>
    <row r="326" spans="1:56" x14ac:dyDescent="0.25">
      <c r="A326" s="62" t="s">
        <v>357</v>
      </c>
      <c r="B326" s="63"/>
      <c r="C326" s="63"/>
      <c r="D326" s="64"/>
      <c r="E326" s="66"/>
      <c r="F326" s="109" t="s">
        <v>9253</v>
      </c>
      <c r="G326" s="63"/>
      <c r="H326" s="67"/>
      <c r="I326" s="68"/>
      <c r="J326" s="68"/>
      <c r="K326" s="67" t="s">
        <v>12603</v>
      </c>
      <c r="L326" s="71"/>
      <c r="M326" s="72">
        <v>5532.1875</v>
      </c>
      <c r="N326" s="72">
        <v>5018.06591796875</v>
      </c>
      <c r="O326" s="73"/>
      <c r="P326" s="74"/>
      <c r="Q326" s="74"/>
      <c r="R326" s="98"/>
      <c r="S326" s="48">
        <v>0</v>
      </c>
      <c r="T326" s="48">
        <v>1</v>
      </c>
      <c r="U326" s="98"/>
      <c r="V326" s="50"/>
      <c r="W326" s="50"/>
      <c r="X326" s="50"/>
      <c r="Y326" s="50"/>
      <c r="Z326" s="49"/>
      <c r="AA326" s="69">
        <v>326</v>
      </c>
      <c r="AB3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26" s="70"/>
      <c r="AD326" s="86">
        <v>56</v>
      </c>
      <c r="AE326" s="86">
        <v>3</v>
      </c>
      <c r="AF326" s="86">
        <v>46</v>
      </c>
      <c r="AG326" s="86">
        <v>4</v>
      </c>
      <c r="AH326" s="86"/>
      <c r="AI326" s="86" t="s">
        <v>7199</v>
      </c>
      <c r="AJ326" s="86"/>
      <c r="AK326" s="86"/>
      <c r="AL326" s="86"/>
      <c r="AM326" s="89">
        <v>44070.56795138889</v>
      </c>
      <c r="AN326" s="86" t="s">
        <v>10559</v>
      </c>
      <c r="AO326" s="93" t="s">
        <v>10883</v>
      </c>
      <c r="AP326" s="86" t="s">
        <v>66</v>
      </c>
      <c r="AQ326" s="48">
        <v>0</v>
      </c>
      <c r="AR326" s="49">
        <v>0</v>
      </c>
      <c r="AS326" s="48">
        <v>0</v>
      </c>
      <c r="AT326" s="49">
        <v>0</v>
      </c>
      <c r="AU326" s="48">
        <v>0</v>
      </c>
      <c r="AV326" s="49">
        <v>0</v>
      </c>
      <c r="AW326" s="48">
        <v>13</v>
      </c>
      <c r="AX326" s="49">
        <v>100</v>
      </c>
      <c r="AY326" s="48">
        <v>13</v>
      </c>
      <c r="AZ326" s="2"/>
      <c r="BA326" s="3"/>
      <c r="BB326" s="3"/>
      <c r="BC326" s="3"/>
      <c r="BD326" s="3"/>
    </row>
    <row r="327" spans="1:56" x14ac:dyDescent="0.25">
      <c r="A327" s="62" t="s">
        <v>1487</v>
      </c>
      <c r="B327" s="63"/>
      <c r="C327" s="63"/>
      <c r="D327" s="64"/>
      <c r="E327" s="66"/>
      <c r="F327" s="109" t="s">
        <v>9254</v>
      </c>
      <c r="G327" s="63"/>
      <c r="H327" s="67"/>
      <c r="I327" s="68"/>
      <c r="J327" s="68"/>
      <c r="K327" s="67" t="s">
        <v>12604</v>
      </c>
      <c r="L327" s="71"/>
      <c r="M327" s="72">
        <v>5501.20068359375</v>
      </c>
      <c r="N327" s="72">
        <v>5040.6474609375</v>
      </c>
      <c r="O327" s="73"/>
      <c r="P327" s="74"/>
      <c r="Q327" s="74"/>
      <c r="R327" s="98"/>
      <c r="S327" s="48">
        <v>1</v>
      </c>
      <c r="T327" s="48">
        <v>0</v>
      </c>
      <c r="U327" s="98"/>
      <c r="V327" s="50"/>
      <c r="W327" s="50"/>
      <c r="X327" s="50"/>
      <c r="Y327" s="50"/>
      <c r="Z327" s="49"/>
      <c r="AA327" s="69">
        <v>327</v>
      </c>
      <c r="AB3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27" s="70"/>
      <c r="AD327" s="86">
        <v>142</v>
      </c>
      <c r="AE327" s="86">
        <v>76</v>
      </c>
      <c r="AF327" s="86">
        <v>1723</v>
      </c>
      <c r="AG327" s="86">
        <v>2015</v>
      </c>
      <c r="AH327" s="86"/>
      <c r="AI327" s="86" t="s">
        <v>7200</v>
      </c>
      <c r="AJ327" s="86"/>
      <c r="AK327" s="86"/>
      <c r="AL327" s="86"/>
      <c r="AM327" s="89">
        <v>43995.768842592595</v>
      </c>
      <c r="AN327" s="86" t="s">
        <v>10559</v>
      </c>
      <c r="AO327" s="93" t="s">
        <v>10884</v>
      </c>
      <c r="AP327" s="86" t="s">
        <v>65</v>
      </c>
      <c r="AQ327" s="48"/>
      <c r="AR327" s="49"/>
      <c r="AS327" s="48"/>
      <c r="AT327" s="49"/>
      <c r="AU327" s="48"/>
      <c r="AV327" s="49"/>
      <c r="AW327" s="48"/>
      <c r="AX327" s="49"/>
      <c r="AY327" s="48"/>
      <c r="AZ327" s="2"/>
      <c r="BA327" s="3"/>
      <c r="BB327" s="3"/>
      <c r="BC327" s="3"/>
      <c r="BD327" s="3"/>
    </row>
    <row r="328" spans="1:56" x14ac:dyDescent="0.25">
      <c r="A328" s="62" t="s">
        <v>358</v>
      </c>
      <c r="B328" s="63"/>
      <c r="C328" s="63"/>
      <c r="D328" s="64"/>
      <c r="E328" s="66"/>
      <c r="F328" s="109" t="s">
        <v>9255</v>
      </c>
      <c r="G328" s="63"/>
      <c r="H328" s="67"/>
      <c r="I328" s="68"/>
      <c r="J328" s="68"/>
      <c r="K328" s="67" t="s">
        <v>12605</v>
      </c>
      <c r="L328" s="71"/>
      <c r="M328" s="72">
        <v>3108.279052734375</v>
      </c>
      <c r="N328" s="72">
        <v>4764.03173828125</v>
      </c>
      <c r="O328" s="73"/>
      <c r="P328" s="74"/>
      <c r="Q328" s="74"/>
      <c r="R328" s="98"/>
      <c r="S328" s="48">
        <v>0</v>
      </c>
      <c r="T328" s="48">
        <v>1</v>
      </c>
      <c r="U328" s="98"/>
      <c r="V328" s="50"/>
      <c r="W328" s="50"/>
      <c r="X328" s="50"/>
      <c r="Y328" s="50"/>
      <c r="Z328" s="49"/>
      <c r="AA328" s="69">
        <v>328</v>
      </c>
      <c r="AB3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28" s="70"/>
      <c r="AD328" s="86">
        <v>31</v>
      </c>
      <c r="AE328" s="86">
        <v>4</v>
      </c>
      <c r="AF328" s="86">
        <v>82</v>
      </c>
      <c r="AG328" s="86">
        <v>40</v>
      </c>
      <c r="AH328" s="86"/>
      <c r="AI328" s="86"/>
      <c r="AJ328" s="86" t="s">
        <v>8218</v>
      </c>
      <c r="AK328" s="86"/>
      <c r="AL328" s="86"/>
      <c r="AM328" s="89">
        <v>43495.302685185183</v>
      </c>
      <c r="AN328" s="86" t="s">
        <v>10559</v>
      </c>
      <c r="AO328" s="93" t="s">
        <v>10885</v>
      </c>
      <c r="AP328" s="86" t="s">
        <v>66</v>
      </c>
      <c r="AQ328" s="48">
        <v>0</v>
      </c>
      <c r="AR328" s="49">
        <v>0</v>
      </c>
      <c r="AS328" s="48">
        <v>0</v>
      </c>
      <c r="AT328" s="49">
        <v>0</v>
      </c>
      <c r="AU328" s="48">
        <v>0</v>
      </c>
      <c r="AV328" s="49">
        <v>0</v>
      </c>
      <c r="AW328" s="48">
        <v>39</v>
      </c>
      <c r="AX328" s="49">
        <v>100</v>
      </c>
      <c r="AY328" s="48">
        <v>39</v>
      </c>
      <c r="AZ328" s="2"/>
      <c r="BA328" s="3"/>
      <c r="BB328" s="3"/>
      <c r="BC328" s="3"/>
      <c r="BD328" s="3"/>
    </row>
    <row r="329" spans="1:56" x14ac:dyDescent="0.25">
      <c r="A329" s="62" t="s">
        <v>359</v>
      </c>
      <c r="B329" s="63"/>
      <c r="C329" s="63"/>
      <c r="D329" s="64"/>
      <c r="E329" s="66"/>
      <c r="F329" s="109" t="s">
        <v>9256</v>
      </c>
      <c r="G329" s="63"/>
      <c r="H329" s="67"/>
      <c r="I329" s="68"/>
      <c r="J329" s="68"/>
      <c r="K329" s="67" t="s">
        <v>12606</v>
      </c>
      <c r="L329" s="71"/>
      <c r="M329" s="72">
        <v>6473.49169921875</v>
      </c>
      <c r="N329" s="72">
        <v>8902.0185546875</v>
      </c>
      <c r="O329" s="73"/>
      <c r="P329" s="74"/>
      <c r="Q329" s="74"/>
      <c r="R329" s="98"/>
      <c r="S329" s="48">
        <v>0</v>
      </c>
      <c r="T329" s="48">
        <v>2</v>
      </c>
      <c r="U329" s="98"/>
      <c r="V329" s="50"/>
      <c r="W329" s="50"/>
      <c r="X329" s="50"/>
      <c r="Y329" s="50"/>
      <c r="Z329" s="49"/>
      <c r="AA329" s="69">
        <v>329</v>
      </c>
      <c r="AB3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29" s="70"/>
      <c r="AD329" s="86">
        <v>828</v>
      </c>
      <c r="AE329" s="86">
        <v>1338</v>
      </c>
      <c r="AF329" s="86">
        <v>246248</v>
      </c>
      <c r="AG329" s="86">
        <v>23705</v>
      </c>
      <c r="AH329" s="86"/>
      <c r="AI329" s="86" t="s">
        <v>7201</v>
      </c>
      <c r="AJ329" s="86" t="s">
        <v>8324</v>
      </c>
      <c r="AK329" s="86"/>
      <c r="AL329" s="86"/>
      <c r="AM329" s="89">
        <v>40112.583715277775</v>
      </c>
      <c r="AN329" s="86" t="s">
        <v>10559</v>
      </c>
      <c r="AO329" s="93" t="s">
        <v>10886</v>
      </c>
      <c r="AP329" s="86" t="s">
        <v>66</v>
      </c>
      <c r="AQ329" s="48">
        <v>0</v>
      </c>
      <c r="AR329" s="49">
        <v>0</v>
      </c>
      <c r="AS329" s="48">
        <v>1</v>
      </c>
      <c r="AT329" s="49">
        <v>2</v>
      </c>
      <c r="AU329" s="48">
        <v>0</v>
      </c>
      <c r="AV329" s="49">
        <v>0</v>
      </c>
      <c r="AW329" s="48">
        <v>49</v>
      </c>
      <c r="AX329" s="49">
        <v>98</v>
      </c>
      <c r="AY329" s="48">
        <v>50</v>
      </c>
      <c r="AZ329" s="2"/>
      <c r="BA329" s="3"/>
      <c r="BB329" s="3"/>
      <c r="BC329" s="3"/>
      <c r="BD329" s="3"/>
    </row>
    <row r="330" spans="1:56" x14ac:dyDescent="0.25">
      <c r="A330" s="62" t="s">
        <v>360</v>
      </c>
      <c r="B330" s="63"/>
      <c r="C330" s="63"/>
      <c r="D330" s="64"/>
      <c r="E330" s="66"/>
      <c r="F330" s="109" t="s">
        <v>9257</v>
      </c>
      <c r="G330" s="63"/>
      <c r="H330" s="67"/>
      <c r="I330" s="68"/>
      <c r="J330" s="68"/>
      <c r="K330" s="67" t="s">
        <v>12607</v>
      </c>
      <c r="L330" s="71"/>
      <c r="M330" s="72">
        <v>3119.20556640625</v>
      </c>
      <c r="N330" s="72">
        <v>4749.8037109375</v>
      </c>
      <c r="O330" s="73"/>
      <c r="P330" s="74"/>
      <c r="Q330" s="74"/>
      <c r="R330" s="98"/>
      <c r="S330" s="48">
        <v>0</v>
      </c>
      <c r="T330" s="48">
        <v>1</v>
      </c>
      <c r="U330" s="98"/>
      <c r="V330" s="50"/>
      <c r="W330" s="50"/>
      <c r="X330" s="50"/>
      <c r="Y330" s="50"/>
      <c r="Z330" s="49"/>
      <c r="AA330" s="69">
        <v>330</v>
      </c>
      <c r="AB3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30" s="70"/>
      <c r="AD330" s="86">
        <v>31</v>
      </c>
      <c r="AE330" s="86">
        <v>7</v>
      </c>
      <c r="AF330" s="86">
        <v>231</v>
      </c>
      <c r="AG330" s="86">
        <v>144</v>
      </c>
      <c r="AH330" s="86"/>
      <c r="AI330" s="86"/>
      <c r="AJ330" s="86"/>
      <c r="AK330" s="86"/>
      <c r="AL330" s="86"/>
      <c r="AM330" s="89">
        <v>44057.590543981481</v>
      </c>
      <c r="AN330" s="86" t="s">
        <v>10559</v>
      </c>
      <c r="AO330" s="93" t="s">
        <v>10887</v>
      </c>
      <c r="AP330" s="86" t="s">
        <v>66</v>
      </c>
      <c r="AQ330" s="48">
        <v>0</v>
      </c>
      <c r="AR330" s="49">
        <v>0</v>
      </c>
      <c r="AS330" s="48">
        <v>0</v>
      </c>
      <c r="AT330" s="49">
        <v>0</v>
      </c>
      <c r="AU330" s="48">
        <v>0</v>
      </c>
      <c r="AV330" s="49">
        <v>0</v>
      </c>
      <c r="AW330" s="48">
        <v>39</v>
      </c>
      <c r="AX330" s="49">
        <v>100</v>
      </c>
      <c r="AY330" s="48">
        <v>39</v>
      </c>
      <c r="AZ330" s="2"/>
      <c r="BA330" s="3"/>
      <c r="BB330" s="3"/>
      <c r="BC330" s="3"/>
      <c r="BD330" s="3"/>
    </row>
    <row r="331" spans="1:56" x14ac:dyDescent="0.25">
      <c r="A331" s="62" t="s">
        <v>361</v>
      </c>
      <c r="B331" s="63"/>
      <c r="C331" s="63"/>
      <c r="D331" s="64"/>
      <c r="E331" s="66"/>
      <c r="F331" s="109" t="s">
        <v>9258</v>
      </c>
      <c r="G331" s="63"/>
      <c r="H331" s="67"/>
      <c r="I331" s="68"/>
      <c r="J331" s="68"/>
      <c r="K331" s="67" t="s">
        <v>12608</v>
      </c>
      <c r="L331" s="71"/>
      <c r="M331" s="72">
        <v>5504.423828125</v>
      </c>
      <c r="N331" s="72">
        <v>4975.57763671875</v>
      </c>
      <c r="O331" s="73"/>
      <c r="P331" s="74"/>
      <c r="Q331" s="74"/>
      <c r="R331" s="98"/>
      <c r="S331" s="48">
        <v>0</v>
      </c>
      <c r="T331" s="48">
        <v>1</v>
      </c>
      <c r="U331" s="98"/>
      <c r="V331" s="50"/>
      <c r="W331" s="50"/>
      <c r="X331" s="50"/>
      <c r="Y331" s="50"/>
      <c r="Z331" s="49"/>
      <c r="AA331" s="69">
        <v>331</v>
      </c>
      <c r="AB3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31" s="70"/>
      <c r="AD331" s="86">
        <v>10</v>
      </c>
      <c r="AE331" s="86">
        <v>21</v>
      </c>
      <c r="AF331" s="86">
        <v>639</v>
      </c>
      <c r="AG331" s="86">
        <v>5</v>
      </c>
      <c r="AH331" s="86"/>
      <c r="AI331" s="86" t="s">
        <v>7202</v>
      </c>
      <c r="AJ331" s="86"/>
      <c r="AK331" s="86"/>
      <c r="AL331" s="86"/>
      <c r="AM331" s="89">
        <v>43960.45144675926</v>
      </c>
      <c r="AN331" s="86" t="s">
        <v>10559</v>
      </c>
      <c r="AO331" s="93" t="s">
        <v>10888</v>
      </c>
      <c r="AP331" s="86" t="s">
        <v>66</v>
      </c>
      <c r="AQ331" s="48">
        <v>0</v>
      </c>
      <c r="AR331" s="49">
        <v>0</v>
      </c>
      <c r="AS331" s="48">
        <v>1</v>
      </c>
      <c r="AT331" s="49">
        <v>4.3478260869565215</v>
      </c>
      <c r="AU331" s="48">
        <v>0</v>
      </c>
      <c r="AV331" s="49">
        <v>0</v>
      </c>
      <c r="AW331" s="48">
        <v>22</v>
      </c>
      <c r="AX331" s="49">
        <v>95.652173913043484</v>
      </c>
      <c r="AY331" s="48">
        <v>23</v>
      </c>
      <c r="AZ331" s="2"/>
      <c r="BA331" s="3"/>
      <c r="BB331" s="3"/>
      <c r="BC331" s="3"/>
      <c r="BD331" s="3"/>
    </row>
    <row r="332" spans="1:56" x14ac:dyDescent="0.25">
      <c r="A332" s="62" t="s">
        <v>1488</v>
      </c>
      <c r="B332" s="63"/>
      <c r="C332" s="63"/>
      <c r="D332" s="64"/>
      <c r="E332" s="66"/>
      <c r="F332" s="109" t="s">
        <v>9259</v>
      </c>
      <c r="G332" s="63"/>
      <c r="H332" s="67"/>
      <c r="I332" s="68"/>
      <c r="J332" s="68"/>
      <c r="K332" s="67" t="s">
        <v>12609</v>
      </c>
      <c r="L332" s="71"/>
      <c r="M332" s="72">
        <v>5452.10009765625</v>
      </c>
      <c r="N332" s="72">
        <v>5017.52880859375</v>
      </c>
      <c r="O332" s="73"/>
      <c r="P332" s="74"/>
      <c r="Q332" s="74"/>
      <c r="R332" s="98"/>
      <c r="S332" s="48">
        <v>2</v>
      </c>
      <c r="T332" s="48">
        <v>0</v>
      </c>
      <c r="U332" s="98"/>
      <c r="V332" s="50"/>
      <c r="W332" s="50"/>
      <c r="X332" s="50"/>
      <c r="Y332" s="50"/>
      <c r="Z332" s="49"/>
      <c r="AA332" s="69">
        <v>332</v>
      </c>
      <c r="AB3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32" s="70"/>
      <c r="AD332" s="86">
        <v>336</v>
      </c>
      <c r="AE332" s="86">
        <v>110</v>
      </c>
      <c r="AF332" s="86">
        <v>674</v>
      </c>
      <c r="AG332" s="86">
        <v>1833</v>
      </c>
      <c r="AH332" s="86"/>
      <c r="AI332" s="86" t="s">
        <v>7203</v>
      </c>
      <c r="AJ332" s="86" t="s">
        <v>8325</v>
      </c>
      <c r="AK332" s="86"/>
      <c r="AL332" s="86"/>
      <c r="AM332" s="89">
        <v>43458.100462962961</v>
      </c>
      <c r="AN332" s="86" t="s">
        <v>10559</v>
      </c>
      <c r="AO332" s="93" t="s">
        <v>10889</v>
      </c>
      <c r="AP332" s="86" t="s">
        <v>65</v>
      </c>
      <c r="AQ332" s="48"/>
      <c r="AR332" s="49"/>
      <c r="AS332" s="48"/>
      <c r="AT332" s="49"/>
      <c r="AU332" s="48"/>
      <c r="AV332" s="49"/>
      <c r="AW332" s="48"/>
      <c r="AX332" s="49"/>
      <c r="AY332" s="48"/>
      <c r="AZ332" s="2"/>
      <c r="BA332" s="3"/>
      <c r="BB332" s="3"/>
      <c r="BC332" s="3"/>
      <c r="BD332" s="3"/>
    </row>
    <row r="333" spans="1:56" x14ac:dyDescent="0.25">
      <c r="A333" s="62" t="s">
        <v>362</v>
      </c>
      <c r="B333" s="63"/>
      <c r="C333" s="63"/>
      <c r="D333" s="64"/>
      <c r="E333" s="66"/>
      <c r="F333" s="109" t="s">
        <v>9260</v>
      </c>
      <c r="G333" s="63"/>
      <c r="H333" s="67"/>
      <c r="I333" s="68"/>
      <c r="J333" s="68"/>
      <c r="K333" s="67" t="s">
        <v>12610</v>
      </c>
      <c r="L333" s="71"/>
      <c r="M333" s="72">
        <v>5595.16015625</v>
      </c>
      <c r="N333" s="72">
        <v>4955.4033203125</v>
      </c>
      <c r="O333" s="73"/>
      <c r="P333" s="74"/>
      <c r="Q333" s="74"/>
      <c r="R333" s="98"/>
      <c r="S333" s="48">
        <v>0</v>
      </c>
      <c r="T333" s="48">
        <v>1</v>
      </c>
      <c r="U333" s="98"/>
      <c r="V333" s="50"/>
      <c r="W333" s="50"/>
      <c r="X333" s="50"/>
      <c r="Y333" s="50"/>
      <c r="Z333" s="49"/>
      <c r="AA333" s="69">
        <v>333</v>
      </c>
      <c r="AB3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33" s="70"/>
      <c r="AD333" s="86">
        <v>523</v>
      </c>
      <c r="AE333" s="86">
        <v>291</v>
      </c>
      <c r="AF333" s="86">
        <v>584</v>
      </c>
      <c r="AG333" s="86">
        <v>894</v>
      </c>
      <c r="AH333" s="86"/>
      <c r="AI333" s="86" t="s">
        <v>7204</v>
      </c>
      <c r="AJ333" s="86" t="s">
        <v>8326</v>
      </c>
      <c r="AK333" s="86"/>
      <c r="AL333" s="86"/>
      <c r="AM333" s="89">
        <v>44049.526134259257</v>
      </c>
      <c r="AN333" s="86" t="s">
        <v>10559</v>
      </c>
      <c r="AO333" s="93" t="s">
        <v>10890</v>
      </c>
      <c r="AP333" s="86" t="s">
        <v>66</v>
      </c>
      <c r="AQ333" s="48">
        <v>0</v>
      </c>
      <c r="AR333" s="49">
        <v>0</v>
      </c>
      <c r="AS333" s="48">
        <v>0</v>
      </c>
      <c r="AT333" s="49">
        <v>0</v>
      </c>
      <c r="AU333" s="48">
        <v>0</v>
      </c>
      <c r="AV333" s="49">
        <v>0</v>
      </c>
      <c r="AW333" s="48">
        <v>15</v>
      </c>
      <c r="AX333" s="49">
        <v>100</v>
      </c>
      <c r="AY333" s="48">
        <v>15</v>
      </c>
      <c r="AZ333" s="2"/>
      <c r="BA333" s="3"/>
      <c r="BB333" s="3"/>
      <c r="BC333" s="3"/>
      <c r="BD333" s="3"/>
    </row>
    <row r="334" spans="1:56" x14ac:dyDescent="0.25">
      <c r="A334" s="62" t="s">
        <v>1489</v>
      </c>
      <c r="B334" s="63"/>
      <c r="C334" s="63"/>
      <c r="D334" s="64"/>
      <c r="E334" s="66"/>
      <c r="F334" s="109" t="s">
        <v>9261</v>
      </c>
      <c r="G334" s="63"/>
      <c r="H334" s="67"/>
      <c r="I334" s="68"/>
      <c r="J334" s="68"/>
      <c r="K334" s="67" t="s">
        <v>12611</v>
      </c>
      <c r="L334" s="71"/>
      <c r="M334" s="72">
        <v>5577.87890625</v>
      </c>
      <c r="N334" s="72">
        <v>4943.44482421875</v>
      </c>
      <c r="O334" s="73"/>
      <c r="P334" s="74"/>
      <c r="Q334" s="74"/>
      <c r="R334" s="98"/>
      <c r="S334" s="48">
        <v>3</v>
      </c>
      <c r="T334" s="48">
        <v>0</v>
      </c>
      <c r="U334" s="98"/>
      <c r="V334" s="50"/>
      <c r="W334" s="50"/>
      <c r="X334" s="50"/>
      <c r="Y334" s="50"/>
      <c r="Z334" s="49"/>
      <c r="AA334" s="69">
        <v>334</v>
      </c>
      <c r="AB3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34" s="70"/>
      <c r="AD334" s="86">
        <v>3728</v>
      </c>
      <c r="AE334" s="86">
        <v>14405</v>
      </c>
      <c r="AF334" s="86">
        <v>4473</v>
      </c>
      <c r="AG334" s="86">
        <v>19332</v>
      </c>
      <c r="AH334" s="86"/>
      <c r="AI334" s="86" t="s">
        <v>7205</v>
      </c>
      <c r="AJ334" s="86" t="s">
        <v>8327</v>
      </c>
      <c r="AK334" s="86"/>
      <c r="AL334" s="86"/>
      <c r="AM334" s="89">
        <v>41607.638599537036</v>
      </c>
      <c r="AN334" s="86" t="s">
        <v>10559</v>
      </c>
      <c r="AO334" s="93" t="s">
        <v>10891</v>
      </c>
      <c r="AP334" s="86" t="s">
        <v>65</v>
      </c>
      <c r="AQ334" s="48"/>
      <c r="AR334" s="49"/>
      <c r="AS334" s="48"/>
      <c r="AT334" s="49"/>
      <c r="AU334" s="48"/>
      <c r="AV334" s="49"/>
      <c r="AW334" s="48"/>
      <c r="AX334" s="49"/>
      <c r="AY334" s="48"/>
      <c r="AZ334" s="2"/>
      <c r="BA334" s="3"/>
      <c r="BB334" s="3"/>
      <c r="BC334" s="3"/>
      <c r="BD334" s="3"/>
    </row>
    <row r="335" spans="1:56" x14ac:dyDescent="0.25">
      <c r="A335" s="62" t="s">
        <v>363</v>
      </c>
      <c r="B335" s="63"/>
      <c r="C335" s="63"/>
      <c r="D335" s="64"/>
      <c r="E335" s="66"/>
      <c r="F335" s="109" t="s">
        <v>9262</v>
      </c>
      <c r="G335" s="63"/>
      <c r="H335" s="67"/>
      <c r="I335" s="68"/>
      <c r="J335" s="68"/>
      <c r="K335" s="67" t="s">
        <v>12612</v>
      </c>
      <c r="L335" s="71"/>
      <c r="M335" s="72">
        <v>6086.5986328125</v>
      </c>
      <c r="N335" s="72">
        <v>5020.18115234375</v>
      </c>
      <c r="O335" s="73"/>
      <c r="P335" s="74"/>
      <c r="Q335" s="74"/>
      <c r="R335" s="98"/>
      <c r="S335" s="48">
        <v>0</v>
      </c>
      <c r="T335" s="48">
        <v>12</v>
      </c>
      <c r="U335" s="98"/>
      <c r="V335" s="50"/>
      <c r="W335" s="50"/>
      <c r="X335" s="50"/>
      <c r="Y335" s="50"/>
      <c r="Z335" s="49"/>
      <c r="AA335" s="69">
        <v>335</v>
      </c>
      <c r="AB3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35" s="70"/>
      <c r="AD335" s="86">
        <v>41</v>
      </c>
      <c r="AE335" s="86">
        <v>75</v>
      </c>
      <c r="AF335" s="86">
        <v>8810</v>
      </c>
      <c r="AG335" s="86">
        <v>7768</v>
      </c>
      <c r="AH335" s="86"/>
      <c r="AI335" s="86" t="s">
        <v>7206</v>
      </c>
      <c r="AJ335" s="86"/>
      <c r="AK335" s="86"/>
      <c r="AL335" s="86"/>
      <c r="AM335" s="89">
        <v>43935.269861111112</v>
      </c>
      <c r="AN335" s="86" t="s">
        <v>10559</v>
      </c>
      <c r="AO335" s="93" t="s">
        <v>10892</v>
      </c>
      <c r="AP335" s="86" t="s">
        <v>66</v>
      </c>
      <c r="AQ335" s="48">
        <v>0</v>
      </c>
      <c r="AR335" s="49">
        <v>0</v>
      </c>
      <c r="AS335" s="48">
        <v>1</v>
      </c>
      <c r="AT335" s="49">
        <v>0.76923076923076927</v>
      </c>
      <c r="AU335" s="48">
        <v>0</v>
      </c>
      <c r="AV335" s="49">
        <v>0</v>
      </c>
      <c r="AW335" s="48">
        <v>129</v>
      </c>
      <c r="AX335" s="49">
        <v>99.230769230769226</v>
      </c>
      <c r="AY335" s="48">
        <v>130</v>
      </c>
      <c r="AZ335" s="2"/>
      <c r="BA335" s="3"/>
      <c r="BB335" s="3"/>
      <c r="BC335" s="3"/>
      <c r="BD335" s="3"/>
    </row>
    <row r="336" spans="1:56" x14ac:dyDescent="0.25">
      <c r="A336" s="62" t="s">
        <v>1490</v>
      </c>
      <c r="B336" s="63"/>
      <c r="C336" s="63"/>
      <c r="D336" s="64"/>
      <c r="E336" s="66"/>
      <c r="F336" s="109" t="s">
        <v>9263</v>
      </c>
      <c r="G336" s="63"/>
      <c r="H336" s="67"/>
      <c r="I336" s="68"/>
      <c r="J336" s="68"/>
      <c r="K336" s="67" t="s">
        <v>12613</v>
      </c>
      <c r="L336" s="71"/>
      <c r="M336" s="72">
        <v>6355.16748046875</v>
      </c>
      <c r="N336" s="72">
        <v>6453.89697265625</v>
      </c>
      <c r="O336" s="73"/>
      <c r="P336" s="74"/>
      <c r="Q336" s="74"/>
      <c r="R336" s="98"/>
      <c r="S336" s="48">
        <v>1</v>
      </c>
      <c r="T336" s="48">
        <v>0</v>
      </c>
      <c r="U336" s="98"/>
      <c r="V336" s="50"/>
      <c r="W336" s="50"/>
      <c r="X336" s="50"/>
      <c r="Y336" s="50"/>
      <c r="Z336" s="49"/>
      <c r="AA336" s="69">
        <v>336</v>
      </c>
      <c r="AB3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36" s="70"/>
      <c r="AD336" s="86">
        <v>261</v>
      </c>
      <c r="AE336" s="86">
        <v>386</v>
      </c>
      <c r="AF336" s="86">
        <v>5219</v>
      </c>
      <c r="AG336" s="86">
        <v>16143</v>
      </c>
      <c r="AH336" s="86"/>
      <c r="AI336" s="86" t="s">
        <v>7207</v>
      </c>
      <c r="AJ336" s="86" t="s">
        <v>8328</v>
      </c>
      <c r="AK336" s="86"/>
      <c r="AL336" s="86"/>
      <c r="AM336" s="89">
        <v>43203.595358796294</v>
      </c>
      <c r="AN336" s="86" t="s">
        <v>10559</v>
      </c>
      <c r="AO336" s="93" t="s">
        <v>10893</v>
      </c>
      <c r="AP336" s="86" t="s">
        <v>65</v>
      </c>
      <c r="AQ336" s="48"/>
      <c r="AR336" s="49"/>
      <c r="AS336" s="48"/>
      <c r="AT336" s="49"/>
      <c r="AU336" s="48"/>
      <c r="AV336" s="49"/>
      <c r="AW336" s="48"/>
      <c r="AX336" s="49"/>
      <c r="AY336" s="48"/>
      <c r="AZ336" s="2"/>
      <c r="BA336" s="3"/>
      <c r="BB336" s="3"/>
      <c r="BC336" s="3"/>
      <c r="BD336" s="3"/>
    </row>
    <row r="337" spans="1:56" x14ac:dyDescent="0.25">
      <c r="A337" s="62" t="s">
        <v>1491</v>
      </c>
      <c r="B337" s="63"/>
      <c r="C337" s="63"/>
      <c r="D337" s="64"/>
      <c r="E337" s="66"/>
      <c r="F337" s="109" t="s">
        <v>9264</v>
      </c>
      <c r="G337" s="63"/>
      <c r="H337" s="67"/>
      <c r="I337" s="68"/>
      <c r="J337" s="68"/>
      <c r="K337" s="67" t="s">
        <v>12614</v>
      </c>
      <c r="L337" s="71"/>
      <c r="M337" s="72">
        <v>5130.2001953125</v>
      </c>
      <c r="N337" s="72">
        <v>4935.5380859375</v>
      </c>
      <c r="O337" s="73"/>
      <c r="P337" s="74"/>
      <c r="Q337" s="74"/>
      <c r="R337" s="98"/>
      <c r="S337" s="48">
        <v>1</v>
      </c>
      <c r="T337" s="48">
        <v>0</v>
      </c>
      <c r="U337" s="98"/>
      <c r="V337" s="50"/>
      <c r="W337" s="50"/>
      <c r="X337" s="50"/>
      <c r="Y337" s="50"/>
      <c r="Z337" s="49"/>
      <c r="AA337" s="69">
        <v>337</v>
      </c>
      <c r="AB3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37" s="70"/>
      <c r="AD337" s="86">
        <v>410</v>
      </c>
      <c r="AE337" s="86">
        <v>45056</v>
      </c>
      <c r="AF337" s="86">
        <v>674</v>
      </c>
      <c r="AG337" s="86">
        <v>10686</v>
      </c>
      <c r="AH337" s="86"/>
      <c r="AI337" s="86" t="s">
        <v>7208</v>
      </c>
      <c r="AJ337" s="86" t="s">
        <v>8202</v>
      </c>
      <c r="AK337" s="86"/>
      <c r="AL337" s="86"/>
      <c r="AM337" s="89">
        <v>43508.499884259261</v>
      </c>
      <c r="AN337" s="86" t="s">
        <v>10559</v>
      </c>
      <c r="AO337" s="93" t="s">
        <v>10894</v>
      </c>
      <c r="AP337" s="86" t="s">
        <v>65</v>
      </c>
      <c r="AQ337" s="48"/>
      <c r="AR337" s="49"/>
      <c r="AS337" s="48"/>
      <c r="AT337" s="49"/>
      <c r="AU337" s="48"/>
      <c r="AV337" s="49"/>
      <c r="AW337" s="48"/>
      <c r="AX337" s="49"/>
      <c r="AY337" s="48"/>
      <c r="AZ337" s="2"/>
      <c r="BA337" s="3"/>
      <c r="BB337" s="3"/>
      <c r="BC337" s="3"/>
      <c r="BD337" s="3"/>
    </row>
    <row r="338" spans="1:56" x14ac:dyDescent="0.25">
      <c r="A338" s="62" t="s">
        <v>1492</v>
      </c>
      <c r="B338" s="63"/>
      <c r="C338" s="63"/>
      <c r="D338" s="64"/>
      <c r="E338" s="66"/>
      <c r="F338" s="109" t="s">
        <v>9265</v>
      </c>
      <c r="G338" s="63"/>
      <c r="H338" s="67"/>
      <c r="I338" s="68"/>
      <c r="J338" s="68"/>
      <c r="K338" s="67" t="s">
        <v>12615</v>
      </c>
      <c r="L338" s="71"/>
      <c r="M338" s="72">
        <v>6460.7841796875</v>
      </c>
      <c r="N338" s="72">
        <v>6296.21337890625</v>
      </c>
      <c r="O338" s="73"/>
      <c r="P338" s="74"/>
      <c r="Q338" s="74"/>
      <c r="R338" s="98"/>
      <c r="S338" s="48">
        <v>1</v>
      </c>
      <c r="T338" s="48">
        <v>0</v>
      </c>
      <c r="U338" s="98"/>
      <c r="V338" s="50"/>
      <c r="W338" s="50"/>
      <c r="X338" s="50"/>
      <c r="Y338" s="50"/>
      <c r="Z338" s="49"/>
      <c r="AA338" s="69">
        <v>338</v>
      </c>
      <c r="AB3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38" s="70"/>
      <c r="AD338" s="86">
        <v>112</v>
      </c>
      <c r="AE338" s="86">
        <v>28</v>
      </c>
      <c r="AF338" s="86">
        <v>308</v>
      </c>
      <c r="AG338" s="86">
        <v>1240</v>
      </c>
      <c r="AH338" s="86"/>
      <c r="AI338" s="86" t="s">
        <v>7209</v>
      </c>
      <c r="AJ338" s="86" t="s">
        <v>8247</v>
      </c>
      <c r="AK338" s="86"/>
      <c r="AL338" s="86"/>
      <c r="AM338" s="89">
        <v>43982.703449074077</v>
      </c>
      <c r="AN338" s="86" t="s">
        <v>10559</v>
      </c>
      <c r="AO338" s="93" t="s">
        <v>10895</v>
      </c>
      <c r="AP338" s="86" t="s">
        <v>65</v>
      </c>
      <c r="AQ338" s="48"/>
      <c r="AR338" s="49"/>
      <c r="AS338" s="48"/>
      <c r="AT338" s="49"/>
      <c r="AU338" s="48"/>
      <c r="AV338" s="49"/>
      <c r="AW338" s="48"/>
      <c r="AX338" s="49"/>
      <c r="AY338" s="48"/>
      <c r="AZ338" s="2"/>
      <c r="BA338" s="3"/>
      <c r="BB338" s="3"/>
      <c r="BC338" s="3"/>
      <c r="BD338" s="3"/>
    </row>
    <row r="339" spans="1:56" x14ac:dyDescent="0.25">
      <c r="A339" s="62" t="s">
        <v>376</v>
      </c>
      <c r="B339" s="63"/>
      <c r="C339" s="63"/>
      <c r="D339" s="64"/>
      <c r="E339" s="66"/>
      <c r="F339" s="109" t="s">
        <v>9266</v>
      </c>
      <c r="G339" s="63"/>
      <c r="H339" s="67"/>
      <c r="I339" s="68"/>
      <c r="J339" s="68"/>
      <c r="K339" s="67" t="s">
        <v>12616</v>
      </c>
      <c r="L339" s="71"/>
      <c r="M339" s="72">
        <v>6551.90185546875</v>
      </c>
      <c r="N339" s="72">
        <v>3984.325927734375</v>
      </c>
      <c r="O339" s="73"/>
      <c r="P339" s="74"/>
      <c r="Q339" s="74"/>
      <c r="R339" s="98"/>
      <c r="S339" s="48">
        <v>2</v>
      </c>
      <c r="T339" s="48">
        <v>1</v>
      </c>
      <c r="U339" s="98"/>
      <c r="V339" s="50"/>
      <c r="W339" s="50"/>
      <c r="X339" s="50"/>
      <c r="Y339" s="50"/>
      <c r="Z339" s="49"/>
      <c r="AA339" s="69">
        <v>339</v>
      </c>
      <c r="AB3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39" s="70"/>
      <c r="AD339" s="86">
        <v>44</v>
      </c>
      <c r="AE339" s="86">
        <v>11</v>
      </c>
      <c r="AF339" s="86">
        <v>1110</v>
      </c>
      <c r="AG339" s="86">
        <v>459</v>
      </c>
      <c r="AH339" s="86"/>
      <c r="AI339" s="86" t="s">
        <v>7210</v>
      </c>
      <c r="AJ339" s="86" t="s">
        <v>8329</v>
      </c>
      <c r="AK339" s="86"/>
      <c r="AL339" s="86"/>
      <c r="AM339" s="89">
        <v>43912.222881944443</v>
      </c>
      <c r="AN339" s="86" t="s">
        <v>10559</v>
      </c>
      <c r="AO339" s="93" t="s">
        <v>10896</v>
      </c>
      <c r="AP339" s="86" t="s">
        <v>66</v>
      </c>
      <c r="AQ339" s="48">
        <v>0</v>
      </c>
      <c r="AR339" s="49">
        <v>0</v>
      </c>
      <c r="AS339" s="48">
        <v>0</v>
      </c>
      <c r="AT339" s="49">
        <v>0</v>
      </c>
      <c r="AU339" s="48">
        <v>0</v>
      </c>
      <c r="AV339" s="49">
        <v>0</v>
      </c>
      <c r="AW339" s="48">
        <v>7</v>
      </c>
      <c r="AX339" s="49">
        <v>100</v>
      </c>
      <c r="AY339" s="48">
        <v>7</v>
      </c>
      <c r="AZ339" s="2"/>
      <c r="BA339" s="3"/>
      <c r="BB339" s="3"/>
      <c r="BC339" s="3"/>
      <c r="BD339" s="3"/>
    </row>
    <row r="340" spans="1:56" x14ac:dyDescent="0.25">
      <c r="A340" s="62" t="s">
        <v>1493</v>
      </c>
      <c r="B340" s="63"/>
      <c r="C340" s="63"/>
      <c r="D340" s="64"/>
      <c r="E340" s="66"/>
      <c r="F340" s="109" t="s">
        <v>9267</v>
      </c>
      <c r="G340" s="63"/>
      <c r="H340" s="67"/>
      <c r="I340" s="68"/>
      <c r="J340" s="68"/>
      <c r="K340" s="67" t="s">
        <v>12617</v>
      </c>
      <c r="L340" s="71"/>
      <c r="M340" s="72">
        <v>6685.86328125</v>
      </c>
      <c r="N340" s="72">
        <v>4827.29150390625</v>
      </c>
      <c r="O340" s="73"/>
      <c r="P340" s="74"/>
      <c r="Q340" s="74"/>
      <c r="R340" s="98"/>
      <c r="S340" s="48">
        <v>2</v>
      </c>
      <c r="T340" s="48">
        <v>0</v>
      </c>
      <c r="U340" s="98"/>
      <c r="V340" s="50"/>
      <c r="W340" s="50"/>
      <c r="X340" s="50"/>
      <c r="Y340" s="50"/>
      <c r="Z340" s="49"/>
      <c r="AA340" s="69">
        <v>340</v>
      </c>
      <c r="AB3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40" s="70"/>
      <c r="AD340" s="86">
        <v>70</v>
      </c>
      <c r="AE340" s="86">
        <v>15</v>
      </c>
      <c r="AF340" s="86">
        <v>1699</v>
      </c>
      <c r="AG340" s="86">
        <v>1297</v>
      </c>
      <c r="AH340" s="86"/>
      <c r="AI340" s="86"/>
      <c r="AJ340" s="86"/>
      <c r="AK340" s="86"/>
      <c r="AL340" s="86"/>
      <c r="AM340" s="89">
        <v>43585.729085648149</v>
      </c>
      <c r="AN340" s="86" t="s">
        <v>10559</v>
      </c>
      <c r="AO340" s="93" t="s">
        <v>10897</v>
      </c>
      <c r="AP340" s="86" t="s">
        <v>65</v>
      </c>
      <c r="AQ340" s="48"/>
      <c r="AR340" s="49"/>
      <c r="AS340" s="48"/>
      <c r="AT340" s="49"/>
      <c r="AU340" s="48"/>
      <c r="AV340" s="49"/>
      <c r="AW340" s="48"/>
      <c r="AX340" s="49"/>
      <c r="AY340" s="48"/>
      <c r="AZ340" s="2"/>
      <c r="BA340" s="3"/>
      <c r="BB340" s="3"/>
      <c r="BC340" s="3"/>
      <c r="BD340" s="3"/>
    </row>
    <row r="341" spans="1:56" x14ac:dyDescent="0.25">
      <c r="A341" s="62" t="s">
        <v>1494</v>
      </c>
      <c r="B341" s="63"/>
      <c r="C341" s="63"/>
      <c r="D341" s="64"/>
      <c r="E341" s="66"/>
      <c r="F341" s="109" t="s">
        <v>9268</v>
      </c>
      <c r="G341" s="63"/>
      <c r="H341" s="67"/>
      <c r="I341" s="68"/>
      <c r="J341" s="68"/>
      <c r="K341" s="67" t="s">
        <v>12618</v>
      </c>
      <c r="L341" s="71"/>
      <c r="M341" s="72">
        <v>6681.4814453125</v>
      </c>
      <c r="N341" s="72">
        <v>5737.2705078125</v>
      </c>
      <c r="O341" s="73"/>
      <c r="P341" s="74"/>
      <c r="Q341" s="74"/>
      <c r="R341" s="98"/>
      <c r="S341" s="48">
        <v>4</v>
      </c>
      <c r="T341" s="48">
        <v>0</v>
      </c>
      <c r="U341" s="98"/>
      <c r="V341" s="50"/>
      <c r="W341" s="50"/>
      <c r="X341" s="50"/>
      <c r="Y341" s="50"/>
      <c r="Z341" s="49"/>
      <c r="AA341" s="69">
        <v>341</v>
      </c>
      <c r="AB3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41" s="70"/>
      <c r="AD341" s="86">
        <v>156</v>
      </c>
      <c r="AE341" s="86">
        <v>29</v>
      </c>
      <c r="AF341" s="86">
        <v>180</v>
      </c>
      <c r="AG341" s="86">
        <v>422</v>
      </c>
      <c r="AH341" s="86"/>
      <c r="AI341" s="86" t="s">
        <v>7211</v>
      </c>
      <c r="AJ341" s="86" t="s">
        <v>8330</v>
      </c>
      <c r="AK341" s="86"/>
      <c r="AL341" s="86"/>
      <c r="AM341" s="89">
        <v>41532.445023148146</v>
      </c>
      <c r="AN341" s="86" t="s">
        <v>10559</v>
      </c>
      <c r="AO341" s="93" t="s">
        <v>10898</v>
      </c>
      <c r="AP341" s="86" t="s">
        <v>65</v>
      </c>
      <c r="AQ341" s="48"/>
      <c r="AR341" s="49"/>
      <c r="AS341" s="48"/>
      <c r="AT341" s="49"/>
      <c r="AU341" s="48"/>
      <c r="AV341" s="49"/>
      <c r="AW341" s="48"/>
      <c r="AX341" s="49"/>
      <c r="AY341" s="48"/>
      <c r="AZ341" s="2"/>
      <c r="BA341" s="3"/>
      <c r="BB341" s="3"/>
      <c r="BC341" s="3"/>
      <c r="BD341" s="3"/>
    </row>
    <row r="342" spans="1:56" x14ac:dyDescent="0.25">
      <c r="A342" s="62" t="s">
        <v>1495</v>
      </c>
      <c r="B342" s="63"/>
      <c r="C342" s="63"/>
      <c r="D342" s="64"/>
      <c r="E342" s="66"/>
      <c r="F342" s="109" t="s">
        <v>9269</v>
      </c>
      <c r="G342" s="63"/>
      <c r="H342" s="67"/>
      <c r="I342" s="68"/>
      <c r="J342" s="68"/>
      <c r="K342" s="67" t="s">
        <v>12619</v>
      </c>
      <c r="L342" s="71"/>
      <c r="M342" s="72">
        <v>6721.619140625</v>
      </c>
      <c r="N342" s="72">
        <v>4573.02734375</v>
      </c>
      <c r="O342" s="73"/>
      <c r="P342" s="74"/>
      <c r="Q342" s="74"/>
      <c r="R342" s="98"/>
      <c r="S342" s="48">
        <v>2</v>
      </c>
      <c r="T342" s="48">
        <v>0</v>
      </c>
      <c r="U342" s="98"/>
      <c r="V342" s="50"/>
      <c r="W342" s="50"/>
      <c r="X342" s="50"/>
      <c r="Y342" s="50"/>
      <c r="Z342" s="49"/>
      <c r="AA342" s="69">
        <v>342</v>
      </c>
      <c r="AB3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42" s="70"/>
      <c r="AD342" s="86">
        <v>235</v>
      </c>
      <c r="AE342" s="86">
        <v>56</v>
      </c>
      <c r="AF342" s="86">
        <v>138</v>
      </c>
      <c r="AG342" s="86">
        <v>1986</v>
      </c>
      <c r="AH342" s="86"/>
      <c r="AI342" s="86" t="s">
        <v>7212</v>
      </c>
      <c r="AJ342" s="86" t="s">
        <v>8329</v>
      </c>
      <c r="AK342" s="86"/>
      <c r="AL342" s="86"/>
      <c r="AM342" s="89">
        <v>42000.390509259261</v>
      </c>
      <c r="AN342" s="86" t="s">
        <v>10559</v>
      </c>
      <c r="AO342" s="93" t="s">
        <v>10899</v>
      </c>
      <c r="AP342" s="86" t="s">
        <v>65</v>
      </c>
      <c r="AQ342" s="48"/>
      <c r="AR342" s="49"/>
      <c r="AS342" s="48"/>
      <c r="AT342" s="49"/>
      <c r="AU342" s="48"/>
      <c r="AV342" s="49"/>
      <c r="AW342" s="48"/>
      <c r="AX342" s="49"/>
      <c r="AY342" s="48"/>
      <c r="AZ342" s="2"/>
      <c r="BA342" s="3"/>
      <c r="BB342" s="3"/>
      <c r="BC342" s="3"/>
      <c r="BD342" s="3"/>
    </row>
    <row r="343" spans="1:56" x14ac:dyDescent="0.25">
      <c r="A343" s="62" t="s">
        <v>364</v>
      </c>
      <c r="B343" s="63"/>
      <c r="C343" s="63"/>
      <c r="D343" s="64"/>
      <c r="E343" s="66"/>
      <c r="F343" s="109" t="s">
        <v>9270</v>
      </c>
      <c r="G343" s="63"/>
      <c r="H343" s="67"/>
      <c r="I343" s="68"/>
      <c r="J343" s="68"/>
      <c r="K343" s="67" t="s">
        <v>12620</v>
      </c>
      <c r="L343" s="71"/>
      <c r="M343" s="72">
        <v>4467.10498046875</v>
      </c>
      <c r="N343" s="72">
        <v>4815.1796875</v>
      </c>
      <c r="O343" s="73"/>
      <c r="P343" s="74"/>
      <c r="Q343" s="74"/>
      <c r="R343" s="98"/>
      <c r="S343" s="48">
        <v>0</v>
      </c>
      <c r="T343" s="48">
        <v>11</v>
      </c>
      <c r="U343" s="98"/>
      <c r="V343" s="50"/>
      <c r="W343" s="50"/>
      <c r="X343" s="50"/>
      <c r="Y343" s="50"/>
      <c r="Z343" s="49"/>
      <c r="AA343" s="69">
        <v>343</v>
      </c>
      <c r="AB3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43" s="70"/>
      <c r="AD343" s="86">
        <v>45</v>
      </c>
      <c r="AE343" s="86">
        <v>8</v>
      </c>
      <c r="AF343" s="86">
        <v>681</v>
      </c>
      <c r="AG343" s="86">
        <v>614</v>
      </c>
      <c r="AH343" s="86"/>
      <c r="AI343" s="86"/>
      <c r="AJ343" s="86"/>
      <c r="AK343" s="86"/>
      <c r="AL343" s="86"/>
      <c r="AM343" s="89">
        <v>43981.716979166667</v>
      </c>
      <c r="AN343" s="86" t="s">
        <v>10559</v>
      </c>
      <c r="AO343" s="93" t="s">
        <v>10900</v>
      </c>
      <c r="AP343" s="86" t="s">
        <v>66</v>
      </c>
      <c r="AQ343" s="48">
        <v>0</v>
      </c>
      <c r="AR343" s="49">
        <v>0</v>
      </c>
      <c r="AS343" s="48">
        <v>0</v>
      </c>
      <c r="AT343" s="49">
        <v>0</v>
      </c>
      <c r="AU343" s="48">
        <v>0</v>
      </c>
      <c r="AV343" s="49">
        <v>0</v>
      </c>
      <c r="AW343" s="48">
        <v>155</v>
      </c>
      <c r="AX343" s="49">
        <v>100</v>
      </c>
      <c r="AY343" s="48">
        <v>155</v>
      </c>
      <c r="AZ343" s="2"/>
      <c r="BA343" s="3"/>
      <c r="BB343" s="3"/>
      <c r="BC343" s="3"/>
      <c r="BD343" s="3"/>
    </row>
    <row r="344" spans="1:56" x14ac:dyDescent="0.25">
      <c r="A344" s="62" t="s">
        <v>1496</v>
      </c>
      <c r="B344" s="63"/>
      <c r="C344" s="63"/>
      <c r="D344" s="64"/>
      <c r="E344" s="66"/>
      <c r="F344" s="109" t="s">
        <v>9271</v>
      </c>
      <c r="G344" s="63"/>
      <c r="H344" s="67"/>
      <c r="I344" s="68"/>
      <c r="J344" s="68"/>
      <c r="K344" s="67" t="s">
        <v>12621</v>
      </c>
      <c r="L344" s="71"/>
      <c r="M344" s="72">
        <v>3986.224365234375</v>
      </c>
      <c r="N344" s="72">
        <v>4827.0791015625</v>
      </c>
      <c r="O344" s="73"/>
      <c r="P344" s="74"/>
      <c r="Q344" s="74"/>
      <c r="R344" s="98"/>
      <c r="S344" s="48">
        <v>3</v>
      </c>
      <c r="T344" s="48">
        <v>0</v>
      </c>
      <c r="U344" s="98"/>
      <c r="V344" s="50"/>
      <c r="W344" s="50"/>
      <c r="X344" s="50"/>
      <c r="Y344" s="50"/>
      <c r="Z344" s="49"/>
      <c r="AA344" s="69">
        <v>344</v>
      </c>
      <c r="AB3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44" s="70"/>
      <c r="AD344" s="86">
        <v>4</v>
      </c>
      <c r="AE344" s="86">
        <v>3</v>
      </c>
      <c r="AF344" s="86">
        <v>51</v>
      </c>
      <c r="AG344" s="86">
        <v>2</v>
      </c>
      <c r="AH344" s="86"/>
      <c r="AI344" s="86"/>
      <c r="AJ344" s="86"/>
      <c r="AK344" s="86"/>
      <c r="AL344" s="86"/>
      <c r="AM344" s="89">
        <v>44077.306168981479</v>
      </c>
      <c r="AN344" s="86" t="s">
        <v>10559</v>
      </c>
      <c r="AO344" s="93" t="s">
        <v>10901</v>
      </c>
      <c r="AP344" s="86" t="s">
        <v>65</v>
      </c>
      <c r="AQ344" s="48"/>
      <c r="AR344" s="49"/>
      <c r="AS344" s="48"/>
      <c r="AT344" s="49"/>
      <c r="AU344" s="48"/>
      <c r="AV344" s="49"/>
      <c r="AW344" s="48"/>
      <c r="AX344" s="49"/>
      <c r="AY344" s="48"/>
      <c r="AZ344" s="2"/>
      <c r="BA344" s="3"/>
      <c r="BB344" s="3"/>
      <c r="BC344" s="3"/>
      <c r="BD344" s="3"/>
    </row>
    <row r="345" spans="1:56" x14ac:dyDescent="0.25">
      <c r="A345" s="62" t="s">
        <v>365</v>
      </c>
      <c r="B345" s="63"/>
      <c r="C345" s="63"/>
      <c r="D345" s="64"/>
      <c r="E345" s="66"/>
      <c r="F345" s="109" t="s">
        <v>9272</v>
      </c>
      <c r="G345" s="63"/>
      <c r="H345" s="67"/>
      <c r="I345" s="68"/>
      <c r="J345" s="68"/>
      <c r="K345" s="67" t="s">
        <v>12622</v>
      </c>
      <c r="L345" s="71"/>
      <c r="M345" s="72">
        <v>3463.570556640625</v>
      </c>
      <c r="N345" s="72">
        <v>4138.83935546875</v>
      </c>
      <c r="O345" s="73"/>
      <c r="P345" s="74"/>
      <c r="Q345" s="74"/>
      <c r="R345" s="98"/>
      <c r="S345" s="48">
        <v>0</v>
      </c>
      <c r="T345" s="48">
        <v>1</v>
      </c>
      <c r="U345" s="98"/>
      <c r="V345" s="50"/>
      <c r="W345" s="50"/>
      <c r="X345" s="50"/>
      <c r="Y345" s="50"/>
      <c r="Z345" s="49"/>
      <c r="AA345" s="69">
        <v>345</v>
      </c>
      <c r="AB3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45" s="70"/>
      <c r="AD345" s="86">
        <v>47</v>
      </c>
      <c r="AE345" s="86">
        <v>8</v>
      </c>
      <c r="AF345" s="86">
        <v>677</v>
      </c>
      <c r="AG345" s="86">
        <v>32</v>
      </c>
      <c r="AH345" s="86"/>
      <c r="AI345" s="86"/>
      <c r="AJ345" s="86"/>
      <c r="AK345" s="86"/>
      <c r="AL345" s="86"/>
      <c r="AM345" s="89">
        <v>44065.378981481481</v>
      </c>
      <c r="AN345" s="86" t="s">
        <v>10559</v>
      </c>
      <c r="AO345" s="93" t="s">
        <v>10902</v>
      </c>
      <c r="AP345" s="86" t="s">
        <v>66</v>
      </c>
      <c r="AQ345" s="48">
        <v>0</v>
      </c>
      <c r="AR345" s="49">
        <v>0</v>
      </c>
      <c r="AS345" s="48">
        <v>0</v>
      </c>
      <c r="AT345" s="49">
        <v>0</v>
      </c>
      <c r="AU345" s="48">
        <v>0</v>
      </c>
      <c r="AV345" s="49">
        <v>0</v>
      </c>
      <c r="AW345" s="48">
        <v>48</v>
      </c>
      <c r="AX345" s="49">
        <v>100</v>
      </c>
      <c r="AY345" s="48">
        <v>48</v>
      </c>
      <c r="AZ345" s="2"/>
      <c r="BA345" s="3"/>
      <c r="BB345" s="3"/>
      <c r="BC345" s="3"/>
      <c r="BD345" s="3"/>
    </row>
    <row r="346" spans="1:56" x14ac:dyDescent="0.25">
      <c r="A346" s="62" t="s">
        <v>366</v>
      </c>
      <c r="B346" s="63"/>
      <c r="C346" s="63"/>
      <c r="D346" s="64"/>
      <c r="E346" s="66"/>
      <c r="F346" s="109" t="s">
        <v>9273</v>
      </c>
      <c r="G346" s="63"/>
      <c r="H346" s="67"/>
      <c r="I346" s="68"/>
      <c r="J346" s="68"/>
      <c r="K346" s="67" t="s">
        <v>12623</v>
      </c>
      <c r="L346" s="71"/>
      <c r="M346" s="72">
        <v>5587.8935546875</v>
      </c>
      <c r="N346" s="72">
        <v>4092.809326171875</v>
      </c>
      <c r="O346" s="73"/>
      <c r="P346" s="74"/>
      <c r="Q346" s="74"/>
      <c r="R346" s="98"/>
      <c r="S346" s="48">
        <v>0</v>
      </c>
      <c r="T346" s="48">
        <v>10</v>
      </c>
      <c r="U346" s="98"/>
      <c r="V346" s="50"/>
      <c r="W346" s="50"/>
      <c r="X346" s="50"/>
      <c r="Y346" s="50"/>
      <c r="Z346" s="49"/>
      <c r="AA346" s="69">
        <v>346</v>
      </c>
      <c r="AB3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46" s="70"/>
      <c r="AD346" s="86">
        <v>27</v>
      </c>
      <c r="AE346" s="86">
        <v>5</v>
      </c>
      <c r="AF346" s="86">
        <v>52</v>
      </c>
      <c r="AG346" s="86">
        <v>0</v>
      </c>
      <c r="AH346" s="86"/>
      <c r="AI346" s="86"/>
      <c r="AJ346" s="86"/>
      <c r="AK346" s="86"/>
      <c r="AL346" s="86"/>
      <c r="AM346" s="89">
        <v>42549.466111111113</v>
      </c>
      <c r="AN346" s="86" t="s">
        <v>10559</v>
      </c>
      <c r="AO346" s="93" t="s">
        <v>10903</v>
      </c>
      <c r="AP346" s="86" t="s">
        <v>66</v>
      </c>
      <c r="AQ346" s="48">
        <v>4</v>
      </c>
      <c r="AR346" s="49">
        <v>12.5</v>
      </c>
      <c r="AS346" s="48">
        <v>2</v>
      </c>
      <c r="AT346" s="49">
        <v>6.25</v>
      </c>
      <c r="AU346" s="48">
        <v>0</v>
      </c>
      <c r="AV346" s="49">
        <v>0</v>
      </c>
      <c r="AW346" s="48">
        <v>26</v>
      </c>
      <c r="AX346" s="49">
        <v>81.25</v>
      </c>
      <c r="AY346" s="48">
        <v>32</v>
      </c>
      <c r="AZ346" s="2"/>
      <c r="BA346" s="3"/>
      <c r="BB346" s="3"/>
      <c r="BC346" s="3"/>
      <c r="BD346" s="3"/>
    </row>
    <row r="347" spans="1:56" x14ac:dyDescent="0.25">
      <c r="A347" s="62" t="s">
        <v>1497</v>
      </c>
      <c r="B347" s="63"/>
      <c r="C347" s="63"/>
      <c r="D347" s="64"/>
      <c r="E347" s="66"/>
      <c r="F347" s="109" t="s">
        <v>9274</v>
      </c>
      <c r="G347" s="63"/>
      <c r="H347" s="67"/>
      <c r="I347" s="68"/>
      <c r="J347" s="68"/>
      <c r="K347" s="67" t="s">
        <v>12624</v>
      </c>
      <c r="L347" s="71"/>
      <c r="M347" s="72">
        <v>6358.05712890625</v>
      </c>
      <c r="N347" s="72">
        <v>3911.591552734375</v>
      </c>
      <c r="O347" s="73"/>
      <c r="P347" s="74"/>
      <c r="Q347" s="74"/>
      <c r="R347" s="98"/>
      <c r="S347" s="48">
        <v>1</v>
      </c>
      <c r="T347" s="48">
        <v>0</v>
      </c>
      <c r="U347" s="98"/>
      <c r="V347" s="50"/>
      <c r="W347" s="50"/>
      <c r="X347" s="50"/>
      <c r="Y347" s="50"/>
      <c r="Z347" s="49"/>
      <c r="AA347" s="69">
        <v>347</v>
      </c>
      <c r="AB3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47" s="70"/>
      <c r="AD347" s="86">
        <v>421</v>
      </c>
      <c r="AE347" s="86">
        <v>83627</v>
      </c>
      <c r="AF347" s="86">
        <v>18906</v>
      </c>
      <c r="AG347" s="86">
        <v>7438</v>
      </c>
      <c r="AH347" s="86"/>
      <c r="AI347" s="86" t="s">
        <v>7213</v>
      </c>
      <c r="AJ347" s="86" t="s">
        <v>8331</v>
      </c>
      <c r="AK347" s="86"/>
      <c r="AL347" s="86"/>
      <c r="AM347" s="89">
        <v>39995.778136574074</v>
      </c>
      <c r="AN347" s="86" t="s">
        <v>10559</v>
      </c>
      <c r="AO347" s="93" t="s">
        <v>10904</v>
      </c>
      <c r="AP347" s="86" t="s">
        <v>65</v>
      </c>
      <c r="AQ347" s="48"/>
      <c r="AR347" s="49"/>
      <c r="AS347" s="48"/>
      <c r="AT347" s="49"/>
      <c r="AU347" s="48"/>
      <c r="AV347" s="49"/>
      <c r="AW347" s="48"/>
      <c r="AX347" s="49"/>
      <c r="AY347" s="48"/>
      <c r="AZ347" s="2"/>
      <c r="BA347" s="3"/>
      <c r="BB347" s="3"/>
      <c r="BC347" s="3"/>
      <c r="BD347" s="3"/>
    </row>
    <row r="348" spans="1:56" x14ac:dyDescent="0.25">
      <c r="A348" s="62" t="s">
        <v>1498</v>
      </c>
      <c r="B348" s="63"/>
      <c r="C348" s="63"/>
      <c r="D348" s="64"/>
      <c r="E348" s="66"/>
      <c r="F348" s="109" t="s">
        <v>9275</v>
      </c>
      <c r="G348" s="63"/>
      <c r="H348" s="67"/>
      <c r="I348" s="68"/>
      <c r="J348" s="68"/>
      <c r="K348" s="67" t="s">
        <v>12625</v>
      </c>
      <c r="L348" s="71"/>
      <c r="M348" s="72">
        <v>6047.06689453125</v>
      </c>
      <c r="N348" s="72">
        <v>3431.828125</v>
      </c>
      <c r="O348" s="73"/>
      <c r="P348" s="74"/>
      <c r="Q348" s="74"/>
      <c r="R348" s="98"/>
      <c r="S348" s="48">
        <v>1</v>
      </c>
      <c r="T348" s="48">
        <v>0</v>
      </c>
      <c r="U348" s="98"/>
      <c r="V348" s="50"/>
      <c r="W348" s="50"/>
      <c r="X348" s="50"/>
      <c r="Y348" s="50"/>
      <c r="Z348" s="49"/>
      <c r="AA348" s="69">
        <v>348</v>
      </c>
      <c r="AB3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48" s="70"/>
      <c r="AD348" s="86">
        <v>1163</v>
      </c>
      <c r="AE348" s="86">
        <v>283116</v>
      </c>
      <c r="AF348" s="86">
        <v>24108</v>
      </c>
      <c r="AG348" s="86">
        <v>17334</v>
      </c>
      <c r="AH348" s="86"/>
      <c r="AI348" s="86" t="s">
        <v>7214</v>
      </c>
      <c r="AJ348" s="86"/>
      <c r="AK348" s="86"/>
      <c r="AL348" s="86"/>
      <c r="AM348" s="89">
        <v>40077.857083333336</v>
      </c>
      <c r="AN348" s="86" t="s">
        <v>10559</v>
      </c>
      <c r="AO348" s="93" t="s">
        <v>10905</v>
      </c>
      <c r="AP348" s="86" t="s">
        <v>65</v>
      </c>
      <c r="AQ348" s="48"/>
      <c r="AR348" s="49"/>
      <c r="AS348" s="48"/>
      <c r="AT348" s="49"/>
      <c r="AU348" s="48"/>
      <c r="AV348" s="49"/>
      <c r="AW348" s="48"/>
      <c r="AX348" s="49"/>
      <c r="AY348" s="48"/>
      <c r="AZ348" s="2"/>
      <c r="BA348" s="3"/>
      <c r="BB348" s="3"/>
      <c r="BC348" s="3"/>
      <c r="BD348" s="3"/>
    </row>
    <row r="349" spans="1:56" x14ac:dyDescent="0.25">
      <c r="A349" s="62" t="s">
        <v>1499</v>
      </c>
      <c r="B349" s="63"/>
      <c r="C349" s="63"/>
      <c r="D349" s="64"/>
      <c r="E349" s="66"/>
      <c r="F349" s="109" t="s">
        <v>9276</v>
      </c>
      <c r="G349" s="63"/>
      <c r="H349" s="67"/>
      <c r="I349" s="68"/>
      <c r="J349" s="68"/>
      <c r="K349" s="67" t="s">
        <v>12626</v>
      </c>
      <c r="L349" s="71"/>
      <c r="M349" s="72">
        <v>5063.5546875</v>
      </c>
      <c r="N349" s="72">
        <v>5207.72802734375</v>
      </c>
      <c r="O349" s="73"/>
      <c r="P349" s="74"/>
      <c r="Q349" s="74"/>
      <c r="R349" s="98"/>
      <c r="S349" s="48">
        <v>1</v>
      </c>
      <c r="T349" s="48">
        <v>0</v>
      </c>
      <c r="U349" s="98"/>
      <c r="V349" s="50"/>
      <c r="W349" s="50"/>
      <c r="X349" s="50"/>
      <c r="Y349" s="50"/>
      <c r="Z349" s="49"/>
      <c r="AA349" s="69">
        <v>349</v>
      </c>
      <c r="AB3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49" s="70"/>
      <c r="AD349" s="86">
        <v>5312</v>
      </c>
      <c r="AE349" s="86">
        <v>131657</v>
      </c>
      <c r="AF349" s="86">
        <v>8928</v>
      </c>
      <c r="AG349" s="86">
        <v>19986</v>
      </c>
      <c r="AH349" s="86"/>
      <c r="AI349" s="86" t="s">
        <v>7215</v>
      </c>
      <c r="AJ349" s="86"/>
      <c r="AK349" s="93" t="s">
        <v>8769</v>
      </c>
      <c r="AL349" s="86"/>
      <c r="AM349" s="89">
        <v>39889.365266203706</v>
      </c>
      <c r="AN349" s="86" t="s">
        <v>10559</v>
      </c>
      <c r="AO349" s="93" t="s">
        <v>10906</v>
      </c>
      <c r="AP349" s="86" t="s">
        <v>65</v>
      </c>
      <c r="AQ349" s="48"/>
      <c r="AR349" s="49"/>
      <c r="AS349" s="48"/>
      <c r="AT349" s="49"/>
      <c r="AU349" s="48"/>
      <c r="AV349" s="49"/>
      <c r="AW349" s="48"/>
      <c r="AX349" s="49"/>
      <c r="AY349" s="48"/>
      <c r="AZ349" s="2"/>
      <c r="BA349" s="3"/>
      <c r="BB349" s="3"/>
      <c r="BC349" s="3"/>
      <c r="BD349" s="3"/>
    </row>
    <row r="350" spans="1:56" x14ac:dyDescent="0.25">
      <c r="A350" s="62" t="s">
        <v>1500</v>
      </c>
      <c r="B350" s="63"/>
      <c r="C350" s="63"/>
      <c r="D350" s="64"/>
      <c r="E350" s="66"/>
      <c r="F350" s="109" t="s">
        <v>9277</v>
      </c>
      <c r="G350" s="63"/>
      <c r="H350" s="67"/>
      <c r="I350" s="68"/>
      <c r="J350" s="68"/>
      <c r="K350" s="67" t="s">
        <v>12627</v>
      </c>
      <c r="L350" s="71"/>
      <c r="M350" s="72">
        <v>5971.197265625</v>
      </c>
      <c r="N350" s="72">
        <v>3503.0859375</v>
      </c>
      <c r="O350" s="73"/>
      <c r="P350" s="74"/>
      <c r="Q350" s="74"/>
      <c r="R350" s="98"/>
      <c r="S350" s="48">
        <v>1</v>
      </c>
      <c r="T350" s="48">
        <v>0</v>
      </c>
      <c r="U350" s="98"/>
      <c r="V350" s="50"/>
      <c r="W350" s="50"/>
      <c r="X350" s="50"/>
      <c r="Y350" s="50"/>
      <c r="Z350" s="49"/>
      <c r="AA350" s="69">
        <v>350</v>
      </c>
      <c r="AB3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50" s="70"/>
      <c r="AD350" s="86">
        <v>453</v>
      </c>
      <c r="AE350" s="86">
        <v>56212</v>
      </c>
      <c r="AF350" s="86">
        <v>21671</v>
      </c>
      <c r="AG350" s="86">
        <v>34509</v>
      </c>
      <c r="AH350" s="86"/>
      <c r="AI350" s="86" t="s">
        <v>7216</v>
      </c>
      <c r="AJ350" s="86" t="s">
        <v>8204</v>
      </c>
      <c r="AK350" s="93" t="s">
        <v>8770</v>
      </c>
      <c r="AL350" s="86"/>
      <c r="AM350" s="89">
        <v>40088.554583333331</v>
      </c>
      <c r="AN350" s="86" t="s">
        <v>10559</v>
      </c>
      <c r="AO350" s="93" t="s">
        <v>10907</v>
      </c>
      <c r="AP350" s="86" t="s">
        <v>65</v>
      </c>
      <c r="AQ350" s="48"/>
      <c r="AR350" s="49"/>
      <c r="AS350" s="48"/>
      <c r="AT350" s="49"/>
      <c r="AU350" s="48"/>
      <c r="AV350" s="49"/>
      <c r="AW350" s="48"/>
      <c r="AX350" s="49"/>
      <c r="AY350" s="48"/>
      <c r="AZ350" s="2"/>
      <c r="BA350" s="3"/>
      <c r="BB350" s="3"/>
      <c r="BC350" s="3"/>
      <c r="BD350" s="3"/>
    </row>
    <row r="351" spans="1:56" x14ac:dyDescent="0.25">
      <c r="A351" s="62" t="s">
        <v>1501</v>
      </c>
      <c r="B351" s="63"/>
      <c r="C351" s="63"/>
      <c r="D351" s="64"/>
      <c r="E351" s="66"/>
      <c r="F351" s="109" t="s">
        <v>9278</v>
      </c>
      <c r="G351" s="63"/>
      <c r="H351" s="67"/>
      <c r="I351" s="68"/>
      <c r="J351" s="68"/>
      <c r="K351" s="67" t="s">
        <v>12628</v>
      </c>
      <c r="L351" s="71"/>
      <c r="M351" s="72">
        <v>5958.56884765625</v>
      </c>
      <c r="N351" s="72">
        <v>3560.697265625</v>
      </c>
      <c r="O351" s="73"/>
      <c r="P351" s="74"/>
      <c r="Q351" s="74"/>
      <c r="R351" s="98"/>
      <c r="S351" s="48">
        <v>1</v>
      </c>
      <c r="T351" s="48">
        <v>0</v>
      </c>
      <c r="U351" s="98"/>
      <c r="V351" s="50"/>
      <c r="W351" s="50"/>
      <c r="X351" s="50"/>
      <c r="Y351" s="50"/>
      <c r="Z351" s="49"/>
      <c r="AA351" s="69">
        <v>351</v>
      </c>
      <c r="AB3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51" s="70"/>
      <c r="AD351" s="86">
        <v>128</v>
      </c>
      <c r="AE351" s="86">
        <v>7</v>
      </c>
      <c r="AF351" s="86">
        <v>304</v>
      </c>
      <c r="AG351" s="86">
        <v>1944</v>
      </c>
      <c r="AH351" s="86"/>
      <c r="AI351" s="86" t="s">
        <v>7217</v>
      </c>
      <c r="AJ351" s="86" t="s">
        <v>8332</v>
      </c>
      <c r="AK351" s="86"/>
      <c r="AL351" s="86"/>
      <c r="AM351" s="89">
        <v>41984.3440162037</v>
      </c>
      <c r="AN351" s="86" t="s">
        <v>10559</v>
      </c>
      <c r="AO351" s="93" t="s">
        <v>10908</v>
      </c>
      <c r="AP351" s="86" t="s">
        <v>65</v>
      </c>
      <c r="AQ351" s="48"/>
      <c r="AR351" s="49"/>
      <c r="AS351" s="48"/>
      <c r="AT351" s="49"/>
      <c r="AU351" s="48"/>
      <c r="AV351" s="49"/>
      <c r="AW351" s="48"/>
      <c r="AX351" s="49"/>
      <c r="AY351" s="48"/>
      <c r="AZ351" s="2"/>
      <c r="BA351" s="3"/>
      <c r="BB351" s="3"/>
      <c r="BC351" s="3"/>
      <c r="BD351" s="3"/>
    </row>
    <row r="352" spans="1:56" x14ac:dyDescent="0.25">
      <c r="A352" s="62" t="s">
        <v>1502</v>
      </c>
      <c r="B352" s="63"/>
      <c r="C352" s="63"/>
      <c r="D352" s="64"/>
      <c r="E352" s="66"/>
      <c r="F352" s="109" t="s">
        <v>9279</v>
      </c>
      <c r="G352" s="63"/>
      <c r="H352" s="67"/>
      <c r="I352" s="68"/>
      <c r="J352" s="68"/>
      <c r="K352" s="67" t="s">
        <v>12629</v>
      </c>
      <c r="L352" s="71"/>
      <c r="M352" s="72">
        <v>6377.44775390625</v>
      </c>
      <c r="N352" s="72">
        <v>4016.34033203125</v>
      </c>
      <c r="O352" s="73"/>
      <c r="P352" s="74"/>
      <c r="Q352" s="74"/>
      <c r="R352" s="98"/>
      <c r="S352" s="48">
        <v>1</v>
      </c>
      <c r="T352" s="48">
        <v>0</v>
      </c>
      <c r="U352" s="98"/>
      <c r="V352" s="50"/>
      <c r="W352" s="50"/>
      <c r="X352" s="50"/>
      <c r="Y352" s="50"/>
      <c r="Z352" s="49"/>
      <c r="AA352" s="69">
        <v>352</v>
      </c>
      <c r="AB3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52" s="70"/>
      <c r="AD352" s="86">
        <v>665</v>
      </c>
      <c r="AE352" s="86">
        <v>219</v>
      </c>
      <c r="AF352" s="86">
        <v>366</v>
      </c>
      <c r="AG352" s="86">
        <v>3196</v>
      </c>
      <c r="AH352" s="86"/>
      <c r="AI352" s="86" t="s">
        <v>7218</v>
      </c>
      <c r="AJ352" s="86" t="s">
        <v>8333</v>
      </c>
      <c r="AK352" s="86"/>
      <c r="AL352" s="86"/>
      <c r="AM352" s="89">
        <v>41818.285416666666</v>
      </c>
      <c r="AN352" s="86" t="s">
        <v>10559</v>
      </c>
      <c r="AO352" s="93" t="s">
        <v>10909</v>
      </c>
      <c r="AP352" s="86" t="s">
        <v>65</v>
      </c>
      <c r="AQ352" s="48"/>
      <c r="AR352" s="49"/>
      <c r="AS352" s="48"/>
      <c r="AT352" s="49"/>
      <c r="AU352" s="48"/>
      <c r="AV352" s="49"/>
      <c r="AW352" s="48"/>
      <c r="AX352" s="49"/>
      <c r="AY352" s="48"/>
      <c r="AZ352" s="2"/>
      <c r="BA352" s="3"/>
      <c r="BB352" s="3"/>
      <c r="BC352" s="3"/>
      <c r="BD352" s="3"/>
    </row>
    <row r="353" spans="1:56" x14ac:dyDescent="0.25">
      <c r="A353" s="62" t="s">
        <v>1503</v>
      </c>
      <c r="B353" s="63"/>
      <c r="C353" s="63"/>
      <c r="D353" s="64"/>
      <c r="E353" s="66"/>
      <c r="F353" s="109" t="s">
        <v>9280</v>
      </c>
      <c r="G353" s="63"/>
      <c r="H353" s="67"/>
      <c r="I353" s="68"/>
      <c r="J353" s="68"/>
      <c r="K353" s="67" t="s">
        <v>12630</v>
      </c>
      <c r="L353" s="71"/>
      <c r="M353" s="72">
        <v>6590.41650390625</v>
      </c>
      <c r="N353" s="72">
        <v>5326.85302734375</v>
      </c>
      <c r="O353" s="73"/>
      <c r="P353" s="74"/>
      <c r="Q353" s="74"/>
      <c r="R353" s="98"/>
      <c r="S353" s="48">
        <v>2</v>
      </c>
      <c r="T353" s="48">
        <v>0</v>
      </c>
      <c r="U353" s="98"/>
      <c r="V353" s="50"/>
      <c r="W353" s="50"/>
      <c r="X353" s="50"/>
      <c r="Y353" s="50"/>
      <c r="Z353" s="49"/>
      <c r="AA353" s="69">
        <v>353</v>
      </c>
      <c r="AB3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53" s="70"/>
      <c r="AD353" s="86">
        <v>580</v>
      </c>
      <c r="AE353" s="86">
        <v>8983042</v>
      </c>
      <c r="AF353" s="86">
        <v>65172</v>
      </c>
      <c r="AG353" s="86">
        <v>8849</v>
      </c>
      <c r="AH353" s="86"/>
      <c r="AI353" s="86" t="s">
        <v>7219</v>
      </c>
      <c r="AJ353" s="86" t="s">
        <v>8245</v>
      </c>
      <c r="AK353" s="93" t="s">
        <v>8771</v>
      </c>
      <c r="AL353" s="86"/>
      <c r="AM353" s="89">
        <v>40007.260231481479</v>
      </c>
      <c r="AN353" s="86" t="s">
        <v>10559</v>
      </c>
      <c r="AO353" s="93" t="s">
        <v>10910</v>
      </c>
      <c r="AP353" s="86" t="s">
        <v>65</v>
      </c>
      <c r="AQ353" s="48"/>
      <c r="AR353" s="49"/>
      <c r="AS353" s="48"/>
      <c r="AT353" s="49"/>
      <c r="AU353" s="48"/>
      <c r="AV353" s="49"/>
      <c r="AW353" s="48"/>
      <c r="AX353" s="49"/>
      <c r="AY353" s="48"/>
      <c r="AZ353" s="2"/>
      <c r="BA353" s="3"/>
      <c r="BB353" s="3"/>
      <c r="BC353" s="3"/>
      <c r="BD353" s="3"/>
    </row>
    <row r="354" spans="1:56" x14ac:dyDescent="0.25">
      <c r="A354" s="62" t="s">
        <v>1504</v>
      </c>
      <c r="B354" s="63"/>
      <c r="C354" s="63"/>
      <c r="D354" s="64"/>
      <c r="E354" s="66"/>
      <c r="F354" s="109" t="s">
        <v>9281</v>
      </c>
      <c r="G354" s="63"/>
      <c r="H354" s="67"/>
      <c r="I354" s="68"/>
      <c r="J354" s="68"/>
      <c r="K354" s="67" t="s">
        <v>12631</v>
      </c>
      <c r="L354" s="71"/>
      <c r="M354" s="72">
        <v>6532.85693359375</v>
      </c>
      <c r="N354" s="72">
        <v>4240.63916015625</v>
      </c>
      <c r="O354" s="73"/>
      <c r="P354" s="74"/>
      <c r="Q354" s="74"/>
      <c r="R354" s="98"/>
      <c r="S354" s="48">
        <v>2</v>
      </c>
      <c r="T354" s="48">
        <v>0</v>
      </c>
      <c r="U354" s="98"/>
      <c r="V354" s="50"/>
      <c r="W354" s="50"/>
      <c r="X354" s="50"/>
      <c r="Y354" s="50"/>
      <c r="Z354" s="49"/>
      <c r="AA354" s="69">
        <v>354</v>
      </c>
      <c r="AB3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54" s="70"/>
      <c r="AD354" s="86">
        <v>977</v>
      </c>
      <c r="AE354" s="86">
        <v>334980</v>
      </c>
      <c r="AF354" s="86">
        <v>20392</v>
      </c>
      <c r="AG354" s="86">
        <v>8209</v>
      </c>
      <c r="AH354" s="86"/>
      <c r="AI354" s="86" t="s">
        <v>7220</v>
      </c>
      <c r="AJ354" s="86" t="s">
        <v>8211</v>
      </c>
      <c r="AK354" s="93" t="s">
        <v>8772</v>
      </c>
      <c r="AL354" s="86"/>
      <c r="AM354" s="89">
        <v>40507.544791666667</v>
      </c>
      <c r="AN354" s="86" t="s">
        <v>10559</v>
      </c>
      <c r="AO354" s="93" t="s">
        <v>10911</v>
      </c>
      <c r="AP354" s="86" t="s">
        <v>65</v>
      </c>
      <c r="AQ354" s="48"/>
      <c r="AR354" s="49"/>
      <c r="AS354" s="48"/>
      <c r="AT354" s="49"/>
      <c r="AU354" s="48"/>
      <c r="AV354" s="49"/>
      <c r="AW354" s="48"/>
      <c r="AX354" s="49"/>
      <c r="AY354" s="48"/>
      <c r="AZ354" s="2"/>
      <c r="BA354" s="3"/>
      <c r="BB354" s="3"/>
      <c r="BC354" s="3"/>
      <c r="BD354" s="3"/>
    </row>
    <row r="355" spans="1:56" x14ac:dyDescent="0.25">
      <c r="A355" s="62" t="s">
        <v>367</v>
      </c>
      <c r="B355" s="63"/>
      <c r="C355" s="63"/>
      <c r="D355" s="64"/>
      <c r="E355" s="66"/>
      <c r="F355" s="109" t="s">
        <v>9282</v>
      </c>
      <c r="G355" s="63"/>
      <c r="H355" s="67"/>
      <c r="I355" s="68"/>
      <c r="J355" s="68"/>
      <c r="K355" s="67" t="s">
        <v>12632</v>
      </c>
      <c r="L355" s="71"/>
      <c r="M355" s="72">
        <v>5523.96044921875</v>
      </c>
      <c r="N355" s="72">
        <v>7843.8037109375</v>
      </c>
      <c r="O355" s="73"/>
      <c r="P355" s="74"/>
      <c r="Q355" s="74"/>
      <c r="R355" s="98"/>
      <c r="S355" s="48">
        <v>0</v>
      </c>
      <c r="T355" s="48">
        <v>1</v>
      </c>
      <c r="U355" s="98"/>
      <c r="V355" s="50"/>
      <c r="W355" s="50"/>
      <c r="X355" s="50"/>
      <c r="Y355" s="50"/>
      <c r="Z355" s="49"/>
      <c r="AA355" s="69">
        <v>355</v>
      </c>
      <c r="AB3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55" s="70"/>
      <c r="AD355" s="86">
        <v>716</v>
      </c>
      <c r="AE355" s="86">
        <v>129</v>
      </c>
      <c r="AF355" s="86">
        <v>40741</v>
      </c>
      <c r="AG355" s="86">
        <v>11385</v>
      </c>
      <c r="AH355" s="86"/>
      <c r="AI355" s="86" t="s">
        <v>7221</v>
      </c>
      <c r="AJ355" s="86" t="s">
        <v>8334</v>
      </c>
      <c r="AK355" s="86"/>
      <c r="AL355" s="86"/>
      <c r="AM355" s="89">
        <v>40050.189733796295</v>
      </c>
      <c r="AN355" s="86" t="s">
        <v>10559</v>
      </c>
      <c r="AO355" s="93" t="s">
        <v>10912</v>
      </c>
      <c r="AP355" s="86" t="s">
        <v>66</v>
      </c>
      <c r="AQ355" s="48">
        <v>0</v>
      </c>
      <c r="AR355" s="49">
        <v>0</v>
      </c>
      <c r="AS355" s="48">
        <v>0</v>
      </c>
      <c r="AT355" s="49">
        <v>0</v>
      </c>
      <c r="AU355" s="48">
        <v>0</v>
      </c>
      <c r="AV355" s="49">
        <v>0</v>
      </c>
      <c r="AW355" s="48">
        <v>39</v>
      </c>
      <c r="AX355" s="49">
        <v>100</v>
      </c>
      <c r="AY355" s="48">
        <v>39</v>
      </c>
      <c r="AZ355" s="2"/>
      <c r="BA355" s="3"/>
      <c r="BB355" s="3"/>
      <c r="BC355" s="3"/>
      <c r="BD355" s="3"/>
    </row>
    <row r="356" spans="1:56" x14ac:dyDescent="0.25">
      <c r="A356" s="62" t="s">
        <v>368</v>
      </c>
      <c r="B356" s="63"/>
      <c r="C356" s="63"/>
      <c r="D356" s="64"/>
      <c r="E356" s="66"/>
      <c r="F356" s="109" t="s">
        <v>8949</v>
      </c>
      <c r="G356" s="63"/>
      <c r="H356" s="67"/>
      <c r="I356" s="68"/>
      <c r="J356" s="68"/>
      <c r="K356" s="67" t="s">
        <v>12633</v>
      </c>
      <c r="L356" s="71"/>
      <c r="M356" s="72">
        <v>3278.34033203125</v>
      </c>
      <c r="N356" s="72">
        <v>4067.132568359375</v>
      </c>
      <c r="O356" s="73"/>
      <c r="P356" s="74"/>
      <c r="Q356" s="74"/>
      <c r="R356" s="98"/>
      <c r="S356" s="48">
        <v>0</v>
      </c>
      <c r="T356" s="48">
        <v>8</v>
      </c>
      <c r="U356" s="98"/>
      <c r="V356" s="50"/>
      <c r="W356" s="50"/>
      <c r="X356" s="50"/>
      <c r="Y356" s="50"/>
      <c r="Z356" s="49"/>
      <c r="AA356" s="69">
        <v>356</v>
      </c>
      <c r="AB3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56" s="70"/>
      <c r="AD356" s="86">
        <v>64</v>
      </c>
      <c r="AE356" s="86">
        <v>16</v>
      </c>
      <c r="AF356" s="86">
        <v>709</v>
      </c>
      <c r="AG356" s="86">
        <v>95</v>
      </c>
      <c r="AH356" s="86"/>
      <c r="AI356" s="86"/>
      <c r="AJ356" s="86"/>
      <c r="AK356" s="86"/>
      <c r="AL356" s="86"/>
      <c r="AM356" s="89">
        <v>44053.497824074075</v>
      </c>
      <c r="AN356" s="86" t="s">
        <v>10559</v>
      </c>
      <c r="AO356" s="93" t="s">
        <v>10913</v>
      </c>
      <c r="AP356" s="86" t="s">
        <v>66</v>
      </c>
      <c r="AQ356" s="48">
        <v>0</v>
      </c>
      <c r="AR356" s="49">
        <v>0</v>
      </c>
      <c r="AS356" s="48">
        <v>0</v>
      </c>
      <c r="AT356" s="49">
        <v>0</v>
      </c>
      <c r="AU356" s="48">
        <v>0</v>
      </c>
      <c r="AV356" s="49">
        <v>0</v>
      </c>
      <c r="AW356" s="48">
        <v>12</v>
      </c>
      <c r="AX356" s="49">
        <v>100</v>
      </c>
      <c r="AY356" s="48">
        <v>12</v>
      </c>
      <c r="AZ356" s="2"/>
      <c r="BA356" s="3"/>
      <c r="BB356" s="3"/>
      <c r="BC356" s="3"/>
      <c r="BD356" s="3"/>
    </row>
    <row r="357" spans="1:56" x14ac:dyDescent="0.25">
      <c r="A357" s="62" t="s">
        <v>1505</v>
      </c>
      <c r="B357" s="63"/>
      <c r="C357" s="63"/>
      <c r="D357" s="64"/>
      <c r="E357" s="66"/>
      <c r="F357" s="109" t="s">
        <v>9283</v>
      </c>
      <c r="G357" s="63"/>
      <c r="H357" s="67"/>
      <c r="I357" s="68"/>
      <c r="J357" s="68"/>
      <c r="K357" s="67" t="s">
        <v>12634</v>
      </c>
      <c r="L357" s="71"/>
      <c r="M357" s="72">
        <v>4917.94091796875</v>
      </c>
      <c r="N357" s="72">
        <v>3465.6953125</v>
      </c>
      <c r="O357" s="73"/>
      <c r="P357" s="74"/>
      <c r="Q357" s="74"/>
      <c r="R357" s="98"/>
      <c r="S357" s="48">
        <v>8</v>
      </c>
      <c r="T357" s="48">
        <v>0</v>
      </c>
      <c r="U357" s="98"/>
      <c r="V357" s="50"/>
      <c r="W357" s="50"/>
      <c r="X357" s="50"/>
      <c r="Y357" s="50"/>
      <c r="Z357" s="49"/>
      <c r="AA357" s="69">
        <v>357</v>
      </c>
      <c r="AB3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57" s="70"/>
      <c r="AD357" s="86">
        <v>72</v>
      </c>
      <c r="AE357" s="86">
        <v>28</v>
      </c>
      <c r="AF357" s="86">
        <v>452</v>
      </c>
      <c r="AG357" s="86">
        <v>126</v>
      </c>
      <c r="AH357" s="86"/>
      <c r="AI357" s="86"/>
      <c r="AJ357" s="86"/>
      <c r="AK357" s="86"/>
      <c r="AL357" s="86"/>
      <c r="AM357" s="89">
        <v>43448.273622685185</v>
      </c>
      <c r="AN357" s="86" t="s">
        <v>10559</v>
      </c>
      <c r="AO357" s="93" t="s">
        <v>10914</v>
      </c>
      <c r="AP357" s="86" t="s">
        <v>65</v>
      </c>
      <c r="AQ357" s="48"/>
      <c r="AR357" s="49"/>
      <c r="AS357" s="48"/>
      <c r="AT357" s="49"/>
      <c r="AU357" s="48"/>
      <c r="AV357" s="49"/>
      <c r="AW357" s="48"/>
      <c r="AX357" s="49"/>
      <c r="AY357" s="48"/>
      <c r="AZ357" s="2"/>
      <c r="BA357" s="3"/>
      <c r="BB357" s="3"/>
      <c r="BC357" s="3"/>
      <c r="BD357" s="3"/>
    </row>
    <row r="358" spans="1:56" x14ac:dyDescent="0.25">
      <c r="A358" s="62" t="s">
        <v>369</v>
      </c>
      <c r="B358" s="63"/>
      <c r="C358" s="63"/>
      <c r="D358" s="64"/>
      <c r="E358" s="66"/>
      <c r="F358" s="109" t="s">
        <v>9284</v>
      </c>
      <c r="G358" s="63"/>
      <c r="H358" s="67"/>
      <c r="I358" s="68"/>
      <c r="J358" s="68"/>
      <c r="K358" s="67" t="s">
        <v>12635</v>
      </c>
      <c r="L358" s="71"/>
      <c r="M358" s="72">
        <v>6650.3955078125</v>
      </c>
      <c r="N358" s="72">
        <v>3204.072998046875</v>
      </c>
      <c r="O358" s="73"/>
      <c r="P358" s="74"/>
      <c r="Q358" s="74"/>
      <c r="R358" s="98"/>
      <c r="S358" s="48">
        <v>0</v>
      </c>
      <c r="T358" s="48">
        <v>1</v>
      </c>
      <c r="U358" s="98"/>
      <c r="V358" s="50"/>
      <c r="W358" s="50"/>
      <c r="X358" s="50"/>
      <c r="Y358" s="50"/>
      <c r="Z358" s="49"/>
      <c r="AA358" s="69">
        <v>358</v>
      </c>
      <c r="AB3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58" s="70"/>
      <c r="AD358" s="86">
        <v>913</v>
      </c>
      <c r="AE358" s="86">
        <v>169</v>
      </c>
      <c r="AF358" s="86">
        <v>2906</v>
      </c>
      <c r="AG358" s="86">
        <v>2349</v>
      </c>
      <c r="AH358" s="86"/>
      <c r="AI358" s="86" t="s">
        <v>7222</v>
      </c>
      <c r="AJ358" s="86" t="s">
        <v>8204</v>
      </c>
      <c r="AK358" s="86"/>
      <c r="AL358" s="86"/>
      <c r="AM358" s="89">
        <v>42264.444918981484</v>
      </c>
      <c r="AN358" s="86" t="s">
        <v>10559</v>
      </c>
      <c r="AO358" s="93" t="s">
        <v>10915</v>
      </c>
      <c r="AP358" s="86" t="s">
        <v>66</v>
      </c>
      <c r="AQ358" s="48">
        <v>0</v>
      </c>
      <c r="AR358" s="49">
        <v>0</v>
      </c>
      <c r="AS358" s="48">
        <v>0</v>
      </c>
      <c r="AT358" s="49">
        <v>0</v>
      </c>
      <c r="AU358" s="48">
        <v>0</v>
      </c>
      <c r="AV358" s="49">
        <v>0</v>
      </c>
      <c r="AW358" s="48">
        <v>20</v>
      </c>
      <c r="AX358" s="49">
        <v>100</v>
      </c>
      <c r="AY358" s="48">
        <v>20</v>
      </c>
      <c r="AZ358" s="2"/>
      <c r="BA358" s="3"/>
      <c r="BB358" s="3"/>
      <c r="BC358" s="3"/>
      <c r="BD358" s="3"/>
    </row>
    <row r="359" spans="1:56" x14ac:dyDescent="0.25">
      <c r="A359" s="62" t="s">
        <v>370</v>
      </c>
      <c r="B359" s="63"/>
      <c r="C359" s="63"/>
      <c r="D359" s="64"/>
      <c r="E359" s="66"/>
      <c r="F359" s="109" t="s">
        <v>9285</v>
      </c>
      <c r="G359" s="63"/>
      <c r="H359" s="67"/>
      <c r="I359" s="68"/>
      <c r="J359" s="68"/>
      <c r="K359" s="67" t="s">
        <v>12636</v>
      </c>
      <c r="L359" s="71"/>
      <c r="M359" s="72">
        <v>5088.94921875</v>
      </c>
      <c r="N359" s="72">
        <v>4924.16943359375</v>
      </c>
      <c r="O359" s="73"/>
      <c r="P359" s="74"/>
      <c r="Q359" s="74"/>
      <c r="R359" s="98"/>
      <c r="S359" s="48">
        <v>0</v>
      </c>
      <c r="T359" s="48">
        <v>1</v>
      </c>
      <c r="U359" s="98"/>
      <c r="V359" s="50"/>
      <c r="W359" s="50"/>
      <c r="X359" s="50"/>
      <c r="Y359" s="50"/>
      <c r="Z359" s="49"/>
      <c r="AA359" s="69">
        <v>359</v>
      </c>
      <c r="AB3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59" s="70"/>
      <c r="AD359" s="86">
        <v>113</v>
      </c>
      <c r="AE359" s="86">
        <v>92</v>
      </c>
      <c r="AF359" s="86">
        <v>5186</v>
      </c>
      <c r="AG359" s="86">
        <v>13382</v>
      </c>
      <c r="AH359" s="86"/>
      <c r="AI359" s="86" t="s">
        <v>7223</v>
      </c>
      <c r="AJ359" s="86" t="s">
        <v>8335</v>
      </c>
      <c r="AK359" s="86"/>
      <c r="AL359" s="86"/>
      <c r="AM359" s="89">
        <v>42717.607916666668</v>
      </c>
      <c r="AN359" s="86" t="s">
        <v>10559</v>
      </c>
      <c r="AO359" s="93" t="s">
        <v>10916</v>
      </c>
      <c r="AP359" s="86" t="s">
        <v>66</v>
      </c>
      <c r="AQ359" s="48">
        <v>0</v>
      </c>
      <c r="AR359" s="49">
        <v>0</v>
      </c>
      <c r="AS359" s="48">
        <v>0</v>
      </c>
      <c r="AT359" s="49">
        <v>0</v>
      </c>
      <c r="AU359" s="48">
        <v>0</v>
      </c>
      <c r="AV359" s="49">
        <v>0</v>
      </c>
      <c r="AW359" s="48">
        <v>44</v>
      </c>
      <c r="AX359" s="49">
        <v>100</v>
      </c>
      <c r="AY359" s="48">
        <v>44</v>
      </c>
      <c r="AZ359" s="2"/>
      <c r="BA359" s="3"/>
      <c r="BB359" s="3"/>
      <c r="BC359" s="3"/>
      <c r="BD359" s="3"/>
    </row>
    <row r="360" spans="1:56" x14ac:dyDescent="0.25">
      <c r="A360" s="62" t="s">
        <v>371</v>
      </c>
      <c r="B360" s="63"/>
      <c r="C360" s="63"/>
      <c r="D360" s="64"/>
      <c r="E360" s="66"/>
      <c r="F360" s="109" t="s">
        <v>9286</v>
      </c>
      <c r="G360" s="63"/>
      <c r="H360" s="67"/>
      <c r="I360" s="68"/>
      <c r="J360" s="68"/>
      <c r="K360" s="67" t="s">
        <v>12637</v>
      </c>
      <c r="L360" s="71"/>
      <c r="M360" s="72">
        <v>5854.0888671875</v>
      </c>
      <c r="N360" s="72">
        <v>5419.82666015625</v>
      </c>
      <c r="O360" s="73"/>
      <c r="P360" s="74"/>
      <c r="Q360" s="74"/>
      <c r="R360" s="98"/>
      <c r="S360" s="48">
        <v>0</v>
      </c>
      <c r="T360" s="48">
        <v>1</v>
      </c>
      <c r="U360" s="98"/>
      <c r="V360" s="50"/>
      <c r="W360" s="50"/>
      <c r="X360" s="50"/>
      <c r="Y360" s="50"/>
      <c r="Z360" s="49"/>
      <c r="AA360" s="69">
        <v>360</v>
      </c>
      <c r="AB3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60" s="70"/>
      <c r="AD360" s="86">
        <v>842</v>
      </c>
      <c r="AE360" s="86">
        <v>591</v>
      </c>
      <c r="AF360" s="86">
        <v>36781</v>
      </c>
      <c r="AG360" s="86">
        <v>144242</v>
      </c>
      <c r="AH360" s="86"/>
      <c r="AI360" s="86" t="s">
        <v>7224</v>
      </c>
      <c r="AJ360" s="86" t="s">
        <v>8336</v>
      </c>
      <c r="AK360" s="86"/>
      <c r="AL360" s="86"/>
      <c r="AM360" s="89">
        <v>40375.237604166665</v>
      </c>
      <c r="AN360" s="86" t="s">
        <v>10559</v>
      </c>
      <c r="AO360" s="93" t="s">
        <v>10917</v>
      </c>
      <c r="AP360" s="86" t="s">
        <v>66</v>
      </c>
      <c r="AQ360" s="48">
        <v>0</v>
      </c>
      <c r="AR360" s="49">
        <v>0</v>
      </c>
      <c r="AS360" s="48">
        <v>0</v>
      </c>
      <c r="AT360" s="49">
        <v>0</v>
      </c>
      <c r="AU360" s="48">
        <v>0</v>
      </c>
      <c r="AV360" s="49">
        <v>0</v>
      </c>
      <c r="AW360" s="48">
        <v>85</v>
      </c>
      <c r="AX360" s="49">
        <v>100</v>
      </c>
      <c r="AY360" s="48">
        <v>85</v>
      </c>
      <c r="AZ360" s="2"/>
      <c r="BA360" s="3"/>
      <c r="BB360" s="3"/>
      <c r="BC360" s="3"/>
      <c r="BD360" s="3"/>
    </row>
    <row r="361" spans="1:56" x14ac:dyDescent="0.25">
      <c r="A361" s="62" t="s">
        <v>372</v>
      </c>
      <c r="B361" s="63"/>
      <c r="C361" s="63"/>
      <c r="D361" s="64"/>
      <c r="E361" s="66"/>
      <c r="F361" s="109" t="s">
        <v>9287</v>
      </c>
      <c r="G361" s="63"/>
      <c r="H361" s="67"/>
      <c r="I361" s="68"/>
      <c r="J361" s="68"/>
      <c r="K361" s="67" t="s">
        <v>12638</v>
      </c>
      <c r="L361" s="71"/>
      <c r="M361" s="72">
        <v>5564.5830078125</v>
      </c>
      <c r="N361" s="72">
        <v>4902.68798828125</v>
      </c>
      <c r="O361" s="73"/>
      <c r="P361" s="74"/>
      <c r="Q361" s="74"/>
      <c r="R361" s="98"/>
      <c r="S361" s="48">
        <v>0</v>
      </c>
      <c r="T361" s="48">
        <v>1</v>
      </c>
      <c r="U361" s="98"/>
      <c r="V361" s="50"/>
      <c r="W361" s="50"/>
      <c r="X361" s="50"/>
      <c r="Y361" s="50"/>
      <c r="Z361" s="49"/>
      <c r="AA361" s="69">
        <v>361</v>
      </c>
      <c r="AB3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61" s="70"/>
      <c r="AD361" s="86">
        <v>164</v>
      </c>
      <c r="AE361" s="86">
        <v>35</v>
      </c>
      <c r="AF361" s="86">
        <v>2569</v>
      </c>
      <c r="AG361" s="86">
        <v>2661</v>
      </c>
      <c r="AH361" s="86"/>
      <c r="AI361" s="86" t="s">
        <v>7225</v>
      </c>
      <c r="AJ361" s="86" t="s">
        <v>8337</v>
      </c>
      <c r="AK361" s="93" t="s">
        <v>8773</v>
      </c>
      <c r="AL361" s="86"/>
      <c r="AM361" s="89">
        <v>43378.152881944443</v>
      </c>
      <c r="AN361" s="86" t="s">
        <v>10559</v>
      </c>
      <c r="AO361" s="93" t="s">
        <v>10918</v>
      </c>
      <c r="AP361" s="86" t="s">
        <v>66</v>
      </c>
      <c r="AQ361" s="48">
        <v>0</v>
      </c>
      <c r="AR361" s="49">
        <v>0</v>
      </c>
      <c r="AS361" s="48">
        <v>1</v>
      </c>
      <c r="AT361" s="49">
        <v>4.166666666666667</v>
      </c>
      <c r="AU361" s="48">
        <v>0</v>
      </c>
      <c r="AV361" s="49">
        <v>0</v>
      </c>
      <c r="AW361" s="48">
        <v>23</v>
      </c>
      <c r="AX361" s="49">
        <v>95.833333333333329</v>
      </c>
      <c r="AY361" s="48">
        <v>24</v>
      </c>
      <c r="AZ361" s="2"/>
      <c r="BA361" s="3"/>
      <c r="BB361" s="3"/>
      <c r="BC361" s="3"/>
      <c r="BD361" s="3"/>
    </row>
    <row r="362" spans="1:56" x14ac:dyDescent="0.25">
      <c r="A362" s="62" t="s">
        <v>1506</v>
      </c>
      <c r="B362" s="63"/>
      <c r="C362" s="63"/>
      <c r="D362" s="64"/>
      <c r="E362" s="66"/>
      <c r="F362" s="109" t="s">
        <v>9288</v>
      </c>
      <c r="G362" s="63"/>
      <c r="H362" s="67"/>
      <c r="I362" s="68"/>
      <c r="J362" s="68"/>
      <c r="K362" s="67" t="s">
        <v>12639</v>
      </c>
      <c r="L362" s="71"/>
      <c r="M362" s="72">
        <v>5584.4775390625</v>
      </c>
      <c r="N362" s="72">
        <v>4909.84326171875</v>
      </c>
      <c r="O362" s="73"/>
      <c r="P362" s="74"/>
      <c r="Q362" s="74"/>
      <c r="R362" s="98"/>
      <c r="S362" s="48">
        <v>1</v>
      </c>
      <c r="T362" s="48">
        <v>0</v>
      </c>
      <c r="U362" s="98"/>
      <c r="V362" s="50"/>
      <c r="W362" s="50"/>
      <c r="X362" s="50"/>
      <c r="Y362" s="50"/>
      <c r="Z362" s="49"/>
      <c r="AA362" s="69">
        <v>362</v>
      </c>
      <c r="AB3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62" s="70"/>
      <c r="AD362" s="86">
        <v>160</v>
      </c>
      <c r="AE362" s="86">
        <v>1068</v>
      </c>
      <c r="AF362" s="86">
        <v>901</v>
      </c>
      <c r="AG362" s="86">
        <v>785</v>
      </c>
      <c r="AH362" s="86"/>
      <c r="AI362" s="86" t="s">
        <v>7226</v>
      </c>
      <c r="AJ362" s="86" t="s">
        <v>8202</v>
      </c>
      <c r="AK362" s="86"/>
      <c r="AL362" s="86"/>
      <c r="AM362" s="89">
        <v>44049.412881944445</v>
      </c>
      <c r="AN362" s="86" t="s">
        <v>10559</v>
      </c>
      <c r="AO362" s="93" t="s">
        <v>10919</v>
      </c>
      <c r="AP362" s="86" t="s">
        <v>65</v>
      </c>
      <c r="AQ362" s="48"/>
      <c r="AR362" s="49"/>
      <c r="AS362" s="48"/>
      <c r="AT362" s="49"/>
      <c r="AU362" s="48"/>
      <c r="AV362" s="49"/>
      <c r="AW362" s="48"/>
      <c r="AX362" s="49"/>
      <c r="AY362" s="48"/>
      <c r="AZ362" s="2"/>
      <c r="BA362" s="3"/>
      <c r="BB362" s="3"/>
      <c r="BC362" s="3"/>
      <c r="BD362" s="3"/>
    </row>
    <row r="363" spans="1:56" x14ac:dyDescent="0.25">
      <c r="A363" s="62" t="s">
        <v>373</v>
      </c>
      <c r="B363" s="63"/>
      <c r="C363" s="63"/>
      <c r="D363" s="64"/>
      <c r="E363" s="66"/>
      <c r="F363" s="109" t="s">
        <v>9289</v>
      </c>
      <c r="G363" s="63"/>
      <c r="H363" s="67"/>
      <c r="I363" s="68"/>
      <c r="J363" s="68"/>
      <c r="K363" s="67" t="s">
        <v>12640</v>
      </c>
      <c r="L363" s="71"/>
      <c r="M363" s="72">
        <v>3534.381103515625</v>
      </c>
      <c r="N363" s="72">
        <v>6045.3330078125</v>
      </c>
      <c r="O363" s="73"/>
      <c r="P363" s="74"/>
      <c r="Q363" s="74"/>
      <c r="R363" s="98"/>
      <c r="S363" s="48">
        <v>0</v>
      </c>
      <c r="T363" s="48">
        <v>1</v>
      </c>
      <c r="U363" s="98"/>
      <c r="V363" s="50"/>
      <c r="W363" s="50"/>
      <c r="X363" s="50"/>
      <c r="Y363" s="50"/>
      <c r="Z363" s="49"/>
      <c r="AA363" s="69">
        <v>363</v>
      </c>
      <c r="AB3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63" s="70"/>
      <c r="AD363" s="86">
        <v>450</v>
      </c>
      <c r="AE363" s="86">
        <v>423</v>
      </c>
      <c r="AF363" s="86">
        <v>4072</v>
      </c>
      <c r="AG363" s="86">
        <v>1705</v>
      </c>
      <c r="AH363" s="86"/>
      <c r="AI363" s="86" t="s">
        <v>7227</v>
      </c>
      <c r="AJ363" s="86" t="s">
        <v>8338</v>
      </c>
      <c r="AK363" s="86"/>
      <c r="AL363" s="86"/>
      <c r="AM363" s="89">
        <v>40542.286956018521</v>
      </c>
      <c r="AN363" s="86" t="s">
        <v>10559</v>
      </c>
      <c r="AO363" s="93" t="s">
        <v>10920</v>
      </c>
      <c r="AP363" s="86" t="s">
        <v>66</v>
      </c>
      <c r="AQ363" s="48">
        <v>0</v>
      </c>
      <c r="AR363" s="49">
        <v>0</v>
      </c>
      <c r="AS363" s="48">
        <v>0</v>
      </c>
      <c r="AT363" s="49">
        <v>0</v>
      </c>
      <c r="AU363" s="48">
        <v>0</v>
      </c>
      <c r="AV363" s="49">
        <v>0</v>
      </c>
      <c r="AW363" s="48">
        <v>10</v>
      </c>
      <c r="AX363" s="49">
        <v>100</v>
      </c>
      <c r="AY363" s="48">
        <v>10</v>
      </c>
      <c r="AZ363" s="2"/>
      <c r="BA363" s="3"/>
      <c r="BB363" s="3"/>
      <c r="BC363" s="3"/>
      <c r="BD363" s="3"/>
    </row>
    <row r="364" spans="1:56" x14ac:dyDescent="0.25">
      <c r="A364" s="62" t="s">
        <v>374</v>
      </c>
      <c r="B364" s="63"/>
      <c r="C364" s="63"/>
      <c r="D364" s="64"/>
      <c r="E364" s="66"/>
      <c r="F364" s="109" t="s">
        <v>9290</v>
      </c>
      <c r="G364" s="63"/>
      <c r="H364" s="67"/>
      <c r="I364" s="68"/>
      <c r="J364" s="68"/>
      <c r="K364" s="67" t="s">
        <v>12641</v>
      </c>
      <c r="L364" s="71"/>
      <c r="M364" s="72">
        <v>5800.03125</v>
      </c>
      <c r="N364" s="72">
        <v>4476.36279296875</v>
      </c>
      <c r="O364" s="73"/>
      <c r="P364" s="74"/>
      <c r="Q364" s="74"/>
      <c r="R364" s="98"/>
      <c r="S364" s="48">
        <v>0</v>
      </c>
      <c r="T364" s="48">
        <v>2</v>
      </c>
      <c r="U364" s="98"/>
      <c r="V364" s="50"/>
      <c r="W364" s="50"/>
      <c r="X364" s="50"/>
      <c r="Y364" s="50"/>
      <c r="Z364" s="49"/>
      <c r="AA364" s="69">
        <v>364</v>
      </c>
      <c r="AB3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64" s="70"/>
      <c r="AD364" s="86">
        <v>39</v>
      </c>
      <c r="AE364" s="86">
        <v>12</v>
      </c>
      <c r="AF364" s="86">
        <v>294</v>
      </c>
      <c r="AG364" s="86">
        <v>293</v>
      </c>
      <c r="AH364" s="86"/>
      <c r="AI364" s="86"/>
      <c r="AJ364" s="86" t="s">
        <v>8339</v>
      </c>
      <c r="AK364" s="86"/>
      <c r="AL364" s="86"/>
      <c r="AM364" s="89">
        <v>41621.582986111112</v>
      </c>
      <c r="AN364" s="86" t="s">
        <v>10559</v>
      </c>
      <c r="AO364" s="93" t="s">
        <v>10921</v>
      </c>
      <c r="AP364" s="86" t="s">
        <v>66</v>
      </c>
      <c r="AQ364" s="48">
        <v>0</v>
      </c>
      <c r="AR364" s="49">
        <v>0</v>
      </c>
      <c r="AS364" s="48">
        <v>0</v>
      </c>
      <c r="AT364" s="49">
        <v>0</v>
      </c>
      <c r="AU364" s="48">
        <v>0</v>
      </c>
      <c r="AV364" s="49">
        <v>0</v>
      </c>
      <c r="AW364" s="48">
        <v>92</v>
      </c>
      <c r="AX364" s="49">
        <v>100</v>
      </c>
      <c r="AY364" s="48">
        <v>92</v>
      </c>
      <c r="AZ364" s="2"/>
      <c r="BA364" s="3"/>
      <c r="BB364" s="3"/>
      <c r="BC364" s="3"/>
      <c r="BD364" s="3"/>
    </row>
    <row r="365" spans="1:56" x14ac:dyDescent="0.25">
      <c r="A365" s="62" t="s">
        <v>1507</v>
      </c>
      <c r="B365" s="63"/>
      <c r="C365" s="63"/>
      <c r="D365" s="64"/>
      <c r="E365" s="66"/>
      <c r="F365" s="109" t="s">
        <v>9291</v>
      </c>
      <c r="G365" s="63"/>
      <c r="H365" s="67"/>
      <c r="I365" s="68"/>
      <c r="J365" s="68"/>
      <c r="K365" s="67" t="s">
        <v>12642</v>
      </c>
      <c r="L365" s="71"/>
      <c r="M365" s="72">
        <v>5346.54736328125</v>
      </c>
      <c r="N365" s="72">
        <v>4831.3564453125</v>
      </c>
      <c r="O365" s="73"/>
      <c r="P365" s="74"/>
      <c r="Q365" s="74"/>
      <c r="R365" s="98"/>
      <c r="S365" s="48">
        <v>4</v>
      </c>
      <c r="T365" s="48">
        <v>0</v>
      </c>
      <c r="U365" s="98"/>
      <c r="V365" s="50"/>
      <c r="W365" s="50"/>
      <c r="X365" s="50"/>
      <c r="Y365" s="50"/>
      <c r="Z365" s="49"/>
      <c r="AA365" s="69">
        <v>365</v>
      </c>
      <c r="AB3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65" s="70"/>
      <c r="AD365" s="86">
        <v>1903</v>
      </c>
      <c r="AE365" s="86">
        <v>573</v>
      </c>
      <c r="AF365" s="86">
        <v>4939</v>
      </c>
      <c r="AG365" s="86">
        <v>20980</v>
      </c>
      <c r="AH365" s="86"/>
      <c r="AI365" s="86" t="s">
        <v>7228</v>
      </c>
      <c r="AJ365" s="86" t="s">
        <v>8340</v>
      </c>
      <c r="AK365" s="86"/>
      <c r="AL365" s="86"/>
      <c r="AM365" s="89">
        <v>43105.515555555554</v>
      </c>
      <c r="AN365" s="86" t="s">
        <v>10559</v>
      </c>
      <c r="AO365" s="93" t="s">
        <v>10922</v>
      </c>
      <c r="AP365" s="86" t="s">
        <v>65</v>
      </c>
      <c r="AQ365" s="48"/>
      <c r="AR365" s="49"/>
      <c r="AS365" s="48"/>
      <c r="AT365" s="49"/>
      <c r="AU365" s="48"/>
      <c r="AV365" s="49"/>
      <c r="AW365" s="48"/>
      <c r="AX365" s="49"/>
      <c r="AY365" s="48"/>
      <c r="AZ365" s="2"/>
      <c r="BA365" s="3"/>
      <c r="BB365" s="3"/>
      <c r="BC365" s="3"/>
      <c r="BD365" s="3"/>
    </row>
    <row r="366" spans="1:56" x14ac:dyDescent="0.25">
      <c r="A366" s="62" t="s">
        <v>375</v>
      </c>
      <c r="B366" s="63"/>
      <c r="C366" s="63"/>
      <c r="D366" s="64"/>
      <c r="E366" s="66"/>
      <c r="F366" s="109" t="s">
        <v>9292</v>
      </c>
      <c r="G366" s="63"/>
      <c r="H366" s="67"/>
      <c r="I366" s="68"/>
      <c r="J366" s="68"/>
      <c r="K366" s="67" t="s">
        <v>12643</v>
      </c>
      <c r="L366" s="71"/>
      <c r="M366" s="72">
        <v>7237.03955078125</v>
      </c>
      <c r="N366" s="72">
        <v>4851.15478515625</v>
      </c>
      <c r="O366" s="73"/>
      <c r="P366" s="74"/>
      <c r="Q366" s="74"/>
      <c r="R366" s="98"/>
      <c r="S366" s="48">
        <v>0</v>
      </c>
      <c r="T366" s="48">
        <v>1</v>
      </c>
      <c r="U366" s="98"/>
      <c r="V366" s="50"/>
      <c r="W366" s="50"/>
      <c r="X366" s="50"/>
      <c r="Y366" s="50"/>
      <c r="Z366" s="49"/>
      <c r="AA366" s="69">
        <v>366</v>
      </c>
      <c r="AB3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66" s="70"/>
      <c r="AD366" s="86">
        <v>296</v>
      </c>
      <c r="AE366" s="86">
        <v>304</v>
      </c>
      <c r="AF366" s="86">
        <v>3459</v>
      </c>
      <c r="AG366" s="86">
        <v>10661</v>
      </c>
      <c r="AH366" s="86"/>
      <c r="AI366" s="86" t="s">
        <v>7229</v>
      </c>
      <c r="AJ366" s="86" t="s">
        <v>8218</v>
      </c>
      <c r="AK366" s="86"/>
      <c r="AL366" s="86"/>
      <c r="AM366" s="89">
        <v>43937.520497685182</v>
      </c>
      <c r="AN366" s="86" t="s">
        <v>10559</v>
      </c>
      <c r="AO366" s="93" t="s">
        <v>10923</v>
      </c>
      <c r="AP366" s="86" t="s">
        <v>66</v>
      </c>
      <c r="AQ366" s="48">
        <v>0</v>
      </c>
      <c r="AR366" s="49">
        <v>0</v>
      </c>
      <c r="AS366" s="48">
        <v>0</v>
      </c>
      <c r="AT366" s="49">
        <v>0</v>
      </c>
      <c r="AU366" s="48">
        <v>0</v>
      </c>
      <c r="AV366" s="49">
        <v>0</v>
      </c>
      <c r="AW366" s="48">
        <v>33</v>
      </c>
      <c r="AX366" s="49">
        <v>100</v>
      </c>
      <c r="AY366" s="48">
        <v>33</v>
      </c>
      <c r="AZ366" s="2"/>
      <c r="BA366" s="3"/>
      <c r="BB366" s="3"/>
      <c r="BC366" s="3"/>
      <c r="BD366" s="3"/>
    </row>
    <row r="367" spans="1:56" x14ac:dyDescent="0.25">
      <c r="A367" s="62" t="s">
        <v>377</v>
      </c>
      <c r="B367" s="63"/>
      <c r="C367" s="63"/>
      <c r="D367" s="64"/>
      <c r="E367" s="66"/>
      <c r="F367" s="109" t="s">
        <v>9293</v>
      </c>
      <c r="G367" s="63"/>
      <c r="H367" s="67"/>
      <c r="I367" s="68"/>
      <c r="J367" s="68"/>
      <c r="K367" s="67" t="s">
        <v>12644</v>
      </c>
      <c r="L367" s="71"/>
      <c r="M367" s="72">
        <v>5236.12646484375</v>
      </c>
      <c r="N367" s="72">
        <v>4399.63330078125</v>
      </c>
      <c r="O367" s="73"/>
      <c r="P367" s="74"/>
      <c r="Q367" s="74"/>
      <c r="R367" s="98"/>
      <c r="S367" s="48">
        <v>0</v>
      </c>
      <c r="T367" s="48">
        <v>1</v>
      </c>
      <c r="U367" s="98"/>
      <c r="V367" s="50"/>
      <c r="W367" s="50"/>
      <c r="X367" s="50"/>
      <c r="Y367" s="50"/>
      <c r="Z367" s="49"/>
      <c r="AA367" s="69">
        <v>367</v>
      </c>
      <c r="AB3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67" s="70"/>
      <c r="AD367" s="86">
        <v>640</v>
      </c>
      <c r="AE367" s="86">
        <v>481</v>
      </c>
      <c r="AF367" s="86">
        <v>45042</v>
      </c>
      <c r="AG367" s="86">
        <v>138566</v>
      </c>
      <c r="AH367" s="86"/>
      <c r="AI367" s="86"/>
      <c r="AJ367" s="86"/>
      <c r="AK367" s="86"/>
      <c r="AL367" s="86"/>
      <c r="AM367" s="89">
        <v>43852.553912037038</v>
      </c>
      <c r="AN367" s="86" t="s">
        <v>10559</v>
      </c>
      <c r="AO367" s="93" t="s">
        <v>10924</v>
      </c>
      <c r="AP367" s="86" t="s">
        <v>66</v>
      </c>
      <c r="AQ367" s="48">
        <v>0</v>
      </c>
      <c r="AR367" s="49">
        <v>0</v>
      </c>
      <c r="AS367" s="48">
        <v>0</v>
      </c>
      <c r="AT367" s="49">
        <v>0</v>
      </c>
      <c r="AU367" s="48">
        <v>0</v>
      </c>
      <c r="AV367" s="49">
        <v>0</v>
      </c>
      <c r="AW367" s="48">
        <v>70</v>
      </c>
      <c r="AX367" s="49">
        <v>100</v>
      </c>
      <c r="AY367" s="48">
        <v>70</v>
      </c>
      <c r="AZ367" s="2"/>
      <c r="BA367" s="3"/>
      <c r="BB367" s="3"/>
      <c r="BC367" s="3"/>
      <c r="BD367" s="3"/>
    </row>
    <row r="368" spans="1:56" x14ac:dyDescent="0.25">
      <c r="A368" s="62" t="s">
        <v>378</v>
      </c>
      <c r="B368" s="63"/>
      <c r="C368" s="63"/>
      <c r="D368" s="64"/>
      <c r="E368" s="66"/>
      <c r="F368" s="109" t="s">
        <v>9294</v>
      </c>
      <c r="G368" s="63"/>
      <c r="H368" s="67"/>
      <c r="I368" s="68"/>
      <c r="J368" s="68"/>
      <c r="K368" s="67" t="s">
        <v>12645</v>
      </c>
      <c r="L368" s="71"/>
      <c r="M368" s="72">
        <v>5637.71044921875</v>
      </c>
      <c r="N368" s="72">
        <v>6544.33251953125</v>
      </c>
      <c r="O368" s="73"/>
      <c r="P368" s="74"/>
      <c r="Q368" s="74"/>
      <c r="R368" s="98"/>
      <c r="S368" s="48">
        <v>0</v>
      </c>
      <c r="T368" s="48">
        <v>2</v>
      </c>
      <c r="U368" s="98"/>
      <c r="V368" s="50"/>
      <c r="W368" s="50"/>
      <c r="X368" s="50"/>
      <c r="Y368" s="50"/>
      <c r="Z368" s="49"/>
      <c r="AA368" s="69">
        <v>368</v>
      </c>
      <c r="AB3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68" s="70"/>
      <c r="AD368" s="86">
        <v>53</v>
      </c>
      <c r="AE368" s="86">
        <v>60</v>
      </c>
      <c r="AF368" s="86">
        <v>7918</v>
      </c>
      <c r="AG368" s="86">
        <v>1358</v>
      </c>
      <c r="AH368" s="86"/>
      <c r="AI368" s="86"/>
      <c r="AJ368" s="86" t="s">
        <v>8341</v>
      </c>
      <c r="AK368" s="86"/>
      <c r="AL368" s="86"/>
      <c r="AM368" s="89">
        <v>40376.753067129626</v>
      </c>
      <c r="AN368" s="86" t="s">
        <v>10559</v>
      </c>
      <c r="AO368" s="93" t="s">
        <v>10925</v>
      </c>
      <c r="AP368" s="86" t="s">
        <v>66</v>
      </c>
      <c r="AQ368" s="48">
        <v>0</v>
      </c>
      <c r="AR368" s="49">
        <v>0</v>
      </c>
      <c r="AS368" s="48">
        <v>0</v>
      </c>
      <c r="AT368" s="49">
        <v>0</v>
      </c>
      <c r="AU368" s="48">
        <v>0</v>
      </c>
      <c r="AV368" s="49">
        <v>0</v>
      </c>
      <c r="AW368" s="48">
        <v>84</v>
      </c>
      <c r="AX368" s="49">
        <v>100</v>
      </c>
      <c r="AY368" s="48">
        <v>84</v>
      </c>
      <c r="AZ368" s="2"/>
      <c r="BA368" s="3"/>
      <c r="BB368" s="3"/>
      <c r="BC368" s="3"/>
      <c r="BD368" s="3"/>
    </row>
    <row r="369" spans="1:56" x14ac:dyDescent="0.25">
      <c r="A369" s="62" t="s">
        <v>379</v>
      </c>
      <c r="B369" s="63"/>
      <c r="C369" s="63"/>
      <c r="D369" s="64"/>
      <c r="E369" s="66"/>
      <c r="F369" s="109" t="s">
        <v>9295</v>
      </c>
      <c r="G369" s="63"/>
      <c r="H369" s="67"/>
      <c r="I369" s="68"/>
      <c r="J369" s="68"/>
      <c r="K369" s="67" t="s">
        <v>12646</v>
      </c>
      <c r="L369" s="71"/>
      <c r="M369" s="72">
        <v>3122.041259765625</v>
      </c>
      <c r="N369" s="72">
        <v>4689.30859375</v>
      </c>
      <c r="O369" s="73"/>
      <c r="P369" s="74"/>
      <c r="Q369" s="74"/>
      <c r="R369" s="98"/>
      <c r="S369" s="48">
        <v>0</v>
      </c>
      <c r="T369" s="48">
        <v>1</v>
      </c>
      <c r="U369" s="98"/>
      <c r="V369" s="50"/>
      <c r="W369" s="50"/>
      <c r="X369" s="50"/>
      <c r="Y369" s="50"/>
      <c r="Z369" s="49"/>
      <c r="AA369" s="69">
        <v>369</v>
      </c>
      <c r="AB3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69" s="70"/>
      <c r="AD369" s="86">
        <v>134</v>
      </c>
      <c r="AE369" s="86">
        <v>57</v>
      </c>
      <c r="AF369" s="86">
        <v>2726</v>
      </c>
      <c r="AG369" s="86">
        <v>7554</v>
      </c>
      <c r="AH369" s="86"/>
      <c r="AI369" s="86"/>
      <c r="AJ369" s="86"/>
      <c r="AK369" s="86"/>
      <c r="AL369" s="86"/>
      <c r="AM369" s="89">
        <v>43787.497685185182</v>
      </c>
      <c r="AN369" s="86" t="s">
        <v>10559</v>
      </c>
      <c r="AO369" s="93" t="s">
        <v>10926</v>
      </c>
      <c r="AP369" s="86" t="s">
        <v>66</v>
      </c>
      <c r="AQ369" s="48">
        <v>0</v>
      </c>
      <c r="AR369" s="49">
        <v>0</v>
      </c>
      <c r="AS369" s="48">
        <v>0</v>
      </c>
      <c r="AT369" s="49">
        <v>0</v>
      </c>
      <c r="AU369" s="48">
        <v>0</v>
      </c>
      <c r="AV369" s="49">
        <v>0</v>
      </c>
      <c r="AW369" s="48">
        <v>39</v>
      </c>
      <c r="AX369" s="49">
        <v>100</v>
      </c>
      <c r="AY369" s="48">
        <v>39</v>
      </c>
      <c r="AZ369" s="2"/>
      <c r="BA369" s="3"/>
      <c r="BB369" s="3"/>
      <c r="BC369" s="3"/>
      <c r="BD369" s="3"/>
    </row>
    <row r="370" spans="1:56" x14ac:dyDescent="0.25">
      <c r="A370" s="62" t="s">
        <v>380</v>
      </c>
      <c r="B370" s="63"/>
      <c r="C370" s="63"/>
      <c r="D370" s="64"/>
      <c r="E370" s="66"/>
      <c r="F370" s="109" t="s">
        <v>8949</v>
      </c>
      <c r="G370" s="63"/>
      <c r="H370" s="67"/>
      <c r="I370" s="68"/>
      <c r="J370" s="68"/>
      <c r="K370" s="67" t="s">
        <v>12647</v>
      </c>
      <c r="L370" s="71"/>
      <c r="M370" s="72">
        <v>3560.96142578125</v>
      </c>
      <c r="N370" s="72">
        <v>4540.41748046875</v>
      </c>
      <c r="O370" s="73"/>
      <c r="P370" s="74"/>
      <c r="Q370" s="74"/>
      <c r="R370" s="98"/>
      <c r="S370" s="48">
        <v>0</v>
      </c>
      <c r="T370" s="48">
        <v>5</v>
      </c>
      <c r="U370" s="98"/>
      <c r="V370" s="50"/>
      <c r="W370" s="50"/>
      <c r="X370" s="50"/>
      <c r="Y370" s="50"/>
      <c r="Z370" s="49"/>
      <c r="AA370" s="69">
        <v>370</v>
      </c>
      <c r="AB3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70" s="70"/>
      <c r="AD370" s="86">
        <v>29</v>
      </c>
      <c r="AE370" s="86">
        <v>0</v>
      </c>
      <c r="AF370" s="86">
        <v>96</v>
      </c>
      <c r="AG370" s="86">
        <v>4</v>
      </c>
      <c r="AH370" s="86"/>
      <c r="AI370" s="86"/>
      <c r="AJ370" s="86"/>
      <c r="AK370" s="86"/>
      <c r="AL370" s="86"/>
      <c r="AM370" s="89">
        <v>44075.246979166666</v>
      </c>
      <c r="AN370" s="86" t="s">
        <v>10559</v>
      </c>
      <c r="AO370" s="93" t="s">
        <v>10927</v>
      </c>
      <c r="AP370" s="86" t="s">
        <v>66</v>
      </c>
      <c r="AQ370" s="48">
        <v>0</v>
      </c>
      <c r="AR370" s="49">
        <v>0</v>
      </c>
      <c r="AS370" s="48">
        <v>0</v>
      </c>
      <c r="AT370" s="49">
        <v>0</v>
      </c>
      <c r="AU370" s="48">
        <v>0</v>
      </c>
      <c r="AV370" s="49">
        <v>0</v>
      </c>
      <c r="AW370" s="48">
        <v>243</v>
      </c>
      <c r="AX370" s="49">
        <v>100</v>
      </c>
      <c r="AY370" s="48">
        <v>243</v>
      </c>
      <c r="AZ370" s="2"/>
      <c r="BA370" s="3"/>
      <c r="BB370" s="3"/>
      <c r="BC370" s="3"/>
      <c r="BD370" s="3"/>
    </row>
    <row r="371" spans="1:56" x14ac:dyDescent="0.25">
      <c r="A371" s="62" t="s">
        <v>886</v>
      </c>
      <c r="B371" s="63"/>
      <c r="C371" s="63"/>
      <c r="D371" s="64"/>
      <c r="E371" s="66"/>
      <c r="F371" s="109" t="s">
        <v>9296</v>
      </c>
      <c r="G371" s="63"/>
      <c r="H371" s="67"/>
      <c r="I371" s="68"/>
      <c r="J371" s="68"/>
      <c r="K371" s="67" t="s">
        <v>12648</v>
      </c>
      <c r="L371" s="71"/>
      <c r="M371" s="72">
        <v>3612.97021484375</v>
      </c>
      <c r="N371" s="72">
        <v>5557.10693359375</v>
      </c>
      <c r="O371" s="73"/>
      <c r="P371" s="74"/>
      <c r="Q371" s="74"/>
      <c r="R371" s="98"/>
      <c r="S371" s="48">
        <v>2</v>
      </c>
      <c r="T371" s="48">
        <v>1</v>
      </c>
      <c r="U371" s="98"/>
      <c r="V371" s="50"/>
      <c r="W371" s="50"/>
      <c r="X371" s="50"/>
      <c r="Y371" s="50"/>
      <c r="Z371" s="49"/>
      <c r="AA371" s="69">
        <v>371</v>
      </c>
      <c r="AB3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71" s="70"/>
      <c r="AD371" s="86">
        <v>12</v>
      </c>
      <c r="AE371" s="86">
        <v>9</v>
      </c>
      <c r="AF371" s="86">
        <v>387</v>
      </c>
      <c r="AG371" s="86">
        <v>213</v>
      </c>
      <c r="AH371" s="86"/>
      <c r="AI371" s="86" t="s">
        <v>7230</v>
      </c>
      <c r="AJ371" s="86" t="s">
        <v>8202</v>
      </c>
      <c r="AK371" s="86"/>
      <c r="AL371" s="86"/>
      <c r="AM371" s="89">
        <v>43924.396168981482</v>
      </c>
      <c r="AN371" s="86" t="s">
        <v>10559</v>
      </c>
      <c r="AO371" s="93" t="s">
        <v>10928</v>
      </c>
      <c r="AP371" s="86" t="s">
        <v>66</v>
      </c>
      <c r="AQ371" s="48">
        <v>0</v>
      </c>
      <c r="AR371" s="49">
        <v>0</v>
      </c>
      <c r="AS371" s="48">
        <v>0</v>
      </c>
      <c r="AT371" s="49">
        <v>0</v>
      </c>
      <c r="AU371" s="48">
        <v>0</v>
      </c>
      <c r="AV371" s="49">
        <v>0</v>
      </c>
      <c r="AW371" s="48">
        <v>46</v>
      </c>
      <c r="AX371" s="49">
        <v>100</v>
      </c>
      <c r="AY371" s="48">
        <v>46</v>
      </c>
      <c r="AZ371" s="2"/>
      <c r="BA371" s="3"/>
      <c r="BB371" s="3"/>
      <c r="BC371" s="3"/>
      <c r="BD371" s="3"/>
    </row>
    <row r="372" spans="1:56" x14ac:dyDescent="0.25">
      <c r="A372" s="62" t="s">
        <v>1508</v>
      </c>
      <c r="B372" s="63"/>
      <c r="C372" s="63"/>
      <c r="D372" s="64"/>
      <c r="E372" s="66"/>
      <c r="F372" s="109" t="s">
        <v>9297</v>
      </c>
      <c r="G372" s="63"/>
      <c r="H372" s="67"/>
      <c r="I372" s="68"/>
      <c r="J372" s="68"/>
      <c r="K372" s="67" t="s">
        <v>12649</v>
      </c>
      <c r="L372" s="71"/>
      <c r="M372" s="72">
        <v>2451.16455078125</v>
      </c>
      <c r="N372" s="72">
        <v>4143.18359375</v>
      </c>
      <c r="O372" s="73"/>
      <c r="P372" s="74"/>
      <c r="Q372" s="74"/>
      <c r="R372" s="98"/>
      <c r="S372" s="48">
        <v>3</v>
      </c>
      <c r="T372" s="48">
        <v>0</v>
      </c>
      <c r="U372" s="98"/>
      <c r="V372" s="50"/>
      <c r="W372" s="50"/>
      <c r="X372" s="50"/>
      <c r="Y372" s="50"/>
      <c r="Z372" s="49"/>
      <c r="AA372" s="69">
        <v>372</v>
      </c>
      <c r="AB3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72" s="70"/>
      <c r="AD372" s="86">
        <v>457</v>
      </c>
      <c r="AE372" s="86">
        <v>5392</v>
      </c>
      <c r="AF372" s="86">
        <v>6713</v>
      </c>
      <c r="AG372" s="86">
        <v>21160</v>
      </c>
      <c r="AH372" s="86"/>
      <c r="AI372" s="86" t="s">
        <v>7231</v>
      </c>
      <c r="AJ372" s="86" t="s">
        <v>8342</v>
      </c>
      <c r="AK372" s="86"/>
      <c r="AL372" s="86"/>
      <c r="AM372" s="89">
        <v>42913.718113425923</v>
      </c>
      <c r="AN372" s="86" t="s">
        <v>10559</v>
      </c>
      <c r="AO372" s="93" t="s">
        <v>10929</v>
      </c>
      <c r="AP372" s="86" t="s">
        <v>65</v>
      </c>
      <c r="AQ372" s="48"/>
      <c r="AR372" s="49"/>
      <c r="AS372" s="48"/>
      <c r="AT372" s="49"/>
      <c r="AU372" s="48"/>
      <c r="AV372" s="49"/>
      <c r="AW372" s="48"/>
      <c r="AX372" s="49"/>
      <c r="AY372" s="48"/>
      <c r="AZ372" s="2"/>
      <c r="BA372" s="3"/>
      <c r="BB372" s="3"/>
      <c r="BC372" s="3"/>
      <c r="BD372" s="3"/>
    </row>
    <row r="373" spans="1:56" x14ac:dyDescent="0.25">
      <c r="A373" s="62" t="s">
        <v>381</v>
      </c>
      <c r="B373" s="63"/>
      <c r="C373" s="63"/>
      <c r="D373" s="64"/>
      <c r="E373" s="66"/>
      <c r="F373" s="109" t="s">
        <v>9298</v>
      </c>
      <c r="G373" s="63"/>
      <c r="H373" s="67"/>
      <c r="I373" s="68"/>
      <c r="J373" s="68"/>
      <c r="K373" s="67" t="s">
        <v>12650</v>
      </c>
      <c r="L373" s="71"/>
      <c r="M373" s="72">
        <v>5142.1416015625</v>
      </c>
      <c r="N373" s="72">
        <v>5644.47119140625</v>
      </c>
      <c r="O373" s="73"/>
      <c r="P373" s="74"/>
      <c r="Q373" s="74"/>
      <c r="R373" s="98"/>
      <c r="S373" s="48">
        <v>0</v>
      </c>
      <c r="T373" s="48">
        <v>2</v>
      </c>
      <c r="U373" s="98"/>
      <c r="V373" s="50"/>
      <c r="W373" s="50"/>
      <c r="X373" s="50"/>
      <c r="Y373" s="50"/>
      <c r="Z373" s="49"/>
      <c r="AA373" s="69">
        <v>373</v>
      </c>
      <c r="AB3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73" s="70"/>
      <c r="AD373" s="86">
        <v>404</v>
      </c>
      <c r="AE373" s="86">
        <v>628</v>
      </c>
      <c r="AF373" s="86">
        <v>50900</v>
      </c>
      <c r="AG373" s="86">
        <v>126426</v>
      </c>
      <c r="AH373" s="86"/>
      <c r="AI373" s="86" t="s">
        <v>7067</v>
      </c>
      <c r="AJ373" s="86"/>
      <c r="AK373" s="86"/>
      <c r="AL373" s="86"/>
      <c r="AM373" s="89">
        <v>43502.656886574077</v>
      </c>
      <c r="AN373" s="86" t="s">
        <v>10559</v>
      </c>
      <c r="AO373" s="93" t="s">
        <v>10930</v>
      </c>
      <c r="AP373" s="86" t="s">
        <v>66</v>
      </c>
      <c r="AQ373" s="48">
        <v>0</v>
      </c>
      <c r="AR373" s="49">
        <v>0</v>
      </c>
      <c r="AS373" s="48">
        <v>0</v>
      </c>
      <c r="AT373" s="49">
        <v>0</v>
      </c>
      <c r="AU373" s="48">
        <v>0</v>
      </c>
      <c r="AV373" s="49">
        <v>0</v>
      </c>
      <c r="AW373" s="48">
        <v>77</v>
      </c>
      <c r="AX373" s="49">
        <v>100</v>
      </c>
      <c r="AY373" s="48">
        <v>77</v>
      </c>
      <c r="AZ373" s="2"/>
      <c r="BA373" s="3"/>
      <c r="BB373" s="3"/>
      <c r="BC373" s="3"/>
      <c r="BD373" s="3"/>
    </row>
    <row r="374" spans="1:56" x14ac:dyDescent="0.25">
      <c r="A374" s="62" t="s">
        <v>1509</v>
      </c>
      <c r="B374" s="63"/>
      <c r="C374" s="63"/>
      <c r="D374" s="64"/>
      <c r="E374" s="66"/>
      <c r="F374" s="109" t="s">
        <v>9299</v>
      </c>
      <c r="G374" s="63"/>
      <c r="H374" s="67"/>
      <c r="I374" s="68"/>
      <c r="J374" s="68"/>
      <c r="K374" s="67" t="s">
        <v>12651</v>
      </c>
      <c r="L374" s="71"/>
      <c r="M374" s="72">
        <v>5400.6875</v>
      </c>
      <c r="N374" s="72">
        <v>6588.03662109375</v>
      </c>
      <c r="O374" s="73"/>
      <c r="P374" s="74"/>
      <c r="Q374" s="74"/>
      <c r="R374" s="98"/>
      <c r="S374" s="48">
        <v>7</v>
      </c>
      <c r="T374" s="48">
        <v>0</v>
      </c>
      <c r="U374" s="98"/>
      <c r="V374" s="50"/>
      <c r="W374" s="50"/>
      <c r="X374" s="50"/>
      <c r="Y374" s="50"/>
      <c r="Z374" s="49"/>
      <c r="AA374" s="69">
        <v>374</v>
      </c>
      <c r="AB3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74" s="70"/>
      <c r="AD374" s="86">
        <v>428</v>
      </c>
      <c r="AE374" s="86">
        <v>489</v>
      </c>
      <c r="AF374" s="86">
        <v>253</v>
      </c>
      <c r="AG374" s="86">
        <v>7192</v>
      </c>
      <c r="AH374" s="86"/>
      <c r="AI374" s="86" t="s">
        <v>7232</v>
      </c>
      <c r="AJ374" s="86" t="s">
        <v>8343</v>
      </c>
      <c r="AK374" s="86"/>
      <c r="AL374" s="86"/>
      <c r="AM374" s="89">
        <v>44026.365312499998</v>
      </c>
      <c r="AN374" s="86" t="s">
        <v>10559</v>
      </c>
      <c r="AO374" s="93" t="s">
        <v>10931</v>
      </c>
      <c r="AP374" s="86" t="s">
        <v>65</v>
      </c>
      <c r="AQ374" s="48"/>
      <c r="AR374" s="49"/>
      <c r="AS374" s="48"/>
      <c r="AT374" s="49"/>
      <c r="AU374" s="48"/>
      <c r="AV374" s="49"/>
      <c r="AW374" s="48"/>
      <c r="AX374" s="49"/>
      <c r="AY374" s="48"/>
      <c r="AZ374" s="2"/>
      <c r="BA374" s="3"/>
      <c r="BB374" s="3"/>
      <c r="BC374" s="3"/>
      <c r="BD374" s="3"/>
    </row>
    <row r="375" spans="1:56" x14ac:dyDescent="0.25">
      <c r="A375" s="62" t="s">
        <v>382</v>
      </c>
      <c r="B375" s="63"/>
      <c r="C375" s="63"/>
      <c r="D375" s="64"/>
      <c r="E375" s="66"/>
      <c r="F375" s="109" t="s">
        <v>9300</v>
      </c>
      <c r="G375" s="63"/>
      <c r="H375" s="67"/>
      <c r="I375" s="68"/>
      <c r="J375" s="68"/>
      <c r="K375" s="67" t="s">
        <v>12652</v>
      </c>
      <c r="L375" s="71"/>
      <c r="M375" s="72">
        <v>5837.22412109375</v>
      </c>
      <c r="N375" s="72">
        <v>4569.01611328125</v>
      </c>
      <c r="O375" s="73"/>
      <c r="P375" s="74"/>
      <c r="Q375" s="74"/>
      <c r="R375" s="98"/>
      <c r="S375" s="48">
        <v>0</v>
      </c>
      <c r="T375" s="48">
        <v>3</v>
      </c>
      <c r="U375" s="98"/>
      <c r="V375" s="50"/>
      <c r="W375" s="50"/>
      <c r="X375" s="50"/>
      <c r="Y375" s="50"/>
      <c r="Z375" s="49"/>
      <c r="AA375" s="69">
        <v>375</v>
      </c>
      <c r="AB3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75" s="70"/>
      <c r="AD375" s="86">
        <v>27</v>
      </c>
      <c r="AE375" s="86">
        <v>2</v>
      </c>
      <c r="AF375" s="86">
        <v>139</v>
      </c>
      <c r="AG375" s="86">
        <v>169</v>
      </c>
      <c r="AH375" s="86"/>
      <c r="AI375" s="86" t="s">
        <v>7233</v>
      </c>
      <c r="AJ375" s="86" t="s">
        <v>8211</v>
      </c>
      <c r="AK375" s="86"/>
      <c r="AL375" s="86"/>
      <c r="AM375" s="89">
        <v>44075.804537037038</v>
      </c>
      <c r="AN375" s="86" t="s">
        <v>10559</v>
      </c>
      <c r="AO375" s="93" t="s">
        <v>10932</v>
      </c>
      <c r="AP375" s="86" t="s">
        <v>66</v>
      </c>
      <c r="AQ375" s="48">
        <v>0</v>
      </c>
      <c r="AR375" s="49">
        <v>0</v>
      </c>
      <c r="AS375" s="48">
        <v>0</v>
      </c>
      <c r="AT375" s="49">
        <v>0</v>
      </c>
      <c r="AU375" s="48">
        <v>0</v>
      </c>
      <c r="AV375" s="49">
        <v>0</v>
      </c>
      <c r="AW375" s="48">
        <v>37</v>
      </c>
      <c r="AX375" s="49">
        <v>100</v>
      </c>
      <c r="AY375" s="48">
        <v>37</v>
      </c>
      <c r="AZ375" s="2"/>
      <c r="BA375" s="3"/>
      <c r="BB375" s="3"/>
      <c r="BC375" s="3"/>
      <c r="BD375" s="3"/>
    </row>
    <row r="376" spans="1:56" x14ac:dyDescent="0.25">
      <c r="A376" s="62" t="s">
        <v>1510</v>
      </c>
      <c r="B376" s="63"/>
      <c r="C376" s="63"/>
      <c r="D376" s="64"/>
      <c r="E376" s="66"/>
      <c r="F376" s="109" t="s">
        <v>9301</v>
      </c>
      <c r="G376" s="63"/>
      <c r="H376" s="67"/>
      <c r="I376" s="68"/>
      <c r="J376" s="68"/>
      <c r="K376" s="67" t="s">
        <v>12653</v>
      </c>
      <c r="L376" s="71"/>
      <c r="M376" s="72">
        <v>6388.7412109375</v>
      </c>
      <c r="N376" s="72">
        <v>3797.8046875</v>
      </c>
      <c r="O376" s="73"/>
      <c r="P376" s="74"/>
      <c r="Q376" s="74"/>
      <c r="R376" s="98"/>
      <c r="S376" s="48">
        <v>1</v>
      </c>
      <c r="T376" s="48">
        <v>0</v>
      </c>
      <c r="U376" s="98"/>
      <c r="V376" s="50"/>
      <c r="W376" s="50"/>
      <c r="X376" s="50"/>
      <c r="Y376" s="50"/>
      <c r="Z376" s="49"/>
      <c r="AA376" s="69">
        <v>376</v>
      </c>
      <c r="AB3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76" s="70"/>
      <c r="AD376" s="86">
        <v>0</v>
      </c>
      <c r="AE376" s="86">
        <v>11042</v>
      </c>
      <c r="AF376" s="86">
        <v>7004</v>
      </c>
      <c r="AG376" s="86">
        <v>990</v>
      </c>
      <c r="AH376" s="86"/>
      <c r="AI376" s="86" t="s">
        <v>7234</v>
      </c>
      <c r="AJ376" s="86" t="s">
        <v>8296</v>
      </c>
      <c r="AK376" s="93" t="s">
        <v>8774</v>
      </c>
      <c r="AL376" s="86"/>
      <c r="AM376" s="89">
        <v>43175.431562500002</v>
      </c>
      <c r="AN376" s="86" t="s">
        <v>10559</v>
      </c>
      <c r="AO376" s="93" t="s">
        <v>10933</v>
      </c>
      <c r="AP376" s="86" t="s">
        <v>65</v>
      </c>
      <c r="AQ376" s="48"/>
      <c r="AR376" s="49"/>
      <c r="AS376" s="48"/>
      <c r="AT376" s="49"/>
      <c r="AU376" s="48"/>
      <c r="AV376" s="49"/>
      <c r="AW376" s="48"/>
      <c r="AX376" s="49"/>
      <c r="AY376" s="48"/>
      <c r="AZ376" s="2"/>
      <c r="BA376" s="3"/>
      <c r="BB376" s="3"/>
      <c r="BC376" s="3"/>
      <c r="BD376" s="3"/>
    </row>
    <row r="377" spans="1:56" x14ac:dyDescent="0.25">
      <c r="A377" s="62" t="s">
        <v>1511</v>
      </c>
      <c r="B377" s="63"/>
      <c r="C377" s="63"/>
      <c r="D377" s="64"/>
      <c r="E377" s="66"/>
      <c r="F377" s="109" t="s">
        <v>9302</v>
      </c>
      <c r="G377" s="63"/>
      <c r="H377" s="67"/>
      <c r="I377" s="68"/>
      <c r="J377" s="68"/>
      <c r="K377" s="67" t="s">
        <v>12654</v>
      </c>
      <c r="L377" s="71"/>
      <c r="M377" s="72">
        <v>6712.00537109375</v>
      </c>
      <c r="N377" s="72">
        <v>4619.3125</v>
      </c>
      <c r="O377" s="73"/>
      <c r="P377" s="74"/>
      <c r="Q377" s="74"/>
      <c r="R377" s="98"/>
      <c r="S377" s="48">
        <v>1</v>
      </c>
      <c r="T377" s="48">
        <v>0</v>
      </c>
      <c r="U377" s="98"/>
      <c r="V377" s="50"/>
      <c r="W377" s="50"/>
      <c r="X377" s="50"/>
      <c r="Y377" s="50"/>
      <c r="Z377" s="49"/>
      <c r="AA377" s="69">
        <v>377</v>
      </c>
      <c r="AB3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77" s="70"/>
      <c r="AD377" s="86">
        <v>27</v>
      </c>
      <c r="AE377" s="86">
        <v>19</v>
      </c>
      <c r="AF377" s="86">
        <v>4312</v>
      </c>
      <c r="AG377" s="86">
        <v>3238</v>
      </c>
      <c r="AH377" s="86"/>
      <c r="AI377" s="86" t="s">
        <v>7235</v>
      </c>
      <c r="AJ377" s="86" t="s">
        <v>8344</v>
      </c>
      <c r="AK377" s="86"/>
      <c r="AL377" s="86"/>
      <c r="AM377" s="89">
        <v>43506.389537037037</v>
      </c>
      <c r="AN377" s="86" t="s">
        <v>10559</v>
      </c>
      <c r="AO377" s="93" t="s">
        <v>10934</v>
      </c>
      <c r="AP377" s="86" t="s">
        <v>65</v>
      </c>
      <c r="AQ377" s="48"/>
      <c r="AR377" s="49"/>
      <c r="AS377" s="48"/>
      <c r="AT377" s="49"/>
      <c r="AU377" s="48"/>
      <c r="AV377" s="49"/>
      <c r="AW377" s="48"/>
      <c r="AX377" s="49"/>
      <c r="AY377" s="48"/>
      <c r="AZ377" s="2"/>
      <c r="BA377" s="3"/>
      <c r="BB377" s="3"/>
      <c r="BC377" s="3"/>
      <c r="BD377" s="3"/>
    </row>
    <row r="378" spans="1:56" x14ac:dyDescent="0.25">
      <c r="A378" s="62" t="s">
        <v>383</v>
      </c>
      <c r="B378" s="63"/>
      <c r="C378" s="63"/>
      <c r="D378" s="64"/>
      <c r="E378" s="66"/>
      <c r="F378" s="109" t="s">
        <v>9303</v>
      </c>
      <c r="G378" s="63"/>
      <c r="H378" s="67"/>
      <c r="I378" s="68"/>
      <c r="J378" s="68"/>
      <c r="K378" s="67" t="s">
        <v>12655</v>
      </c>
      <c r="L378" s="71"/>
      <c r="M378" s="72">
        <v>7258.4873046875</v>
      </c>
      <c r="N378" s="72">
        <v>4696.88623046875</v>
      </c>
      <c r="O378" s="73"/>
      <c r="P378" s="74"/>
      <c r="Q378" s="74"/>
      <c r="R378" s="98"/>
      <c r="S378" s="48">
        <v>0</v>
      </c>
      <c r="T378" s="48">
        <v>1</v>
      </c>
      <c r="U378" s="98"/>
      <c r="V378" s="50"/>
      <c r="W378" s="50"/>
      <c r="X378" s="50"/>
      <c r="Y378" s="50"/>
      <c r="Z378" s="49"/>
      <c r="AA378" s="69">
        <v>378</v>
      </c>
      <c r="AB3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78" s="70"/>
      <c r="AD378" s="86">
        <v>99</v>
      </c>
      <c r="AE378" s="86">
        <v>1920</v>
      </c>
      <c r="AF378" s="86">
        <v>9939</v>
      </c>
      <c r="AG378" s="86">
        <v>19779</v>
      </c>
      <c r="AH378" s="86"/>
      <c r="AI378" s="86" t="s">
        <v>7236</v>
      </c>
      <c r="AJ378" s="86" t="s">
        <v>8345</v>
      </c>
      <c r="AK378" s="93" t="s">
        <v>8775</v>
      </c>
      <c r="AL378" s="86"/>
      <c r="AM378" s="89">
        <v>43890.247986111113</v>
      </c>
      <c r="AN378" s="86" t="s">
        <v>10559</v>
      </c>
      <c r="AO378" s="93" t="s">
        <v>10935</v>
      </c>
      <c r="AP378" s="86" t="s">
        <v>66</v>
      </c>
      <c r="AQ378" s="48">
        <v>0</v>
      </c>
      <c r="AR378" s="49">
        <v>0</v>
      </c>
      <c r="AS378" s="48">
        <v>0</v>
      </c>
      <c r="AT378" s="49">
        <v>0</v>
      </c>
      <c r="AU378" s="48">
        <v>0</v>
      </c>
      <c r="AV378" s="49">
        <v>0</v>
      </c>
      <c r="AW378" s="48">
        <v>32</v>
      </c>
      <c r="AX378" s="49">
        <v>100</v>
      </c>
      <c r="AY378" s="48">
        <v>32</v>
      </c>
      <c r="AZ378" s="2"/>
      <c r="BA378" s="3"/>
      <c r="BB378" s="3"/>
      <c r="BC378" s="3"/>
      <c r="BD378" s="3"/>
    </row>
    <row r="379" spans="1:56" x14ac:dyDescent="0.25">
      <c r="A379" s="62" t="s">
        <v>384</v>
      </c>
      <c r="B379" s="63"/>
      <c r="C379" s="63"/>
      <c r="D379" s="64"/>
      <c r="E379" s="66"/>
      <c r="F379" s="109" t="s">
        <v>9304</v>
      </c>
      <c r="G379" s="63"/>
      <c r="H379" s="67"/>
      <c r="I379" s="68"/>
      <c r="J379" s="68"/>
      <c r="K379" s="67" t="s">
        <v>12656</v>
      </c>
      <c r="L379" s="71"/>
      <c r="M379" s="72">
        <v>5844.63916015625</v>
      </c>
      <c r="N379" s="72">
        <v>4681.76611328125</v>
      </c>
      <c r="O379" s="73"/>
      <c r="P379" s="74"/>
      <c r="Q379" s="74"/>
      <c r="R379" s="98"/>
      <c r="S379" s="48">
        <v>0</v>
      </c>
      <c r="T379" s="48">
        <v>1</v>
      </c>
      <c r="U379" s="98"/>
      <c r="V379" s="50"/>
      <c r="W379" s="50"/>
      <c r="X379" s="50"/>
      <c r="Y379" s="50"/>
      <c r="Z379" s="49"/>
      <c r="AA379" s="69">
        <v>379</v>
      </c>
      <c r="AB3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79" s="70"/>
      <c r="AD379" s="86">
        <v>132</v>
      </c>
      <c r="AE379" s="86">
        <v>250</v>
      </c>
      <c r="AF379" s="86">
        <v>9191</v>
      </c>
      <c r="AG379" s="86">
        <v>22199</v>
      </c>
      <c r="AH379" s="86"/>
      <c r="AI379" s="86" t="s">
        <v>7237</v>
      </c>
      <c r="AJ379" s="86"/>
      <c r="AK379" s="86"/>
      <c r="AL379" s="86"/>
      <c r="AM379" s="89">
        <v>43735.592175925929</v>
      </c>
      <c r="AN379" s="86" t="s">
        <v>10559</v>
      </c>
      <c r="AO379" s="93" t="s">
        <v>10936</v>
      </c>
      <c r="AP379" s="86" t="s">
        <v>66</v>
      </c>
      <c r="AQ379" s="48">
        <v>0</v>
      </c>
      <c r="AR379" s="49">
        <v>0</v>
      </c>
      <c r="AS379" s="48">
        <v>0</v>
      </c>
      <c r="AT379" s="49">
        <v>0</v>
      </c>
      <c r="AU379" s="48">
        <v>0</v>
      </c>
      <c r="AV379" s="49">
        <v>0</v>
      </c>
      <c r="AW379" s="48">
        <v>44</v>
      </c>
      <c r="AX379" s="49">
        <v>100</v>
      </c>
      <c r="AY379" s="48">
        <v>44</v>
      </c>
      <c r="AZ379" s="2"/>
      <c r="BA379" s="3"/>
      <c r="BB379" s="3"/>
      <c r="BC379" s="3"/>
      <c r="BD379" s="3"/>
    </row>
    <row r="380" spans="1:56" x14ac:dyDescent="0.25">
      <c r="A380" s="62" t="s">
        <v>385</v>
      </c>
      <c r="B380" s="63"/>
      <c r="C380" s="63"/>
      <c r="D380" s="64"/>
      <c r="E380" s="66"/>
      <c r="F380" s="109" t="s">
        <v>9305</v>
      </c>
      <c r="G380" s="63"/>
      <c r="H380" s="67"/>
      <c r="I380" s="68"/>
      <c r="J380" s="68"/>
      <c r="K380" s="67" t="s">
        <v>12657</v>
      </c>
      <c r="L380" s="71"/>
      <c r="M380" s="72">
        <v>3609.836181640625</v>
      </c>
      <c r="N380" s="72">
        <v>5147.51513671875</v>
      </c>
      <c r="O380" s="73"/>
      <c r="P380" s="74"/>
      <c r="Q380" s="74"/>
      <c r="R380" s="98"/>
      <c r="S380" s="48">
        <v>0</v>
      </c>
      <c r="T380" s="48">
        <v>2</v>
      </c>
      <c r="U380" s="98"/>
      <c r="V380" s="50"/>
      <c r="W380" s="50"/>
      <c r="X380" s="50"/>
      <c r="Y380" s="50"/>
      <c r="Z380" s="49"/>
      <c r="AA380" s="69">
        <v>380</v>
      </c>
      <c r="AB3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80" s="70"/>
      <c r="AD380" s="86">
        <v>72</v>
      </c>
      <c r="AE380" s="86">
        <v>42</v>
      </c>
      <c r="AF380" s="86">
        <v>1807</v>
      </c>
      <c r="AG380" s="86">
        <v>1150</v>
      </c>
      <c r="AH380" s="86"/>
      <c r="AI380" s="86" t="s">
        <v>7238</v>
      </c>
      <c r="AJ380" s="86"/>
      <c r="AK380" s="86"/>
      <c r="AL380" s="86"/>
      <c r="AM380" s="89">
        <v>44016.384733796294</v>
      </c>
      <c r="AN380" s="86" t="s">
        <v>10559</v>
      </c>
      <c r="AO380" s="93" t="s">
        <v>10937</v>
      </c>
      <c r="AP380" s="86" t="s">
        <v>66</v>
      </c>
      <c r="AQ380" s="48">
        <v>0</v>
      </c>
      <c r="AR380" s="49">
        <v>0</v>
      </c>
      <c r="AS380" s="48">
        <v>0</v>
      </c>
      <c r="AT380" s="49">
        <v>0</v>
      </c>
      <c r="AU380" s="48">
        <v>0</v>
      </c>
      <c r="AV380" s="49">
        <v>0</v>
      </c>
      <c r="AW380" s="48">
        <v>93</v>
      </c>
      <c r="AX380" s="49">
        <v>100</v>
      </c>
      <c r="AY380" s="48">
        <v>93</v>
      </c>
      <c r="AZ380" s="2"/>
      <c r="BA380" s="3"/>
      <c r="BB380" s="3"/>
      <c r="BC380" s="3"/>
      <c r="BD380" s="3"/>
    </row>
    <row r="381" spans="1:56" x14ac:dyDescent="0.25">
      <c r="A381" s="62" t="s">
        <v>386</v>
      </c>
      <c r="B381" s="63"/>
      <c r="C381" s="63"/>
      <c r="D381" s="64"/>
      <c r="E381" s="66"/>
      <c r="F381" s="109" t="s">
        <v>9306</v>
      </c>
      <c r="G381" s="63"/>
      <c r="H381" s="67"/>
      <c r="I381" s="68"/>
      <c r="J381" s="68"/>
      <c r="K381" s="67" t="s">
        <v>12658</v>
      </c>
      <c r="L381" s="71"/>
      <c r="M381" s="72">
        <v>5585.3291015625</v>
      </c>
      <c r="N381" s="72">
        <v>5039.89501953125</v>
      </c>
      <c r="O381" s="73"/>
      <c r="P381" s="74"/>
      <c r="Q381" s="74"/>
      <c r="R381" s="98"/>
      <c r="S381" s="48">
        <v>0</v>
      </c>
      <c r="T381" s="48">
        <v>1</v>
      </c>
      <c r="U381" s="98"/>
      <c r="V381" s="50"/>
      <c r="W381" s="50"/>
      <c r="X381" s="50"/>
      <c r="Y381" s="50"/>
      <c r="Z381" s="49"/>
      <c r="AA381" s="69">
        <v>381</v>
      </c>
      <c r="AB3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81" s="70"/>
      <c r="AD381" s="86">
        <v>527</v>
      </c>
      <c r="AE381" s="86">
        <v>777</v>
      </c>
      <c r="AF381" s="86">
        <v>34370</v>
      </c>
      <c r="AG381" s="86">
        <v>64667</v>
      </c>
      <c r="AH381" s="86"/>
      <c r="AI381" s="86" t="s">
        <v>7239</v>
      </c>
      <c r="AJ381" s="86" t="s">
        <v>8346</v>
      </c>
      <c r="AK381" s="86"/>
      <c r="AL381" s="86"/>
      <c r="AM381" s="89">
        <v>42928.588043981479</v>
      </c>
      <c r="AN381" s="86" t="s">
        <v>10559</v>
      </c>
      <c r="AO381" s="93" t="s">
        <v>10938</v>
      </c>
      <c r="AP381" s="86" t="s">
        <v>66</v>
      </c>
      <c r="AQ381" s="48">
        <v>0</v>
      </c>
      <c r="AR381" s="49">
        <v>0</v>
      </c>
      <c r="AS381" s="48">
        <v>0</v>
      </c>
      <c r="AT381" s="49">
        <v>0</v>
      </c>
      <c r="AU381" s="48">
        <v>0</v>
      </c>
      <c r="AV381" s="49">
        <v>0</v>
      </c>
      <c r="AW381" s="48">
        <v>43</v>
      </c>
      <c r="AX381" s="49">
        <v>100</v>
      </c>
      <c r="AY381" s="48">
        <v>43</v>
      </c>
      <c r="AZ381" s="2"/>
      <c r="BA381" s="3"/>
      <c r="BB381" s="3"/>
      <c r="BC381" s="3"/>
      <c r="BD381" s="3"/>
    </row>
    <row r="382" spans="1:56" x14ac:dyDescent="0.25">
      <c r="A382" s="62" t="s">
        <v>1512</v>
      </c>
      <c r="B382" s="63"/>
      <c r="C382" s="63"/>
      <c r="D382" s="64"/>
      <c r="E382" s="66"/>
      <c r="F382" s="109" t="s">
        <v>9307</v>
      </c>
      <c r="G382" s="63"/>
      <c r="H382" s="67"/>
      <c r="I382" s="68"/>
      <c r="J382" s="68"/>
      <c r="K382" s="67" t="s">
        <v>12659</v>
      </c>
      <c r="L382" s="71"/>
      <c r="M382" s="72">
        <v>5669.92138671875</v>
      </c>
      <c r="N382" s="72">
        <v>4894.26220703125</v>
      </c>
      <c r="O382" s="73"/>
      <c r="P382" s="74"/>
      <c r="Q382" s="74"/>
      <c r="R382" s="98"/>
      <c r="S382" s="48">
        <v>8</v>
      </c>
      <c r="T382" s="48">
        <v>0</v>
      </c>
      <c r="U382" s="98"/>
      <c r="V382" s="50"/>
      <c r="W382" s="50"/>
      <c r="X382" s="50"/>
      <c r="Y382" s="50"/>
      <c r="Z382" s="49"/>
      <c r="AA382" s="69">
        <v>382</v>
      </c>
      <c r="AB3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82" s="70"/>
      <c r="AD382" s="86">
        <v>1003</v>
      </c>
      <c r="AE382" s="86">
        <v>8094</v>
      </c>
      <c r="AF382" s="86">
        <v>4098</v>
      </c>
      <c r="AG382" s="86">
        <v>7650</v>
      </c>
      <c r="AH382" s="86"/>
      <c r="AI382" s="86" t="s">
        <v>7240</v>
      </c>
      <c r="AJ382" s="86" t="s">
        <v>8330</v>
      </c>
      <c r="AK382" s="86"/>
      <c r="AL382" s="86"/>
      <c r="AM382" s="89">
        <v>43747.830231481479</v>
      </c>
      <c r="AN382" s="86" t="s">
        <v>10559</v>
      </c>
      <c r="AO382" s="93" t="s">
        <v>10939</v>
      </c>
      <c r="AP382" s="86" t="s">
        <v>65</v>
      </c>
      <c r="AQ382" s="48"/>
      <c r="AR382" s="49"/>
      <c r="AS382" s="48"/>
      <c r="AT382" s="49"/>
      <c r="AU382" s="48"/>
      <c r="AV382" s="49"/>
      <c r="AW382" s="48"/>
      <c r="AX382" s="49"/>
      <c r="AY382" s="48"/>
      <c r="AZ382" s="2"/>
      <c r="BA382" s="3"/>
      <c r="BB382" s="3"/>
      <c r="BC382" s="3"/>
      <c r="BD382" s="3"/>
    </row>
    <row r="383" spans="1:56" x14ac:dyDescent="0.25">
      <c r="A383" s="62" t="s">
        <v>387</v>
      </c>
      <c r="B383" s="63"/>
      <c r="C383" s="63"/>
      <c r="D383" s="64"/>
      <c r="E383" s="66"/>
      <c r="F383" s="109" t="s">
        <v>9308</v>
      </c>
      <c r="G383" s="63"/>
      <c r="H383" s="67"/>
      <c r="I383" s="68"/>
      <c r="J383" s="68"/>
      <c r="K383" s="67" t="s">
        <v>12660</v>
      </c>
      <c r="L383" s="71"/>
      <c r="M383" s="72">
        <v>4888.51220703125</v>
      </c>
      <c r="N383" s="72">
        <v>5262.173828125</v>
      </c>
      <c r="O383" s="73"/>
      <c r="P383" s="74"/>
      <c r="Q383" s="74"/>
      <c r="R383" s="98"/>
      <c r="S383" s="48">
        <v>0</v>
      </c>
      <c r="T383" s="48">
        <v>1</v>
      </c>
      <c r="U383" s="98"/>
      <c r="V383" s="50"/>
      <c r="W383" s="50"/>
      <c r="X383" s="50"/>
      <c r="Y383" s="50"/>
      <c r="Z383" s="49"/>
      <c r="AA383" s="69">
        <v>383</v>
      </c>
      <c r="AB3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83" s="70"/>
      <c r="AD383" s="86">
        <v>58</v>
      </c>
      <c r="AE383" s="86">
        <v>9</v>
      </c>
      <c r="AF383" s="86">
        <v>36</v>
      </c>
      <c r="AG383" s="86">
        <v>50</v>
      </c>
      <c r="AH383" s="86"/>
      <c r="AI383" s="86" t="s">
        <v>7241</v>
      </c>
      <c r="AJ383" s="86" t="s">
        <v>8203</v>
      </c>
      <c r="AK383" s="86"/>
      <c r="AL383" s="86"/>
      <c r="AM383" s="89">
        <v>42245.039814814816</v>
      </c>
      <c r="AN383" s="86" t="s">
        <v>10559</v>
      </c>
      <c r="AO383" s="93" t="s">
        <v>10940</v>
      </c>
      <c r="AP383" s="86" t="s">
        <v>66</v>
      </c>
      <c r="AQ383" s="48">
        <v>0</v>
      </c>
      <c r="AR383" s="49">
        <v>0</v>
      </c>
      <c r="AS383" s="48">
        <v>0</v>
      </c>
      <c r="AT383" s="49">
        <v>0</v>
      </c>
      <c r="AU383" s="48">
        <v>0</v>
      </c>
      <c r="AV383" s="49">
        <v>0</v>
      </c>
      <c r="AW383" s="48">
        <v>44</v>
      </c>
      <c r="AX383" s="49">
        <v>100</v>
      </c>
      <c r="AY383" s="48">
        <v>44</v>
      </c>
      <c r="AZ383" s="2"/>
      <c r="BA383" s="3"/>
      <c r="BB383" s="3"/>
      <c r="BC383" s="3"/>
      <c r="BD383" s="3"/>
    </row>
    <row r="384" spans="1:56" x14ac:dyDescent="0.25">
      <c r="A384" s="62" t="s">
        <v>388</v>
      </c>
      <c r="B384" s="63"/>
      <c r="C384" s="63"/>
      <c r="D384" s="64"/>
      <c r="E384" s="66"/>
      <c r="F384" s="109" t="s">
        <v>9309</v>
      </c>
      <c r="G384" s="63"/>
      <c r="H384" s="67"/>
      <c r="I384" s="68"/>
      <c r="J384" s="68"/>
      <c r="K384" s="67" t="s">
        <v>12661</v>
      </c>
      <c r="L384" s="71"/>
      <c r="M384" s="72">
        <v>7226.75439453125</v>
      </c>
      <c r="N384" s="72">
        <v>4657.4267578125</v>
      </c>
      <c r="O384" s="73"/>
      <c r="P384" s="74"/>
      <c r="Q384" s="74"/>
      <c r="R384" s="98"/>
      <c r="S384" s="48">
        <v>0</v>
      </c>
      <c r="T384" s="48">
        <v>1</v>
      </c>
      <c r="U384" s="98"/>
      <c r="V384" s="50"/>
      <c r="W384" s="50"/>
      <c r="X384" s="50"/>
      <c r="Y384" s="50"/>
      <c r="Z384" s="49"/>
      <c r="AA384" s="69">
        <v>384</v>
      </c>
      <c r="AB3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84" s="70"/>
      <c r="AD384" s="86">
        <v>19</v>
      </c>
      <c r="AE384" s="86">
        <v>83</v>
      </c>
      <c r="AF384" s="86">
        <v>541</v>
      </c>
      <c r="AG384" s="86">
        <v>1037</v>
      </c>
      <c r="AH384" s="86"/>
      <c r="AI384" s="86" t="s">
        <v>7242</v>
      </c>
      <c r="AJ384" s="86" t="s">
        <v>8347</v>
      </c>
      <c r="AK384" s="86"/>
      <c r="AL384" s="86"/>
      <c r="AM384" s="89">
        <v>42017.323113425926</v>
      </c>
      <c r="AN384" s="86" t="s">
        <v>10559</v>
      </c>
      <c r="AO384" s="93" t="s">
        <v>10941</v>
      </c>
      <c r="AP384" s="86" t="s">
        <v>66</v>
      </c>
      <c r="AQ384" s="48">
        <v>0</v>
      </c>
      <c r="AR384" s="49">
        <v>0</v>
      </c>
      <c r="AS384" s="48">
        <v>0</v>
      </c>
      <c r="AT384" s="49">
        <v>0</v>
      </c>
      <c r="AU384" s="48">
        <v>0</v>
      </c>
      <c r="AV384" s="49">
        <v>0</v>
      </c>
      <c r="AW384" s="48">
        <v>32</v>
      </c>
      <c r="AX384" s="49">
        <v>100</v>
      </c>
      <c r="AY384" s="48">
        <v>32</v>
      </c>
      <c r="AZ384" s="2"/>
      <c r="BA384" s="3"/>
      <c r="BB384" s="3"/>
      <c r="BC384" s="3"/>
      <c r="BD384" s="3"/>
    </row>
    <row r="385" spans="1:56" x14ac:dyDescent="0.25">
      <c r="A385" s="62" t="s">
        <v>389</v>
      </c>
      <c r="B385" s="63"/>
      <c r="C385" s="63"/>
      <c r="D385" s="64"/>
      <c r="E385" s="66"/>
      <c r="F385" s="109" t="s">
        <v>9310</v>
      </c>
      <c r="G385" s="63"/>
      <c r="H385" s="67"/>
      <c r="I385" s="68"/>
      <c r="J385" s="68"/>
      <c r="K385" s="67" t="s">
        <v>12662</v>
      </c>
      <c r="L385" s="71"/>
      <c r="M385" s="72">
        <v>5948.21923828125</v>
      </c>
      <c r="N385" s="72">
        <v>7630.03173828125</v>
      </c>
      <c r="O385" s="73"/>
      <c r="P385" s="74"/>
      <c r="Q385" s="74"/>
      <c r="R385" s="98"/>
      <c r="S385" s="48">
        <v>0</v>
      </c>
      <c r="T385" s="48">
        <v>1</v>
      </c>
      <c r="U385" s="98"/>
      <c r="V385" s="50"/>
      <c r="W385" s="50"/>
      <c r="X385" s="50"/>
      <c r="Y385" s="50"/>
      <c r="Z385" s="49"/>
      <c r="AA385" s="69">
        <v>385</v>
      </c>
      <c r="AB3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85" s="70"/>
      <c r="AD385" s="86">
        <v>735</v>
      </c>
      <c r="AE385" s="86">
        <v>504</v>
      </c>
      <c r="AF385" s="86">
        <v>2410</v>
      </c>
      <c r="AG385" s="86">
        <v>5551</v>
      </c>
      <c r="AH385" s="86"/>
      <c r="AI385" s="86" t="s">
        <v>7243</v>
      </c>
      <c r="AJ385" s="86"/>
      <c r="AK385" s="86"/>
      <c r="AL385" s="86"/>
      <c r="AM385" s="89">
        <v>43593.85769675926</v>
      </c>
      <c r="AN385" s="86" t="s">
        <v>10559</v>
      </c>
      <c r="AO385" s="93" t="s">
        <v>10942</v>
      </c>
      <c r="AP385" s="86" t="s">
        <v>66</v>
      </c>
      <c r="AQ385" s="48">
        <v>0</v>
      </c>
      <c r="AR385" s="49">
        <v>0</v>
      </c>
      <c r="AS385" s="48">
        <v>0</v>
      </c>
      <c r="AT385" s="49">
        <v>0</v>
      </c>
      <c r="AU385" s="48">
        <v>0</v>
      </c>
      <c r="AV385" s="49">
        <v>0</v>
      </c>
      <c r="AW385" s="48">
        <v>42</v>
      </c>
      <c r="AX385" s="49">
        <v>100</v>
      </c>
      <c r="AY385" s="48">
        <v>42</v>
      </c>
      <c r="AZ385" s="2"/>
      <c r="BA385" s="3"/>
      <c r="BB385" s="3"/>
      <c r="BC385" s="3"/>
      <c r="BD385" s="3"/>
    </row>
    <row r="386" spans="1:56" x14ac:dyDescent="0.25">
      <c r="A386" s="62" t="s">
        <v>390</v>
      </c>
      <c r="B386" s="63"/>
      <c r="C386" s="63"/>
      <c r="D386" s="64"/>
      <c r="E386" s="66"/>
      <c r="F386" s="109" t="s">
        <v>9311</v>
      </c>
      <c r="G386" s="63"/>
      <c r="H386" s="67"/>
      <c r="I386" s="68"/>
      <c r="J386" s="68"/>
      <c r="K386" s="67" t="s">
        <v>12663</v>
      </c>
      <c r="L386" s="71"/>
      <c r="M386" s="72">
        <v>5956.15625</v>
      </c>
      <c r="N386" s="72">
        <v>7685.1484375</v>
      </c>
      <c r="O386" s="73"/>
      <c r="P386" s="74"/>
      <c r="Q386" s="74"/>
      <c r="R386" s="98"/>
      <c r="S386" s="48">
        <v>0</v>
      </c>
      <c r="T386" s="48">
        <v>1</v>
      </c>
      <c r="U386" s="98"/>
      <c r="V386" s="50"/>
      <c r="W386" s="50"/>
      <c r="X386" s="50"/>
      <c r="Y386" s="50"/>
      <c r="Z386" s="49"/>
      <c r="AA386" s="69">
        <v>386</v>
      </c>
      <c r="AB3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86" s="70"/>
      <c r="AD386" s="86">
        <v>1049</v>
      </c>
      <c r="AE386" s="86">
        <v>1351</v>
      </c>
      <c r="AF386" s="86">
        <v>224763</v>
      </c>
      <c r="AG386" s="86">
        <v>240557</v>
      </c>
      <c r="AH386" s="86"/>
      <c r="AI386" s="86" t="s">
        <v>7244</v>
      </c>
      <c r="AJ386" s="86"/>
      <c r="AK386" s="86"/>
      <c r="AL386" s="86"/>
      <c r="AM386" s="89">
        <v>42857.501203703701</v>
      </c>
      <c r="AN386" s="86" t="s">
        <v>10559</v>
      </c>
      <c r="AO386" s="93" t="s">
        <v>10943</v>
      </c>
      <c r="AP386" s="86" t="s">
        <v>66</v>
      </c>
      <c r="AQ386" s="48">
        <v>0</v>
      </c>
      <c r="AR386" s="49">
        <v>0</v>
      </c>
      <c r="AS386" s="48">
        <v>0</v>
      </c>
      <c r="AT386" s="49">
        <v>0</v>
      </c>
      <c r="AU386" s="48">
        <v>0</v>
      </c>
      <c r="AV386" s="49">
        <v>0</v>
      </c>
      <c r="AW386" s="48">
        <v>20</v>
      </c>
      <c r="AX386" s="49">
        <v>100</v>
      </c>
      <c r="AY386" s="48">
        <v>20</v>
      </c>
      <c r="AZ386" s="2"/>
      <c r="BA386" s="3"/>
      <c r="BB386" s="3"/>
      <c r="BC386" s="3"/>
      <c r="BD386" s="3"/>
    </row>
    <row r="387" spans="1:56" x14ac:dyDescent="0.25">
      <c r="A387" s="62" t="s">
        <v>391</v>
      </c>
      <c r="B387" s="63"/>
      <c r="C387" s="63"/>
      <c r="D387" s="64"/>
      <c r="E387" s="66"/>
      <c r="F387" s="109" t="s">
        <v>8949</v>
      </c>
      <c r="G387" s="63"/>
      <c r="H387" s="67"/>
      <c r="I387" s="68"/>
      <c r="J387" s="68"/>
      <c r="K387" s="67" t="s">
        <v>12664</v>
      </c>
      <c r="L387" s="71"/>
      <c r="M387" s="72">
        <v>5267.076171875</v>
      </c>
      <c r="N387" s="72">
        <v>5169.4638671875</v>
      </c>
      <c r="O387" s="73"/>
      <c r="P387" s="74"/>
      <c r="Q387" s="74"/>
      <c r="R387" s="98"/>
      <c r="S387" s="48">
        <v>0</v>
      </c>
      <c r="T387" s="48">
        <v>1</v>
      </c>
      <c r="U387" s="98"/>
      <c r="V387" s="50"/>
      <c r="W387" s="50"/>
      <c r="X387" s="50"/>
      <c r="Y387" s="50"/>
      <c r="Z387" s="49"/>
      <c r="AA387" s="69">
        <v>387</v>
      </c>
      <c r="AB3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87" s="70"/>
      <c r="AD387" s="86">
        <v>132</v>
      </c>
      <c r="AE387" s="86">
        <v>126</v>
      </c>
      <c r="AF387" s="86">
        <v>3723</v>
      </c>
      <c r="AG387" s="86">
        <v>40121</v>
      </c>
      <c r="AH387" s="86"/>
      <c r="AI387" s="86"/>
      <c r="AJ387" s="86"/>
      <c r="AK387" s="86"/>
      <c r="AL387" s="86"/>
      <c r="AM387" s="89">
        <v>43587.100057870368</v>
      </c>
      <c r="AN387" s="86" t="s">
        <v>10559</v>
      </c>
      <c r="AO387" s="93" t="s">
        <v>10944</v>
      </c>
      <c r="AP387" s="86" t="s">
        <v>66</v>
      </c>
      <c r="AQ387" s="48">
        <v>0</v>
      </c>
      <c r="AR387" s="49">
        <v>0</v>
      </c>
      <c r="AS387" s="48">
        <v>0</v>
      </c>
      <c r="AT387" s="49">
        <v>0</v>
      </c>
      <c r="AU387" s="48">
        <v>0</v>
      </c>
      <c r="AV387" s="49">
        <v>0</v>
      </c>
      <c r="AW387" s="48">
        <v>44</v>
      </c>
      <c r="AX387" s="49">
        <v>100</v>
      </c>
      <c r="AY387" s="48">
        <v>44</v>
      </c>
      <c r="AZ387" s="2"/>
      <c r="BA387" s="3"/>
      <c r="BB387" s="3"/>
      <c r="BC387" s="3"/>
      <c r="BD387" s="3"/>
    </row>
    <row r="388" spans="1:56" x14ac:dyDescent="0.25">
      <c r="A388" s="62" t="s">
        <v>392</v>
      </c>
      <c r="B388" s="63"/>
      <c r="C388" s="63"/>
      <c r="D388" s="64"/>
      <c r="E388" s="66"/>
      <c r="F388" s="109" t="s">
        <v>9312</v>
      </c>
      <c r="G388" s="63"/>
      <c r="H388" s="67"/>
      <c r="I388" s="68"/>
      <c r="J388" s="68"/>
      <c r="K388" s="67" t="s">
        <v>12665</v>
      </c>
      <c r="L388" s="71"/>
      <c r="M388" s="72">
        <v>3231.845947265625</v>
      </c>
      <c r="N388" s="72">
        <v>4602.20263671875</v>
      </c>
      <c r="O388" s="73"/>
      <c r="P388" s="74"/>
      <c r="Q388" s="74"/>
      <c r="R388" s="98"/>
      <c r="S388" s="48">
        <v>0</v>
      </c>
      <c r="T388" s="48">
        <v>8</v>
      </c>
      <c r="U388" s="98"/>
      <c r="V388" s="50"/>
      <c r="W388" s="50"/>
      <c r="X388" s="50"/>
      <c r="Y388" s="50"/>
      <c r="Z388" s="49"/>
      <c r="AA388" s="69">
        <v>388</v>
      </c>
      <c r="AB3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88" s="70"/>
      <c r="AD388" s="86">
        <v>32</v>
      </c>
      <c r="AE388" s="86">
        <v>4</v>
      </c>
      <c r="AF388" s="86">
        <v>16</v>
      </c>
      <c r="AG388" s="86">
        <v>1</v>
      </c>
      <c r="AH388" s="86"/>
      <c r="AI388" s="86"/>
      <c r="AJ388" s="86" t="s">
        <v>8267</v>
      </c>
      <c r="AK388" s="86"/>
      <c r="AL388" s="86"/>
      <c r="AM388" s="89">
        <v>41486.259317129632</v>
      </c>
      <c r="AN388" s="86" t="s">
        <v>10559</v>
      </c>
      <c r="AO388" s="93" t="s">
        <v>10945</v>
      </c>
      <c r="AP388" s="86" t="s">
        <v>66</v>
      </c>
      <c r="AQ388" s="48">
        <v>0</v>
      </c>
      <c r="AR388" s="49">
        <v>0</v>
      </c>
      <c r="AS388" s="48">
        <v>0</v>
      </c>
      <c r="AT388" s="49">
        <v>0</v>
      </c>
      <c r="AU388" s="48">
        <v>0</v>
      </c>
      <c r="AV388" s="49">
        <v>0</v>
      </c>
      <c r="AW388" s="48">
        <v>11</v>
      </c>
      <c r="AX388" s="49">
        <v>100</v>
      </c>
      <c r="AY388" s="48">
        <v>11</v>
      </c>
      <c r="AZ388" s="2"/>
      <c r="BA388" s="3"/>
      <c r="BB388" s="3"/>
      <c r="BC388" s="3"/>
      <c r="BD388" s="3"/>
    </row>
    <row r="389" spans="1:56" x14ac:dyDescent="0.25">
      <c r="A389" s="62" t="s">
        <v>393</v>
      </c>
      <c r="B389" s="63"/>
      <c r="C389" s="63"/>
      <c r="D389" s="64"/>
      <c r="E389" s="66"/>
      <c r="F389" s="109" t="s">
        <v>9313</v>
      </c>
      <c r="G389" s="63"/>
      <c r="H389" s="67"/>
      <c r="I389" s="68"/>
      <c r="J389" s="68"/>
      <c r="K389" s="67" t="s">
        <v>12666</v>
      </c>
      <c r="L389" s="71"/>
      <c r="M389" s="72">
        <v>5257.2900390625</v>
      </c>
      <c r="N389" s="72">
        <v>8942.6708984375</v>
      </c>
      <c r="O389" s="73"/>
      <c r="P389" s="74"/>
      <c r="Q389" s="74"/>
      <c r="R389" s="98"/>
      <c r="S389" s="48">
        <v>0</v>
      </c>
      <c r="T389" s="48">
        <v>1</v>
      </c>
      <c r="U389" s="98"/>
      <c r="V389" s="50"/>
      <c r="W389" s="50"/>
      <c r="X389" s="50"/>
      <c r="Y389" s="50"/>
      <c r="Z389" s="49"/>
      <c r="AA389" s="69">
        <v>389</v>
      </c>
      <c r="AB3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89" s="70"/>
      <c r="AD389" s="86">
        <v>547</v>
      </c>
      <c r="AE389" s="86">
        <v>379</v>
      </c>
      <c r="AF389" s="86">
        <v>2592</v>
      </c>
      <c r="AG389" s="86">
        <v>1106</v>
      </c>
      <c r="AH389" s="86"/>
      <c r="AI389" s="86" t="s">
        <v>7245</v>
      </c>
      <c r="AJ389" s="86" t="s">
        <v>8204</v>
      </c>
      <c r="AK389" s="86"/>
      <c r="AL389" s="86"/>
      <c r="AM389" s="89">
        <v>42846.199872685182</v>
      </c>
      <c r="AN389" s="86" t="s">
        <v>10559</v>
      </c>
      <c r="AO389" s="93" t="s">
        <v>10946</v>
      </c>
      <c r="AP389" s="86" t="s">
        <v>66</v>
      </c>
      <c r="AQ389" s="48">
        <v>0</v>
      </c>
      <c r="AR389" s="49">
        <v>0</v>
      </c>
      <c r="AS389" s="48">
        <v>1</v>
      </c>
      <c r="AT389" s="49">
        <v>5</v>
      </c>
      <c r="AU389" s="48">
        <v>0</v>
      </c>
      <c r="AV389" s="49">
        <v>0</v>
      </c>
      <c r="AW389" s="48">
        <v>19</v>
      </c>
      <c r="AX389" s="49">
        <v>95</v>
      </c>
      <c r="AY389" s="48">
        <v>20</v>
      </c>
      <c r="AZ389" s="2"/>
      <c r="BA389" s="3"/>
      <c r="BB389" s="3"/>
      <c r="BC389" s="3"/>
      <c r="BD389" s="3"/>
    </row>
    <row r="390" spans="1:56" x14ac:dyDescent="0.25">
      <c r="A390" s="62" t="s">
        <v>1513</v>
      </c>
      <c r="B390" s="63"/>
      <c r="C390" s="63"/>
      <c r="D390" s="64"/>
      <c r="E390" s="66"/>
      <c r="F390" s="109" t="s">
        <v>9314</v>
      </c>
      <c r="G390" s="63"/>
      <c r="H390" s="67"/>
      <c r="I390" s="68"/>
      <c r="J390" s="68"/>
      <c r="K390" s="67" t="s">
        <v>12667</v>
      </c>
      <c r="L390" s="71"/>
      <c r="M390" s="72">
        <v>5303.20703125</v>
      </c>
      <c r="N390" s="72">
        <v>8944.13671875</v>
      </c>
      <c r="O390" s="73"/>
      <c r="P390" s="74"/>
      <c r="Q390" s="74"/>
      <c r="R390" s="98"/>
      <c r="S390" s="48">
        <v>7</v>
      </c>
      <c r="T390" s="48">
        <v>0</v>
      </c>
      <c r="U390" s="98"/>
      <c r="V390" s="50"/>
      <c r="W390" s="50"/>
      <c r="X390" s="50"/>
      <c r="Y390" s="50"/>
      <c r="Z390" s="49"/>
      <c r="AA390" s="69">
        <v>390</v>
      </c>
      <c r="AB3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90" s="70"/>
      <c r="AD390" s="86">
        <v>1700</v>
      </c>
      <c r="AE390" s="86">
        <v>1067</v>
      </c>
      <c r="AF390" s="86">
        <v>8359</v>
      </c>
      <c r="AG390" s="86">
        <v>6820</v>
      </c>
      <c r="AH390" s="86"/>
      <c r="AI390" s="86"/>
      <c r="AJ390" s="86"/>
      <c r="AK390" s="86"/>
      <c r="AL390" s="86"/>
      <c r="AM390" s="89">
        <v>41920.331145833334</v>
      </c>
      <c r="AN390" s="86" t="s">
        <v>10559</v>
      </c>
      <c r="AO390" s="93" t="s">
        <v>10947</v>
      </c>
      <c r="AP390" s="86" t="s">
        <v>65</v>
      </c>
      <c r="AQ390" s="48"/>
      <c r="AR390" s="49"/>
      <c r="AS390" s="48"/>
      <c r="AT390" s="49"/>
      <c r="AU390" s="48"/>
      <c r="AV390" s="49"/>
      <c r="AW390" s="48"/>
      <c r="AX390" s="49"/>
      <c r="AY390" s="48"/>
      <c r="AZ390" s="2"/>
      <c r="BA390" s="3"/>
      <c r="BB390" s="3"/>
      <c r="BC390" s="3"/>
      <c r="BD390" s="3"/>
    </row>
    <row r="391" spans="1:56" x14ac:dyDescent="0.25">
      <c r="A391" s="62" t="s">
        <v>394</v>
      </c>
      <c r="B391" s="63"/>
      <c r="C391" s="63"/>
      <c r="D391" s="64"/>
      <c r="E391" s="66"/>
      <c r="F391" s="109" t="s">
        <v>9315</v>
      </c>
      <c r="G391" s="63"/>
      <c r="H391" s="67"/>
      <c r="I391" s="68"/>
      <c r="J391" s="68"/>
      <c r="K391" s="67" t="s">
        <v>12668</v>
      </c>
      <c r="L391" s="71"/>
      <c r="M391" s="72">
        <v>3736.596435546875</v>
      </c>
      <c r="N391" s="72">
        <v>3633.474609375</v>
      </c>
      <c r="O391" s="73"/>
      <c r="P391" s="74"/>
      <c r="Q391" s="74"/>
      <c r="R391" s="98"/>
      <c r="S391" s="48">
        <v>0</v>
      </c>
      <c r="T391" s="48">
        <v>1</v>
      </c>
      <c r="U391" s="98"/>
      <c r="V391" s="50"/>
      <c r="W391" s="50"/>
      <c r="X391" s="50"/>
      <c r="Y391" s="50"/>
      <c r="Z391" s="49"/>
      <c r="AA391" s="69">
        <v>391</v>
      </c>
      <c r="AB3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91" s="70"/>
      <c r="AD391" s="86">
        <v>8</v>
      </c>
      <c r="AE391" s="86">
        <v>2</v>
      </c>
      <c r="AF391" s="86">
        <v>43</v>
      </c>
      <c r="AG391" s="86">
        <v>80</v>
      </c>
      <c r="AH391" s="86"/>
      <c r="AI391" s="86" t="s">
        <v>7246</v>
      </c>
      <c r="AJ391" s="86"/>
      <c r="AK391" s="86"/>
      <c r="AL391" s="86"/>
      <c r="AM391" s="89">
        <v>44074.310243055559</v>
      </c>
      <c r="AN391" s="86" t="s">
        <v>10559</v>
      </c>
      <c r="AO391" s="93" t="s">
        <v>10948</v>
      </c>
      <c r="AP391" s="86" t="s">
        <v>66</v>
      </c>
      <c r="AQ391" s="48">
        <v>0</v>
      </c>
      <c r="AR391" s="49">
        <v>0</v>
      </c>
      <c r="AS391" s="48">
        <v>0</v>
      </c>
      <c r="AT391" s="49">
        <v>0</v>
      </c>
      <c r="AU391" s="48">
        <v>0</v>
      </c>
      <c r="AV391" s="49">
        <v>0</v>
      </c>
      <c r="AW391" s="48">
        <v>47</v>
      </c>
      <c r="AX391" s="49">
        <v>100</v>
      </c>
      <c r="AY391" s="48">
        <v>47</v>
      </c>
      <c r="AZ391" s="2"/>
      <c r="BA391" s="3"/>
      <c r="BB391" s="3"/>
      <c r="BC391" s="3"/>
      <c r="BD391" s="3"/>
    </row>
    <row r="392" spans="1:56" x14ac:dyDescent="0.25">
      <c r="A392" s="62" t="s">
        <v>395</v>
      </c>
      <c r="B392" s="63"/>
      <c r="C392" s="63"/>
      <c r="D392" s="64"/>
      <c r="E392" s="66"/>
      <c r="F392" s="109" t="s">
        <v>9316</v>
      </c>
      <c r="G392" s="63"/>
      <c r="H392" s="67"/>
      <c r="I392" s="68"/>
      <c r="J392" s="68"/>
      <c r="K392" s="67" t="s">
        <v>12669</v>
      </c>
      <c r="L392" s="71"/>
      <c r="M392" s="72">
        <v>5436.84765625</v>
      </c>
      <c r="N392" s="72">
        <v>5026.984375</v>
      </c>
      <c r="O392" s="73"/>
      <c r="P392" s="74"/>
      <c r="Q392" s="74"/>
      <c r="R392" s="98"/>
      <c r="S392" s="48">
        <v>0</v>
      </c>
      <c r="T392" s="48">
        <v>3</v>
      </c>
      <c r="U392" s="98"/>
      <c r="V392" s="50"/>
      <c r="W392" s="50"/>
      <c r="X392" s="50"/>
      <c r="Y392" s="50"/>
      <c r="Z392" s="49"/>
      <c r="AA392" s="69">
        <v>392</v>
      </c>
      <c r="AB3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92" s="70"/>
      <c r="AD392" s="86">
        <v>3019</v>
      </c>
      <c r="AE392" s="86">
        <v>3259</v>
      </c>
      <c r="AF392" s="86">
        <v>120763</v>
      </c>
      <c r="AG392" s="86">
        <v>76820</v>
      </c>
      <c r="AH392" s="86"/>
      <c r="AI392" s="86" t="s">
        <v>7247</v>
      </c>
      <c r="AJ392" s="86" t="s">
        <v>8211</v>
      </c>
      <c r="AK392" s="86"/>
      <c r="AL392" s="86"/>
      <c r="AM392" s="89">
        <v>43101.217094907406</v>
      </c>
      <c r="AN392" s="86" t="s">
        <v>10559</v>
      </c>
      <c r="AO392" s="93" t="s">
        <v>10949</v>
      </c>
      <c r="AP392" s="86" t="s">
        <v>66</v>
      </c>
      <c r="AQ392" s="48">
        <v>0</v>
      </c>
      <c r="AR392" s="49">
        <v>0</v>
      </c>
      <c r="AS392" s="48">
        <v>0</v>
      </c>
      <c r="AT392" s="49">
        <v>0</v>
      </c>
      <c r="AU392" s="48">
        <v>0</v>
      </c>
      <c r="AV392" s="49">
        <v>0</v>
      </c>
      <c r="AW392" s="48">
        <v>51</v>
      </c>
      <c r="AX392" s="49">
        <v>100</v>
      </c>
      <c r="AY392" s="48">
        <v>51</v>
      </c>
      <c r="AZ392" s="2"/>
      <c r="BA392" s="3"/>
      <c r="BB392" s="3"/>
      <c r="BC392" s="3"/>
      <c r="BD392" s="3"/>
    </row>
    <row r="393" spans="1:56" x14ac:dyDescent="0.25">
      <c r="A393" s="62" t="s">
        <v>1514</v>
      </c>
      <c r="B393" s="63"/>
      <c r="C393" s="63"/>
      <c r="D393" s="64"/>
      <c r="E393" s="66"/>
      <c r="F393" s="109" t="s">
        <v>9317</v>
      </c>
      <c r="G393" s="63"/>
      <c r="H393" s="67"/>
      <c r="I393" s="68"/>
      <c r="J393" s="68"/>
      <c r="K393" s="67" t="s">
        <v>12670</v>
      </c>
      <c r="L393" s="71"/>
      <c r="M393" s="72">
        <v>5497.0244140625</v>
      </c>
      <c r="N393" s="72">
        <v>4960.56884765625</v>
      </c>
      <c r="O393" s="73"/>
      <c r="P393" s="74"/>
      <c r="Q393" s="74"/>
      <c r="R393" s="98"/>
      <c r="S393" s="48">
        <v>1</v>
      </c>
      <c r="T393" s="48">
        <v>0</v>
      </c>
      <c r="U393" s="98"/>
      <c r="V393" s="50"/>
      <c r="W393" s="50"/>
      <c r="X393" s="50"/>
      <c r="Y393" s="50"/>
      <c r="Z393" s="49"/>
      <c r="AA393" s="69">
        <v>393</v>
      </c>
      <c r="AB3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93" s="70"/>
      <c r="AD393" s="86">
        <v>7949</v>
      </c>
      <c r="AE393" s="86">
        <v>7839</v>
      </c>
      <c r="AF393" s="86">
        <v>10581</v>
      </c>
      <c r="AG393" s="86">
        <v>55663</v>
      </c>
      <c r="AH393" s="86"/>
      <c r="AI393" s="86" t="s">
        <v>7248</v>
      </c>
      <c r="AJ393" s="86" t="s">
        <v>8218</v>
      </c>
      <c r="AK393" s="86"/>
      <c r="AL393" s="86"/>
      <c r="AM393" s="89">
        <v>42418.267187500001</v>
      </c>
      <c r="AN393" s="86" t="s">
        <v>10559</v>
      </c>
      <c r="AO393" s="93" t="s">
        <v>10950</v>
      </c>
      <c r="AP393" s="86" t="s">
        <v>65</v>
      </c>
      <c r="AQ393" s="48"/>
      <c r="AR393" s="49"/>
      <c r="AS393" s="48"/>
      <c r="AT393" s="49"/>
      <c r="AU393" s="48"/>
      <c r="AV393" s="49"/>
      <c r="AW393" s="48"/>
      <c r="AX393" s="49"/>
      <c r="AY393" s="48"/>
      <c r="AZ393" s="2"/>
      <c r="BA393" s="3"/>
      <c r="BB393" s="3"/>
      <c r="BC393" s="3"/>
      <c r="BD393" s="3"/>
    </row>
    <row r="394" spans="1:56" x14ac:dyDescent="0.25">
      <c r="A394" s="62" t="s">
        <v>1515</v>
      </c>
      <c r="B394" s="63"/>
      <c r="C394" s="63"/>
      <c r="D394" s="64"/>
      <c r="E394" s="66"/>
      <c r="F394" s="109" t="s">
        <v>9318</v>
      </c>
      <c r="G394" s="63"/>
      <c r="H394" s="67"/>
      <c r="I394" s="68"/>
      <c r="J394" s="68"/>
      <c r="K394" s="67" t="s">
        <v>12671</v>
      </c>
      <c r="L394" s="71"/>
      <c r="M394" s="72">
        <v>5534.61572265625</v>
      </c>
      <c r="N394" s="72">
        <v>5015.4052734375</v>
      </c>
      <c r="O394" s="73"/>
      <c r="P394" s="74"/>
      <c r="Q394" s="74"/>
      <c r="R394" s="98"/>
      <c r="S394" s="48">
        <v>1</v>
      </c>
      <c r="T394" s="48">
        <v>0</v>
      </c>
      <c r="U394" s="98"/>
      <c r="V394" s="50"/>
      <c r="W394" s="50"/>
      <c r="X394" s="50"/>
      <c r="Y394" s="50"/>
      <c r="Z394" s="49"/>
      <c r="AA394" s="69">
        <v>394</v>
      </c>
      <c r="AB3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94" s="70"/>
      <c r="AD394" s="86">
        <v>54</v>
      </c>
      <c r="AE394" s="86">
        <v>3869429</v>
      </c>
      <c r="AF394" s="86">
        <v>7096</v>
      </c>
      <c r="AG394" s="86">
        <v>12059</v>
      </c>
      <c r="AH394" s="86"/>
      <c r="AI394" s="86" t="s">
        <v>7249</v>
      </c>
      <c r="AJ394" s="86" t="s">
        <v>8204</v>
      </c>
      <c r="AK394" s="93" t="s">
        <v>8776</v>
      </c>
      <c r="AL394" s="86"/>
      <c r="AM394" s="89">
        <v>41667.254074074073</v>
      </c>
      <c r="AN394" s="86" t="s">
        <v>10559</v>
      </c>
      <c r="AO394" s="93" t="s">
        <v>10951</v>
      </c>
      <c r="AP394" s="86" t="s">
        <v>65</v>
      </c>
      <c r="AQ394" s="48"/>
      <c r="AR394" s="49"/>
      <c r="AS394" s="48"/>
      <c r="AT394" s="49"/>
      <c r="AU394" s="48"/>
      <c r="AV394" s="49"/>
      <c r="AW394" s="48"/>
      <c r="AX394" s="49"/>
      <c r="AY394" s="48"/>
      <c r="AZ394" s="2"/>
      <c r="BA394" s="3"/>
      <c r="BB394" s="3"/>
      <c r="BC394" s="3"/>
      <c r="BD394" s="3"/>
    </row>
    <row r="395" spans="1:56" x14ac:dyDescent="0.25">
      <c r="A395" s="62" t="s">
        <v>1516</v>
      </c>
      <c r="B395" s="63"/>
      <c r="C395" s="63"/>
      <c r="D395" s="64"/>
      <c r="E395" s="66"/>
      <c r="F395" s="109" t="s">
        <v>9319</v>
      </c>
      <c r="G395" s="63"/>
      <c r="H395" s="67"/>
      <c r="I395" s="68"/>
      <c r="J395" s="68"/>
      <c r="K395" s="67" t="s">
        <v>12672</v>
      </c>
      <c r="L395" s="71"/>
      <c r="M395" s="72">
        <v>5479.03466796875</v>
      </c>
      <c r="N395" s="72">
        <v>4986.43359375</v>
      </c>
      <c r="O395" s="73"/>
      <c r="P395" s="74"/>
      <c r="Q395" s="74"/>
      <c r="R395" s="98"/>
      <c r="S395" s="48">
        <v>1</v>
      </c>
      <c r="T395" s="48">
        <v>0</v>
      </c>
      <c r="U395" s="98"/>
      <c r="V395" s="50"/>
      <c r="W395" s="50"/>
      <c r="X395" s="50"/>
      <c r="Y395" s="50"/>
      <c r="Z395" s="49"/>
      <c r="AA395" s="69">
        <v>395</v>
      </c>
      <c r="AB3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95" s="70"/>
      <c r="AD395" s="86">
        <v>5186</v>
      </c>
      <c r="AE395" s="86">
        <v>5251</v>
      </c>
      <c r="AF395" s="86">
        <v>90366</v>
      </c>
      <c r="AG395" s="86">
        <v>82440</v>
      </c>
      <c r="AH395" s="86"/>
      <c r="AI395" s="86" t="s">
        <v>7250</v>
      </c>
      <c r="AJ395" s="86" t="s">
        <v>8202</v>
      </c>
      <c r="AK395" s="93" t="s">
        <v>8777</v>
      </c>
      <c r="AL395" s="86"/>
      <c r="AM395" s="89">
        <v>41799.39570601852</v>
      </c>
      <c r="AN395" s="86" t="s">
        <v>10559</v>
      </c>
      <c r="AO395" s="93" t="s">
        <v>10952</v>
      </c>
      <c r="AP395" s="86" t="s">
        <v>65</v>
      </c>
      <c r="AQ395" s="48"/>
      <c r="AR395" s="49"/>
      <c r="AS395" s="48"/>
      <c r="AT395" s="49"/>
      <c r="AU395" s="48"/>
      <c r="AV395" s="49"/>
      <c r="AW395" s="48"/>
      <c r="AX395" s="49"/>
      <c r="AY395" s="48"/>
      <c r="AZ395" s="2"/>
      <c r="BA395" s="3"/>
      <c r="BB395" s="3"/>
      <c r="BC395" s="3"/>
      <c r="BD395" s="3"/>
    </row>
    <row r="396" spans="1:56" x14ac:dyDescent="0.25">
      <c r="A396" s="62" t="s">
        <v>396</v>
      </c>
      <c r="B396" s="63"/>
      <c r="C396" s="63"/>
      <c r="D396" s="64"/>
      <c r="E396" s="66"/>
      <c r="F396" s="109" t="s">
        <v>9320</v>
      </c>
      <c r="G396" s="63"/>
      <c r="H396" s="67"/>
      <c r="I396" s="68"/>
      <c r="J396" s="68"/>
      <c r="K396" s="67" t="s">
        <v>12673</v>
      </c>
      <c r="L396" s="71"/>
      <c r="M396" s="72">
        <v>4149.81494140625</v>
      </c>
      <c r="N396" s="72">
        <v>3269.059326171875</v>
      </c>
      <c r="O396" s="73"/>
      <c r="P396" s="74"/>
      <c r="Q396" s="74"/>
      <c r="R396" s="98"/>
      <c r="S396" s="48">
        <v>0</v>
      </c>
      <c r="T396" s="48">
        <v>8</v>
      </c>
      <c r="U396" s="98"/>
      <c r="V396" s="50"/>
      <c r="W396" s="50"/>
      <c r="X396" s="50"/>
      <c r="Y396" s="50"/>
      <c r="Z396" s="49"/>
      <c r="AA396" s="69">
        <v>396</v>
      </c>
      <c r="AB3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96" s="70"/>
      <c r="AD396" s="86">
        <v>88</v>
      </c>
      <c r="AE396" s="86">
        <v>53</v>
      </c>
      <c r="AF396" s="86">
        <v>1057</v>
      </c>
      <c r="AG396" s="86">
        <v>92</v>
      </c>
      <c r="AH396" s="86"/>
      <c r="AI396" s="86" t="s">
        <v>7251</v>
      </c>
      <c r="AJ396" s="86" t="s">
        <v>8348</v>
      </c>
      <c r="AK396" s="86"/>
      <c r="AL396" s="86"/>
      <c r="AM396" s="89">
        <v>43966.103738425925</v>
      </c>
      <c r="AN396" s="86" t="s">
        <v>10559</v>
      </c>
      <c r="AO396" s="93" t="s">
        <v>10953</v>
      </c>
      <c r="AP396" s="86" t="s">
        <v>66</v>
      </c>
      <c r="AQ396" s="48">
        <v>0</v>
      </c>
      <c r="AR396" s="49">
        <v>0</v>
      </c>
      <c r="AS396" s="48">
        <v>0</v>
      </c>
      <c r="AT396" s="49">
        <v>0</v>
      </c>
      <c r="AU396" s="48">
        <v>0</v>
      </c>
      <c r="AV396" s="49">
        <v>0</v>
      </c>
      <c r="AW396" s="48">
        <v>12</v>
      </c>
      <c r="AX396" s="49">
        <v>100</v>
      </c>
      <c r="AY396" s="48">
        <v>12</v>
      </c>
      <c r="AZ396" s="2"/>
      <c r="BA396" s="3"/>
      <c r="BB396" s="3"/>
      <c r="BC396" s="3"/>
      <c r="BD396" s="3"/>
    </row>
    <row r="397" spans="1:56" x14ac:dyDescent="0.25">
      <c r="A397" s="62" t="s">
        <v>397</v>
      </c>
      <c r="B397" s="63"/>
      <c r="C397" s="63"/>
      <c r="D397" s="64"/>
      <c r="E397" s="66"/>
      <c r="F397" s="109" t="s">
        <v>9321</v>
      </c>
      <c r="G397" s="63"/>
      <c r="H397" s="67"/>
      <c r="I397" s="68"/>
      <c r="J397" s="68"/>
      <c r="K397" s="67" t="s">
        <v>12674</v>
      </c>
      <c r="L397" s="71"/>
      <c r="M397" s="72">
        <v>4896.708984375</v>
      </c>
      <c r="N397" s="72">
        <v>7478.7607421875</v>
      </c>
      <c r="O397" s="73"/>
      <c r="P397" s="74"/>
      <c r="Q397" s="74"/>
      <c r="R397" s="98"/>
      <c r="S397" s="48">
        <v>0</v>
      </c>
      <c r="T397" s="48">
        <v>6</v>
      </c>
      <c r="U397" s="98"/>
      <c r="V397" s="50"/>
      <c r="W397" s="50"/>
      <c r="X397" s="50"/>
      <c r="Y397" s="50"/>
      <c r="Z397" s="49"/>
      <c r="AA397" s="69">
        <v>397</v>
      </c>
      <c r="AB3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97" s="70"/>
      <c r="AD397" s="86">
        <v>10</v>
      </c>
      <c r="AE397" s="86">
        <v>2</v>
      </c>
      <c r="AF397" s="86">
        <v>31</v>
      </c>
      <c r="AG397" s="86">
        <v>35</v>
      </c>
      <c r="AH397" s="86"/>
      <c r="AI397" s="86" t="s">
        <v>7252</v>
      </c>
      <c r="AJ397" s="86"/>
      <c r="AK397" s="86"/>
      <c r="AL397" s="86"/>
      <c r="AM397" s="89">
        <v>44075.639814814815</v>
      </c>
      <c r="AN397" s="86" t="s">
        <v>10559</v>
      </c>
      <c r="AO397" s="93" t="s">
        <v>10954</v>
      </c>
      <c r="AP397" s="86" t="s">
        <v>66</v>
      </c>
      <c r="AQ397" s="48">
        <v>0</v>
      </c>
      <c r="AR397" s="49">
        <v>0</v>
      </c>
      <c r="AS397" s="48">
        <v>0</v>
      </c>
      <c r="AT397" s="49">
        <v>0</v>
      </c>
      <c r="AU397" s="48">
        <v>0</v>
      </c>
      <c r="AV397" s="49">
        <v>0</v>
      </c>
      <c r="AW397" s="48">
        <v>58</v>
      </c>
      <c r="AX397" s="49">
        <v>100</v>
      </c>
      <c r="AY397" s="48">
        <v>58</v>
      </c>
      <c r="AZ397" s="2"/>
      <c r="BA397" s="3"/>
      <c r="BB397" s="3"/>
      <c r="BC397" s="3"/>
      <c r="BD397" s="3"/>
    </row>
    <row r="398" spans="1:56" x14ac:dyDescent="0.25">
      <c r="A398" s="62" t="s">
        <v>1517</v>
      </c>
      <c r="B398" s="63"/>
      <c r="C398" s="63"/>
      <c r="D398" s="64"/>
      <c r="E398" s="66"/>
      <c r="F398" s="109" t="s">
        <v>9322</v>
      </c>
      <c r="G398" s="63"/>
      <c r="H398" s="67"/>
      <c r="I398" s="68"/>
      <c r="J398" s="68"/>
      <c r="K398" s="67" t="s">
        <v>12675</v>
      </c>
      <c r="L398" s="71"/>
      <c r="M398" s="72">
        <v>4925.17919921875</v>
      </c>
      <c r="N398" s="72">
        <v>8253.4150390625</v>
      </c>
      <c r="O398" s="73"/>
      <c r="P398" s="74"/>
      <c r="Q398" s="74"/>
      <c r="R398" s="98"/>
      <c r="S398" s="48">
        <v>1</v>
      </c>
      <c r="T398" s="48">
        <v>0</v>
      </c>
      <c r="U398" s="98"/>
      <c r="V398" s="50"/>
      <c r="W398" s="50"/>
      <c r="X398" s="50"/>
      <c r="Y398" s="50"/>
      <c r="Z398" s="49"/>
      <c r="AA398" s="69">
        <v>398</v>
      </c>
      <c r="AB3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98" s="70"/>
      <c r="AD398" s="86">
        <v>516</v>
      </c>
      <c r="AE398" s="86">
        <v>1256472</v>
      </c>
      <c r="AF398" s="86">
        <v>42687</v>
      </c>
      <c r="AG398" s="86">
        <v>5834</v>
      </c>
      <c r="AH398" s="86"/>
      <c r="AI398" s="86" t="s">
        <v>7253</v>
      </c>
      <c r="AJ398" s="86" t="s">
        <v>8211</v>
      </c>
      <c r="AK398" s="93" t="s">
        <v>8778</v>
      </c>
      <c r="AL398" s="86"/>
      <c r="AM398" s="89">
        <v>41154.507777777777</v>
      </c>
      <c r="AN398" s="86" t="s">
        <v>10559</v>
      </c>
      <c r="AO398" s="93" t="s">
        <v>10955</v>
      </c>
      <c r="AP398" s="86" t="s">
        <v>65</v>
      </c>
      <c r="AQ398" s="48"/>
      <c r="AR398" s="49"/>
      <c r="AS398" s="48"/>
      <c r="AT398" s="49"/>
      <c r="AU398" s="48"/>
      <c r="AV398" s="49"/>
      <c r="AW398" s="48"/>
      <c r="AX398" s="49"/>
      <c r="AY398" s="48"/>
      <c r="AZ398" s="2"/>
      <c r="BA398" s="3"/>
      <c r="BB398" s="3"/>
      <c r="BC398" s="3"/>
      <c r="BD398" s="3"/>
    </row>
    <row r="399" spans="1:56" x14ac:dyDescent="0.25">
      <c r="A399" s="62" t="s">
        <v>1518</v>
      </c>
      <c r="B399" s="63"/>
      <c r="C399" s="63"/>
      <c r="D399" s="64"/>
      <c r="E399" s="66"/>
      <c r="F399" s="109" t="s">
        <v>8949</v>
      </c>
      <c r="G399" s="63"/>
      <c r="H399" s="67"/>
      <c r="I399" s="68"/>
      <c r="J399" s="68"/>
      <c r="K399" s="67" t="s">
        <v>12676</v>
      </c>
      <c r="L399" s="71"/>
      <c r="M399" s="72">
        <v>4928.99853515625</v>
      </c>
      <c r="N399" s="72">
        <v>8230.7138671875</v>
      </c>
      <c r="O399" s="73"/>
      <c r="P399" s="74"/>
      <c r="Q399" s="74"/>
      <c r="R399" s="98"/>
      <c r="S399" s="48">
        <v>1</v>
      </c>
      <c r="T399" s="48">
        <v>0</v>
      </c>
      <c r="U399" s="98"/>
      <c r="V399" s="50"/>
      <c r="W399" s="50"/>
      <c r="X399" s="50"/>
      <c r="Y399" s="50"/>
      <c r="Z399" s="49"/>
      <c r="AA399" s="69">
        <v>399</v>
      </c>
      <c r="AB3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399" s="70"/>
      <c r="AD399" s="86">
        <v>0</v>
      </c>
      <c r="AE399" s="86">
        <v>12</v>
      </c>
      <c r="AF399" s="86">
        <v>0</v>
      </c>
      <c r="AG399" s="86">
        <v>0</v>
      </c>
      <c r="AH399" s="86"/>
      <c r="AI399" s="86"/>
      <c r="AJ399" s="86"/>
      <c r="AK399" s="86"/>
      <c r="AL399" s="86"/>
      <c r="AM399" s="89">
        <v>41139.32366898148</v>
      </c>
      <c r="AN399" s="86" t="s">
        <v>10559</v>
      </c>
      <c r="AO399" s="93" t="s">
        <v>10956</v>
      </c>
      <c r="AP399" s="86" t="s">
        <v>65</v>
      </c>
      <c r="AQ399" s="48"/>
      <c r="AR399" s="49"/>
      <c r="AS399" s="48"/>
      <c r="AT399" s="49"/>
      <c r="AU399" s="48"/>
      <c r="AV399" s="49"/>
      <c r="AW399" s="48"/>
      <c r="AX399" s="49"/>
      <c r="AY399" s="48"/>
      <c r="AZ399" s="2"/>
      <c r="BA399" s="3"/>
      <c r="BB399" s="3"/>
      <c r="BC399" s="3"/>
      <c r="BD399" s="3"/>
    </row>
    <row r="400" spans="1:56" x14ac:dyDescent="0.25">
      <c r="A400" s="62" t="s">
        <v>1519</v>
      </c>
      <c r="B400" s="63"/>
      <c r="C400" s="63"/>
      <c r="D400" s="64"/>
      <c r="E400" s="66"/>
      <c r="F400" s="109" t="s">
        <v>9323</v>
      </c>
      <c r="G400" s="63"/>
      <c r="H400" s="67"/>
      <c r="I400" s="68"/>
      <c r="J400" s="68"/>
      <c r="K400" s="67" t="s">
        <v>12677</v>
      </c>
      <c r="L400" s="71"/>
      <c r="M400" s="72">
        <v>4841.28173828125</v>
      </c>
      <c r="N400" s="72">
        <v>8216.4462890625</v>
      </c>
      <c r="O400" s="73"/>
      <c r="P400" s="74"/>
      <c r="Q400" s="74"/>
      <c r="R400" s="98"/>
      <c r="S400" s="48">
        <v>1</v>
      </c>
      <c r="T400" s="48">
        <v>0</v>
      </c>
      <c r="U400" s="98"/>
      <c r="V400" s="50"/>
      <c r="W400" s="50"/>
      <c r="X400" s="50"/>
      <c r="Y400" s="50"/>
      <c r="Z400" s="49"/>
      <c r="AA400" s="69">
        <v>400</v>
      </c>
      <c r="AB4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00" s="70"/>
      <c r="AD400" s="86">
        <v>107</v>
      </c>
      <c r="AE400" s="86">
        <v>207198</v>
      </c>
      <c r="AF400" s="86">
        <v>10117</v>
      </c>
      <c r="AG400" s="86">
        <v>26960</v>
      </c>
      <c r="AH400" s="86"/>
      <c r="AI400" s="86" t="s">
        <v>7254</v>
      </c>
      <c r="AJ400" s="86" t="s">
        <v>8349</v>
      </c>
      <c r="AK400" s="93" t="s">
        <v>8779</v>
      </c>
      <c r="AL400" s="86"/>
      <c r="AM400" s="89">
        <v>43158.573888888888</v>
      </c>
      <c r="AN400" s="86" t="s">
        <v>10559</v>
      </c>
      <c r="AO400" s="93" t="s">
        <v>10957</v>
      </c>
      <c r="AP400" s="86" t="s">
        <v>65</v>
      </c>
      <c r="AQ400" s="48"/>
      <c r="AR400" s="49"/>
      <c r="AS400" s="48"/>
      <c r="AT400" s="49"/>
      <c r="AU400" s="48"/>
      <c r="AV400" s="49"/>
      <c r="AW400" s="48"/>
      <c r="AX400" s="49"/>
      <c r="AY400" s="48"/>
      <c r="AZ400" s="2"/>
      <c r="BA400" s="3"/>
      <c r="BB400" s="3"/>
      <c r="BC400" s="3"/>
      <c r="BD400" s="3"/>
    </row>
    <row r="401" spans="1:56" x14ac:dyDescent="0.25">
      <c r="A401" s="62" t="s">
        <v>1520</v>
      </c>
      <c r="B401" s="63"/>
      <c r="C401" s="63"/>
      <c r="D401" s="64"/>
      <c r="E401" s="66"/>
      <c r="F401" s="109" t="s">
        <v>9324</v>
      </c>
      <c r="G401" s="63"/>
      <c r="H401" s="67"/>
      <c r="I401" s="68"/>
      <c r="J401" s="68"/>
      <c r="K401" s="67" t="s">
        <v>12678</v>
      </c>
      <c r="L401" s="71"/>
      <c r="M401" s="72">
        <v>5088.6806640625</v>
      </c>
      <c r="N401" s="72">
        <v>8245.2744140625</v>
      </c>
      <c r="O401" s="73"/>
      <c r="P401" s="74"/>
      <c r="Q401" s="74"/>
      <c r="R401" s="98"/>
      <c r="S401" s="48">
        <v>1</v>
      </c>
      <c r="T401" s="48">
        <v>0</v>
      </c>
      <c r="U401" s="98"/>
      <c r="V401" s="50"/>
      <c r="W401" s="50"/>
      <c r="X401" s="50"/>
      <c r="Y401" s="50"/>
      <c r="Z401" s="49"/>
      <c r="AA401" s="69">
        <v>401</v>
      </c>
      <c r="AB4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01" s="70"/>
      <c r="AD401" s="86">
        <v>449</v>
      </c>
      <c r="AE401" s="86">
        <v>126</v>
      </c>
      <c r="AF401" s="86">
        <v>84</v>
      </c>
      <c r="AG401" s="86">
        <v>4333</v>
      </c>
      <c r="AH401" s="86"/>
      <c r="AI401" s="86" t="s">
        <v>7040</v>
      </c>
      <c r="AJ401" s="86" t="s">
        <v>8350</v>
      </c>
      <c r="AK401" s="86"/>
      <c r="AL401" s="86"/>
      <c r="AM401" s="89">
        <v>42946.592280092591</v>
      </c>
      <c r="AN401" s="86" t="s">
        <v>10559</v>
      </c>
      <c r="AO401" s="93" t="s">
        <v>10958</v>
      </c>
      <c r="AP401" s="86" t="s">
        <v>65</v>
      </c>
      <c r="AQ401" s="48"/>
      <c r="AR401" s="49"/>
      <c r="AS401" s="48"/>
      <c r="AT401" s="49"/>
      <c r="AU401" s="48"/>
      <c r="AV401" s="49"/>
      <c r="AW401" s="48"/>
      <c r="AX401" s="49"/>
      <c r="AY401" s="48"/>
      <c r="AZ401" s="2"/>
      <c r="BA401" s="3"/>
      <c r="BB401" s="3"/>
      <c r="BC401" s="3"/>
      <c r="BD401" s="3"/>
    </row>
    <row r="402" spans="1:56" x14ac:dyDescent="0.25">
      <c r="A402" s="62" t="s">
        <v>1521</v>
      </c>
      <c r="B402" s="63"/>
      <c r="C402" s="63"/>
      <c r="D402" s="64"/>
      <c r="E402" s="66"/>
      <c r="F402" s="109" t="s">
        <v>9325</v>
      </c>
      <c r="G402" s="63"/>
      <c r="H402" s="67"/>
      <c r="I402" s="68"/>
      <c r="J402" s="68"/>
      <c r="K402" s="67" t="s">
        <v>12679</v>
      </c>
      <c r="L402" s="71"/>
      <c r="M402" s="72">
        <v>4258.51904296875</v>
      </c>
      <c r="N402" s="72">
        <v>8112.20166015625</v>
      </c>
      <c r="O402" s="73"/>
      <c r="P402" s="74"/>
      <c r="Q402" s="74"/>
      <c r="R402" s="98"/>
      <c r="S402" s="48">
        <v>2</v>
      </c>
      <c r="T402" s="48">
        <v>0</v>
      </c>
      <c r="U402" s="98"/>
      <c r="V402" s="50"/>
      <c r="W402" s="50"/>
      <c r="X402" s="50"/>
      <c r="Y402" s="50"/>
      <c r="Z402" s="49"/>
      <c r="AA402" s="69">
        <v>402</v>
      </c>
      <c r="AB4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02" s="70"/>
      <c r="AD402" s="86">
        <v>83</v>
      </c>
      <c r="AE402" s="86">
        <v>548</v>
      </c>
      <c r="AF402" s="86">
        <v>2209</v>
      </c>
      <c r="AG402" s="86">
        <v>1281</v>
      </c>
      <c r="AH402" s="86"/>
      <c r="AI402" s="86" t="s">
        <v>7255</v>
      </c>
      <c r="AJ402" s="86" t="s">
        <v>8202</v>
      </c>
      <c r="AK402" s="86"/>
      <c r="AL402" s="86"/>
      <c r="AM402" s="89">
        <v>42025.874965277777</v>
      </c>
      <c r="AN402" s="86" t="s">
        <v>10559</v>
      </c>
      <c r="AO402" s="93" t="s">
        <v>10959</v>
      </c>
      <c r="AP402" s="86" t="s">
        <v>65</v>
      </c>
      <c r="AQ402" s="48"/>
      <c r="AR402" s="49"/>
      <c r="AS402" s="48"/>
      <c r="AT402" s="49"/>
      <c r="AU402" s="48"/>
      <c r="AV402" s="49"/>
      <c r="AW402" s="48"/>
      <c r="AX402" s="49"/>
      <c r="AY402" s="48"/>
      <c r="AZ402" s="2"/>
      <c r="BA402" s="3"/>
      <c r="BB402" s="3"/>
      <c r="BC402" s="3"/>
      <c r="BD402" s="3"/>
    </row>
    <row r="403" spans="1:56" x14ac:dyDescent="0.25">
      <c r="A403" s="62" t="s">
        <v>398</v>
      </c>
      <c r="B403" s="63"/>
      <c r="C403" s="63"/>
      <c r="D403" s="64"/>
      <c r="E403" s="66"/>
      <c r="F403" s="109" t="s">
        <v>9326</v>
      </c>
      <c r="G403" s="63"/>
      <c r="H403" s="67"/>
      <c r="I403" s="68"/>
      <c r="J403" s="68"/>
      <c r="K403" s="67" t="s">
        <v>12680</v>
      </c>
      <c r="L403" s="71"/>
      <c r="M403" s="72">
        <v>5513.52880859375</v>
      </c>
      <c r="N403" s="72">
        <v>4898.189453125</v>
      </c>
      <c r="O403" s="73"/>
      <c r="P403" s="74"/>
      <c r="Q403" s="74"/>
      <c r="R403" s="98"/>
      <c r="S403" s="48">
        <v>0</v>
      </c>
      <c r="T403" s="48">
        <v>1</v>
      </c>
      <c r="U403" s="98"/>
      <c r="V403" s="50"/>
      <c r="W403" s="50"/>
      <c r="X403" s="50"/>
      <c r="Y403" s="50"/>
      <c r="Z403" s="49"/>
      <c r="AA403" s="69">
        <v>403</v>
      </c>
      <c r="AB4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03" s="70"/>
      <c r="AD403" s="86">
        <v>255</v>
      </c>
      <c r="AE403" s="86">
        <v>15</v>
      </c>
      <c r="AF403" s="86">
        <v>188</v>
      </c>
      <c r="AG403" s="86">
        <v>84</v>
      </c>
      <c r="AH403" s="86"/>
      <c r="AI403" s="86"/>
      <c r="AJ403" s="86" t="s">
        <v>8204</v>
      </c>
      <c r="AK403" s="86"/>
      <c r="AL403" s="86"/>
      <c r="AM403" s="89">
        <v>41342.114872685182</v>
      </c>
      <c r="AN403" s="86" t="s">
        <v>10559</v>
      </c>
      <c r="AO403" s="93" t="s">
        <v>10960</v>
      </c>
      <c r="AP403" s="86" t="s">
        <v>66</v>
      </c>
      <c r="AQ403" s="48">
        <v>1</v>
      </c>
      <c r="AR403" s="49">
        <v>4.5454545454545459</v>
      </c>
      <c r="AS403" s="48">
        <v>0</v>
      </c>
      <c r="AT403" s="49">
        <v>0</v>
      </c>
      <c r="AU403" s="48">
        <v>0</v>
      </c>
      <c r="AV403" s="49">
        <v>0</v>
      </c>
      <c r="AW403" s="48">
        <v>21</v>
      </c>
      <c r="AX403" s="49">
        <v>95.454545454545453</v>
      </c>
      <c r="AY403" s="48">
        <v>22</v>
      </c>
      <c r="AZ403" s="2"/>
      <c r="BA403" s="3"/>
      <c r="BB403" s="3"/>
      <c r="BC403" s="3"/>
      <c r="BD403" s="3"/>
    </row>
    <row r="404" spans="1:56" x14ac:dyDescent="0.25">
      <c r="A404" s="62" t="s">
        <v>1522</v>
      </c>
      <c r="B404" s="63"/>
      <c r="C404" s="63"/>
      <c r="D404" s="64"/>
      <c r="E404" s="66"/>
      <c r="F404" s="109" t="s">
        <v>9327</v>
      </c>
      <c r="G404" s="63"/>
      <c r="H404" s="67"/>
      <c r="I404" s="68"/>
      <c r="J404" s="68"/>
      <c r="K404" s="67" t="s">
        <v>12681</v>
      </c>
      <c r="L404" s="71"/>
      <c r="M404" s="72">
        <v>5510.8359375</v>
      </c>
      <c r="N404" s="72">
        <v>4886.69384765625</v>
      </c>
      <c r="O404" s="73"/>
      <c r="P404" s="74"/>
      <c r="Q404" s="74"/>
      <c r="R404" s="98"/>
      <c r="S404" s="48">
        <v>2</v>
      </c>
      <c r="T404" s="48">
        <v>0</v>
      </c>
      <c r="U404" s="98"/>
      <c r="V404" s="50"/>
      <c r="W404" s="50"/>
      <c r="X404" s="50"/>
      <c r="Y404" s="50"/>
      <c r="Z404" s="49"/>
      <c r="AA404" s="69">
        <v>404</v>
      </c>
      <c r="AB4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04" s="70"/>
      <c r="AD404" s="86">
        <v>48</v>
      </c>
      <c r="AE404" s="86">
        <v>11</v>
      </c>
      <c r="AF404" s="86">
        <v>892</v>
      </c>
      <c r="AG404" s="86">
        <v>799</v>
      </c>
      <c r="AH404" s="86"/>
      <c r="AI404" s="86" t="s">
        <v>7256</v>
      </c>
      <c r="AJ404" s="86"/>
      <c r="AK404" s="86"/>
      <c r="AL404" s="86"/>
      <c r="AM404" s="89">
        <v>44059.534317129626</v>
      </c>
      <c r="AN404" s="86" t="s">
        <v>10559</v>
      </c>
      <c r="AO404" s="93" t="s">
        <v>10961</v>
      </c>
      <c r="AP404" s="86" t="s">
        <v>65</v>
      </c>
      <c r="AQ404" s="48"/>
      <c r="AR404" s="49"/>
      <c r="AS404" s="48"/>
      <c r="AT404" s="49"/>
      <c r="AU404" s="48"/>
      <c r="AV404" s="49"/>
      <c r="AW404" s="48"/>
      <c r="AX404" s="49"/>
      <c r="AY404" s="48"/>
      <c r="AZ404" s="2"/>
      <c r="BA404" s="3"/>
      <c r="BB404" s="3"/>
      <c r="BC404" s="3"/>
      <c r="BD404" s="3"/>
    </row>
    <row r="405" spans="1:56" x14ac:dyDescent="0.25">
      <c r="A405" s="62" t="s">
        <v>399</v>
      </c>
      <c r="B405" s="63"/>
      <c r="C405" s="63"/>
      <c r="D405" s="64"/>
      <c r="E405" s="66"/>
      <c r="F405" s="109" t="s">
        <v>9328</v>
      </c>
      <c r="G405" s="63"/>
      <c r="H405" s="67"/>
      <c r="I405" s="68"/>
      <c r="J405" s="68"/>
      <c r="K405" s="67" t="s">
        <v>12682</v>
      </c>
      <c r="L405" s="71"/>
      <c r="M405" s="72">
        <v>4629.76123046875</v>
      </c>
      <c r="N405" s="72">
        <v>7225.37890625</v>
      </c>
      <c r="O405" s="73"/>
      <c r="P405" s="74"/>
      <c r="Q405" s="74"/>
      <c r="R405" s="98"/>
      <c r="S405" s="48">
        <v>0</v>
      </c>
      <c r="T405" s="48">
        <v>2</v>
      </c>
      <c r="U405" s="98"/>
      <c r="V405" s="50"/>
      <c r="W405" s="50"/>
      <c r="X405" s="50"/>
      <c r="Y405" s="50"/>
      <c r="Z405" s="49"/>
      <c r="AA405" s="69">
        <v>405</v>
      </c>
      <c r="AB4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05" s="70"/>
      <c r="AD405" s="86">
        <v>881</v>
      </c>
      <c r="AE405" s="86">
        <v>510</v>
      </c>
      <c r="AF405" s="86">
        <v>6472</v>
      </c>
      <c r="AG405" s="86">
        <v>8254</v>
      </c>
      <c r="AH405" s="86"/>
      <c r="AI405" s="86" t="s">
        <v>7257</v>
      </c>
      <c r="AJ405" s="86" t="s">
        <v>8351</v>
      </c>
      <c r="AK405" s="86"/>
      <c r="AL405" s="86"/>
      <c r="AM405" s="89">
        <v>42441.40693287037</v>
      </c>
      <c r="AN405" s="86" t="s">
        <v>10559</v>
      </c>
      <c r="AO405" s="93" t="s">
        <v>10962</v>
      </c>
      <c r="AP405" s="86" t="s">
        <v>66</v>
      </c>
      <c r="AQ405" s="48">
        <v>0</v>
      </c>
      <c r="AR405" s="49">
        <v>0</v>
      </c>
      <c r="AS405" s="48">
        <v>0</v>
      </c>
      <c r="AT405" s="49">
        <v>0</v>
      </c>
      <c r="AU405" s="48">
        <v>0</v>
      </c>
      <c r="AV405" s="49">
        <v>0</v>
      </c>
      <c r="AW405" s="48">
        <v>42</v>
      </c>
      <c r="AX405" s="49">
        <v>100</v>
      </c>
      <c r="AY405" s="48">
        <v>42</v>
      </c>
      <c r="AZ405" s="2"/>
      <c r="BA405" s="3"/>
      <c r="BB405" s="3"/>
      <c r="BC405" s="3"/>
      <c r="BD405" s="3"/>
    </row>
    <row r="406" spans="1:56" x14ac:dyDescent="0.25">
      <c r="A406" s="62" t="s">
        <v>400</v>
      </c>
      <c r="B406" s="63"/>
      <c r="C406" s="63"/>
      <c r="D406" s="64"/>
      <c r="E406" s="66"/>
      <c r="F406" s="109" t="s">
        <v>9329</v>
      </c>
      <c r="G406" s="63"/>
      <c r="H406" s="67"/>
      <c r="I406" s="68"/>
      <c r="J406" s="68"/>
      <c r="K406" s="67" t="s">
        <v>12683</v>
      </c>
      <c r="L406" s="71"/>
      <c r="M406" s="72">
        <v>4732.662109375</v>
      </c>
      <c r="N406" s="72">
        <v>5749.22705078125</v>
      </c>
      <c r="O406" s="73"/>
      <c r="P406" s="74"/>
      <c r="Q406" s="74"/>
      <c r="R406" s="98"/>
      <c r="S406" s="48">
        <v>0</v>
      </c>
      <c r="T406" s="48">
        <v>10</v>
      </c>
      <c r="U406" s="98"/>
      <c r="V406" s="50"/>
      <c r="W406" s="50"/>
      <c r="X406" s="50"/>
      <c r="Y406" s="50"/>
      <c r="Z406" s="49"/>
      <c r="AA406" s="69">
        <v>406</v>
      </c>
      <c r="AB4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06" s="70"/>
      <c r="AD406" s="86">
        <v>667</v>
      </c>
      <c r="AE406" s="86">
        <v>511</v>
      </c>
      <c r="AF406" s="86">
        <v>5826</v>
      </c>
      <c r="AG406" s="86">
        <v>2784</v>
      </c>
      <c r="AH406" s="86"/>
      <c r="AI406" s="86" t="s">
        <v>7258</v>
      </c>
      <c r="AJ406" s="86"/>
      <c r="AK406" s="86"/>
      <c r="AL406" s="86"/>
      <c r="AM406" s="89">
        <v>43070.684027777781</v>
      </c>
      <c r="AN406" s="86" t="s">
        <v>10559</v>
      </c>
      <c r="AO406" s="93" t="s">
        <v>10963</v>
      </c>
      <c r="AP406" s="86" t="s">
        <v>66</v>
      </c>
      <c r="AQ406" s="48">
        <v>0</v>
      </c>
      <c r="AR406" s="49">
        <v>0</v>
      </c>
      <c r="AS406" s="48">
        <v>0</v>
      </c>
      <c r="AT406" s="49">
        <v>0</v>
      </c>
      <c r="AU406" s="48">
        <v>0</v>
      </c>
      <c r="AV406" s="49">
        <v>0</v>
      </c>
      <c r="AW406" s="48">
        <v>169</v>
      </c>
      <c r="AX406" s="49">
        <v>100</v>
      </c>
      <c r="AY406" s="48">
        <v>169</v>
      </c>
      <c r="AZ406" s="2"/>
      <c r="BA406" s="3"/>
      <c r="BB406" s="3"/>
      <c r="BC406" s="3"/>
      <c r="BD406" s="3"/>
    </row>
    <row r="407" spans="1:56" x14ac:dyDescent="0.25">
      <c r="A407" s="62" t="s">
        <v>1523</v>
      </c>
      <c r="B407" s="63"/>
      <c r="C407" s="63"/>
      <c r="D407" s="64"/>
      <c r="E407" s="66"/>
      <c r="F407" s="109" t="s">
        <v>9330</v>
      </c>
      <c r="G407" s="63"/>
      <c r="H407" s="67"/>
      <c r="I407" s="68"/>
      <c r="J407" s="68"/>
      <c r="K407" s="67" t="s">
        <v>12684</v>
      </c>
      <c r="L407" s="71"/>
      <c r="M407" s="72">
        <v>5142.1982421875</v>
      </c>
      <c r="N407" s="72">
        <v>6818.45361328125</v>
      </c>
      <c r="O407" s="73"/>
      <c r="P407" s="74"/>
      <c r="Q407" s="74"/>
      <c r="R407" s="98"/>
      <c r="S407" s="48">
        <v>9</v>
      </c>
      <c r="T407" s="48">
        <v>0</v>
      </c>
      <c r="U407" s="98"/>
      <c r="V407" s="50"/>
      <c r="W407" s="50"/>
      <c r="X407" s="50"/>
      <c r="Y407" s="50"/>
      <c r="Z407" s="49"/>
      <c r="AA407" s="69">
        <v>407</v>
      </c>
      <c r="AB4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07" s="70"/>
      <c r="AD407" s="86">
        <v>144</v>
      </c>
      <c r="AE407" s="86">
        <v>131775</v>
      </c>
      <c r="AF407" s="86">
        <v>9832</v>
      </c>
      <c r="AG407" s="86">
        <v>3067</v>
      </c>
      <c r="AH407" s="86"/>
      <c r="AI407" s="86" t="s">
        <v>7259</v>
      </c>
      <c r="AJ407" s="86" t="s">
        <v>8202</v>
      </c>
      <c r="AK407" s="93" t="s">
        <v>8780</v>
      </c>
      <c r="AL407" s="86"/>
      <c r="AM407" s="89">
        <v>41046.441203703704</v>
      </c>
      <c r="AN407" s="86" t="s">
        <v>10559</v>
      </c>
      <c r="AO407" s="93" t="s">
        <v>10964</v>
      </c>
      <c r="AP407" s="86" t="s">
        <v>65</v>
      </c>
      <c r="AQ407" s="48"/>
      <c r="AR407" s="49"/>
      <c r="AS407" s="48"/>
      <c r="AT407" s="49"/>
      <c r="AU407" s="48"/>
      <c r="AV407" s="49"/>
      <c r="AW407" s="48"/>
      <c r="AX407" s="49"/>
      <c r="AY407" s="48"/>
      <c r="AZ407" s="2"/>
      <c r="BA407" s="3"/>
      <c r="BB407" s="3"/>
      <c r="BC407" s="3"/>
      <c r="BD407" s="3"/>
    </row>
    <row r="408" spans="1:56" x14ac:dyDescent="0.25">
      <c r="A408" s="62" t="s">
        <v>1524</v>
      </c>
      <c r="B408" s="63"/>
      <c r="C408" s="63"/>
      <c r="D408" s="64"/>
      <c r="E408" s="66"/>
      <c r="F408" s="109" t="s">
        <v>9331</v>
      </c>
      <c r="G408" s="63"/>
      <c r="H408" s="67"/>
      <c r="I408" s="68"/>
      <c r="J408" s="68"/>
      <c r="K408" s="67" t="s">
        <v>12685</v>
      </c>
      <c r="L408" s="71"/>
      <c r="M408" s="72">
        <v>5489.00537109375</v>
      </c>
      <c r="N408" s="72">
        <v>6762.1669921875</v>
      </c>
      <c r="O408" s="73"/>
      <c r="P408" s="74"/>
      <c r="Q408" s="74"/>
      <c r="R408" s="98"/>
      <c r="S408" s="48">
        <v>3</v>
      </c>
      <c r="T408" s="48">
        <v>0</v>
      </c>
      <c r="U408" s="98"/>
      <c r="V408" s="50"/>
      <c r="W408" s="50"/>
      <c r="X408" s="50"/>
      <c r="Y408" s="50"/>
      <c r="Z408" s="49"/>
      <c r="AA408" s="69">
        <v>408</v>
      </c>
      <c r="AB4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08" s="70"/>
      <c r="AD408" s="86">
        <v>324</v>
      </c>
      <c r="AE408" s="86">
        <v>142</v>
      </c>
      <c r="AF408" s="86">
        <v>210</v>
      </c>
      <c r="AG408" s="86">
        <v>2967</v>
      </c>
      <c r="AH408" s="86"/>
      <c r="AI408" s="86"/>
      <c r="AJ408" s="86" t="s">
        <v>8352</v>
      </c>
      <c r="AK408" s="86"/>
      <c r="AL408" s="86"/>
      <c r="AM408" s="89">
        <v>41895.31627314815</v>
      </c>
      <c r="AN408" s="86" t="s">
        <v>10559</v>
      </c>
      <c r="AO408" s="93" t="s">
        <v>10965</v>
      </c>
      <c r="AP408" s="86" t="s">
        <v>65</v>
      </c>
      <c r="AQ408" s="48"/>
      <c r="AR408" s="49"/>
      <c r="AS408" s="48"/>
      <c r="AT408" s="49"/>
      <c r="AU408" s="48"/>
      <c r="AV408" s="49"/>
      <c r="AW408" s="48"/>
      <c r="AX408" s="49"/>
      <c r="AY408" s="48"/>
      <c r="AZ408" s="2"/>
      <c r="BA408" s="3"/>
      <c r="BB408" s="3"/>
      <c r="BC408" s="3"/>
      <c r="BD408" s="3"/>
    </row>
    <row r="409" spans="1:56" x14ac:dyDescent="0.25">
      <c r="A409" s="62" t="s">
        <v>1525</v>
      </c>
      <c r="B409" s="63"/>
      <c r="C409" s="63"/>
      <c r="D409" s="64"/>
      <c r="E409" s="66"/>
      <c r="F409" s="109" t="s">
        <v>9332</v>
      </c>
      <c r="G409" s="63"/>
      <c r="H409" s="67"/>
      <c r="I409" s="68"/>
      <c r="J409" s="68"/>
      <c r="K409" s="67" t="s">
        <v>12686</v>
      </c>
      <c r="L409" s="71"/>
      <c r="M409" s="72">
        <v>4740.16015625</v>
      </c>
      <c r="N409" s="72">
        <v>6584.05517578125</v>
      </c>
      <c r="O409" s="73"/>
      <c r="P409" s="74"/>
      <c r="Q409" s="74"/>
      <c r="R409" s="98"/>
      <c r="S409" s="48">
        <v>3</v>
      </c>
      <c r="T409" s="48">
        <v>0</v>
      </c>
      <c r="U409" s="98"/>
      <c r="V409" s="50"/>
      <c r="W409" s="50"/>
      <c r="X409" s="50"/>
      <c r="Y409" s="50"/>
      <c r="Z409" s="49"/>
      <c r="AA409" s="69">
        <v>409</v>
      </c>
      <c r="AB4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09" s="70"/>
      <c r="AD409" s="86">
        <v>370</v>
      </c>
      <c r="AE409" s="86">
        <v>605</v>
      </c>
      <c r="AF409" s="86">
        <v>2984</v>
      </c>
      <c r="AG409" s="86">
        <v>6515</v>
      </c>
      <c r="AH409" s="86"/>
      <c r="AI409" s="86" t="s">
        <v>7260</v>
      </c>
      <c r="AJ409" s="86" t="s">
        <v>8353</v>
      </c>
      <c r="AK409" s="86"/>
      <c r="AL409" s="86"/>
      <c r="AM409" s="89">
        <v>42938.50675925926</v>
      </c>
      <c r="AN409" s="86" t="s">
        <v>10559</v>
      </c>
      <c r="AO409" s="93" t="s">
        <v>10966</v>
      </c>
      <c r="AP409" s="86" t="s">
        <v>65</v>
      </c>
      <c r="AQ409" s="48"/>
      <c r="AR409" s="49"/>
      <c r="AS409" s="48"/>
      <c r="AT409" s="49"/>
      <c r="AU409" s="48"/>
      <c r="AV409" s="49"/>
      <c r="AW409" s="48"/>
      <c r="AX409" s="49"/>
      <c r="AY409" s="48"/>
      <c r="AZ409" s="2"/>
      <c r="BA409" s="3"/>
      <c r="BB409" s="3"/>
      <c r="BC409" s="3"/>
      <c r="BD409" s="3"/>
    </row>
    <row r="410" spans="1:56" x14ac:dyDescent="0.25">
      <c r="A410" s="62" t="s">
        <v>1526</v>
      </c>
      <c r="B410" s="63"/>
      <c r="C410" s="63"/>
      <c r="D410" s="64"/>
      <c r="E410" s="66"/>
      <c r="F410" s="109" t="s">
        <v>9333</v>
      </c>
      <c r="G410" s="63"/>
      <c r="H410" s="67"/>
      <c r="I410" s="68"/>
      <c r="J410" s="68"/>
      <c r="K410" s="67" t="s">
        <v>12687</v>
      </c>
      <c r="L410" s="71"/>
      <c r="M410" s="72">
        <v>4919.14697265625</v>
      </c>
      <c r="N410" s="72">
        <v>6559.962890625</v>
      </c>
      <c r="O410" s="73"/>
      <c r="P410" s="74"/>
      <c r="Q410" s="74"/>
      <c r="R410" s="98"/>
      <c r="S410" s="48">
        <v>2</v>
      </c>
      <c r="T410" s="48">
        <v>0</v>
      </c>
      <c r="U410" s="98"/>
      <c r="V410" s="50"/>
      <c r="W410" s="50"/>
      <c r="X410" s="50"/>
      <c r="Y410" s="50"/>
      <c r="Z410" s="49"/>
      <c r="AA410" s="69">
        <v>410</v>
      </c>
      <c r="AB4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10" s="70"/>
      <c r="AD410" s="86">
        <v>54507</v>
      </c>
      <c r="AE410" s="86">
        <v>111354</v>
      </c>
      <c r="AF410" s="86">
        <v>2837</v>
      </c>
      <c r="AG410" s="86">
        <v>651</v>
      </c>
      <c r="AH410" s="86"/>
      <c r="AI410" s="86" t="s">
        <v>7261</v>
      </c>
      <c r="AJ410" s="86" t="s">
        <v>8354</v>
      </c>
      <c r="AK410" s="93" t="s">
        <v>8781</v>
      </c>
      <c r="AL410" s="86"/>
      <c r="AM410" s="89">
        <v>40106.46675925926</v>
      </c>
      <c r="AN410" s="86" t="s">
        <v>10559</v>
      </c>
      <c r="AO410" s="93" t="s">
        <v>10967</v>
      </c>
      <c r="AP410" s="86" t="s">
        <v>65</v>
      </c>
      <c r="AQ410" s="48"/>
      <c r="AR410" s="49"/>
      <c r="AS410" s="48"/>
      <c r="AT410" s="49"/>
      <c r="AU410" s="48"/>
      <c r="AV410" s="49"/>
      <c r="AW410" s="48"/>
      <c r="AX410" s="49"/>
      <c r="AY410" s="48"/>
      <c r="AZ410" s="2"/>
      <c r="BA410" s="3"/>
      <c r="BB410" s="3"/>
      <c r="BC410" s="3"/>
      <c r="BD410" s="3"/>
    </row>
    <row r="411" spans="1:56" x14ac:dyDescent="0.25">
      <c r="A411" s="62" t="s">
        <v>1527</v>
      </c>
      <c r="B411" s="63"/>
      <c r="C411" s="63"/>
      <c r="D411" s="64"/>
      <c r="E411" s="66"/>
      <c r="F411" s="109" t="s">
        <v>9334</v>
      </c>
      <c r="G411" s="63"/>
      <c r="H411" s="67"/>
      <c r="I411" s="68"/>
      <c r="J411" s="68"/>
      <c r="K411" s="67" t="s">
        <v>12688</v>
      </c>
      <c r="L411" s="71"/>
      <c r="M411" s="72">
        <v>4882.75</v>
      </c>
      <c r="N411" s="72">
        <v>6639.70166015625</v>
      </c>
      <c r="O411" s="73"/>
      <c r="P411" s="74"/>
      <c r="Q411" s="74"/>
      <c r="R411" s="98"/>
      <c r="S411" s="48">
        <v>3</v>
      </c>
      <c r="T411" s="48">
        <v>0</v>
      </c>
      <c r="U411" s="98"/>
      <c r="V411" s="50"/>
      <c r="W411" s="50"/>
      <c r="X411" s="50"/>
      <c r="Y411" s="50"/>
      <c r="Z411" s="49"/>
      <c r="AA411" s="69">
        <v>411</v>
      </c>
      <c r="AB4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11" s="70"/>
      <c r="AD411" s="86">
        <v>21</v>
      </c>
      <c r="AE411" s="86">
        <v>1732725</v>
      </c>
      <c r="AF411" s="86">
        <v>142593</v>
      </c>
      <c r="AG411" s="86">
        <v>40</v>
      </c>
      <c r="AH411" s="86"/>
      <c r="AI411" s="86" t="s">
        <v>7262</v>
      </c>
      <c r="AJ411" s="86" t="s">
        <v>8245</v>
      </c>
      <c r="AK411" s="93" t="s">
        <v>8782</v>
      </c>
      <c r="AL411" s="86"/>
      <c r="AM411" s="89">
        <v>40715.375833333332</v>
      </c>
      <c r="AN411" s="86" t="s">
        <v>10559</v>
      </c>
      <c r="AO411" s="93" t="s">
        <v>10968</v>
      </c>
      <c r="AP411" s="86" t="s">
        <v>65</v>
      </c>
      <c r="AQ411" s="48"/>
      <c r="AR411" s="49"/>
      <c r="AS411" s="48"/>
      <c r="AT411" s="49"/>
      <c r="AU411" s="48"/>
      <c r="AV411" s="49"/>
      <c r="AW411" s="48"/>
      <c r="AX411" s="49"/>
      <c r="AY411" s="48"/>
      <c r="AZ411" s="2"/>
      <c r="BA411" s="3"/>
      <c r="BB411" s="3"/>
      <c r="BC411" s="3"/>
      <c r="BD411" s="3"/>
    </row>
    <row r="412" spans="1:56" x14ac:dyDescent="0.25">
      <c r="A412" s="62" t="s">
        <v>1528</v>
      </c>
      <c r="B412" s="63"/>
      <c r="C412" s="63"/>
      <c r="D412" s="64"/>
      <c r="E412" s="66"/>
      <c r="F412" s="109" t="s">
        <v>9335</v>
      </c>
      <c r="G412" s="63"/>
      <c r="H412" s="67"/>
      <c r="I412" s="68"/>
      <c r="J412" s="68"/>
      <c r="K412" s="67" t="s">
        <v>12689</v>
      </c>
      <c r="L412" s="71"/>
      <c r="M412" s="72">
        <v>4739.5849609375</v>
      </c>
      <c r="N412" s="72">
        <v>6514.2568359375</v>
      </c>
      <c r="O412" s="73"/>
      <c r="P412" s="74"/>
      <c r="Q412" s="74"/>
      <c r="R412" s="98"/>
      <c r="S412" s="48">
        <v>2</v>
      </c>
      <c r="T412" s="48">
        <v>0</v>
      </c>
      <c r="U412" s="98"/>
      <c r="V412" s="50"/>
      <c r="W412" s="50"/>
      <c r="X412" s="50"/>
      <c r="Y412" s="50"/>
      <c r="Z412" s="49"/>
      <c r="AA412" s="69">
        <v>412</v>
      </c>
      <c r="AB4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12" s="70"/>
      <c r="AD412" s="86">
        <v>131</v>
      </c>
      <c r="AE412" s="86">
        <v>28</v>
      </c>
      <c r="AF412" s="86">
        <v>241</v>
      </c>
      <c r="AG412" s="86">
        <v>401</v>
      </c>
      <c r="AH412" s="86"/>
      <c r="AI412" s="86" t="s">
        <v>7263</v>
      </c>
      <c r="AJ412" s="86"/>
      <c r="AK412" s="86"/>
      <c r="AL412" s="86"/>
      <c r="AM412" s="89">
        <v>43805.802337962959</v>
      </c>
      <c r="AN412" s="86" t="s">
        <v>10559</v>
      </c>
      <c r="AO412" s="93" t="s">
        <v>10969</v>
      </c>
      <c r="AP412" s="86" t="s">
        <v>65</v>
      </c>
      <c r="AQ412" s="48"/>
      <c r="AR412" s="49"/>
      <c r="AS412" s="48"/>
      <c r="AT412" s="49"/>
      <c r="AU412" s="48"/>
      <c r="AV412" s="49"/>
      <c r="AW412" s="48"/>
      <c r="AX412" s="49"/>
      <c r="AY412" s="48"/>
      <c r="AZ412" s="2"/>
      <c r="BA412" s="3"/>
      <c r="BB412" s="3"/>
      <c r="BC412" s="3"/>
      <c r="BD412" s="3"/>
    </row>
    <row r="413" spans="1:56" x14ac:dyDescent="0.25">
      <c r="A413" s="62" t="s">
        <v>401</v>
      </c>
      <c r="B413" s="63"/>
      <c r="C413" s="63"/>
      <c r="D413" s="64"/>
      <c r="E413" s="66"/>
      <c r="F413" s="109" t="s">
        <v>9336</v>
      </c>
      <c r="G413" s="63"/>
      <c r="H413" s="67"/>
      <c r="I413" s="68"/>
      <c r="J413" s="68"/>
      <c r="K413" s="67" t="s">
        <v>12690</v>
      </c>
      <c r="L413" s="71"/>
      <c r="M413" s="72">
        <v>6080.0693359375</v>
      </c>
      <c r="N413" s="72">
        <v>5084.865234375</v>
      </c>
      <c r="O413" s="73"/>
      <c r="P413" s="74"/>
      <c r="Q413" s="74"/>
      <c r="R413" s="98"/>
      <c r="S413" s="48">
        <v>0</v>
      </c>
      <c r="T413" s="48">
        <v>1</v>
      </c>
      <c r="U413" s="98"/>
      <c r="V413" s="50"/>
      <c r="W413" s="50"/>
      <c r="X413" s="50"/>
      <c r="Y413" s="50"/>
      <c r="Z413" s="49"/>
      <c r="AA413" s="69">
        <v>413</v>
      </c>
      <c r="AB4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13" s="70"/>
      <c r="AD413" s="86">
        <v>206</v>
      </c>
      <c r="AE413" s="86">
        <v>125</v>
      </c>
      <c r="AF413" s="86">
        <v>21542</v>
      </c>
      <c r="AG413" s="86">
        <v>58821</v>
      </c>
      <c r="AH413" s="86"/>
      <c r="AI413" s="86" t="s">
        <v>7264</v>
      </c>
      <c r="AJ413" s="86" t="s">
        <v>8204</v>
      </c>
      <c r="AK413" s="93" t="s">
        <v>8783</v>
      </c>
      <c r="AL413" s="86"/>
      <c r="AM413" s="89">
        <v>40445.069305555553</v>
      </c>
      <c r="AN413" s="86" t="s">
        <v>10559</v>
      </c>
      <c r="AO413" s="93" t="s">
        <v>10970</v>
      </c>
      <c r="AP413" s="86" t="s">
        <v>66</v>
      </c>
      <c r="AQ413" s="48">
        <v>0</v>
      </c>
      <c r="AR413" s="49">
        <v>0</v>
      </c>
      <c r="AS413" s="48">
        <v>0</v>
      </c>
      <c r="AT413" s="49">
        <v>0</v>
      </c>
      <c r="AU413" s="48">
        <v>0</v>
      </c>
      <c r="AV413" s="49">
        <v>0</v>
      </c>
      <c r="AW413" s="48">
        <v>44</v>
      </c>
      <c r="AX413" s="49">
        <v>100</v>
      </c>
      <c r="AY413" s="48">
        <v>44</v>
      </c>
      <c r="AZ413" s="2"/>
      <c r="BA413" s="3"/>
      <c r="BB413" s="3"/>
      <c r="BC413" s="3"/>
      <c r="BD413" s="3"/>
    </row>
    <row r="414" spans="1:56" x14ac:dyDescent="0.25">
      <c r="A414" s="62" t="s">
        <v>402</v>
      </c>
      <c r="B414" s="63"/>
      <c r="C414" s="63"/>
      <c r="D414" s="64"/>
      <c r="E414" s="66"/>
      <c r="F414" s="109" t="s">
        <v>9337</v>
      </c>
      <c r="G414" s="63"/>
      <c r="H414" s="67"/>
      <c r="I414" s="68"/>
      <c r="J414" s="68"/>
      <c r="K414" s="67" t="s">
        <v>12691</v>
      </c>
      <c r="L414" s="71"/>
      <c r="M414" s="72">
        <v>4121.6513671875</v>
      </c>
      <c r="N414" s="72">
        <v>3437.338134765625</v>
      </c>
      <c r="O414" s="73"/>
      <c r="P414" s="74"/>
      <c r="Q414" s="74"/>
      <c r="R414" s="98"/>
      <c r="S414" s="48">
        <v>0</v>
      </c>
      <c r="T414" s="48">
        <v>1</v>
      </c>
      <c r="U414" s="98"/>
      <c r="V414" s="50"/>
      <c r="W414" s="50"/>
      <c r="X414" s="50"/>
      <c r="Y414" s="50"/>
      <c r="Z414" s="49"/>
      <c r="AA414" s="69">
        <v>414</v>
      </c>
      <c r="AB4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14" s="70"/>
      <c r="AD414" s="86">
        <v>46</v>
      </c>
      <c r="AE414" s="86">
        <v>3</v>
      </c>
      <c r="AF414" s="86">
        <v>550</v>
      </c>
      <c r="AG414" s="86">
        <v>179</v>
      </c>
      <c r="AH414" s="86"/>
      <c r="AI414" s="86"/>
      <c r="AJ414" s="86" t="s">
        <v>8313</v>
      </c>
      <c r="AK414" s="86"/>
      <c r="AL414" s="86"/>
      <c r="AM414" s="89">
        <v>44074.350219907406</v>
      </c>
      <c r="AN414" s="86" t="s">
        <v>10559</v>
      </c>
      <c r="AO414" s="93" t="s">
        <v>10971</v>
      </c>
      <c r="AP414" s="86" t="s">
        <v>66</v>
      </c>
      <c r="AQ414" s="48">
        <v>0</v>
      </c>
      <c r="AR414" s="49">
        <v>0</v>
      </c>
      <c r="AS414" s="48">
        <v>0</v>
      </c>
      <c r="AT414" s="49">
        <v>0</v>
      </c>
      <c r="AU414" s="48">
        <v>0</v>
      </c>
      <c r="AV414" s="49">
        <v>0</v>
      </c>
      <c r="AW414" s="48">
        <v>39</v>
      </c>
      <c r="AX414" s="49">
        <v>100</v>
      </c>
      <c r="AY414" s="48">
        <v>39</v>
      </c>
      <c r="AZ414" s="2"/>
      <c r="BA414" s="3"/>
      <c r="BB414" s="3"/>
      <c r="BC414" s="3"/>
      <c r="BD414" s="3"/>
    </row>
    <row r="415" spans="1:56" x14ac:dyDescent="0.25">
      <c r="A415" s="62" t="s">
        <v>403</v>
      </c>
      <c r="B415" s="63"/>
      <c r="C415" s="63"/>
      <c r="D415" s="64"/>
      <c r="E415" s="66"/>
      <c r="F415" s="109" t="s">
        <v>9338</v>
      </c>
      <c r="G415" s="63"/>
      <c r="H415" s="67"/>
      <c r="I415" s="68"/>
      <c r="J415" s="68"/>
      <c r="K415" s="67" t="s">
        <v>12692</v>
      </c>
      <c r="L415" s="71"/>
      <c r="M415" s="72">
        <v>1034.2685546875</v>
      </c>
      <c r="N415" s="72">
        <v>3228.38671875</v>
      </c>
      <c r="O415" s="73"/>
      <c r="P415" s="74"/>
      <c r="Q415" s="74"/>
      <c r="R415" s="98"/>
      <c r="S415" s="48">
        <v>0</v>
      </c>
      <c r="T415" s="48">
        <v>1</v>
      </c>
      <c r="U415" s="98"/>
      <c r="V415" s="50"/>
      <c r="W415" s="50"/>
      <c r="X415" s="50"/>
      <c r="Y415" s="50"/>
      <c r="Z415" s="49"/>
      <c r="AA415" s="69">
        <v>415</v>
      </c>
      <c r="AB4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15" s="70"/>
      <c r="AD415" s="86">
        <v>28</v>
      </c>
      <c r="AE415" s="86">
        <v>2</v>
      </c>
      <c r="AF415" s="86">
        <v>453</v>
      </c>
      <c r="AG415" s="86">
        <v>109</v>
      </c>
      <c r="AH415" s="86"/>
      <c r="AI415" s="86" t="s">
        <v>7265</v>
      </c>
      <c r="AJ415" s="86" t="s">
        <v>8355</v>
      </c>
      <c r="AK415" s="86"/>
      <c r="AL415" s="86"/>
      <c r="AM415" s="89">
        <v>40916.518541666665</v>
      </c>
      <c r="AN415" s="86" t="s">
        <v>10559</v>
      </c>
      <c r="AO415" s="93" t="s">
        <v>10972</v>
      </c>
      <c r="AP415" s="86" t="s">
        <v>66</v>
      </c>
      <c r="AQ415" s="48">
        <v>0</v>
      </c>
      <c r="AR415" s="49">
        <v>0</v>
      </c>
      <c r="AS415" s="48">
        <v>0</v>
      </c>
      <c r="AT415" s="49">
        <v>0</v>
      </c>
      <c r="AU415" s="48">
        <v>0</v>
      </c>
      <c r="AV415" s="49">
        <v>0</v>
      </c>
      <c r="AW415" s="48">
        <v>6</v>
      </c>
      <c r="AX415" s="49">
        <v>100</v>
      </c>
      <c r="AY415" s="48">
        <v>6</v>
      </c>
      <c r="AZ415" s="2"/>
      <c r="BA415" s="3"/>
      <c r="BB415" s="3"/>
      <c r="BC415" s="3"/>
      <c r="BD415" s="3"/>
    </row>
    <row r="416" spans="1:56" x14ac:dyDescent="0.25">
      <c r="A416" s="62" t="s">
        <v>1294</v>
      </c>
      <c r="B416" s="63"/>
      <c r="C416" s="63"/>
      <c r="D416" s="64"/>
      <c r="E416" s="66"/>
      <c r="F416" s="109" t="s">
        <v>9339</v>
      </c>
      <c r="G416" s="63"/>
      <c r="H416" s="67"/>
      <c r="I416" s="68"/>
      <c r="J416" s="68"/>
      <c r="K416" s="67" t="s">
        <v>12693</v>
      </c>
      <c r="L416" s="71"/>
      <c r="M416" s="72">
        <v>2403.779296875</v>
      </c>
      <c r="N416" s="72">
        <v>2548.977783203125</v>
      </c>
      <c r="O416" s="73"/>
      <c r="P416" s="74"/>
      <c r="Q416" s="74"/>
      <c r="R416" s="98"/>
      <c r="S416" s="48">
        <v>1</v>
      </c>
      <c r="T416" s="48">
        <v>3</v>
      </c>
      <c r="U416" s="98"/>
      <c r="V416" s="50"/>
      <c r="W416" s="50"/>
      <c r="X416" s="50"/>
      <c r="Y416" s="50"/>
      <c r="Z416" s="49"/>
      <c r="AA416" s="69">
        <v>416</v>
      </c>
      <c r="AB4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16" s="70"/>
      <c r="AD416" s="86">
        <v>781</v>
      </c>
      <c r="AE416" s="86">
        <v>381</v>
      </c>
      <c r="AF416" s="86">
        <v>1628</v>
      </c>
      <c r="AG416" s="86">
        <v>3437</v>
      </c>
      <c r="AH416" s="86"/>
      <c r="AI416" s="86" t="s">
        <v>7266</v>
      </c>
      <c r="AJ416" s="86" t="s">
        <v>8205</v>
      </c>
      <c r="AK416" s="86"/>
      <c r="AL416" s="86"/>
      <c r="AM416" s="89">
        <v>43986.247395833336</v>
      </c>
      <c r="AN416" s="86" t="s">
        <v>10559</v>
      </c>
      <c r="AO416" s="93" t="s">
        <v>10973</v>
      </c>
      <c r="AP416" s="86" t="s">
        <v>66</v>
      </c>
      <c r="AQ416" s="48">
        <v>1</v>
      </c>
      <c r="AR416" s="49">
        <v>0.98039215686274506</v>
      </c>
      <c r="AS416" s="48">
        <v>3</v>
      </c>
      <c r="AT416" s="49">
        <v>2.9411764705882355</v>
      </c>
      <c r="AU416" s="48">
        <v>0</v>
      </c>
      <c r="AV416" s="49">
        <v>0</v>
      </c>
      <c r="AW416" s="48">
        <v>98</v>
      </c>
      <c r="AX416" s="49">
        <v>96.078431372549019</v>
      </c>
      <c r="AY416" s="48">
        <v>102</v>
      </c>
      <c r="AZ416" s="2"/>
      <c r="BA416" s="3"/>
      <c r="BB416" s="3"/>
      <c r="BC416" s="3"/>
      <c r="BD416" s="3"/>
    </row>
    <row r="417" spans="1:56" x14ac:dyDescent="0.25">
      <c r="A417" s="62" t="s">
        <v>404</v>
      </c>
      <c r="B417" s="63"/>
      <c r="C417" s="63"/>
      <c r="D417" s="64"/>
      <c r="E417" s="66"/>
      <c r="F417" s="109" t="s">
        <v>9340</v>
      </c>
      <c r="G417" s="63"/>
      <c r="H417" s="67"/>
      <c r="I417" s="68"/>
      <c r="J417" s="68"/>
      <c r="K417" s="67" t="s">
        <v>12694</v>
      </c>
      <c r="L417" s="71"/>
      <c r="M417" s="72">
        <v>2054.30517578125</v>
      </c>
      <c r="N417" s="72">
        <v>4563.6767578125</v>
      </c>
      <c r="O417" s="73"/>
      <c r="P417" s="74"/>
      <c r="Q417" s="74"/>
      <c r="R417" s="98"/>
      <c r="S417" s="48">
        <v>0</v>
      </c>
      <c r="T417" s="48">
        <v>11</v>
      </c>
      <c r="U417" s="98"/>
      <c r="V417" s="50"/>
      <c r="W417" s="50"/>
      <c r="X417" s="50"/>
      <c r="Y417" s="50"/>
      <c r="Z417" s="49"/>
      <c r="AA417" s="69">
        <v>417</v>
      </c>
      <c r="AB4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17" s="70"/>
      <c r="AD417" s="86">
        <v>10</v>
      </c>
      <c r="AE417" s="86">
        <v>13</v>
      </c>
      <c r="AF417" s="86">
        <v>679</v>
      </c>
      <c r="AG417" s="86">
        <v>629</v>
      </c>
      <c r="AH417" s="86"/>
      <c r="AI417" s="86" t="s">
        <v>7267</v>
      </c>
      <c r="AJ417" s="86" t="s">
        <v>8356</v>
      </c>
      <c r="AK417" s="86"/>
      <c r="AL417" s="86"/>
      <c r="AM417" s="89">
        <v>44075.773217592592</v>
      </c>
      <c r="AN417" s="86" t="s">
        <v>10559</v>
      </c>
      <c r="AO417" s="93" t="s">
        <v>10974</v>
      </c>
      <c r="AP417" s="86" t="s">
        <v>66</v>
      </c>
      <c r="AQ417" s="48">
        <v>1</v>
      </c>
      <c r="AR417" s="49">
        <v>1.6666666666666667</v>
      </c>
      <c r="AS417" s="48">
        <v>0</v>
      </c>
      <c r="AT417" s="49">
        <v>0</v>
      </c>
      <c r="AU417" s="48">
        <v>0</v>
      </c>
      <c r="AV417" s="49">
        <v>0</v>
      </c>
      <c r="AW417" s="48">
        <v>59</v>
      </c>
      <c r="AX417" s="49">
        <v>98.333333333333329</v>
      </c>
      <c r="AY417" s="48">
        <v>60</v>
      </c>
      <c r="AZ417" s="2"/>
      <c r="BA417" s="3"/>
      <c r="BB417" s="3"/>
      <c r="BC417" s="3"/>
      <c r="BD417" s="3"/>
    </row>
    <row r="418" spans="1:56" x14ac:dyDescent="0.25">
      <c r="A418" s="62" t="s">
        <v>1529</v>
      </c>
      <c r="B418" s="63"/>
      <c r="C418" s="63"/>
      <c r="D418" s="64"/>
      <c r="E418" s="66"/>
      <c r="F418" s="109" t="s">
        <v>9341</v>
      </c>
      <c r="G418" s="63"/>
      <c r="H418" s="67"/>
      <c r="I418" s="68"/>
      <c r="J418" s="68"/>
      <c r="K418" s="67" t="s">
        <v>12695</v>
      </c>
      <c r="L418" s="71"/>
      <c r="M418" s="72">
        <v>1357.0203857421875</v>
      </c>
      <c r="N418" s="72">
        <v>3977.90234375</v>
      </c>
      <c r="O418" s="73"/>
      <c r="P418" s="74"/>
      <c r="Q418" s="74"/>
      <c r="R418" s="98"/>
      <c r="S418" s="48">
        <v>1</v>
      </c>
      <c r="T418" s="48">
        <v>0</v>
      </c>
      <c r="U418" s="98"/>
      <c r="V418" s="50"/>
      <c r="W418" s="50"/>
      <c r="X418" s="50"/>
      <c r="Y418" s="50"/>
      <c r="Z418" s="49"/>
      <c r="AA418" s="69">
        <v>418</v>
      </c>
      <c r="AB4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18" s="70"/>
      <c r="AD418" s="86">
        <v>29</v>
      </c>
      <c r="AE418" s="86">
        <v>110</v>
      </c>
      <c r="AF418" s="86">
        <v>3838</v>
      </c>
      <c r="AG418" s="86">
        <v>459</v>
      </c>
      <c r="AH418" s="86"/>
      <c r="AI418" s="86" t="s">
        <v>7268</v>
      </c>
      <c r="AJ418" s="86"/>
      <c r="AK418" s="86"/>
      <c r="AL418" s="86"/>
      <c r="AM418" s="89">
        <v>43993.378831018519</v>
      </c>
      <c r="AN418" s="86" t="s">
        <v>10559</v>
      </c>
      <c r="AO418" s="93" t="s">
        <v>10975</v>
      </c>
      <c r="AP418" s="86" t="s">
        <v>65</v>
      </c>
      <c r="AQ418" s="48"/>
      <c r="AR418" s="49"/>
      <c r="AS418" s="48"/>
      <c r="AT418" s="49"/>
      <c r="AU418" s="48"/>
      <c r="AV418" s="49"/>
      <c r="AW418" s="48"/>
      <c r="AX418" s="49"/>
      <c r="AY418" s="48"/>
      <c r="AZ418" s="2"/>
      <c r="BA418" s="3"/>
      <c r="BB418" s="3"/>
      <c r="BC418" s="3"/>
      <c r="BD418" s="3"/>
    </row>
    <row r="419" spans="1:56" x14ac:dyDescent="0.25">
      <c r="A419" s="62" t="s">
        <v>1530</v>
      </c>
      <c r="B419" s="63"/>
      <c r="C419" s="63"/>
      <c r="D419" s="64"/>
      <c r="E419" s="66"/>
      <c r="F419" s="109" t="s">
        <v>9342</v>
      </c>
      <c r="G419" s="63"/>
      <c r="H419" s="67"/>
      <c r="I419" s="68"/>
      <c r="J419" s="68"/>
      <c r="K419" s="67" t="s">
        <v>12696</v>
      </c>
      <c r="L419" s="71"/>
      <c r="M419" s="72">
        <v>1411.576416015625</v>
      </c>
      <c r="N419" s="72">
        <v>4048.98681640625</v>
      </c>
      <c r="O419" s="73"/>
      <c r="P419" s="74"/>
      <c r="Q419" s="74"/>
      <c r="R419" s="98"/>
      <c r="S419" s="48">
        <v>1</v>
      </c>
      <c r="T419" s="48">
        <v>0</v>
      </c>
      <c r="U419" s="98"/>
      <c r="V419" s="50"/>
      <c r="W419" s="50"/>
      <c r="X419" s="50"/>
      <c r="Y419" s="50"/>
      <c r="Z419" s="49"/>
      <c r="AA419" s="69">
        <v>419</v>
      </c>
      <c r="AB4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19" s="70"/>
      <c r="AD419" s="86">
        <v>277</v>
      </c>
      <c r="AE419" s="86">
        <v>364</v>
      </c>
      <c r="AF419" s="86">
        <v>242</v>
      </c>
      <c r="AG419" s="86">
        <v>125</v>
      </c>
      <c r="AH419" s="86"/>
      <c r="AI419" s="86" t="s">
        <v>7269</v>
      </c>
      <c r="AJ419" s="86" t="s">
        <v>8312</v>
      </c>
      <c r="AK419" s="86"/>
      <c r="AL419" s="86"/>
      <c r="AM419" s="89">
        <v>43358.097488425927</v>
      </c>
      <c r="AN419" s="86" t="s">
        <v>10559</v>
      </c>
      <c r="AO419" s="93" t="s">
        <v>10976</v>
      </c>
      <c r="AP419" s="86" t="s">
        <v>65</v>
      </c>
      <c r="AQ419" s="48"/>
      <c r="AR419" s="49"/>
      <c r="AS419" s="48"/>
      <c r="AT419" s="49"/>
      <c r="AU419" s="48"/>
      <c r="AV419" s="49"/>
      <c r="AW419" s="48"/>
      <c r="AX419" s="49"/>
      <c r="AY419" s="48"/>
      <c r="AZ419" s="2"/>
      <c r="BA419" s="3"/>
      <c r="BB419" s="3"/>
      <c r="BC419" s="3"/>
      <c r="BD419" s="3"/>
    </row>
    <row r="420" spans="1:56" x14ac:dyDescent="0.25">
      <c r="A420" s="62" t="s">
        <v>1531</v>
      </c>
      <c r="B420" s="63"/>
      <c r="C420" s="63"/>
      <c r="D420" s="64"/>
      <c r="E420" s="66"/>
      <c r="F420" s="109" t="s">
        <v>9343</v>
      </c>
      <c r="G420" s="63"/>
      <c r="H420" s="67"/>
      <c r="I420" s="68"/>
      <c r="J420" s="68"/>
      <c r="K420" s="67" t="s">
        <v>12697</v>
      </c>
      <c r="L420" s="71"/>
      <c r="M420" s="72">
        <v>1283.51904296875</v>
      </c>
      <c r="N420" s="72">
        <v>4208.17919921875</v>
      </c>
      <c r="O420" s="73"/>
      <c r="P420" s="74"/>
      <c r="Q420" s="74"/>
      <c r="R420" s="98"/>
      <c r="S420" s="48">
        <v>1</v>
      </c>
      <c r="T420" s="48">
        <v>0</v>
      </c>
      <c r="U420" s="98"/>
      <c r="V420" s="50"/>
      <c r="W420" s="50"/>
      <c r="X420" s="50"/>
      <c r="Y420" s="50"/>
      <c r="Z420" s="49"/>
      <c r="AA420" s="69">
        <v>420</v>
      </c>
      <c r="AB4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20" s="70"/>
      <c r="AD420" s="86">
        <v>28</v>
      </c>
      <c r="AE420" s="86">
        <v>192</v>
      </c>
      <c r="AF420" s="86">
        <v>81</v>
      </c>
      <c r="AG420" s="86">
        <v>954</v>
      </c>
      <c r="AH420" s="86"/>
      <c r="AI420" s="86" t="s">
        <v>7270</v>
      </c>
      <c r="AJ420" s="86"/>
      <c r="AK420" s="86"/>
      <c r="AL420" s="86"/>
      <c r="AM420" s="89">
        <v>43957.358842592592</v>
      </c>
      <c r="AN420" s="86" t="s">
        <v>10559</v>
      </c>
      <c r="AO420" s="93" t="s">
        <v>10977</v>
      </c>
      <c r="AP420" s="86" t="s">
        <v>65</v>
      </c>
      <c r="AQ420" s="48"/>
      <c r="AR420" s="49"/>
      <c r="AS420" s="48"/>
      <c r="AT420" s="49"/>
      <c r="AU420" s="48"/>
      <c r="AV420" s="49"/>
      <c r="AW420" s="48"/>
      <c r="AX420" s="49"/>
      <c r="AY420" s="48"/>
      <c r="AZ420" s="2"/>
      <c r="BA420" s="3"/>
      <c r="BB420" s="3"/>
      <c r="BC420" s="3"/>
      <c r="BD420" s="3"/>
    </row>
    <row r="421" spans="1:56" x14ac:dyDescent="0.25">
      <c r="A421" s="62" t="s">
        <v>1532</v>
      </c>
      <c r="B421" s="63"/>
      <c r="C421" s="63"/>
      <c r="D421" s="64"/>
      <c r="E421" s="66"/>
      <c r="F421" s="109" t="s">
        <v>9344</v>
      </c>
      <c r="G421" s="63"/>
      <c r="H421" s="67"/>
      <c r="I421" s="68"/>
      <c r="J421" s="68"/>
      <c r="K421" s="67" t="s">
        <v>12698</v>
      </c>
      <c r="L421" s="71"/>
      <c r="M421" s="72">
        <v>1368.54541015625</v>
      </c>
      <c r="N421" s="72">
        <v>3985.42529296875</v>
      </c>
      <c r="O421" s="73"/>
      <c r="P421" s="74"/>
      <c r="Q421" s="74"/>
      <c r="R421" s="98"/>
      <c r="S421" s="48">
        <v>1</v>
      </c>
      <c r="T421" s="48">
        <v>0</v>
      </c>
      <c r="U421" s="98"/>
      <c r="V421" s="50"/>
      <c r="W421" s="50"/>
      <c r="X421" s="50"/>
      <c r="Y421" s="50"/>
      <c r="Z421" s="49"/>
      <c r="AA421" s="69">
        <v>421</v>
      </c>
      <c r="AB4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21" s="70"/>
      <c r="AD421" s="86">
        <v>2525</v>
      </c>
      <c r="AE421" s="86">
        <v>2566</v>
      </c>
      <c r="AF421" s="86">
        <v>7634</v>
      </c>
      <c r="AG421" s="86">
        <v>686</v>
      </c>
      <c r="AH421" s="86"/>
      <c r="AI421" s="86" t="s">
        <v>7271</v>
      </c>
      <c r="AJ421" s="86" t="s">
        <v>8357</v>
      </c>
      <c r="AK421" s="86"/>
      <c r="AL421" s="86"/>
      <c r="AM421" s="89">
        <v>42827.316250000003</v>
      </c>
      <c r="AN421" s="86" t="s">
        <v>10559</v>
      </c>
      <c r="AO421" s="93" t="s">
        <v>10978</v>
      </c>
      <c r="AP421" s="86" t="s">
        <v>65</v>
      </c>
      <c r="AQ421" s="48"/>
      <c r="AR421" s="49"/>
      <c r="AS421" s="48"/>
      <c r="AT421" s="49"/>
      <c r="AU421" s="48"/>
      <c r="AV421" s="49"/>
      <c r="AW421" s="48"/>
      <c r="AX421" s="49"/>
      <c r="AY421" s="48"/>
      <c r="AZ421" s="2"/>
      <c r="BA421" s="3"/>
      <c r="BB421" s="3"/>
      <c r="BC421" s="3"/>
      <c r="BD421" s="3"/>
    </row>
    <row r="422" spans="1:56" x14ac:dyDescent="0.25">
      <c r="A422" s="62" t="s">
        <v>1533</v>
      </c>
      <c r="B422" s="63"/>
      <c r="C422" s="63"/>
      <c r="D422" s="64"/>
      <c r="E422" s="66"/>
      <c r="F422" s="109" t="s">
        <v>9345</v>
      </c>
      <c r="G422" s="63"/>
      <c r="H422" s="67"/>
      <c r="I422" s="68"/>
      <c r="J422" s="68"/>
      <c r="K422" s="67" t="s">
        <v>12699</v>
      </c>
      <c r="L422" s="71"/>
      <c r="M422" s="72">
        <v>1392.7777099609375</v>
      </c>
      <c r="N422" s="72">
        <v>4029.3486328125</v>
      </c>
      <c r="O422" s="73"/>
      <c r="P422" s="74"/>
      <c r="Q422" s="74"/>
      <c r="R422" s="98"/>
      <c r="S422" s="48">
        <v>1</v>
      </c>
      <c r="T422" s="48">
        <v>0</v>
      </c>
      <c r="U422" s="98"/>
      <c r="V422" s="50"/>
      <c r="W422" s="50"/>
      <c r="X422" s="50"/>
      <c r="Y422" s="50"/>
      <c r="Z422" s="49"/>
      <c r="AA422" s="69">
        <v>422</v>
      </c>
      <c r="AB4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22" s="70"/>
      <c r="AD422" s="86">
        <v>235</v>
      </c>
      <c r="AE422" s="86">
        <v>387</v>
      </c>
      <c r="AF422" s="86">
        <v>2432</v>
      </c>
      <c r="AG422" s="86">
        <v>1964</v>
      </c>
      <c r="AH422" s="86"/>
      <c r="AI422" s="86" t="s">
        <v>7272</v>
      </c>
      <c r="AJ422" s="86" t="s">
        <v>8218</v>
      </c>
      <c r="AK422" s="86"/>
      <c r="AL422" s="86"/>
      <c r="AM422" s="89">
        <v>43965.600335648145</v>
      </c>
      <c r="AN422" s="86" t="s">
        <v>10559</v>
      </c>
      <c r="AO422" s="93" t="s">
        <v>10979</v>
      </c>
      <c r="AP422" s="86" t="s">
        <v>65</v>
      </c>
      <c r="AQ422" s="48"/>
      <c r="AR422" s="49"/>
      <c r="AS422" s="48"/>
      <c r="AT422" s="49"/>
      <c r="AU422" s="48"/>
      <c r="AV422" s="49"/>
      <c r="AW422" s="48"/>
      <c r="AX422" s="49"/>
      <c r="AY422" s="48"/>
      <c r="AZ422" s="2"/>
      <c r="BA422" s="3"/>
      <c r="BB422" s="3"/>
      <c r="BC422" s="3"/>
      <c r="BD422" s="3"/>
    </row>
    <row r="423" spans="1:56" x14ac:dyDescent="0.25">
      <c r="A423" s="62" t="s">
        <v>1534</v>
      </c>
      <c r="B423" s="63"/>
      <c r="C423" s="63"/>
      <c r="D423" s="64"/>
      <c r="E423" s="66"/>
      <c r="F423" s="109" t="s">
        <v>9346</v>
      </c>
      <c r="G423" s="63"/>
      <c r="H423" s="67"/>
      <c r="I423" s="68"/>
      <c r="J423" s="68"/>
      <c r="K423" s="67" t="s">
        <v>12700</v>
      </c>
      <c r="L423" s="71"/>
      <c r="M423" s="72">
        <v>1171.8057861328125</v>
      </c>
      <c r="N423" s="72">
        <v>4727.42041015625</v>
      </c>
      <c r="O423" s="73"/>
      <c r="P423" s="74"/>
      <c r="Q423" s="74"/>
      <c r="R423" s="98"/>
      <c r="S423" s="48">
        <v>1</v>
      </c>
      <c r="T423" s="48">
        <v>0</v>
      </c>
      <c r="U423" s="98"/>
      <c r="V423" s="50"/>
      <c r="W423" s="50"/>
      <c r="X423" s="50"/>
      <c r="Y423" s="50"/>
      <c r="Z423" s="49"/>
      <c r="AA423" s="69">
        <v>423</v>
      </c>
      <c r="AB4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23" s="70"/>
      <c r="AD423" s="86">
        <v>238</v>
      </c>
      <c r="AE423" s="86">
        <v>185</v>
      </c>
      <c r="AF423" s="86">
        <v>1021</v>
      </c>
      <c r="AG423" s="86">
        <v>2350</v>
      </c>
      <c r="AH423" s="86"/>
      <c r="AI423" s="86" t="s">
        <v>7273</v>
      </c>
      <c r="AJ423" s="86"/>
      <c r="AK423" s="86"/>
      <c r="AL423" s="86"/>
      <c r="AM423" s="89">
        <v>43918.369456018518</v>
      </c>
      <c r="AN423" s="86" t="s">
        <v>10559</v>
      </c>
      <c r="AO423" s="93" t="s">
        <v>10980</v>
      </c>
      <c r="AP423" s="86" t="s">
        <v>65</v>
      </c>
      <c r="AQ423" s="48"/>
      <c r="AR423" s="49"/>
      <c r="AS423" s="48"/>
      <c r="AT423" s="49"/>
      <c r="AU423" s="48"/>
      <c r="AV423" s="49"/>
      <c r="AW423" s="48"/>
      <c r="AX423" s="49"/>
      <c r="AY423" s="48"/>
      <c r="AZ423" s="2"/>
      <c r="BA423" s="3"/>
      <c r="BB423" s="3"/>
      <c r="BC423" s="3"/>
      <c r="BD423" s="3"/>
    </row>
    <row r="424" spans="1:56" x14ac:dyDescent="0.25">
      <c r="A424" s="62" t="s">
        <v>1535</v>
      </c>
      <c r="B424" s="63"/>
      <c r="C424" s="63"/>
      <c r="D424" s="64"/>
      <c r="E424" s="66"/>
      <c r="F424" s="109" t="s">
        <v>9347</v>
      </c>
      <c r="G424" s="63"/>
      <c r="H424" s="67"/>
      <c r="I424" s="68"/>
      <c r="J424" s="68"/>
      <c r="K424" s="67" t="s">
        <v>12701</v>
      </c>
      <c r="L424" s="71"/>
      <c r="M424" s="72">
        <v>1358.8984375</v>
      </c>
      <c r="N424" s="72">
        <v>3958.294677734375</v>
      </c>
      <c r="O424" s="73"/>
      <c r="P424" s="74"/>
      <c r="Q424" s="74"/>
      <c r="R424" s="98"/>
      <c r="S424" s="48">
        <v>1</v>
      </c>
      <c r="T424" s="48">
        <v>0</v>
      </c>
      <c r="U424" s="98"/>
      <c r="V424" s="50"/>
      <c r="W424" s="50"/>
      <c r="X424" s="50"/>
      <c r="Y424" s="50"/>
      <c r="Z424" s="49"/>
      <c r="AA424" s="69">
        <v>424</v>
      </c>
      <c r="AB4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24" s="70"/>
      <c r="AD424" s="86">
        <v>155</v>
      </c>
      <c r="AE424" s="86">
        <v>195</v>
      </c>
      <c r="AF424" s="86">
        <v>1059</v>
      </c>
      <c r="AG424" s="86">
        <v>498</v>
      </c>
      <c r="AH424" s="86"/>
      <c r="AI424" s="86" t="s">
        <v>7274</v>
      </c>
      <c r="AJ424" s="86" t="s">
        <v>8218</v>
      </c>
      <c r="AK424" s="86"/>
      <c r="AL424" s="86"/>
      <c r="AM424" s="89">
        <v>44025.595578703702</v>
      </c>
      <c r="AN424" s="86" t="s">
        <v>10559</v>
      </c>
      <c r="AO424" s="93" t="s">
        <v>10981</v>
      </c>
      <c r="AP424" s="86" t="s">
        <v>65</v>
      </c>
      <c r="AQ424" s="48"/>
      <c r="AR424" s="49"/>
      <c r="AS424" s="48"/>
      <c r="AT424" s="49"/>
      <c r="AU424" s="48"/>
      <c r="AV424" s="49"/>
      <c r="AW424" s="48"/>
      <c r="AX424" s="49"/>
      <c r="AY424" s="48"/>
      <c r="AZ424" s="2"/>
      <c r="BA424" s="3"/>
      <c r="BB424" s="3"/>
      <c r="BC424" s="3"/>
      <c r="BD424" s="3"/>
    </row>
    <row r="425" spans="1:56" x14ac:dyDescent="0.25">
      <c r="A425" s="62" t="s">
        <v>1536</v>
      </c>
      <c r="B425" s="63"/>
      <c r="C425" s="63"/>
      <c r="D425" s="64"/>
      <c r="E425" s="66"/>
      <c r="F425" s="109" t="s">
        <v>9348</v>
      </c>
      <c r="G425" s="63"/>
      <c r="H425" s="67"/>
      <c r="I425" s="68"/>
      <c r="J425" s="68"/>
      <c r="K425" s="67" t="s">
        <v>12702</v>
      </c>
      <c r="L425" s="71"/>
      <c r="M425" s="72">
        <v>1401.1973876953125</v>
      </c>
      <c r="N425" s="72">
        <v>4378.04052734375</v>
      </c>
      <c r="O425" s="73"/>
      <c r="P425" s="74"/>
      <c r="Q425" s="74"/>
      <c r="R425" s="98"/>
      <c r="S425" s="48">
        <v>1</v>
      </c>
      <c r="T425" s="48">
        <v>0</v>
      </c>
      <c r="U425" s="98"/>
      <c r="V425" s="50"/>
      <c r="W425" s="50"/>
      <c r="X425" s="50"/>
      <c r="Y425" s="50"/>
      <c r="Z425" s="49"/>
      <c r="AA425" s="69">
        <v>425</v>
      </c>
      <c r="AB4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25" s="70"/>
      <c r="AD425" s="86">
        <v>42</v>
      </c>
      <c r="AE425" s="86">
        <v>1088</v>
      </c>
      <c r="AF425" s="86">
        <v>14832</v>
      </c>
      <c r="AG425" s="86">
        <v>1855</v>
      </c>
      <c r="AH425" s="86"/>
      <c r="AI425" s="86" t="s">
        <v>7275</v>
      </c>
      <c r="AJ425" s="86"/>
      <c r="AK425" s="86"/>
      <c r="AL425" s="86"/>
      <c r="AM425" s="89">
        <v>43348.208703703705</v>
      </c>
      <c r="AN425" s="86" t="s">
        <v>10559</v>
      </c>
      <c r="AO425" s="93" t="s">
        <v>10982</v>
      </c>
      <c r="AP425" s="86" t="s">
        <v>65</v>
      </c>
      <c r="AQ425" s="48"/>
      <c r="AR425" s="49"/>
      <c r="AS425" s="48"/>
      <c r="AT425" s="49"/>
      <c r="AU425" s="48"/>
      <c r="AV425" s="49"/>
      <c r="AW425" s="48"/>
      <c r="AX425" s="49"/>
      <c r="AY425" s="48"/>
      <c r="AZ425" s="2"/>
      <c r="BA425" s="3"/>
      <c r="BB425" s="3"/>
      <c r="BC425" s="3"/>
      <c r="BD425" s="3"/>
    </row>
    <row r="426" spans="1:56" x14ac:dyDescent="0.25">
      <c r="A426" s="62" t="s">
        <v>1537</v>
      </c>
      <c r="B426" s="63"/>
      <c r="C426" s="63"/>
      <c r="D426" s="64"/>
      <c r="E426" s="66"/>
      <c r="F426" s="109" t="s">
        <v>9349</v>
      </c>
      <c r="G426" s="63"/>
      <c r="H426" s="67"/>
      <c r="I426" s="68"/>
      <c r="J426" s="68"/>
      <c r="K426" s="67" t="s">
        <v>12703</v>
      </c>
      <c r="L426" s="71"/>
      <c r="M426" s="72">
        <v>2761.35986328125</v>
      </c>
      <c r="N426" s="72">
        <v>3262.17138671875</v>
      </c>
      <c r="O426" s="73"/>
      <c r="P426" s="74"/>
      <c r="Q426" s="74"/>
      <c r="R426" s="98"/>
      <c r="S426" s="48">
        <v>3</v>
      </c>
      <c r="T426" s="48">
        <v>0</v>
      </c>
      <c r="U426" s="98"/>
      <c r="V426" s="50"/>
      <c r="W426" s="50"/>
      <c r="X426" s="50"/>
      <c r="Y426" s="50"/>
      <c r="Z426" s="49"/>
      <c r="AA426" s="69">
        <v>426</v>
      </c>
      <c r="AB4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26" s="70"/>
      <c r="AD426" s="86">
        <v>1</v>
      </c>
      <c r="AE426" s="86">
        <v>11026265</v>
      </c>
      <c r="AF426" s="86">
        <v>7787</v>
      </c>
      <c r="AG426" s="86">
        <v>1</v>
      </c>
      <c r="AH426" s="86"/>
      <c r="AI426" s="86" t="s">
        <v>7276</v>
      </c>
      <c r="AJ426" s="86" t="s">
        <v>8202</v>
      </c>
      <c r="AK426" s="93" t="s">
        <v>8784</v>
      </c>
      <c r="AL426" s="86"/>
      <c r="AM426" s="89">
        <v>42929.550196759257</v>
      </c>
      <c r="AN426" s="86" t="s">
        <v>10559</v>
      </c>
      <c r="AO426" s="93" t="s">
        <v>10983</v>
      </c>
      <c r="AP426" s="86" t="s">
        <v>65</v>
      </c>
      <c r="AQ426" s="48"/>
      <c r="AR426" s="49"/>
      <c r="AS426" s="48"/>
      <c r="AT426" s="49"/>
      <c r="AU426" s="48"/>
      <c r="AV426" s="49"/>
      <c r="AW426" s="48"/>
      <c r="AX426" s="49"/>
      <c r="AY426" s="48"/>
      <c r="AZ426" s="2"/>
      <c r="BA426" s="3"/>
      <c r="BB426" s="3"/>
      <c r="BC426" s="3"/>
      <c r="BD426" s="3"/>
    </row>
    <row r="427" spans="1:56" x14ac:dyDescent="0.25">
      <c r="A427" s="62" t="s">
        <v>405</v>
      </c>
      <c r="B427" s="63"/>
      <c r="C427" s="63"/>
      <c r="D427" s="64"/>
      <c r="E427" s="66"/>
      <c r="F427" s="109" t="s">
        <v>8949</v>
      </c>
      <c r="G427" s="63"/>
      <c r="H427" s="67"/>
      <c r="I427" s="68"/>
      <c r="J427" s="68"/>
      <c r="K427" s="67" t="s">
        <v>12704</v>
      </c>
      <c r="L427" s="71"/>
      <c r="M427" s="72">
        <v>5544.08935546875</v>
      </c>
      <c r="N427" s="72">
        <v>4438.48974609375</v>
      </c>
      <c r="O427" s="73"/>
      <c r="P427" s="74"/>
      <c r="Q427" s="74"/>
      <c r="R427" s="98"/>
      <c r="S427" s="48">
        <v>0</v>
      </c>
      <c r="T427" s="48">
        <v>6</v>
      </c>
      <c r="U427" s="98"/>
      <c r="V427" s="50"/>
      <c r="W427" s="50"/>
      <c r="X427" s="50"/>
      <c r="Y427" s="50"/>
      <c r="Z427" s="49"/>
      <c r="AA427" s="69">
        <v>427</v>
      </c>
      <c r="AB4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27" s="70"/>
      <c r="AD427" s="86">
        <v>1699</v>
      </c>
      <c r="AE427" s="86">
        <v>91</v>
      </c>
      <c r="AF427" s="86">
        <v>6055</v>
      </c>
      <c r="AG427" s="86">
        <v>5373</v>
      </c>
      <c r="AH427" s="86"/>
      <c r="AI427" s="86"/>
      <c r="AJ427" s="86"/>
      <c r="AK427" s="86"/>
      <c r="AL427" s="86"/>
      <c r="AM427" s="89">
        <v>43353.729826388888</v>
      </c>
      <c r="AN427" s="86" t="s">
        <v>10559</v>
      </c>
      <c r="AO427" s="93" t="s">
        <v>10984</v>
      </c>
      <c r="AP427" s="86" t="s">
        <v>66</v>
      </c>
      <c r="AQ427" s="48">
        <v>0</v>
      </c>
      <c r="AR427" s="49">
        <v>0</v>
      </c>
      <c r="AS427" s="48">
        <v>0</v>
      </c>
      <c r="AT427" s="49">
        <v>0</v>
      </c>
      <c r="AU427" s="48">
        <v>0</v>
      </c>
      <c r="AV427" s="49">
        <v>0</v>
      </c>
      <c r="AW427" s="48">
        <v>232</v>
      </c>
      <c r="AX427" s="49">
        <v>100</v>
      </c>
      <c r="AY427" s="48">
        <v>232</v>
      </c>
      <c r="AZ427" s="2"/>
      <c r="BA427" s="3"/>
      <c r="BB427" s="3"/>
      <c r="BC427" s="3"/>
      <c r="BD427" s="3"/>
    </row>
    <row r="428" spans="1:56" x14ac:dyDescent="0.25">
      <c r="A428" s="62" t="s">
        <v>1538</v>
      </c>
      <c r="B428" s="63"/>
      <c r="C428" s="63"/>
      <c r="D428" s="64"/>
      <c r="E428" s="66"/>
      <c r="F428" s="109" t="s">
        <v>9350</v>
      </c>
      <c r="G428" s="63"/>
      <c r="H428" s="67"/>
      <c r="I428" s="68"/>
      <c r="J428" s="68"/>
      <c r="K428" s="67" t="s">
        <v>12705</v>
      </c>
      <c r="L428" s="71"/>
      <c r="M428" s="72">
        <v>5969.02490234375</v>
      </c>
      <c r="N428" s="72">
        <v>3816.376220703125</v>
      </c>
      <c r="O428" s="73"/>
      <c r="P428" s="74"/>
      <c r="Q428" s="74"/>
      <c r="R428" s="98"/>
      <c r="S428" s="48">
        <v>5</v>
      </c>
      <c r="T428" s="48">
        <v>0</v>
      </c>
      <c r="U428" s="98"/>
      <c r="V428" s="50"/>
      <c r="W428" s="50"/>
      <c r="X428" s="50"/>
      <c r="Y428" s="50"/>
      <c r="Z428" s="49"/>
      <c r="AA428" s="69">
        <v>428</v>
      </c>
      <c r="AB4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28" s="70"/>
      <c r="AD428" s="86">
        <v>1718</v>
      </c>
      <c r="AE428" s="86">
        <v>1941</v>
      </c>
      <c r="AF428" s="86">
        <v>5930</v>
      </c>
      <c r="AG428" s="86">
        <v>27</v>
      </c>
      <c r="AH428" s="86"/>
      <c r="AI428" s="86" t="s">
        <v>7277</v>
      </c>
      <c r="AJ428" s="86" t="s">
        <v>8326</v>
      </c>
      <c r="AK428" s="86"/>
      <c r="AL428" s="86"/>
      <c r="AM428" s="89">
        <v>43975.344131944446</v>
      </c>
      <c r="AN428" s="86" t="s">
        <v>10559</v>
      </c>
      <c r="AO428" s="93" t="s">
        <v>10985</v>
      </c>
      <c r="AP428" s="86" t="s">
        <v>65</v>
      </c>
      <c r="AQ428" s="48"/>
      <c r="AR428" s="49"/>
      <c r="AS428" s="48"/>
      <c r="AT428" s="49"/>
      <c r="AU428" s="48"/>
      <c r="AV428" s="49"/>
      <c r="AW428" s="48"/>
      <c r="AX428" s="49"/>
      <c r="AY428" s="48"/>
      <c r="AZ428" s="2"/>
      <c r="BA428" s="3"/>
      <c r="BB428" s="3"/>
      <c r="BC428" s="3"/>
      <c r="BD428" s="3"/>
    </row>
    <row r="429" spans="1:56" x14ac:dyDescent="0.25">
      <c r="A429" s="62" t="s">
        <v>1539</v>
      </c>
      <c r="B429" s="63"/>
      <c r="C429" s="63"/>
      <c r="D429" s="64"/>
      <c r="E429" s="66"/>
      <c r="F429" s="109" t="s">
        <v>9351</v>
      </c>
      <c r="G429" s="63"/>
      <c r="H429" s="67"/>
      <c r="I429" s="68"/>
      <c r="J429" s="68"/>
      <c r="K429" s="67" t="s">
        <v>12706</v>
      </c>
      <c r="L429" s="71"/>
      <c r="M429" s="72">
        <v>6722.603515625</v>
      </c>
      <c r="N429" s="72">
        <v>5384.041015625</v>
      </c>
      <c r="O429" s="73"/>
      <c r="P429" s="74"/>
      <c r="Q429" s="74"/>
      <c r="R429" s="98"/>
      <c r="S429" s="48">
        <v>6</v>
      </c>
      <c r="T429" s="48">
        <v>0</v>
      </c>
      <c r="U429" s="98"/>
      <c r="V429" s="50"/>
      <c r="W429" s="50"/>
      <c r="X429" s="50"/>
      <c r="Y429" s="50"/>
      <c r="Z429" s="49"/>
      <c r="AA429" s="69">
        <v>429</v>
      </c>
      <c r="AB4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29" s="70"/>
      <c r="AD429" s="86">
        <v>1278</v>
      </c>
      <c r="AE429" s="86">
        <v>1914</v>
      </c>
      <c r="AF429" s="86">
        <v>13693</v>
      </c>
      <c r="AG429" s="86">
        <v>71336</v>
      </c>
      <c r="AH429" s="86"/>
      <c r="AI429" s="86" t="s">
        <v>7278</v>
      </c>
      <c r="AJ429" s="86" t="s">
        <v>8211</v>
      </c>
      <c r="AK429" s="93" t="s">
        <v>8785</v>
      </c>
      <c r="AL429" s="86"/>
      <c r="AM429" s="89">
        <v>42699.644930555558</v>
      </c>
      <c r="AN429" s="86" t="s">
        <v>10559</v>
      </c>
      <c r="AO429" s="93" t="s">
        <v>10986</v>
      </c>
      <c r="AP429" s="86" t="s">
        <v>65</v>
      </c>
      <c r="AQ429" s="48"/>
      <c r="AR429" s="49"/>
      <c r="AS429" s="48"/>
      <c r="AT429" s="49"/>
      <c r="AU429" s="48"/>
      <c r="AV429" s="49"/>
      <c r="AW429" s="48"/>
      <c r="AX429" s="49"/>
      <c r="AY429" s="48"/>
      <c r="AZ429" s="2"/>
      <c r="BA429" s="3"/>
      <c r="BB429" s="3"/>
      <c r="BC429" s="3"/>
      <c r="BD429" s="3"/>
    </row>
    <row r="430" spans="1:56" x14ac:dyDescent="0.25">
      <c r="A430" s="62" t="s">
        <v>406</v>
      </c>
      <c r="B430" s="63"/>
      <c r="C430" s="63"/>
      <c r="D430" s="64"/>
      <c r="E430" s="66"/>
      <c r="F430" s="109" t="s">
        <v>9352</v>
      </c>
      <c r="G430" s="63"/>
      <c r="H430" s="67"/>
      <c r="I430" s="68"/>
      <c r="J430" s="68"/>
      <c r="K430" s="67" t="s">
        <v>12707</v>
      </c>
      <c r="L430" s="71"/>
      <c r="M430" s="72">
        <v>4979.40576171875</v>
      </c>
      <c r="N430" s="72">
        <v>4744.09423828125</v>
      </c>
      <c r="O430" s="73"/>
      <c r="P430" s="74"/>
      <c r="Q430" s="74"/>
      <c r="R430" s="98"/>
      <c r="S430" s="48">
        <v>0</v>
      </c>
      <c r="T430" s="48">
        <v>1</v>
      </c>
      <c r="U430" s="98"/>
      <c r="V430" s="50"/>
      <c r="W430" s="50"/>
      <c r="X430" s="50"/>
      <c r="Y430" s="50"/>
      <c r="Z430" s="49"/>
      <c r="AA430" s="69">
        <v>430</v>
      </c>
      <c r="AB4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30" s="70"/>
      <c r="AD430" s="86">
        <v>79</v>
      </c>
      <c r="AE430" s="86">
        <v>46</v>
      </c>
      <c r="AF430" s="86">
        <v>800</v>
      </c>
      <c r="AG430" s="86">
        <v>860</v>
      </c>
      <c r="AH430" s="86"/>
      <c r="AI430" s="86" t="s">
        <v>7279</v>
      </c>
      <c r="AJ430" s="86" t="s">
        <v>8247</v>
      </c>
      <c r="AK430" s="86"/>
      <c r="AL430" s="86"/>
      <c r="AM430" s="89">
        <v>43325.843726851854</v>
      </c>
      <c r="AN430" s="86" t="s">
        <v>10559</v>
      </c>
      <c r="AO430" s="93" t="s">
        <v>10987</v>
      </c>
      <c r="AP430" s="86" t="s">
        <v>66</v>
      </c>
      <c r="AQ430" s="48">
        <v>0</v>
      </c>
      <c r="AR430" s="49">
        <v>0</v>
      </c>
      <c r="AS430" s="48">
        <v>0</v>
      </c>
      <c r="AT430" s="49">
        <v>0</v>
      </c>
      <c r="AU430" s="48">
        <v>0</v>
      </c>
      <c r="AV430" s="49">
        <v>0</v>
      </c>
      <c r="AW430" s="48">
        <v>29</v>
      </c>
      <c r="AX430" s="49">
        <v>100</v>
      </c>
      <c r="AY430" s="48">
        <v>29</v>
      </c>
      <c r="AZ430" s="2"/>
      <c r="BA430" s="3"/>
      <c r="BB430" s="3"/>
      <c r="BC430" s="3"/>
      <c r="BD430" s="3"/>
    </row>
    <row r="431" spans="1:56" x14ac:dyDescent="0.25">
      <c r="A431" s="62" t="s">
        <v>407</v>
      </c>
      <c r="B431" s="63"/>
      <c r="C431" s="63"/>
      <c r="D431" s="64"/>
      <c r="E431" s="66"/>
      <c r="F431" s="109" t="s">
        <v>9353</v>
      </c>
      <c r="G431" s="63"/>
      <c r="H431" s="67"/>
      <c r="I431" s="68"/>
      <c r="J431" s="68"/>
      <c r="K431" s="67" t="s">
        <v>12708</v>
      </c>
      <c r="L431" s="71"/>
      <c r="M431" s="72">
        <v>4579.98779296875</v>
      </c>
      <c r="N431" s="72">
        <v>7334.1123046875</v>
      </c>
      <c r="O431" s="73"/>
      <c r="P431" s="74"/>
      <c r="Q431" s="74"/>
      <c r="R431" s="98"/>
      <c r="S431" s="48">
        <v>0</v>
      </c>
      <c r="T431" s="48">
        <v>2</v>
      </c>
      <c r="U431" s="98"/>
      <c r="V431" s="50"/>
      <c r="W431" s="50"/>
      <c r="X431" s="50"/>
      <c r="Y431" s="50"/>
      <c r="Z431" s="49"/>
      <c r="AA431" s="69">
        <v>431</v>
      </c>
      <c r="AB4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31" s="70"/>
      <c r="AD431" s="86">
        <v>346</v>
      </c>
      <c r="AE431" s="86">
        <v>198</v>
      </c>
      <c r="AF431" s="86">
        <v>6578</v>
      </c>
      <c r="AG431" s="86">
        <v>58137</v>
      </c>
      <c r="AH431" s="86"/>
      <c r="AI431" s="86" t="s">
        <v>7280</v>
      </c>
      <c r="AJ431" s="86" t="s">
        <v>8248</v>
      </c>
      <c r="AK431" s="86"/>
      <c r="AL431" s="86"/>
      <c r="AM431" s="89">
        <v>43639.545312499999</v>
      </c>
      <c r="AN431" s="86" t="s">
        <v>10559</v>
      </c>
      <c r="AO431" s="93" t="s">
        <v>10988</v>
      </c>
      <c r="AP431" s="86" t="s">
        <v>66</v>
      </c>
      <c r="AQ431" s="48">
        <v>0</v>
      </c>
      <c r="AR431" s="49">
        <v>0</v>
      </c>
      <c r="AS431" s="48">
        <v>0</v>
      </c>
      <c r="AT431" s="49">
        <v>0</v>
      </c>
      <c r="AU431" s="48">
        <v>0</v>
      </c>
      <c r="AV431" s="49">
        <v>0</v>
      </c>
      <c r="AW431" s="48">
        <v>42</v>
      </c>
      <c r="AX431" s="49">
        <v>100</v>
      </c>
      <c r="AY431" s="48">
        <v>42</v>
      </c>
      <c r="AZ431" s="2"/>
      <c r="BA431" s="3"/>
      <c r="BB431" s="3"/>
      <c r="BC431" s="3"/>
      <c r="BD431" s="3"/>
    </row>
    <row r="432" spans="1:56" x14ac:dyDescent="0.25">
      <c r="A432" s="62" t="s">
        <v>408</v>
      </c>
      <c r="B432" s="63"/>
      <c r="C432" s="63"/>
      <c r="D432" s="64"/>
      <c r="E432" s="66"/>
      <c r="F432" s="109" t="s">
        <v>9354</v>
      </c>
      <c r="G432" s="63"/>
      <c r="H432" s="67"/>
      <c r="I432" s="68"/>
      <c r="J432" s="68"/>
      <c r="K432" s="67" t="s">
        <v>12709</v>
      </c>
      <c r="L432" s="71"/>
      <c r="M432" s="72">
        <v>6219.86669921875</v>
      </c>
      <c r="N432" s="72">
        <v>7489.90673828125</v>
      </c>
      <c r="O432" s="73"/>
      <c r="P432" s="74"/>
      <c r="Q432" s="74"/>
      <c r="R432" s="98"/>
      <c r="S432" s="48">
        <v>0</v>
      </c>
      <c r="T432" s="48">
        <v>3</v>
      </c>
      <c r="U432" s="98"/>
      <c r="V432" s="50"/>
      <c r="W432" s="50"/>
      <c r="X432" s="50"/>
      <c r="Y432" s="50"/>
      <c r="Z432" s="49"/>
      <c r="AA432" s="69">
        <v>432</v>
      </c>
      <c r="AB4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32" s="70"/>
      <c r="AD432" s="86">
        <v>4055</v>
      </c>
      <c r="AE432" s="86">
        <v>5174</v>
      </c>
      <c r="AF432" s="86">
        <v>17833</v>
      </c>
      <c r="AG432" s="86">
        <v>21346</v>
      </c>
      <c r="AH432" s="86"/>
      <c r="AI432" s="86" t="s">
        <v>7281</v>
      </c>
      <c r="AJ432" s="86" t="s">
        <v>8358</v>
      </c>
      <c r="AK432" s="93" t="s">
        <v>8786</v>
      </c>
      <c r="AL432" s="86"/>
      <c r="AM432" s="89">
        <v>43364.795868055553</v>
      </c>
      <c r="AN432" s="86" t="s">
        <v>10559</v>
      </c>
      <c r="AO432" s="93" t="s">
        <v>10989</v>
      </c>
      <c r="AP432" s="86" t="s">
        <v>66</v>
      </c>
      <c r="AQ432" s="48">
        <v>0</v>
      </c>
      <c r="AR432" s="49">
        <v>0</v>
      </c>
      <c r="AS432" s="48">
        <v>1</v>
      </c>
      <c r="AT432" s="49">
        <v>1.7241379310344827</v>
      </c>
      <c r="AU432" s="48">
        <v>0</v>
      </c>
      <c r="AV432" s="49">
        <v>0</v>
      </c>
      <c r="AW432" s="48">
        <v>57</v>
      </c>
      <c r="AX432" s="49">
        <v>98.275862068965523</v>
      </c>
      <c r="AY432" s="48">
        <v>58</v>
      </c>
      <c r="AZ432" s="2"/>
      <c r="BA432" s="3"/>
      <c r="BB432" s="3"/>
      <c r="BC432" s="3"/>
      <c r="BD432" s="3"/>
    </row>
    <row r="433" spans="1:56" x14ac:dyDescent="0.25">
      <c r="A433" s="62" t="s">
        <v>1540</v>
      </c>
      <c r="B433" s="63"/>
      <c r="C433" s="63"/>
      <c r="D433" s="64"/>
      <c r="E433" s="66"/>
      <c r="F433" s="109" t="s">
        <v>9355</v>
      </c>
      <c r="G433" s="63"/>
      <c r="H433" s="67"/>
      <c r="I433" s="68"/>
      <c r="J433" s="68"/>
      <c r="K433" s="67" t="s">
        <v>12710</v>
      </c>
      <c r="L433" s="71"/>
      <c r="M433" s="72">
        <v>5171.24853515625</v>
      </c>
      <c r="N433" s="72">
        <v>6745.94482421875</v>
      </c>
      <c r="O433" s="73"/>
      <c r="P433" s="74"/>
      <c r="Q433" s="74"/>
      <c r="R433" s="98"/>
      <c r="S433" s="48">
        <v>5</v>
      </c>
      <c r="T433" s="48">
        <v>0</v>
      </c>
      <c r="U433" s="98"/>
      <c r="V433" s="50"/>
      <c r="W433" s="50"/>
      <c r="X433" s="50"/>
      <c r="Y433" s="50"/>
      <c r="Z433" s="49"/>
      <c r="AA433" s="69">
        <v>433</v>
      </c>
      <c r="AB4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33" s="70"/>
      <c r="AD433" s="86">
        <v>1745</v>
      </c>
      <c r="AE433" s="86">
        <v>141481</v>
      </c>
      <c r="AF433" s="86">
        <v>37670</v>
      </c>
      <c r="AG433" s="86">
        <v>3012</v>
      </c>
      <c r="AH433" s="86"/>
      <c r="AI433" s="86" t="s">
        <v>7282</v>
      </c>
      <c r="AJ433" s="86" t="s">
        <v>8204</v>
      </c>
      <c r="AK433" s="93" t="s">
        <v>8787</v>
      </c>
      <c r="AL433" s="86"/>
      <c r="AM433" s="89">
        <v>40074.655995370369</v>
      </c>
      <c r="AN433" s="86" t="s">
        <v>10559</v>
      </c>
      <c r="AO433" s="93" t="s">
        <v>10990</v>
      </c>
      <c r="AP433" s="86" t="s">
        <v>65</v>
      </c>
      <c r="AQ433" s="48"/>
      <c r="AR433" s="49"/>
      <c r="AS433" s="48"/>
      <c r="AT433" s="49"/>
      <c r="AU433" s="48"/>
      <c r="AV433" s="49"/>
      <c r="AW433" s="48"/>
      <c r="AX433" s="49"/>
      <c r="AY433" s="48"/>
      <c r="AZ433" s="2"/>
      <c r="BA433" s="3"/>
      <c r="BB433" s="3"/>
      <c r="BC433" s="3"/>
      <c r="BD433" s="3"/>
    </row>
    <row r="434" spans="1:56" x14ac:dyDescent="0.25">
      <c r="A434" s="62" t="s">
        <v>409</v>
      </c>
      <c r="B434" s="63"/>
      <c r="C434" s="63"/>
      <c r="D434" s="64"/>
      <c r="E434" s="66"/>
      <c r="F434" s="109" t="s">
        <v>9356</v>
      </c>
      <c r="G434" s="63"/>
      <c r="H434" s="67"/>
      <c r="I434" s="68"/>
      <c r="J434" s="68"/>
      <c r="K434" s="67" t="s">
        <v>12711</v>
      </c>
      <c r="L434" s="71"/>
      <c r="M434" s="72">
        <v>7602.13818359375</v>
      </c>
      <c r="N434" s="72">
        <v>5007.67041015625</v>
      </c>
      <c r="O434" s="73"/>
      <c r="P434" s="74"/>
      <c r="Q434" s="74"/>
      <c r="R434" s="98"/>
      <c r="S434" s="48">
        <v>0</v>
      </c>
      <c r="T434" s="48">
        <v>5</v>
      </c>
      <c r="U434" s="98"/>
      <c r="V434" s="50"/>
      <c r="W434" s="50"/>
      <c r="X434" s="50"/>
      <c r="Y434" s="50"/>
      <c r="Z434" s="49"/>
      <c r="AA434" s="69">
        <v>434</v>
      </c>
      <c r="AB4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34" s="70"/>
      <c r="AD434" s="86">
        <v>7</v>
      </c>
      <c r="AE434" s="86">
        <v>29</v>
      </c>
      <c r="AF434" s="86">
        <v>3008</v>
      </c>
      <c r="AG434" s="86">
        <v>64</v>
      </c>
      <c r="AH434" s="86"/>
      <c r="AI434" s="86"/>
      <c r="AJ434" s="86"/>
      <c r="AK434" s="86"/>
      <c r="AL434" s="86"/>
      <c r="AM434" s="89">
        <v>41522.305104166669</v>
      </c>
      <c r="AN434" s="86" t="s">
        <v>10559</v>
      </c>
      <c r="AO434" s="93" t="s">
        <v>10991</v>
      </c>
      <c r="AP434" s="86" t="s">
        <v>66</v>
      </c>
      <c r="AQ434" s="48">
        <v>0</v>
      </c>
      <c r="AR434" s="49">
        <v>0</v>
      </c>
      <c r="AS434" s="48">
        <v>0</v>
      </c>
      <c r="AT434" s="49">
        <v>0</v>
      </c>
      <c r="AU434" s="48">
        <v>0</v>
      </c>
      <c r="AV434" s="49">
        <v>0</v>
      </c>
      <c r="AW434" s="48">
        <v>42</v>
      </c>
      <c r="AX434" s="49">
        <v>100</v>
      </c>
      <c r="AY434" s="48">
        <v>42</v>
      </c>
      <c r="AZ434" s="2"/>
      <c r="BA434" s="3"/>
      <c r="BB434" s="3"/>
      <c r="BC434" s="3"/>
      <c r="BD434" s="3"/>
    </row>
    <row r="435" spans="1:56" x14ac:dyDescent="0.25">
      <c r="A435" s="62" t="s">
        <v>410</v>
      </c>
      <c r="B435" s="63"/>
      <c r="C435" s="63"/>
      <c r="D435" s="64"/>
      <c r="E435" s="66"/>
      <c r="F435" s="109" t="s">
        <v>9357</v>
      </c>
      <c r="G435" s="63"/>
      <c r="H435" s="67"/>
      <c r="I435" s="68"/>
      <c r="J435" s="68"/>
      <c r="K435" s="67" t="s">
        <v>12712</v>
      </c>
      <c r="L435" s="71"/>
      <c r="M435" s="72">
        <v>4145.00341796875</v>
      </c>
      <c r="N435" s="72">
        <v>1151.869384765625</v>
      </c>
      <c r="O435" s="73"/>
      <c r="P435" s="74"/>
      <c r="Q435" s="74"/>
      <c r="R435" s="98"/>
      <c r="S435" s="48">
        <v>0</v>
      </c>
      <c r="T435" s="48">
        <v>2</v>
      </c>
      <c r="U435" s="98"/>
      <c r="V435" s="50"/>
      <c r="W435" s="50"/>
      <c r="X435" s="50"/>
      <c r="Y435" s="50"/>
      <c r="Z435" s="49"/>
      <c r="AA435" s="69">
        <v>435</v>
      </c>
      <c r="AB4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35" s="70"/>
      <c r="AD435" s="86">
        <v>16</v>
      </c>
      <c r="AE435" s="86">
        <v>28</v>
      </c>
      <c r="AF435" s="86">
        <v>194</v>
      </c>
      <c r="AG435" s="86">
        <v>193</v>
      </c>
      <c r="AH435" s="86"/>
      <c r="AI435" s="86" t="s">
        <v>7283</v>
      </c>
      <c r="AJ435" s="86"/>
      <c r="AK435" s="86"/>
      <c r="AL435" s="86"/>
      <c r="AM435" s="89">
        <v>43965.25408564815</v>
      </c>
      <c r="AN435" s="86" t="s">
        <v>10559</v>
      </c>
      <c r="AO435" s="93" t="s">
        <v>10992</v>
      </c>
      <c r="AP435" s="86" t="s">
        <v>66</v>
      </c>
      <c r="AQ435" s="48">
        <v>3</v>
      </c>
      <c r="AR435" s="49">
        <v>14.285714285714286</v>
      </c>
      <c r="AS435" s="48">
        <v>0</v>
      </c>
      <c r="AT435" s="49">
        <v>0</v>
      </c>
      <c r="AU435" s="48">
        <v>0</v>
      </c>
      <c r="AV435" s="49">
        <v>0</v>
      </c>
      <c r="AW435" s="48">
        <v>18</v>
      </c>
      <c r="AX435" s="49">
        <v>85.714285714285708</v>
      </c>
      <c r="AY435" s="48">
        <v>21</v>
      </c>
      <c r="AZ435" s="2"/>
      <c r="BA435" s="3"/>
      <c r="BB435" s="3"/>
      <c r="BC435" s="3"/>
      <c r="BD435" s="3"/>
    </row>
    <row r="436" spans="1:56" x14ac:dyDescent="0.25">
      <c r="A436" s="62" t="s">
        <v>411</v>
      </c>
      <c r="B436" s="63"/>
      <c r="C436" s="63"/>
      <c r="D436" s="64"/>
      <c r="E436" s="66"/>
      <c r="F436" s="109" t="s">
        <v>9358</v>
      </c>
      <c r="G436" s="63"/>
      <c r="H436" s="67"/>
      <c r="I436" s="68"/>
      <c r="J436" s="68"/>
      <c r="K436" s="67" t="s">
        <v>12713</v>
      </c>
      <c r="L436" s="71"/>
      <c r="M436" s="72">
        <v>4986.7119140625</v>
      </c>
      <c r="N436" s="72">
        <v>5404.55126953125</v>
      </c>
      <c r="O436" s="73"/>
      <c r="P436" s="74"/>
      <c r="Q436" s="74"/>
      <c r="R436" s="98"/>
      <c r="S436" s="48">
        <v>0</v>
      </c>
      <c r="T436" s="48">
        <v>1</v>
      </c>
      <c r="U436" s="98"/>
      <c r="V436" s="50"/>
      <c r="W436" s="50"/>
      <c r="X436" s="50"/>
      <c r="Y436" s="50"/>
      <c r="Z436" s="49"/>
      <c r="AA436" s="69">
        <v>436</v>
      </c>
      <c r="AB4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36" s="70"/>
      <c r="AD436" s="86">
        <v>433</v>
      </c>
      <c r="AE436" s="86">
        <v>247</v>
      </c>
      <c r="AF436" s="86">
        <v>4612</v>
      </c>
      <c r="AG436" s="86">
        <v>204</v>
      </c>
      <c r="AH436" s="86"/>
      <c r="AI436" s="86" t="s">
        <v>7284</v>
      </c>
      <c r="AJ436" s="86"/>
      <c r="AK436" s="86"/>
      <c r="AL436" s="86"/>
      <c r="AM436" s="89">
        <v>43002.233425925922</v>
      </c>
      <c r="AN436" s="86" t="s">
        <v>10559</v>
      </c>
      <c r="AO436" s="93" t="s">
        <v>10993</v>
      </c>
      <c r="AP436" s="86" t="s">
        <v>66</v>
      </c>
      <c r="AQ436" s="48">
        <v>0</v>
      </c>
      <c r="AR436" s="49">
        <v>0</v>
      </c>
      <c r="AS436" s="48">
        <v>0</v>
      </c>
      <c r="AT436" s="49">
        <v>0</v>
      </c>
      <c r="AU436" s="48">
        <v>0</v>
      </c>
      <c r="AV436" s="49">
        <v>0</v>
      </c>
      <c r="AW436" s="48">
        <v>26</v>
      </c>
      <c r="AX436" s="49">
        <v>100</v>
      </c>
      <c r="AY436" s="48">
        <v>26</v>
      </c>
      <c r="AZ436" s="2"/>
      <c r="BA436" s="3"/>
      <c r="BB436" s="3"/>
      <c r="BC436" s="3"/>
      <c r="BD436" s="3"/>
    </row>
    <row r="437" spans="1:56" x14ac:dyDescent="0.25">
      <c r="A437" s="62" t="s">
        <v>412</v>
      </c>
      <c r="B437" s="63"/>
      <c r="C437" s="63"/>
      <c r="D437" s="64"/>
      <c r="E437" s="66"/>
      <c r="F437" s="109" t="s">
        <v>9359</v>
      </c>
      <c r="G437" s="63"/>
      <c r="H437" s="67"/>
      <c r="I437" s="68"/>
      <c r="J437" s="68"/>
      <c r="K437" s="67" t="s">
        <v>12714</v>
      </c>
      <c r="L437" s="71"/>
      <c r="M437" s="72">
        <v>5908.6630859375</v>
      </c>
      <c r="N437" s="72">
        <v>4558.423828125</v>
      </c>
      <c r="O437" s="73"/>
      <c r="P437" s="74"/>
      <c r="Q437" s="74"/>
      <c r="R437" s="98"/>
      <c r="S437" s="48">
        <v>0</v>
      </c>
      <c r="T437" s="48">
        <v>1</v>
      </c>
      <c r="U437" s="98"/>
      <c r="V437" s="50"/>
      <c r="W437" s="50"/>
      <c r="X437" s="50"/>
      <c r="Y437" s="50"/>
      <c r="Z437" s="49"/>
      <c r="AA437" s="69">
        <v>437</v>
      </c>
      <c r="AB4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37" s="70"/>
      <c r="AD437" s="86">
        <v>109</v>
      </c>
      <c r="AE437" s="86">
        <v>7</v>
      </c>
      <c r="AF437" s="86">
        <v>4</v>
      </c>
      <c r="AG437" s="86">
        <v>22</v>
      </c>
      <c r="AH437" s="86"/>
      <c r="AI437" s="86" t="s">
        <v>7040</v>
      </c>
      <c r="AJ437" s="86"/>
      <c r="AK437" s="86"/>
      <c r="AL437" s="86"/>
      <c r="AM437" s="89">
        <v>44051.542893518519</v>
      </c>
      <c r="AN437" s="86" t="s">
        <v>10559</v>
      </c>
      <c r="AO437" s="93" t="s">
        <v>10994</v>
      </c>
      <c r="AP437" s="86" t="s">
        <v>66</v>
      </c>
      <c r="AQ437" s="48">
        <v>0</v>
      </c>
      <c r="AR437" s="49">
        <v>0</v>
      </c>
      <c r="AS437" s="48">
        <v>0</v>
      </c>
      <c r="AT437" s="49">
        <v>0</v>
      </c>
      <c r="AU437" s="48">
        <v>0</v>
      </c>
      <c r="AV437" s="49">
        <v>0</v>
      </c>
      <c r="AW437" s="48">
        <v>70</v>
      </c>
      <c r="AX437" s="49">
        <v>100</v>
      </c>
      <c r="AY437" s="48">
        <v>70</v>
      </c>
      <c r="AZ437" s="2"/>
      <c r="BA437" s="3"/>
      <c r="BB437" s="3"/>
      <c r="BC437" s="3"/>
      <c r="BD437" s="3"/>
    </row>
    <row r="438" spans="1:56" x14ac:dyDescent="0.25">
      <c r="A438" s="62" t="s">
        <v>413</v>
      </c>
      <c r="B438" s="63"/>
      <c r="C438" s="63"/>
      <c r="D438" s="64"/>
      <c r="E438" s="66"/>
      <c r="F438" s="109" t="s">
        <v>9360</v>
      </c>
      <c r="G438" s="63"/>
      <c r="H438" s="67"/>
      <c r="I438" s="68"/>
      <c r="J438" s="68"/>
      <c r="K438" s="67" t="s">
        <v>12715</v>
      </c>
      <c r="L438" s="71"/>
      <c r="M438" s="72">
        <v>3089.0859375</v>
      </c>
      <c r="N438" s="72">
        <v>4447.130859375</v>
      </c>
      <c r="O438" s="73"/>
      <c r="P438" s="74"/>
      <c r="Q438" s="74"/>
      <c r="R438" s="98"/>
      <c r="S438" s="48">
        <v>0</v>
      </c>
      <c r="T438" s="48">
        <v>1</v>
      </c>
      <c r="U438" s="98"/>
      <c r="V438" s="50"/>
      <c r="W438" s="50"/>
      <c r="X438" s="50"/>
      <c r="Y438" s="50"/>
      <c r="Z438" s="49"/>
      <c r="AA438" s="69">
        <v>438</v>
      </c>
      <c r="AB4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38" s="70"/>
      <c r="AD438" s="86">
        <v>88</v>
      </c>
      <c r="AE438" s="86">
        <v>25</v>
      </c>
      <c r="AF438" s="86">
        <v>1747</v>
      </c>
      <c r="AG438" s="86">
        <v>4336</v>
      </c>
      <c r="AH438" s="86"/>
      <c r="AI438" s="86" t="s">
        <v>7040</v>
      </c>
      <c r="AJ438" s="86"/>
      <c r="AK438" s="86"/>
      <c r="AL438" s="86"/>
      <c r="AM438" s="89">
        <v>43804.534525462965</v>
      </c>
      <c r="AN438" s="86" t="s">
        <v>10559</v>
      </c>
      <c r="AO438" s="93" t="s">
        <v>10995</v>
      </c>
      <c r="AP438" s="86" t="s">
        <v>66</v>
      </c>
      <c r="AQ438" s="48">
        <v>0</v>
      </c>
      <c r="AR438" s="49">
        <v>0</v>
      </c>
      <c r="AS438" s="48">
        <v>0</v>
      </c>
      <c r="AT438" s="49">
        <v>0</v>
      </c>
      <c r="AU438" s="48">
        <v>0</v>
      </c>
      <c r="AV438" s="49">
        <v>0</v>
      </c>
      <c r="AW438" s="48">
        <v>39</v>
      </c>
      <c r="AX438" s="49">
        <v>100</v>
      </c>
      <c r="AY438" s="48">
        <v>39</v>
      </c>
      <c r="AZ438" s="2"/>
      <c r="BA438" s="3"/>
      <c r="BB438" s="3"/>
      <c r="BC438" s="3"/>
      <c r="BD438" s="3"/>
    </row>
    <row r="439" spans="1:56" x14ac:dyDescent="0.25">
      <c r="A439" s="62" t="s">
        <v>414</v>
      </c>
      <c r="B439" s="63"/>
      <c r="C439" s="63"/>
      <c r="D439" s="64"/>
      <c r="E439" s="66"/>
      <c r="F439" s="109" t="s">
        <v>9361</v>
      </c>
      <c r="G439" s="63"/>
      <c r="H439" s="67"/>
      <c r="I439" s="68"/>
      <c r="J439" s="68"/>
      <c r="K439" s="67" t="s">
        <v>12716</v>
      </c>
      <c r="L439" s="71"/>
      <c r="M439" s="72">
        <v>3602.66748046875</v>
      </c>
      <c r="N439" s="72">
        <v>6082.228515625</v>
      </c>
      <c r="O439" s="73"/>
      <c r="P439" s="74"/>
      <c r="Q439" s="74"/>
      <c r="R439" s="98"/>
      <c r="S439" s="48">
        <v>0</v>
      </c>
      <c r="T439" s="48">
        <v>1</v>
      </c>
      <c r="U439" s="98"/>
      <c r="V439" s="50"/>
      <c r="W439" s="50"/>
      <c r="X439" s="50"/>
      <c r="Y439" s="50"/>
      <c r="Z439" s="49"/>
      <c r="AA439" s="69">
        <v>439</v>
      </c>
      <c r="AB4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39" s="70"/>
      <c r="AD439" s="86">
        <v>33</v>
      </c>
      <c r="AE439" s="86">
        <v>11</v>
      </c>
      <c r="AF439" s="86">
        <v>818</v>
      </c>
      <c r="AG439" s="86">
        <v>207</v>
      </c>
      <c r="AH439" s="86"/>
      <c r="AI439" s="86" t="s">
        <v>7285</v>
      </c>
      <c r="AJ439" s="86" t="s">
        <v>8359</v>
      </c>
      <c r="AK439" s="86"/>
      <c r="AL439" s="86"/>
      <c r="AM439" s="89">
        <v>42381.612141203703</v>
      </c>
      <c r="AN439" s="86" t="s">
        <v>10559</v>
      </c>
      <c r="AO439" s="93" t="s">
        <v>10996</v>
      </c>
      <c r="AP439" s="86" t="s">
        <v>66</v>
      </c>
      <c r="AQ439" s="48">
        <v>0</v>
      </c>
      <c r="AR439" s="49">
        <v>0</v>
      </c>
      <c r="AS439" s="48">
        <v>0</v>
      </c>
      <c r="AT439" s="49">
        <v>0</v>
      </c>
      <c r="AU439" s="48">
        <v>0</v>
      </c>
      <c r="AV439" s="49">
        <v>0</v>
      </c>
      <c r="AW439" s="48">
        <v>37</v>
      </c>
      <c r="AX439" s="49">
        <v>100</v>
      </c>
      <c r="AY439" s="48">
        <v>37</v>
      </c>
      <c r="AZ439" s="2"/>
      <c r="BA439" s="3"/>
      <c r="BB439" s="3"/>
      <c r="BC439" s="3"/>
      <c r="BD439" s="3"/>
    </row>
    <row r="440" spans="1:56" x14ac:dyDescent="0.25">
      <c r="A440" s="62" t="s">
        <v>415</v>
      </c>
      <c r="B440" s="63"/>
      <c r="C440" s="63"/>
      <c r="D440" s="64"/>
      <c r="E440" s="66"/>
      <c r="F440" s="109" t="s">
        <v>9362</v>
      </c>
      <c r="G440" s="63"/>
      <c r="H440" s="67"/>
      <c r="I440" s="68"/>
      <c r="J440" s="68"/>
      <c r="K440" s="67" t="s">
        <v>12717</v>
      </c>
      <c r="L440" s="71"/>
      <c r="M440" s="72">
        <v>3814.554931640625</v>
      </c>
      <c r="N440" s="72">
        <v>3701.333740234375</v>
      </c>
      <c r="O440" s="73"/>
      <c r="P440" s="74"/>
      <c r="Q440" s="74"/>
      <c r="R440" s="98"/>
      <c r="S440" s="48">
        <v>0</v>
      </c>
      <c r="T440" s="48">
        <v>1</v>
      </c>
      <c r="U440" s="98"/>
      <c r="V440" s="50"/>
      <c r="W440" s="50"/>
      <c r="X440" s="50"/>
      <c r="Y440" s="50"/>
      <c r="Z440" s="49"/>
      <c r="AA440" s="69">
        <v>440</v>
      </c>
      <c r="AB4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40" s="70"/>
      <c r="AD440" s="86">
        <v>17</v>
      </c>
      <c r="AE440" s="86">
        <v>0</v>
      </c>
      <c r="AF440" s="86">
        <v>901</v>
      </c>
      <c r="AG440" s="86">
        <v>815</v>
      </c>
      <c r="AH440" s="86"/>
      <c r="AI440" s="86" t="s">
        <v>6994</v>
      </c>
      <c r="AJ440" s="86"/>
      <c r="AK440" s="86"/>
      <c r="AL440" s="86"/>
      <c r="AM440" s="89">
        <v>44074.626516203702</v>
      </c>
      <c r="AN440" s="86" t="s">
        <v>10559</v>
      </c>
      <c r="AO440" s="93" t="s">
        <v>10997</v>
      </c>
      <c r="AP440" s="86" t="s">
        <v>66</v>
      </c>
      <c r="AQ440" s="48">
        <v>0</v>
      </c>
      <c r="AR440" s="49">
        <v>0</v>
      </c>
      <c r="AS440" s="48">
        <v>0</v>
      </c>
      <c r="AT440" s="49">
        <v>0</v>
      </c>
      <c r="AU440" s="48">
        <v>0</v>
      </c>
      <c r="AV440" s="49">
        <v>0</v>
      </c>
      <c r="AW440" s="48">
        <v>47</v>
      </c>
      <c r="AX440" s="49">
        <v>100</v>
      </c>
      <c r="AY440" s="48">
        <v>47</v>
      </c>
      <c r="AZ440" s="2"/>
      <c r="BA440" s="3"/>
      <c r="BB440" s="3"/>
      <c r="BC440" s="3"/>
      <c r="BD440" s="3"/>
    </row>
    <row r="441" spans="1:56" x14ac:dyDescent="0.25">
      <c r="A441" s="62" t="s">
        <v>416</v>
      </c>
      <c r="B441" s="63"/>
      <c r="C441" s="63"/>
      <c r="D441" s="64"/>
      <c r="E441" s="66"/>
      <c r="F441" s="109" t="s">
        <v>9363</v>
      </c>
      <c r="G441" s="63"/>
      <c r="H441" s="67"/>
      <c r="I441" s="68"/>
      <c r="J441" s="68"/>
      <c r="K441" s="67" t="s">
        <v>12718</v>
      </c>
      <c r="L441" s="71"/>
      <c r="M441" s="72">
        <v>5645.6962890625</v>
      </c>
      <c r="N441" s="72">
        <v>4365.69677734375</v>
      </c>
      <c r="O441" s="73"/>
      <c r="P441" s="74"/>
      <c r="Q441" s="74"/>
      <c r="R441" s="98"/>
      <c r="S441" s="48">
        <v>0</v>
      </c>
      <c r="T441" s="48">
        <v>1</v>
      </c>
      <c r="U441" s="98"/>
      <c r="V441" s="50"/>
      <c r="W441" s="50"/>
      <c r="X441" s="50"/>
      <c r="Y441" s="50"/>
      <c r="Z441" s="49"/>
      <c r="AA441" s="69">
        <v>441</v>
      </c>
      <c r="AB4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41" s="70"/>
      <c r="AD441" s="86">
        <v>410</v>
      </c>
      <c r="AE441" s="86">
        <v>193</v>
      </c>
      <c r="AF441" s="86">
        <v>8207</v>
      </c>
      <c r="AG441" s="86">
        <v>669</v>
      </c>
      <c r="AH441" s="86"/>
      <c r="AI441" s="86"/>
      <c r="AJ441" s="86"/>
      <c r="AK441" s="86"/>
      <c r="AL441" s="86"/>
      <c r="AM441" s="89">
        <v>43274.404895833337</v>
      </c>
      <c r="AN441" s="86" t="s">
        <v>10559</v>
      </c>
      <c r="AO441" s="93" t="s">
        <v>10998</v>
      </c>
      <c r="AP441" s="86" t="s">
        <v>66</v>
      </c>
      <c r="AQ441" s="48">
        <v>0</v>
      </c>
      <c r="AR441" s="49">
        <v>0</v>
      </c>
      <c r="AS441" s="48">
        <v>1</v>
      </c>
      <c r="AT441" s="49">
        <v>1.5625</v>
      </c>
      <c r="AU441" s="48">
        <v>0</v>
      </c>
      <c r="AV441" s="49">
        <v>0</v>
      </c>
      <c r="AW441" s="48">
        <v>63</v>
      </c>
      <c r="AX441" s="49">
        <v>98.4375</v>
      </c>
      <c r="AY441" s="48">
        <v>64</v>
      </c>
      <c r="AZ441" s="2"/>
      <c r="BA441" s="3"/>
      <c r="BB441" s="3"/>
      <c r="BC441" s="3"/>
      <c r="BD441" s="3"/>
    </row>
    <row r="442" spans="1:56" x14ac:dyDescent="0.25">
      <c r="A442" s="62" t="s">
        <v>417</v>
      </c>
      <c r="B442" s="63"/>
      <c r="C442" s="63"/>
      <c r="D442" s="64"/>
      <c r="E442" s="66"/>
      <c r="F442" s="109" t="s">
        <v>9364</v>
      </c>
      <c r="G442" s="63"/>
      <c r="H442" s="67"/>
      <c r="I442" s="68"/>
      <c r="J442" s="68"/>
      <c r="K442" s="67" t="s">
        <v>12719</v>
      </c>
      <c r="L442" s="71"/>
      <c r="M442" s="72">
        <v>5958.20654296875</v>
      </c>
      <c r="N442" s="72">
        <v>4533.9931640625</v>
      </c>
      <c r="O442" s="73"/>
      <c r="P442" s="74"/>
      <c r="Q442" s="74"/>
      <c r="R442" s="98"/>
      <c r="S442" s="48">
        <v>0</v>
      </c>
      <c r="T442" s="48">
        <v>1</v>
      </c>
      <c r="U442" s="98"/>
      <c r="V442" s="50"/>
      <c r="W442" s="50"/>
      <c r="X442" s="50"/>
      <c r="Y442" s="50"/>
      <c r="Z442" s="49"/>
      <c r="AA442" s="69">
        <v>442</v>
      </c>
      <c r="AB4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42" s="70"/>
      <c r="AD442" s="86">
        <v>1948</v>
      </c>
      <c r="AE442" s="86">
        <v>995</v>
      </c>
      <c r="AF442" s="86">
        <v>208779</v>
      </c>
      <c r="AG442" s="86">
        <v>145315</v>
      </c>
      <c r="AH442" s="86"/>
      <c r="AI442" s="86" t="s">
        <v>7286</v>
      </c>
      <c r="AJ442" s="86"/>
      <c r="AK442" s="86"/>
      <c r="AL442" s="86"/>
      <c r="AM442" s="89">
        <v>42021.194467592592</v>
      </c>
      <c r="AN442" s="86" t="s">
        <v>10559</v>
      </c>
      <c r="AO442" s="93" t="s">
        <v>10999</v>
      </c>
      <c r="AP442" s="86" t="s">
        <v>66</v>
      </c>
      <c r="AQ442" s="48">
        <v>0</v>
      </c>
      <c r="AR442" s="49">
        <v>0</v>
      </c>
      <c r="AS442" s="48">
        <v>0</v>
      </c>
      <c r="AT442" s="49">
        <v>0</v>
      </c>
      <c r="AU442" s="48">
        <v>0</v>
      </c>
      <c r="AV442" s="49">
        <v>0</v>
      </c>
      <c r="AW442" s="48">
        <v>23</v>
      </c>
      <c r="AX442" s="49">
        <v>100</v>
      </c>
      <c r="AY442" s="48">
        <v>23</v>
      </c>
      <c r="AZ442" s="2"/>
      <c r="BA442" s="3"/>
      <c r="BB442" s="3"/>
      <c r="BC442" s="3"/>
      <c r="BD442" s="3"/>
    </row>
    <row r="443" spans="1:56" x14ac:dyDescent="0.25">
      <c r="A443" s="62" t="s">
        <v>418</v>
      </c>
      <c r="B443" s="63"/>
      <c r="C443" s="63"/>
      <c r="D443" s="64"/>
      <c r="E443" s="66"/>
      <c r="F443" s="109" t="s">
        <v>9365</v>
      </c>
      <c r="G443" s="63"/>
      <c r="H443" s="67"/>
      <c r="I443" s="68"/>
      <c r="J443" s="68"/>
      <c r="K443" s="67" t="s">
        <v>12720</v>
      </c>
      <c r="L443" s="71"/>
      <c r="M443" s="72">
        <v>5545.2177734375</v>
      </c>
      <c r="N443" s="72">
        <v>4976.99755859375</v>
      </c>
      <c r="O443" s="73"/>
      <c r="P443" s="74"/>
      <c r="Q443" s="74"/>
      <c r="R443" s="98"/>
      <c r="S443" s="48">
        <v>0</v>
      </c>
      <c r="T443" s="48">
        <v>1</v>
      </c>
      <c r="U443" s="98"/>
      <c r="V443" s="50"/>
      <c r="W443" s="50"/>
      <c r="X443" s="50"/>
      <c r="Y443" s="50"/>
      <c r="Z443" s="49"/>
      <c r="AA443" s="69">
        <v>443</v>
      </c>
      <c r="AB4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43" s="70"/>
      <c r="AD443" s="86">
        <v>3</v>
      </c>
      <c r="AE443" s="86">
        <v>0</v>
      </c>
      <c r="AF443" s="86">
        <v>67</v>
      </c>
      <c r="AG443" s="86">
        <v>64</v>
      </c>
      <c r="AH443" s="86"/>
      <c r="AI443" s="86" t="s">
        <v>7287</v>
      </c>
      <c r="AJ443" s="86"/>
      <c r="AK443" s="86"/>
      <c r="AL443" s="86"/>
      <c r="AM443" s="89">
        <v>44078.44091435185</v>
      </c>
      <c r="AN443" s="86" t="s">
        <v>10559</v>
      </c>
      <c r="AO443" s="93" t="s">
        <v>11000</v>
      </c>
      <c r="AP443" s="86" t="s">
        <v>66</v>
      </c>
      <c r="AQ443" s="48">
        <v>0</v>
      </c>
      <c r="AR443" s="49">
        <v>0</v>
      </c>
      <c r="AS443" s="48">
        <v>0</v>
      </c>
      <c r="AT443" s="49">
        <v>0</v>
      </c>
      <c r="AU443" s="48">
        <v>0</v>
      </c>
      <c r="AV443" s="49">
        <v>0</v>
      </c>
      <c r="AW443" s="48">
        <v>47</v>
      </c>
      <c r="AX443" s="49">
        <v>100</v>
      </c>
      <c r="AY443" s="48">
        <v>47</v>
      </c>
      <c r="AZ443" s="2"/>
      <c r="BA443" s="3"/>
      <c r="BB443" s="3"/>
      <c r="BC443" s="3"/>
      <c r="BD443" s="3"/>
    </row>
    <row r="444" spans="1:56" x14ac:dyDescent="0.25">
      <c r="A444" s="62" t="s">
        <v>1541</v>
      </c>
      <c r="B444" s="63"/>
      <c r="C444" s="63"/>
      <c r="D444" s="64"/>
      <c r="E444" s="66"/>
      <c r="F444" s="109" t="s">
        <v>9366</v>
      </c>
      <c r="G444" s="63"/>
      <c r="H444" s="67"/>
      <c r="I444" s="68"/>
      <c r="J444" s="68"/>
      <c r="K444" s="67" t="s">
        <v>12721</v>
      </c>
      <c r="L444" s="71"/>
      <c r="M444" s="72">
        <v>5567.07763671875</v>
      </c>
      <c r="N444" s="72">
        <v>4967.40966796875</v>
      </c>
      <c r="O444" s="73"/>
      <c r="P444" s="74"/>
      <c r="Q444" s="74"/>
      <c r="R444" s="98"/>
      <c r="S444" s="48">
        <v>1</v>
      </c>
      <c r="T444" s="48">
        <v>0</v>
      </c>
      <c r="U444" s="98"/>
      <c r="V444" s="50"/>
      <c r="W444" s="50"/>
      <c r="X444" s="50"/>
      <c r="Y444" s="50"/>
      <c r="Z444" s="49"/>
      <c r="AA444" s="69">
        <v>444</v>
      </c>
      <c r="AB4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44" s="70"/>
      <c r="AD444" s="86">
        <v>115</v>
      </c>
      <c r="AE444" s="86">
        <v>50</v>
      </c>
      <c r="AF444" s="86">
        <v>159</v>
      </c>
      <c r="AG444" s="86">
        <v>137</v>
      </c>
      <c r="AH444" s="86"/>
      <c r="AI444" s="86" t="s">
        <v>7288</v>
      </c>
      <c r="AJ444" s="86" t="s">
        <v>8327</v>
      </c>
      <c r="AK444" s="86"/>
      <c r="AL444" s="86"/>
      <c r="AM444" s="89">
        <v>42670.246400462966</v>
      </c>
      <c r="AN444" s="86" t="s">
        <v>10559</v>
      </c>
      <c r="AO444" s="93" t="s">
        <v>11001</v>
      </c>
      <c r="AP444" s="86" t="s">
        <v>65</v>
      </c>
      <c r="AQ444" s="48"/>
      <c r="AR444" s="49"/>
      <c r="AS444" s="48"/>
      <c r="AT444" s="49"/>
      <c r="AU444" s="48"/>
      <c r="AV444" s="49"/>
      <c r="AW444" s="48"/>
      <c r="AX444" s="49"/>
      <c r="AY444" s="48"/>
      <c r="AZ444" s="2"/>
      <c r="BA444" s="3"/>
      <c r="BB444" s="3"/>
      <c r="BC444" s="3"/>
      <c r="BD444" s="3"/>
    </row>
    <row r="445" spans="1:56" x14ac:dyDescent="0.25">
      <c r="A445" s="62" t="s">
        <v>419</v>
      </c>
      <c r="B445" s="63"/>
      <c r="C445" s="63"/>
      <c r="D445" s="64"/>
      <c r="E445" s="66"/>
      <c r="F445" s="109" t="s">
        <v>9367</v>
      </c>
      <c r="G445" s="63"/>
      <c r="H445" s="67"/>
      <c r="I445" s="68"/>
      <c r="J445" s="68"/>
      <c r="K445" s="67" t="s">
        <v>12722</v>
      </c>
      <c r="L445" s="71"/>
      <c r="M445" s="72">
        <v>2632.62646484375</v>
      </c>
      <c r="N445" s="72">
        <v>3782.620361328125</v>
      </c>
      <c r="O445" s="73"/>
      <c r="P445" s="74"/>
      <c r="Q445" s="74"/>
      <c r="R445" s="98"/>
      <c r="S445" s="48">
        <v>2</v>
      </c>
      <c r="T445" s="48">
        <v>1</v>
      </c>
      <c r="U445" s="98"/>
      <c r="V445" s="50"/>
      <c r="W445" s="50"/>
      <c r="X445" s="50"/>
      <c r="Y445" s="50"/>
      <c r="Z445" s="49"/>
      <c r="AA445" s="69">
        <v>445</v>
      </c>
      <c r="AB4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45" s="70"/>
      <c r="AD445" s="86">
        <v>645</v>
      </c>
      <c r="AE445" s="86">
        <v>663</v>
      </c>
      <c r="AF445" s="86">
        <v>30233</v>
      </c>
      <c r="AG445" s="86">
        <v>22881</v>
      </c>
      <c r="AH445" s="86"/>
      <c r="AI445" s="86" t="s">
        <v>7289</v>
      </c>
      <c r="AJ445" s="86" t="s">
        <v>8360</v>
      </c>
      <c r="AK445" s="86"/>
      <c r="AL445" s="86"/>
      <c r="AM445" s="89">
        <v>43539.191400462965</v>
      </c>
      <c r="AN445" s="86" t="s">
        <v>10559</v>
      </c>
      <c r="AO445" s="93" t="s">
        <v>11002</v>
      </c>
      <c r="AP445" s="86" t="s">
        <v>66</v>
      </c>
      <c r="AQ445" s="48">
        <v>0</v>
      </c>
      <c r="AR445" s="49">
        <v>0</v>
      </c>
      <c r="AS445" s="48">
        <v>0</v>
      </c>
      <c r="AT445" s="49">
        <v>0</v>
      </c>
      <c r="AU445" s="48">
        <v>0</v>
      </c>
      <c r="AV445" s="49">
        <v>0</v>
      </c>
      <c r="AW445" s="48">
        <v>48</v>
      </c>
      <c r="AX445" s="49">
        <v>100</v>
      </c>
      <c r="AY445" s="48">
        <v>48</v>
      </c>
      <c r="AZ445" s="2"/>
      <c r="BA445" s="3"/>
      <c r="BB445" s="3"/>
      <c r="BC445" s="3"/>
      <c r="BD445" s="3"/>
    </row>
    <row r="446" spans="1:56" x14ac:dyDescent="0.25">
      <c r="A446" s="62" t="s">
        <v>1542</v>
      </c>
      <c r="B446" s="63"/>
      <c r="C446" s="63"/>
      <c r="D446" s="64"/>
      <c r="E446" s="66"/>
      <c r="F446" s="109" t="s">
        <v>9368</v>
      </c>
      <c r="G446" s="63"/>
      <c r="H446" s="67"/>
      <c r="I446" s="68"/>
      <c r="J446" s="68"/>
      <c r="K446" s="67" t="s">
        <v>12723</v>
      </c>
      <c r="L446" s="71"/>
      <c r="M446" s="72">
        <v>1965.5162353515625</v>
      </c>
      <c r="N446" s="72">
        <v>3025.257080078125</v>
      </c>
      <c r="O446" s="73"/>
      <c r="P446" s="74"/>
      <c r="Q446" s="74"/>
      <c r="R446" s="98"/>
      <c r="S446" s="48">
        <v>2</v>
      </c>
      <c r="T446" s="48">
        <v>0</v>
      </c>
      <c r="U446" s="98"/>
      <c r="V446" s="50"/>
      <c r="W446" s="50"/>
      <c r="X446" s="50"/>
      <c r="Y446" s="50"/>
      <c r="Z446" s="49"/>
      <c r="AA446" s="69">
        <v>446</v>
      </c>
      <c r="AB4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46" s="70"/>
      <c r="AD446" s="86">
        <v>39</v>
      </c>
      <c r="AE446" s="86">
        <v>258</v>
      </c>
      <c r="AF446" s="86">
        <v>2006</v>
      </c>
      <c r="AG446" s="86">
        <v>1936</v>
      </c>
      <c r="AH446" s="86"/>
      <c r="AI446" s="86"/>
      <c r="AJ446" s="86"/>
      <c r="AK446" s="86"/>
      <c r="AL446" s="86"/>
      <c r="AM446" s="89">
        <v>43799.370474537034</v>
      </c>
      <c r="AN446" s="86" t="s">
        <v>10559</v>
      </c>
      <c r="AO446" s="93" t="s">
        <v>11003</v>
      </c>
      <c r="AP446" s="86" t="s">
        <v>65</v>
      </c>
      <c r="AQ446" s="48"/>
      <c r="AR446" s="49"/>
      <c r="AS446" s="48"/>
      <c r="AT446" s="49"/>
      <c r="AU446" s="48"/>
      <c r="AV446" s="49"/>
      <c r="AW446" s="48"/>
      <c r="AX446" s="49"/>
      <c r="AY446" s="48"/>
      <c r="AZ446" s="2"/>
      <c r="BA446" s="3"/>
      <c r="BB446" s="3"/>
      <c r="BC446" s="3"/>
      <c r="BD446" s="3"/>
    </row>
    <row r="447" spans="1:56" x14ac:dyDescent="0.25">
      <c r="A447" s="62" t="s">
        <v>420</v>
      </c>
      <c r="B447" s="63"/>
      <c r="C447" s="63"/>
      <c r="D447" s="64"/>
      <c r="E447" s="66"/>
      <c r="F447" s="109" t="s">
        <v>9369</v>
      </c>
      <c r="G447" s="63"/>
      <c r="H447" s="67"/>
      <c r="I447" s="68"/>
      <c r="J447" s="68"/>
      <c r="K447" s="67" t="s">
        <v>12724</v>
      </c>
      <c r="L447" s="71"/>
      <c r="M447" s="72">
        <v>973.61077880859375</v>
      </c>
      <c r="N447" s="72">
        <v>2117.588134765625</v>
      </c>
      <c r="O447" s="73"/>
      <c r="P447" s="74"/>
      <c r="Q447" s="74"/>
      <c r="R447" s="98"/>
      <c r="S447" s="48">
        <v>0</v>
      </c>
      <c r="T447" s="48">
        <v>2</v>
      </c>
      <c r="U447" s="98"/>
      <c r="V447" s="50"/>
      <c r="W447" s="50"/>
      <c r="X447" s="50"/>
      <c r="Y447" s="50"/>
      <c r="Z447" s="49"/>
      <c r="AA447" s="69">
        <v>447</v>
      </c>
      <c r="AB4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47" s="70"/>
      <c r="AD447" s="86">
        <v>1338</v>
      </c>
      <c r="AE447" s="86">
        <v>407</v>
      </c>
      <c r="AF447" s="86">
        <v>3354</v>
      </c>
      <c r="AG447" s="86">
        <v>3590</v>
      </c>
      <c r="AH447" s="86"/>
      <c r="AI447" s="86" t="s">
        <v>7290</v>
      </c>
      <c r="AJ447" s="86" t="s">
        <v>8361</v>
      </c>
      <c r="AK447" s="86"/>
      <c r="AL447" s="86"/>
      <c r="AM447" s="89">
        <v>44045.415543981479</v>
      </c>
      <c r="AN447" s="86" t="s">
        <v>10559</v>
      </c>
      <c r="AO447" s="93" t="s">
        <v>11004</v>
      </c>
      <c r="AP447" s="86" t="s">
        <v>66</v>
      </c>
      <c r="AQ447" s="48">
        <v>0</v>
      </c>
      <c r="AR447" s="49">
        <v>0</v>
      </c>
      <c r="AS447" s="48">
        <v>0</v>
      </c>
      <c r="AT447" s="49">
        <v>0</v>
      </c>
      <c r="AU447" s="48">
        <v>0</v>
      </c>
      <c r="AV447" s="49">
        <v>0</v>
      </c>
      <c r="AW447" s="48">
        <v>84</v>
      </c>
      <c r="AX447" s="49">
        <v>100</v>
      </c>
      <c r="AY447" s="48">
        <v>84</v>
      </c>
      <c r="AZ447" s="2"/>
      <c r="BA447" s="3"/>
      <c r="BB447" s="3"/>
      <c r="BC447" s="3"/>
      <c r="BD447" s="3"/>
    </row>
    <row r="448" spans="1:56" x14ac:dyDescent="0.25">
      <c r="A448" s="62" t="s">
        <v>1543</v>
      </c>
      <c r="B448" s="63"/>
      <c r="C448" s="63"/>
      <c r="D448" s="64"/>
      <c r="E448" s="66"/>
      <c r="F448" s="109" t="s">
        <v>9370</v>
      </c>
      <c r="G448" s="63"/>
      <c r="H448" s="67"/>
      <c r="I448" s="68"/>
      <c r="J448" s="68"/>
      <c r="K448" s="67" t="s">
        <v>12725</v>
      </c>
      <c r="L448" s="71"/>
      <c r="M448" s="72">
        <v>947.8031005859375</v>
      </c>
      <c r="N448" s="72">
        <v>2125.189697265625</v>
      </c>
      <c r="O448" s="73"/>
      <c r="P448" s="74"/>
      <c r="Q448" s="74"/>
      <c r="R448" s="98"/>
      <c r="S448" s="48">
        <v>1</v>
      </c>
      <c r="T448" s="48">
        <v>0</v>
      </c>
      <c r="U448" s="98"/>
      <c r="V448" s="50"/>
      <c r="W448" s="50"/>
      <c r="X448" s="50"/>
      <c r="Y448" s="50"/>
      <c r="Z448" s="49"/>
      <c r="AA448" s="69">
        <v>448</v>
      </c>
      <c r="AB4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48" s="70"/>
      <c r="AD448" s="86">
        <v>166</v>
      </c>
      <c r="AE448" s="86">
        <v>65</v>
      </c>
      <c r="AF448" s="86">
        <v>847</v>
      </c>
      <c r="AG448" s="86">
        <v>187</v>
      </c>
      <c r="AH448" s="86"/>
      <c r="AI448" s="86"/>
      <c r="AJ448" s="86"/>
      <c r="AK448" s="86"/>
      <c r="AL448" s="86"/>
      <c r="AM448" s="89">
        <v>44052.134560185186</v>
      </c>
      <c r="AN448" s="86" t="s">
        <v>10559</v>
      </c>
      <c r="AO448" s="93" t="s">
        <v>11005</v>
      </c>
      <c r="AP448" s="86" t="s">
        <v>65</v>
      </c>
      <c r="AQ448" s="48"/>
      <c r="AR448" s="49"/>
      <c r="AS448" s="48"/>
      <c r="AT448" s="49"/>
      <c r="AU448" s="48"/>
      <c r="AV448" s="49"/>
      <c r="AW448" s="48"/>
      <c r="AX448" s="49"/>
      <c r="AY448" s="48"/>
      <c r="AZ448" s="2"/>
      <c r="BA448" s="3"/>
      <c r="BB448" s="3"/>
      <c r="BC448" s="3"/>
      <c r="BD448" s="3"/>
    </row>
    <row r="449" spans="1:56" x14ac:dyDescent="0.25">
      <c r="A449" s="62" t="s">
        <v>421</v>
      </c>
      <c r="B449" s="63"/>
      <c r="C449" s="63"/>
      <c r="D449" s="64"/>
      <c r="E449" s="66"/>
      <c r="F449" s="109" t="s">
        <v>9371</v>
      </c>
      <c r="G449" s="63"/>
      <c r="H449" s="67"/>
      <c r="I449" s="68"/>
      <c r="J449" s="68"/>
      <c r="K449" s="67" t="s">
        <v>12726</v>
      </c>
      <c r="L449" s="71"/>
      <c r="M449" s="72">
        <v>8181.12646484375</v>
      </c>
      <c r="N449" s="72">
        <v>3747.62060546875</v>
      </c>
      <c r="O449" s="73"/>
      <c r="P449" s="74"/>
      <c r="Q449" s="74"/>
      <c r="R449" s="98"/>
      <c r="S449" s="48">
        <v>1</v>
      </c>
      <c r="T449" s="48">
        <v>5</v>
      </c>
      <c r="U449" s="98"/>
      <c r="V449" s="50"/>
      <c r="W449" s="50"/>
      <c r="X449" s="50"/>
      <c r="Y449" s="50"/>
      <c r="Z449" s="49"/>
      <c r="AA449" s="69">
        <v>449</v>
      </c>
      <c r="AB4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49" s="70"/>
      <c r="AD449" s="86">
        <v>302</v>
      </c>
      <c r="AE449" s="86">
        <v>954</v>
      </c>
      <c r="AF449" s="86">
        <v>11494</v>
      </c>
      <c r="AG449" s="86">
        <v>160970</v>
      </c>
      <c r="AH449" s="86"/>
      <c r="AI449" s="86" t="s">
        <v>7291</v>
      </c>
      <c r="AJ449" s="86" t="s">
        <v>8362</v>
      </c>
      <c r="AK449" s="86"/>
      <c r="AL449" s="86"/>
      <c r="AM449" s="89">
        <v>42973.627916666665</v>
      </c>
      <c r="AN449" s="86" t="s">
        <v>10559</v>
      </c>
      <c r="AO449" s="93" t="s">
        <v>11006</v>
      </c>
      <c r="AP449" s="86" t="s">
        <v>66</v>
      </c>
      <c r="AQ449" s="48">
        <v>0</v>
      </c>
      <c r="AR449" s="49">
        <v>0</v>
      </c>
      <c r="AS449" s="48">
        <v>0</v>
      </c>
      <c r="AT449" s="49">
        <v>0</v>
      </c>
      <c r="AU449" s="48">
        <v>0</v>
      </c>
      <c r="AV449" s="49">
        <v>0</v>
      </c>
      <c r="AW449" s="48">
        <v>103</v>
      </c>
      <c r="AX449" s="49">
        <v>100</v>
      </c>
      <c r="AY449" s="48">
        <v>103</v>
      </c>
      <c r="AZ449" s="2"/>
      <c r="BA449" s="3"/>
      <c r="BB449" s="3"/>
      <c r="BC449" s="3"/>
      <c r="BD449" s="3"/>
    </row>
    <row r="450" spans="1:56" x14ac:dyDescent="0.25">
      <c r="A450" s="62" t="s">
        <v>1544</v>
      </c>
      <c r="B450" s="63"/>
      <c r="C450" s="63"/>
      <c r="D450" s="64"/>
      <c r="E450" s="66"/>
      <c r="F450" s="109" t="s">
        <v>9372</v>
      </c>
      <c r="G450" s="63"/>
      <c r="H450" s="67"/>
      <c r="I450" s="68"/>
      <c r="J450" s="68"/>
      <c r="K450" s="67" t="s">
        <v>12727</v>
      </c>
      <c r="L450" s="71"/>
      <c r="M450" s="72">
        <v>8206.439453125</v>
      </c>
      <c r="N450" s="72">
        <v>2233.9375</v>
      </c>
      <c r="O450" s="73"/>
      <c r="P450" s="74"/>
      <c r="Q450" s="74"/>
      <c r="R450" s="98"/>
      <c r="S450" s="48">
        <v>1</v>
      </c>
      <c r="T450" s="48">
        <v>0</v>
      </c>
      <c r="U450" s="98"/>
      <c r="V450" s="50"/>
      <c r="W450" s="50"/>
      <c r="X450" s="50"/>
      <c r="Y450" s="50"/>
      <c r="Z450" s="49"/>
      <c r="AA450" s="69">
        <v>450</v>
      </c>
      <c r="AB4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50" s="70"/>
      <c r="AD450" s="86">
        <v>685</v>
      </c>
      <c r="AE450" s="86">
        <v>17216</v>
      </c>
      <c r="AF450" s="86">
        <v>15303</v>
      </c>
      <c r="AG450" s="86">
        <v>10367</v>
      </c>
      <c r="AH450" s="86"/>
      <c r="AI450" s="86" t="s">
        <v>7292</v>
      </c>
      <c r="AJ450" s="86" t="s">
        <v>8363</v>
      </c>
      <c r="AK450" s="93" t="s">
        <v>8788</v>
      </c>
      <c r="AL450" s="86"/>
      <c r="AM450" s="89">
        <v>41418.452951388892</v>
      </c>
      <c r="AN450" s="86" t="s">
        <v>10559</v>
      </c>
      <c r="AO450" s="93" t="s">
        <v>11007</v>
      </c>
      <c r="AP450" s="86" t="s">
        <v>65</v>
      </c>
      <c r="AQ450" s="48"/>
      <c r="AR450" s="49"/>
      <c r="AS450" s="48"/>
      <c r="AT450" s="49"/>
      <c r="AU450" s="48"/>
      <c r="AV450" s="49"/>
      <c r="AW450" s="48"/>
      <c r="AX450" s="49"/>
      <c r="AY450" s="48"/>
      <c r="AZ450" s="2"/>
      <c r="BA450" s="3"/>
      <c r="BB450" s="3"/>
      <c r="BC450" s="3"/>
      <c r="BD450" s="3"/>
    </row>
    <row r="451" spans="1:56" x14ac:dyDescent="0.25">
      <c r="A451" s="62" t="s">
        <v>1545</v>
      </c>
      <c r="B451" s="63"/>
      <c r="C451" s="63"/>
      <c r="D451" s="64"/>
      <c r="E451" s="66"/>
      <c r="F451" s="109" t="s">
        <v>9373</v>
      </c>
      <c r="G451" s="63"/>
      <c r="H451" s="67"/>
      <c r="I451" s="68"/>
      <c r="J451" s="68"/>
      <c r="K451" s="67" t="s">
        <v>12728</v>
      </c>
      <c r="L451" s="71"/>
      <c r="M451" s="72">
        <v>8401.4462890625</v>
      </c>
      <c r="N451" s="72">
        <v>2598.881591796875</v>
      </c>
      <c r="O451" s="73"/>
      <c r="P451" s="74"/>
      <c r="Q451" s="74"/>
      <c r="R451" s="98"/>
      <c r="S451" s="48">
        <v>1</v>
      </c>
      <c r="T451" s="48">
        <v>0</v>
      </c>
      <c r="U451" s="98"/>
      <c r="V451" s="50"/>
      <c r="W451" s="50"/>
      <c r="X451" s="50"/>
      <c r="Y451" s="50"/>
      <c r="Z451" s="49"/>
      <c r="AA451" s="69">
        <v>451</v>
      </c>
      <c r="AB4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51" s="70"/>
      <c r="AD451" s="86">
        <v>214</v>
      </c>
      <c r="AE451" s="86">
        <v>7302</v>
      </c>
      <c r="AF451" s="86">
        <v>1960</v>
      </c>
      <c r="AG451" s="86">
        <v>1813</v>
      </c>
      <c r="AH451" s="86"/>
      <c r="AI451" s="86" t="s">
        <v>7293</v>
      </c>
      <c r="AJ451" s="86" t="s">
        <v>8201</v>
      </c>
      <c r="AK451" s="93" t="s">
        <v>8789</v>
      </c>
      <c r="AL451" s="86"/>
      <c r="AM451" s="89">
        <v>41528.588969907411</v>
      </c>
      <c r="AN451" s="86" t="s">
        <v>10559</v>
      </c>
      <c r="AO451" s="93" t="s">
        <v>11008</v>
      </c>
      <c r="AP451" s="86" t="s">
        <v>65</v>
      </c>
      <c r="AQ451" s="48"/>
      <c r="AR451" s="49"/>
      <c r="AS451" s="48"/>
      <c r="AT451" s="49"/>
      <c r="AU451" s="48"/>
      <c r="AV451" s="49"/>
      <c r="AW451" s="48"/>
      <c r="AX451" s="49"/>
      <c r="AY451" s="48"/>
      <c r="AZ451" s="2"/>
      <c r="BA451" s="3"/>
      <c r="BB451" s="3"/>
      <c r="BC451" s="3"/>
      <c r="BD451" s="3"/>
    </row>
    <row r="452" spans="1:56" x14ac:dyDescent="0.25">
      <c r="A452" s="62" t="s">
        <v>1546</v>
      </c>
      <c r="B452" s="63"/>
      <c r="C452" s="63"/>
      <c r="D452" s="64"/>
      <c r="E452" s="66"/>
      <c r="F452" s="109" t="s">
        <v>9374</v>
      </c>
      <c r="G452" s="63"/>
      <c r="H452" s="67"/>
      <c r="I452" s="68"/>
      <c r="J452" s="68"/>
      <c r="K452" s="67" t="s">
        <v>12729</v>
      </c>
      <c r="L452" s="71"/>
      <c r="M452" s="72">
        <v>8517.2666015625</v>
      </c>
      <c r="N452" s="72">
        <v>2871.51708984375</v>
      </c>
      <c r="O452" s="73"/>
      <c r="P452" s="74"/>
      <c r="Q452" s="74"/>
      <c r="R452" s="98"/>
      <c r="S452" s="48">
        <v>1</v>
      </c>
      <c r="T452" s="48">
        <v>0</v>
      </c>
      <c r="U452" s="98"/>
      <c r="V452" s="50"/>
      <c r="W452" s="50"/>
      <c r="X452" s="50"/>
      <c r="Y452" s="50"/>
      <c r="Z452" s="49"/>
      <c r="AA452" s="69">
        <v>452</v>
      </c>
      <c r="AB4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52" s="70"/>
      <c r="AD452" s="86">
        <v>498</v>
      </c>
      <c r="AE452" s="86">
        <v>11771</v>
      </c>
      <c r="AF452" s="86">
        <v>17217</v>
      </c>
      <c r="AG452" s="86">
        <v>27717</v>
      </c>
      <c r="AH452" s="86"/>
      <c r="AI452" s="86" t="s">
        <v>7294</v>
      </c>
      <c r="AJ452" s="86" t="s">
        <v>8364</v>
      </c>
      <c r="AK452" s="93" t="s">
        <v>8790</v>
      </c>
      <c r="AL452" s="86"/>
      <c r="AM452" s="89">
        <v>40097.471504629626</v>
      </c>
      <c r="AN452" s="86" t="s">
        <v>10559</v>
      </c>
      <c r="AO452" s="93" t="s">
        <v>11009</v>
      </c>
      <c r="AP452" s="86" t="s">
        <v>65</v>
      </c>
      <c r="AQ452" s="48"/>
      <c r="AR452" s="49"/>
      <c r="AS452" s="48"/>
      <c r="AT452" s="49"/>
      <c r="AU452" s="48"/>
      <c r="AV452" s="49"/>
      <c r="AW452" s="48"/>
      <c r="AX452" s="49"/>
      <c r="AY452" s="48"/>
      <c r="AZ452" s="2"/>
      <c r="BA452" s="3"/>
      <c r="BB452" s="3"/>
      <c r="BC452" s="3"/>
      <c r="BD452" s="3"/>
    </row>
    <row r="453" spans="1:56" x14ac:dyDescent="0.25">
      <c r="A453" s="62" t="s">
        <v>1547</v>
      </c>
      <c r="B453" s="63"/>
      <c r="C453" s="63"/>
      <c r="D453" s="64"/>
      <c r="E453" s="66"/>
      <c r="F453" s="109" t="s">
        <v>9375</v>
      </c>
      <c r="G453" s="63"/>
      <c r="H453" s="67"/>
      <c r="I453" s="68"/>
      <c r="J453" s="68"/>
      <c r="K453" s="67" t="s">
        <v>12730</v>
      </c>
      <c r="L453" s="71"/>
      <c r="M453" s="72">
        <v>8229.005859375</v>
      </c>
      <c r="N453" s="72">
        <v>2265.05908203125</v>
      </c>
      <c r="O453" s="73"/>
      <c r="P453" s="74"/>
      <c r="Q453" s="74"/>
      <c r="R453" s="98"/>
      <c r="S453" s="48">
        <v>1</v>
      </c>
      <c r="T453" s="48">
        <v>0</v>
      </c>
      <c r="U453" s="98"/>
      <c r="V453" s="50"/>
      <c r="W453" s="50"/>
      <c r="X453" s="50"/>
      <c r="Y453" s="50"/>
      <c r="Z453" s="49"/>
      <c r="AA453" s="69">
        <v>453</v>
      </c>
      <c r="AB4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53" s="70"/>
      <c r="AD453" s="86">
        <v>655</v>
      </c>
      <c r="AE453" s="86">
        <v>2838819</v>
      </c>
      <c r="AF453" s="86">
        <v>16453</v>
      </c>
      <c r="AG453" s="86">
        <v>3470</v>
      </c>
      <c r="AH453" s="86"/>
      <c r="AI453" s="86" t="s">
        <v>7295</v>
      </c>
      <c r="AJ453" s="86" t="s">
        <v>8323</v>
      </c>
      <c r="AK453" s="86"/>
      <c r="AL453" s="86"/>
      <c r="AM453" s="89">
        <v>41279.459444444445</v>
      </c>
      <c r="AN453" s="86" t="s">
        <v>10559</v>
      </c>
      <c r="AO453" s="93" t="s">
        <v>11010</v>
      </c>
      <c r="AP453" s="86" t="s">
        <v>65</v>
      </c>
      <c r="AQ453" s="48"/>
      <c r="AR453" s="49"/>
      <c r="AS453" s="48"/>
      <c r="AT453" s="49"/>
      <c r="AU453" s="48"/>
      <c r="AV453" s="49"/>
      <c r="AW453" s="48"/>
      <c r="AX453" s="49"/>
      <c r="AY453" s="48"/>
      <c r="AZ453" s="2"/>
      <c r="BA453" s="3"/>
      <c r="BB453" s="3"/>
      <c r="BC453" s="3"/>
      <c r="BD453" s="3"/>
    </row>
    <row r="454" spans="1:56" x14ac:dyDescent="0.25">
      <c r="A454" s="62" t="s">
        <v>1548</v>
      </c>
      <c r="B454" s="63"/>
      <c r="C454" s="63"/>
      <c r="D454" s="64"/>
      <c r="E454" s="66"/>
      <c r="F454" s="109" t="s">
        <v>9376</v>
      </c>
      <c r="G454" s="63"/>
      <c r="H454" s="67"/>
      <c r="I454" s="68"/>
      <c r="J454" s="68"/>
      <c r="K454" s="67" t="s">
        <v>12731</v>
      </c>
      <c r="L454" s="71"/>
      <c r="M454" s="72">
        <v>8256.615234375</v>
      </c>
      <c r="N454" s="72">
        <v>2292.8798828125</v>
      </c>
      <c r="O454" s="73"/>
      <c r="P454" s="74"/>
      <c r="Q454" s="74"/>
      <c r="R454" s="98"/>
      <c r="S454" s="48">
        <v>1</v>
      </c>
      <c r="T454" s="48">
        <v>0</v>
      </c>
      <c r="U454" s="98"/>
      <c r="V454" s="50"/>
      <c r="W454" s="50"/>
      <c r="X454" s="50"/>
      <c r="Y454" s="50"/>
      <c r="Z454" s="49"/>
      <c r="AA454" s="69">
        <v>454</v>
      </c>
      <c r="AB4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54" s="70"/>
      <c r="AD454" s="86">
        <v>6</v>
      </c>
      <c r="AE454" s="86">
        <v>2231172</v>
      </c>
      <c r="AF454" s="86">
        <v>8879</v>
      </c>
      <c r="AG454" s="86">
        <v>20</v>
      </c>
      <c r="AH454" s="86"/>
      <c r="AI454" s="86" t="s">
        <v>7296</v>
      </c>
      <c r="AJ454" s="86" t="s">
        <v>8365</v>
      </c>
      <c r="AK454" s="93" t="s">
        <v>8761</v>
      </c>
      <c r="AL454" s="86"/>
      <c r="AM454" s="89">
        <v>40311.431655092594</v>
      </c>
      <c r="AN454" s="86" t="s">
        <v>10559</v>
      </c>
      <c r="AO454" s="93" t="s">
        <v>11011</v>
      </c>
      <c r="AP454" s="86" t="s">
        <v>65</v>
      </c>
      <c r="AQ454" s="48"/>
      <c r="AR454" s="49"/>
      <c r="AS454" s="48"/>
      <c r="AT454" s="49"/>
      <c r="AU454" s="48"/>
      <c r="AV454" s="49"/>
      <c r="AW454" s="48"/>
      <c r="AX454" s="49"/>
      <c r="AY454" s="48"/>
      <c r="AZ454" s="2"/>
      <c r="BA454" s="3"/>
      <c r="BB454" s="3"/>
      <c r="BC454" s="3"/>
      <c r="BD454" s="3"/>
    </row>
    <row r="455" spans="1:56" x14ac:dyDescent="0.25">
      <c r="A455" s="62" t="s">
        <v>422</v>
      </c>
      <c r="B455" s="63"/>
      <c r="C455" s="63"/>
      <c r="D455" s="64"/>
      <c r="E455" s="66"/>
      <c r="F455" s="109" t="s">
        <v>9377</v>
      </c>
      <c r="G455" s="63"/>
      <c r="H455" s="67"/>
      <c r="I455" s="68"/>
      <c r="J455" s="68"/>
      <c r="K455" s="67" t="s">
        <v>12732</v>
      </c>
      <c r="L455" s="71"/>
      <c r="M455" s="72">
        <v>5601.01220703125</v>
      </c>
      <c r="N455" s="72">
        <v>4931.55859375</v>
      </c>
      <c r="O455" s="73"/>
      <c r="P455" s="74"/>
      <c r="Q455" s="74"/>
      <c r="R455" s="98"/>
      <c r="S455" s="48">
        <v>0</v>
      </c>
      <c r="T455" s="48">
        <v>1</v>
      </c>
      <c r="U455" s="98"/>
      <c r="V455" s="50"/>
      <c r="W455" s="50"/>
      <c r="X455" s="50"/>
      <c r="Y455" s="50"/>
      <c r="Z455" s="49"/>
      <c r="AA455" s="69">
        <v>455</v>
      </c>
      <c r="AB4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55" s="70"/>
      <c r="AD455" s="86">
        <v>12</v>
      </c>
      <c r="AE455" s="86">
        <v>15</v>
      </c>
      <c r="AF455" s="86">
        <v>657</v>
      </c>
      <c r="AG455" s="86">
        <v>629</v>
      </c>
      <c r="AH455" s="86"/>
      <c r="AI455" s="86"/>
      <c r="AJ455" s="86"/>
      <c r="AK455" s="86"/>
      <c r="AL455" s="86"/>
      <c r="AM455" s="89">
        <v>43680.033437500002</v>
      </c>
      <c r="AN455" s="86" t="s">
        <v>10559</v>
      </c>
      <c r="AO455" s="93" t="s">
        <v>11012</v>
      </c>
      <c r="AP455" s="86" t="s">
        <v>66</v>
      </c>
      <c r="AQ455" s="48">
        <v>0</v>
      </c>
      <c r="AR455" s="49">
        <v>0</v>
      </c>
      <c r="AS455" s="48">
        <v>0</v>
      </c>
      <c r="AT455" s="49">
        <v>0</v>
      </c>
      <c r="AU455" s="48">
        <v>0</v>
      </c>
      <c r="AV455" s="49">
        <v>0</v>
      </c>
      <c r="AW455" s="48">
        <v>38</v>
      </c>
      <c r="AX455" s="49">
        <v>100</v>
      </c>
      <c r="AY455" s="48">
        <v>38</v>
      </c>
      <c r="AZ455" s="2"/>
      <c r="BA455" s="3"/>
      <c r="BB455" s="3"/>
      <c r="BC455" s="3"/>
      <c r="BD455" s="3"/>
    </row>
    <row r="456" spans="1:56" x14ac:dyDescent="0.25">
      <c r="A456" s="62" t="s">
        <v>1549</v>
      </c>
      <c r="B456" s="63"/>
      <c r="C456" s="63"/>
      <c r="D456" s="64"/>
      <c r="E456" s="66"/>
      <c r="F456" s="109" t="s">
        <v>9378</v>
      </c>
      <c r="G456" s="63"/>
      <c r="H456" s="67"/>
      <c r="I456" s="68"/>
      <c r="J456" s="68"/>
      <c r="K456" s="67" t="s">
        <v>12733</v>
      </c>
      <c r="L456" s="71"/>
      <c r="M456" s="72">
        <v>5561.02587890625</v>
      </c>
      <c r="N456" s="72">
        <v>4890.63330078125</v>
      </c>
      <c r="O456" s="73"/>
      <c r="P456" s="74"/>
      <c r="Q456" s="74"/>
      <c r="R456" s="98"/>
      <c r="S456" s="48">
        <v>1</v>
      </c>
      <c r="T456" s="48">
        <v>0</v>
      </c>
      <c r="U456" s="98"/>
      <c r="V456" s="50"/>
      <c r="W456" s="50"/>
      <c r="X456" s="50"/>
      <c r="Y456" s="50"/>
      <c r="Z456" s="49"/>
      <c r="AA456" s="69">
        <v>456</v>
      </c>
      <c r="AB4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56" s="70"/>
      <c r="AD456" s="86">
        <v>200</v>
      </c>
      <c r="AE456" s="86">
        <v>106</v>
      </c>
      <c r="AF456" s="86">
        <v>317</v>
      </c>
      <c r="AG456" s="86">
        <v>298</v>
      </c>
      <c r="AH456" s="86"/>
      <c r="AI456" s="86" t="s">
        <v>7297</v>
      </c>
      <c r="AJ456" s="86" t="s">
        <v>8366</v>
      </c>
      <c r="AK456" s="86"/>
      <c r="AL456" s="86"/>
      <c r="AM456" s="89">
        <v>44079.746516203704</v>
      </c>
      <c r="AN456" s="86" t="s">
        <v>10559</v>
      </c>
      <c r="AO456" s="93" t="s">
        <v>11013</v>
      </c>
      <c r="AP456" s="86" t="s">
        <v>65</v>
      </c>
      <c r="AQ456" s="48"/>
      <c r="AR456" s="49"/>
      <c r="AS456" s="48"/>
      <c r="AT456" s="49"/>
      <c r="AU456" s="48"/>
      <c r="AV456" s="49"/>
      <c r="AW456" s="48"/>
      <c r="AX456" s="49"/>
      <c r="AY456" s="48"/>
      <c r="AZ456" s="2"/>
      <c r="BA456" s="3"/>
      <c r="BB456" s="3"/>
      <c r="BC456" s="3"/>
      <c r="BD456" s="3"/>
    </row>
    <row r="457" spans="1:56" x14ac:dyDescent="0.25">
      <c r="A457" s="62" t="s">
        <v>423</v>
      </c>
      <c r="B457" s="63"/>
      <c r="C457" s="63"/>
      <c r="D457" s="64"/>
      <c r="E457" s="66"/>
      <c r="F457" s="109" t="s">
        <v>9379</v>
      </c>
      <c r="G457" s="63"/>
      <c r="H457" s="67"/>
      <c r="I457" s="68"/>
      <c r="J457" s="68"/>
      <c r="K457" s="67" t="s">
        <v>12734</v>
      </c>
      <c r="L457" s="71"/>
      <c r="M457" s="72">
        <v>5542.189453125</v>
      </c>
      <c r="N457" s="72">
        <v>5007.705078125</v>
      </c>
      <c r="O457" s="73"/>
      <c r="P457" s="74"/>
      <c r="Q457" s="74"/>
      <c r="R457" s="98"/>
      <c r="S457" s="48">
        <v>0</v>
      </c>
      <c r="T457" s="48">
        <v>2</v>
      </c>
      <c r="U457" s="98"/>
      <c r="V457" s="50"/>
      <c r="W457" s="50"/>
      <c r="X457" s="50"/>
      <c r="Y457" s="50"/>
      <c r="Z457" s="49"/>
      <c r="AA457" s="69">
        <v>457</v>
      </c>
      <c r="AB4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57" s="70"/>
      <c r="AD457" s="86">
        <v>27</v>
      </c>
      <c r="AE457" s="86">
        <v>37</v>
      </c>
      <c r="AF457" s="86">
        <v>3693</v>
      </c>
      <c r="AG457" s="86">
        <v>3530</v>
      </c>
      <c r="AH457" s="86"/>
      <c r="AI457" s="86"/>
      <c r="AJ457" s="86"/>
      <c r="AK457" s="86"/>
      <c r="AL457" s="86"/>
      <c r="AM457" s="89">
        <v>43725.424097222225</v>
      </c>
      <c r="AN457" s="86" t="s">
        <v>10559</v>
      </c>
      <c r="AO457" s="93" t="s">
        <v>11014</v>
      </c>
      <c r="AP457" s="86" t="s">
        <v>66</v>
      </c>
      <c r="AQ457" s="48">
        <v>0</v>
      </c>
      <c r="AR457" s="49">
        <v>0</v>
      </c>
      <c r="AS457" s="48">
        <v>0</v>
      </c>
      <c r="AT457" s="49">
        <v>0</v>
      </c>
      <c r="AU457" s="48">
        <v>0</v>
      </c>
      <c r="AV457" s="49">
        <v>0</v>
      </c>
      <c r="AW457" s="48">
        <v>42</v>
      </c>
      <c r="AX457" s="49">
        <v>100</v>
      </c>
      <c r="AY457" s="48">
        <v>42</v>
      </c>
      <c r="AZ457" s="2"/>
      <c r="BA457" s="3"/>
      <c r="BB457" s="3"/>
      <c r="BC457" s="3"/>
      <c r="BD457" s="3"/>
    </row>
    <row r="458" spans="1:56" x14ac:dyDescent="0.25">
      <c r="A458" s="62" t="s">
        <v>1550</v>
      </c>
      <c r="B458" s="63"/>
      <c r="C458" s="63"/>
      <c r="D458" s="64"/>
      <c r="E458" s="66"/>
      <c r="F458" s="109" t="s">
        <v>9380</v>
      </c>
      <c r="G458" s="63"/>
      <c r="H458" s="67"/>
      <c r="I458" s="68"/>
      <c r="J458" s="68"/>
      <c r="K458" s="67" t="s">
        <v>12735</v>
      </c>
      <c r="L458" s="71"/>
      <c r="M458" s="72">
        <v>5507.45703125</v>
      </c>
      <c r="N458" s="72">
        <v>4981.0703125</v>
      </c>
      <c r="O458" s="73"/>
      <c r="P458" s="74"/>
      <c r="Q458" s="74"/>
      <c r="R458" s="98"/>
      <c r="S458" s="48">
        <v>1</v>
      </c>
      <c r="T458" s="48">
        <v>0</v>
      </c>
      <c r="U458" s="98"/>
      <c r="V458" s="50"/>
      <c r="W458" s="50"/>
      <c r="X458" s="50"/>
      <c r="Y458" s="50"/>
      <c r="Z458" s="49"/>
      <c r="AA458" s="69">
        <v>458</v>
      </c>
      <c r="AB4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58" s="70"/>
      <c r="AD458" s="86">
        <v>818</v>
      </c>
      <c r="AE458" s="86">
        <v>203037</v>
      </c>
      <c r="AF458" s="86">
        <v>13259</v>
      </c>
      <c r="AG458" s="86">
        <v>23582</v>
      </c>
      <c r="AH458" s="86"/>
      <c r="AI458" s="86" t="s">
        <v>7298</v>
      </c>
      <c r="AJ458" s="86" t="s">
        <v>8367</v>
      </c>
      <c r="AK458" s="93" t="s">
        <v>8791</v>
      </c>
      <c r="AL458" s="86"/>
      <c r="AM458" s="89">
        <v>39045.319826388892</v>
      </c>
      <c r="AN458" s="86" t="s">
        <v>10559</v>
      </c>
      <c r="AO458" s="93" t="s">
        <v>11015</v>
      </c>
      <c r="AP458" s="86" t="s">
        <v>65</v>
      </c>
      <c r="AQ458" s="48"/>
      <c r="AR458" s="49"/>
      <c r="AS458" s="48"/>
      <c r="AT458" s="49"/>
      <c r="AU458" s="48"/>
      <c r="AV458" s="49"/>
      <c r="AW458" s="48"/>
      <c r="AX458" s="49"/>
      <c r="AY458" s="48"/>
      <c r="AZ458" s="2"/>
      <c r="BA458" s="3"/>
      <c r="BB458" s="3"/>
      <c r="BC458" s="3"/>
      <c r="BD458" s="3"/>
    </row>
    <row r="459" spans="1:56" x14ac:dyDescent="0.25">
      <c r="A459" s="62" t="s">
        <v>1551</v>
      </c>
      <c r="B459" s="63"/>
      <c r="C459" s="63"/>
      <c r="D459" s="64"/>
      <c r="E459" s="66"/>
      <c r="F459" s="109" t="s">
        <v>9381</v>
      </c>
      <c r="G459" s="63"/>
      <c r="H459" s="67"/>
      <c r="I459" s="68"/>
      <c r="J459" s="68"/>
      <c r="K459" s="67" t="s">
        <v>12736</v>
      </c>
      <c r="L459" s="71"/>
      <c r="M459" s="72">
        <v>5516.36865234375</v>
      </c>
      <c r="N459" s="72">
        <v>5020.38330078125</v>
      </c>
      <c r="O459" s="73"/>
      <c r="P459" s="74"/>
      <c r="Q459" s="74"/>
      <c r="R459" s="98"/>
      <c r="S459" s="48">
        <v>1</v>
      </c>
      <c r="T459" s="48">
        <v>0</v>
      </c>
      <c r="U459" s="98"/>
      <c r="V459" s="50"/>
      <c r="W459" s="50"/>
      <c r="X459" s="50"/>
      <c r="Y459" s="50"/>
      <c r="Z459" s="49"/>
      <c r="AA459" s="69">
        <v>459</v>
      </c>
      <c r="AB4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59" s="70"/>
      <c r="AD459" s="86">
        <v>58</v>
      </c>
      <c r="AE459" s="86">
        <v>72</v>
      </c>
      <c r="AF459" s="86">
        <v>428</v>
      </c>
      <c r="AG459" s="86">
        <v>88</v>
      </c>
      <c r="AH459" s="86"/>
      <c r="AI459" s="86" t="s">
        <v>7299</v>
      </c>
      <c r="AJ459" s="86" t="s">
        <v>8368</v>
      </c>
      <c r="AK459" s="86"/>
      <c r="AL459" s="86"/>
      <c r="AM459" s="89">
        <v>43289.374398148146</v>
      </c>
      <c r="AN459" s="86" t="s">
        <v>10559</v>
      </c>
      <c r="AO459" s="93" t="s">
        <v>11016</v>
      </c>
      <c r="AP459" s="86" t="s">
        <v>65</v>
      </c>
      <c r="AQ459" s="48"/>
      <c r="AR459" s="49"/>
      <c r="AS459" s="48"/>
      <c r="AT459" s="49"/>
      <c r="AU459" s="48"/>
      <c r="AV459" s="49"/>
      <c r="AW459" s="48"/>
      <c r="AX459" s="49"/>
      <c r="AY459" s="48"/>
      <c r="AZ459" s="2"/>
      <c r="BA459" s="3"/>
      <c r="BB459" s="3"/>
      <c r="BC459" s="3"/>
      <c r="BD459" s="3"/>
    </row>
    <row r="460" spans="1:56" x14ac:dyDescent="0.25">
      <c r="A460" s="62" t="s">
        <v>424</v>
      </c>
      <c r="B460" s="63"/>
      <c r="C460" s="63"/>
      <c r="D460" s="64"/>
      <c r="E460" s="66"/>
      <c r="F460" s="109" t="s">
        <v>9382</v>
      </c>
      <c r="G460" s="63"/>
      <c r="H460" s="67"/>
      <c r="I460" s="68"/>
      <c r="J460" s="68"/>
      <c r="K460" s="67" t="s">
        <v>12737</v>
      </c>
      <c r="L460" s="71"/>
      <c r="M460" s="72">
        <v>5627.916015625</v>
      </c>
      <c r="N460" s="72">
        <v>4985.98583984375</v>
      </c>
      <c r="O460" s="73"/>
      <c r="P460" s="74"/>
      <c r="Q460" s="74"/>
      <c r="R460" s="98"/>
      <c r="S460" s="48">
        <v>0</v>
      </c>
      <c r="T460" s="48">
        <v>1</v>
      </c>
      <c r="U460" s="98"/>
      <c r="V460" s="50"/>
      <c r="W460" s="50"/>
      <c r="X460" s="50"/>
      <c r="Y460" s="50"/>
      <c r="Z460" s="49"/>
      <c r="AA460" s="69">
        <v>460</v>
      </c>
      <c r="AB4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60" s="70"/>
      <c r="AD460" s="86">
        <v>168</v>
      </c>
      <c r="AE460" s="86">
        <v>12</v>
      </c>
      <c r="AF460" s="86">
        <v>561</v>
      </c>
      <c r="AG460" s="86">
        <v>19</v>
      </c>
      <c r="AH460" s="86"/>
      <c r="AI460" s="86"/>
      <c r="AJ460" s="86"/>
      <c r="AK460" s="86"/>
      <c r="AL460" s="86"/>
      <c r="AM460" s="89">
        <v>41840.187662037039</v>
      </c>
      <c r="AN460" s="86" t="s">
        <v>10559</v>
      </c>
      <c r="AO460" s="93" t="s">
        <v>11017</v>
      </c>
      <c r="AP460" s="86" t="s">
        <v>66</v>
      </c>
      <c r="AQ460" s="48">
        <v>0</v>
      </c>
      <c r="AR460" s="49">
        <v>0</v>
      </c>
      <c r="AS460" s="48">
        <v>0</v>
      </c>
      <c r="AT460" s="49">
        <v>0</v>
      </c>
      <c r="AU460" s="48">
        <v>0</v>
      </c>
      <c r="AV460" s="49">
        <v>0</v>
      </c>
      <c r="AW460" s="48">
        <v>32</v>
      </c>
      <c r="AX460" s="49">
        <v>100</v>
      </c>
      <c r="AY460" s="48">
        <v>32</v>
      </c>
      <c r="AZ460" s="2"/>
      <c r="BA460" s="3"/>
      <c r="BB460" s="3"/>
      <c r="BC460" s="3"/>
      <c r="BD460" s="3"/>
    </row>
    <row r="461" spans="1:56" x14ac:dyDescent="0.25">
      <c r="A461" s="62" t="s">
        <v>1552</v>
      </c>
      <c r="B461" s="63"/>
      <c r="C461" s="63"/>
      <c r="D461" s="64"/>
      <c r="E461" s="66"/>
      <c r="F461" s="109" t="s">
        <v>9383</v>
      </c>
      <c r="G461" s="63"/>
      <c r="H461" s="67"/>
      <c r="I461" s="68"/>
      <c r="J461" s="68"/>
      <c r="K461" s="67" t="s">
        <v>12738</v>
      </c>
      <c r="L461" s="71"/>
      <c r="M461" s="72">
        <v>5597.58349609375</v>
      </c>
      <c r="N461" s="72">
        <v>4946.4560546875</v>
      </c>
      <c r="O461" s="73"/>
      <c r="P461" s="74"/>
      <c r="Q461" s="74"/>
      <c r="R461" s="98"/>
      <c r="S461" s="48">
        <v>1</v>
      </c>
      <c r="T461" s="48">
        <v>0</v>
      </c>
      <c r="U461" s="98"/>
      <c r="V461" s="50"/>
      <c r="W461" s="50"/>
      <c r="X461" s="50"/>
      <c r="Y461" s="50"/>
      <c r="Z461" s="49"/>
      <c r="AA461" s="69">
        <v>461</v>
      </c>
      <c r="AB4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61" s="70"/>
      <c r="AD461" s="86">
        <v>48</v>
      </c>
      <c r="AE461" s="86">
        <v>284</v>
      </c>
      <c r="AF461" s="86">
        <v>954</v>
      </c>
      <c r="AG461" s="86">
        <v>159</v>
      </c>
      <c r="AH461" s="86"/>
      <c r="AI461" s="86" t="s">
        <v>7300</v>
      </c>
      <c r="AJ461" s="86" t="s">
        <v>8326</v>
      </c>
      <c r="AK461" s="93" t="s">
        <v>8792</v>
      </c>
      <c r="AL461" s="86"/>
      <c r="AM461" s="89">
        <v>41652.497847222221</v>
      </c>
      <c r="AN461" s="86" t="s">
        <v>10559</v>
      </c>
      <c r="AO461" s="93" t="s">
        <v>11018</v>
      </c>
      <c r="AP461" s="86" t="s">
        <v>65</v>
      </c>
      <c r="AQ461" s="48"/>
      <c r="AR461" s="49"/>
      <c r="AS461" s="48"/>
      <c r="AT461" s="49"/>
      <c r="AU461" s="48"/>
      <c r="AV461" s="49"/>
      <c r="AW461" s="48"/>
      <c r="AX461" s="49"/>
      <c r="AY461" s="48"/>
      <c r="AZ461" s="2"/>
      <c r="BA461" s="3"/>
      <c r="BB461" s="3"/>
      <c r="BC461" s="3"/>
      <c r="BD461" s="3"/>
    </row>
    <row r="462" spans="1:56" x14ac:dyDescent="0.25">
      <c r="A462" s="62" t="s">
        <v>425</v>
      </c>
      <c r="B462" s="63"/>
      <c r="C462" s="63"/>
      <c r="D462" s="64"/>
      <c r="E462" s="66"/>
      <c r="F462" s="109" t="s">
        <v>9384</v>
      </c>
      <c r="G462" s="63"/>
      <c r="H462" s="67"/>
      <c r="I462" s="68"/>
      <c r="J462" s="68"/>
      <c r="K462" s="67" t="s">
        <v>12739</v>
      </c>
      <c r="L462" s="71"/>
      <c r="M462" s="72">
        <v>4786.23486328125</v>
      </c>
      <c r="N462" s="72">
        <v>4923.3583984375</v>
      </c>
      <c r="O462" s="73"/>
      <c r="P462" s="74"/>
      <c r="Q462" s="74"/>
      <c r="R462" s="98"/>
      <c r="S462" s="48">
        <v>0</v>
      </c>
      <c r="T462" s="48">
        <v>1</v>
      </c>
      <c r="U462" s="98"/>
      <c r="V462" s="50"/>
      <c r="W462" s="50"/>
      <c r="X462" s="50"/>
      <c r="Y462" s="50"/>
      <c r="Z462" s="49"/>
      <c r="AA462" s="69">
        <v>462</v>
      </c>
      <c r="AB4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62" s="70"/>
      <c r="AD462" s="86">
        <v>549</v>
      </c>
      <c r="AE462" s="86">
        <v>473</v>
      </c>
      <c r="AF462" s="86">
        <v>1217</v>
      </c>
      <c r="AG462" s="86">
        <v>426</v>
      </c>
      <c r="AH462" s="86"/>
      <c r="AI462" s="86"/>
      <c r="AJ462" s="86"/>
      <c r="AK462" s="86"/>
      <c r="AL462" s="86"/>
      <c r="AM462" s="89">
        <v>43988.326215277775</v>
      </c>
      <c r="AN462" s="86" t="s">
        <v>10559</v>
      </c>
      <c r="AO462" s="93" t="s">
        <v>11019</v>
      </c>
      <c r="AP462" s="86" t="s">
        <v>66</v>
      </c>
      <c r="AQ462" s="48">
        <v>0</v>
      </c>
      <c r="AR462" s="49">
        <v>0</v>
      </c>
      <c r="AS462" s="48">
        <v>0</v>
      </c>
      <c r="AT462" s="49">
        <v>0</v>
      </c>
      <c r="AU462" s="48">
        <v>0</v>
      </c>
      <c r="AV462" s="49">
        <v>0</v>
      </c>
      <c r="AW462" s="48">
        <v>92</v>
      </c>
      <c r="AX462" s="49">
        <v>100</v>
      </c>
      <c r="AY462" s="48">
        <v>92</v>
      </c>
      <c r="AZ462" s="2"/>
      <c r="BA462" s="3"/>
      <c r="BB462" s="3"/>
      <c r="BC462" s="3"/>
      <c r="BD462" s="3"/>
    </row>
    <row r="463" spans="1:56" x14ac:dyDescent="0.25">
      <c r="A463" s="62" t="s">
        <v>426</v>
      </c>
      <c r="B463" s="63"/>
      <c r="C463" s="63"/>
      <c r="D463" s="64"/>
      <c r="E463" s="66"/>
      <c r="F463" s="109" t="s">
        <v>9385</v>
      </c>
      <c r="G463" s="63"/>
      <c r="H463" s="67"/>
      <c r="I463" s="68"/>
      <c r="J463" s="68"/>
      <c r="K463" s="67" t="s">
        <v>12740</v>
      </c>
      <c r="L463" s="71"/>
      <c r="M463" s="72">
        <v>6308.14013671875</v>
      </c>
      <c r="N463" s="72">
        <v>6508.173828125</v>
      </c>
      <c r="O463" s="73"/>
      <c r="P463" s="74"/>
      <c r="Q463" s="74"/>
      <c r="R463" s="98"/>
      <c r="S463" s="48">
        <v>0</v>
      </c>
      <c r="T463" s="48">
        <v>1</v>
      </c>
      <c r="U463" s="98"/>
      <c r="V463" s="50"/>
      <c r="W463" s="50"/>
      <c r="X463" s="50"/>
      <c r="Y463" s="50"/>
      <c r="Z463" s="49"/>
      <c r="AA463" s="69">
        <v>463</v>
      </c>
      <c r="AB4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63" s="70"/>
      <c r="AD463" s="86">
        <v>940</v>
      </c>
      <c r="AE463" s="86">
        <v>303</v>
      </c>
      <c r="AF463" s="86">
        <v>4064</v>
      </c>
      <c r="AG463" s="86">
        <v>5696</v>
      </c>
      <c r="AH463" s="86"/>
      <c r="AI463" s="86" t="s">
        <v>7301</v>
      </c>
      <c r="AJ463" s="86" t="s">
        <v>8231</v>
      </c>
      <c r="AK463" s="86"/>
      <c r="AL463" s="86"/>
      <c r="AM463" s="89">
        <v>43587.478784722225</v>
      </c>
      <c r="AN463" s="86" t="s">
        <v>10559</v>
      </c>
      <c r="AO463" s="93" t="s">
        <v>11020</v>
      </c>
      <c r="AP463" s="86" t="s">
        <v>66</v>
      </c>
      <c r="AQ463" s="48">
        <v>0</v>
      </c>
      <c r="AR463" s="49">
        <v>0</v>
      </c>
      <c r="AS463" s="48">
        <v>0</v>
      </c>
      <c r="AT463" s="49">
        <v>0</v>
      </c>
      <c r="AU463" s="48">
        <v>0</v>
      </c>
      <c r="AV463" s="49">
        <v>0</v>
      </c>
      <c r="AW463" s="48">
        <v>43</v>
      </c>
      <c r="AX463" s="49">
        <v>100</v>
      </c>
      <c r="AY463" s="48">
        <v>43</v>
      </c>
      <c r="AZ463" s="2"/>
      <c r="BA463" s="3"/>
      <c r="BB463" s="3"/>
      <c r="BC463" s="3"/>
      <c r="BD463" s="3"/>
    </row>
    <row r="464" spans="1:56" x14ac:dyDescent="0.25">
      <c r="A464" s="62" t="s">
        <v>1100</v>
      </c>
      <c r="B464" s="63"/>
      <c r="C464" s="63"/>
      <c r="D464" s="64"/>
      <c r="E464" s="66"/>
      <c r="F464" s="109" t="s">
        <v>9386</v>
      </c>
      <c r="G464" s="63"/>
      <c r="H464" s="67"/>
      <c r="I464" s="68"/>
      <c r="J464" s="68"/>
      <c r="K464" s="67" t="s">
        <v>12741</v>
      </c>
      <c r="L464" s="71"/>
      <c r="M464" s="72">
        <v>5980.79638671875</v>
      </c>
      <c r="N464" s="72">
        <v>4662.9169921875</v>
      </c>
      <c r="O464" s="73"/>
      <c r="P464" s="74"/>
      <c r="Q464" s="74"/>
      <c r="R464" s="98"/>
      <c r="S464" s="48">
        <v>3</v>
      </c>
      <c r="T464" s="48">
        <v>2</v>
      </c>
      <c r="U464" s="98"/>
      <c r="V464" s="50"/>
      <c r="W464" s="50"/>
      <c r="X464" s="50"/>
      <c r="Y464" s="50"/>
      <c r="Z464" s="49"/>
      <c r="AA464" s="69">
        <v>464</v>
      </c>
      <c r="AB4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64" s="70"/>
      <c r="AD464" s="86">
        <v>718</v>
      </c>
      <c r="AE464" s="86">
        <v>250</v>
      </c>
      <c r="AF464" s="86">
        <v>6900</v>
      </c>
      <c r="AG464" s="86">
        <v>11464</v>
      </c>
      <c r="AH464" s="86"/>
      <c r="AI464" s="86" t="s">
        <v>7302</v>
      </c>
      <c r="AJ464" s="86" t="s">
        <v>8231</v>
      </c>
      <c r="AK464" s="86"/>
      <c r="AL464" s="86"/>
      <c r="AM464" s="89">
        <v>42904.90452546296</v>
      </c>
      <c r="AN464" s="86" t="s">
        <v>10559</v>
      </c>
      <c r="AO464" s="93" t="s">
        <v>11021</v>
      </c>
      <c r="AP464" s="86" t="s">
        <v>66</v>
      </c>
      <c r="AQ464" s="48">
        <v>0</v>
      </c>
      <c r="AR464" s="49">
        <v>0</v>
      </c>
      <c r="AS464" s="48">
        <v>0</v>
      </c>
      <c r="AT464" s="49">
        <v>0</v>
      </c>
      <c r="AU464" s="48">
        <v>0</v>
      </c>
      <c r="AV464" s="49">
        <v>0</v>
      </c>
      <c r="AW464" s="48">
        <v>169</v>
      </c>
      <c r="AX464" s="49">
        <v>100</v>
      </c>
      <c r="AY464" s="48">
        <v>169</v>
      </c>
      <c r="AZ464" s="2"/>
      <c r="BA464" s="3"/>
      <c r="BB464" s="3"/>
      <c r="BC464" s="3"/>
      <c r="BD464" s="3"/>
    </row>
    <row r="465" spans="1:56" x14ac:dyDescent="0.25">
      <c r="A465" s="62" t="s">
        <v>427</v>
      </c>
      <c r="B465" s="63"/>
      <c r="C465" s="63"/>
      <c r="D465" s="64"/>
      <c r="E465" s="66"/>
      <c r="F465" s="109" t="s">
        <v>9387</v>
      </c>
      <c r="G465" s="63"/>
      <c r="H465" s="67"/>
      <c r="I465" s="68"/>
      <c r="J465" s="68"/>
      <c r="K465" s="67" t="s">
        <v>12742</v>
      </c>
      <c r="L465" s="71"/>
      <c r="M465" s="72">
        <v>4003.8662109375</v>
      </c>
      <c r="N465" s="72">
        <v>3310.006103515625</v>
      </c>
      <c r="O465" s="73"/>
      <c r="P465" s="74"/>
      <c r="Q465" s="74"/>
      <c r="R465" s="98"/>
      <c r="S465" s="48">
        <v>0</v>
      </c>
      <c r="T465" s="48">
        <v>9</v>
      </c>
      <c r="U465" s="98"/>
      <c r="V465" s="50"/>
      <c r="W465" s="50"/>
      <c r="X465" s="50"/>
      <c r="Y465" s="50"/>
      <c r="Z465" s="49"/>
      <c r="AA465" s="69">
        <v>465</v>
      </c>
      <c r="AB4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65" s="70"/>
      <c r="AD465" s="86">
        <v>16</v>
      </c>
      <c r="AE465" s="86">
        <v>9</v>
      </c>
      <c r="AF465" s="86">
        <v>1058</v>
      </c>
      <c r="AG465" s="86">
        <v>9</v>
      </c>
      <c r="AH465" s="86"/>
      <c r="AI465" s="86"/>
      <c r="AJ465" s="86"/>
      <c r="AK465" s="86"/>
      <c r="AL465" s="86"/>
      <c r="AM465" s="89">
        <v>44075.109027777777</v>
      </c>
      <c r="AN465" s="86" t="s">
        <v>10559</v>
      </c>
      <c r="AO465" s="93" t="s">
        <v>11022</v>
      </c>
      <c r="AP465" s="86" t="s">
        <v>66</v>
      </c>
      <c r="AQ465" s="48">
        <v>0</v>
      </c>
      <c r="AR465" s="49">
        <v>0</v>
      </c>
      <c r="AS465" s="48">
        <v>0</v>
      </c>
      <c r="AT465" s="49">
        <v>0</v>
      </c>
      <c r="AU465" s="48">
        <v>0</v>
      </c>
      <c r="AV465" s="49">
        <v>0</v>
      </c>
      <c r="AW465" s="48">
        <v>119</v>
      </c>
      <c r="AX465" s="49">
        <v>100</v>
      </c>
      <c r="AY465" s="48">
        <v>119</v>
      </c>
      <c r="AZ465" s="2"/>
      <c r="BA465" s="3"/>
      <c r="BB465" s="3"/>
      <c r="BC465" s="3"/>
      <c r="BD465" s="3"/>
    </row>
    <row r="466" spans="1:56" x14ac:dyDescent="0.25">
      <c r="A466" s="62" t="s">
        <v>1553</v>
      </c>
      <c r="B466" s="63"/>
      <c r="C466" s="63"/>
      <c r="D466" s="64"/>
      <c r="E466" s="66"/>
      <c r="F466" s="109" t="s">
        <v>9388</v>
      </c>
      <c r="G466" s="63"/>
      <c r="H466" s="67"/>
      <c r="I466" s="68"/>
      <c r="J466" s="68"/>
      <c r="K466" s="67" t="s">
        <v>12743</v>
      </c>
      <c r="L466" s="71"/>
      <c r="M466" s="72">
        <v>2269.06884765625</v>
      </c>
      <c r="N466" s="72">
        <v>5263.2509765625</v>
      </c>
      <c r="O466" s="73"/>
      <c r="P466" s="74"/>
      <c r="Q466" s="74"/>
      <c r="R466" s="98"/>
      <c r="S466" s="48">
        <v>2</v>
      </c>
      <c r="T466" s="48">
        <v>0</v>
      </c>
      <c r="U466" s="98"/>
      <c r="V466" s="50"/>
      <c r="W466" s="50"/>
      <c r="X466" s="50"/>
      <c r="Y466" s="50"/>
      <c r="Z466" s="49"/>
      <c r="AA466" s="69">
        <v>466</v>
      </c>
      <c r="AB4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66" s="70"/>
      <c r="AD466" s="86">
        <v>319</v>
      </c>
      <c r="AE466" s="86">
        <v>236</v>
      </c>
      <c r="AF466" s="86">
        <v>22222</v>
      </c>
      <c r="AG466" s="86">
        <v>9639</v>
      </c>
      <c r="AH466" s="86"/>
      <c r="AI466" s="86" t="s">
        <v>7303</v>
      </c>
      <c r="AJ466" s="86" t="s">
        <v>8218</v>
      </c>
      <c r="AK466" s="86"/>
      <c r="AL466" s="86"/>
      <c r="AM466" s="89">
        <v>43939.502326388887</v>
      </c>
      <c r="AN466" s="86" t="s">
        <v>10559</v>
      </c>
      <c r="AO466" s="93" t="s">
        <v>11023</v>
      </c>
      <c r="AP466" s="86" t="s">
        <v>65</v>
      </c>
      <c r="AQ466" s="48"/>
      <c r="AR466" s="49"/>
      <c r="AS466" s="48"/>
      <c r="AT466" s="49"/>
      <c r="AU466" s="48"/>
      <c r="AV466" s="49"/>
      <c r="AW466" s="48"/>
      <c r="AX466" s="49"/>
      <c r="AY466" s="48"/>
      <c r="AZ466" s="2"/>
      <c r="BA466" s="3"/>
      <c r="BB466" s="3"/>
      <c r="BC466" s="3"/>
      <c r="BD466" s="3"/>
    </row>
    <row r="467" spans="1:56" x14ac:dyDescent="0.25">
      <c r="A467" s="62" t="s">
        <v>428</v>
      </c>
      <c r="B467" s="63"/>
      <c r="C467" s="63"/>
      <c r="D467" s="64"/>
      <c r="E467" s="66"/>
      <c r="F467" s="109" t="s">
        <v>9389</v>
      </c>
      <c r="G467" s="63"/>
      <c r="H467" s="67"/>
      <c r="I467" s="68"/>
      <c r="J467" s="68"/>
      <c r="K467" s="67" t="s">
        <v>12744</v>
      </c>
      <c r="L467" s="71"/>
      <c r="M467" s="72">
        <v>5558.93603515625</v>
      </c>
      <c r="N467" s="72">
        <v>5034.76611328125</v>
      </c>
      <c r="O467" s="73"/>
      <c r="P467" s="74"/>
      <c r="Q467" s="74"/>
      <c r="R467" s="98"/>
      <c r="S467" s="48">
        <v>0</v>
      </c>
      <c r="T467" s="48">
        <v>1</v>
      </c>
      <c r="U467" s="98"/>
      <c r="V467" s="50"/>
      <c r="W467" s="50"/>
      <c r="X467" s="50"/>
      <c r="Y467" s="50"/>
      <c r="Z467" s="49"/>
      <c r="AA467" s="69">
        <v>467</v>
      </c>
      <c r="AB4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67" s="70"/>
      <c r="AD467" s="86">
        <v>262</v>
      </c>
      <c r="AE467" s="86">
        <v>271</v>
      </c>
      <c r="AF467" s="86">
        <v>1317</v>
      </c>
      <c r="AG467" s="86">
        <v>5901</v>
      </c>
      <c r="AH467" s="86"/>
      <c r="AI467" s="86" t="s">
        <v>7304</v>
      </c>
      <c r="AJ467" s="86" t="s">
        <v>8204</v>
      </c>
      <c r="AK467" s="86"/>
      <c r="AL467" s="86"/>
      <c r="AM467" s="89">
        <v>41636.669490740744</v>
      </c>
      <c r="AN467" s="86" t="s">
        <v>10559</v>
      </c>
      <c r="AO467" s="93" t="s">
        <v>11024</v>
      </c>
      <c r="AP467" s="86" t="s">
        <v>66</v>
      </c>
      <c r="AQ467" s="48">
        <v>0</v>
      </c>
      <c r="AR467" s="49">
        <v>0</v>
      </c>
      <c r="AS467" s="48">
        <v>1</v>
      </c>
      <c r="AT467" s="49">
        <v>1.4492753623188406</v>
      </c>
      <c r="AU467" s="48">
        <v>0</v>
      </c>
      <c r="AV467" s="49">
        <v>0</v>
      </c>
      <c r="AW467" s="48">
        <v>68</v>
      </c>
      <c r="AX467" s="49">
        <v>98.550724637681157</v>
      </c>
      <c r="AY467" s="48">
        <v>69</v>
      </c>
      <c r="AZ467" s="2"/>
      <c r="BA467" s="3"/>
      <c r="BB467" s="3"/>
      <c r="BC467" s="3"/>
      <c r="BD467" s="3"/>
    </row>
    <row r="468" spans="1:56" x14ac:dyDescent="0.25">
      <c r="A468" s="62" t="s">
        <v>1554</v>
      </c>
      <c r="B468" s="63"/>
      <c r="C468" s="63"/>
      <c r="D468" s="64"/>
      <c r="E468" s="66"/>
      <c r="F468" s="109" t="s">
        <v>9390</v>
      </c>
      <c r="G468" s="63"/>
      <c r="H468" s="67"/>
      <c r="I468" s="68"/>
      <c r="J468" s="68"/>
      <c r="K468" s="67" t="s">
        <v>12745</v>
      </c>
      <c r="L468" s="71"/>
      <c r="M468" s="72">
        <v>5559.740234375</v>
      </c>
      <c r="N468" s="72">
        <v>5062.736328125</v>
      </c>
      <c r="O468" s="73"/>
      <c r="P468" s="74"/>
      <c r="Q468" s="74"/>
      <c r="R468" s="98"/>
      <c r="S468" s="48">
        <v>1</v>
      </c>
      <c r="T468" s="48">
        <v>0</v>
      </c>
      <c r="U468" s="98"/>
      <c r="V468" s="50"/>
      <c r="W468" s="50"/>
      <c r="X468" s="50"/>
      <c r="Y468" s="50"/>
      <c r="Z468" s="49"/>
      <c r="AA468" s="69">
        <v>468</v>
      </c>
      <c r="AB4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68" s="70"/>
      <c r="AD468" s="86">
        <v>162</v>
      </c>
      <c r="AE468" s="86">
        <v>60</v>
      </c>
      <c r="AF468" s="86">
        <v>260</v>
      </c>
      <c r="AG468" s="86">
        <v>3068</v>
      </c>
      <c r="AH468" s="86"/>
      <c r="AI468" s="86" t="s">
        <v>7305</v>
      </c>
      <c r="AJ468" s="86" t="s">
        <v>8211</v>
      </c>
      <c r="AK468" s="86"/>
      <c r="AL468" s="86"/>
      <c r="AM468" s="89">
        <v>43003.674756944441</v>
      </c>
      <c r="AN468" s="86" t="s">
        <v>10559</v>
      </c>
      <c r="AO468" s="93" t="s">
        <v>11025</v>
      </c>
      <c r="AP468" s="86" t="s">
        <v>65</v>
      </c>
      <c r="AQ468" s="48"/>
      <c r="AR468" s="49"/>
      <c r="AS468" s="48"/>
      <c r="AT468" s="49"/>
      <c r="AU468" s="48"/>
      <c r="AV468" s="49"/>
      <c r="AW468" s="48"/>
      <c r="AX468" s="49"/>
      <c r="AY468" s="48"/>
      <c r="AZ468" s="2"/>
      <c r="BA468" s="3"/>
      <c r="BB468" s="3"/>
      <c r="BC468" s="3"/>
      <c r="BD468" s="3"/>
    </row>
    <row r="469" spans="1:56" x14ac:dyDescent="0.25">
      <c r="A469" s="62" t="s">
        <v>429</v>
      </c>
      <c r="B469" s="63"/>
      <c r="C469" s="63"/>
      <c r="D469" s="64"/>
      <c r="E469" s="66"/>
      <c r="F469" s="109" t="s">
        <v>9391</v>
      </c>
      <c r="G469" s="63"/>
      <c r="H469" s="67"/>
      <c r="I469" s="68"/>
      <c r="J469" s="68"/>
      <c r="K469" s="67" t="s">
        <v>12746</v>
      </c>
      <c r="L469" s="71"/>
      <c r="M469" s="72">
        <v>5419.8291015625</v>
      </c>
      <c r="N469" s="72">
        <v>5140.98583984375</v>
      </c>
      <c r="O469" s="73"/>
      <c r="P469" s="74"/>
      <c r="Q469" s="74"/>
      <c r="R469" s="98"/>
      <c r="S469" s="48">
        <v>0</v>
      </c>
      <c r="T469" s="48">
        <v>1</v>
      </c>
      <c r="U469" s="98"/>
      <c r="V469" s="50"/>
      <c r="W469" s="50"/>
      <c r="X469" s="50"/>
      <c r="Y469" s="50"/>
      <c r="Z469" s="49"/>
      <c r="AA469" s="69">
        <v>469</v>
      </c>
      <c r="AB4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69" s="70"/>
      <c r="AD469" s="86">
        <v>31</v>
      </c>
      <c r="AE469" s="86">
        <v>37</v>
      </c>
      <c r="AF469" s="86">
        <v>4801</v>
      </c>
      <c r="AG469" s="86">
        <v>1407</v>
      </c>
      <c r="AH469" s="86"/>
      <c r="AI469" s="86"/>
      <c r="AJ469" s="86"/>
      <c r="AK469" s="86"/>
      <c r="AL469" s="86"/>
      <c r="AM469" s="89">
        <v>42453.594965277778</v>
      </c>
      <c r="AN469" s="86" t="s">
        <v>10559</v>
      </c>
      <c r="AO469" s="93" t="s">
        <v>11026</v>
      </c>
      <c r="AP469" s="86" t="s">
        <v>66</v>
      </c>
      <c r="AQ469" s="48">
        <v>0</v>
      </c>
      <c r="AR469" s="49">
        <v>0</v>
      </c>
      <c r="AS469" s="48">
        <v>0</v>
      </c>
      <c r="AT469" s="49">
        <v>0</v>
      </c>
      <c r="AU469" s="48">
        <v>0</v>
      </c>
      <c r="AV469" s="49">
        <v>0</v>
      </c>
      <c r="AW469" s="48">
        <v>25</v>
      </c>
      <c r="AX469" s="49">
        <v>100</v>
      </c>
      <c r="AY469" s="48">
        <v>25</v>
      </c>
      <c r="AZ469" s="2"/>
      <c r="BA469" s="3"/>
      <c r="BB469" s="3"/>
      <c r="BC469" s="3"/>
      <c r="BD469" s="3"/>
    </row>
    <row r="470" spans="1:56" x14ac:dyDescent="0.25">
      <c r="A470" s="62" t="s">
        <v>1555</v>
      </c>
      <c r="B470" s="63"/>
      <c r="C470" s="63"/>
      <c r="D470" s="64"/>
      <c r="E470" s="66"/>
      <c r="F470" s="109" t="s">
        <v>9392</v>
      </c>
      <c r="G470" s="63"/>
      <c r="H470" s="67"/>
      <c r="I470" s="68"/>
      <c r="J470" s="68"/>
      <c r="K470" s="67" t="s">
        <v>12747</v>
      </c>
      <c r="L470" s="71"/>
      <c r="M470" s="72">
        <v>5460.64697265625</v>
      </c>
      <c r="N470" s="72">
        <v>5099.345703125</v>
      </c>
      <c r="O470" s="73"/>
      <c r="P470" s="74"/>
      <c r="Q470" s="74"/>
      <c r="R470" s="98"/>
      <c r="S470" s="48">
        <v>1</v>
      </c>
      <c r="T470" s="48">
        <v>0</v>
      </c>
      <c r="U470" s="98"/>
      <c r="V470" s="50"/>
      <c r="W470" s="50"/>
      <c r="X470" s="50"/>
      <c r="Y470" s="50"/>
      <c r="Z470" s="49"/>
      <c r="AA470" s="69">
        <v>470</v>
      </c>
      <c r="AB4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70" s="70"/>
      <c r="AD470" s="86">
        <v>1481</v>
      </c>
      <c r="AE470" s="86">
        <v>1362</v>
      </c>
      <c r="AF470" s="86">
        <v>7318</v>
      </c>
      <c r="AG470" s="86">
        <v>5439</v>
      </c>
      <c r="AH470" s="86"/>
      <c r="AI470" s="86" t="s">
        <v>7306</v>
      </c>
      <c r="AJ470" s="86" t="s">
        <v>8202</v>
      </c>
      <c r="AK470" s="86"/>
      <c r="AL470" s="86"/>
      <c r="AM470" s="89">
        <v>43220.490243055552</v>
      </c>
      <c r="AN470" s="86" t="s">
        <v>10559</v>
      </c>
      <c r="AO470" s="93" t="s">
        <v>11027</v>
      </c>
      <c r="AP470" s="86" t="s">
        <v>65</v>
      </c>
      <c r="AQ470" s="48"/>
      <c r="AR470" s="49"/>
      <c r="AS470" s="48"/>
      <c r="AT470" s="49"/>
      <c r="AU470" s="48"/>
      <c r="AV470" s="49"/>
      <c r="AW470" s="48"/>
      <c r="AX470" s="49"/>
      <c r="AY470" s="48"/>
      <c r="AZ470" s="2"/>
      <c r="BA470" s="3"/>
      <c r="BB470" s="3"/>
      <c r="BC470" s="3"/>
      <c r="BD470" s="3"/>
    </row>
    <row r="471" spans="1:56" x14ac:dyDescent="0.25">
      <c r="A471" s="62" t="s">
        <v>430</v>
      </c>
      <c r="B471" s="63"/>
      <c r="C471" s="63"/>
      <c r="D471" s="64"/>
      <c r="E471" s="66"/>
      <c r="F471" s="109" t="s">
        <v>9393</v>
      </c>
      <c r="G471" s="63"/>
      <c r="H471" s="67"/>
      <c r="I471" s="68"/>
      <c r="J471" s="68"/>
      <c r="K471" s="67" t="s">
        <v>12748</v>
      </c>
      <c r="L471" s="71"/>
      <c r="M471" s="72">
        <v>4943.21240234375</v>
      </c>
      <c r="N471" s="72">
        <v>4568.07666015625</v>
      </c>
      <c r="O471" s="73"/>
      <c r="P471" s="74"/>
      <c r="Q471" s="74"/>
      <c r="R471" s="98"/>
      <c r="S471" s="48">
        <v>0</v>
      </c>
      <c r="T471" s="48">
        <v>1</v>
      </c>
      <c r="U471" s="98"/>
      <c r="V471" s="50"/>
      <c r="W471" s="50"/>
      <c r="X471" s="50"/>
      <c r="Y471" s="50"/>
      <c r="Z471" s="49"/>
      <c r="AA471" s="69">
        <v>471</v>
      </c>
      <c r="AB4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71" s="70"/>
      <c r="AD471" s="86">
        <v>867</v>
      </c>
      <c r="AE471" s="86">
        <v>402</v>
      </c>
      <c r="AF471" s="86">
        <v>2826</v>
      </c>
      <c r="AG471" s="86">
        <v>2550</v>
      </c>
      <c r="AH471" s="86"/>
      <c r="AI471" s="86" t="s">
        <v>7307</v>
      </c>
      <c r="AJ471" s="86" t="s">
        <v>8202</v>
      </c>
      <c r="AK471" s="86"/>
      <c r="AL471" s="86"/>
      <c r="AM471" s="89">
        <v>43153.574317129627</v>
      </c>
      <c r="AN471" s="86" t="s">
        <v>10559</v>
      </c>
      <c r="AO471" s="93" t="s">
        <v>11028</v>
      </c>
      <c r="AP471" s="86" t="s">
        <v>66</v>
      </c>
      <c r="AQ471" s="48">
        <v>0</v>
      </c>
      <c r="AR471" s="49">
        <v>0</v>
      </c>
      <c r="AS471" s="48">
        <v>0</v>
      </c>
      <c r="AT471" s="49">
        <v>0</v>
      </c>
      <c r="AU471" s="48">
        <v>0</v>
      </c>
      <c r="AV471" s="49">
        <v>0</v>
      </c>
      <c r="AW471" s="48">
        <v>26</v>
      </c>
      <c r="AX471" s="49">
        <v>100</v>
      </c>
      <c r="AY471" s="48">
        <v>26</v>
      </c>
      <c r="AZ471" s="2"/>
      <c r="BA471" s="3"/>
      <c r="BB471" s="3"/>
      <c r="BC471" s="3"/>
      <c r="BD471" s="3"/>
    </row>
    <row r="472" spans="1:56" x14ac:dyDescent="0.25">
      <c r="A472" s="62" t="s">
        <v>431</v>
      </c>
      <c r="B472" s="63"/>
      <c r="C472" s="63"/>
      <c r="D472" s="64"/>
      <c r="E472" s="66"/>
      <c r="F472" s="109" t="s">
        <v>9394</v>
      </c>
      <c r="G472" s="63"/>
      <c r="H472" s="67"/>
      <c r="I472" s="68"/>
      <c r="J472" s="68"/>
      <c r="K472" s="67" t="s">
        <v>12749</v>
      </c>
      <c r="L472" s="71"/>
      <c r="M472" s="72">
        <v>4563.9140625</v>
      </c>
      <c r="N472" s="72">
        <v>7249.38623046875</v>
      </c>
      <c r="O472" s="73"/>
      <c r="P472" s="74"/>
      <c r="Q472" s="74"/>
      <c r="R472" s="98"/>
      <c r="S472" s="48">
        <v>0</v>
      </c>
      <c r="T472" s="48">
        <v>2</v>
      </c>
      <c r="U472" s="98"/>
      <c r="V472" s="50"/>
      <c r="W472" s="50"/>
      <c r="X472" s="50"/>
      <c r="Y472" s="50"/>
      <c r="Z472" s="49"/>
      <c r="AA472" s="69">
        <v>472</v>
      </c>
      <c r="AB4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72" s="70"/>
      <c r="AD472" s="86">
        <v>81</v>
      </c>
      <c r="AE472" s="86">
        <v>40</v>
      </c>
      <c r="AF472" s="86">
        <v>189</v>
      </c>
      <c r="AG472" s="86">
        <v>473</v>
      </c>
      <c r="AH472" s="86"/>
      <c r="AI472" s="86" t="s">
        <v>7308</v>
      </c>
      <c r="AJ472" s="86" t="s">
        <v>8326</v>
      </c>
      <c r="AK472" s="86"/>
      <c r="AL472" s="86"/>
      <c r="AM472" s="89">
        <v>43949.719027777777</v>
      </c>
      <c r="AN472" s="86" t="s">
        <v>10559</v>
      </c>
      <c r="AO472" s="93" t="s">
        <v>11029</v>
      </c>
      <c r="AP472" s="86" t="s">
        <v>66</v>
      </c>
      <c r="AQ472" s="48">
        <v>0</v>
      </c>
      <c r="AR472" s="49">
        <v>0</v>
      </c>
      <c r="AS472" s="48">
        <v>0</v>
      </c>
      <c r="AT472" s="49">
        <v>0</v>
      </c>
      <c r="AU472" s="48">
        <v>0</v>
      </c>
      <c r="AV472" s="49">
        <v>0</v>
      </c>
      <c r="AW472" s="48">
        <v>42</v>
      </c>
      <c r="AX472" s="49">
        <v>100</v>
      </c>
      <c r="AY472" s="48">
        <v>42</v>
      </c>
      <c r="AZ472" s="2"/>
      <c r="BA472" s="3"/>
      <c r="BB472" s="3"/>
      <c r="BC472" s="3"/>
      <c r="BD472" s="3"/>
    </row>
    <row r="473" spans="1:56" x14ac:dyDescent="0.25">
      <c r="A473" s="62" t="s">
        <v>432</v>
      </c>
      <c r="B473" s="63"/>
      <c r="C473" s="63"/>
      <c r="D473" s="64"/>
      <c r="E473" s="66"/>
      <c r="F473" s="109" t="s">
        <v>9395</v>
      </c>
      <c r="G473" s="63"/>
      <c r="H473" s="67"/>
      <c r="I473" s="68"/>
      <c r="J473" s="68"/>
      <c r="K473" s="67" t="s">
        <v>12750</v>
      </c>
      <c r="L473" s="71"/>
      <c r="M473" s="72">
        <v>6270.4794921875</v>
      </c>
      <c r="N473" s="72">
        <v>7158.400390625</v>
      </c>
      <c r="O473" s="73"/>
      <c r="P473" s="74"/>
      <c r="Q473" s="74"/>
      <c r="R473" s="98"/>
      <c r="S473" s="48">
        <v>0</v>
      </c>
      <c r="T473" s="48">
        <v>1</v>
      </c>
      <c r="U473" s="98"/>
      <c r="V473" s="50"/>
      <c r="W473" s="50"/>
      <c r="X473" s="50"/>
      <c r="Y473" s="50"/>
      <c r="Z473" s="49"/>
      <c r="AA473" s="69">
        <v>473</v>
      </c>
      <c r="AB4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73" s="70"/>
      <c r="AD473" s="86">
        <v>50</v>
      </c>
      <c r="AE473" s="86">
        <v>18</v>
      </c>
      <c r="AF473" s="86">
        <v>4659</v>
      </c>
      <c r="AG473" s="86">
        <v>359</v>
      </c>
      <c r="AH473" s="86"/>
      <c r="AI473" s="86" t="s">
        <v>7309</v>
      </c>
      <c r="AJ473" s="86" t="s">
        <v>8204</v>
      </c>
      <c r="AK473" s="86"/>
      <c r="AL473" s="86"/>
      <c r="AM473" s="89">
        <v>43015.756238425929</v>
      </c>
      <c r="AN473" s="86" t="s">
        <v>10559</v>
      </c>
      <c r="AO473" s="93" t="s">
        <v>11030</v>
      </c>
      <c r="AP473" s="86" t="s">
        <v>66</v>
      </c>
      <c r="AQ473" s="48">
        <v>0</v>
      </c>
      <c r="AR473" s="49">
        <v>0</v>
      </c>
      <c r="AS473" s="48">
        <v>0</v>
      </c>
      <c r="AT473" s="49">
        <v>0</v>
      </c>
      <c r="AU473" s="48">
        <v>0</v>
      </c>
      <c r="AV473" s="49">
        <v>0</v>
      </c>
      <c r="AW473" s="48">
        <v>42</v>
      </c>
      <c r="AX473" s="49">
        <v>100</v>
      </c>
      <c r="AY473" s="48">
        <v>42</v>
      </c>
      <c r="AZ473" s="2"/>
      <c r="BA473" s="3"/>
      <c r="BB473" s="3"/>
      <c r="BC473" s="3"/>
      <c r="BD473" s="3"/>
    </row>
    <row r="474" spans="1:56" x14ac:dyDescent="0.25">
      <c r="A474" s="62" t="s">
        <v>433</v>
      </c>
      <c r="B474" s="63"/>
      <c r="C474" s="63"/>
      <c r="D474" s="64"/>
      <c r="E474" s="66"/>
      <c r="F474" s="109" t="s">
        <v>9396</v>
      </c>
      <c r="G474" s="63"/>
      <c r="H474" s="67"/>
      <c r="I474" s="68"/>
      <c r="J474" s="68"/>
      <c r="K474" s="67" t="s">
        <v>12751</v>
      </c>
      <c r="L474" s="71"/>
      <c r="M474" s="72">
        <v>5098.1826171875</v>
      </c>
      <c r="N474" s="72">
        <v>5055.66162109375</v>
      </c>
      <c r="O474" s="73"/>
      <c r="P474" s="74"/>
      <c r="Q474" s="74"/>
      <c r="R474" s="98"/>
      <c r="S474" s="48">
        <v>0</v>
      </c>
      <c r="T474" s="48">
        <v>2</v>
      </c>
      <c r="U474" s="98"/>
      <c r="V474" s="50"/>
      <c r="W474" s="50"/>
      <c r="X474" s="50"/>
      <c r="Y474" s="50"/>
      <c r="Z474" s="49"/>
      <c r="AA474" s="69">
        <v>474</v>
      </c>
      <c r="AB4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74" s="70"/>
      <c r="AD474" s="86">
        <v>793</v>
      </c>
      <c r="AE474" s="86">
        <v>1358</v>
      </c>
      <c r="AF474" s="86">
        <v>52254</v>
      </c>
      <c r="AG474" s="86">
        <v>59150</v>
      </c>
      <c r="AH474" s="86"/>
      <c r="AI474" s="86" t="s">
        <v>7310</v>
      </c>
      <c r="AJ474" s="86" t="s">
        <v>8369</v>
      </c>
      <c r="AK474" s="86"/>
      <c r="AL474" s="86"/>
      <c r="AM474" s="89">
        <v>43306.997199074074</v>
      </c>
      <c r="AN474" s="86" t="s">
        <v>10559</v>
      </c>
      <c r="AO474" s="93" t="s">
        <v>11031</v>
      </c>
      <c r="AP474" s="86" t="s">
        <v>66</v>
      </c>
      <c r="AQ474" s="48">
        <v>0</v>
      </c>
      <c r="AR474" s="49">
        <v>0</v>
      </c>
      <c r="AS474" s="48">
        <v>0</v>
      </c>
      <c r="AT474" s="49">
        <v>0</v>
      </c>
      <c r="AU474" s="48">
        <v>0</v>
      </c>
      <c r="AV474" s="49">
        <v>0</v>
      </c>
      <c r="AW474" s="48">
        <v>62</v>
      </c>
      <c r="AX474" s="49">
        <v>100</v>
      </c>
      <c r="AY474" s="48">
        <v>62</v>
      </c>
      <c r="AZ474" s="2"/>
      <c r="BA474" s="3"/>
      <c r="BB474" s="3"/>
      <c r="BC474" s="3"/>
      <c r="BD474" s="3"/>
    </row>
    <row r="475" spans="1:56" x14ac:dyDescent="0.25">
      <c r="A475" s="62" t="s">
        <v>1556</v>
      </c>
      <c r="B475" s="63"/>
      <c r="C475" s="63"/>
      <c r="D475" s="64"/>
      <c r="E475" s="66"/>
      <c r="F475" s="109" t="s">
        <v>9397</v>
      </c>
      <c r="G475" s="63"/>
      <c r="H475" s="67"/>
      <c r="I475" s="68"/>
      <c r="J475" s="68"/>
      <c r="K475" s="67" t="s">
        <v>12752</v>
      </c>
      <c r="L475" s="71"/>
      <c r="M475" s="72">
        <v>5129.1982421875</v>
      </c>
      <c r="N475" s="72">
        <v>5027.76416015625</v>
      </c>
      <c r="O475" s="73"/>
      <c r="P475" s="74"/>
      <c r="Q475" s="74"/>
      <c r="R475" s="98"/>
      <c r="S475" s="48">
        <v>1</v>
      </c>
      <c r="T475" s="48">
        <v>0</v>
      </c>
      <c r="U475" s="98"/>
      <c r="V475" s="50"/>
      <c r="W475" s="50"/>
      <c r="X475" s="50"/>
      <c r="Y475" s="50"/>
      <c r="Z475" s="49"/>
      <c r="AA475" s="69">
        <v>475</v>
      </c>
      <c r="AB4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75" s="70"/>
      <c r="AD475" s="86">
        <v>201</v>
      </c>
      <c r="AE475" s="86">
        <v>282</v>
      </c>
      <c r="AF475" s="86">
        <v>2026</v>
      </c>
      <c r="AG475" s="86">
        <v>5520</v>
      </c>
      <c r="AH475" s="86"/>
      <c r="AI475" s="86" t="s">
        <v>7311</v>
      </c>
      <c r="AJ475" s="86" t="s">
        <v>8211</v>
      </c>
      <c r="AK475" s="86"/>
      <c r="AL475" s="86"/>
      <c r="AM475" s="89">
        <v>43975.265763888892</v>
      </c>
      <c r="AN475" s="86" t="s">
        <v>10559</v>
      </c>
      <c r="AO475" s="93" t="s">
        <v>11032</v>
      </c>
      <c r="AP475" s="86" t="s">
        <v>65</v>
      </c>
      <c r="AQ475" s="48"/>
      <c r="AR475" s="49"/>
      <c r="AS475" s="48"/>
      <c r="AT475" s="49"/>
      <c r="AU475" s="48"/>
      <c r="AV475" s="49"/>
      <c r="AW475" s="48"/>
      <c r="AX475" s="49"/>
      <c r="AY475" s="48"/>
      <c r="AZ475" s="2"/>
      <c r="BA475" s="3"/>
      <c r="BB475" s="3"/>
      <c r="BC475" s="3"/>
      <c r="BD475" s="3"/>
    </row>
    <row r="476" spans="1:56" x14ac:dyDescent="0.25">
      <c r="A476" s="62" t="s">
        <v>434</v>
      </c>
      <c r="B476" s="63"/>
      <c r="C476" s="63"/>
      <c r="D476" s="64"/>
      <c r="E476" s="66"/>
      <c r="F476" s="109" t="s">
        <v>9398</v>
      </c>
      <c r="G476" s="63"/>
      <c r="H476" s="67"/>
      <c r="I476" s="68"/>
      <c r="J476" s="68"/>
      <c r="K476" s="67" t="s">
        <v>12753</v>
      </c>
      <c r="L476" s="71"/>
      <c r="M476" s="72">
        <v>7215.796875</v>
      </c>
      <c r="N476" s="72">
        <v>4875.32275390625</v>
      </c>
      <c r="O476" s="73"/>
      <c r="P476" s="74"/>
      <c r="Q476" s="74"/>
      <c r="R476" s="98"/>
      <c r="S476" s="48">
        <v>0</v>
      </c>
      <c r="T476" s="48">
        <v>1</v>
      </c>
      <c r="U476" s="98"/>
      <c r="V476" s="50"/>
      <c r="W476" s="50"/>
      <c r="X476" s="50"/>
      <c r="Y476" s="50"/>
      <c r="Z476" s="49"/>
      <c r="AA476" s="69">
        <v>476</v>
      </c>
      <c r="AB4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76" s="70"/>
      <c r="AD476" s="86">
        <v>895</v>
      </c>
      <c r="AE476" s="86">
        <v>37</v>
      </c>
      <c r="AF476" s="86">
        <v>4571</v>
      </c>
      <c r="AG476" s="86">
        <v>2804</v>
      </c>
      <c r="AH476" s="86"/>
      <c r="AI476" s="86" t="s">
        <v>7312</v>
      </c>
      <c r="AJ476" s="86"/>
      <c r="AK476" s="86"/>
      <c r="AL476" s="86"/>
      <c r="AM476" s="89">
        <v>44025.463645833333</v>
      </c>
      <c r="AN476" s="86" t="s">
        <v>10559</v>
      </c>
      <c r="AO476" s="93" t="s">
        <v>11033</v>
      </c>
      <c r="AP476" s="86" t="s">
        <v>66</v>
      </c>
      <c r="AQ476" s="48">
        <v>0</v>
      </c>
      <c r="AR476" s="49">
        <v>0</v>
      </c>
      <c r="AS476" s="48">
        <v>0</v>
      </c>
      <c r="AT476" s="49">
        <v>0</v>
      </c>
      <c r="AU476" s="48">
        <v>0</v>
      </c>
      <c r="AV476" s="49">
        <v>0</v>
      </c>
      <c r="AW476" s="48">
        <v>32</v>
      </c>
      <c r="AX476" s="49">
        <v>100</v>
      </c>
      <c r="AY476" s="48">
        <v>32</v>
      </c>
      <c r="AZ476" s="2"/>
      <c r="BA476" s="3"/>
      <c r="BB476" s="3"/>
      <c r="BC476" s="3"/>
      <c r="BD476" s="3"/>
    </row>
    <row r="477" spans="1:56" x14ac:dyDescent="0.25">
      <c r="A477" s="62" t="s">
        <v>435</v>
      </c>
      <c r="B477" s="63"/>
      <c r="C477" s="63"/>
      <c r="D477" s="64"/>
      <c r="E477" s="66"/>
      <c r="F477" s="109" t="s">
        <v>9399</v>
      </c>
      <c r="G477" s="63"/>
      <c r="H477" s="67"/>
      <c r="I477" s="68"/>
      <c r="J477" s="68"/>
      <c r="K477" s="67" t="s">
        <v>12754</v>
      </c>
      <c r="L477" s="71"/>
      <c r="M477" s="72">
        <v>3582.11328125</v>
      </c>
      <c r="N477" s="72">
        <v>6044.51904296875</v>
      </c>
      <c r="O477" s="73"/>
      <c r="P477" s="74"/>
      <c r="Q477" s="74"/>
      <c r="R477" s="98"/>
      <c r="S477" s="48">
        <v>0</v>
      </c>
      <c r="T477" s="48">
        <v>1</v>
      </c>
      <c r="U477" s="98"/>
      <c r="V477" s="50"/>
      <c r="W477" s="50"/>
      <c r="X477" s="50"/>
      <c r="Y477" s="50"/>
      <c r="Z477" s="49"/>
      <c r="AA477" s="69">
        <v>477</v>
      </c>
      <c r="AB4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77" s="70"/>
      <c r="AD477" s="86">
        <v>775</v>
      </c>
      <c r="AE477" s="86">
        <v>338</v>
      </c>
      <c r="AF477" s="86">
        <v>8456</v>
      </c>
      <c r="AG477" s="86">
        <v>11038</v>
      </c>
      <c r="AH477" s="86"/>
      <c r="AI477" s="86" t="s">
        <v>7313</v>
      </c>
      <c r="AJ477" s="86" t="s">
        <v>8370</v>
      </c>
      <c r="AK477" s="86"/>
      <c r="AL477" s="86"/>
      <c r="AM477" s="89">
        <v>43680.171365740738</v>
      </c>
      <c r="AN477" s="86" t="s">
        <v>10559</v>
      </c>
      <c r="AO477" s="93" t="s">
        <v>11034</v>
      </c>
      <c r="AP477" s="86" t="s">
        <v>66</v>
      </c>
      <c r="AQ477" s="48">
        <v>0</v>
      </c>
      <c r="AR477" s="49">
        <v>0</v>
      </c>
      <c r="AS477" s="48">
        <v>0</v>
      </c>
      <c r="AT477" s="49">
        <v>0</v>
      </c>
      <c r="AU477" s="48">
        <v>0</v>
      </c>
      <c r="AV477" s="49">
        <v>0</v>
      </c>
      <c r="AW477" s="48">
        <v>44</v>
      </c>
      <c r="AX477" s="49">
        <v>100</v>
      </c>
      <c r="AY477" s="48">
        <v>44</v>
      </c>
      <c r="AZ477" s="2"/>
      <c r="BA477" s="3"/>
      <c r="BB477" s="3"/>
      <c r="BC477" s="3"/>
      <c r="BD477" s="3"/>
    </row>
    <row r="478" spans="1:56" x14ac:dyDescent="0.25">
      <c r="A478" s="62" t="s">
        <v>436</v>
      </c>
      <c r="B478" s="63"/>
      <c r="C478" s="63"/>
      <c r="D478" s="64"/>
      <c r="E478" s="66"/>
      <c r="F478" s="109" t="s">
        <v>9400</v>
      </c>
      <c r="G478" s="63"/>
      <c r="H478" s="67"/>
      <c r="I478" s="68"/>
      <c r="J478" s="68"/>
      <c r="K478" s="67" t="s">
        <v>12755</v>
      </c>
      <c r="L478" s="71"/>
      <c r="M478" s="72">
        <v>5992.54638671875</v>
      </c>
      <c r="N478" s="72">
        <v>4587.2666015625</v>
      </c>
      <c r="O478" s="73"/>
      <c r="P478" s="74"/>
      <c r="Q478" s="74"/>
      <c r="R478" s="98"/>
      <c r="S478" s="48">
        <v>0</v>
      </c>
      <c r="T478" s="48">
        <v>1</v>
      </c>
      <c r="U478" s="98"/>
      <c r="V478" s="50"/>
      <c r="W478" s="50"/>
      <c r="X478" s="50"/>
      <c r="Y478" s="50"/>
      <c r="Z478" s="49"/>
      <c r="AA478" s="69">
        <v>478</v>
      </c>
      <c r="AB4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78" s="70"/>
      <c r="AD478" s="86">
        <v>764</v>
      </c>
      <c r="AE478" s="86">
        <v>432</v>
      </c>
      <c r="AF478" s="86">
        <v>4373</v>
      </c>
      <c r="AG478" s="86">
        <v>13781</v>
      </c>
      <c r="AH478" s="86"/>
      <c r="AI478" s="86" t="s">
        <v>7314</v>
      </c>
      <c r="AJ478" s="86" t="s">
        <v>8323</v>
      </c>
      <c r="AK478" s="86"/>
      <c r="AL478" s="86"/>
      <c r="AM478" s="89">
        <v>43832.614918981482</v>
      </c>
      <c r="AN478" s="86" t="s">
        <v>10559</v>
      </c>
      <c r="AO478" s="93" t="s">
        <v>11035</v>
      </c>
      <c r="AP478" s="86" t="s">
        <v>66</v>
      </c>
      <c r="AQ478" s="48">
        <v>0</v>
      </c>
      <c r="AR478" s="49">
        <v>0</v>
      </c>
      <c r="AS478" s="48">
        <v>0</v>
      </c>
      <c r="AT478" s="49">
        <v>0</v>
      </c>
      <c r="AU478" s="48">
        <v>0</v>
      </c>
      <c r="AV478" s="49">
        <v>0</v>
      </c>
      <c r="AW478" s="48">
        <v>26</v>
      </c>
      <c r="AX478" s="49">
        <v>100</v>
      </c>
      <c r="AY478" s="48">
        <v>26</v>
      </c>
      <c r="AZ478" s="2"/>
      <c r="BA478" s="3"/>
      <c r="BB478" s="3"/>
      <c r="BC478" s="3"/>
      <c r="BD478" s="3"/>
    </row>
    <row r="479" spans="1:56" x14ac:dyDescent="0.25">
      <c r="A479" s="62" t="s">
        <v>437</v>
      </c>
      <c r="B479" s="63"/>
      <c r="C479" s="63"/>
      <c r="D479" s="64"/>
      <c r="E479" s="66"/>
      <c r="F479" s="109" t="s">
        <v>9401</v>
      </c>
      <c r="G479" s="63"/>
      <c r="H479" s="67"/>
      <c r="I479" s="68"/>
      <c r="J479" s="68"/>
      <c r="K479" s="67" t="s">
        <v>12756</v>
      </c>
      <c r="L479" s="71"/>
      <c r="M479" s="72">
        <v>3915.962158203125</v>
      </c>
      <c r="N479" s="72">
        <v>6503.2099609375</v>
      </c>
      <c r="O479" s="73"/>
      <c r="P479" s="74"/>
      <c r="Q479" s="74"/>
      <c r="R479" s="98"/>
      <c r="S479" s="48">
        <v>0</v>
      </c>
      <c r="T479" s="48">
        <v>1</v>
      </c>
      <c r="U479" s="98"/>
      <c r="V479" s="50"/>
      <c r="W479" s="50"/>
      <c r="X479" s="50"/>
      <c r="Y479" s="50"/>
      <c r="Z479" s="49"/>
      <c r="AA479" s="69">
        <v>479</v>
      </c>
      <c r="AB4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79" s="70"/>
      <c r="AD479" s="86">
        <v>27</v>
      </c>
      <c r="AE479" s="86">
        <v>5</v>
      </c>
      <c r="AF479" s="86">
        <v>262</v>
      </c>
      <c r="AG479" s="86">
        <v>289</v>
      </c>
      <c r="AH479" s="86"/>
      <c r="AI479" s="86"/>
      <c r="AJ479" s="86"/>
      <c r="AK479" s="86"/>
      <c r="AL479" s="86"/>
      <c r="AM479" s="89">
        <v>44074.61445601852</v>
      </c>
      <c r="AN479" s="86" t="s">
        <v>10559</v>
      </c>
      <c r="AO479" s="93" t="s">
        <v>11036</v>
      </c>
      <c r="AP479" s="86" t="s">
        <v>66</v>
      </c>
      <c r="AQ479" s="48">
        <v>0</v>
      </c>
      <c r="AR479" s="49">
        <v>0</v>
      </c>
      <c r="AS479" s="48">
        <v>0</v>
      </c>
      <c r="AT479" s="49">
        <v>0</v>
      </c>
      <c r="AU479" s="48">
        <v>0</v>
      </c>
      <c r="AV479" s="49">
        <v>0</v>
      </c>
      <c r="AW479" s="48">
        <v>45</v>
      </c>
      <c r="AX479" s="49">
        <v>100</v>
      </c>
      <c r="AY479" s="48">
        <v>45</v>
      </c>
      <c r="AZ479" s="2"/>
      <c r="BA479" s="3"/>
      <c r="BB479" s="3"/>
      <c r="BC479" s="3"/>
      <c r="BD479" s="3"/>
    </row>
    <row r="480" spans="1:56" x14ac:dyDescent="0.25">
      <c r="A480" s="62" t="s">
        <v>438</v>
      </c>
      <c r="B480" s="63"/>
      <c r="C480" s="63"/>
      <c r="D480" s="64"/>
      <c r="E480" s="66"/>
      <c r="F480" s="109" t="s">
        <v>9402</v>
      </c>
      <c r="G480" s="63"/>
      <c r="H480" s="67"/>
      <c r="I480" s="68"/>
      <c r="J480" s="68"/>
      <c r="K480" s="67" t="s">
        <v>12757</v>
      </c>
      <c r="L480" s="71"/>
      <c r="M480" s="72">
        <v>6823.38623046875</v>
      </c>
      <c r="N480" s="72">
        <v>6440.5224609375</v>
      </c>
      <c r="O480" s="73"/>
      <c r="P480" s="74"/>
      <c r="Q480" s="74"/>
      <c r="R480" s="98"/>
      <c r="S480" s="48">
        <v>0</v>
      </c>
      <c r="T480" s="48">
        <v>2</v>
      </c>
      <c r="U480" s="98"/>
      <c r="V480" s="50"/>
      <c r="W480" s="50"/>
      <c r="X480" s="50"/>
      <c r="Y480" s="50"/>
      <c r="Z480" s="49"/>
      <c r="AA480" s="69">
        <v>480</v>
      </c>
      <c r="AB4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80" s="70"/>
      <c r="AD480" s="86">
        <v>692</v>
      </c>
      <c r="AE480" s="86">
        <v>206</v>
      </c>
      <c r="AF480" s="86">
        <v>8251</v>
      </c>
      <c r="AG480" s="86">
        <v>23</v>
      </c>
      <c r="AH480" s="86"/>
      <c r="AI480" s="86" t="s">
        <v>7315</v>
      </c>
      <c r="AJ480" s="86"/>
      <c r="AK480" s="86"/>
      <c r="AL480" s="86"/>
      <c r="AM480" s="89">
        <v>44037.247615740744</v>
      </c>
      <c r="AN480" s="86" t="s">
        <v>10559</v>
      </c>
      <c r="AO480" s="93" t="s">
        <v>11037</v>
      </c>
      <c r="AP480" s="86" t="s">
        <v>66</v>
      </c>
      <c r="AQ480" s="48">
        <v>0</v>
      </c>
      <c r="AR480" s="49">
        <v>0</v>
      </c>
      <c r="AS480" s="48">
        <v>0</v>
      </c>
      <c r="AT480" s="49">
        <v>0</v>
      </c>
      <c r="AU480" s="48">
        <v>0</v>
      </c>
      <c r="AV480" s="49">
        <v>0</v>
      </c>
      <c r="AW480" s="48">
        <v>84</v>
      </c>
      <c r="AX480" s="49">
        <v>100</v>
      </c>
      <c r="AY480" s="48">
        <v>84</v>
      </c>
      <c r="AZ480" s="2"/>
      <c r="BA480" s="3"/>
      <c r="BB480" s="3"/>
      <c r="BC480" s="3"/>
      <c r="BD480" s="3"/>
    </row>
    <row r="481" spans="1:56" x14ac:dyDescent="0.25">
      <c r="A481" s="62" t="s">
        <v>439</v>
      </c>
      <c r="B481" s="63"/>
      <c r="C481" s="63"/>
      <c r="D481" s="64"/>
      <c r="E481" s="66"/>
      <c r="F481" s="109" t="s">
        <v>9403</v>
      </c>
      <c r="G481" s="63"/>
      <c r="H481" s="67"/>
      <c r="I481" s="68"/>
      <c r="J481" s="68"/>
      <c r="K481" s="67" t="s">
        <v>12758</v>
      </c>
      <c r="L481" s="71"/>
      <c r="M481" s="72">
        <v>3632.09375</v>
      </c>
      <c r="N481" s="72">
        <v>6438.11279296875</v>
      </c>
      <c r="O481" s="73"/>
      <c r="P481" s="74"/>
      <c r="Q481" s="74"/>
      <c r="R481" s="98"/>
      <c r="S481" s="48">
        <v>0</v>
      </c>
      <c r="T481" s="48">
        <v>2</v>
      </c>
      <c r="U481" s="98"/>
      <c r="V481" s="50"/>
      <c r="W481" s="50"/>
      <c r="X481" s="50"/>
      <c r="Y481" s="50"/>
      <c r="Z481" s="49"/>
      <c r="AA481" s="69">
        <v>481</v>
      </c>
      <c r="AB4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81" s="70"/>
      <c r="AD481" s="86">
        <v>12</v>
      </c>
      <c r="AE481" s="86">
        <v>2</v>
      </c>
      <c r="AF481" s="86">
        <v>103</v>
      </c>
      <c r="AG481" s="86">
        <v>22</v>
      </c>
      <c r="AH481" s="86"/>
      <c r="AI481" s="86"/>
      <c r="AJ481" s="86" t="s">
        <v>8204</v>
      </c>
      <c r="AK481" s="86"/>
      <c r="AL481" s="86"/>
      <c r="AM481" s="89">
        <v>44077.557997685188</v>
      </c>
      <c r="AN481" s="86" t="s">
        <v>10559</v>
      </c>
      <c r="AO481" s="93" t="s">
        <v>11038</v>
      </c>
      <c r="AP481" s="86" t="s">
        <v>66</v>
      </c>
      <c r="AQ481" s="48">
        <v>0</v>
      </c>
      <c r="AR481" s="49">
        <v>0</v>
      </c>
      <c r="AS481" s="48">
        <v>0</v>
      </c>
      <c r="AT481" s="49">
        <v>0</v>
      </c>
      <c r="AU481" s="48">
        <v>0</v>
      </c>
      <c r="AV481" s="49">
        <v>0</v>
      </c>
      <c r="AW481" s="48">
        <v>38</v>
      </c>
      <c r="AX481" s="49">
        <v>100</v>
      </c>
      <c r="AY481" s="48">
        <v>38</v>
      </c>
      <c r="AZ481" s="2"/>
      <c r="BA481" s="3"/>
      <c r="BB481" s="3"/>
      <c r="BC481" s="3"/>
      <c r="BD481" s="3"/>
    </row>
    <row r="482" spans="1:56" x14ac:dyDescent="0.25">
      <c r="A482" s="62" t="s">
        <v>1557</v>
      </c>
      <c r="B482" s="63"/>
      <c r="C482" s="63"/>
      <c r="D482" s="64"/>
      <c r="E482" s="66"/>
      <c r="F482" s="109" t="s">
        <v>9404</v>
      </c>
      <c r="G482" s="63"/>
      <c r="H482" s="67"/>
      <c r="I482" s="68"/>
      <c r="J482" s="68"/>
      <c r="K482" s="67" t="s">
        <v>12759</v>
      </c>
      <c r="L482" s="71"/>
      <c r="M482" s="72">
        <v>2517.017578125</v>
      </c>
      <c r="N482" s="72">
        <v>5132.7060546875</v>
      </c>
      <c r="O482" s="73"/>
      <c r="P482" s="74"/>
      <c r="Q482" s="74"/>
      <c r="R482" s="98"/>
      <c r="S482" s="48">
        <v>2</v>
      </c>
      <c r="T482" s="48">
        <v>0</v>
      </c>
      <c r="U482" s="98"/>
      <c r="V482" s="50"/>
      <c r="W482" s="50"/>
      <c r="X482" s="50"/>
      <c r="Y482" s="50"/>
      <c r="Z482" s="49"/>
      <c r="AA482" s="69">
        <v>482</v>
      </c>
      <c r="AB4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82" s="70"/>
      <c r="AD482" s="86">
        <v>1457</v>
      </c>
      <c r="AE482" s="86">
        <v>1163</v>
      </c>
      <c r="AF482" s="86">
        <v>183</v>
      </c>
      <c r="AG482" s="86">
        <v>986</v>
      </c>
      <c r="AH482" s="86"/>
      <c r="AI482" s="86" t="s">
        <v>7316</v>
      </c>
      <c r="AJ482" s="86"/>
      <c r="AK482" s="86"/>
      <c r="AL482" s="86"/>
      <c r="AM482" s="89">
        <v>44038.692372685182</v>
      </c>
      <c r="AN482" s="86" t="s">
        <v>10559</v>
      </c>
      <c r="AO482" s="93" t="s">
        <v>11039</v>
      </c>
      <c r="AP482" s="86" t="s">
        <v>65</v>
      </c>
      <c r="AQ482" s="48"/>
      <c r="AR482" s="49"/>
      <c r="AS482" s="48"/>
      <c r="AT482" s="49"/>
      <c r="AU482" s="48"/>
      <c r="AV482" s="49"/>
      <c r="AW482" s="48"/>
      <c r="AX482" s="49"/>
      <c r="AY482" s="48"/>
      <c r="AZ482" s="2"/>
      <c r="BA482" s="3"/>
      <c r="BB482" s="3"/>
      <c r="BC482" s="3"/>
      <c r="BD482" s="3"/>
    </row>
    <row r="483" spans="1:56" x14ac:dyDescent="0.25">
      <c r="A483" s="62" t="s">
        <v>440</v>
      </c>
      <c r="B483" s="63"/>
      <c r="C483" s="63"/>
      <c r="D483" s="64"/>
      <c r="E483" s="66"/>
      <c r="F483" s="109" t="s">
        <v>9405</v>
      </c>
      <c r="G483" s="63"/>
      <c r="H483" s="67"/>
      <c r="I483" s="68"/>
      <c r="J483" s="68"/>
      <c r="K483" s="67" t="s">
        <v>12760</v>
      </c>
      <c r="L483" s="71"/>
      <c r="M483" s="72">
        <v>7098.7177734375</v>
      </c>
      <c r="N483" s="72">
        <v>3770.685546875</v>
      </c>
      <c r="O483" s="73"/>
      <c r="P483" s="74"/>
      <c r="Q483" s="74"/>
      <c r="R483" s="98"/>
      <c r="S483" s="48">
        <v>0</v>
      </c>
      <c r="T483" s="48">
        <v>1</v>
      </c>
      <c r="U483" s="98"/>
      <c r="V483" s="50"/>
      <c r="W483" s="50"/>
      <c r="X483" s="50"/>
      <c r="Y483" s="50"/>
      <c r="Z483" s="49"/>
      <c r="AA483" s="69">
        <v>483</v>
      </c>
      <c r="AB4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83" s="70"/>
      <c r="AD483" s="86">
        <v>121</v>
      </c>
      <c r="AE483" s="86">
        <v>138</v>
      </c>
      <c r="AF483" s="86">
        <v>9089</v>
      </c>
      <c r="AG483" s="86">
        <v>7521</v>
      </c>
      <c r="AH483" s="86"/>
      <c r="AI483" s="86" t="s">
        <v>7317</v>
      </c>
      <c r="AJ483" s="86" t="s">
        <v>8207</v>
      </c>
      <c r="AK483" s="86"/>
      <c r="AL483" s="86"/>
      <c r="AM483" s="89">
        <v>42820.08934027778</v>
      </c>
      <c r="AN483" s="86" t="s">
        <v>10559</v>
      </c>
      <c r="AO483" s="93" t="s">
        <v>11040</v>
      </c>
      <c r="AP483" s="86" t="s">
        <v>66</v>
      </c>
      <c r="AQ483" s="48">
        <v>0</v>
      </c>
      <c r="AR483" s="49">
        <v>0</v>
      </c>
      <c r="AS483" s="48">
        <v>0</v>
      </c>
      <c r="AT483" s="49">
        <v>0</v>
      </c>
      <c r="AU483" s="48">
        <v>0</v>
      </c>
      <c r="AV483" s="49">
        <v>0</v>
      </c>
      <c r="AW483" s="48">
        <v>26</v>
      </c>
      <c r="AX483" s="49">
        <v>100</v>
      </c>
      <c r="AY483" s="48">
        <v>26</v>
      </c>
      <c r="AZ483" s="2"/>
      <c r="BA483" s="3"/>
      <c r="BB483" s="3"/>
      <c r="BC483" s="3"/>
      <c r="BD483" s="3"/>
    </row>
    <row r="484" spans="1:56" x14ac:dyDescent="0.25">
      <c r="A484" s="62" t="s">
        <v>441</v>
      </c>
      <c r="B484" s="63"/>
      <c r="C484" s="63"/>
      <c r="D484" s="64"/>
      <c r="E484" s="66"/>
      <c r="F484" s="109" t="s">
        <v>9406</v>
      </c>
      <c r="G484" s="63"/>
      <c r="H484" s="67"/>
      <c r="I484" s="68"/>
      <c r="J484" s="68"/>
      <c r="K484" s="67" t="s">
        <v>12761</v>
      </c>
      <c r="L484" s="71"/>
      <c r="M484" s="72">
        <v>6951.69287109375</v>
      </c>
      <c r="N484" s="72">
        <v>6388.5234375</v>
      </c>
      <c r="O484" s="73"/>
      <c r="P484" s="74"/>
      <c r="Q484" s="74"/>
      <c r="R484" s="98"/>
      <c r="S484" s="48">
        <v>0</v>
      </c>
      <c r="T484" s="48">
        <v>1</v>
      </c>
      <c r="U484" s="98"/>
      <c r="V484" s="50"/>
      <c r="W484" s="50"/>
      <c r="X484" s="50"/>
      <c r="Y484" s="50"/>
      <c r="Z484" s="49"/>
      <c r="AA484" s="69">
        <v>484</v>
      </c>
      <c r="AB4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84" s="70"/>
      <c r="AD484" s="86">
        <v>555</v>
      </c>
      <c r="AE484" s="86">
        <v>593</v>
      </c>
      <c r="AF484" s="86">
        <v>1316</v>
      </c>
      <c r="AG484" s="86">
        <v>2844</v>
      </c>
      <c r="AH484" s="86"/>
      <c r="AI484" s="86" t="s">
        <v>7318</v>
      </c>
      <c r="AJ484" s="86" t="s">
        <v>8371</v>
      </c>
      <c r="AK484" s="86"/>
      <c r="AL484" s="86"/>
      <c r="AM484" s="89">
        <v>42143.493634259263</v>
      </c>
      <c r="AN484" s="86" t="s">
        <v>10559</v>
      </c>
      <c r="AO484" s="93" t="s">
        <v>11041</v>
      </c>
      <c r="AP484" s="86" t="s">
        <v>66</v>
      </c>
      <c r="AQ484" s="48">
        <v>0</v>
      </c>
      <c r="AR484" s="49">
        <v>0</v>
      </c>
      <c r="AS484" s="48">
        <v>0</v>
      </c>
      <c r="AT484" s="49">
        <v>0</v>
      </c>
      <c r="AU484" s="48">
        <v>0</v>
      </c>
      <c r="AV484" s="49">
        <v>0</v>
      </c>
      <c r="AW484" s="48">
        <v>49</v>
      </c>
      <c r="AX484" s="49">
        <v>100</v>
      </c>
      <c r="AY484" s="48">
        <v>49</v>
      </c>
      <c r="AZ484" s="2"/>
      <c r="BA484" s="3"/>
      <c r="BB484" s="3"/>
      <c r="BC484" s="3"/>
      <c r="BD484" s="3"/>
    </row>
    <row r="485" spans="1:56" x14ac:dyDescent="0.25">
      <c r="A485" s="62" t="s">
        <v>442</v>
      </c>
      <c r="B485" s="63"/>
      <c r="C485" s="63"/>
      <c r="D485" s="64"/>
      <c r="E485" s="66"/>
      <c r="F485" s="109" t="s">
        <v>9407</v>
      </c>
      <c r="G485" s="63"/>
      <c r="H485" s="67"/>
      <c r="I485" s="68"/>
      <c r="J485" s="68"/>
      <c r="K485" s="67" t="s">
        <v>12762</v>
      </c>
      <c r="L485" s="71"/>
      <c r="M485" s="72">
        <v>7258.4970703125</v>
      </c>
      <c r="N485" s="72">
        <v>4789.7490234375</v>
      </c>
      <c r="O485" s="73"/>
      <c r="P485" s="74"/>
      <c r="Q485" s="74"/>
      <c r="R485" s="98"/>
      <c r="S485" s="48">
        <v>0</v>
      </c>
      <c r="T485" s="48">
        <v>1</v>
      </c>
      <c r="U485" s="98"/>
      <c r="V485" s="50"/>
      <c r="W485" s="50"/>
      <c r="X485" s="50"/>
      <c r="Y485" s="50"/>
      <c r="Z485" s="49"/>
      <c r="AA485" s="69">
        <v>485</v>
      </c>
      <c r="AB4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85" s="70"/>
      <c r="AD485" s="86">
        <v>211</v>
      </c>
      <c r="AE485" s="86">
        <v>35</v>
      </c>
      <c r="AF485" s="86">
        <v>62</v>
      </c>
      <c r="AG485" s="86">
        <v>131</v>
      </c>
      <c r="AH485" s="86"/>
      <c r="AI485" s="86"/>
      <c r="AJ485" s="86" t="s">
        <v>8372</v>
      </c>
      <c r="AK485" s="93" t="s">
        <v>8793</v>
      </c>
      <c r="AL485" s="86"/>
      <c r="AM485" s="89">
        <v>44054.416597222225</v>
      </c>
      <c r="AN485" s="86" t="s">
        <v>10559</v>
      </c>
      <c r="AO485" s="93" t="s">
        <v>11042</v>
      </c>
      <c r="AP485" s="86" t="s">
        <v>66</v>
      </c>
      <c r="AQ485" s="48">
        <v>0</v>
      </c>
      <c r="AR485" s="49">
        <v>0</v>
      </c>
      <c r="AS485" s="48">
        <v>0</v>
      </c>
      <c r="AT485" s="49">
        <v>0</v>
      </c>
      <c r="AU485" s="48">
        <v>0</v>
      </c>
      <c r="AV485" s="49">
        <v>0</v>
      </c>
      <c r="AW485" s="48">
        <v>33</v>
      </c>
      <c r="AX485" s="49">
        <v>100</v>
      </c>
      <c r="AY485" s="48">
        <v>33</v>
      </c>
      <c r="AZ485" s="2"/>
      <c r="BA485" s="3"/>
      <c r="BB485" s="3"/>
      <c r="BC485" s="3"/>
      <c r="BD485" s="3"/>
    </row>
    <row r="486" spans="1:56" x14ac:dyDescent="0.25">
      <c r="A486" s="62" t="s">
        <v>443</v>
      </c>
      <c r="B486" s="63"/>
      <c r="C486" s="63"/>
      <c r="D486" s="64"/>
      <c r="E486" s="66"/>
      <c r="F486" s="109" t="s">
        <v>9408</v>
      </c>
      <c r="G486" s="63"/>
      <c r="H486" s="67"/>
      <c r="I486" s="68"/>
      <c r="J486" s="68"/>
      <c r="K486" s="67" t="s">
        <v>12763</v>
      </c>
      <c r="L486" s="71"/>
      <c r="M486" s="72">
        <v>5920.490234375</v>
      </c>
      <c r="N486" s="72">
        <v>5614.46728515625</v>
      </c>
      <c r="O486" s="73"/>
      <c r="P486" s="74"/>
      <c r="Q486" s="74"/>
      <c r="R486" s="98"/>
      <c r="S486" s="48">
        <v>0</v>
      </c>
      <c r="T486" s="48">
        <v>1</v>
      </c>
      <c r="U486" s="98"/>
      <c r="V486" s="50"/>
      <c r="W486" s="50"/>
      <c r="X486" s="50"/>
      <c r="Y486" s="50"/>
      <c r="Z486" s="49"/>
      <c r="AA486" s="69">
        <v>486</v>
      </c>
      <c r="AB4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86" s="70"/>
      <c r="AD486" s="86">
        <v>364</v>
      </c>
      <c r="AE486" s="86">
        <v>180</v>
      </c>
      <c r="AF486" s="86">
        <v>7728</v>
      </c>
      <c r="AG486" s="86">
        <v>7468</v>
      </c>
      <c r="AH486" s="86"/>
      <c r="AI486" s="86">
        <v>200</v>
      </c>
      <c r="AJ486" s="86"/>
      <c r="AK486" s="86"/>
      <c r="AL486" s="86"/>
      <c r="AM486" s="89">
        <v>44006.437731481485</v>
      </c>
      <c r="AN486" s="86" t="s">
        <v>10559</v>
      </c>
      <c r="AO486" s="93" t="s">
        <v>11043</v>
      </c>
      <c r="AP486" s="86" t="s">
        <v>66</v>
      </c>
      <c r="AQ486" s="48">
        <v>0</v>
      </c>
      <c r="AR486" s="49">
        <v>0</v>
      </c>
      <c r="AS486" s="48">
        <v>0</v>
      </c>
      <c r="AT486" s="49">
        <v>0</v>
      </c>
      <c r="AU486" s="48">
        <v>0</v>
      </c>
      <c r="AV486" s="49">
        <v>0</v>
      </c>
      <c r="AW486" s="48">
        <v>44</v>
      </c>
      <c r="AX486" s="49">
        <v>100</v>
      </c>
      <c r="AY486" s="48">
        <v>44</v>
      </c>
      <c r="AZ486" s="2"/>
      <c r="BA486" s="3"/>
      <c r="BB486" s="3"/>
      <c r="BC486" s="3"/>
      <c r="BD486" s="3"/>
    </row>
    <row r="487" spans="1:56" x14ac:dyDescent="0.25">
      <c r="A487" s="62" t="s">
        <v>444</v>
      </c>
      <c r="B487" s="63"/>
      <c r="C487" s="63"/>
      <c r="D487" s="64"/>
      <c r="E487" s="66"/>
      <c r="F487" s="109" t="s">
        <v>9409</v>
      </c>
      <c r="G487" s="63"/>
      <c r="H487" s="67"/>
      <c r="I487" s="68"/>
      <c r="J487" s="68"/>
      <c r="K487" s="67" t="s">
        <v>12764</v>
      </c>
      <c r="L487" s="71"/>
      <c r="M487" s="72">
        <v>5618.08349609375</v>
      </c>
      <c r="N487" s="72">
        <v>4843.89013671875</v>
      </c>
      <c r="O487" s="73"/>
      <c r="P487" s="74"/>
      <c r="Q487" s="74"/>
      <c r="R487" s="98"/>
      <c r="S487" s="48">
        <v>0</v>
      </c>
      <c r="T487" s="48">
        <v>1</v>
      </c>
      <c r="U487" s="98"/>
      <c r="V487" s="50"/>
      <c r="W487" s="50"/>
      <c r="X487" s="50"/>
      <c r="Y487" s="50"/>
      <c r="Z487" s="49"/>
      <c r="AA487" s="69">
        <v>487</v>
      </c>
      <c r="AB4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87" s="70"/>
      <c r="AD487" s="86">
        <v>8639</v>
      </c>
      <c r="AE487" s="86">
        <v>8409</v>
      </c>
      <c r="AF487" s="86">
        <v>33642</v>
      </c>
      <c r="AG487" s="86">
        <v>41637</v>
      </c>
      <c r="AH487" s="86"/>
      <c r="AI487" s="86" t="s">
        <v>7319</v>
      </c>
      <c r="AJ487" s="86"/>
      <c r="AK487" s="86"/>
      <c r="AL487" s="86"/>
      <c r="AM487" s="89">
        <v>43834.649375000001</v>
      </c>
      <c r="AN487" s="86" t="s">
        <v>10559</v>
      </c>
      <c r="AO487" s="93" t="s">
        <v>11044</v>
      </c>
      <c r="AP487" s="86" t="s">
        <v>66</v>
      </c>
      <c r="AQ487" s="48">
        <v>0</v>
      </c>
      <c r="AR487" s="49">
        <v>0</v>
      </c>
      <c r="AS487" s="48">
        <v>0</v>
      </c>
      <c r="AT487" s="49">
        <v>0</v>
      </c>
      <c r="AU487" s="48">
        <v>0</v>
      </c>
      <c r="AV487" s="49">
        <v>0</v>
      </c>
      <c r="AW487" s="48">
        <v>3</v>
      </c>
      <c r="AX487" s="49">
        <v>100</v>
      </c>
      <c r="AY487" s="48">
        <v>3</v>
      </c>
      <c r="AZ487" s="2"/>
      <c r="BA487" s="3"/>
      <c r="BB487" s="3"/>
      <c r="BC487" s="3"/>
      <c r="BD487" s="3"/>
    </row>
    <row r="488" spans="1:56" x14ac:dyDescent="0.25">
      <c r="A488" s="62" t="s">
        <v>1558</v>
      </c>
      <c r="B488" s="63"/>
      <c r="C488" s="63"/>
      <c r="D488" s="64"/>
      <c r="E488" s="66"/>
      <c r="F488" s="109" t="s">
        <v>9410</v>
      </c>
      <c r="G488" s="63"/>
      <c r="H488" s="67"/>
      <c r="I488" s="68"/>
      <c r="J488" s="68"/>
      <c r="K488" s="67" t="s">
        <v>12765</v>
      </c>
      <c r="L488" s="71"/>
      <c r="M488" s="72">
        <v>5581.61767578125</v>
      </c>
      <c r="N488" s="72">
        <v>4821.28662109375</v>
      </c>
      <c r="O488" s="73"/>
      <c r="P488" s="74"/>
      <c r="Q488" s="74"/>
      <c r="R488" s="98"/>
      <c r="S488" s="48">
        <v>1</v>
      </c>
      <c r="T488" s="48">
        <v>0</v>
      </c>
      <c r="U488" s="98"/>
      <c r="V488" s="50"/>
      <c r="W488" s="50"/>
      <c r="X488" s="50"/>
      <c r="Y488" s="50"/>
      <c r="Z488" s="49"/>
      <c r="AA488" s="69">
        <v>488</v>
      </c>
      <c r="AB4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88" s="70"/>
      <c r="AD488" s="86">
        <v>226</v>
      </c>
      <c r="AE488" s="86">
        <v>46</v>
      </c>
      <c r="AF488" s="86">
        <v>443</v>
      </c>
      <c r="AG488" s="86">
        <v>462</v>
      </c>
      <c r="AH488" s="86"/>
      <c r="AI488" s="86"/>
      <c r="AJ488" s="86"/>
      <c r="AK488" s="86"/>
      <c r="AL488" s="86"/>
      <c r="AM488" s="89">
        <v>42182.488495370373</v>
      </c>
      <c r="AN488" s="86" t="s">
        <v>10559</v>
      </c>
      <c r="AO488" s="93" t="s">
        <v>11045</v>
      </c>
      <c r="AP488" s="86" t="s">
        <v>65</v>
      </c>
      <c r="AQ488" s="48"/>
      <c r="AR488" s="49"/>
      <c r="AS488" s="48"/>
      <c r="AT488" s="49"/>
      <c r="AU488" s="48"/>
      <c r="AV488" s="49"/>
      <c r="AW488" s="48"/>
      <c r="AX488" s="49"/>
      <c r="AY488" s="48"/>
      <c r="AZ488" s="2"/>
      <c r="BA488" s="3"/>
      <c r="BB488" s="3"/>
      <c r="BC488" s="3"/>
      <c r="BD488" s="3"/>
    </row>
    <row r="489" spans="1:56" x14ac:dyDescent="0.25">
      <c r="A489" s="62" t="s">
        <v>445</v>
      </c>
      <c r="B489" s="63"/>
      <c r="C489" s="63"/>
      <c r="D489" s="64"/>
      <c r="E489" s="66"/>
      <c r="F489" s="109" t="s">
        <v>9411</v>
      </c>
      <c r="G489" s="63"/>
      <c r="H489" s="67"/>
      <c r="I489" s="68"/>
      <c r="J489" s="68"/>
      <c r="K489" s="67" t="s">
        <v>12766</v>
      </c>
      <c r="L489" s="71"/>
      <c r="M489" s="72">
        <v>3792.679443359375</v>
      </c>
      <c r="N489" s="72">
        <v>3648.819091796875</v>
      </c>
      <c r="O489" s="73"/>
      <c r="P489" s="74"/>
      <c r="Q489" s="74"/>
      <c r="R489" s="98"/>
      <c r="S489" s="48">
        <v>0</v>
      </c>
      <c r="T489" s="48">
        <v>1</v>
      </c>
      <c r="U489" s="98"/>
      <c r="V489" s="50"/>
      <c r="W489" s="50"/>
      <c r="X489" s="50"/>
      <c r="Y489" s="50"/>
      <c r="Z489" s="49"/>
      <c r="AA489" s="69">
        <v>489</v>
      </c>
      <c r="AB4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89" s="70"/>
      <c r="AD489" s="86">
        <v>159</v>
      </c>
      <c r="AE489" s="86">
        <v>843</v>
      </c>
      <c r="AF489" s="86">
        <v>2480</v>
      </c>
      <c r="AG489" s="86">
        <v>635</v>
      </c>
      <c r="AH489" s="86"/>
      <c r="AI489" s="86" t="s">
        <v>7320</v>
      </c>
      <c r="AJ489" s="86" t="s">
        <v>8373</v>
      </c>
      <c r="AK489" s="93" t="s">
        <v>8794</v>
      </c>
      <c r="AL489" s="86"/>
      <c r="AM489" s="89">
        <v>42653.547129629631</v>
      </c>
      <c r="AN489" s="86" t="s">
        <v>10559</v>
      </c>
      <c r="AO489" s="93" t="s">
        <v>11046</v>
      </c>
      <c r="AP489" s="86" t="s">
        <v>66</v>
      </c>
      <c r="AQ489" s="48">
        <v>0</v>
      </c>
      <c r="AR489" s="49">
        <v>0</v>
      </c>
      <c r="AS489" s="48">
        <v>0</v>
      </c>
      <c r="AT489" s="49">
        <v>0</v>
      </c>
      <c r="AU489" s="48">
        <v>0</v>
      </c>
      <c r="AV489" s="49">
        <v>0</v>
      </c>
      <c r="AW489" s="48">
        <v>48</v>
      </c>
      <c r="AX489" s="49">
        <v>100</v>
      </c>
      <c r="AY489" s="48">
        <v>48</v>
      </c>
      <c r="AZ489" s="2"/>
      <c r="BA489" s="3"/>
      <c r="BB489" s="3"/>
      <c r="BC489" s="3"/>
      <c r="BD489" s="3"/>
    </row>
    <row r="490" spans="1:56" x14ac:dyDescent="0.25">
      <c r="A490" s="62" t="s">
        <v>446</v>
      </c>
      <c r="B490" s="63"/>
      <c r="C490" s="63"/>
      <c r="D490" s="64"/>
      <c r="E490" s="66"/>
      <c r="F490" s="109" t="s">
        <v>9412</v>
      </c>
      <c r="G490" s="63"/>
      <c r="H490" s="67"/>
      <c r="I490" s="68"/>
      <c r="J490" s="68"/>
      <c r="K490" s="67" t="s">
        <v>12767</v>
      </c>
      <c r="L490" s="71"/>
      <c r="M490" s="72">
        <v>5570.54736328125</v>
      </c>
      <c r="N490" s="72">
        <v>4950.525390625</v>
      </c>
      <c r="O490" s="73"/>
      <c r="P490" s="74"/>
      <c r="Q490" s="74"/>
      <c r="R490" s="98"/>
      <c r="S490" s="48">
        <v>0</v>
      </c>
      <c r="T490" s="48">
        <v>1</v>
      </c>
      <c r="U490" s="98"/>
      <c r="V490" s="50"/>
      <c r="W490" s="50"/>
      <c r="X490" s="50"/>
      <c r="Y490" s="50"/>
      <c r="Z490" s="49"/>
      <c r="AA490" s="69">
        <v>490</v>
      </c>
      <c r="AB4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90" s="70"/>
      <c r="AD490" s="86">
        <v>2834</v>
      </c>
      <c r="AE490" s="86">
        <v>1775</v>
      </c>
      <c r="AF490" s="86">
        <v>9035</v>
      </c>
      <c r="AG490" s="86">
        <v>7412</v>
      </c>
      <c r="AH490" s="86"/>
      <c r="AI490" s="86" t="s">
        <v>7321</v>
      </c>
      <c r="AJ490" s="86"/>
      <c r="AK490" s="86"/>
      <c r="AL490" s="86"/>
      <c r="AM490" s="89">
        <v>42960.141180555554</v>
      </c>
      <c r="AN490" s="86" t="s">
        <v>10559</v>
      </c>
      <c r="AO490" s="93" t="s">
        <v>11047</v>
      </c>
      <c r="AP490" s="86" t="s">
        <v>66</v>
      </c>
      <c r="AQ490" s="48">
        <v>0</v>
      </c>
      <c r="AR490" s="49">
        <v>0</v>
      </c>
      <c r="AS490" s="48">
        <v>2</v>
      </c>
      <c r="AT490" s="49">
        <v>10</v>
      </c>
      <c r="AU490" s="48">
        <v>0</v>
      </c>
      <c r="AV490" s="49">
        <v>0</v>
      </c>
      <c r="AW490" s="48">
        <v>18</v>
      </c>
      <c r="AX490" s="49">
        <v>90</v>
      </c>
      <c r="AY490" s="48">
        <v>20</v>
      </c>
      <c r="AZ490" s="2"/>
      <c r="BA490" s="3"/>
      <c r="BB490" s="3"/>
      <c r="BC490" s="3"/>
      <c r="BD490" s="3"/>
    </row>
    <row r="491" spans="1:56" x14ac:dyDescent="0.25">
      <c r="A491" s="62" t="s">
        <v>1559</v>
      </c>
      <c r="B491" s="63"/>
      <c r="C491" s="63"/>
      <c r="D491" s="64"/>
      <c r="E491" s="66"/>
      <c r="F491" s="109" t="s">
        <v>9413</v>
      </c>
      <c r="G491" s="63"/>
      <c r="H491" s="67"/>
      <c r="I491" s="68"/>
      <c r="J491" s="68"/>
      <c r="K491" s="67" t="s">
        <v>12768</v>
      </c>
      <c r="L491" s="71"/>
      <c r="M491" s="72">
        <v>5593.31787109375</v>
      </c>
      <c r="N491" s="72">
        <v>4960.2578125</v>
      </c>
      <c r="O491" s="73"/>
      <c r="P491" s="74"/>
      <c r="Q491" s="74"/>
      <c r="R491" s="98"/>
      <c r="S491" s="48">
        <v>1</v>
      </c>
      <c r="T491" s="48">
        <v>0</v>
      </c>
      <c r="U491" s="98"/>
      <c r="V491" s="50"/>
      <c r="W491" s="50"/>
      <c r="X491" s="50"/>
      <c r="Y491" s="50"/>
      <c r="Z491" s="49"/>
      <c r="AA491" s="69">
        <v>491</v>
      </c>
      <c r="AB4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91" s="70"/>
      <c r="AD491" s="86">
        <v>489</v>
      </c>
      <c r="AE491" s="86">
        <v>457</v>
      </c>
      <c r="AF491" s="86">
        <v>4385</v>
      </c>
      <c r="AG491" s="86">
        <v>13711</v>
      </c>
      <c r="AH491" s="86"/>
      <c r="AI491" s="86" t="s">
        <v>7322</v>
      </c>
      <c r="AJ491" s="86" t="s">
        <v>8374</v>
      </c>
      <c r="AK491" s="86"/>
      <c r="AL491" s="86"/>
      <c r="AM491" s="89">
        <v>41654.012962962966</v>
      </c>
      <c r="AN491" s="86" t="s">
        <v>10559</v>
      </c>
      <c r="AO491" s="93" t="s">
        <v>11048</v>
      </c>
      <c r="AP491" s="86" t="s">
        <v>65</v>
      </c>
      <c r="AQ491" s="48"/>
      <c r="AR491" s="49"/>
      <c r="AS491" s="48"/>
      <c r="AT491" s="49"/>
      <c r="AU491" s="48"/>
      <c r="AV491" s="49"/>
      <c r="AW491" s="48"/>
      <c r="AX491" s="49"/>
      <c r="AY491" s="48"/>
      <c r="AZ491" s="2"/>
      <c r="BA491" s="3"/>
      <c r="BB491" s="3"/>
      <c r="BC491" s="3"/>
      <c r="BD491" s="3"/>
    </row>
    <row r="492" spans="1:56" x14ac:dyDescent="0.25">
      <c r="A492" s="62" t="s">
        <v>447</v>
      </c>
      <c r="B492" s="63"/>
      <c r="C492" s="63"/>
      <c r="D492" s="64"/>
      <c r="E492" s="66"/>
      <c r="F492" s="109" t="s">
        <v>9414</v>
      </c>
      <c r="G492" s="63"/>
      <c r="H492" s="67"/>
      <c r="I492" s="68"/>
      <c r="J492" s="68"/>
      <c r="K492" s="67" t="s">
        <v>12769</v>
      </c>
      <c r="L492" s="71"/>
      <c r="M492" s="72">
        <v>7246.8310546875</v>
      </c>
      <c r="N492" s="72">
        <v>4795.5546875</v>
      </c>
      <c r="O492" s="73"/>
      <c r="P492" s="74"/>
      <c r="Q492" s="74"/>
      <c r="R492" s="98"/>
      <c r="S492" s="48">
        <v>0</v>
      </c>
      <c r="T492" s="48">
        <v>1</v>
      </c>
      <c r="U492" s="98"/>
      <c r="V492" s="50"/>
      <c r="W492" s="50"/>
      <c r="X492" s="50"/>
      <c r="Y492" s="50"/>
      <c r="Z492" s="49"/>
      <c r="AA492" s="69">
        <v>492</v>
      </c>
      <c r="AB4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92" s="70"/>
      <c r="AD492" s="86">
        <v>86</v>
      </c>
      <c r="AE492" s="86">
        <v>6</v>
      </c>
      <c r="AF492" s="86">
        <v>91</v>
      </c>
      <c r="AG492" s="86">
        <v>144</v>
      </c>
      <c r="AH492" s="86"/>
      <c r="AI492" s="86"/>
      <c r="AJ492" s="86" t="s">
        <v>8255</v>
      </c>
      <c r="AK492" s="86"/>
      <c r="AL492" s="86"/>
      <c r="AM492" s="89">
        <v>42953.290405092594</v>
      </c>
      <c r="AN492" s="86" t="s">
        <v>10559</v>
      </c>
      <c r="AO492" s="93" t="s">
        <v>11049</v>
      </c>
      <c r="AP492" s="86" t="s">
        <v>66</v>
      </c>
      <c r="AQ492" s="48">
        <v>0</v>
      </c>
      <c r="AR492" s="49">
        <v>0</v>
      </c>
      <c r="AS492" s="48">
        <v>0</v>
      </c>
      <c r="AT492" s="49">
        <v>0</v>
      </c>
      <c r="AU492" s="48">
        <v>0</v>
      </c>
      <c r="AV492" s="49">
        <v>0</v>
      </c>
      <c r="AW492" s="48">
        <v>26</v>
      </c>
      <c r="AX492" s="49">
        <v>100</v>
      </c>
      <c r="AY492" s="48">
        <v>26</v>
      </c>
      <c r="AZ492" s="2"/>
      <c r="BA492" s="3"/>
      <c r="BB492" s="3"/>
      <c r="BC492" s="3"/>
      <c r="BD492" s="3"/>
    </row>
    <row r="493" spans="1:56" x14ac:dyDescent="0.25">
      <c r="A493" s="62" t="s">
        <v>448</v>
      </c>
      <c r="B493" s="63"/>
      <c r="C493" s="63"/>
      <c r="D493" s="64"/>
      <c r="E493" s="66"/>
      <c r="F493" s="109" t="s">
        <v>9415</v>
      </c>
      <c r="G493" s="63"/>
      <c r="H493" s="67"/>
      <c r="I493" s="68"/>
      <c r="J493" s="68"/>
      <c r="K493" s="67" t="s">
        <v>12770</v>
      </c>
      <c r="L493" s="71"/>
      <c r="M493" s="72">
        <v>5532.025390625</v>
      </c>
      <c r="N493" s="72">
        <v>4985.357421875</v>
      </c>
      <c r="O493" s="73"/>
      <c r="P493" s="74"/>
      <c r="Q493" s="74"/>
      <c r="R493" s="98"/>
      <c r="S493" s="48">
        <v>0</v>
      </c>
      <c r="T493" s="48">
        <v>1</v>
      </c>
      <c r="U493" s="98"/>
      <c r="V493" s="50"/>
      <c r="W493" s="50"/>
      <c r="X493" s="50"/>
      <c r="Y493" s="50"/>
      <c r="Z493" s="49"/>
      <c r="AA493" s="69">
        <v>493</v>
      </c>
      <c r="AB4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93" s="70"/>
      <c r="AD493" s="86">
        <v>754</v>
      </c>
      <c r="AE493" s="86">
        <v>260</v>
      </c>
      <c r="AF493" s="86">
        <v>13620</v>
      </c>
      <c r="AG493" s="86">
        <v>23191</v>
      </c>
      <c r="AH493" s="86"/>
      <c r="AI493" s="86" t="s">
        <v>7323</v>
      </c>
      <c r="AJ493" s="86" t="s">
        <v>8375</v>
      </c>
      <c r="AK493" s="86"/>
      <c r="AL493" s="86"/>
      <c r="AM493" s="89">
        <v>43541.755682870367</v>
      </c>
      <c r="AN493" s="86" t="s">
        <v>10559</v>
      </c>
      <c r="AO493" s="93" t="s">
        <v>11050</v>
      </c>
      <c r="AP493" s="86" t="s">
        <v>66</v>
      </c>
      <c r="AQ493" s="48">
        <v>0</v>
      </c>
      <c r="AR493" s="49">
        <v>0</v>
      </c>
      <c r="AS493" s="48">
        <v>0</v>
      </c>
      <c r="AT493" s="49">
        <v>0</v>
      </c>
      <c r="AU493" s="48">
        <v>0</v>
      </c>
      <c r="AV493" s="49">
        <v>0</v>
      </c>
      <c r="AW493" s="48">
        <v>43</v>
      </c>
      <c r="AX493" s="49">
        <v>100</v>
      </c>
      <c r="AY493" s="48">
        <v>43</v>
      </c>
      <c r="AZ493" s="2"/>
      <c r="BA493" s="3"/>
      <c r="BB493" s="3"/>
      <c r="BC493" s="3"/>
      <c r="BD493" s="3"/>
    </row>
    <row r="494" spans="1:56" x14ac:dyDescent="0.25">
      <c r="A494" s="62" t="s">
        <v>449</v>
      </c>
      <c r="B494" s="63"/>
      <c r="C494" s="63"/>
      <c r="D494" s="64"/>
      <c r="E494" s="66"/>
      <c r="F494" s="109" t="s">
        <v>9416</v>
      </c>
      <c r="G494" s="63"/>
      <c r="H494" s="67"/>
      <c r="I494" s="68"/>
      <c r="J494" s="68"/>
      <c r="K494" s="67" t="s">
        <v>12771</v>
      </c>
      <c r="L494" s="71"/>
      <c r="M494" s="72">
        <v>4938.6396484375</v>
      </c>
      <c r="N494" s="72">
        <v>5401.2900390625</v>
      </c>
      <c r="O494" s="73"/>
      <c r="P494" s="74"/>
      <c r="Q494" s="74"/>
      <c r="R494" s="98"/>
      <c r="S494" s="48">
        <v>0</v>
      </c>
      <c r="T494" s="48">
        <v>1</v>
      </c>
      <c r="U494" s="98"/>
      <c r="V494" s="50"/>
      <c r="W494" s="50"/>
      <c r="X494" s="50"/>
      <c r="Y494" s="50"/>
      <c r="Z494" s="49"/>
      <c r="AA494" s="69">
        <v>494</v>
      </c>
      <c r="AB4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94" s="70"/>
      <c r="AD494" s="86">
        <v>525</v>
      </c>
      <c r="AE494" s="86">
        <v>455</v>
      </c>
      <c r="AF494" s="86">
        <v>63899</v>
      </c>
      <c r="AG494" s="86">
        <v>44015</v>
      </c>
      <c r="AH494" s="86"/>
      <c r="AI494" s="86" t="s">
        <v>7324</v>
      </c>
      <c r="AJ494" s="86" t="s">
        <v>8205</v>
      </c>
      <c r="AK494" s="86"/>
      <c r="AL494" s="86"/>
      <c r="AM494" s="89">
        <v>42967.562280092592</v>
      </c>
      <c r="AN494" s="86" t="s">
        <v>10559</v>
      </c>
      <c r="AO494" s="93" t="s">
        <v>11051</v>
      </c>
      <c r="AP494" s="86" t="s">
        <v>66</v>
      </c>
      <c r="AQ494" s="48">
        <v>0</v>
      </c>
      <c r="AR494" s="49">
        <v>0</v>
      </c>
      <c r="AS494" s="48">
        <v>0</v>
      </c>
      <c r="AT494" s="49">
        <v>0</v>
      </c>
      <c r="AU494" s="48">
        <v>0</v>
      </c>
      <c r="AV494" s="49">
        <v>0</v>
      </c>
      <c r="AW494" s="48">
        <v>44</v>
      </c>
      <c r="AX494" s="49">
        <v>100</v>
      </c>
      <c r="AY494" s="48">
        <v>44</v>
      </c>
      <c r="AZ494" s="2"/>
      <c r="BA494" s="3"/>
      <c r="BB494" s="3"/>
      <c r="BC494" s="3"/>
      <c r="BD494" s="3"/>
    </row>
    <row r="495" spans="1:56" x14ac:dyDescent="0.25">
      <c r="A495" s="62" t="s">
        <v>450</v>
      </c>
      <c r="B495" s="63"/>
      <c r="C495" s="63"/>
      <c r="D495" s="64"/>
      <c r="E495" s="66"/>
      <c r="F495" s="109" t="s">
        <v>8949</v>
      </c>
      <c r="G495" s="63"/>
      <c r="H495" s="67"/>
      <c r="I495" s="68"/>
      <c r="J495" s="68"/>
      <c r="K495" s="67" t="s">
        <v>12772</v>
      </c>
      <c r="L495" s="71"/>
      <c r="M495" s="72">
        <v>5562.9404296875</v>
      </c>
      <c r="N495" s="72">
        <v>4929.46923828125</v>
      </c>
      <c r="O495" s="73"/>
      <c r="P495" s="74"/>
      <c r="Q495" s="74"/>
      <c r="R495" s="98"/>
      <c r="S495" s="48">
        <v>0</v>
      </c>
      <c r="T495" s="48">
        <v>1</v>
      </c>
      <c r="U495" s="98"/>
      <c r="V495" s="50"/>
      <c r="W495" s="50"/>
      <c r="X495" s="50"/>
      <c r="Y495" s="50"/>
      <c r="Z495" s="49"/>
      <c r="AA495" s="69">
        <v>495</v>
      </c>
      <c r="AB4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95" s="70"/>
      <c r="AD495" s="86">
        <v>29</v>
      </c>
      <c r="AE495" s="86">
        <v>14</v>
      </c>
      <c r="AF495" s="86">
        <v>382</v>
      </c>
      <c r="AG495" s="86">
        <v>297</v>
      </c>
      <c r="AH495" s="86"/>
      <c r="AI495" s="86"/>
      <c r="AJ495" s="86"/>
      <c r="AK495" s="86"/>
      <c r="AL495" s="86"/>
      <c r="AM495" s="89">
        <v>40378.709108796298</v>
      </c>
      <c r="AN495" s="86" t="s">
        <v>10559</v>
      </c>
      <c r="AO495" s="93" t="s">
        <v>11052</v>
      </c>
      <c r="AP495" s="86" t="s">
        <v>66</v>
      </c>
      <c r="AQ495" s="48">
        <v>0</v>
      </c>
      <c r="AR495" s="49">
        <v>0</v>
      </c>
      <c r="AS495" s="48">
        <v>0</v>
      </c>
      <c r="AT495" s="49">
        <v>0</v>
      </c>
      <c r="AU495" s="48">
        <v>0</v>
      </c>
      <c r="AV495" s="49">
        <v>0</v>
      </c>
      <c r="AW495" s="48">
        <v>20</v>
      </c>
      <c r="AX495" s="49">
        <v>100</v>
      </c>
      <c r="AY495" s="48">
        <v>20</v>
      </c>
      <c r="AZ495" s="2"/>
      <c r="BA495" s="3"/>
      <c r="BB495" s="3"/>
      <c r="BC495" s="3"/>
      <c r="BD495" s="3"/>
    </row>
    <row r="496" spans="1:56" x14ac:dyDescent="0.25">
      <c r="A496" s="62" t="s">
        <v>1560</v>
      </c>
      <c r="B496" s="63"/>
      <c r="C496" s="63"/>
      <c r="D496" s="64"/>
      <c r="E496" s="66"/>
      <c r="F496" s="109" t="s">
        <v>9417</v>
      </c>
      <c r="G496" s="63"/>
      <c r="H496" s="67"/>
      <c r="I496" s="68"/>
      <c r="J496" s="68"/>
      <c r="K496" s="67" t="s">
        <v>12773</v>
      </c>
      <c r="L496" s="71"/>
      <c r="M496" s="72">
        <v>5567.28564453125</v>
      </c>
      <c r="N496" s="72">
        <v>4948.3974609375</v>
      </c>
      <c r="O496" s="73"/>
      <c r="P496" s="74"/>
      <c r="Q496" s="74"/>
      <c r="R496" s="98"/>
      <c r="S496" s="48">
        <v>1</v>
      </c>
      <c r="T496" s="48">
        <v>0</v>
      </c>
      <c r="U496" s="98"/>
      <c r="V496" s="50"/>
      <c r="W496" s="50"/>
      <c r="X496" s="50"/>
      <c r="Y496" s="50"/>
      <c r="Z496" s="49"/>
      <c r="AA496" s="69">
        <v>496</v>
      </c>
      <c r="AB4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96" s="70"/>
      <c r="AD496" s="86">
        <v>4614</v>
      </c>
      <c r="AE496" s="86">
        <v>1772</v>
      </c>
      <c r="AF496" s="86">
        <v>2144</v>
      </c>
      <c r="AG496" s="86">
        <v>2835</v>
      </c>
      <c r="AH496" s="86"/>
      <c r="AI496" s="86" t="s">
        <v>7325</v>
      </c>
      <c r="AJ496" s="86" t="s">
        <v>8204</v>
      </c>
      <c r="AK496" s="86"/>
      <c r="AL496" s="86"/>
      <c r="AM496" s="89">
        <v>43689.499513888892</v>
      </c>
      <c r="AN496" s="86" t="s">
        <v>10559</v>
      </c>
      <c r="AO496" s="93" t="s">
        <v>11053</v>
      </c>
      <c r="AP496" s="86" t="s">
        <v>65</v>
      </c>
      <c r="AQ496" s="48"/>
      <c r="AR496" s="49"/>
      <c r="AS496" s="48"/>
      <c r="AT496" s="49"/>
      <c r="AU496" s="48"/>
      <c r="AV496" s="49"/>
      <c r="AW496" s="48"/>
      <c r="AX496" s="49"/>
      <c r="AY496" s="48"/>
      <c r="AZ496" s="2"/>
      <c r="BA496" s="3"/>
      <c r="BB496" s="3"/>
      <c r="BC496" s="3"/>
      <c r="BD496" s="3"/>
    </row>
    <row r="497" spans="1:56" x14ac:dyDescent="0.25">
      <c r="A497" s="62" t="s">
        <v>451</v>
      </c>
      <c r="B497" s="63"/>
      <c r="C497" s="63"/>
      <c r="D497" s="64"/>
      <c r="E497" s="66"/>
      <c r="F497" s="109" t="s">
        <v>9418</v>
      </c>
      <c r="G497" s="63"/>
      <c r="H497" s="67"/>
      <c r="I497" s="68"/>
      <c r="J497" s="68"/>
      <c r="K497" s="67" t="s">
        <v>12774</v>
      </c>
      <c r="L497" s="71"/>
      <c r="M497" s="72">
        <v>5348.32568359375</v>
      </c>
      <c r="N497" s="72">
        <v>4321.47265625</v>
      </c>
      <c r="O497" s="73"/>
      <c r="P497" s="74"/>
      <c r="Q497" s="74"/>
      <c r="R497" s="98"/>
      <c r="S497" s="48">
        <v>0</v>
      </c>
      <c r="T497" s="48">
        <v>1</v>
      </c>
      <c r="U497" s="98"/>
      <c r="V497" s="50"/>
      <c r="W497" s="50"/>
      <c r="X497" s="50"/>
      <c r="Y497" s="50"/>
      <c r="Z497" s="49"/>
      <c r="AA497" s="69">
        <v>497</v>
      </c>
      <c r="AB4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97" s="70"/>
      <c r="AD497" s="86">
        <v>4953</v>
      </c>
      <c r="AE497" s="86">
        <v>905</v>
      </c>
      <c r="AF497" s="86">
        <v>11421</v>
      </c>
      <c r="AG497" s="86">
        <v>8968</v>
      </c>
      <c r="AH497" s="86"/>
      <c r="AI497" s="86" t="s">
        <v>7326</v>
      </c>
      <c r="AJ497" s="86"/>
      <c r="AK497" s="86"/>
      <c r="AL497" s="86"/>
      <c r="AM497" s="89">
        <v>43644.959062499998</v>
      </c>
      <c r="AN497" s="86" t="s">
        <v>10559</v>
      </c>
      <c r="AO497" s="93" t="s">
        <v>11054</v>
      </c>
      <c r="AP497" s="86" t="s">
        <v>66</v>
      </c>
      <c r="AQ497" s="48">
        <v>0</v>
      </c>
      <c r="AR497" s="49">
        <v>0</v>
      </c>
      <c r="AS497" s="48">
        <v>0</v>
      </c>
      <c r="AT497" s="49">
        <v>0</v>
      </c>
      <c r="AU497" s="48">
        <v>0</v>
      </c>
      <c r="AV497" s="49">
        <v>0</v>
      </c>
      <c r="AW497" s="48">
        <v>29</v>
      </c>
      <c r="AX497" s="49">
        <v>100</v>
      </c>
      <c r="AY497" s="48">
        <v>29</v>
      </c>
      <c r="AZ497" s="2"/>
      <c r="BA497" s="3"/>
      <c r="BB497" s="3"/>
      <c r="BC497" s="3"/>
      <c r="BD497" s="3"/>
    </row>
    <row r="498" spans="1:56" x14ac:dyDescent="0.25">
      <c r="A498" s="62" t="s">
        <v>452</v>
      </c>
      <c r="B498" s="63"/>
      <c r="C498" s="63"/>
      <c r="D498" s="64"/>
      <c r="E498" s="66"/>
      <c r="F498" s="109" t="s">
        <v>8949</v>
      </c>
      <c r="G498" s="63"/>
      <c r="H498" s="67"/>
      <c r="I498" s="68"/>
      <c r="J498" s="68"/>
      <c r="K498" s="67" t="s">
        <v>12775</v>
      </c>
      <c r="L498" s="71"/>
      <c r="M498" s="72">
        <v>4993.70556640625</v>
      </c>
      <c r="N498" s="72">
        <v>4544.822265625</v>
      </c>
      <c r="O498" s="73"/>
      <c r="P498" s="74"/>
      <c r="Q498" s="74"/>
      <c r="R498" s="98"/>
      <c r="S498" s="48">
        <v>0</v>
      </c>
      <c r="T498" s="48">
        <v>1</v>
      </c>
      <c r="U498" s="98"/>
      <c r="V498" s="50"/>
      <c r="W498" s="50"/>
      <c r="X498" s="50"/>
      <c r="Y498" s="50"/>
      <c r="Z498" s="49"/>
      <c r="AA498" s="69">
        <v>498</v>
      </c>
      <c r="AB4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98" s="70"/>
      <c r="AD498" s="86">
        <v>110</v>
      </c>
      <c r="AE498" s="86">
        <v>15</v>
      </c>
      <c r="AF498" s="86">
        <v>428</v>
      </c>
      <c r="AG498" s="86">
        <v>1811</v>
      </c>
      <c r="AH498" s="86"/>
      <c r="AI498" s="86"/>
      <c r="AJ498" s="86"/>
      <c r="AK498" s="86"/>
      <c r="AL498" s="86"/>
      <c r="AM498" s="89">
        <v>41923.303611111114</v>
      </c>
      <c r="AN498" s="86" t="s">
        <v>10559</v>
      </c>
      <c r="AO498" s="93" t="s">
        <v>11055</v>
      </c>
      <c r="AP498" s="86" t="s">
        <v>66</v>
      </c>
      <c r="AQ498" s="48">
        <v>0</v>
      </c>
      <c r="AR498" s="49">
        <v>0</v>
      </c>
      <c r="AS498" s="48">
        <v>0</v>
      </c>
      <c r="AT498" s="49">
        <v>0</v>
      </c>
      <c r="AU498" s="48">
        <v>0</v>
      </c>
      <c r="AV498" s="49">
        <v>0</v>
      </c>
      <c r="AW498" s="48">
        <v>44</v>
      </c>
      <c r="AX498" s="49">
        <v>100</v>
      </c>
      <c r="AY498" s="48">
        <v>44</v>
      </c>
      <c r="AZ498" s="2"/>
      <c r="BA498" s="3"/>
      <c r="BB498" s="3"/>
      <c r="BC498" s="3"/>
      <c r="BD498" s="3"/>
    </row>
    <row r="499" spans="1:56" x14ac:dyDescent="0.25">
      <c r="A499" s="62" t="s">
        <v>453</v>
      </c>
      <c r="B499" s="63"/>
      <c r="C499" s="63"/>
      <c r="D499" s="64"/>
      <c r="E499" s="66"/>
      <c r="F499" s="109" t="s">
        <v>8949</v>
      </c>
      <c r="G499" s="63"/>
      <c r="H499" s="67"/>
      <c r="I499" s="68"/>
      <c r="J499" s="68"/>
      <c r="K499" s="67" t="s">
        <v>12776</v>
      </c>
      <c r="L499" s="71"/>
      <c r="M499" s="72">
        <v>5604.7060546875</v>
      </c>
      <c r="N499" s="72">
        <v>4967.20068359375</v>
      </c>
      <c r="O499" s="73"/>
      <c r="P499" s="74"/>
      <c r="Q499" s="74"/>
      <c r="R499" s="98"/>
      <c r="S499" s="48">
        <v>0</v>
      </c>
      <c r="T499" s="48">
        <v>1</v>
      </c>
      <c r="U499" s="98"/>
      <c r="V499" s="50"/>
      <c r="W499" s="50"/>
      <c r="X499" s="50"/>
      <c r="Y499" s="50"/>
      <c r="Z499" s="49"/>
      <c r="AA499" s="69">
        <v>499</v>
      </c>
      <c r="AB4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499" s="70"/>
      <c r="AD499" s="86">
        <v>16</v>
      </c>
      <c r="AE499" s="86">
        <v>6</v>
      </c>
      <c r="AF499" s="86">
        <v>799</v>
      </c>
      <c r="AG499" s="86">
        <v>6</v>
      </c>
      <c r="AH499" s="86"/>
      <c r="AI499" s="86"/>
      <c r="AJ499" s="86"/>
      <c r="AK499" s="86"/>
      <c r="AL499" s="86"/>
      <c r="AM499" s="89">
        <v>43964.367754629631</v>
      </c>
      <c r="AN499" s="86" t="s">
        <v>10559</v>
      </c>
      <c r="AO499" s="93" t="s">
        <v>11056</v>
      </c>
      <c r="AP499" s="86" t="s">
        <v>66</v>
      </c>
      <c r="AQ499" s="48">
        <v>0</v>
      </c>
      <c r="AR499" s="49">
        <v>0</v>
      </c>
      <c r="AS499" s="48">
        <v>0</v>
      </c>
      <c r="AT499" s="49">
        <v>0</v>
      </c>
      <c r="AU499" s="48">
        <v>0</v>
      </c>
      <c r="AV499" s="49">
        <v>0</v>
      </c>
      <c r="AW499" s="48">
        <v>44</v>
      </c>
      <c r="AX499" s="49">
        <v>100</v>
      </c>
      <c r="AY499" s="48">
        <v>44</v>
      </c>
      <c r="AZ499" s="2"/>
      <c r="BA499" s="3"/>
      <c r="BB499" s="3"/>
      <c r="BC499" s="3"/>
      <c r="BD499" s="3"/>
    </row>
    <row r="500" spans="1:56" x14ac:dyDescent="0.25">
      <c r="A500" s="62" t="s">
        <v>1561</v>
      </c>
      <c r="B500" s="63"/>
      <c r="C500" s="63"/>
      <c r="D500" s="64"/>
      <c r="E500" s="66"/>
      <c r="F500" s="109" t="s">
        <v>9419</v>
      </c>
      <c r="G500" s="63"/>
      <c r="H500" s="67"/>
      <c r="I500" s="68"/>
      <c r="J500" s="68"/>
      <c r="K500" s="67" t="s">
        <v>12777</v>
      </c>
      <c r="L500" s="71"/>
      <c r="M500" s="72">
        <v>5584.85400390625</v>
      </c>
      <c r="N500" s="72">
        <v>4981.44580078125</v>
      </c>
      <c r="O500" s="73"/>
      <c r="P500" s="74"/>
      <c r="Q500" s="74"/>
      <c r="R500" s="98"/>
      <c r="S500" s="48">
        <v>5</v>
      </c>
      <c r="T500" s="48">
        <v>0</v>
      </c>
      <c r="U500" s="98"/>
      <c r="V500" s="50"/>
      <c r="W500" s="50"/>
      <c r="X500" s="50"/>
      <c r="Y500" s="50"/>
      <c r="Z500" s="49"/>
      <c r="AA500" s="69">
        <v>500</v>
      </c>
      <c r="AB5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00" s="70"/>
      <c r="AD500" s="86">
        <v>44</v>
      </c>
      <c r="AE500" s="86">
        <v>862</v>
      </c>
      <c r="AF500" s="86">
        <v>717</v>
      </c>
      <c r="AG500" s="86">
        <v>1767</v>
      </c>
      <c r="AH500" s="86"/>
      <c r="AI500" s="86" t="s">
        <v>7327</v>
      </c>
      <c r="AJ500" s="86" t="s">
        <v>8376</v>
      </c>
      <c r="AK500" s="86"/>
      <c r="AL500" s="86"/>
      <c r="AM500" s="89">
        <v>41956.63077546296</v>
      </c>
      <c r="AN500" s="86" t="s">
        <v>10559</v>
      </c>
      <c r="AO500" s="93" t="s">
        <v>11057</v>
      </c>
      <c r="AP500" s="86" t="s">
        <v>65</v>
      </c>
      <c r="AQ500" s="48"/>
      <c r="AR500" s="49"/>
      <c r="AS500" s="48"/>
      <c r="AT500" s="49"/>
      <c r="AU500" s="48"/>
      <c r="AV500" s="49"/>
      <c r="AW500" s="48"/>
      <c r="AX500" s="49"/>
      <c r="AY500" s="48"/>
      <c r="AZ500" s="2"/>
      <c r="BA500" s="3"/>
      <c r="BB500" s="3"/>
      <c r="BC500" s="3"/>
      <c r="BD500" s="3"/>
    </row>
    <row r="501" spans="1:56" x14ac:dyDescent="0.25">
      <c r="A501" s="62" t="s">
        <v>454</v>
      </c>
      <c r="B501" s="63"/>
      <c r="C501" s="63"/>
      <c r="D501" s="64"/>
      <c r="E501" s="66"/>
      <c r="F501" s="109" t="s">
        <v>9420</v>
      </c>
      <c r="G501" s="63"/>
      <c r="H501" s="67"/>
      <c r="I501" s="68"/>
      <c r="J501" s="68"/>
      <c r="K501" s="67" t="s">
        <v>12778</v>
      </c>
      <c r="L501" s="71"/>
      <c r="M501" s="72">
        <v>3751.37109375</v>
      </c>
      <c r="N501" s="72">
        <v>6355.79833984375</v>
      </c>
      <c r="O501" s="73"/>
      <c r="P501" s="74"/>
      <c r="Q501" s="74"/>
      <c r="R501" s="98"/>
      <c r="S501" s="48">
        <v>0</v>
      </c>
      <c r="T501" s="48">
        <v>1</v>
      </c>
      <c r="U501" s="98"/>
      <c r="V501" s="50"/>
      <c r="W501" s="50"/>
      <c r="X501" s="50"/>
      <c r="Y501" s="50"/>
      <c r="Z501" s="49"/>
      <c r="AA501" s="69">
        <v>501</v>
      </c>
      <c r="AB5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01" s="70"/>
      <c r="AD501" s="86">
        <v>123</v>
      </c>
      <c r="AE501" s="86">
        <v>96</v>
      </c>
      <c r="AF501" s="86">
        <v>68</v>
      </c>
      <c r="AG501" s="86">
        <v>100</v>
      </c>
      <c r="AH501" s="86"/>
      <c r="AI501" s="86" t="s">
        <v>7328</v>
      </c>
      <c r="AJ501" s="86" t="s">
        <v>8377</v>
      </c>
      <c r="AK501" s="86"/>
      <c r="AL501" s="86"/>
      <c r="AM501" s="89">
        <v>43500.183761574073</v>
      </c>
      <c r="AN501" s="86" t="s">
        <v>10559</v>
      </c>
      <c r="AO501" s="93" t="s">
        <v>11058</v>
      </c>
      <c r="AP501" s="86" t="s">
        <v>66</v>
      </c>
      <c r="AQ501" s="48">
        <v>0</v>
      </c>
      <c r="AR501" s="49">
        <v>0</v>
      </c>
      <c r="AS501" s="48">
        <v>0</v>
      </c>
      <c r="AT501" s="49">
        <v>0</v>
      </c>
      <c r="AU501" s="48">
        <v>0</v>
      </c>
      <c r="AV501" s="49">
        <v>0</v>
      </c>
      <c r="AW501" s="48">
        <v>19</v>
      </c>
      <c r="AX501" s="49">
        <v>100</v>
      </c>
      <c r="AY501" s="48">
        <v>19</v>
      </c>
      <c r="AZ501" s="2"/>
      <c r="BA501" s="3"/>
      <c r="BB501" s="3"/>
      <c r="BC501" s="3"/>
      <c r="BD501" s="3"/>
    </row>
    <row r="502" spans="1:56" x14ac:dyDescent="0.25">
      <c r="A502" s="62" t="s">
        <v>455</v>
      </c>
      <c r="B502" s="63"/>
      <c r="C502" s="63"/>
      <c r="D502" s="64"/>
      <c r="E502" s="66"/>
      <c r="F502" s="109" t="s">
        <v>9421</v>
      </c>
      <c r="G502" s="63"/>
      <c r="H502" s="67"/>
      <c r="I502" s="68"/>
      <c r="J502" s="68"/>
      <c r="K502" s="67" t="s">
        <v>12779</v>
      </c>
      <c r="L502" s="71"/>
      <c r="M502" s="72">
        <v>4647.7861328125</v>
      </c>
      <c r="N502" s="72">
        <v>7262.455078125</v>
      </c>
      <c r="O502" s="73"/>
      <c r="P502" s="74"/>
      <c r="Q502" s="74"/>
      <c r="R502" s="98"/>
      <c r="S502" s="48">
        <v>0</v>
      </c>
      <c r="T502" s="48">
        <v>2</v>
      </c>
      <c r="U502" s="98"/>
      <c r="V502" s="50"/>
      <c r="W502" s="50"/>
      <c r="X502" s="50"/>
      <c r="Y502" s="50"/>
      <c r="Z502" s="49"/>
      <c r="AA502" s="69">
        <v>502</v>
      </c>
      <c r="AB5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02" s="70"/>
      <c r="AD502" s="86">
        <v>7</v>
      </c>
      <c r="AE502" s="86">
        <v>5</v>
      </c>
      <c r="AF502" s="86">
        <v>41</v>
      </c>
      <c r="AG502" s="86">
        <v>176</v>
      </c>
      <c r="AH502" s="86"/>
      <c r="AI502" s="86"/>
      <c r="AJ502" s="86"/>
      <c r="AK502" s="86"/>
      <c r="AL502" s="86"/>
      <c r="AM502" s="89">
        <v>44061.306585648148</v>
      </c>
      <c r="AN502" s="86" t="s">
        <v>10559</v>
      </c>
      <c r="AO502" s="93" t="s">
        <v>11059</v>
      </c>
      <c r="AP502" s="86" t="s">
        <v>66</v>
      </c>
      <c r="AQ502" s="48">
        <v>0</v>
      </c>
      <c r="AR502" s="49">
        <v>0</v>
      </c>
      <c r="AS502" s="48">
        <v>0</v>
      </c>
      <c r="AT502" s="49">
        <v>0</v>
      </c>
      <c r="AU502" s="48">
        <v>0</v>
      </c>
      <c r="AV502" s="49">
        <v>0</v>
      </c>
      <c r="AW502" s="48">
        <v>42</v>
      </c>
      <c r="AX502" s="49">
        <v>100</v>
      </c>
      <c r="AY502" s="48">
        <v>42</v>
      </c>
      <c r="AZ502" s="2"/>
      <c r="BA502" s="3"/>
      <c r="BB502" s="3"/>
      <c r="BC502" s="3"/>
      <c r="BD502" s="3"/>
    </row>
    <row r="503" spans="1:56" x14ac:dyDescent="0.25">
      <c r="A503" s="62" t="s">
        <v>456</v>
      </c>
      <c r="B503" s="63"/>
      <c r="C503" s="63"/>
      <c r="D503" s="64"/>
      <c r="E503" s="66"/>
      <c r="F503" s="109" t="s">
        <v>9422</v>
      </c>
      <c r="G503" s="63"/>
      <c r="H503" s="67"/>
      <c r="I503" s="68"/>
      <c r="J503" s="68"/>
      <c r="K503" s="67" t="s">
        <v>12780</v>
      </c>
      <c r="L503" s="71"/>
      <c r="M503" s="72">
        <v>3567.661865234375</v>
      </c>
      <c r="N503" s="72">
        <v>3955.646484375</v>
      </c>
      <c r="O503" s="73"/>
      <c r="P503" s="74"/>
      <c r="Q503" s="74"/>
      <c r="R503" s="98"/>
      <c r="S503" s="48">
        <v>0</v>
      </c>
      <c r="T503" s="48">
        <v>19</v>
      </c>
      <c r="U503" s="98"/>
      <c r="V503" s="50"/>
      <c r="W503" s="50"/>
      <c r="X503" s="50"/>
      <c r="Y503" s="50"/>
      <c r="Z503" s="49"/>
      <c r="AA503" s="69">
        <v>503</v>
      </c>
      <c r="AB5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03" s="70"/>
      <c r="AD503" s="86">
        <v>335</v>
      </c>
      <c r="AE503" s="86">
        <v>226</v>
      </c>
      <c r="AF503" s="86">
        <v>7187</v>
      </c>
      <c r="AG503" s="86">
        <v>502</v>
      </c>
      <c r="AH503" s="86"/>
      <c r="AI503" s="86" t="s">
        <v>7329</v>
      </c>
      <c r="AJ503" s="86" t="s">
        <v>8378</v>
      </c>
      <c r="AK503" s="86"/>
      <c r="AL503" s="86"/>
      <c r="AM503" s="89">
        <v>44025.47996527778</v>
      </c>
      <c r="AN503" s="86" t="s">
        <v>10559</v>
      </c>
      <c r="AO503" s="93" t="s">
        <v>11060</v>
      </c>
      <c r="AP503" s="86" t="s">
        <v>66</v>
      </c>
      <c r="AQ503" s="48">
        <v>0</v>
      </c>
      <c r="AR503" s="49">
        <v>0</v>
      </c>
      <c r="AS503" s="48">
        <v>0</v>
      </c>
      <c r="AT503" s="49">
        <v>0</v>
      </c>
      <c r="AU503" s="48">
        <v>0</v>
      </c>
      <c r="AV503" s="49">
        <v>0</v>
      </c>
      <c r="AW503" s="48">
        <v>649</v>
      </c>
      <c r="AX503" s="49">
        <v>100</v>
      </c>
      <c r="AY503" s="48">
        <v>649</v>
      </c>
      <c r="AZ503" s="2"/>
      <c r="BA503" s="3"/>
      <c r="BB503" s="3"/>
      <c r="BC503" s="3"/>
      <c r="BD503" s="3"/>
    </row>
    <row r="504" spans="1:56" x14ac:dyDescent="0.25">
      <c r="A504" s="62" t="s">
        <v>1562</v>
      </c>
      <c r="B504" s="63"/>
      <c r="C504" s="63"/>
      <c r="D504" s="64"/>
      <c r="E504" s="66"/>
      <c r="F504" s="109" t="s">
        <v>9423</v>
      </c>
      <c r="G504" s="63"/>
      <c r="H504" s="67"/>
      <c r="I504" s="68"/>
      <c r="J504" s="68"/>
      <c r="K504" s="67" t="s">
        <v>12781</v>
      </c>
      <c r="L504" s="71"/>
      <c r="M504" s="72">
        <v>2801.814208984375</v>
      </c>
      <c r="N504" s="72">
        <v>3331.326416015625</v>
      </c>
      <c r="O504" s="73"/>
      <c r="P504" s="74"/>
      <c r="Q504" s="74"/>
      <c r="R504" s="98"/>
      <c r="S504" s="48">
        <v>1</v>
      </c>
      <c r="T504" s="48">
        <v>0</v>
      </c>
      <c r="U504" s="98"/>
      <c r="V504" s="50"/>
      <c r="W504" s="50"/>
      <c r="X504" s="50"/>
      <c r="Y504" s="50"/>
      <c r="Z504" s="49"/>
      <c r="AA504" s="69">
        <v>504</v>
      </c>
      <c r="AB5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04" s="70"/>
      <c r="AD504" s="86">
        <v>665</v>
      </c>
      <c r="AE504" s="86">
        <v>1011</v>
      </c>
      <c r="AF504" s="86">
        <v>5584</v>
      </c>
      <c r="AG504" s="86">
        <v>4864</v>
      </c>
      <c r="AH504" s="86"/>
      <c r="AI504" s="86"/>
      <c r="AJ504" s="86" t="s">
        <v>8205</v>
      </c>
      <c r="AK504" s="86"/>
      <c r="AL504" s="86"/>
      <c r="AM504" s="89">
        <v>40911.626504629632</v>
      </c>
      <c r="AN504" s="86" t="s">
        <v>10559</v>
      </c>
      <c r="AO504" s="93" t="s">
        <v>11061</v>
      </c>
      <c r="AP504" s="86" t="s">
        <v>65</v>
      </c>
      <c r="AQ504" s="48"/>
      <c r="AR504" s="49"/>
      <c r="AS504" s="48"/>
      <c r="AT504" s="49"/>
      <c r="AU504" s="48"/>
      <c r="AV504" s="49"/>
      <c r="AW504" s="48"/>
      <c r="AX504" s="49"/>
      <c r="AY504" s="48"/>
      <c r="AZ504" s="2"/>
      <c r="BA504" s="3"/>
      <c r="BB504" s="3"/>
      <c r="BC504" s="3"/>
      <c r="BD504" s="3"/>
    </row>
    <row r="505" spans="1:56" x14ac:dyDescent="0.25">
      <c r="A505" s="62" t="s">
        <v>1563</v>
      </c>
      <c r="B505" s="63"/>
      <c r="C505" s="63"/>
      <c r="D505" s="64"/>
      <c r="E505" s="66"/>
      <c r="F505" s="109" t="s">
        <v>9424</v>
      </c>
      <c r="G505" s="63"/>
      <c r="H505" s="67"/>
      <c r="I505" s="68"/>
      <c r="J505" s="68"/>
      <c r="K505" s="67" t="s">
        <v>12782</v>
      </c>
      <c r="L505" s="71"/>
      <c r="M505" s="72">
        <v>2594.3701171875</v>
      </c>
      <c r="N505" s="72">
        <v>3426.711669921875</v>
      </c>
      <c r="O505" s="73"/>
      <c r="P505" s="74"/>
      <c r="Q505" s="74"/>
      <c r="R505" s="98"/>
      <c r="S505" s="48">
        <v>1</v>
      </c>
      <c r="T505" s="48">
        <v>0</v>
      </c>
      <c r="U505" s="98"/>
      <c r="V505" s="50"/>
      <c r="W505" s="50"/>
      <c r="X505" s="50"/>
      <c r="Y505" s="50"/>
      <c r="Z505" s="49"/>
      <c r="AA505" s="69">
        <v>505</v>
      </c>
      <c r="AB5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05" s="70"/>
      <c r="AD505" s="86">
        <v>473</v>
      </c>
      <c r="AE505" s="86">
        <v>211</v>
      </c>
      <c r="AF505" s="86">
        <v>260</v>
      </c>
      <c r="AG505" s="86">
        <v>874</v>
      </c>
      <c r="AH505" s="86"/>
      <c r="AI505" s="86" t="s">
        <v>7330</v>
      </c>
      <c r="AJ505" s="86"/>
      <c r="AK505" s="86"/>
      <c r="AL505" s="86"/>
      <c r="AM505" s="89">
        <v>44052.70040509259</v>
      </c>
      <c r="AN505" s="86" t="s">
        <v>10559</v>
      </c>
      <c r="AO505" s="93" t="s">
        <v>11062</v>
      </c>
      <c r="AP505" s="86" t="s">
        <v>65</v>
      </c>
      <c r="AQ505" s="48"/>
      <c r="AR505" s="49"/>
      <c r="AS505" s="48"/>
      <c r="AT505" s="49"/>
      <c r="AU505" s="48"/>
      <c r="AV505" s="49"/>
      <c r="AW505" s="48"/>
      <c r="AX505" s="49"/>
      <c r="AY505" s="48"/>
      <c r="AZ505" s="2"/>
      <c r="BA505" s="3"/>
      <c r="BB505" s="3"/>
      <c r="BC505" s="3"/>
      <c r="BD505" s="3"/>
    </row>
    <row r="506" spans="1:56" x14ac:dyDescent="0.25">
      <c r="A506" s="62" t="s">
        <v>1564</v>
      </c>
      <c r="B506" s="63"/>
      <c r="C506" s="63"/>
      <c r="D506" s="64"/>
      <c r="E506" s="66"/>
      <c r="F506" s="109" t="s">
        <v>9425</v>
      </c>
      <c r="G506" s="63"/>
      <c r="H506" s="67"/>
      <c r="I506" s="68"/>
      <c r="J506" s="68"/>
      <c r="K506" s="67" t="s">
        <v>12783</v>
      </c>
      <c r="L506" s="71"/>
      <c r="M506" s="72">
        <v>3249.078125</v>
      </c>
      <c r="N506" s="72">
        <v>2955.811767578125</v>
      </c>
      <c r="O506" s="73"/>
      <c r="P506" s="74"/>
      <c r="Q506" s="74"/>
      <c r="R506" s="98"/>
      <c r="S506" s="48">
        <v>1</v>
      </c>
      <c r="T506" s="48">
        <v>0</v>
      </c>
      <c r="U506" s="98"/>
      <c r="V506" s="50"/>
      <c r="W506" s="50"/>
      <c r="X506" s="50"/>
      <c r="Y506" s="50"/>
      <c r="Z506" s="49"/>
      <c r="AA506" s="69">
        <v>506</v>
      </c>
      <c r="AB5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06" s="70"/>
      <c r="AD506" s="86">
        <v>45</v>
      </c>
      <c r="AE506" s="86">
        <v>36</v>
      </c>
      <c r="AF506" s="86">
        <v>1410</v>
      </c>
      <c r="AG506" s="86">
        <v>14</v>
      </c>
      <c r="AH506" s="86"/>
      <c r="AI506" s="86"/>
      <c r="AJ506" s="86" t="s">
        <v>8338</v>
      </c>
      <c r="AK506" s="86"/>
      <c r="AL506" s="86"/>
      <c r="AM506" s="89">
        <v>44025.58525462963</v>
      </c>
      <c r="AN506" s="86" t="s">
        <v>10559</v>
      </c>
      <c r="AO506" s="93" t="s">
        <v>11063</v>
      </c>
      <c r="AP506" s="86" t="s">
        <v>65</v>
      </c>
      <c r="AQ506" s="48"/>
      <c r="AR506" s="49"/>
      <c r="AS506" s="48"/>
      <c r="AT506" s="49"/>
      <c r="AU506" s="48"/>
      <c r="AV506" s="49"/>
      <c r="AW506" s="48"/>
      <c r="AX506" s="49"/>
      <c r="AY506" s="48"/>
      <c r="AZ506" s="2"/>
      <c r="BA506" s="3"/>
      <c r="BB506" s="3"/>
      <c r="BC506" s="3"/>
      <c r="BD506" s="3"/>
    </row>
    <row r="507" spans="1:56" x14ac:dyDescent="0.25">
      <c r="A507" s="62" t="s">
        <v>1565</v>
      </c>
      <c r="B507" s="63"/>
      <c r="C507" s="63"/>
      <c r="D507" s="64"/>
      <c r="E507" s="66"/>
      <c r="F507" s="109" t="s">
        <v>8949</v>
      </c>
      <c r="G507" s="63"/>
      <c r="H507" s="67"/>
      <c r="I507" s="68"/>
      <c r="J507" s="68"/>
      <c r="K507" s="67" t="s">
        <v>12784</v>
      </c>
      <c r="L507" s="71"/>
      <c r="M507" s="72">
        <v>3327.983154296875</v>
      </c>
      <c r="N507" s="72">
        <v>2646.173583984375</v>
      </c>
      <c r="O507" s="73"/>
      <c r="P507" s="74"/>
      <c r="Q507" s="74"/>
      <c r="R507" s="98"/>
      <c r="S507" s="48">
        <v>1</v>
      </c>
      <c r="T507" s="48">
        <v>0</v>
      </c>
      <c r="U507" s="98"/>
      <c r="V507" s="50"/>
      <c r="W507" s="50"/>
      <c r="X507" s="50"/>
      <c r="Y507" s="50"/>
      <c r="Z507" s="49"/>
      <c r="AA507" s="69">
        <v>507</v>
      </c>
      <c r="AB5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07" s="70"/>
      <c r="AD507" s="86">
        <v>10</v>
      </c>
      <c r="AE507" s="86">
        <v>49</v>
      </c>
      <c r="AF507" s="86">
        <v>216</v>
      </c>
      <c r="AG507" s="86">
        <v>489</v>
      </c>
      <c r="AH507" s="86"/>
      <c r="AI507" s="86"/>
      <c r="AJ507" s="86"/>
      <c r="AK507" s="86"/>
      <c r="AL507" s="86"/>
      <c r="AM507" s="89">
        <v>44062.708379629628</v>
      </c>
      <c r="AN507" s="86" t="s">
        <v>10559</v>
      </c>
      <c r="AO507" s="93" t="s">
        <v>11064</v>
      </c>
      <c r="AP507" s="86" t="s">
        <v>65</v>
      </c>
      <c r="AQ507" s="48"/>
      <c r="AR507" s="49"/>
      <c r="AS507" s="48"/>
      <c r="AT507" s="49"/>
      <c r="AU507" s="48"/>
      <c r="AV507" s="49"/>
      <c r="AW507" s="48"/>
      <c r="AX507" s="49"/>
      <c r="AY507" s="48"/>
      <c r="AZ507" s="2"/>
      <c r="BA507" s="3"/>
      <c r="BB507" s="3"/>
      <c r="BC507" s="3"/>
      <c r="BD507" s="3"/>
    </row>
    <row r="508" spans="1:56" x14ac:dyDescent="0.25">
      <c r="A508" s="62" t="s">
        <v>1566</v>
      </c>
      <c r="B508" s="63"/>
      <c r="C508" s="63"/>
      <c r="D508" s="64"/>
      <c r="E508" s="66"/>
      <c r="F508" s="109" t="s">
        <v>9426</v>
      </c>
      <c r="G508" s="63"/>
      <c r="H508" s="67"/>
      <c r="I508" s="68"/>
      <c r="J508" s="68"/>
      <c r="K508" s="67" t="s">
        <v>12785</v>
      </c>
      <c r="L508" s="71"/>
      <c r="M508" s="72">
        <v>2985.65185546875</v>
      </c>
      <c r="N508" s="72">
        <v>3416.619384765625</v>
      </c>
      <c r="O508" s="73"/>
      <c r="P508" s="74"/>
      <c r="Q508" s="74"/>
      <c r="R508" s="98"/>
      <c r="S508" s="48">
        <v>1</v>
      </c>
      <c r="T508" s="48">
        <v>0</v>
      </c>
      <c r="U508" s="98"/>
      <c r="V508" s="50"/>
      <c r="W508" s="50"/>
      <c r="X508" s="50"/>
      <c r="Y508" s="50"/>
      <c r="Z508" s="49"/>
      <c r="AA508" s="69">
        <v>508</v>
      </c>
      <c r="AB5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08" s="70"/>
      <c r="AD508" s="86">
        <v>141</v>
      </c>
      <c r="AE508" s="86">
        <v>57</v>
      </c>
      <c r="AF508" s="86">
        <v>1553</v>
      </c>
      <c r="AG508" s="86">
        <v>382</v>
      </c>
      <c r="AH508" s="86"/>
      <c r="AI508" s="86" t="s">
        <v>7331</v>
      </c>
      <c r="AJ508" s="86"/>
      <c r="AK508" s="86"/>
      <c r="AL508" s="86"/>
      <c r="AM508" s="89">
        <v>44052.124421296299</v>
      </c>
      <c r="AN508" s="86" t="s">
        <v>10559</v>
      </c>
      <c r="AO508" s="93" t="s">
        <v>11065</v>
      </c>
      <c r="AP508" s="86" t="s">
        <v>65</v>
      </c>
      <c r="AQ508" s="48"/>
      <c r="AR508" s="49"/>
      <c r="AS508" s="48"/>
      <c r="AT508" s="49"/>
      <c r="AU508" s="48"/>
      <c r="AV508" s="49"/>
      <c r="AW508" s="48"/>
      <c r="AX508" s="49"/>
      <c r="AY508" s="48"/>
      <c r="AZ508" s="2"/>
      <c r="BA508" s="3"/>
      <c r="BB508" s="3"/>
      <c r="BC508" s="3"/>
      <c r="BD508" s="3"/>
    </row>
    <row r="509" spans="1:56" x14ac:dyDescent="0.25">
      <c r="A509" s="62" t="s">
        <v>1567</v>
      </c>
      <c r="B509" s="63"/>
      <c r="C509" s="63"/>
      <c r="D509" s="64"/>
      <c r="E509" s="66"/>
      <c r="F509" s="109" t="s">
        <v>9427</v>
      </c>
      <c r="G509" s="63"/>
      <c r="H509" s="67"/>
      <c r="I509" s="68"/>
      <c r="J509" s="68"/>
      <c r="K509" s="67" t="s">
        <v>12786</v>
      </c>
      <c r="L509" s="71"/>
      <c r="M509" s="72">
        <v>2867.693603515625</v>
      </c>
      <c r="N509" s="72">
        <v>3383.81103515625</v>
      </c>
      <c r="O509" s="73"/>
      <c r="P509" s="74"/>
      <c r="Q509" s="74"/>
      <c r="R509" s="98"/>
      <c r="S509" s="48">
        <v>1</v>
      </c>
      <c r="T509" s="48">
        <v>0</v>
      </c>
      <c r="U509" s="98"/>
      <c r="V509" s="50"/>
      <c r="W509" s="50"/>
      <c r="X509" s="50"/>
      <c r="Y509" s="50"/>
      <c r="Z509" s="49"/>
      <c r="AA509" s="69">
        <v>509</v>
      </c>
      <c r="AB5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09" s="70"/>
      <c r="AD509" s="86">
        <v>288</v>
      </c>
      <c r="AE509" s="86">
        <v>310</v>
      </c>
      <c r="AF509" s="86">
        <v>6049</v>
      </c>
      <c r="AG509" s="86">
        <v>22921</v>
      </c>
      <c r="AH509" s="86"/>
      <c r="AI509" s="86" t="s">
        <v>7332</v>
      </c>
      <c r="AJ509" s="86" t="s">
        <v>8379</v>
      </c>
      <c r="AK509" s="86"/>
      <c r="AL509" s="86"/>
      <c r="AM509" s="89">
        <v>42942.279062499998</v>
      </c>
      <c r="AN509" s="86" t="s">
        <v>10559</v>
      </c>
      <c r="AO509" s="93" t="s">
        <v>11066</v>
      </c>
      <c r="AP509" s="86" t="s">
        <v>65</v>
      </c>
      <c r="AQ509" s="48"/>
      <c r="AR509" s="49"/>
      <c r="AS509" s="48"/>
      <c r="AT509" s="49"/>
      <c r="AU509" s="48"/>
      <c r="AV509" s="49"/>
      <c r="AW509" s="48"/>
      <c r="AX509" s="49"/>
      <c r="AY509" s="48"/>
      <c r="AZ509" s="2"/>
      <c r="BA509" s="3"/>
      <c r="BB509" s="3"/>
      <c r="BC509" s="3"/>
      <c r="BD509" s="3"/>
    </row>
    <row r="510" spans="1:56" x14ac:dyDescent="0.25">
      <c r="A510" s="62" t="s">
        <v>1568</v>
      </c>
      <c r="B510" s="63"/>
      <c r="C510" s="63"/>
      <c r="D510" s="64"/>
      <c r="E510" s="66"/>
      <c r="F510" s="109" t="s">
        <v>9428</v>
      </c>
      <c r="G510" s="63"/>
      <c r="H510" s="67"/>
      <c r="I510" s="68"/>
      <c r="J510" s="68"/>
      <c r="K510" s="67" t="s">
        <v>12787</v>
      </c>
      <c r="L510" s="71"/>
      <c r="M510" s="72">
        <v>2815.851318359375</v>
      </c>
      <c r="N510" s="72">
        <v>3333.36962890625</v>
      </c>
      <c r="O510" s="73"/>
      <c r="P510" s="74"/>
      <c r="Q510" s="74"/>
      <c r="R510" s="98"/>
      <c r="S510" s="48">
        <v>1</v>
      </c>
      <c r="T510" s="48">
        <v>0</v>
      </c>
      <c r="U510" s="98"/>
      <c r="V510" s="50"/>
      <c r="W510" s="50"/>
      <c r="X510" s="50"/>
      <c r="Y510" s="50"/>
      <c r="Z510" s="49"/>
      <c r="AA510" s="69">
        <v>510</v>
      </c>
      <c r="AB5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10" s="70"/>
      <c r="AD510" s="86">
        <v>329</v>
      </c>
      <c r="AE510" s="86">
        <v>248</v>
      </c>
      <c r="AF510" s="86">
        <v>1069</v>
      </c>
      <c r="AG510" s="86">
        <v>1226</v>
      </c>
      <c r="AH510" s="86"/>
      <c r="AI510" s="86" t="s">
        <v>7333</v>
      </c>
      <c r="AJ510" s="86"/>
      <c r="AK510" s="86"/>
      <c r="AL510" s="86"/>
      <c r="AM510" s="89">
        <v>44025.49490740741</v>
      </c>
      <c r="AN510" s="86" t="s">
        <v>10559</v>
      </c>
      <c r="AO510" s="93" t="s">
        <v>11067</v>
      </c>
      <c r="AP510" s="86" t="s">
        <v>65</v>
      </c>
      <c r="AQ510" s="48"/>
      <c r="AR510" s="49"/>
      <c r="AS510" s="48"/>
      <c r="AT510" s="49"/>
      <c r="AU510" s="48"/>
      <c r="AV510" s="49"/>
      <c r="AW510" s="48"/>
      <c r="AX510" s="49"/>
      <c r="AY510" s="48"/>
      <c r="AZ510" s="2"/>
      <c r="BA510" s="3"/>
      <c r="BB510" s="3"/>
      <c r="BC510" s="3"/>
      <c r="BD510" s="3"/>
    </row>
    <row r="511" spans="1:56" x14ac:dyDescent="0.25">
      <c r="A511" s="62" t="s">
        <v>1569</v>
      </c>
      <c r="B511" s="63"/>
      <c r="C511" s="63"/>
      <c r="D511" s="64"/>
      <c r="E511" s="66"/>
      <c r="F511" s="109" t="s">
        <v>9429</v>
      </c>
      <c r="G511" s="63"/>
      <c r="H511" s="67"/>
      <c r="I511" s="68"/>
      <c r="J511" s="68"/>
      <c r="K511" s="67" t="s">
        <v>12788</v>
      </c>
      <c r="L511" s="71"/>
      <c r="M511" s="72">
        <v>2819.435302734375</v>
      </c>
      <c r="N511" s="72">
        <v>3382.90234375</v>
      </c>
      <c r="O511" s="73"/>
      <c r="P511" s="74"/>
      <c r="Q511" s="74"/>
      <c r="R511" s="98"/>
      <c r="S511" s="48">
        <v>1</v>
      </c>
      <c r="T511" s="48">
        <v>0</v>
      </c>
      <c r="U511" s="98"/>
      <c r="V511" s="50"/>
      <c r="W511" s="50"/>
      <c r="X511" s="50"/>
      <c r="Y511" s="50"/>
      <c r="Z511" s="49"/>
      <c r="AA511" s="69">
        <v>511</v>
      </c>
      <c r="AB5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11" s="70"/>
      <c r="AD511" s="86">
        <v>72</v>
      </c>
      <c r="AE511" s="86">
        <v>67</v>
      </c>
      <c r="AF511" s="86">
        <v>133</v>
      </c>
      <c r="AG511" s="86">
        <v>8241</v>
      </c>
      <c r="AH511" s="86"/>
      <c r="AI511" s="86"/>
      <c r="AJ511" s="86"/>
      <c r="AK511" s="86"/>
      <c r="AL511" s="86"/>
      <c r="AM511" s="89">
        <v>43542.376076388886</v>
      </c>
      <c r="AN511" s="86" t="s">
        <v>10559</v>
      </c>
      <c r="AO511" s="93" t="s">
        <v>11068</v>
      </c>
      <c r="AP511" s="86" t="s">
        <v>65</v>
      </c>
      <c r="AQ511" s="48"/>
      <c r="AR511" s="49"/>
      <c r="AS511" s="48"/>
      <c r="AT511" s="49"/>
      <c r="AU511" s="48"/>
      <c r="AV511" s="49"/>
      <c r="AW511" s="48"/>
      <c r="AX511" s="49"/>
      <c r="AY511" s="48"/>
      <c r="AZ511" s="2"/>
      <c r="BA511" s="3"/>
      <c r="BB511" s="3"/>
      <c r="BC511" s="3"/>
      <c r="BD511" s="3"/>
    </row>
    <row r="512" spans="1:56" x14ac:dyDescent="0.25">
      <c r="A512" s="62" t="s">
        <v>1570</v>
      </c>
      <c r="B512" s="63"/>
      <c r="C512" s="63"/>
      <c r="D512" s="64"/>
      <c r="E512" s="66"/>
      <c r="F512" s="109" t="s">
        <v>9430</v>
      </c>
      <c r="G512" s="63"/>
      <c r="H512" s="67"/>
      <c r="I512" s="68"/>
      <c r="J512" s="68"/>
      <c r="K512" s="67" t="s">
        <v>12789</v>
      </c>
      <c r="L512" s="71"/>
      <c r="M512" s="72">
        <v>2810.06396484375</v>
      </c>
      <c r="N512" s="72">
        <v>3467.404541015625</v>
      </c>
      <c r="O512" s="73"/>
      <c r="P512" s="74"/>
      <c r="Q512" s="74"/>
      <c r="R512" s="98"/>
      <c r="S512" s="48">
        <v>1</v>
      </c>
      <c r="T512" s="48">
        <v>0</v>
      </c>
      <c r="U512" s="98"/>
      <c r="V512" s="50"/>
      <c r="W512" s="50"/>
      <c r="X512" s="50"/>
      <c r="Y512" s="50"/>
      <c r="Z512" s="49"/>
      <c r="AA512" s="69">
        <v>512</v>
      </c>
      <c r="AB5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12" s="70"/>
      <c r="AD512" s="86">
        <v>531</v>
      </c>
      <c r="AE512" s="86">
        <v>910</v>
      </c>
      <c r="AF512" s="86">
        <v>7370</v>
      </c>
      <c r="AG512" s="86">
        <v>8536</v>
      </c>
      <c r="AH512" s="86"/>
      <c r="AI512" s="86"/>
      <c r="AJ512" s="86" t="s">
        <v>8380</v>
      </c>
      <c r="AK512" s="86"/>
      <c r="AL512" s="86"/>
      <c r="AM512" s="89">
        <v>43517.587893518517</v>
      </c>
      <c r="AN512" s="86" t="s">
        <v>10559</v>
      </c>
      <c r="AO512" s="93" t="s">
        <v>11069</v>
      </c>
      <c r="AP512" s="86" t="s">
        <v>65</v>
      </c>
      <c r="AQ512" s="48"/>
      <c r="AR512" s="49"/>
      <c r="AS512" s="48"/>
      <c r="AT512" s="49"/>
      <c r="AU512" s="48"/>
      <c r="AV512" s="49"/>
      <c r="AW512" s="48"/>
      <c r="AX512" s="49"/>
      <c r="AY512" s="48"/>
      <c r="AZ512" s="2"/>
      <c r="BA512" s="3"/>
      <c r="BB512" s="3"/>
      <c r="BC512" s="3"/>
      <c r="BD512" s="3"/>
    </row>
    <row r="513" spans="1:56" x14ac:dyDescent="0.25">
      <c r="A513" s="62" t="s">
        <v>1571</v>
      </c>
      <c r="B513" s="63"/>
      <c r="C513" s="63"/>
      <c r="D513" s="64"/>
      <c r="E513" s="66"/>
      <c r="F513" s="109" t="s">
        <v>9431</v>
      </c>
      <c r="G513" s="63"/>
      <c r="H513" s="67"/>
      <c r="I513" s="68"/>
      <c r="J513" s="68"/>
      <c r="K513" s="67" t="s">
        <v>12790</v>
      </c>
      <c r="L513" s="71"/>
      <c r="M513" s="72">
        <v>2791.754150390625</v>
      </c>
      <c r="N513" s="72">
        <v>3392.8740234375</v>
      </c>
      <c r="O513" s="73"/>
      <c r="P513" s="74"/>
      <c r="Q513" s="74"/>
      <c r="R513" s="98"/>
      <c r="S513" s="48">
        <v>1</v>
      </c>
      <c r="T513" s="48">
        <v>0</v>
      </c>
      <c r="U513" s="98"/>
      <c r="V513" s="50"/>
      <c r="W513" s="50"/>
      <c r="X513" s="50"/>
      <c r="Y513" s="50"/>
      <c r="Z513" s="49"/>
      <c r="AA513" s="69">
        <v>513</v>
      </c>
      <c r="AB5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13" s="70"/>
      <c r="AD513" s="86">
        <v>399</v>
      </c>
      <c r="AE513" s="86">
        <v>270</v>
      </c>
      <c r="AF513" s="86">
        <v>10992</v>
      </c>
      <c r="AG513" s="86">
        <v>9148</v>
      </c>
      <c r="AH513" s="86"/>
      <c r="AI513" s="86" t="s">
        <v>7334</v>
      </c>
      <c r="AJ513" s="86"/>
      <c r="AK513" s="86"/>
      <c r="AL513" s="86"/>
      <c r="AM513" s="89">
        <v>44044.263819444444</v>
      </c>
      <c r="AN513" s="86" t="s">
        <v>10559</v>
      </c>
      <c r="AO513" s="93" t="s">
        <v>11070</v>
      </c>
      <c r="AP513" s="86" t="s">
        <v>65</v>
      </c>
      <c r="AQ513" s="48"/>
      <c r="AR513" s="49"/>
      <c r="AS513" s="48"/>
      <c r="AT513" s="49"/>
      <c r="AU513" s="48"/>
      <c r="AV513" s="49"/>
      <c r="AW513" s="48"/>
      <c r="AX513" s="49"/>
      <c r="AY513" s="48"/>
      <c r="AZ513" s="2"/>
      <c r="BA513" s="3"/>
      <c r="BB513" s="3"/>
      <c r="BC513" s="3"/>
      <c r="BD513" s="3"/>
    </row>
    <row r="514" spans="1:56" x14ac:dyDescent="0.25">
      <c r="A514" s="62" t="s">
        <v>1572</v>
      </c>
      <c r="B514" s="63"/>
      <c r="C514" s="63"/>
      <c r="D514" s="64"/>
      <c r="E514" s="66"/>
      <c r="F514" s="109" t="s">
        <v>8949</v>
      </c>
      <c r="G514" s="63"/>
      <c r="H514" s="67"/>
      <c r="I514" s="68"/>
      <c r="J514" s="68"/>
      <c r="K514" s="67" t="s">
        <v>12791</v>
      </c>
      <c r="L514" s="71"/>
      <c r="M514" s="72">
        <v>2875.841064453125</v>
      </c>
      <c r="N514" s="72">
        <v>3340.850830078125</v>
      </c>
      <c r="O514" s="73"/>
      <c r="P514" s="74"/>
      <c r="Q514" s="74"/>
      <c r="R514" s="98"/>
      <c r="S514" s="48">
        <v>1</v>
      </c>
      <c r="T514" s="48">
        <v>0</v>
      </c>
      <c r="U514" s="98"/>
      <c r="V514" s="50"/>
      <c r="W514" s="50"/>
      <c r="X514" s="50"/>
      <c r="Y514" s="50"/>
      <c r="Z514" s="49"/>
      <c r="AA514" s="69">
        <v>514</v>
      </c>
      <c r="AB5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14" s="70"/>
      <c r="AD514" s="86">
        <v>17</v>
      </c>
      <c r="AE514" s="86">
        <v>3</v>
      </c>
      <c r="AF514" s="86">
        <v>2</v>
      </c>
      <c r="AG514" s="86">
        <v>0</v>
      </c>
      <c r="AH514" s="86"/>
      <c r="AI514" s="86" t="s">
        <v>7335</v>
      </c>
      <c r="AJ514" s="86"/>
      <c r="AK514" s="86"/>
      <c r="AL514" s="86"/>
      <c r="AM514" s="89">
        <v>44071.347534722219</v>
      </c>
      <c r="AN514" s="86" t="s">
        <v>10559</v>
      </c>
      <c r="AO514" s="93" t="s">
        <v>11071</v>
      </c>
      <c r="AP514" s="86" t="s">
        <v>65</v>
      </c>
      <c r="AQ514" s="48"/>
      <c r="AR514" s="49"/>
      <c r="AS514" s="48"/>
      <c r="AT514" s="49"/>
      <c r="AU514" s="48"/>
      <c r="AV514" s="49"/>
      <c r="AW514" s="48"/>
      <c r="AX514" s="49"/>
      <c r="AY514" s="48"/>
      <c r="AZ514" s="2"/>
      <c r="BA514" s="3"/>
      <c r="BB514" s="3"/>
      <c r="BC514" s="3"/>
      <c r="BD514" s="3"/>
    </row>
    <row r="515" spans="1:56" x14ac:dyDescent="0.25">
      <c r="A515" s="62" t="s">
        <v>1573</v>
      </c>
      <c r="B515" s="63"/>
      <c r="C515" s="63"/>
      <c r="D515" s="64"/>
      <c r="E515" s="66"/>
      <c r="F515" s="109" t="s">
        <v>9432</v>
      </c>
      <c r="G515" s="63"/>
      <c r="H515" s="67"/>
      <c r="I515" s="68"/>
      <c r="J515" s="68"/>
      <c r="K515" s="67" t="s">
        <v>12792</v>
      </c>
      <c r="L515" s="71"/>
      <c r="M515" s="72">
        <v>2685.981689453125</v>
      </c>
      <c r="N515" s="72">
        <v>3522.10791015625</v>
      </c>
      <c r="O515" s="73"/>
      <c r="P515" s="74"/>
      <c r="Q515" s="74"/>
      <c r="R515" s="98"/>
      <c r="S515" s="48">
        <v>2</v>
      </c>
      <c r="T515" s="48">
        <v>0</v>
      </c>
      <c r="U515" s="98"/>
      <c r="V515" s="50"/>
      <c r="W515" s="50"/>
      <c r="X515" s="50"/>
      <c r="Y515" s="50"/>
      <c r="Z515" s="49"/>
      <c r="AA515" s="69">
        <v>515</v>
      </c>
      <c r="AB5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15" s="70"/>
      <c r="AD515" s="86">
        <v>167</v>
      </c>
      <c r="AE515" s="86">
        <v>162</v>
      </c>
      <c r="AF515" s="86">
        <v>3139</v>
      </c>
      <c r="AG515" s="86">
        <v>2521</v>
      </c>
      <c r="AH515" s="86"/>
      <c r="AI515" s="86" t="s">
        <v>7336</v>
      </c>
      <c r="AJ515" s="86" t="s">
        <v>8381</v>
      </c>
      <c r="AK515" s="86"/>
      <c r="AL515" s="86"/>
      <c r="AM515" s="89">
        <v>42587.126793981479</v>
      </c>
      <c r="AN515" s="86" t="s">
        <v>10559</v>
      </c>
      <c r="AO515" s="93" t="s">
        <v>11072</v>
      </c>
      <c r="AP515" s="86" t="s">
        <v>65</v>
      </c>
      <c r="AQ515" s="48"/>
      <c r="AR515" s="49"/>
      <c r="AS515" s="48"/>
      <c r="AT515" s="49"/>
      <c r="AU515" s="48"/>
      <c r="AV515" s="49"/>
      <c r="AW515" s="48"/>
      <c r="AX515" s="49"/>
      <c r="AY515" s="48"/>
      <c r="AZ515" s="2"/>
      <c r="BA515" s="3"/>
      <c r="BB515" s="3"/>
      <c r="BC515" s="3"/>
      <c r="BD515" s="3"/>
    </row>
    <row r="516" spans="1:56" x14ac:dyDescent="0.25">
      <c r="A516" s="62" t="s">
        <v>457</v>
      </c>
      <c r="B516" s="63"/>
      <c r="C516" s="63"/>
      <c r="D516" s="64"/>
      <c r="E516" s="66"/>
      <c r="F516" s="109" t="s">
        <v>9433</v>
      </c>
      <c r="G516" s="63"/>
      <c r="H516" s="67"/>
      <c r="I516" s="68"/>
      <c r="J516" s="68"/>
      <c r="K516" s="67" t="s">
        <v>12793</v>
      </c>
      <c r="L516" s="71"/>
      <c r="M516" s="72">
        <v>5674.8427734375</v>
      </c>
      <c r="N516" s="72">
        <v>2643.289794921875</v>
      </c>
      <c r="O516" s="73"/>
      <c r="P516" s="74"/>
      <c r="Q516" s="74"/>
      <c r="R516" s="98"/>
      <c r="S516" s="48">
        <v>0</v>
      </c>
      <c r="T516" s="48">
        <v>1</v>
      </c>
      <c r="U516" s="98"/>
      <c r="V516" s="50"/>
      <c r="W516" s="50"/>
      <c r="X516" s="50"/>
      <c r="Y516" s="50"/>
      <c r="Z516" s="49"/>
      <c r="AA516" s="69">
        <v>516</v>
      </c>
      <c r="AB5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16" s="70"/>
      <c r="AD516" s="86">
        <v>61</v>
      </c>
      <c r="AE516" s="86">
        <v>6</v>
      </c>
      <c r="AF516" s="86">
        <v>53</v>
      </c>
      <c r="AG516" s="86">
        <v>104</v>
      </c>
      <c r="AH516" s="86"/>
      <c r="AI516" s="86"/>
      <c r="AJ516" s="86"/>
      <c r="AK516" s="86"/>
      <c r="AL516" s="86"/>
      <c r="AM516" s="89">
        <v>43044.78361111111</v>
      </c>
      <c r="AN516" s="86" t="s">
        <v>10559</v>
      </c>
      <c r="AO516" s="93" t="s">
        <v>11073</v>
      </c>
      <c r="AP516" s="86" t="s">
        <v>66</v>
      </c>
      <c r="AQ516" s="48">
        <v>0</v>
      </c>
      <c r="AR516" s="49">
        <v>0</v>
      </c>
      <c r="AS516" s="48">
        <v>0</v>
      </c>
      <c r="AT516" s="49">
        <v>0</v>
      </c>
      <c r="AU516" s="48">
        <v>0</v>
      </c>
      <c r="AV516" s="49">
        <v>0</v>
      </c>
      <c r="AW516" s="48">
        <v>14</v>
      </c>
      <c r="AX516" s="49">
        <v>100</v>
      </c>
      <c r="AY516" s="48">
        <v>14</v>
      </c>
      <c r="AZ516" s="2"/>
      <c r="BA516" s="3"/>
      <c r="BB516" s="3"/>
      <c r="BC516" s="3"/>
      <c r="BD516" s="3"/>
    </row>
    <row r="517" spans="1:56" x14ac:dyDescent="0.25">
      <c r="A517" s="62" t="s">
        <v>458</v>
      </c>
      <c r="B517" s="63"/>
      <c r="C517" s="63"/>
      <c r="D517" s="64"/>
      <c r="E517" s="66"/>
      <c r="F517" s="109" t="s">
        <v>9434</v>
      </c>
      <c r="G517" s="63"/>
      <c r="H517" s="67"/>
      <c r="I517" s="68"/>
      <c r="J517" s="68"/>
      <c r="K517" s="67" t="s">
        <v>12794</v>
      </c>
      <c r="L517" s="71"/>
      <c r="M517" s="72">
        <v>5618.1064453125</v>
      </c>
      <c r="N517" s="72">
        <v>5185.47021484375</v>
      </c>
      <c r="O517" s="73"/>
      <c r="P517" s="74"/>
      <c r="Q517" s="74"/>
      <c r="R517" s="98"/>
      <c r="S517" s="48">
        <v>0</v>
      </c>
      <c r="T517" s="48">
        <v>1</v>
      </c>
      <c r="U517" s="98"/>
      <c r="V517" s="50"/>
      <c r="W517" s="50"/>
      <c r="X517" s="50"/>
      <c r="Y517" s="50"/>
      <c r="Z517" s="49"/>
      <c r="AA517" s="69">
        <v>517</v>
      </c>
      <c r="AB5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17" s="70"/>
      <c r="AD517" s="86">
        <v>0</v>
      </c>
      <c r="AE517" s="86">
        <v>0</v>
      </c>
      <c r="AF517" s="86">
        <v>40</v>
      </c>
      <c r="AG517" s="86">
        <v>38</v>
      </c>
      <c r="AH517" s="86"/>
      <c r="AI517" s="86"/>
      <c r="AJ517" s="86"/>
      <c r="AK517" s="86"/>
      <c r="AL517" s="86"/>
      <c r="AM517" s="89">
        <v>44076.253263888888</v>
      </c>
      <c r="AN517" s="86" t="s">
        <v>10559</v>
      </c>
      <c r="AO517" s="93" t="s">
        <v>11074</v>
      </c>
      <c r="AP517" s="86" t="s">
        <v>66</v>
      </c>
      <c r="AQ517" s="48">
        <v>0</v>
      </c>
      <c r="AR517" s="49">
        <v>0</v>
      </c>
      <c r="AS517" s="48">
        <v>0</v>
      </c>
      <c r="AT517" s="49">
        <v>0</v>
      </c>
      <c r="AU517" s="48">
        <v>0</v>
      </c>
      <c r="AV517" s="49">
        <v>0</v>
      </c>
      <c r="AW517" s="48">
        <v>47</v>
      </c>
      <c r="AX517" s="49">
        <v>100</v>
      </c>
      <c r="AY517" s="48">
        <v>47</v>
      </c>
      <c r="AZ517" s="2"/>
      <c r="BA517" s="3"/>
      <c r="BB517" s="3"/>
      <c r="BC517" s="3"/>
      <c r="BD517" s="3"/>
    </row>
    <row r="518" spans="1:56" x14ac:dyDescent="0.25">
      <c r="A518" s="62" t="s">
        <v>459</v>
      </c>
      <c r="B518" s="63"/>
      <c r="C518" s="63"/>
      <c r="D518" s="64"/>
      <c r="E518" s="66"/>
      <c r="F518" s="109" t="s">
        <v>9435</v>
      </c>
      <c r="G518" s="63"/>
      <c r="H518" s="67"/>
      <c r="I518" s="68"/>
      <c r="J518" s="68"/>
      <c r="K518" s="67" t="s">
        <v>12795</v>
      </c>
      <c r="L518" s="71"/>
      <c r="M518" s="72">
        <v>5935.01318359375</v>
      </c>
      <c r="N518" s="72">
        <v>5106.26416015625</v>
      </c>
      <c r="O518" s="73"/>
      <c r="P518" s="74"/>
      <c r="Q518" s="74"/>
      <c r="R518" s="98"/>
      <c r="S518" s="48">
        <v>0</v>
      </c>
      <c r="T518" s="48">
        <v>1</v>
      </c>
      <c r="U518" s="98"/>
      <c r="V518" s="50"/>
      <c r="W518" s="50"/>
      <c r="X518" s="50"/>
      <c r="Y518" s="50"/>
      <c r="Z518" s="49"/>
      <c r="AA518" s="69">
        <v>518</v>
      </c>
      <c r="AB5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18" s="70"/>
      <c r="AD518" s="86">
        <v>104</v>
      </c>
      <c r="AE518" s="86">
        <v>8</v>
      </c>
      <c r="AF518" s="86">
        <v>448</v>
      </c>
      <c r="AG518" s="86">
        <v>857</v>
      </c>
      <c r="AH518" s="86"/>
      <c r="AI518" s="86" t="s">
        <v>7337</v>
      </c>
      <c r="AJ518" s="86"/>
      <c r="AK518" s="86"/>
      <c r="AL518" s="86"/>
      <c r="AM518" s="89">
        <v>43515.663900462961</v>
      </c>
      <c r="AN518" s="86" t="s">
        <v>10559</v>
      </c>
      <c r="AO518" s="93" t="s">
        <v>11075</v>
      </c>
      <c r="AP518" s="86" t="s">
        <v>66</v>
      </c>
      <c r="AQ518" s="48">
        <v>0</v>
      </c>
      <c r="AR518" s="49">
        <v>0</v>
      </c>
      <c r="AS518" s="48">
        <v>0</v>
      </c>
      <c r="AT518" s="49">
        <v>0</v>
      </c>
      <c r="AU518" s="48">
        <v>0</v>
      </c>
      <c r="AV518" s="49">
        <v>0</v>
      </c>
      <c r="AW518" s="48">
        <v>26</v>
      </c>
      <c r="AX518" s="49">
        <v>100</v>
      </c>
      <c r="AY518" s="48">
        <v>26</v>
      </c>
      <c r="AZ518" s="2"/>
      <c r="BA518" s="3"/>
      <c r="BB518" s="3"/>
      <c r="BC518" s="3"/>
      <c r="BD518" s="3"/>
    </row>
    <row r="519" spans="1:56" x14ac:dyDescent="0.25">
      <c r="A519" s="62" t="s">
        <v>460</v>
      </c>
      <c r="B519" s="63"/>
      <c r="C519" s="63"/>
      <c r="D519" s="64"/>
      <c r="E519" s="66"/>
      <c r="F519" s="109" t="s">
        <v>9436</v>
      </c>
      <c r="G519" s="63"/>
      <c r="H519" s="67"/>
      <c r="I519" s="68"/>
      <c r="J519" s="68"/>
      <c r="K519" s="67" t="s">
        <v>12796</v>
      </c>
      <c r="L519" s="71"/>
      <c r="M519" s="72">
        <v>5812.4921875</v>
      </c>
      <c r="N519" s="72">
        <v>5502.31787109375</v>
      </c>
      <c r="O519" s="73"/>
      <c r="P519" s="74"/>
      <c r="Q519" s="74"/>
      <c r="R519" s="98"/>
      <c r="S519" s="48">
        <v>0</v>
      </c>
      <c r="T519" s="48">
        <v>1</v>
      </c>
      <c r="U519" s="98"/>
      <c r="V519" s="50"/>
      <c r="W519" s="50"/>
      <c r="X519" s="50"/>
      <c r="Y519" s="50"/>
      <c r="Z519" s="49"/>
      <c r="AA519" s="69">
        <v>519</v>
      </c>
      <c r="AB5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19" s="70"/>
      <c r="AD519" s="86">
        <v>243</v>
      </c>
      <c r="AE519" s="86">
        <v>105</v>
      </c>
      <c r="AF519" s="86">
        <v>2701</v>
      </c>
      <c r="AG519" s="86">
        <v>1357</v>
      </c>
      <c r="AH519" s="86"/>
      <c r="AI519" s="86" t="s">
        <v>7338</v>
      </c>
      <c r="AJ519" s="86" t="s">
        <v>8382</v>
      </c>
      <c r="AK519" s="93" t="s">
        <v>8795</v>
      </c>
      <c r="AL519" s="86"/>
      <c r="AM519" s="89">
        <v>43156.865405092591</v>
      </c>
      <c r="AN519" s="86" t="s">
        <v>10559</v>
      </c>
      <c r="AO519" s="93" t="s">
        <v>11076</v>
      </c>
      <c r="AP519" s="86" t="s">
        <v>66</v>
      </c>
      <c r="AQ519" s="48">
        <v>0</v>
      </c>
      <c r="AR519" s="49">
        <v>0</v>
      </c>
      <c r="AS519" s="48">
        <v>0</v>
      </c>
      <c r="AT519" s="49">
        <v>0</v>
      </c>
      <c r="AU519" s="48">
        <v>0</v>
      </c>
      <c r="AV519" s="49">
        <v>0</v>
      </c>
      <c r="AW519" s="48">
        <v>26</v>
      </c>
      <c r="AX519" s="49">
        <v>100</v>
      </c>
      <c r="AY519" s="48">
        <v>26</v>
      </c>
      <c r="AZ519" s="2"/>
      <c r="BA519" s="3"/>
      <c r="BB519" s="3"/>
      <c r="BC519" s="3"/>
      <c r="BD519" s="3"/>
    </row>
    <row r="520" spans="1:56" x14ac:dyDescent="0.25">
      <c r="A520" s="62" t="s">
        <v>461</v>
      </c>
      <c r="B520" s="63"/>
      <c r="C520" s="63"/>
      <c r="D520" s="64"/>
      <c r="E520" s="66"/>
      <c r="F520" s="109" t="s">
        <v>9437</v>
      </c>
      <c r="G520" s="63"/>
      <c r="H520" s="67"/>
      <c r="I520" s="68"/>
      <c r="J520" s="68"/>
      <c r="K520" s="67" t="s">
        <v>12797</v>
      </c>
      <c r="L520" s="71"/>
      <c r="M520" s="72">
        <v>3303.77880859375</v>
      </c>
      <c r="N520" s="72">
        <v>4489.65625</v>
      </c>
      <c r="O520" s="73"/>
      <c r="P520" s="74"/>
      <c r="Q520" s="74"/>
      <c r="R520" s="98"/>
      <c r="S520" s="48">
        <v>0</v>
      </c>
      <c r="T520" s="48">
        <v>2</v>
      </c>
      <c r="U520" s="98"/>
      <c r="V520" s="50"/>
      <c r="W520" s="50"/>
      <c r="X520" s="50"/>
      <c r="Y520" s="50"/>
      <c r="Z520" s="49"/>
      <c r="AA520" s="69">
        <v>520</v>
      </c>
      <c r="AB5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20" s="70"/>
      <c r="AD520" s="86">
        <v>34</v>
      </c>
      <c r="AE520" s="86">
        <v>16</v>
      </c>
      <c r="AF520" s="86">
        <v>776</v>
      </c>
      <c r="AG520" s="86">
        <v>191</v>
      </c>
      <c r="AH520" s="86"/>
      <c r="AI520" s="86"/>
      <c r="AJ520" s="86"/>
      <c r="AK520" s="86"/>
      <c r="AL520" s="86"/>
      <c r="AM520" s="89">
        <v>43977.593414351853</v>
      </c>
      <c r="AN520" s="86" t="s">
        <v>10559</v>
      </c>
      <c r="AO520" s="93" t="s">
        <v>11077</v>
      </c>
      <c r="AP520" s="86" t="s">
        <v>66</v>
      </c>
      <c r="AQ520" s="48">
        <v>0</v>
      </c>
      <c r="AR520" s="49">
        <v>0</v>
      </c>
      <c r="AS520" s="48">
        <v>0</v>
      </c>
      <c r="AT520" s="49">
        <v>0</v>
      </c>
      <c r="AU520" s="48">
        <v>0</v>
      </c>
      <c r="AV520" s="49">
        <v>0</v>
      </c>
      <c r="AW520" s="48">
        <v>87</v>
      </c>
      <c r="AX520" s="49">
        <v>100</v>
      </c>
      <c r="AY520" s="48">
        <v>87</v>
      </c>
      <c r="AZ520" s="2"/>
      <c r="BA520" s="3"/>
      <c r="BB520" s="3"/>
      <c r="BC520" s="3"/>
      <c r="BD520" s="3"/>
    </row>
    <row r="521" spans="1:56" x14ac:dyDescent="0.25">
      <c r="A521" s="62" t="s">
        <v>462</v>
      </c>
      <c r="B521" s="63"/>
      <c r="C521" s="63"/>
      <c r="D521" s="64"/>
      <c r="E521" s="66"/>
      <c r="F521" s="109" t="s">
        <v>9438</v>
      </c>
      <c r="G521" s="63"/>
      <c r="H521" s="67"/>
      <c r="I521" s="68"/>
      <c r="J521" s="68"/>
      <c r="K521" s="67" t="s">
        <v>12798</v>
      </c>
      <c r="L521" s="71"/>
      <c r="M521" s="72">
        <v>3113.27294921875</v>
      </c>
      <c r="N521" s="72">
        <v>4529.94921875</v>
      </c>
      <c r="O521" s="73"/>
      <c r="P521" s="74"/>
      <c r="Q521" s="74"/>
      <c r="R521" s="98"/>
      <c r="S521" s="48">
        <v>0</v>
      </c>
      <c r="T521" s="48">
        <v>8</v>
      </c>
      <c r="U521" s="98"/>
      <c r="V521" s="50"/>
      <c r="W521" s="50"/>
      <c r="X521" s="50"/>
      <c r="Y521" s="50"/>
      <c r="Z521" s="49"/>
      <c r="AA521" s="69">
        <v>521</v>
      </c>
      <c r="AB5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21" s="70"/>
      <c r="AD521" s="86">
        <v>43</v>
      </c>
      <c r="AE521" s="86">
        <v>20</v>
      </c>
      <c r="AF521" s="86">
        <v>255</v>
      </c>
      <c r="AG521" s="86">
        <v>122</v>
      </c>
      <c r="AH521" s="86"/>
      <c r="AI521" s="86" t="s">
        <v>7339</v>
      </c>
      <c r="AJ521" s="86" t="s">
        <v>8383</v>
      </c>
      <c r="AK521" s="86"/>
      <c r="AL521" s="86"/>
      <c r="AM521" s="89">
        <v>43999.487071759257</v>
      </c>
      <c r="AN521" s="86" t="s">
        <v>10559</v>
      </c>
      <c r="AO521" s="93" t="s">
        <v>11078</v>
      </c>
      <c r="AP521" s="86" t="s">
        <v>66</v>
      </c>
      <c r="AQ521" s="48">
        <v>0</v>
      </c>
      <c r="AR521" s="49">
        <v>0</v>
      </c>
      <c r="AS521" s="48">
        <v>0</v>
      </c>
      <c r="AT521" s="49">
        <v>0</v>
      </c>
      <c r="AU521" s="48">
        <v>0</v>
      </c>
      <c r="AV521" s="49">
        <v>0</v>
      </c>
      <c r="AW521" s="48">
        <v>11</v>
      </c>
      <c r="AX521" s="49">
        <v>100</v>
      </c>
      <c r="AY521" s="48">
        <v>11</v>
      </c>
      <c r="AZ521" s="2"/>
      <c r="BA521" s="3"/>
      <c r="BB521" s="3"/>
      <c r="BC521" s="3"/>
      <c r="BD521" s="3"/>
    </row>
    <row r="522" spans="1:56" x14ac:dyDescent="0.25">
      <c r="A522" s="62" t="s">
        <v>1574</v>
      </c>
      <c r="B522" s="63"/>
      <c r="C522" s="63"/>
      <c r="D522" s="64"/>
      <c r="E522" s="66"/>
      <c r="F522" s="109" t="s">
        <v>9439</v>
      </c>
      <c r="G522" s="63"/>
      <c r="H522" s="67"/>
      <c r="I522" s="68"/>
      <c r="J522" s="68"/>
      <c r="K522" s="67" t="s">
        <v>12799</v>
      </c>
      <c r="L522" s="71"/>
      <c r="M522" s="72">
        <v>2237.07373046875</v>
      </c>
      <c r="N522" s="72">
        <v>4999.73046875</v>
      </c>
      <c r="O522" s="73"/>
      <c r="P522" s="74"/>
      <c r="Q522" s="74"/>
      <c r="R522" s="98"/>
      <c r="S522" s="48">
        <v>3</v>
      </c>
      <c r="T522" s="48">
        <v>0</v>
      </c>
      <c r="U522" s="98"/>
      <c r="V522" s="50"/>
      <c r="W522" s="50"/>
      <c r="X522" s="50"/>
      <c r="Y522" s="50"/>
      <c r="Z522" s="49"/>
      <c r="AA522" s="69">
        <v>522</v>
      </c>
      <c r="AB5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22" s="70"/>
      <c r="AD522" s="86">
        <v>64</v>
      </c>
      <c r="AE522" s="86">
        <v>974</v>
      </c>
      <c r="AF522" s="86">
        <v>514</v>
      </c>
      <c r="AG522" s="86">
        <v>274</v>
      </c>
      <c r="AH522" s="86"/>
      <c r="AI522" s="86" t="s">
        <v>7340</v>
      </c>
      <c r="AJ522" s="86" t="s">
        <v>8204</v>
      </c>
      <c r="AK522" s="86"/>
      <c r="AL522" s="86"/>
      <c r="AM522" s="89">
        <v>42703.361585648148</v>
      </c>
      <c r="AN522" s="86" t="s">
        <v>10559</v>
      </c>
      <c r="AO522" s="93" t="s">
        <v>11079</v>
      </c>
      <c r="AP522" s="86" t="s">
        <v>65</v>
      </c>
      <c r="AQ522" s="48"/>
      <c r="AR522" s="49"/>
      <c r="AS522" s="48"/>
      <c r="AT522" s="49"/>
      <c r="AU522" s="48"/>
      <c r="AV522" s="49"/>
      <c r="AW522" s="48"/>
      <c r="AX522" s="49"/>
      <c r="AY522" s="48"/>
      <c r="AZ522" s="2"/>
      <c r="BA522" s="3"/>
      <c r="BB522" s="3"/>
      <c r="BC522" s="3"/>
      <c r="BD522" s="3"/>
    </row>
    <row r="523" spans="1:56" x14ac:dyDescent="0.25">
      <c r="A523" s="62" t="s">
        <v>1575</v>
      </c>
      <c r="B523" s="63"/>
      <c r="C523" s="63"/>
      <c r="D523" s="64"/>
      <c r="E523" s="66"/>
      <c r="F523" s="109" t="s">
        <v>9440</v>
      </c>
      <c r="G523" s="63"/>
      <c r="H523" s="67"/>
      <c r="I523" s="68"/>
      <c r="J523" s="68"/>
      <c r="K523" s="67" t="s">
        <v>12800</v>
      </c>
      <c r="L523" s="71"/>
      <c r="M523" s="72">
        <v>2284.2431640625</v>
      </c>
      <c r="N523" s="72">
        <v>4561.51220703125</v>
      </c>
      <c r="O523" s="73"/>
      <c r="P523" s="74"/>
      <c r="Q523" s="74"/>
      <c r="R523" s="98"/>
      <c r="S523" s="48">
        <v>2</v>
      </c>
      <c r="T523" s="48">
        <v>0</v>
      </c>
      <c r="U523" s="98"/>
      <c r="V523" s="50"/>
      <c r="W523" s="50"/>
      <c r="X523" s="50"/>
      <c r="Y523" s="50"/>
      <c r="Z523" s="49"/>
      <c r="AA523" s="69">
        <v>523</v>
      </c>
      <c r="AB5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23" s="70"/>
      <c r="AD523" s="86">
        <v>76</v>
      </c>
      <c r="AE523" s="86">
        <v>8</v>
      </c>
      <c r="AF523" s="86">
        <v>934</v>
      </c>
      <c r="AG523" s="86">
        <v>1</v>
      </c>
      <c r="AH523" s="86"/>
      <c r="AI523" s="86" t="s">
        <v>7335</v>
      </c>
      <c r="AJ523" s="86"/>
      <c r="AK523" s="86"/>
      <c r="AL523" s="86"/>
      <c r="AM523" s="89">
        <v>44075.191712962966</v>
      </c>
      <c r="AN523" s="86" t="s">
        <v>10559</v>
      </c>
      <c r="AO523" s="93" t="s">
        <v>11080</v>
      </c>
      <c r="AP523" s="86" t="s">
        <v>65</v>
      </c>
      <c r="AQ523" s="48"/>
      <c r="AR523" s="49"/>
      <c r="AS523" s="48"/>
      <c r="AT523" s="49"/>
      <c r="AU523" s="48"/>
      <c r="AV523" s="49"/>
      <c r="AW523" s="48"/>
      <c r="AX523" s="49"/>
      <c r="AY523" s="48"/>
      <c r="AZ523" s="2"/>
      <c r="BA523" s="3"/>
      <c r="BB523" s="3"/>
      <c r="BC523" s="3"/>
      <c r="BD523" s="3"/>
    </row>
    <row r="524" spans="1:56" x14ac:dyDescent="0.25">
      <c r="A524" s="62" t="s">
        <v>463</v>
      </c>
      <c r="B524" s="63"/>
      <c r="C524" s="63"/>
      <c r="D524" s="64"/>
      <c r="E524" s="66"/>
      <c r="F524" s="109" t="s">
        <v>9441</v>
      </c>
      <c r="G524" s="63"/>
      <c r="H524" s="67"/>
      <c r="I524" s="68"/>
      <c r="J524" s="68"/>
      <c r="K524" s="67" t="s">
        <v>12801</v>
      </c>
      <c r="L524" s="71"/>
      <c r="M524" s="72">
        <v>5326.82177734375</v>
      </c>
      <c r="N524" s="72">
        <v>4584.86279296875</v>
      </c>
      <c r="O524" s="73"/>
      <c r="P524" s="74"/>
      <c r="Q524" s="74"/>
      <c r="R524" s="98"/>
      <c r="S524" s="48">
        <v>0</v>
      </c>
      <c r="T524" s="48">
        <v>2</v>
      </c>
      <c r="U524" s="98"/>
      <c r="V524" s="50"/>
      <c r="W524" s="50"/>
      <c r="X524" s="50"/>
      <c r="Y524" s="50"/>
      <c r="Z524" s="49"/>
      <c r="AA524" s="69">
        <v>524</v>
      </c>
      <c r="AB5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24" s="70"/>
      <c r="AD524" s="86">
        <v>278</v>
      </c>
      <c r="AE524" s="86">
        <v>91</v>
      </c>
      <c r="AF524" s="86">
        <v>565</v>
      </c>
      <c r="AG524" s="86">
        <v>186</v>
      </c>
      <c r="AH524" s="86"/>
      <c r="AI524" s="86" t="s">
        <v>6960</v>
      </c>
      <c r="AJ524" s="86" t="s">
        <v>8384</v>
      </c>
      <c r="AK524" s="86"/>
      <c r="AL524" s="86"/>
      <c r="AM524" s="89">
        <v>44023.118067129632</v>
      </c>
      <c r="AN524" s="86" t="s">
        <v>10559</v>
      </c>
      <c r="AO524" s="93" t="s">
        <v>11081</v>
      </c>
      <c r="AP524" s="86" t="s">
        <v>66</v>
      </c>
      <c r="AQ524" s="48">
        <v>0</v>
      </c>
      <c r="AR524" s="49">
        <v>0</v>
      </c>
      <c r="AS524" s="48">
        <v>0</v>
      </c>
      <c r="AT524" s="49">
        <v>0</v>
      </c>
      <c r="AU524" s="48">
        <v>0</v>
      </c>
      <c r="AV524" s="49">
        <v>0</v>
      </c>
      <c r="AW524" s="48">
        <v>31</v>
      </c>
      <c r="AX524" s="49">
        <v>100</v>
      </c>
      <c r="AY524" s="48">
        <v>31</v>
      </c>
      <c r="AZ524" s="2"/>
      <c r="BA524" s="3"/>
      <c r="BB524" s="3"/>
      <c r="BC524" s="3"/>
      <c r="BD524" s="3"/>
    </row>
    <row r="525" spans="1:56" x14ac:dyDescent="0.25">
      <c r="A525" s="62" t="s">
        <v>1576</v>
      </c>
      <c r="B525" s="63"/>
      <c r="C525" s="63"/>
      <c r="D525" s="64"/>
      <c r="E525" s="66"/>
      <c r="F525" s="109" t="s">
        <v>9442</v>
      </c>
      <c r="G525" s="63"/>
      <c r="H525" s="67"/>
      <c r="I525" s="68"/>
      <c r="J525" s="68"/>
      <c r="K525" s="67" t="s">
        <v>12802</v>
      </c>
      <c r="L525" s="71"/>
      <c r="M525" s="72">
        <v>5351.4833984375</v>
      </c>
      <c r="N525" s="72">
        <v>4655.86669921875</v>
      </c>
      <c r="O525" s="73"/>
      <c r="P525" s="74"/>
      <c r="Q525" s="74"/>
      <c r="R525" s="98"/>
      <c r="S525" s="48">
        <v>3</v>
      </c>
      <c r="T525" s="48">
        <v>0</v>
      </c>
      <c r="U525" s="98"/>
      <c r="V525" s="50"/>
      <c r="W525" s="50"/>
      <c r="X525" s="50"/>
      <c r="Y525" s="50"/>
      <c r="Z525" s="49"/>
      <c r="AA525" s="69">
        <v>525</v>
      </c>
      <c r="AB5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25" s="70"/>
      <c r="AD525" s="86">
        <v>10</v>
      </c>
      <c r="AE525" s="86">
        <v>63320</v>
      </c>
      <c r="AF525" s="86">
        <v>5448</v>
      </c>
      <c r="AG525" s="86">
        <v>877</v>
      </c>
      <c r="AH525" s="86"/>
      <c r="AI525" s="86" t="s">
        <v>7341</v>
      </c>
      <c r="AJ525" s="86" t="s">
        <v>8211</v>
      </c>
      <c r="AK525" s="93" t="s">
        <v>8796</v>
      </c>
      <c r="AL525" s="86"/>
      <c r="AM525" s="89">
        <v>43321.500196759262</v>
      </c>
      <c r="AN525" s="86" t="s">
        <v>10559</v>
      </c>
      <c r="AO525" s="93" t="s">
        <v>11082</v>
      </c>
      <c r="AP525" s="86" t="s">
        <v>65</v>
      </c>
      <c r="AQ525" s="48"/>
      <c r="AR525" s="49"/>
      <c r="AS525" s="48"/>
      <c r="AT525" s="49"/>
      <c r="AU525" s="48"/>
      <c r="AV525" s="49"/>
      <c r="AW525" s="48"/>
      <c r="AX525" s="49"/>
      <c r="AY525" s="48"/>
      <c r="AZ525" s="2"/>
      <c r="BA525" s="3"/>
      <c r="BB525" s="3"/>
      <c r="BC525" s="3"/>
      <c r="BD525" s="3"/>
    </row>
    <row r="526" spans="1:56" x14ac:dyDescent="0.25">
      <c r="A526" s="62" t="s">
        <v>1577</v>
      </c>
      <c r="B526" s="63"/>
      <c r="C526" s="63"/>
      <c r="D526" s="64"/>
      <c r="E526" s="66"/>
      <c r="F526" s="109" t="s">
        <v>9443</v>
      </c>
      <c r="G526" s="63"/>
      <c r="H526" s="67"/>
      <c r="I526" s="68"/>
      <c r="J526" s="68"/>
      <c r="K526" s="67" t="s">
        <v>12803</v>
      </c>
      <c r="L526" s="71"/>
      <c r="M526" s="72">
        <v>5349.29443359375</v>
      </c>
      <c r="N526" s="72">
        <v>4597.87060546875</v>
      </c>
      <c r="O526" s="73"/>
      <c r="P526" s="74"/>
      <c r="Q526" s="74"/>
      <c r="R526" s="98"/>
      <c r="S526" s="48">
        <v>3</v>
      </c>
      <c r="T526" s="48">
        <v>0</v>
      </c>
      <c r="U526" s="98"/>
      <c r="V526" s="50"/>
      <c r="W526" s="50"/>
      <c r="X526" s="50"/>
      <c r="Y526" s="50"/>
      <c r="Z526" s="49"/>
      <c r="AA526" s="69">
        <v>526</v>
      </c>
      <c r="AB5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26" s="70"/>
      <c r="AD526" s="86">
        <v>32</v>
      </c>
      <c r="AE526" s="86">
        <v>9</v>
      </c>
      <c r="AF526" s="86">
        <v>74</v>
      </c>
      <c r="AG526" s="86">
        <v>152</v>
      </c>
      <c r="AH526" s="86"/>
      <c r="AI526" s="86" t="s">
        <v>7342</v>
      </c>
      <c r="AJ526" s="86" t="s">
        <v>8211</v>
      </c>
      <c r="AK526" s="86"/>
      <c r="AL526" s="86"/>
      <c r="AM526" s="89">
        <v>42736.71471064815</v>
      </c>
      <c r="AN526" s="86" t="s">
        <v>10559</v>
      </c>
      <c r="AO526" s="93" t="s">
        <v>11083</v>
      </c>
      <c r="AP526" s="86" t="s">
        <v>65</v>
      </c>
      <c r="AQ526" s="48"/>
      <c r="AR526" s="49"/>
      <c r="AS526" s="48"/>
      <c r="AT526" s="49"/>
      <c r="AU526" s="48"/>
      <c r="AV526" s="49"/>
      <c r="AW526" s="48"/>
      <c r="AX526" s="49"/>
      <c r="AY526" s="48"/>
      <c r="AZ526" s="2"/>
      <c r="BA526" s="3"/>
      <c r="BB526" s="3"/>
      <c r="BC526" s="3"/>
      <c r="BD526" s="3"/>
    </row>
    <row r="527" spans="1:56" x14ac:dyDescent="0.25">
      <c r="A527" s="62" t="s">
        <v>464</v>
      </c>
      <c r="B527" s="63"/>
      <c r="C527" s="63"/>
      <c r="D527" s="64"/>
      <c r="E527" s="66"/>
      <c r="F527" s="109" t="s">
        <v>9444</v>
      </c>
      <c r="G527" s="63"/>
      <c r="H527" s="67"/>
      <c r="I527" s="68"/>
      <c r="J527" s="68"/>
      <c r="K527" s="67" t="s">
        <v>12804</v>
      </c>
      <c r="L527" s="71"/>
      <c r="M527" s="72">
        <v>5568.4619140625</v>
      </c>
      <c r="N527" s="72">
        <v>5420.705078125</v>
      </c>
      <c r="O527" s="73"/>
      <c r="P527" s="74"/>
      <c r="Q527" s="74"/>
      <c r="R527" s="98"/>
      <c r="S527" s="48">
        <v>0</v>
      </c>
      <c r="T527" s="48">
        <v>1</v>
      </c>
      <c r="U527" s="98"/>
      <c r="V527" s="50"/>
      <c r="W527" s="50"/>
      <c r="X527" s="50"/>
      <c r="Y527" s="50"/>
      <c r="Z527" s="49"/>
      <c r="AA527" s="69">
        <v>527</v>
      </c>
      <c r="AB5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27" s="70"/>
      <c r="AD527" s="86">
        <v>266</v>
      </c>
      <c r="AE527" s="86">
        <v>48</v>
      </c>
      <c r="AF527" s="86">
        <v>1647</v>
      </c>
      <c r="AG527" s="86">
        <v>112</v>
      </c>
      <c r="AH527" s="86"/>
      <c r="AI527" s="86"/>
      <c r="AJ527" s="86"/>
      <c r="AK527" s="86"/>
      <c r="AL527" s="86"/>
      <c r="AM527" s="89">
        <v>42461.734143518515</v>
      </c>
      <c r="AN527" s="86" t="s">
        <v>10559</v>
      </c>
      <c r="AO527" s="93" t="s">
        <v>11084</v>
      </c>
      <c r="AP527" s="86" t="s">
        <v>66</v>
      </c>
      <c r="AQ527" s="48">
        <v>0</v>
      </c>
      <c r="AR527" s="49">
        <v>0</v>
      </c>
      <c r="AS527" s="48">
        <v>0</v>
      </c>
      <c r="AT527" s="49">
        <v>0</v>
      </c>
      <c r="AU527" s="48">
        <v>0</v>
      </c>
      <c r="AV527" s="49">
        <v>0</v>
      </c>
      <c r="AW527" s="48">
        <v>26</v>
      </c>
      <c r="AX527" s="49">
        <v>100</v>
      </c>
      <c r="AY527" s="48">
        <v>26</v>
      </c>
      <c r="AZ527" s="2"/>
      <c r="BA527" s="3"/>
      <c r="BB527" s="3"/>
      <c r="BC527" s="3"/>
      <c r="BD527" s="3"/>
    </row>
    <row r="528" spans="1:56" x14ac:dyDescent="0.25">
      <c r="A528" s="62" t="s">
        <v>465</v>
      </c>
      <c r="B528" s="63"/>
      <c r="C528" s="63"/>
      <c r="D528" s="64"/>
      <c r="E528" s="66"/>
      <c r="F528" s="109" t="s">
        <v>9445</v>
      </c>
      <c r="G528" s="63"/>
      <c r="H528" s="67"/>
      <c r="I528" s="68"/>
      <c r="J528" s="68"/>
      <c r="K528" s="67" t="s">
        <v>12805</v>
      </c>
      <c r="L528" s="71"/>
      <c r="M528" s="72">
        <v>5650.49609375</v>
      </c>
      <c r="N528" s="72">
        <v>7448.017578125</v>
      </c>
      <c r="O528" s="73"/>
      <c r="P528" s="74"/>
      <c r="Q528" s="74"/>
      <c r="R528" s="98"/>
      <c r="S528" s="48">
        <v>0</v>
      </c>
      <c r="T528" s="48">
        <v>1</v>
      </c>
      <c r="U528" s="98"/>
      <c r="V528" s="50"/>
      <c r="W528" s="50"/>
      <c r="X528" s="50"/>
      <c r="Y528" s="50"/>
      <c r="Z528" s="49"/>
      <c r="AA528" s="69">
        <v>528</v>
      </c>
      <c r="AB5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28" s="70"/>
      <c r="AD528" s="86">
        <v>185</v>
      </c>
      <c r="AE528" s="86">
        <v>394</v>
      </c>
      <c r="AF528" s="86">
        <v>109498</v>
      </c>
      <c r="AG528" s="86">
        <v>124645</v>
      </c>
      <c r="AH528" s="86"/>
      <c r="AI528" s="86" t="s">
        <v>7343</v>
      </c>
      <c r="AJ528" s="86"/>
      <c r="AK528" s="86"/>
      <c r="AL528" s="86"/>
      <c r="AM528" s="89">
        <v>43541.640057870369</v>
      </c>
      <c r="AN528" s="86" t="s">
        <v>10559</v>
      </c>
      <c r="AO528" s="93" t="s">
        <v>11085</v>
      </c>
      <c r="AP528" s="86" t="s">
        <v>66</v>
      </c>
      <c r="AQ528" s="48">
        <v>0</v>
      </c>
      <c r="AR528" s="49">
        <v>0</v>
      </c>
      <c r="AS528" s="48">
        <v>0</v>
      </c>
      <c r="AT528" s="49">
        <v>0</v>
      </c>
      <c r="AU528" s="48">
        <v>0</v>
      </c>
      <c r="AV528" s="49">
        <v>0</v>
      </c>
      <c r="AW528" s="48">
        <v>33</v>
      </c>
      <c r="AX528" s="49">
        <v>100</v>
      </c>
      <c r="AY528" s="48">
        <v>33</v>
      </c>
      <c r="AZ528" s="2"/>
      <c r="BA528" s="3"/>
      <c r="BB528" s="3"/>
      <c r="BC528" s="3"/>
      <c r="BD528" s="3"/>
    </row>
    <row r="529" spans="1:56" x14ac:dyDescent="0.25">
      <c r="A529" s="62" t="s">
        <v>466</v>
      </c>
      <c r="B529" s="63"/>
      <c r="C529" s="63"/>
      <c r="D529" s="64"/>
      <c r="E529" s="66"/>
      <c r="F529" s="109" t="s">
        <v>9446</v>
      </c>
      <c r="G529" s="63"/>
      <c r="H529" s="67"/>
      <c r="I529" s="68"/>
      <c r="J529" s="68"/>
      <c r="K529" s="67" t="s">
        <v>12806</v>
      </c>
      <c r="L529" s="71"/>
      <c r="M529" s="72">
        <v>4487.3388671875</v>
      </c>
      <c r="N529" s="72">
        <v>8697.107421875</v>
      </c>
      <c r="O529" s="73"/>
      <c r="P529" s="74"/>
      <c r="Q529" s="74"/>
      <c r="R529" s="98"/>
      <c r="S529" s="48">
        <v>0</v>
      </c>
      <c r="T529" s="48">
        <v>5</v>
      </c>
      <c r="U529" s="98"/>
      <c r="V529" s="50"/>
      <c r="W529" s="50"/>
      <c r="X529" s="50"/>
      <c r="Y529" s="50"/>
      <c r="Z529" s="49"/>
      <c r="AA529" s="69">
        <v>529</v>
      </c>
      <c r="AB5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29" s="70"/>
      <c r="AD529" s="86">
        <v>2722</v>
      </c>
      <c r="AE529" s="86">
        <v>2719</v>
      </c>
      <c r="AF529" s="86">
        <v>12383</v>
      </c>
      <c r="AG529" s="86">
        <v>19843</v>
      </c>
      <c r="AH529" s="86"/>
      <c r="AI529" s="86" t="s">
        <v>7344</v>
      </c>
      <c r="AJ529" s="86" t="s">
        <v>8385</v>
      </c>
      <c r="AK529" s="86"/>
      <c r="AL529" s="86"/>
      <c r="AM529" s="89">
        <v>41489.188159722224</v>
      </c>
      <c r="AN529" s="86" t="s">
        <v>10559</v>
      </c>
      <c r="AO529" s="93" t="s">
        <v>11086</v>
      </c>
      <c r="AP529" s="86" t="s">
        <v>66</v>
      </c>
      <c r="AQ529" s="48">
        <v>0</v>
      </c>
      <c r="AR529" s="49">
        <v>0</v>
      </c>
      <c r="AS529" s="48">
        <v>2</v>
      </c>
      <c r="AT529" s="49">
        <v>1.4705882352941178</v>
      </c>
      <c r="AU529" s="48">
        <v>0</v>
      </c>
      <c r="AV529" s="49">
        <v>0</v>
      </c>
      <c r="AW529" s="48">
        <v>134</v>
      </c>
      <c r="AX529" s="49">
        <v>98.529411764705884</v>
      </c>
      <c r="AY529" s="48">
        <v>136</v>
      </c>
      <c r="AZ529" s="2"/>
      <c r="BA529" s="3"/>
      <c r="BB529" s="3"/>
      <c r="BC529" s="3"/>
      <c r="BD529" s="3"/>
    </row>
    <row r="530" spans="1:56" x14ac:dyDescent="0.25">
      <c r="A530" s="62" t="s">
        <v>1578</v>
      </c>
      <c r="B530" s="63"/>
      <c r="C530" s="63"/>
      <c r="D530" s="64"/>
      <c r="E530" s="66"/>
      <c r="F530" s="109" t="s">
        <v>9447</v>
      </c>
      <c r="G530" s="63"/>
      <c r="H530" s="67"/>
      <c r="I530" s="68"/>
      <c r="J530" s="68"/>
      <c r="K530" s="67" t="s">
        <v>12807</v>
      </c>
      <c r="L530" s="71"/>
      <c r="M530" s="72">
        <v>4434.27294921875</v>
      </c>
      <c r="N530" s="72">
        <v>7978.47119140625</v>
      </c>
      <c r="O530" s="73"/>
      <c r="P530" s="74"/>
      <c r="Q530" s="74"/>
      <c r="R530" s="98"/>
      <c r="S530" s="48">
        <v>3</v>
      </c>
      <c r="T530" s="48">
        <v>0</v>
      </c>
      <c r="U530" s="98"/>
      <c r="V530" s="50"/>
      <c r="W530" s="50"/>
      <c r="X530" s="50"/>
      <c r="Y530" s="50"/>
      <c r="Z530" s="49"/>
      <c r="AA530" s="69">
        <v>530</v>
      </c>
      <c r="AB5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30" s="70"/>
      <c r="AD530" s="86">
        <v>1149</v>
      </c>
      <c r="AE530" s="86">
        <v>946</v>
      </c>
      <c r="AF530" s="86">
        <v>6305</v>
      </c>
      <c r="AG530" s="86">
        <v>6880</v>
      </c>
      <c r="AH530" s="86"/>
      <c r="AI530" s="86" t="s">
        <v>7345</v>
      </c>
      <c r="AJ530" s="86" t="s">
        <v>8202</v>
      </c>
      <c r="AK530" s="86"/>
      <c r="AL530" s="86"/>
      <c r="AM530" s="89">
        <v>42056.404432870368</v>
      </c>
      <c r="AN530" s="86" t="s">
        <v>10559</v>
      </c>
      <c r="AO530" s="93" t="s">
        <v>11087</v>
      </c>
      <c r="AP530" s="86" t="s">
        <v>65</v>
      </c>
      <c r="AQ530" s="48"/>
      <c r="AR530" s="49"/>
      <c r="AS530" s="48"/>
      <c r="AT530" s="49"/>
      <c r="AU530" s="48"/>
      <c r="AV530" s="49"/>
      <c r="AW530" s="48"/>
      <c r="AX530" s="49"/>
      <c r="AY530" s="48"/>
      <c r="AZ530" s="2"/>
      <c r="BA530" s="3"/>
      <c r="BB530" s="3"/>
      <c r="BC530" s="3"/>
      <c r="BD530" s="3"/>
    </row>
    <row r="531" spans="1:56" x14ac:dyDescent="0.25">
      <c r="A531" s="62" t="s">
        <v>1579</v>
      </c>
      <c r="B531" s="63"/>
      <c r="C531" s="63"/>
      <c r="D531" s="64"/>
      <c r="E531" s="66"/>
      <c r="F531" s="109" t="s">
        <v>9448</v>
      </c>
      <c r="G531" s="63"/>
      <c r="H531" s="67"/>
      <c r="I531" s="68"/>
      <c r="J531" s="68"/>
      <c r="K531" s="67" t="s">
        <v>12808</v>
      </c>
      <c r="L531" s="71"/>
      <c r="M531" s="72">
        <v>3577.599853515625</v>
      </c>
      <c r="N531" s="72">
        <v>8421.2578125</v>
      </c>
      <c r="O531" s="73"/>
      <c r="P531" s="74"/>
      <c r="Q531" s="74"/>
      <c r="R531" s="98"/>
      <c r="S531" s="48">
        <v>2</v>
      </c>
      <c r="T531" s="48">
        <v>0</v>
      </c>
      <c r="U531" s="98"/>
      <c r="V531" s="50"/>
      <c r="W531" s="50"/>
      <c r="X531" s="50"/>
      <c r="Y531" s="50"/>
      <c r="Z531" s="49"/>
      <c r="AA531" s="69">
        <v>531</v>
      </c>
      <c r="AB5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31" s="70"/>
      <c r="AD531" s="86">
        <v>1563</v>
      </c>
      <c r="AE531" s="86">
        <v>2137</v>
      </c>
      <c r="AF531" s="86">
        <v>14233</v>
      </c>
      <c r="AG531" s="86">
        <v>16067</v>
      </c>
      <c r="AH531" s="86"/>
      <c r="AI531" s="86" t="s">
        <v>7346</v>
      </c>
      <c r="AJ531" s="86"/>
      <c r="AK531" s="86"/>
      <c r="AL531" s="86"/>
      <c r="AM531" s="89">
        <v>43074.58011574074</v>
      </c>
      <c r="AN531" s="86" t="s">
        <v>10559</v>
      </c>
      <c r="AO531" s="93" t="s">
        <v>11088</v>
      </c>
      <c r="AP531" s="86" t="s">
        <v>65</v>
      </c>
      <c r="AQ531" s="48"/>
      <c r="AR531" s="49"/>
      <c r="AS531" s="48"/>
      <c r="AT531" s="49"/>
      <c r="AU531" s="48"/>
      <c r="AV531" s="49"/>
      <c r="AW531" s="48"/>
      <c r="AX531" s="49"/>
      <c r="AY531" s="48"/>
      <c r="AZ531" s="2"/>
      <c r="BA531" s="3"/>
      <c r="BB531" s="3"/>
      <c r="BC531" s="3"/>
      <c r="BD531" s="3"/>
    </row>
    <row r="532" spans="1:56" x14ac:dyDescent="0.25">
      <c r="A532" s="62" t="s">
        <v>467</v>
      </c>
      <c r="B532" s="63"/>
      <c r="C532" s="63"/>
      <c r="D532" s="64"/>
      <c r="E532" s="66"/>
      <c r="F532" s="109" t="s">
        <v>9449</v>
      </c>
      <c r="G532" s="63"/>
      <c r="H532" s="67"/>
      <c r="I532" s="68"/>
      <c r="J532" s="68"/>
      <c r="K532" s="67" t="s">
        <v>12809</v>
      </c>
      <c r="L532" s="71"/>
      <c r="M532" s="72">
        <v>3660.0625</v>
      </c>
      <c r="N532" s="72">
        <v>6420.67138671875</v>
      </c>
      <c r="O532" s="73"/>
      <c r="P532" s="74"/>
      <c r="Q532" s="74"/>
      <c r="R532" s="98"/>
      <c r="S532" s="48">
        <v>0</v>
      </c>
      <c r="T532" s="48">
        <v>2</v>
      </c>
      <c r="U532" s="98"/>
      <c r="V532" s="50"/>
      <c r="W532" s="50"/>
      <c r="X532" s="50"/>
      <c r="Y532" s="50"/>
      <c r="Z532" s="49"/>
      <c r="AA532" s="69">
        <v>532</v>
      </c>
      <c r="AB5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32" s="70"/>
      <c r="AD532" s="86">
        <v>92</v>
      </c>
      <c r="AE532" s="86">
        <v>93</v>
      </c>
      <c r="AF532" s="86">
        <v>1685</v>
      </c>
      <c r="AG532" s="86">
        <v>2992</v>
      </c>
      <c r="AH532" s="86"/>
      <c r="AI532" s="86"/>
      <c r="AJ532" s="86" t="s">
        <v>8304</v>
      </c>
      <c r="AK532" s="86"/>
      <c r="AL532" s="86"/>
      <c r="AM532" s="89">
        <v>41382.143657407411</v>
      </c>
      <c r="AN532" s="86" t="s">
        <v>10559</v>
      </c>
      <c r="AO532" s="93" t="s">
        <v>11089</v>
      </c>
      <c r="AP532" s="86" t="s">
        <v>66</v>
      </c>
      <c r="AQ532" s="48">
        <v>0</v>
      </c>
      <c r="AR532" s="49">
        <v>0</v>
      </c>
      <c r="AS532" s="48">
        <v>0</v>
      </c>
      <c r="AT532" s="49">
        <v>0</v>
      </c>
      <c r="AU532" s="48">
        <v>0</v>
      </c>
      <c r="AV532" s="49">
        <v>0</v>
      </c>
      <c r="AW532" s="48">
        <v>18</v>
      </c>
      <c r="AX532" s="49">
        <v>100</v>
      </c>
      <c r="AY532" s="48">
        <v>18</v>
      </c>
      <c r="AZ532" s="2"/>
      <c r="BA532" s="3"/>
      <c r="BB532" s="3"/>
      <c r="BC532" s="3"/>
      <c r="BD532" s="3"/>
    </row>
    <row r="533" spans="1:56" x14ac:dyDescent="0.25">
      <c r="A533" s="62" t="s">
        <v>1580</v>
      </c>
      <c r="B533" s="63"/>
      <c r="C533" s="63"/>
      <c r="D533" s="64"/>
      <c r="E533" s="66"/>
      <c r="F533" s="109" t="s">
        <v>9450</v>
      </c>
      <c r="G533" s="63"/>
      <c r="H533" s="67"/>
      <c r="I533" s="68"/>
      <c r="J533" s="68"/>
      <c r="K533" s="67" t="s">
        <v>12810</v>
      </c>
      <c r="L533" s="71"/>
      <c r="M533" s="72">
        <v>2962.433837890625</v>
      </c>
      <c r="N533" s="72">
        <v>6904.779296875</v>
      </c>
      <c r="O533" s="73"/>
      <c r="P533" s="74"/>
      <c r="Q533" s="74"/>
      <c r="R533" s="98"/>
      <c r="S533" s="48">
        <v>1</v>
      </c>
      <c r="T533" s="48">
        <v>0</v>
      </c>
      <c r="U533" s="98"/>
      <c r="V533" s="50"/>
      <c r="W533" s="50"/>
      <c r="X533" s="50"/>
      <c r="Y533" s="50"/>
      <c r="Z533" s="49"/>
      <c r="AA533" s="69">
        <v>533</v>
      </c>
      <c r="AB5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33" s="70"/>
      <c r="AD533" s="86">
        <v>478</v>
      </c>
      <c r="AE533" s="86">
        <v>81</v>
      </c>
      <c r="AF533" s="86">
        <v>1253</v>
      </c>
      <c r="AG533" s="86">
        <v>341</v>
      </c>
      <c r="AH533" s="86"/>
      <c r="AI533" s="86" t="s">
        <v>7347</v>
      </c>
      <c r="AJ533" s="86" t="s">
        <v>8204</v>
      </c>
      <c r="AK533" s="86"/>
      <c r="AL533" s="86"/>
      <c r="AM533" s="89">
        <v>44027.645439814813</v>
      </c>
      <c r="AN533" s="86" t="s">
        <v>10559</v>
      </c>
      <c r="AO533" s="93" t="s">
        <v>11090</v>
      </c>
      <c r="AP533" s="86" t="s">
        <v>65</v>
      </c>
      <c r="AQ533" s="48"/>
      <c r="AR533" s="49"/>
      <c r="AS533" s="48"/>
      <c r="AT533" s="49"/>
      <c r="AU533" s="48"/>
      <c r="AV533" s="49"/>
      <c r="AW533" s="48"/>
      <c r="AX533" s="49"/>
      <c r="AY533" s="48"/>
      <c r="AZ533" s="2"/>
      <c r="BA533" s="3"/>
      <c r="BB533" s="3"/>
      <c r="BC533" s="3"/>
      <c r="BD533" s="3"/>
    </row>
    <row r="534" spans="1:56" x14ac:dyDescent="0.25">
      <c r="A534" s="62" t="s">
        <v>468</v>
      </c>
      <c r="B534" s="63"/>
      <c r="C534" s="63"/>
      <c r="D534" s="64"/>
      <c r="E534" s="66"/>
      <c r="F534" s="109" t="s">
        <v>9451</v>
      </c>
      <c r="G534" s="63"/>
      <c r="H534" s="67"/>
      <c r="I534" s="68"/>
      <c r="J534" s="68"/>
      <c r="K534" s="67" t="s">
        <v>12811</v>
      </c>
      <c r="L534" s="71"/>
      <c r="M534" s="72">
        <v>5698.947265625</v>
      </c>
      <c r="N534" s="72">
        <v>4341.40771484375</v>
      </c>
      <c r="O534" s="73"/>
      <c r="P534" s="74"/>
      <c r="Q534" s="74"/>
      <c r="R534" s="98"/>
      <c r="S534" s="48">
        <v>0</v>
      </c>
      <c r="T534" s="48">
        <v>1</v>
      </c>
      <c r="U534" s="98"/>
      <c r="V534" s="50"/>
      <c r="W534" s="50"/>
      <c r="X534" s="50"/>
      <c r="Y534" s="50"/>
      <c r="Z534" s="49"/>
      <c r="AA534" s="69">
        <v>534</v>
      </c>
      <c r="AB5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34" s="70"/>
      <c r="AD534" s="86">
        <v>696</v>
      </c>
      <c r="AE534" s="86">
        <v>321</v>
      </c>
      <c r="AF534" s="86">
        <v>4903</v>
      </c>
      <c r="AG534" s="86">
        <v>5073</v>
      </c>
      <c r="AH534" s="86"/>
      <c r="AI534" s="86" t="s">
        <v>7348</v>
      </c>
      <c r="AJ534" s="86"/>
      <c r="AK534" s="86"/>
      <c r="AL534" s="86"/>
      <c r="AM534" s="89">
        <v>41615.436111111114</v>
      </c>
      <c r="AN534" s="86" t="s">
        <v>10559</v>
      </c>
      <c r="AO534" s="93" t="s">
        <v>11091</v>
      </c>
      <c r="AP534" s="86" t="s">
        <v>66</v>
      </c>
      <c r="AQ534" s="48">
        <v>0</v>
      </c>
      <c r="AR534" s="49">
        <v>0</v>
      </c>
      <c r="AS534" s="48">
        <v>0</v>
      </c>
      <c r="AT534" s="49">
        <v>0</v>
      </c>
      <c r="AU534" s="48">
        <v>0</v>
      </c>
      <c r="AV534" s="49">
        <v>0</v>
      </c>
      <c r="AW534" s="48">
        <v>26</v>
      </c>
      <c r="AX534" s="49">
        <v>100</v>
      </c>
      <c r="AY534" s="48">
        <v>26</v>
      </c>
      <c r="AZ534" s="2"/>
      <c r="BA534" s="3"/>
      <c r="BB534" s="3"/>
      <c r="BC534" s="3"/>
      <c r="BD534" s="3"/>
    </row>
    <row r="535" spans="1:56" x14ac:dyDescent="0.25">
      <c r="A535" s="62" t="s">
        <v>469</v>
      </c>
      <c r="B535" s="63"/>
      <c r="C535" s="63"/>
      <c r="D535" s="64"/>
      <c r="E535" s="66"/>
      <c r="F535" s="109" t="s">
        <v>9452</v>
      </c>
      <c r="G535" s="63"/>
      <c r="H535" s="67"/>
      <c r="I535" s="68"/>
      <c r="J535" s="68"/>
      <c r="K535" s="67" t="s">
        <v>12812</v>
      </c>
      <c r="L535" s="71"/>
      <c r="M535" s="72">
        <v>4809.6513671875</v>
      </c>
      <c r="N535" s="72">
        <v>8876.01171875</v>
      </c>
      <c r="O535" s="73"/>
      <c r="P535" s="74"/>
      <c r="Q535" s="74"/>
      <c r="R535" s="98"/>
      <c r="S535" s="48">
        <v>0</v>
      </c>
      <c r="T535" s="48">
        <v>1</v>
      </c>
      <c r="U535" s="98"/>
      <c r="V535" s="50"/>
      <c r="W535" s="50"/>
      <c r="X535" s="50"/>
      <c r="Y535" s="50"/>
      <c r="Z535" s="49"/>
      <c r="AA535" s="69">
        <v>535</v>
      </c>
      <c r="AB5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35" s="70"/>
      <c r="AD535" s="86">
        <v>53</v>
      </c>
      <c r="AE535" s="86">
        <v>46</v>
      </c>
      <c r="AF535" s="86">
        <v>1733</v>
      </c>
      <c r="AG535" s="86">
        <v>1</v>
      </c>
      <c r="AH535" s="86"/>
      <c r="AI535" s="86"/>
      <c r="AJ535" s="86"/>
      <c r="AK535" s="86"/>
      <c r="AL535" s="86"/>
      <c r="AM535" s="89">
        <v>44061.332777777781</v>
      </c>
      <c r="AN535" s="86" t="s">
        <v>10559</v>
      </c>
      <c r="AO535" s="93" t="s">
        <v>11092</v>
      </c>
      <c r="AP535" s="86" t="s">
        <v>66</v>
      </c>
      <c r="AQ535" s="48">
        <v>0</v>
      </c>
      <c r="AR535" s="49">
        <v>0</v>
      </c>
      <c r="AS535" s="48">
        <v>0</v>
      </c>
      <c r="AT535" s="49">
        <v>0</v>
      </c>
      <c r="AU535" s="48">
        <v>0</v>
      </c>
      <c r="AV535" s="49">
        <v>0</v>
      </c>
      <c r="AW535" s="48">
        <v>44</v>
      </c>
      <c r="AX535" s="49">
        <v>100</v>
      </c>
      <c r="AY535" s="48">
        <v>44</v>
      </c>
      <c r="AZ535" s="2"/>
      <c r="BA535" s="3"/>
      <c r="BB535" s="3"/>
      <c r="BC535" s="3"/>
      <c r="BD535" s="3"/>
    </row>
    <row r="536" spans="1:56" x14ac:dyDescent="0.25">
      <c r="A536" s="62" t="s">
        <v>1581</v>
      </c>
      <c r="B536" s="63"/>
      <c r="C536" s="63"/>
      <c r="D536" s="64"/>
      <c r="E536" s="66"/>
      <c r="F536" s="109" t="s">
        <v>9453</v>
      </c>
      <c r="G536" s="63"/>
      <c r="H536" s="67"/>
      <c r="I536" s="68"/>
      <c r="J536" s="68"/>
      <c r="K536" s="67" t="s">
        <v>12813</v>
      </c>
      <c r="L536" s="71"/>
      <c r="M536" s="72">
        <v>3881.23095703125</v>
      </c>
      <c r="N536" s="72">
        <v>7750.54052734375</v>
      </c>
      <c r="O536" s="73"/>
      <c r="P536" s="74"/>
      <c r="Q536" s="74"/>
      <c r="R536" s="98"/>
      <c r="S536" s="48">
        <v>3</v>
      </c>
      <c r="T536" s="48">
        <v>0</v>
      </c>
      <c r="U536" s="98"/>
      <c r="V536" s="50"/>
      <c r="W536" s="50"/>
      <c r="X536" s="50"/>
      <c r="Y536" s="50"/>
      <c r="Z536" s="49"/>
      <c r="AA536" s="69">
        <v>536</v>
      </c>
      <c r="AB5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36" s="70"/>
      <c r="AD536" s="86">
        <v>83</v>
      </c>
      <c r="AE536" s="86">
        <v>2727</v>
      </c>
      <c r="AF536" s="86">
        <v>897</v>
      </c>
      <c r="AG536" s="86">
        <v>3754</v>
      </c>
      <c r="AH536" s="86"/>
      <c r="AI536" s="86" t="s">
        <v>7349</v>
      </c>
      <c r="AJ536" s="86" t="s">
        <v>8386</v>
      </c>
      <c r="AK536" s="93" t="s">
        <v>8797</v>
      </c>
      <c r="AL536" s="86"/>
      <c r="AM536" s="89">
        <v>43868.835312499999</v>
      </c>
      <c r="AN536" s="86" t="s">
        <v>10559</v>
      </c>
      <c r="AO536" s="93" t="s">
        <v>11093</v>
      </c>
      <c r="AP536" s="86" t="s">
        <v>65</v>
      </c>
      <c r="AQ536" s="48"/>
      <c r="AR536" s="49"/>
      <c r="AS536" s="48"/>
      <c r="AT536" s="49"/>
      <c r="AU536" s="48"/>
      <c r="AV536" s="49"/>
      <c r="AW536" s="48"/>
      <c r="AX536" s="49"/>
      <c r="AY536" s="48"/>
      <c r="AZ536" s="2"/>
      <c r="BA536" s="3"/>
      <c r="BB536" s="3"/>
      <c r="BC536" s="3"/>
      <c r="BD536" s="3"/>
    </row>
    <row r="537" spans="1:56" x14ac:dyDescent="0.25">
      <c r="A537" s="62" t="s">
        <v>470</v>
      </c>
      <c r="B537" s="63"/>
      <c r="C537" s="63"/>
      <c r="D537" s="64"/>
      <c r="E537" s="66"/>
      <c r="F537" s="109" t="s">
        <v>9454</v>
      </c>
      <c r="G537" s="63"/>
      <c r="H537" s="67"/>
      <c r="I537" s="68"/>
      <c r="J537" s="68"/>
      <c r="K537" s="67" t="s">
        <v>12814</v>
      </c>
      <c r="L537" s="71"/>
      <c r="M537" s="72">
        <v>3546.5546875</v>
      </c>
      <c r="N537" s="72">
        <v>6004.6728515625</v>
      </c>
      <c r="O537" s="73"/>
      <c r="P537" s="74"/>
      <c r="Q537" s="74"/>
      <c r="R537" s="98"/>
      <c r="S537" s="48">
        <v>0</v>
      </c>
      <c r="T537" s="48">
        <v>1</v>
      </c>
      <c r="U537" s="98"/>
      <c r="V537" s="50"/>
      <c r="W537" s="50"/>
      <c r="X537" s="50"/>
      <c r="Y537" s="50"/>
      <c r="Z537" s="49"/>
      <c r="AA537" s="69">
        <v>537</v>
      </c>
      <c r="AB5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37" s="70"/>
      <c r="AD537" s="86">
        <v>197</v>
      </c>
      <c r="AE537" s="86">
        <v>140</v>
      </c>
      <c r="AF537" s="86">
        <v>3157</v>
      </c>
      <c r="AG537" s="86">
        <v>8673</v>
      </c>
      <c r="AH537" s="86"/>
      <c r="AI537" s="86"/>
      <c r="AJ537" s="86"/>
      <c r="AK537" s="86"/>
      <c r="AL537" s="86"/>
      <c r="AM537" s="89">
        <v>43938.822939814818</v>
      </c>
      <c r="AN537" s="86" t="s">
        <v>10559</v>
      </c>
      <c r="AO537" s="93" t="s">
        <v>11094</v>
      </c>
      <c r="AP537" s="86" t="s">
        <v>66</v>
      </c>
      <c r="AQ537" s="48">
        <v>0</v>
      </c>
      <c r="AR537" s="49">
        <v>0</v>
      </c>
      <c r="AS537" s="48">
        <v>0</v>
      </c>
      <c r="AT537" s="49">
        <v>0</v>
      </c>
      <c r="AU537" s="48">
        <v>0</v>
      </c>
      <c r="AV537" s="49">
        <v>0</v>
      </c>
      <c r="AW537" s="48">
        <v>46</v>
      </c>
      <c r="AX537" s="49">
        <v>100</v>
      </c>
      <c r="AY537" s="48">
        <v>46</v>
      </c>
      <c r="AZ537" s="2"/>
      <c r="BA537" s="3"/>
      <c r="BB537" s="3"/>
      <c r="BC537" s="3"/>
      <c r="BD537" s="3"/>
    </row>
    <row r="538" spans="1:56" x14ac:dyDescent="0.25">
      <c r="A538" s="62" t="s">
        <v>471</v>
      </c>
      <c r="B538" s="63"/>
      <c r="C538" s="63"/>
      <c r="D538" s="64"/>
      <c r="E538" s="66"/>
      <c r="F538" s="109" t="s">
        <v>9455</v>
      </c>
      <c r="G538" s="63"/>
      <c r="H538" s="67"/>
      <c r="I538" s="68"/>
      <c r="J538" s="68"/>
      <c r="K538" s="67" t="s">
        <v>12815</v>
      </c>
      <c r="L538" s="71"/>
      <c r="M538" s="72">
        <v>5556.83056640625</v>
      </c>
      <c r="N538" s="72">
        <v>4982.92724609375</v>
      </c>
      <c r="O538" s="73"/>
      <c r="P538" s="74"/>
      <c r="Q538" s="74"/>
      <c r="R538" s="98"/>
      <c r="S538" s="48">
        <v>0</v>
      </c>
      <c r="T538" s="48">
        <v>1</v>
      </c>
      <c r="U538" s="98"/>
      <c r="V538" s="50"/>
      <c r="W538" s="50"/>
      <c r="X538" s="50"/>
      <c r="Y538" s="50"/>
      <c r="Z538" s="49"/>
      <c r="AA538" s="69">
        <v>538</v>
      </c>
      <c r="AB5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38" s="70"/>
      <c r="AD538" s="86">
        <v>21</v>
      </c>
      <c r="AE538" s="86">
        <v>4</v>
      </c>
      <c r="AF538" s="86">
        <v>323</v>
      </c>
      <c r="AG538" s="86">
        <v>85</v>
      </c>
      <c r="AH538" s="86"/>
      <c r="AI538" s="86" t="s">
        <v>7350</v>
      </c>
      <c r="AJ538" s="86"/>
      <c r="AK538" s="86"/>
      <c r="AL538" s="86"/>
      <c r="AM538" s="89">
        <v>44075.33902777778</v>
      </c>
      <c r="AN538" s="86" t="s">
        <v>10559</v>
      </c>
      <c r="AO538" s="93" t="s">
        <v>11095</v>
      </c>
      <c r="AP538" s="86" t="s">
        <v>66</v>
      </c>
      <c r="AQ538" s="48">
        <v>0</v>
      </c>
      <c r="AR538" s="49">
        <v>0</v>
      </c>
      <c r="AS538" s="48">
        <v>0</v>
      </c>
      <c r="AT538" s="49">
        <v>0</v>
      </c>
      <c r="AU538" s="48">
        <v>0</v>
      </c>
      <c r="AV538" s="49">
        <v>0</v>
      </c>
      <c r="AW538" s="48">
        <v>45</v>
      </c>
      <c r="AX538" s="49">
        <v>100</v>
      </c>
      <c r="AY538" s="48">
        <v>45</v>
      </c>
      <c r="AZ538" s="2"/>
      <c r="BA538" s="3"/>
      <c r="BB538" s="3"/>
      <c r="BC538" s="3"/>
      <c r="BD538" s="3"/>
    </row>
    <row r="539" spans="1:56" x14ac:dyDescent="0.25">
      <c r="A539" s="62" t="s">
        <v>1582</v>
      </c>
      <c r="B539" s="63"/>
      <c r="C539" s="63"/>
      <c r="D539" s="64"/>
      <c r="E539" s="66"/>
      <c r="F539" s="109" t="s">
        <v>9456</v>
      </c>
      <c r="G539" s="63"/>
      <c r="H539" s="67"/>
      <c r="I539" s="68"/>
      <c r="J539" s="68"/>
      <c r="K539" s="67" t="s">
        <v>12816</v>
      </c>
      <c r="L539" s="71"/>
      <c r="M539" s="72">
        <v>5551.53955078125</v>
      </c>
      <c r="N539" s="72">
        <v>5014.35888671875</v>
      </c>
      <c r="O539" s="73"/>
      <c r="P539" s="74"/>
      <c r="Q539" s="74"/>
      <c r="R539" s="98"/>
      <c r="S539" s="48">
        <v>1</v>
      </c>
      <c r="T539" s="48">
        <v>0</v>
      </c>
      <c r="U539" s="98"/>
      <c r="V539" s="50"/>
      <c r="W539" s="50"/>
      <c r="X539" s="50"/>
      <c r="Y539" s="50"/>
      <c r="Z539" s="49"/>
      <c r="AA539" s="69">
        <v>539</v>
      </c>
      <c r="AB5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39" s="70"/>
      <c r="AD539" s="86">
        <v>11273</v>
      </c>
      <c r="AE539" s="86">
        <v>47081</v>
      </c>
      <c r="AF539" s="86">
        <v>3206</v>
      </c>
      <c r="AG539" s="86">
        <v>20259</v>
      </c>
      <c r="AH539" s="86"/>
      <c r="AI539" s="86" t="s">
        <v>7351</v>
      </c>
      <c r="AJ539" s="86" t="s">
        <v>8213</v>
      </c>
      <c r="AK539" s="93" t="s">
        <v>8798</v>
      </c>
      <c r="AL539" s="86"/>
      <c r="AM539" s="89">
        <v>41142.420752314814</v>
      </c>
      <c r="AN539" s="86" t="s">
        <v>10559</v>
      </c>
      <c r="AO539" s="93" t="s">
        <v>11096</v>
      </c>
      <c r="AP539" s="86" t="s">
        <v>65</v>
      </c>
      <c r="AQ539" s="48"/>
      <c r="AR539" s="49"/>
      <c r="AS539" s="48"/>
      <c r="AT539" s="49"/>
      <c r="AU539" s="48"/>
      <c r="AV539" s="49"/>
      <c r="AW539" s="48"/>
      <c r="AX539" s="49"/>
      <c r="AY539" s="48"/>
      <c r="AZ539" s="2"/>
      <c r="BA539" s="3"/>
      <c r="BB539" s="3"/>
      <c r="BC539" s="3"/>
      <c r="BD539" s="3"/>
    </row>
    <row r="540" spans="1:56" x14ac:dyDescent="0.25">
      <c r="A540" s="62" t="s">
        <v>472</v>
      </c>
      <c r="B540" s="63"/>
      <c r="C540" s="63"/>
      <c r="D540" s="64"/>
      <c r="E540" s="66"/>
      <c r="F540" s="109" t="s">
        <v>9457</v>
      </c>
      <c r="G540" s="63"/>
      <c r="H540" s="67"/>
      <c r="I540" s="68"/>
      <c r="J540" s="68"/>
      <c r="K540" s="67" t="s">
        <v>12817</v>
      </c>
      <c r="L540" s="71"/>
      <c r="M540" s="72">
        <v>5013.0927734375</v>
      </c>
      <c r="N540" s="72">
        <v>5571.86474609375</v>
      </c>
      <c r="O540" s="73"/>
      <c r="P540" s="74"/>
      <c r="Q540" s="74"/>
      <c r="R540" s="98"/>
      <c r="S540" s="48">
        <v>0</v>
      </c>
      <c r="T540" s="48">
        <v>1</v>
      </c>
      <c r="U540" s="98"/>
      <c r="V540" s="50"/>
      <c r="W540" s="50"/>
      <c r="X540" s="50"/>
      <c r="Y540" s="50"/>
      <c r="Z540" s="49"/>
      <c r="AA540" s="69">
        <v>540</v>
      </c>
      <c r="AB5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40" s="70"/>
      <c r="AD540" s="86">
        <v>532</v>
      </c>
      <c r="AE540" s="86">
        <v>1147</v>
      </c>
      <c r="AF540" s="86">
        <v>21822</v>
      </c>
      <c r="AG540" s="86">
        <v>35949</v>
      </c>
      <c r="AH540" s="86"/>
      <c r="AI540" s="86" t="s">
        <v>7352</v>
      </c>
      <c r="AJ540" s="86"/>
      <c r="AK540" s="86"/>
      <c r="AL540" s="86"/>
      <c r="AM540" s="89">
        <v>43717.617384259262</v>
      </c>
      <c r="AN540" s="86" t="s">
        <v>10559</v>
      </c>
      <c r="AO540" s="93" t="s">
        <v>11097</v>
      </c>
      <c r="AP540" s="86" t="s">
        <v>66</v>
      </c>
      <c r="AQ540" s="48">
        <v>0</v>
      </c>
      <c r="AR540" s="49">
        <v>0</v>
      </c>
      <c r="AS540" s="48">
        <v>0</v>
      </c>
      <c r="AT540" s="49">
        <v>0</v>
      </c>
      <c r="AU540" s="48">
        <v>0</v>
      </c>
      <c r="AV540" s="49">
        <v>0</v>
      </c>
      <c r="AW540" s="48">
        <v>46</v>
      </c>
      <c r="AX540" s="49">
        <v>100</v>
      </c>
      <c r="AY540" s="48">
        <v>46</v>
      </c>
      <c r="AZ540" s="2"/>
      <c r="BA540" s="3"/>
      <c r="BB540" s="3"/>
      <c r="BC540" s="3"/>
      <c r="BD540" s="3"/>
    </row>
    <row r="541" spans="1:56" x14ac:dyDescent="0.25">
      <c r="A541" s="62" t="s">
        <v>473</v>
      </c>
      <c r="B541" s="63"/>
      <c r="C541" s="63"/>
      <c r="D541" s="64"/>
      <c r="E541" s="66"/>
      <c r="F541" s="109" t="s">
        <v>9458</v>
      </c>
      <c r="G541" s="63"/>
      <c r="H541" s="67"/>
      <c r="I541" s="68"/>
      <c r="J541" s="68"/>
      <c r="K541" s="67" t="s">
        <v>12818</v>
      </c>
      <c r="L541" s="71"/>
      <c r="M541" s="72">
        <v>5577.6953125</v>
      </c>
      <c r="N541" s="72">
        <v>5008.7568359375</v>
      </c>
      <c r="O541" s="73"/>
      <c r="P541" s="74"/>
      <c r="Q541" s="74"/>
      <c r="R541" s="98"/>
      <c r="S541" s="48">
        <v>0</v>
      </c>
      <c r="T541" s="48">
        <v>1</v>
      </c>
      <c r="U541" s="98"/>
      <c r="V541" s="50"/>
      <c r="W541" s="50"/>
      <c r="X541" s="50"/>
      <c r="Y541" s="50"/>
      <c r="Z541" s="49"/>
      <c r="AA541" s="69">
        <v>541</v>
      </c>
      <c r="AB5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41" s="70"/>
      <c r="AD541" s="86">
        <v>689</v>
      </c>
      <c r="AE541" s="86">
        <v>895</v>
      </c>
      <c r="AF541" s="86">
        <v>23938</v>
      </c>
      <c r="AG541" s="86">
        <v>33082</v>
      </c>
      <c r="AH541" s="86"/>
      <c r="AI541" s="86" t="s">
        <v>7353</v>
      </c>
      <c r="AJ541" s="86" t="s">
        <v>8387</v>
      </c>
      <c r="AK541" s="86"/>
      <c r="AL541" s="86"/>
      <c r="AM541" s="89">
        <v>43816.275601851848</v>
      </c>
      <c r="AN541" s="86" t="s">
        <v>10559</v>
      </c>
      <c r="AO541" s="93" t="s">
        <v>11098</v>
      </c>
      <c r="AP541" s="86" t="s">
        <v>66</v>
      </c>
      <c r="AQ541" s="48">
        <v>0</v>
      </c>
      <c r="AR541" s="49">
        <v>0</v>
      </c>
      <c r="AS541" s="48">
        <v>0</v>
      </c>
      <c r="AT541" s="49">
        <v>0</v>
      </c>
      <c r="AU541" s="48">
        <v>0</v>
      </c>
      <c r="AV541" s="49">
        <v>0</v>
      </c>
      <c r="AW541" s="48">
        <v>46</v>
      </c>
      <c r="AX541" s="49">
        <v>100</v>
      </c>
      <c r="AY541" s="48">
        <v>46</v>
      </c>
      <c r="AZ541" s="2"/>
      <c r="BA541" s="3"/>
      <c r="BB541" s="3"/>
      <c r="BC541" s="3"/>
      <c r="BD541" s="3"/>
    </row>
    <row r="542" spans="1:56" x14ac:dyDescent="0.25">
      <c r="A542" s="62" t="s">
        <v>1583</v>
      </c>
      <c r="B542" s="63"/>
      <c r="C542" s="63"/>
      <c r="D542" s="64"/>
      <c r="E542" s="66"/>
      <c r="F542" s="109" t="s">
        <v>9459</v>
      </c>
      <c r="G542" s="63"/>
      <c r="H542" s="67"/>
      <c r="I542" s="68"/>
      <c r="J542" s="68"/>
      <c r="K542" s="67" t="s">
        <v>12819</v>
      </c>
      <c r="L542" s="71"/>
      <c r="M542" s="72">
        <v>5606.05224609375</v>
      </c>
      <c r="N542" s="72">
        <v>5034.19140625</v>
      </c>
      <c r="O542" s="73"/>
      <c r="P542" s="74"/>
      <c r="Q542" s="74"/>
      <c r="R542" s="98"/>
      <c r="S542" s="48">
        <v>1</v>
      </c>
      <c r="T542" s="48">
        <v>0</v>
      </c>
      <c r="U542" s="98"/>
      <c r="V542" s="50"/>
      <c r="W542" s="50"/>
      <c r="X542" s="50"/>
      <c r="Y542" s="50"/>
      <c r="Z542" s="49"/>
      <c r="AA542" s="69">
        <v>542</v>
      </c>
      <c r="AB5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42" s="70"/>
      <c r="AD542" s="86">
        <v>3826</v>
      </c>
      <c r="AE542" s="86">
        <v>3263</v>
      </c>
      <c r="AF542" s="86">
        <v>2956</v>
      </c>
      <c r="AG542" s="86">
        <v>35987</v>
      </c>
      <c r="AH542" s="86"/>
      <c r="AI542" s="86" t="s">
        <v>7354</v>
      </c>
      <c r="AJ542" s="86" t="s">
        <v>8388</v>
      </c>
      <c r="AK542" s="86"/>
      <c r="AL542" s="86"/>
      <c r="AM542" s="89">
        <v>43836.360497685186</v>
      </c>
      <c r="AN542" s="86" t="s">
        <v>10559</v>
      </c>
      <c r="AO542" s="93" t="s">
        <v>11099</v>
      </c>
      <c r="AP542" s="86" t="s">
        <v>65</v>
      </c>
      <c r="AQ542" s="48"/>
      <c r="AR542" s="49"/>
      <c r="AS542" s="48"/>
      <c r="AT542" s="49"/>
      <c r="AU542" s="48"/>
      <c r="AV542" s="49"/>
      <c r="AW542" s="48"/>
      <c r="AX542" s="49"/>
      <c r="AY542" s="48"/>
      <c r="AZ542" s="2"/>
      <c r="BA542" s="3"/>
      <c r="BB542" s="3"/>
      <c r="BC542" s="3"/>
      <c r="BD542" s="3"/>
    </row>
    <row r="543" spans="1:56" x14ac:dyDescent="0.25">
      <c r="A543" s="62" t="s">
        <v>474</v>
      </c>
      <c r="B543" s="63"/>
      <c r="C543" s="63"/>
      <c r="D543" s="64"/>
      <c r="E543" s="66"/>
      <c r="F543" s="109" t="s">
        <v>9460</v>
      </c>
      <c r="G543" s="63"/>
      <c r="H543" s="67"/>
      <c r="I543" s="68"/>
      <c r="J543" s="68"/>
      <c r="K543" s="67" t="s">
        <v>12820</v>
      </c>
      <c r="L543" s="71"/>
      <c r="M543" s="72">
        <v>2022.4256591796875</v>
      </c>
      <c r="N543" s="72">
        <v>2537.901123046875</v>
      </c>
      <c r="O543" s="73"/>
      <c r="P543" s="74"/>
      <c r="Q543" s="74"/>
      <c r="R543" s="98"/>
      <c r="S543" s="48">
        <v>0</v>
      </c>
      <c r="T543" s="48">
        <v>1</v>
      </c>
      <c r="U543" s="98"/>
      <c r="V543" s="50"/>
      <c r="W543" s="50"/>
      <c r="X543" s="50"/>
      <c r="Y543" s="50"/>
      <c r="Z543" s="49"/>
      <c r="AA543" s="69">
        <v>543</v>
      </c>
      <c r="AB5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43" s="70"/>
      <c r="AD543" s="86">
        <v>275</v>
      </c>
      <c r="AE543" s="86">
        <v>328</v>
      </c>
      <c r="AF543" s="86">
        <v>1203</v>
      </c>
      <c r="AG543" s="86">
        <v>1511</v>
      </c>
      <c r="AH543" s="86"/>
      <c r="AI543" s="86" t="s">
        <v>7355</v>
      </c>
      <c r="AJ543" s="86" t="s">
        <v>8204</v>
      </c>
      <c r="AK543" s="86"/>
      <c r="AL543" s="86"/>
      <c r="AM543" s="89">
        <v>44025.806157407409</v>
      </c>
      <c r="AN543" s="86" t="s">
        <v>10559</v>
      </c>
      <c r="AO543" s="93" t="s">
        <v>11100</v>
      </c>
      <c r="AP543" s="86" t="s">
        <v>66</v>
      </c>
      <c r="AQ543" s="48">
        <v>0</v>
      </c>
      <c r="AR543" s="49">
        <v>0</v>
      </c>
      <c r="AS543" s="48">
        <v>0</v>
      </c>
      <c r="AT543" s="49">
        <v>0</v>
      </c>
      <c r="AU543" s="48">
        <v>0</v>
      </c>
      <c r="AV543" s="49">
        <v>0</v>
      </c>
      <c r="AW543" s="48">
        <v>37</v>
      </c>
      <c r="AX543" s="49">
        <v>100</v>
      </c>
      <c r="AY543" s="48">
        <v>37</v>
      </c>
      <c r="AZ543" s="2"/>
      <c r="BA543" s="3"/>
      <c r="BB543" s="3"/>
      <c r="BC543" s="3"/>
      <c r="BD543" s="3"/>
    </row>
    <row r="544" spans="1:56" x14ac:dyDescent="0.25">
      <c r="A544" s="62" t="s">
        <v>1584</v>
      </c>
      <c r="B544" s="63"/>
      <c r="C544" s="63"/>
      <c r="D544" s="64"/>
      <c r="E544" s="66"/>
      <c r="F544" s="109" t="s">
        <v>9461</v>
      </c>
      <c r="G544" s="63"/>
      <c r="H544" s="67"/>
      <c r="I544" s="68"/>
      <c r="J544" s="68"/>
      <c r="K544" s="67" t="s">
        <v>12821</v>
      </c>
      <c r="L544" s="71"/>
      <c r="M544" s="72">
        <v>4630.064453125</v>
      </c>
      <c r="N544" s="72">
        <v>2087.776123046875</v>
      </c>
      <c r="O544" s="73"/>
      <c r="P544" s="74"/>
      <c r="Q544" s="74"/>
      <c r="R544" s="98"/>
      <c r="S544" s="48">
        <v>4</v>
      </c>
      <c r="T544" s="48">
        <v>0</v>
      </c>
      <c r="U544" s="98"/>
      <c r="V544" s="50"/>
      <c r="W544" s="50"/>
      <c r="X544" s="50"/>
      <c r="Y544" s="50"/>
      <c r="Z544" s="49"/>
      <c r="AA544" s="69">
        <v>544</v>
      </c>
      <c r="AB5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44" s="70"/>
      <c r="AD544" s="86">
        <v>2517</v>
      </c>
      <c r="AE544" s="86">
        <v>969</v>
      </c>
      <c r="AF544" s="86">
        <v>6935</v>
      </c>
      <c r="AG544" s="86">
        <v>18367</v>
      </c>
      <c r="AH544" s="86"/>
      <c r="AI544" s="86" t="s">
        <v>7356</v>
      </c>
      <c r="AJ544" s="86" t="s">
        <v>8211</v>
      </c>
      <c r="AK544" s="86"/>
      <c r="AL544" s="86"/>
      <c r="AM544" s="89">
        <v>43295.149965277778</v>
      </c>
      <c r="AN544" s="86" t="s">
        <v>10559</v>
      </c>
      <c r="AO544" s="93" t="s">
        <v>11101</v>
      </c>
      <c r="AP544" s="86" t="s">
        <v>65</v>
      </c>
      <c r="AQ544" s="48"/>
      <c r="AR544" s="49"/>
      <c r="AS544" s="48"/>
      <c r="AT544" s="49"/>
      <c r="AU544" s="48"/>
      <c r="AV544" s="49"/>
      <c r="AW544" s="48"/>
      <c r="AX544" s="49"/>
      <c r="AY544" s="48"/>
      <c r="AZ544" s="2"/>
      <c r="BA544" s="3"/>
      <c r="BB544" s="3"/>
      <c r="BC544" s="3"/>
      <c r="BD544" s="3"/>
    </row>
    <row r="545" spans="1:56" x14ac:dyDescent="0.25">
      <c r="A545" s="62" t="s">
        <v>475</v>
      </c>
      <c r="B545" s="63"/>
      <c r="C545" s="63"/>
      <c r="D545" s="64"/>
      <c r="E545" s="66"/>
      <c r="F545" s="109" t="s">
        <v>9462</v>
      </c>
      <c r="G545" s="63"/>
      <c r="H545" s="67"/>
      <c r="I545" s="68"/>
      <c r="J545" s="68"/>
      <c r="K545" s="67" t="s">
        <v>12822</v>
      </c>
      <c r="L545" s="71"/>
      <c r="M545" s="72">
        <v>5942.8662109375</v>
      </c>
      <c r="N545" s="72">
        <v>4826.66650390625</v>
      </c>
      <c r="O545" s="73"/>
      <c r="P545" s="74"/>
      <c r="Q545" s="74"/>
      <c r="R545" s="98"/>
      <c r="S545" s="48">
        <v>0</v>
      </c>
      <c r="T545" s="48">
        <v>2</v>
      </c>
      <c r="U545" s="98"/>
      <c r="V545" s="50"/>
      <c r="W545" s="50"/>
      <c r="X545" s="50"/>
      <c r="Y545" s="50"/>
      <c r="Z545" s="49"/>
      <c r="AA545" s="69">
        <v>545</v>
      </c>
      <c r="AB5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45" s="70"/>
      <c r="AD545" s="86">
        <v>10</v>
      </c>
      <c r="AE545" s="86">
        <v>4</v>
      </c>
      <c r="AF545" s="86">
        <v>116</v>
      </c>
      <c r="AG545" s="86">
        <v>11</v>
      </c>
      <c r="AH545" s="86"/>
      <c r="AI545" s="86"/>
      <c r="AJ545" s="86"/>
      <c r="AK545" s="86"/>
      <c r="AL545" s="86"/>
      <c r="AM545" s="89">
        <v>44074.503530092596</v>
      </c>
      <c r="AN545" s="86" t="s">
        <v>10559</v>
      </c>
      <c r="AO545" s="93" t="s">
        <v>11102</v>
      </c>
      <c r="AP545" s="86" t="s">
        <v>66</v>
      </c>
      <c r="AQ545" s="48">
        <v>0</v>
      </c>
      <c r="AR545" s="49">
        <v>0</v>
      </c>
      <c r="AS545" s="48">
        <v>0</v>
      </c>
      <c r="AT545" s="49">
        <v>0</v>
      </c>
      <c r="AU545" s="48">
        <v>0</v>
      </c>
      <c r="AV545" s="49">
        <v>0</v>
      </c>
      <c r="AW545" s="48">
        <v>116</v>
      </c>
      <c r="AX545" s="49">
        <v>100</v>
      </c>
      <c r="AY545" s="48">
        <v>116</v>
      </c>
      <c r="AZ545" s="2"/>
      <c r="BA545" s="3"/>
      <c r="BB545" s="3"/>
      <c r="BC545" s="3"/>
      <c r="BD545" s="3"/>
    </row>
    <row r="546" spans="1:56" x14ac:dyDescent="0.25">
      <c r="A546" s="62" t="s">
        <v>476</v>
      </c>
      <c r="B546" s="63"/>
      <c r="C546" s="63"/>
      <c r="D546" s="64"/>
      <c r="E546" s="66"/>
      <c r="F546" s="109" t="s">
        <v>9463</v>
      </c>
      <c r="G546" s="63"/>
      <c r="H546" s="67"/>
      <c r="I546" s="68"/>
      <c r="J546" s="68"/>
      <c r="K546" s="67" t="s">
        <v>12823</v>
      </c>
      <c r="L546" s="71"/>
      <c r="M546" s="72">
        <v>4970.24609375</v>
      </c>
      <c r="N546" s="72">
        <v>4838.99853515625</v>
      </c>
      <c r="O546" s="73"/>
      <c r="P546" s="74"/>
      <c r="Q546" s="74"/>
      <c r="R546" s="98"/>
      <c r="S546" s="48">
        <v>0</v>
      </c>
      <c r="T546" s="48">
        <v>1</v>
      </c>
      <c r="U546" s="98"/>
      <c r="V546" s="50"/>
      <c r="W546" s="50"/>
      <c r="X546" s="50"/>
      <c r="Y546" s="50"/>
      <c r="Z546" s="49"/>
      <c r="AA546" s="69">
        <v>546</v>
      </c>
      <c r="AB5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46" s="70"/>
      <c r="AD546" s="86">
        <v>1445</v>
      </c>
      <c r="AE546" s="86">
        <v>302</v>
      </c>
      <c r="AF546" s="86">
        <v>37421</v>
      </c>
      <c r="AG546" s="86">
        <v>61852</v>
      </c>
      <c r="AH546" s="86"/>
      <c r="AI546" s="86" t="s">
        <v>7357</v>
      </c>
      <c r="AJ546" s="86" t="s">
        <v>8389</v>
      </c>
      <c r="AK546" s="86"/>
      <c r="AL546" s="86"/>
      <c r="AM546" s="89">
        <v>41174.964895833335</v>
      </c>
      <c r="AN546" s="86" t="s">
        <v>10559</v>
      </c>
      <c r="AO546" s="93" t="s">
        <v>11103</v>
      </c>
      <c r="AP546" s="86" t="s">
        <v>66</v>
      </c>
      <c r="AQ546" s="48">
        <v>0</v>
      </c>
      <c r="AR546" s="49">
        <v>0</v>
      </c>
      <c r="AS546" s="48">
        <v>0</v>
      </c>
      <c r="AT546" s="49">
        <v>0</v>
      </c>
      <c r="AU546" s="48">
        <v>0</v>
      </c>
      <c r="AV546" s="49">
        <v>0</v>
      </c>
      <c r="AW546" s="48">
        <v>29</v>
      </c>
      <c r="AX546" s="49">
        <v>100</v>
      </c>
      <c r="AY546" s="48">
        <v>29</v>
      </c>
      <c r="AZ546" s="2"/>
      <c r="BA546" s="3"/>
      <c r="BB546" s="3"/>
      <c r="BC546" s="3"/>
      <c r="BD546" s="3"/>
    </row>
    <row r="547" spans="1:56" x14ac:dyDescent="0.25">
      <c r="A547" s="62" t="s">
        <v>477</v>
      </c>
      <c r="B547" s="63"/>
      <c r="C547" s="63"/>
      <c r="D547" s="64"/>
      <c r="E547" s="66"/>
      <c r="F547" s="109" t="s">
        <v>9464</v>
      </c>
      <c r="G547" s="63"/>
      <c r="H547" s="67"/>
      <c r="I547" s="68"/>
      <c r="J547" s="68"/>
      <c r="K547" s="67" t="s">
        <v>12824</v>
      </c>
      <c r="L547" s="71"/>
      <c r="M547" s="72">
        <v>4026.548583984375</v>
      </c>
      <c r="N547" s="72">
        <v>3357.724365234375</v>
      </c>
      <c r="O547" s="73"/>
      <c r="P547" s="74"/>
      <c r="Q547" s="74"/>
      <c r="R547" s="98"/>
      <c r="S547" s="48">
        <v>0</v>
      </c>
      <c r="T547" s="48">
        <v>5</v>
      </c>
      <c r="U547" s="98"/>
      <c r="V547" s="50"/>
      <c r="W547" s="50"/>
      <c r="X547" s="50"/>
      <c r="Y547" s="50"/>
      <c r="Z547" s="49"/>
      <c r="AA547" s="69">
        <v>547</v>
      </c>
      <c r="AB5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47" s="70"/>
      <c r="AD547" s="86">
        <v>208</v>
      </c>
      <c r="AE547" s="86">
        <v>342</v>
      </c>
      <c r="AF547" s="86">
        <v>3424</v>
      </c>
      <c r="AG547" s="86">
        <v>8175</v>
      </c>
      <c r="AH547" s="86"/>
      <c r="AI547" s="86" t="s">
        <v>7358</v>
      </c>
      <c r="AJ547" s="86" t="s">
        <v>8390</v>
      </c>
      <c r="AK547" s="86"/>
      <c r="AL547" s="86"/>
      <c r="AM547" s="89">
        <v>43990.116006944445</v>
      </c>
      <c r="AN547" s="86" t="s">
        <v>10559</v>
      </c>
      <c r="AO547" s="93" t="s">
        <v>11104</v>
      </c>
      <c r="AP547" s="86" t="s">
        <v>66</v>
      </c>
      <c r="AQ547" s="48">
        <v>0</v>
      </c>
      <c r="AR547" s="49">
        <v>0</v>
      </c>
      <c r="AS547" s="48">
        <v>0</v>
      </c>
      <c r="AT547" s="49">
        <v>0</v>
      </c>
      <c r="AU547" s="48">
        <v>0</v>
      </c>
      <c r="AV547" s="49">
        <v>0</v>
      </c>
      <c r="AW547" s="48">
        <v>14</v>
      </c>
      <c r="AX547" s="49">
        <v>100</v>
      </c>
      <c r="AY547" s="48">
        <v>14</v>
      </c>
      <c r="AZ547" s="2"/>
      <c r="BA547" s="3"/>
      <c r="BB547" s="3"/>
      <c r="BC547" s="3"/>
      <c r="BD547" s="3"/>
    </row>
    <row r="548" spans="1:56" x14ac:dyDescent="0.25">
      <c r="A548" s="62" t="s">
        <v>478</v>
      </c>
      <c r="B548" s="63"/>
      <c r="C548" s="63"/>
      <c r="D548" s="64"/>
      <c r="E548" s="66"/>
      <c r="F548" s="109" t="s">
        <v>9465</v>
      </c>
      <c r="G548" s="63"/>
      <c r="H548" s="67"/>
      <c r="I548" s="68"/>
      <c r="J548" s="68"/>
      <c r="K548" s="67" t="s">
        <v>12825</v>
      </c>
      <c r="L548" s="71"/>
      <c r="M548" s="72">
        <v>4249.38623046875</v>
      </c>
      <c r="N548" s="72">
        <v>2955.8349609375</v>
      </c>
      <c r="O548" s="73"/>
      <c r="P548" s="74"/>
      <c r="Q548" s="74"/>
      <c r="R548" s="98"/>
      <c r="S548" s="48">
        <v>0</v>
      </c>
      <c r="T548" s="48">
        <v>6</v>
      </c>
      <c r="U548" s="98"/>
      <c r="V548" s="50"/>
      <c r="W548" s="50"/>
      <c r="X548" s="50"/>
      <c r="Y548" s="50"/>
      <c r="Z548" s="49"/>
      <c r="AA548" s="69">
        <v>548</v>
      </c>
      <c r="AB5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48" s="70"/>
      <c r="AD548" s="86">
        <v>1</v>
      </c>
      <c r="AE548" s="86">
        <v>3</v>
      </c>
      <c r="AF548" s="86">
        <v>1839</v>
      </c>
      <c r="AG548" s="86">
        <v>1737</v>
      </c>
      <c r="AH548" s="86"/>
      <c r="AI548" s="86"/>
      <c r="AJ548" s="86"/>
      <c r="AK548" s="86"/>
      <c r="AL548" s="86"/>
      <c r="AM548" s="89">
        <v>44064.374768518515</v>
      </c>
      <c r="AN548" s="86" t="s">
        <v>10559</v>
      </c>
      <c r="AO548" s="93" t="s">
        <v>11105</v>
      </c>
      <c r="AP548" s="86" t="s">
        <v>66</v>
      </c>
      <c r="AQ548" s="48">
        <v>0</v>
      </c>
      <c r="AR548" s="49">
        <v>0</v>
      </c>
      <c r="AS548" s="48">
        <v>0</v>
      </c>
      <c r="AT548" s="49">
        <v>0</v>
      </c>
      <c r="AU548" s="48">
        <v>0</v>
      </c>
      <c r="AV548" s="49">
        <v>0</v>
      </c>
      <c r="AW548" s="48">
        <v>27</v>
      </c>
      <c r="AX548" s="49">
        <v>100</v>
      </c>
      <c r="AY548" s="48">
        <v>27</v>
      </c>
      <c r="AZ548" s="2"/>
      <c r="BA548" s="3"/>
      <c r="BB548" s="3"/>
      <c r="BC548" s="3"/>
      <c r="BD548" s="3"/>
    </row>
    <row r="549" spans="1:56" x14ac:dyDescent="0.25">
      <c r="A549" s="62" t="s">
        <v>1585</v>
      </c>
      <c r="B549" s="63"/>
      <c r="C549" s="63"/>
      <c r="D549" s="64"/>
      <c r="E549" s="66"/>
      <c r="F549" s="109" t="s">
        <v>9466</v>
      </c>
      <c r="G549" s="63"/>
      <c r="H549" s="67"/>
      <c r="I549" s="68"/>
      <c r="J549" s="68"/>
      <c r="K549" s="67" t="s">
        <v>12826</v>
      </c>
      <c r="L549" s="71"/>
      <c r="M549" s="72">
        <v>2810.107421875</v>
      </c>
      <c r="N549" s="72">
        <v>2678.159912109375</v>
      </c>
      <c r="O549" s="73"/>
      <c r="P549" s="74"/>
      <c r="Q549" s="74"/>
      <c r="R549" s="98"/>
      <c r="S549" s="48">
        <v>1</v>
      </c>
      <c r="T549" s="48">
        <v>0</v>
      </c>
      <c r="U549" s="98"/>
      <c r="V549" s="50"/>
      <c r="W549" s="50"/>
      <c r="X549" s="50"/>
      <c r="Y549" s="50"/>
      <c r="Z549" s="49"/>
      <c r="AA549" s="69">
        <v>549</v>
      </c>
      <c r="AB5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49" s="70"/>
      <c r="AD549" s="86">
        <v>332</v>
      </c>
      <c r="AE549" s="86">
        <v>822483</v>
      </c>
      <c r="AF549" s="86">
        <v>28868</v>
      </c>
      <c r="AG549" s="86">
        <v>19343</v>
      </c>
      <c r="AH549" s="86"/>
      <c r="AI549" s="86" t="s">
        <v>7359</v>
      </c>
      <c r="AJ549" s="86"/>
      <c r="AK549" s="86"/>
      <c r="AL549" s="86"/>
      <c r="AM549" s="89">
        <v>41831.425578703704</v>
      </c>
      <c r="AN549" s="86" t="s">
        <v>10559</v>
      </c>
      <c r="AO549" s="93" t="s">
        <v>11106</v>
      </c>
      <c r="AP549" s="86" t="s">
        <v>65</v>
      </c>
      <c r="AQ549" s="48"/>
      <c r="AR549" s="49"/>
      <c r="AS549" s="48"/>
      <c r="AT549" s="49"/>
      <c r="AU549" s="48"/>
      <c r="AV549" s="49"/>
      <c r="AW549" s="48"/>
      <c r="AX549" s="49"/>
      <c r="AY549" s="48"/>
      <c r="AZ549" s="2"/>
      <c r="BA549" s="3"/>
      <c r="BB549" s="3"/>
      <c r="BC549" s="3"/>
      <c r="BD549" s="3"/>
    </row>
    <row r="550" spans="1:56" x14ac:dyDescent="0.25">
      <c r="A550" s="62" t="s">
        <v>1586</v>
      </c>
      <c r="B550" s="63"/>
      <c r="C550" s="63"/>
      <c r="D550" s="64"/>
      <c r="E550" s="66"/>
      <c r="F550" s="109" t="s">
        <v>9467</v>
      </c>
      <c r="G550" s="63"/>
      <c r="H550" s="67"/>
      <c r="I550" s="68"/>
      <c r="J550" s="68"/>
      <c r="K550" s="67" t="s">
        <v>12827</v>
      </c>
      <c r="L550" s="71"/>
      <c r="M550" s="72">
        <v>2246.36767578125</v>
      </c>
      <c r="N550" s="72">
        <v>3709.625244140625</v>
      </c>
      <c r="O550" s="73"/>
      <c r="P550" s="74"/>
      <c r="Q550" s="74"/>
      <c r="R550" s="98"/>
      <c r="S550" s="48">
        <v>1</v>
      </c>
      <c r="T550" s="48">
        <v>0</v>
      </c>
      <c r="U550" s="98"/>
      <c r="V550" s="50"/>
      <c r="W550" s="50"/>
      <c r="X550" s="50"/>
      <c r="Y550" s="50"/>
      <c r="Z550" s="49"/>
      <c r="AA550" s="69">
        <v>550</v>
      </c>
      <c r="AB5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50" s="70"/>
      <c r="AD550" s="86">
        <v>61</v>
      </c>
      <c r="AE550" s="86">
        <v>11</v>
      </c>
      <c r="AF550" s="86">
        <v>861</v>
      </c>
      <c r="AG550" s="86">
        <v>1341</v>
      </c>
      <c r="AH550" s="86"/>
      <c r="AI550" s="86" t="s">
        <v>7360</v>
      </c>
      <c r="AJ550" s="86"/>
      <c r="AK550" s="86"/>
      <c r="AL550" s="86"/>
      <c r="AM550" s="89">
        <v>43956.269652777781</v>
      </c>
      <c r="AN550" s="86" t="s">
        <v>10559</v>
      </c>
      <c r="AO550" s="93" t="s">
        <v>11107</v>
      </c>
      <c r="AP550" s="86" t="s">
        <v>65</v>
      </c>
      <c r="AQ550" s="48"/>
      <c r="AR550" s="49"/>
      <c r="AS550" s="48"/>
      <c r="AT550" s="49"/>
      <c r="AU550" s="48"/>
      <c r="AV550" s="49"/>
      <c r="AW550" s="48"/>
      <c r="AX550" s="49"/>
      <c r="AY550" s="48"/>
      <c r="AZ550" s="2"/>
      <c r="BA550" s="3"/>
      <c r="BB550" s="3"/>
      <c r="BC550" s="3"/>
      <c r="BD550" s="3"/>
    </row>
    <row r="551" spans="1:56" x14ac:dyDescent="0.25">
      <c r="A551" s="62" t="s">
        <v>1587</v>
      </c>
      <c r="B551" s="63"/>
      <c r="C551" s="63"/>
      <c r="D551" s="64"/>
      <c r="E551" s="66"/>
      <c r="F551" s="109" t="s">
        <v>9468</v>
      </c>
      <c r="G551" s="63"/>
      <c r="H551" s="67"/>
      <c r="I551" s="68"/>
      <c r="J551" s="68"/>
      <c r="K551" s="67" t="s">
        <v>12828</v>
      </c>
      <c r="L551" s="71"/>
      <c r="M551" s="72">
        <v>2811.0537109375</v>
      </c>
      <c r="N551" s="72">
        <v>2714.332275390625</v>
      </c>
      <c r="O551" s="73"/>
      <c r="P551" s="74"/>
      <c r="Q551" s="74"/>
      <c r="R551" s="98"/>
      <c r="S551" s="48">
        <v>1</v>
      </c>
      <c r="T551" s="48">
        <v>0</v>
      </c>
      <c r="U551" s="98"/>
      <c r="V551" s="50"/>
      <c r="W551" s="50"/>
      <c r="X551" s="50"/>
      <c r="Y551" s="50"/>
      <c r="Z551" s="49"/>
      <c r="AA551" s="69">
        <v>551</v>
      </c>
      <c r="AB5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51" s="70"/>
      <c r="AD551" s="86">
        <v>98</v>
      </c>
      <c r="AE551" s="86">
        <v>4</v>
      </c>
      <c r="AF551" s="86">
        <v>38</v>
      </c>
      <c r="AG551" s="86">
        <v>56</v>
      </c>
      <c r="AH551" s="86"/>
      <c r="AI551" s="86"/>
      <c r="AJ551" s="86"/>
      <c r="AK551" s="86"/>
      <c r="AL551" s="86"/>
      <c r="AM551" s="89">
        <v>44076.475115740737</v>
      </c>
      <c r="AN551" s="86" t="s">
        <v>10559</v>
      </c>
      <c r="AO551" s="93" t="s">
        <v>11108</v>
      </c>
      <c r="AP551" s="86" t="s">
        <v>65</v>
      </c>
      <c r="AQ551" s="48"/>
      <c r="AR551" s="49"/>
      <c r="AS551" s="48"/>
      <c r="AT551" s="49"/>
      <c r="AU551" s="48"/>
      <c r="AV551" s="49"/>
      <c r="AW551" s="48"/>
      <c r="AX551" s="49"/>
      <c r="AY551" s="48"/>
      <c r="AZ551" s="2"/>
      <c r="BA551" s="3"/>
      <c r="BB551" s="3"/>
      <c r="BC551" s="3"/>
      <c r="BD551" s="3"/>
    </row>
    <row r="552" spans="1:56" x14ac:dyDescent="0.25">
      <c r="A552" s="62" t="s">
        <v>1588</v>
      </c>
      <c r="B552" s="63"/>
      <c r="C552" s="63"/>
      <c r="D552" s="64"/>
      <c r="E552" s="66"/>
      <c r="F552" s="109" t="s">
        <v>9469</v>
      </c>
      <c r="G552" s="63"/>
      <c r="H552" s="67"/>
      <c r="I552" s="68"/>
      <c r="J552" s="68"/>
      <c r="K552" s="67" t="s">
        <v>12829</v>
      </c>
      <c r="L552" s="71"/>
      <c r="M552" s="72">
        <v>3390.0673828125</v>
      </c>
      <c r="N552" s="72">
        <v>2919.729248046875</v>
      </c>
      <c r="O552" s="73"/>
      <c r="P552" s="74"/>
      <c r="Q552" s="74"/>
      <c r="R552" s="98"/>
      <c r="S552" s="48">
        <v>2</v>
      </c>
      <c r="T552" s="48">
        <v>0</v>
      </c>
      <c r="U552" s="98"/>
      <c r="V552" s="50"/>
      <c r="W552" s="50"/>
      <c r="X552" s="50"/>
      <c r="Y552" s="50"/>
      <c r="Z552" s="49"/>
      <c r="AA552" s="69">
        <v>552</v>
      </c>
      <c r="AB5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52" s="70"/>
      <c r="AD552" s="86">
        <v>129</v>
      </c>
      <c r="AE552" s="86">
        <v>9941299</v>
      </c>
      <c r="AF552" s="86">
        <v>81055</v>
      </c>
      <c r="AG552" s="86">
        <v>244</v>
      </c>
      <c r="AH552" s="86"/>
      <c r="AI552" s="86" t="s">
        <v>7361</v>
      </c>
      <c r="AJ552" s="86"/>
      <c r="AK552" s="93" t="s">
        <v>8799</v>
      </c>
      <c r="AL552" s="86"/>
      <c r="AM552" s="89">
        <v>40022.658599537041</v>
      </c>
      <c r="AN552" s="86" t="s">
        <v>10559</v>
      </c>
      <c r="AO552" s="93" t="s">
        <v>11109</v>
      </c>
      <c r="AP552" s="86" t="s">
        <v>65</v>
      </c>
      <c r="AQ552" s="48"/>
      <c r="AR552" s="49"/>
      <c r="AS552" s="48"/>
      <c r="AT552" s="49"/>
      <c r="AU552" s="48"/>
      <c r="AV552" s="49"/>
      <c r="AW552" s="48"/>
      <c r="AX552" s="49"/>
      <c r="AY552" s="48"/>
      <c r="AZ552" s="2"/>
      <c r="BA552" s="3"/>
      <c r="BB552" s="3"/>
      <c r="BC552" s="3"/>
      <c r="BD552" s="3"/>
    </row>
    <row r="553" spans="1:56" x14ac:dyDescent="0.25">
      <c r="A553" s="62" t="s">
        <v>479</v>
      </c>
      <c r="B553" s="63"/>
      <c r="C553" s="63"/>
      <c r="D553" s="64"/>
      <c r="E553" s="66"/>
      <c r="F553" s="109" t="s">
        <v>9470</v>
      </c>
      <c r="G553" s="63"/>
      <c r="H553" s="67"/>
      <c r="I553" s="68"/>
      <c r="J553" s="68"/>
      <c r="K553" s="67" t="s">
        <v>12830</v>
      </c>
      <c r="L553" s="71"/>
      <c r="M553" s="72">
        <v>5785.9970703125</v>
      </c>
      <c r="N553" s="72">
        <v>5787.7119140625</v>
      </c>
      <c r="O553" s="73"/>
      <c r="P553" s="74"/>
      <c r="Q553" s="74"/>
      <c r="R553" s="98"/>
      <c r="S553" s="48">
        <v>0</v>
      </c>
      <c r="T553" s="48">
        <v>1</v>
      </c>
      <c r="U553" s="98"/>
      <c r="V553" s="50"/>
      <c r="W553" s="50"/>
      <c r="X553" s="50"/>
      <c r="Y553" s="50"/>
      <c r="Z553" s="49"/>
      <c r="AA553" s="69">
        <v>553</v>
      </c>
      <c r="AB5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53" s="70"/>
      <c r="AD553" s="86">
        <v>35</v>
      </c>
      <c r="AE553" s="86">
        <v>19</v>
      </c>
      <c r="AF553" s="86">
        <v>1204</v>
      </c>
      <c r="AG553" s="86">
        <v>1</v>
      </c>
      <c r="AH553" s="86"/>
      <c r="AI553" s="86"/>
      <c r="AJ553" s="86"/>
      <c r="AK553" s="86"/>
      <c r="AL553" s="86"/>
      <c r="AM553" s="89">
        <v>44075.254826388889</v>
      </c>
      <c r="AN553" s="86" t="s">
        <v>10559</v>
      </c>
      <c r="AO553" s="93" t="s">
        <v>11110</v>
      </c>
      <c r="AP553" s="86" t="s">
        <v>66</v>
      </c>
      <c r="AQ553" s="48">
        <v>0</v>
      </c>
      <c r="AR553" s="49">
        <v>0</v>
      </c>
      <c r="AS553" s="48">
        <v>0</v>
      </c>
      <c r="AT553" s="49">
        <v>0</v>
      </c>
      <c r="AU553" s="48">
        <v>0</v>
      </c>
      <c r="AV553" s="49">
        <v>0</v>
      </c>
      <c r="AW553" s="48">
        <v>26</v>
      </c>
      <c r="AX553" s="49">
        <v>100</v>
      </c>
      <c r="AY553" s="48">
        <v>26</v>
      </c>
      <c r="AZ553" s="2"/>
      <c r="BA553" s="3"/>
      <c r="BB553" s="3"/>
      <c r="BC553" s="3"/>
      <c r="BD553" s="3"/>
    </row>
    <row r="554" spans="1:56" x14ac:dyDescent="0.25">
      <c r="A554" s="62" t="s">
        <v>480</v>
      </c>
      <c r="B554" s="63"/>
      <c r="C554" s="63"/>
      <c r="D554" s="64"/>
      <c r="E554" s="66"/>
      <c r="F554" s="109" t="s">
        <v>9471</v>
      </c>
      <c r="G554" s="63"/>
      <c r="H554" s="67"/>
      <c r="I554" s="68"/>
      <c r="J554" s="68"/>
      <c r="K554" s="67" t="s">
        <v>12831</v>
      </c>
      <c r="L554" s="71"/>
      <c r="M554" s="72">
        <v>5013.47607421875</v>
      </c>
      <c r="N554" s="72">
        <v>5291.71435546875</v>
      </c>
      <c r="O554" s="73"/>
      <c r="P554" s="74"/>
      <c r="Q554" s="74"/>
      <c r="R554" s="98"/>
      <c r="S554" s="48">
        <v>0</v>
      </c>
      <c r="T554" s="48">
        <v>1</v>
      </c>
      <c r="U554" s="98"/>
      <c r="V554" s="50"/>
      <c r="W554" s="50"/>
      <c r="X554" s="50"/>
      <c r="Y554" s="50"/>
      <c r="Z554" s="49"/>
      <c r="AA554" s="69">
        <v>554</v>
      </c>
      <c r="AB5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54" s="70"/>
      <c r="AD554" s="86">
        <v>82</v>
      </c>
      <c r="AE554" s="86">
        <v>55</v>
      </c>
      <c r="AF554" s="86">
        <v>1968</v>
      </c>
      <c r="AG554" s="86">
        <v>1822</v>
      </c>
      <c r="AH554" s="86"/>
      <c r="AI554" s="86" t="s">
        <v>7362</v>
      </c>
      <c r="AJ554" s="86" t="s">
        <v>8391</v>
      </c>
      <c r="AK554" s="93" t="s">
        <v>8800</v>
      </c>
      <c r="AL554" s="86"/>
      <c r="AM554" s="89">
        <v>42272.816157407404</v>
      </c>
      <c r="AN554" s="86" t="s">
        <v>10559</v>
      </c>
      <c r="AO554" s="93" t="s">
        <v>11111</v>
      </c>
      <c r="AP554" s="86" t="s">
        <v>66</v>
      </c>
      <c r="AQ554" s="48">
        <v>0</v>
      </c>
      <c r="AR554" s="49">
        <v>0</v>
      </c>
      <c r="AS554" s="48">
        <v>0</v>
      </c>
      <c r="AT554" s="49">
        <v>0</v>
      </c>
      <c r="AU554" s="48">
        <v>0</v>
      </c>
      <c r="AV554" s="49">
        <v>0</v>
      </c>
      <c r="AW554" s="48">
        <v>26</v>
      </c>
      <c r="AX554" s="49">
        <v>100</v>
      </c>
      <c r="AY554" s="48">
        <v>26</v>
      </c>
      <c r="AZ554" s="2"/>
      <c r="BA554" s="3"/>
      <c r="BB554" s="3"/>
      <c r="BC554" s="3"/>
      <c r="BD554" s="3"/>
    </row>
    <row r="555" spans="1:56" x14ac:dyDescent="0.25">
      <c r="A555" s="62" t="s">
        <v>481</v>
      </c>
      <c r="B555" s="63"/>
      <c r="C555" s="63"/>
      <c r="D555" s="64"/>
      <c r="E555" s="66"/>
      <c r="F555" s="109" t="s">
        <v>9472</v>
      </c>
      <c r="G555" s="63"/>
      <c r="H555" s="67"/>
      <c r="I555" s="68"/>
      <c r="J555" s="68"/>
      <c r="K555" s="67" t="s">
        <v>12832</v>
      </c>
      <c r="L555" s="71"/>
      <c r="M555" s="72">
        <v>5541.0556640625</v>
      </c>
      <c r="N555" s="72">
        <v>5040.74072265625</v>
      </c>
      <c r="O555" s="73"/>
      <c r="P555" s="74"/>
      <c r="Q555" s="74"/>
      <c r="R555" s="98"/>
      <c r="S555" s="48">
        <v>0</v>
      </c>
      <c r="T555" s="48">
        <v>1</v>
      </c>
      <c r="U555" s="98"/>
      <c r="V555" s="50"/>
      <c r="W555" s="50"/>
      <c r="X555" s="50"/>
      <c r="Y555" s="50"/>
      <c r="Z555" s="49"/>
      <c r="AA555" s="69">
        <v>555</v>
      </c>
      <c r="AB5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55" s="70"/>
      <c r="AD555" s="86">
        <v>9</v>
      </c>
      <c r="AE555" s="86">
        <v>0</v>
      </c>
      <c r="AF555" s="86">
        <v>614</v>
      </c>
      <c r="AG555" s="86">
        <v>3</v>
      </c>
      <c r="AH555" s="86"/>
      <c r="AI555" s="86" t="s">
        <v>7363</v>
      </c>
      <c r="AJ555" s="86" t="s">
        <v>8392</v>
      </c>
      <c r="AK555" s="86"/>
      <c r="AL555" s="86"/>
      <c r="AM555" s="89">
        <v>43950.883993055555</v>
      </c>
      <c r="AN555" s="86" t="s">
        <v>10559</v>
      </c>
      <c r="AO555" s="93" t="s">
        <v>11112</v>
      </c>
      <c r="AP555" s="86" t="s">
        <v>66</v>
      </c>
      <c r="AQ555" s="48">
        <v>0</v>
      </c>
      <c r="AR555" s="49">
        <v>0</v>
      </c>
      <c r="AS555" s="48">
        <v>0</v>
      </c>
      <c r="AT555" s="49">
        <v>0</v>
      </c>
      <c r="AU555" s="48">
        <v>0</v>
      </c>
      <c r="AV555" s="49">
        <v>0</v>
      </c>
      <c r="AW555" s="48">
        <v>19</v>
      </c>
      <c r="AX555" s="49">
        <v>100</v>
      </c>
      <c r="AY555" s="48">
        <v>19</v>
      </c>
      <c r="AZ555" s="2"/>
      <c r="BA555" s="3"/>
      <c r="BB555" s="3"/>
      <c r="BC555" s="3"/>
      <c r="BD555" s="3"/>
    </row>
    <row r="556" spans="1:56" x14ac:dyDescent="0.25">
      <c r="A556" s="62" t="s">
        <v>1589</v>
      </c>
      <c r="B556" s="63"/>
      <c r="C556" s="63"/>
      <c r="D556" s="64"/>
      <c r="E556" s="66"/>
      <c r="F556" s="109" t="s">
        <v>9473</v>
      </c>
      <c r="G556" s="63"/>
      <c r="H556" s="67"/>
      <c r="I556" s="68"/>
      <c r="J556" s="68"/>
      <c r="K556" s="67" t="s">
        <v>12833</v>
      </c>
      <c r="L556" s="71"/>
      <c r="M556" s="72">
        <v>5558.93505859375</v>
      </c>
      <c r="N556" s="72">
        <v>4999.40185546875</v>
      </c>
      <c r="O556" s="73"/>
      <c r="P556" s="74"/>
      <c r="Q556" s="74"/>
      <c r="R556" s="98"/>
      <c r="S556" s="48">
        <v>1</v>
      </c>
      <c r="T556" s="48">
        <v>0</v>
      </c>
      <c r="U556" s="98"/>
      <c r="V556" s="50"/>
      <c r="W556" s="50"/>
      <c r="X556" s="50"/>
      <c r="Y556" s="50"/>
      <c r="Z556" s="49"/>
      <c r="AA556" s="69">
        <v>556</v>
      </c>
      <c r="AB5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56" s="70"/>
      <c r="AD556" s="86">
        <v>605</v>
      </c>
      <c r="AE556" s="86">
        <v>14381</v>
      </c>
      <c r="AF556" s="86">
        <v>7568</v>
      </c>
      <c r="AG556" s="86">
        <v>10452</v>
      </c>
      <c r="AH556" s="86"/>
      <c r="AI556" s="86" t="s">
        <v>7364</v>
      </c>
      <c r="AJ556" s="86" t="s">
        <v>8205</v>
      </c>
      <c r="AK556" s="93" t="s">
        <v>8801</v>
      </c>
      <c r="AL556" s="86"/>
      <c r="AM556" s="89">
        <v>41405.85328703704</v>
      </c>
      <c r="AN556" s="86" t="s">
        <v>10559</v>
      </c>
      <c r="AO556" s="93" t="s">
        <v>11113</v>
      </c>
      <c r="AP556" s="86" t="s">
        <v>65</v>
      </c>
      <c r="AQ556" s="48"/>
      <c r="AR556" s="49"/>
      <c r="AS556" s="48"/>
      <c r="AT556" s="49"/>
      <c r="AU556" s="48"/>
      <c r="AV556" s="49"/>
      <c r="AW556" s="48"/>
      <c r="AX556" s="49"/>
      <c r="AY556" s="48"/>
      <c r="AZ556" s="2"/>
      <c r="BA556" s="3"/>
      <c r="BB556" s="3"/>
      <c r="BC556" s="3"/>
      <c r="BD556" s="3"/>
    </row>
    <row r="557" spans="1:56" x14ac:dyDescent="0.25">
      <c r="A557" s="62" t="s">
        <v>482</v>
      </c>
      <c r="B557" s="63"/>
      <c r="C557" s="63"/>
      <c r="D557" s="64"/>
      <c r="E557" s="66"/>
      <c r="F557" s="109" t="s">
        <v>9474</v>
      </c>
      <c r="G557" s="63"/>
      <c r="H557" s="67"/>
      <c r="I557" s="68"/>
      <c r="J557" s="68"/>
      <c r="K557" s="67" t="s">
        <v>12834</v>
      </c>
      <c r="L557" s="71"/>
      <c r="M557" s="72">
        <v>4522.6689453125</v>
      </c>
      <c r="N557" s="72">
        <v>9019.77734375</v>
      </c>
      <c r="O557" s="73"/>
      <c r="P557" s="74"/>
      <c r="Q557" s="74"/>
      <c r="R557" s="98"/>
      <c r="S557" s="48">
        <v>0</v>
      </c>
      <c r="T557" s="48">
        <v>1</v>
      </c>
      <c r="U557" s="98"/>
      <c r="V557" s="50"/>
      <c r="W557" s="50"/>
      <c r="X557" s="50"/>
      <c r="Y557" s="50"/>
      <c r="Z557" s="49"/>
      <c r="AA557" s="69">
        <v>557</v>
      </c>
      <c r="AB5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57" s="70"/>
      <c r="AD557" s="86">
        <v>130</v>
      </c>
      <c r="AE557" s="86">
        <v>109</v>
      </c>
      <c r="AF557" s="86">
        <v>474</v>
      </c>
      <c r="AG557" s="86">
        <v>530</v>
      </c>
      <c r="AH557" s="86"/>
      <c r="AI557" s="86" t="s">
        <v>7365</v>
      </c>
      <c r="AJ557" s="86" t="s">
        <v>8393</v>
      </c>
      <c r="AK557" s="86"/>
      <c r="AL557" s="86"/>
      <c r="AM557" s="89">
        <v>44026.583078703705</v>
      </c>
      <c r="AN557" s="86" t="s">
        <v>10559</v>
      </c>
      <c r="AO557" s="93" t="s">
        <v>11114</v>
      </c>
      <c r="AP557" s="86" t="s">
        <v>66</v>
      </c>
      <c r="AQ557" s="48">
        <v>0</v>
      </c>
      <c r="AR557" s="49">
        <v>0</v>
      </c>
      <c r="AS557" s="48">
        <v>0</v>
      </c>
      <c r="AT557" s="49">
        <v>0</v>
      </c>
      <c r="AU557" s="48">
        <v>0</v>
      </c>
      <c r="AV557" s="49">
        <v>0</v>
      </c>
      <c r="AW557" s="48">
        <v>23</v>
      </c>
      <c r="AX557" s="49">
        <v>100</v>
      </c>
      <c r="AY557" s="48">
        <v>23</v>
      </c>
      <c r="AZ557" s="2"/>
      <c r="BA557" s="3"/>
      <c r="BB557" s="3"/>
      <c r="BC557" s="3"/>
      <c r="BD557" s="3"/>
    </row>
    <row r="558" spans="1:56" x14ac:dyDescent="0.25">
      <c r="A558" s="62" t="s">
        <v>1590</v>
      </c>
      <c r="B558" s="63"/>
      <c r="C558" s="63"/>
      <c r="D558" s="64"/>
      <c r="E558" s="66"/>
      <c r="F558" s="109" t="s">
        <v>9475</v>
      </c>
      <c r="G558" s="63"/>
      <c r="H558" s="67"/>
      <c r="I558" s="68"/>
      <c r="J558" s="68"/>
      <c r="K558" s="67" t="s">
        <v>12835</v>
      </c>
      <c r="L558" s="71"/>
      <c r="M558" s="72">
        <v>4481.951171875</v>
      </c>
      <c r="N558" s="72">
        <v>8241.671875</v>
      </c>
      <c r="O558" s="73"/>
      <c r="P558" s="74"/>
      <c r="Q558" s="74"/>
      <c r="R558" s="98"/>
      <c r="S558" s="48">
        <v>3</v>
      </c>
      <c r="T558" s="48">
        <v>0</v>
      </c>
      <c r="U558" s="98"/>
      <c r="V558" s="50"/>
      <c r="W558" s="50"/>
      <c r="X558" s="50"/>
      <c r="Y558" s="50"/>
      <c r="Z558" s="49"/>
      <c r="AA558" s="69">
        <v>558</v>
      </c>
      <c r="AB5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58" s="70"/>
      <c r="AD558" s="86">
        <v>7839</v>
      </c>
      <c r="AE558" s="86">
        <v>10471</v>
      </c>
      <c r="AF558" s="86">
        <v>5397</v>
      </c>
      <c r="AG558" s="86">
        <v>8144</v>
      </c>
      <c r="AH558" s="86"/>
      <c r="AI558" s="86" t="s">
        <v>7366</v>
      </c>
      <c r="AJ558" s="86" t="s">
        <v>8318</v>
      </c>
      <c r="AK558" s="93" t="s">
        <v>8802</v>
      </c>
      <c r="AL558" s="86"/>
      <c r="AM558" s="89">
        <v>40244.369687500002</v>
      </c>
      <c r="AN558" s="86" t="s">
        <v>10559</v>
      </c>
      <c r="AO558" s="93" t="s">
        <v>11115</v>
      </c>
      <c r="AP558" s="86" t="s">
        <v>65</v>
      </c>
      <c r="AQ558" s="48"/>
      <c r="AR558" s="49"/>
      <c r="AS558" s="48"/>
      <c r="AT558" s="49"/>
      <c r="AU558" s="48"/>
      <c r="AV558" s="49"/>
      <c r="AW558" s="48"/>
      <c r="AX558" s="49"/>
      <c r="AY558" s="48"/>
      <c r="AZ558" s="2"/>
      <c r="BA558" s="3"/>
      <c r="BB558" s="3"/>
      <c r="BC558" s="3"/>
      <c r="BD558" s="3"/>
    </row>
    <row r="559" spans="1:56" x14ac:dyDescent="0.25">
      <c r="A559" s="62" t="s">
        <v>483</v>
      </c>
      <c r="B559" s="63"/>
      <c r="C559" s="63"/>
      <c r="D559" s="64"/>
      <c r="E559" s="66"/>
      <c r="F559" s="109" t="s">
        <v>9476</v>
      </c>
      <c r="G559" s="63"/>
      <c r="H559" s="67"/>
      <c r="I559" s="68"/>
      <c r="J559" s="68"/>
      <c r="K559" s="67" t="s">
        <v>12836</v>
      </c>
      <c r="L559" s="71"/>
      <c r="M559" s="72">
        <v>5504.763671875</v>
      </c>
      <c r="N559" s="72">
        <v>5037.5595703125</v>
      </c>
      <c r="O559" s="73"/>
      <c r="P559" s="74"/>
      <c r="Q559" s="74"/>
      <c r="R559" s="98"/>
      <c r="S559" s="48">
        <v>0</v>
      </c>
      <c r="T559" s="48">
        <v>2</v>
      </c>
      <c r="U559" s="98"/>
      <c r="V559" s="50"/>
      <c r="W559" s="50"/>
      <c r="X559" s="50"/>
      <c r="Y559" s="50"/>
      <c r="Z559" s="49"/>
      <c r="AA559" s="69">
        <v>559</v>
      </c>
      <c r="AB5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59" s="70"/>
      <c r="AD559" s="86">
        <v>543</v>
      </c>
      <c r="AE559" s="86">
        <v>613</v>
      </c>
      <c r="AF559" s="86">
        <v>17880</v>
      </c>
      <c r="AG559" s="86">
        <v>10989</v>
      </c>
      <c r="AH559" s="86"/>
      <c r="AI559" s="86"/>
      <c r="AJ559" s="86"/>
      <c r="AK559" s="86"/>
      <c r="AL559" s="86"/>
      <c r="AM559" s="89">
        <v>43976.631111111114</v>
      </c>
      <c r="AN559" s="86" t="s">
        <v>10559</v>
      </c>
      <c r="AO559" s="93" t="s">
        <v>11116</v>
      </c>
      <c r="AP559" s="86" t="s">
        <v>66</v>
      </c>
      <c r="AQ559" s="48">
        <v>0</v>
      </c>
      <c r="AR559" s="49">
        <v>0</v>
      </c>
      <c r="AS559" s="48">
        <v>0</v>
      </c>
      <c r="AT559" s="49">
        <v>0</v>
      </c>
      <c r="AU559" s="48">
        <v>0</v>
      </c>
      <c r="AV559" s="49">
        <v>0</v>
      </c>
      <c r="AW559" s="48">
        <v>85</v>
      </c>
      <c r="AX559" s="49">
        <v>100</v>
      </c>
      <c r="AY559" s="48">
        <v>85</v>
      </c>
      <c r="AZ559" s="2"/>
      <c r="BA559" s="3"/>
      <c r="BB559" s="3"/>
      <c r="BC559" s="3"/>
      <c r="BD559" s="3"/>
    </row>
    <row r="560" spans="1:56" x14ac:dyDescent="0.25">
      <c r="A560" s="62" t="s">
        <v>1591</v>
      </c>
      <c r="B560" s="63"/>
      <c r="C560" s="63"/>
      <c r="D560" s="64"/>
      <c r="E560" s="66"/>
      <c r="F560" s="109" t="s">
        <v>9477</v>
      </c>
      <c r="G560" s="63"/>
      <c r="H560" s="67"/>
      <c r="I560" s="68"/>
      <c r="J560" s="68"/>
      <c r="K560" s="67" t="s">
        <v>12837</v>
      </c>
      <c r="L560" s="71"/>
      <c r="M560" s="72">
        <v>7817.42822265625</v>
      </c>
      <c r="N560" s="72">
        <v>4938.67578125</v>
      </c>
      <c r="O560" s="73"/>
      <c r="P560" s="74"/>
      <c r="Q560" s="74"/>
      <c r="R560" s="98"/>
      <c r="S560" s="48">
        <v>2</v>
      </c>
      <c r="T560" s="48">
        <v>0</v>
      </c>
      <c r="U560" s="98"/>
      <c r="V560" s="50"/>
      <c r="W560" s="50"/>
      <c r="X560" s="50"/>
      <c r="Y560" s="50"/>
      <c r="Z560" s="49"/>
      <c r="AA560" s="69">
        <v>560</v>
      </c>
      <c r="AB5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60" s="70"/>
      <c r="AD560" s="86">
        <v>95</v>
      </c>
      <c r="AE560" s="86">
        <v>3055</v>
      </c>
      <c r="AF560" s="86">
        <v>36670</v>
      </c>
      <c r="AG560" s="86">
        <v>4461</v>
      </c>
      <c r="AH560" s="86"/>
      <c r="AI560" s="86" t="s">
        <v>7367</v>
      </c>
      <c r="AJ560" s="86" t="s">
        <v>8211</v>
      </c>
      <c r="AK560" s="86"/>
      <c r="AL560" s="86"/>
      <c r="AM560" s="89">
        <v>42932.710925925923</v>
      </c>
      <c r="AN560" s="86" t="s">
        <v>10559</v>
      </c>
      <c r="AO560" s="93" t="s">
        <v>11117</v>
      </c>
      <c r="AP560" s="86" t="s">
        <v>65</v>
      </c>
      <c r="AQ560" s="48"/>
      <c r="AR560" s="49"/>
      <c r="AS560" s="48"/>
      <c r="AT560" s="49"/>
      <c r="AU560" s="48"/>
      <c r="AV560" s="49"/>
      <c r="AW560" s="48"/>
      <c r="AX560" s="49"/>
      <c r="AY560" s="48"/>
      <c r="AZ560" s="2"/>
      <c r="BA560" s="3"/>
      <c r="BB560" s="3"/>
      <c r="BC560" s="3"/>
      <c r="BD560" s="3"/>
    </row>
    <row r="561" spans="1:56" x14ac:dyDescent="0.25">
      <c r="A561" s="62" t="s">
        <v>1592</v>
      </c>
      <c r="B561" s="63"/>
      <c r="C561" s="63"/>
      <c r="D561" s="64"/>
      <c r="E561" s="66"/>
      <c r="F561" s="109" t="s">
        <v>9478</v>
      </c>
      <c r="G561" s="63"/>
      <c r="H561" s="67"/>
      <c r="I561" s="68"/>
      <c r="J561" s="68"/>
      <c r="K561" s="67" t="s">
        <v>12838</v>
      </c>
      <c r="L561" s="71"/>
      <c r="M561" s="72">
        <v>5453.31787109375</v>
      </c>
      <c r="N561" s="72">
        <v>4992.939453125</v>
      </c>
      <c r="O561" s="73"/>
      <c r="P561" s="74"/>
      <c r="Q561" s="74"/>
      <c r="R561" s="98"/>
      <c r="S561" s="48">
        <v>2</v>
      </c>
      <c r="T561" s="48">
        <v>0</v>
      </c>
      <c r="U561" s="98"/>
      <c r="V561" s="50"/>
      <c r="W561" s="50"/>
      <c r="X561" s="50"/>
      <c r="Y561" s="50"/>
      <c r="Z561" s="49"/>
      <c r="AA561" s="69">
        <v>561</v>
      </c>
      <c r="AB5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61" s="70"/>
      <c r="AD561" s="86">
        <v>3984</v>
      </c>
      <c r="AE561" s="86">
        <v>6359</v>
      </c>
      <c r="AF561" s="86">
        <v>60367</v>
      </c>
      <c r="AG561" s="86">
        <v>16887</v>
      </c>
      <c r="AH561" s="86"/>
      <c r="AI561" s="86" t="s">
        <v>7368</v>
      </c>
      <c r="AJ561" s="86" t="s">
        <v>8204</v>
      </c>
      <c r="AK561" s="86"/>
      <c r="AL561" s="86"/>
      <c r="AM561" s="89">
        <v>41177.31931712963</v>
      </c>
      <c r="AN561" s="86" t="s">
        <v>10559</v>
      </c>
      <c r="AO561" s="93" t="s">
        <v>11118</v>
      </c>
      <c r="AP561" s="86" t="s">
        <v>65</v>
      </c>
      <c r="AQ561" s="48"/>
      <c r="AR561" s="49"/>
      <c r="AS561" s="48"/>
      <c r="AT561" s="49"/>
      <c r="AU561" s="48"/>
      <c r="AV561" s="49"/>
      <c r="AW561" s="48"/>
      <c r="AX561" s="49"/>
      <c r="AY561" s="48"/>
      <c r="AZ561" s="2"/>
      <c r="BA561" s="3"/>
      <c r="BB561" s="3"/>
      <c r="BC561" s="3"/>
      <c r="BD561" s="3"/>
    </row>
    <row r="562" spans="1:56" x14ac:dyDescent="0.25">
      <c r="A562" s="62" t="s">
        <v>484</v>
      </c>
      <c r="B562" s="63"/>
      <c r="C562" s="63"/>
      <c r="D562" s="64"/>
      <c r="E562" s="66"/>
      <c r="F562" s="109" t="s">
        <v>8949</v>
      </c>
      <c r="G562" s="63"/>
      <c r="H562" s="67"/>
      <c r="I562" s="68"/>
      <c r="J562" s="68"/>
      <c r="K562" s="67" t="s">
        <v>12839</v>
      </c>
      <c r="L562" s="71"/>
      <c r="M562" s="72">
        <v>5659.62939453125</v>
      </c>
      <c r="N562" s="72">
        <v>5263.0185546875</v>
      </c>
      <c r="O562" s="73"/>
      <c r="P562" s="74"/>
      <c r="Q562" s="74"/>
      <c r="R562" s="98"/>
      <c r="S562" s="48">
        <v>0</v>
      </c>
      <c r="T562" s="48">
        <v>1</v>
      </c>
      <c r="U562" s="98"/>
      <c r="V562" s="50"/>
      <c r="W562" s="50"/>
      <c r="X562" s="50"/>
      <c r="Y562" s="50"/>
      <c r="Z562" s="49"/>
      <c r="AA562" s="69">
        <v>562</v>
      </c>
      <c r="AB5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62" s="70"/>
      <c r="AD562" s="86">
        <v>26</v>
      </c>
      <c r="AE562" s="86">
        <v>2</v>
      </c>
      <c r="AF562" s="86">
        <v>101</v>
      </c>
      <c r="AG562" s="86">
        <v>27</v>
      </c>
      <c r="AH562" s="86"/>
      <c r="AI562" s="86"/>
      <c r="AJ562" s="86"/>
      <c r="AK562" s="86"/>
      <c r="AL562" s="86"/>
      <c r="AM562" s="89">
        <v>43967.065150462964</v>
      </c>
      <c r="AN562" s="86" t="s">
        <v>10559</v>
      </c>
      <c r="AO562" s="93" t="s">
        <v>11119</v>
      </c>
      <c r="AP562" s="86" t="s">
        <v>66</v>
      </c>
      <c r="AQ562" s="48">
        <v>0</v>
      </c>
      <c r="AR562" s="49">
        <v>0</v>
      </c>
      <c r="AS562" s="48">
        <v>0</v>
      </c>
      <c r="AT562" s="49">
        <v>0</v>
      </c>
      <c r="AU562" s="48">
        <v>0</v>
      </c>
      <c r="AV562" s="49">
        <v>0</v>
      </c>
      <c r="AW562" s="48">
        <v>26</v>
      </c>
      <c r="AX562" s="49">
        <v>100</v>
      </c>
      <c r="AY562" s="48">
        <v>26</v>
      </c>
      <c r="AZ562" s="2"/>
      <c r="BA562" s="3"/>
      <c r="BB562" s="3"/>
      <c r="BC562" s="3"/>
      <c r="BD562" s="3"/>
    </row>
    <row r="563" spans="1:56" x14ac:dyDescent="0.25">
      <c r="A563" s="62" t="s">
        <v>485</v>
      </c>
      <c r="B563" s="63"/>
      <c r="C563" s="63"/>
      <c r="D563" s="64"/>
      <c r="E563" s="66"/>
      <c r="F563" s="109" t="s">
        <v>9479</v>
      </c>
      <c r="G563" s="63"/>
      <c r="H563" s="67"/>
      <c r="I563" s="68"/>
      <c r="J563" s="68"/>
      <c r="K563" s="67" t="s">
        <v>12840</v>
      </c>
      <c r="L563" s="71"/>
      <c r="M563" s="72">
        <v>5539.0390625</v>
      </c>
      <c r="N563" s="72">
        <v>4937.546875</v>
      </c>
      <c r="O563" s="73"/>
      <c r="P563" s="74"/>
      <c r="Q563" s="74"/>
      <c r="R563" s="98"/>
      <c r="S563" s="48">
        <v>0</v>
      </c>
      <c r="T563" s="48">
        <v>1</v>
      </c>
      <c r="U563" s="98"/>
      <c r="V563" s="50"/>
      <c r="W563" s="50"/>
      <c r="X563" s="50"/>
      <c r="Y563" s="50"/>
      <c r="Z563" s="49"/>
      <c r="AA563" s="69">
        <v>563</v>
      </c>
      <c r="AB5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63" s="70"/>
      <c r="AD563" s="86">
        <v>9</v>
      </c>
      <c r="AE563" s="86">
        <v>3</v>
      </c>
      <c r="AF563" s="86">
        <v>377</v>
      </c>
      <c r="AG563" s="86">
        <v>3</v>
      </c>
      <c r="AH563" s="86"/>
      <c r="AI563" s="86" t="s">
        <v>7040</v>
      </c>
      <c r="AJ563" s="86"/>
      <c r="AK563" s="86"/>
      <c r="AL563" s="86"/>
      <c r="AM563" s="89">
        <v>44074.617407407408</v>
      </c>
      <c r="AN563" s="86" t="s">
        <v>10559</v>
      </c>
      <c r="AO563" s="93" t="s">
        <v>11120</v>
      </c>
      <c r="AP563" s="86" t="s">
        <v>66</v>
      </c>
      <c r="AQ563" s="48">
        <v>1</v>
      </c>
      <c r="AR563" s="49">
        <v>6.666666666666667</v>
      </c>
      <c r="AS563" s="48">
        <v>0</v>
      </c>
      <c r="AT563" s="49">
        <v>0</v>
      </c>
      <c r="AU563" s="48">
        <v>0</v>
      </c>
      <c r="AV563" s="49">
        <v>0</v>
      </c>
      <c r="AW563" s="48">
        <v>14</v>
      </c>
      <c r="AX563" s="49">
        <v>93.333333333333329</v>
      </c>
      <c r="AY563" s="48">
        <v>15</v>
      </c>
      <c r="AZ563" s="2"/>
      <c r="BA563" s="3"/>
      <c r="BB563" s="3"/>
      <c r="BC563" s="3"/>
      <c r="BD563" s="3"/>
    </row>
    <row r="564" spans="1:56" x14ac:dyDescent="0.25">
      <c r="A564" s="62" t="s">
        <v>1593</v>
      </c>
      <c r="B564" s="63"/>
      <c r="C564" s="63"/>
      <c r="D564" s="64"/>
      <c r="E564" s="66"/>
      <c r="F564" s="109" t="s">
        <v>9480</v>
      </c>
      <c r="G564" s="63"/>
      <c r="H564" s="67"/>
      <c r="I564" s="68"/>
      <c r="J564" s="68"/>
      <c r="K564" s="67" t="s">
        <v>12841</v>
      </c>
      <c r="L564" s="71"/>
      <c r="M564" s="72">
        <v>5551.82421875</v>
      </c>
      <c r="N564" s="72">
        <v>4997.0185546875</v>
      </c>
      <c r="O564" s="73"/>
      <c r="P564" s="74"/>
      <c r="Q564" s="74"/>
      <c r="R564" s="98"/>
      <c r="S564" s="48">
        <v>1</v>
      </c>
      <c r="T564" s="48">
        <v>0</v>
      </c>
      <c r="U564" s="98"/>
      <c r="V564" s="50"/>
      <c r="W564" s="50"/>
      <c r="X564" s="50"/>
      <c r="Y564" s="50"/>
      <c r="Z564" s="49"/>
      <c r="AA564" s="69">
        <v>564</v>
      </c>
      <c r="AB5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64" s="70"/>
      <c r="AD564" s="86">
        <v>5</v>
      </c>
      <c r="AE564" s="86">
        <v>630</v>
      </c>
      <c r="AF564" s="86">
        <v>136</v>
      </c>
      <c r="AG564" s="86">
        <v>71</v>
      </c>
      <c r="AH564" s="86"/>
      <c r="AI564" s="86" t="s">
        <v>7369</v>
      </c>
      <c r="AJ564" s="86"/>
      <c r="AK564" s="86"/>
      <c r="AL564" s="86"/>
      <c r="AM564" s="89">
        <v>43993.578530092593</v>
      </c>
      <c r="AN564" s="86" t="s">
        <v>10559</v>
      </c>
      <c r="AO564" s="93" t="s">
        <v>11121</v>
      </c>
      <c r="AP564" s="86" t="s">
        <v>65</v>
      </c>
      <c r="AQ564" s="48"/>
      <c r="AR564" s="49"/>
      <c r="AS564" s="48"/>
      <c r="AT564" s="49"/>
      <c r="AU564" s="48"/>
      <c r="AV564" s="49"/>
      <c r="AW564" s="48"/>
      <c r="AX564" s="49"/>
      <c r="AY564" s="48"/>
      <c r="AZ564" s="2"/>
      <c r="BA564" s="3"/>
      <c r="BB564" s="3"/>
      <c r="BC564" s="3"/>
      <c r="BD564" s="3"/>
    </row>
    <row r="565" spans="1:56" x14ac:dyDescent="0.25">
      <c r="A565" s="62" t="s">
        <v>486</v>
      </c>
      <c r="B565" s="63"/>
      <c r="C565" s="63"/>
      <c r="D565" s="64"/>
      <c r="E565" s="66"/>
      <c r="F565" s="109" t="s">
        <v>9481</v>
      </c>
      <c r="G565" s="63"/>
      <c r="H565" s="67"/>
      <c r="I565" s="68"/>
      <c r="J565" s="68"/>
      <c r="K565" s="67" t="s">
        <v>12842</v>
      </c>
      <c r="L565" s="71"/>
      <c r="M565" s="72">
        <v>5548.734375</v>
      </c>
      <c r="N565" s="72">
        <v>5102.45751953125</v>
      </c>
      <c r="O565" s="73"/>
      <c r="P565" s="74"/>
      <c r="Q565" s="74"/>
      <c r="R565" s="98"/>
      <c r="S565" s="48">
        <v>0</v>
      </c>
      <c r="T565" s="48">
        <v>1</v>
      </c>
      <c r="U565" s="98"/>
      <c r="V565" s="50"/>
      <c r="W565" s="50"/>
      <c r="X565" s="50"/>
      <c r="Y565" s="50"/>
      <c r="Z565" s="49"/>
      <c r="AA565" s="69">
        <v>565</v>
      </c>
      <c r="AB5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65" s="70"/>
      <c r="AD565" s="86">
        <v>560</v>
      </c>
      <c r="AE565" s="86">
        <v>212</v>
      </c>
      <c r="AF565" s="86">
        <v>22875</v>
      </c>
      <c r="AG565" s="86">
        <v>27744</v>
      </c>
      <c r="AH565" s="86"/>
      <c r="AI565" s="86" t="s">
        <v>7370</v>
      </c>
      <c r="AJ565" s="86" t="s">
        <v>8231</v>
      </c>
      <c r="AK565" s="86"/>
      <c r="AL565" s="86"/>
      <c r="AM565" s="89">
        <v>41670.531099537038</v>
      </c>
      <c r="AN565" s="86" t="s">
        <v>10559</v>
      </c>
      <c r="AO565" s="93" t="s">
        <v>11122</v>
      </c>
      <c r="AP565" s="86" t="s">
        <v>66</v>
      </c>
      <c r="AQ565" s="48">
        <v>0</v>
      </c>
      <c r="AR565" s="49">
        <v>0</v>
      </c>
      <c r="AS565" s="48">
        <v>0</v>
      </c>
      <c r="AT565" s="49">
        <v>0</v>
      </c>
      <c r="AU565" s="48">
        <v>0</v>
      </c>
      <c r="AV565" s="49">
        <v>0</v>
      </c>
      <c r="AW565" s="48">
        <v>72</v>
      </c>
      <c r="AX565" s="49">
        <v>100</v>
      </c>
      <c r="AY565" s="48">
        <v>72</v>
      </c>
      <c r="AZ565" s="2"/>
      <c r="BA565" s="3"/>
      <c r="BB565" s="3"/>
      <c r="BC565" s="3"/>
      <c r="BD565" s="3"/>
    </row>
    <row r="566" spans="1:56" x14ac:dyDescent="0.25">
      <c r="A566" s="62" t="s">
        <v>487</v>
      </c>
      <c r="B566" s="63"/>
      <c r="C566" s="63"/>
      <c r="D566" s="64"/>
      <c r="E566" s="66"/>
      <c r="F566" s="109" t="s">
        <v>9482</v>
      </c>
      <c r="G566" s="63"/>
      <c r="H566" s="67"/>
      <c r="I566" s="68"/>
      <c r="J566" s="68"/>
      <c r="K566" s="67" t="s">
        <v>12843</v>
      </c>
      <c r="L566" s="71"/>
      <c r="M566" s="72">
        <v>6495.5908203125</v>
      </c>
      <c r="N566" s="72">
        <v>6058.73486328125</v>
      </c>
      <c r="O566" s="73"/>
      <c r="P566" s="74"/>
      <c r="Q566" s="74"/>
      <c r="R566" s="98"/>
      <c r="S566" s="48">
        <v>2</v>
      </c>
      <c r="T566" s="48">
        <v>1</v>
      </c>
      <c r="U566" s="98"/>
      <c r="V566" s="50"/>
      <c r="W566" s="50"/>
      <c r="X566" s="50"/>
      <c r="Y566" s="50"/>
      <c r="Z566" s="49"/>
      <c r="AA566" s="69">
        <v>566</v>
      </c>
      <c r="AB5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66" s="70"/>
      <c r="AD566" s="86">
        <v>1256</v>
      </c>
      <c r="AE566" s="86">
        <v>946</v>
      </c>
      <c r="AF566" s="86">
        <v>1309</v>
      </c>
      <c r="AG566" s="86">
        <v>1626</v>
      </c>
      <c r="AH566" s="86"/>
      <c r="AI566" s="86" t="s">
        <v>7371</v>
      </c>
      <c r="AJ566" s="86" t="s">
        <v>8394</v>
      </c>
      <c r="AK566" s="86"/>
      <c r="AL566" s="86"/>
      <c r="AM566" s="89">
        <v>43617.559525462966</v>
      </c>
      <c r="AN566" s="86" t="s">
        <v>10559</v>
      </c>
      <c r="AO566" s="93" t="s">
        <v>11123</v>
      </c>
      <c r="AP566" s="86" t="s">
        <v>66</v>
      </c>
      <c r="AQ566" s="48">
        <v>0</v>
      </c>
      <c r="AR566" s="49">
        <v>0</v>
      </c>
      <c r="AS566" s="48">
        <v>0</v>
      </c>
      <c r="AT566" s="49">
        <v>0</v>
      </c>
      <c r="AU566" s="48">
        <v>0</v>
      </c>
      <c r="AV566" s="49">
        <v>0</v>
      </c>
      <c r="AW566" s="48">
        <v>24</v>
      </c>
      <c r="AX566" s="49">
        <v>100</v>
      </c>
      <c r="AY566" s="48">
        <v>24</v>
      </c>
      <c r="AZ566" s="2"/>
      <c r="BA566" s="3"/>
      <c r="BB566" s="3"/>
      <c r="BC566" s="3"/>
      <c r="BD566" s="3"/>
    </row>
    <row r="567" spans="1:56" x14ac:dyDescent="0.25">
      <c r="A567" s="62" t="s">
        <v>488</v>
      </c>
      <c r="B567" s="63"/>
      <c r="C567" s="63"/>
      <c r="D567" s="64"/>
      <c r="E567" s="66"/>
      <c r="F567" s="109" t="s">
        <v>9483</v>
      </c>
      <c r="G567" s="63"/>
      <c r="H567" s="67"/>
      <c r="I567" s="68"/>
      <c r="J567" s="68"/>
      <c r="K567" s="67" t="s">
        <v>12844</v>
      </c>
      <c r="L567" s="71"/>
      <c r="M567" s="72">
        <v>5883.3935546875</v>
      </c>
      <c r="N567" s="72">
        <v>5519.4033203125</v>
      </c>
      <c r="O567" s="73"/>
      <c r="P567" s="74"/>
      <c r="Q567" s="74"/>
      <c r="R567" s="98"/>
      <c r="S567" s="48">
        <v>0</v>
      </c>
      <c r="T567" s="48">
        <v>2</v>
      </c>
      <c r="U567" s="98"/>
      <c r="V567" s="50"/>
      <c r="W567" s="50"/>
      <c r="X567" s="50"/>
      <c r="Y567" s="50"/>
      <c r="Z567" s="49"/>
      <c r="AA567" s="69">
        <v>567</v>
      </c>
      <c r="AB5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67" s="70"/>
      <c r="AD567" s="86">
        <v>898</v>
      </c>
      <c r="AE567" s="86">
        <v>774</v>
      </c>
      <c r="AF567" s="86">
        <v>525</v>
      </c>
      <c r="AG567" s="86">
        <v>1403</v>
      </c>
      <c r="AH567" s="86"/>
      <c r="AI567" s="86" t="s">
        <v>7372</v>
      </c>
      <c r="AJ567" s="86"/>
      <c r="AK567" s="86"/>
      <c r="AL567" s="86"/>
      <c r="AM567" s="89">
        <v>43976.126550925925</v>
      </c>
      <c r="AN567" s="86" t="s">
        <v>10559</v>
      </c>
      <c r="AO567" s="93" t="s">
        <v>11124</v>
      </c>
      <c r="AP567" s="86" t="s">
        <v>66</v>
      </c>
      <c r="AQ567" s="48">
        <v>0</v>
      </c>
      <c r="AR567" s="49">
        <v>0</v>
      </c>
      <c r="AS567" s="48">
        <v>0</v>
      </c>
      <c r="AT567" s="49">
        <v>0</v>
      </c>
      <c r="AU567" s="48">
        <v>0</v>
      </c>
      <c r="AV567" s="49">
        <v>0</v>
      </c>
      <c r="AW567" s="48">
        <v>55</v>
      </c>
      <c r="AX567" s="49">
        <v>100</v>
      </c>
      <c r="AY567" s="48">
        <v>55</v>
      </c>
      <c r="AZ567" s="2"/>
      <c r="BA567" s="3"/>
      <c r="BB567" s="3"/>
      <c r="BC567" s="3"/>
      <c r="BD567" s="3"/>
    </row>
    <row r="568" spans="1:56" x14ac:dyDescent="0.25">
      <c r="A568" s="62" t="s">
        <v>489</v>
      </c>
      <c r="B568" s="63"/>
      <c r="C568" s="63"/>
      <c r="D568" s="64"/>
      <c r="E568" s="66"/>
      <c r="F568" s="109" t="s">
        <v>9484</v>
      </c>
      <c r="G568" s="63"/>
      <c r="H568" s="67"/>
      <c r="I568" s="68"/>
      <c r="J568" s="68"/>
      <c r="K568" s="67" t="s">
        <v>12845</v>
      </c>
      <c r="L568" s="71"/>
      <c r="M568" s="72">
        <v>6240.56884765625</v>
      </c>
      <c r="N568" s="72">
        <v>3716.59033203125</v>
      </c>
      <c r="O568" s="73"/>
      <c r="P568" s="74"/>
      <c r="Q568" s="74"/>
      <c r="R568" s="98"/>
      <c r="S568" s="48">
        <v>0</v>
      </c>
      <c r="T568" s="48">
        <v>9</v>
      </c>
      <c r="U568" s="98"/>
      <c r="V568" s="50"/>
      <c r="W568" s="50"/>
      <c r="X568" s="50"/>
      <c r="Y568" s="50"/>
      <c r="Z568" s="49"/>
      <c r="AA568" s="69">
        <v>568</v>
      </c>
      <c r="AB5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68" s="70"/>
      <c r="AD568" s="86">
        <v>3844</v>
      </c>
      <c r="AE568" s="86">
        <v>3736</v>
      </c>
      <c r="AF568" s="86">
        <v>11258</v>
      </c>
      <c r="AG568" s="86">
        <v>21156</v>
      </c>
      <c r="AH568" s="86"/>
      <c r="AI568" s="86" t="s">
        <v>7373</v>
      </c>
      <c r="AJ568" s="86" t="s">
        <v>8395</v>
      </c>
      <c r="AK568" s="86"/>
      <c r="AL568" s="86"/>
      <c r="AM568" s="89">
        <v>43839.82744212963</v>
      </c>
      <c r="AN568" s="86" t="s">
        <v>10559</v>
      </c>
      <c r="AO568" s="93" t="s">
        <v>11125</v>
      </c>
      <c r="AP568" s="86" t="s">
        <v>66</v>
      </c>
      <c r="AQ568" s="48">
        <v>0</v>
      </c>
      <c r="AR568" s="49">
        <v>0</v>
      </c>
      <c r="AS568" s="48">
        <v>0</v>
      </c>
      <c r="AT568" s="49">
        <v>0</v>
      </c>
      <c r="AU568" s="48">
        <v>0</v>
      </c>
      <c r="AV568" s="49">
        <v>0</v>
      </c>
      <c r="AW568" s="48">
        <v>11</v>
      </c>
      <c r="AX568" s="49">
        <v>100</v>
      </c>
      <c r="AY568" s="48">
        <v>11</v>
      </c>
      <c r="AZ568" s="2"/>
      <c r="BA568" s="3"/>
      <c r="BB568" s="3"/>
      <c r="BC568" s="3"/>
      <c r="BD568" s="3"/>
    </row>
    <row r="569" spans="1:56" x14ac:dyDescent="0.25">
      <c r="A569" s="62" t="s">
        <v>1594</v>
      </c>
      <c r="B569" s="63"/>
      <c r="C569" s="63"/>
      <c r="D569" s="64"/>
      <c r="E569" s="66"/>
      <c r="F569" s="109" t="s">
        <v>9485</v>
      </c>
      <c r="G569" s="63"/>
      <c r="H569" s="67"/>
      <c r="I569" s="68"/>
      <c r="J569" s="68"/>
      <c r="K569" s="67" t="s">
        <v>12846</v>
      </c>
      <c r="L569" s="71"/>
      <c r="M569" s="72">
        <v>7183.29736328125</v>
      </c>
      <c r="N569" s="72">
        <v>3488.25732421875</v>
      </c>
      <c r="O569" s="73"/>
      <c r="P569" s="74"/>
      <c r="Q569" s="74"/>
      <c r="R569" s="98"/>
      <c r="S569" s="48">
        <v>1</v>
      </c>
      <c r="T569" s="48">
        <v>0</v>
      </c>
      <c r="U569" s="98"/>
      <c r="V569" s="50"/>
      <c r="W569" s="50"/>
      <c r="X569" s="50"/>
      <c r="Y569" s="50"/>
      <c r="Z569" s="49"/>
      <c r="AA569" s="69">
        <v>569</v>
      </c>
      <c r="AB5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69" s="70"/>
      <c r="AD569" s="86">
        <v>193</v>
      </c>
      <c r="AE569" s="86">
        <v>595</v>
      </c>
      <c r="AF569" s="86">
        <v>263</v>
      </c>
      <c r="AG569" s="86">
        <v>6</v>
      </c>
      <c r="AH569" s="86"/>
      <c r="AI569" s="86" t="s">
        <v>7374</v>
      </c>
      <c r="AJ569" s="86"/>
      <c r="AK569" s="86"/>
      <c r="AL569" s="86"/>
      <c r="AM569" s="89">
        <v>39157.373842592591</v>
      </c>
      <c r="AN569" s="86" t="s">
        <v>10559</v>
      </c>
      <c r="AO569" s="93" t="s">
        <v>11126</v>
      </c>
      <c r="AP569" s="86" t="s">
        <v>65</v>
      </c>
      <c r="AQ569" s="48"/>
      <c r="AR569" s="49"/>
      <c r="AS569" s="48"/>
      <c r="AT569" s="49"/>
      <c r="AU569" s="48"/>
      <c r="AV569" s="49"/>
      <c r="AW569" s="48"/>
      <c r="AX569" s="49"/>
      <c r="AY569" s="48"/>
      <c r="AZ569" s="2"/>
      <c r="BA569" s="3"/>
      <c r="BB569" s="3"/>
      <c r="BC569" s="3"/>
      <c r="BD569" s="3"/>
    </row>
    <row r="570" spans="1:56" x14ac:dyDescent="0.25">
      <c r="A570" s="62" t="s">
        <v>1595</v>
      </c>
      <c r="B570" s="63"/>
      <c r="C570" s="63"/>
      <c r="D570" s="64"/>
      <c r="E570" s="66"/>
      <c r="F570" s="109" t="s">
        <v>9486</v>
      </c>
      <c r="G570" s="63"/>
      <c r="H570" s="67"/>
      <c r="I570" s="68"/>
      <c r="J570" s="68"/>
      <c r="K570" s="67" t="s">
        <v>12847</v>
      </c>
      <c r="L570" s="71"/>
      <c r="M570" s="72">
        <v>7242.3828125</v>
      </c>
      <c r="N570" s="72">
        <v>3462.528564453125</v>
      </c>
      <c r="O570" s="73"/>
      <c r="P570" s="74"/>
      <c r="Q570" s="74"/>
      <c r="R570" s="98"/>
      <c r="S570" s="48">
        <v>1</v>
      </c>
      <c r="T570" s="48">
        <v>0</v>
      </c>
      <c r="U570" s="98"/>
      <c r="V570" s="50"/>
      <c r="W570" s="50"/>
      <c r="X570" s="50"/>
      <c r="Y570" s="50"/>
      <c r="Z570" s="49"/>
      <c r="AA570" s="69">
        <v>570</v>
      </c>
      <c r="AB5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70" s="70"/>
      <c r="AD570" s="86">
        <v>248</v>
      </c>
      <c r="AE570" s="86">
        <v>5431</v>
      </c>
      <c r="AF570" s="86">
        <v>9344</v>
      </c>
      <c r="AG570" s="86">
        <v>22913</v>
      </c>
      <c r="AH570" s="86"/>
      <c r="AI570" s="86" t="s">
        <v>7375</v>
      </c>
      <c r="AJ570" s="86" t="s">
        <v>8396</v>
      </c>
      <c r="AK570" s="86"/>
      <c r="AL570" s="86"/>
      <c r="AM570" s="89">
        <v>42875.741238425922</v>
      </c>
      <c r="AN570" s="86" t="s">
        <v>10559</v>
      </c>
      <c r="AO570" s="93" t="s">
        <v>11127</v>
      </c>
      <c r="AP570" s="86" t="s">
        <v>65</v>
      </c>
      <c r="AQ570" s="48"/>
      <c r="AR570" s="49"/>
      <c r="AS570" s="48"/>
      <c r="AT570" s="49"/>
      <c r="AU570" s="48"/>
      <c r="AV570" s="49"/>
      <c r="AW570" s="48"/>
      <c r="AX570" s="49"/>
      <c r="AY570" s="48"/>
      <c r="AZ570" s="2"/>
      <c r="BA570" s="3"/>
      <c r="BB570" s="3"/>
      <c r="BC570" s="3"/>
      <c r="BD570" s="3"/>
    </row>
    <row r="571" spans="1:56" x14ac:dyDescent="0.25">
      <c r="A571" s="62" t="s">
        <v>1596</v>
      </c>
      <c r="B571" s="63"/>
      <c r="C571" s="63"/>
      <c r="D571" s="64"/>
      <c r="E571" s="66"/>
      <c r="F571" s="109" t="s">
        <v>9487</v>
      </c>
      <c r="G571" s="63"/>
      <c r="H571" s="67"/>
      <c r="I571" s="68"/>
      <c r="J571" s="68"/>
      <c r="K571" s="67" t="s">
        <v>12848</v>
      </c>
      <c r="L571" s="71"/>
      <c r="M571" s="72">
        <v>6976.79833984375</v>
      </c>
      <c r="N571" s="72">
        <v>3050.522216796875</v>
      </c>
      <c r="O571" s="73"/>
      <c r="P571" s="74"/>
      <c r="Q571" s="74"/>
      <c r="R571" s="98"/>
      <c r="S571" s="48">
        <v>1</v>
      </c>
      <c r="T571" s="48">
        <v>0</v>
      </c>
      <c r="U571" s="98"/>
      <c r="V571" s="50"/>
      <c r="W571" s="50"/>
      <c r="X571" s="50"/>
      <c r="Y571" s="50"/>
      <c r="Z571" s="49"/>
      <c r="AA571" s="69">
        <v>571</v>
      </c>
      <c r="AB5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71" s="70"/>
      <c r="AD571" s="86">
        <v>1174</v>
      </c>
      <c r="AE571" s="86">
        <v>343616</v>
      </c>
      <c r="AF571" s="86">
        <v>30578</v>
      </c>
      <c r="AG571" s="86">
        <v>18916</v>
      </c>
      <c r="AH571" s="86"/>
      <c r="AI571" s="86" t="s">
        <v>7376</v>
      </c>
      <c r="AJ571" s="86" t="s">
        <v>8204</v>
      </c>
      <c r="AK571" s="93" t="s">
        <v>8803</v>
      </c>
      <c r="AL571" s="86"/>
      <c r="AM571" s="89">
        <v>41886.440208333333</v>
      </c>
      <c r="AN571" s="86" t="s">
        <v>10559</v>
      </c>
      <c r="AO571" s="93" t="s">
        <v>11128</v>
      </c>
      <c r="AP571" s="86" t="s">
        <v>65</v>
      </c>
      <c r="AQ571" s="48"/>
      <c r="AR571" s="49"/>
      <c r="AS571" s="48"/>
      <c r="AT571" s="49"/>
      <c r="AU571" s="48"/>
      <c r="AV571" s="49"/>
      <c r="AW571" s="48"/>
      <c r="AX571" s="49"/>
      <c r="AY571" s="48"/>
      <c r="AZ571" s="2"/>
      <c r="BA571" s="3"/>
      <c r="BB571" s="3"/>
      <c r="BC571" s="3"/>
      <c r="BD571" s="3"/>
    </row>
    <row r="572" spans="1:56" x14ac:dyDescent="0.25">
      <c r="A572" s="62" t="s">
        <v>1597</v>
      </c>
      <c r="B572" s="63"/>
      <c r="C572" s="63"/>
      <c r="D572" s="64"/>
      <c r="E572" s="66"/>
      <c r="F572" s="109" t="s">
        <v>9488</v>
      </c>
      <c r="G572" s="63"/>
      <c r="H572" s="67"/>
      <c r="I572" s="68"/>
      <c r="J572" s="68"/>
      <c r="K572" s="67" t="s">
        <v>12849</v>
      </c>
      <c r="L572" s="71"/>
      <c r="M572" s="72">
        <v>7128.322265625</v>
      </c>
      <c r="N572" s="72">
        <v>3446.823486328125</v>
      </c>
      <c r="O572" s="73"/>
      <c r="P572" s="74"/>
      <c r="Q572" s="74"/>
      <c r="R572" s="98"/>
      <c r="S572" s="48">
        <v>1</v>
      </c>
      <c r="T572" s="48">
        <v>0</v>
      </c>
      <c r="U572" s="98"/>
      <c r="V572" s="50"/>
      <c r="W572" s="50"/>
      <c r="X572" s="50"/>
      <c r="Y572" s="50"/>
      <c r="Z572" s="49"/>
      <c r="AA572" s="69">
        <v>572</v>
      </c>
      <c r="AB5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72" s="70"/>
      <c r="AD572" s="86">
        <v>606</v>
      </c>
      <c r="AE572" s="86">
        <v>2883</v>
      </c>
      <c r="AF572" s="86">
        <v>12205</v>
      </c>
      <c r="AG572" s="86">
        <v>41984</v>
      </c>
      <c r="AH572" s="86"/>
      <c r="AI572" s="86"/>
      <c r="AJ572" s="86" t="s">
        <v>8202</v>
      </c>
      <c r="AK572" s="86"/>
      <c r="AL572" s="86"/>
      <c r="AM572" s="89">
        <v>43940.631851851853</v>
      </c>
      <c r="AN572" s="86" t="s">
        <v>10559</v>
      </c>
      <c r="AO572" s="93" t="s">
        <v>11129</v>
      </c>
      <c r="AP572" s="86" t="s">
        <v>65</v>
      </c>
      <c r="AQ572" s="48"/>
      <c r="AR572" s="49"/>
      <c r="AS572" s="48"/>
      <c r="AT572" s="49"/>
      <c r="AU572" s="48"/>
      <c r="AV572" s="49"/>
      <c r="AW572" s="48"/>
      <c r="AX572" s="49"/>
      <c r="AY572" s="48"/>
      <c r="AZ572" s="2"/>
      <c r="BA572" s="3"/>
      <c r="BB572" s="3"/>
      <c r="BC572" s="3"/>
      <c r="BD572" s="3"/>
    </row>
    <row r="573" spans="1:56" x14ac:dyDescent="0.25">
      <c r="A573" s="62" t="s">
        <v>1598</v>
      </c>
      <c r="B573" s="63"/>
      <c r="C573" s="63"/>
      <c r="D573" s="64"/>
      <c r="E573" s="66"/>
      <c r="F573" s="109" t="s">
        <v>9489</v>
      </c>
      <c r="G573" s="63"/>
      <c r="H573" s="67"/>
      <c r="I573" s="68"/>
      <c r="J573" s="68"/>
      <c r="K573" s="67" t="s">
        <v>12850</v>
      </c>
      <c r="L573" s="71"/>
      <c r="M573" s="72">
        <v>7139.9228515625</v>
      </c>
      <c r="N573" s="72">
        <v>3514.003173828125</v>
      </c>
      <c r="O573" s="73"/>
      <c r="P573" s="74"/>
      <c r="Q573" s="74"/>
      <c r="R573" s="98"/>
      <c r="S573" s="48">
        <v>1</v>
      </c>
      <c r="T573" s="48">
        <v>0</v>
      </c>
      <c r="U573" s="98"/>
      <c r="V573" s="50"/>
      <c r="W573" s="50"/>
      <c r="X573" s="50"/>
      <c r="Y573" s="50"/>
      <c r="Z573" s="49"/>
      <c r="AA573" s="69">
        <v>573</v>
      </c>
      <c r="AB5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73" s="70"/>
      <c r="AD573" s="86">
        <v>954</v>
      </c>
      <c r="AE573" s="86">
        <v>32822</v>
      </c>
      <c r="AF573" s="86">
        <v>8616</v>
      </c>
      <c r="AG573" s="86">
        <v>19401</v>
      </c>
      <c r="AH573" s="86"/>
      <c r="AI573" s="86" t="s">
        <v>7377</v>
      </c>
      <c r="AJ573" s="86" t="s">
        <v>8205</v>
      </c>
      <c r="AK573" s="86"/>
      <c r="AL573" s="86"/>
      <c r="AM573" s="89">
        <v>42429.440439814818</v>
      </c>
      <c r="AN573" s="86" t="s">
        <v>10559</v>
      </c>
      <c r="AO573" s="93" t="s">
        <v>11130</v>
      </c>
      <c r="AP573" s="86" t="s">
        <v>65</v>
      </c>
      <c r="AQ573" s="48"/>
      <c r="AR573" s="49"/>
      <c r="AS573" s="48"/>
      <c r="AT573" s="49"/>
      <c r="AU573" s="48"/>
      <c r="AV573" s="49"/>
      <c r="AW573" s="48"/>
      <c r="AX573" s="49"/>
      <c r="AY573" s="48"/>
      <c r="AZ573" s="2"/>
      <c r="BA573" s="3"/>
      <c r="BB573" s="3"/>
      <c r="BC573" s="3"/>
      <c r="BD573" s="3"/>
    </row>
    <row r="574" spans="1:56" x14ac:dyDescent="0.25">
      <c r="A574" s="62" t="s">
        <v>1599</v>
      </c>
      <c r="B574" s="63"/>
      <c r="C574" s="63"/>
      <c r="D574" s="64"/>
      <c r="E574" s="66"/>
      <c r="F574" s="109" t="s">
        <v>9490</v>
      </c>
      <c r="G574" s="63"/>
      <c r="H574" s="67"/>
      <c r="I574" s="68"/>
      <c r="J574" s="68"/>
      <c r="K574" s="67" t="s">
        <v>12851</v>
      </c>
      <c r="L574" s="71"/>
      <c r="M574" s="72">
        <v>7133.7490234375</v>
      </c>
      <c r="N574" s="72">
        <v>3292.798583984375</v>
      </c>
      <c r="O574" s="73"/>
      <c r="P574" s="74"/>
      <c r="Q574" s="74"/>
      <c r="R574" s="98"/>
      <c r="S574" s="48">
        <v>1</v>
      </c>
      <c r="T574" s="48">
        <v>0</v>
      </c>
      <c r="U574" s="98"/>
      <c r="V574" s="50"/>
      <c r="W574" s="50"/>
      <c r="X574" s="50"/>
      <c r="Y574" s="50"/>
      <c r="Z574" s="49"/>
      <c r="AA574" s="69">
        <v>574</v>
      </c>
      <c r="AB5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74" s="70"/>
      <c r="AD574" s="86">
        <v>95</v>
      </c>
      <c r="AE574" s="86">
        <v>733326</v>
      </c>
      <c r="AF574" s="86">
        <v>5598</v>
      </c>
      <c r="AG574" s="86">
        <v>5960</v>
      </c>
      <c r="AH574" s="86"/>
      <c r="AI574" s="86" t="s">
        <v>7378</v>
      </c>
      <c r="AJ574" s="86" t="s">
        <v>8205</v>
      </c>
      <c r="AK574" s="93" t="s">
        <v>8804</v>
      </c>
      <c r="AL574" s="86"/>
      <c r="AM574" s="89">
        <v>42165.433703703704</v>
      </c>
      <c r="AN574" s="86" t="s">
        <v>10559</v>
      </c>
      <c r="AO574" s="93" t="s">
        <v>11131</v>
      </c>
      <c r="AP574" s="86" t="s">
        <v>65</v>
      </c>
      <c r="AQ574" s="48"/>
      <c r="AR574" s="49"/>
      <c r="AS574" s="48"/>
      <c r="AT574" s="49"/>
      <c r="AU574" s="48"/>
      <c r="AV574" s="49"/>
      <c r="AW574" s="48"/>
      <c r="AX574" s="49"/>
      <c r="AY574" s="48"/>
      <c r="AZ574" s="2"/>
      <c r="BA574" s="3"/>
      <c r="BB574" s="3"/>
      <c r="BC574" s="3"/>
      <c r="BD574" s="3"/>
    </row>
    <row r="575" spans="1:56" x14ac:dyDescent="0.25">
      <c r="A575" s="62" t="s">
        <v>1600</v>
      </c>
      <c r="B575" s="63"/>
      <c r="C575" s="63"/>
      <c r="D575" s="64"/>
      <c r="E575" s="66"/>
      <c r="F575" s="109" t="s">
        <v>9491</v>
      </c>
      <c r="G575" s="63"/>
      <c r="H575" s="67"/>
      <c r="I575" s="68"/>
      <c r="J575" s="68"/>
      <c r="K575" s="67" t="s">
        <v>12852</v>
      </c>
      <c r="L575" s="71"/>
      <c r="M575" s="72">
        <v>7334.1328125</v>
      </c>
      <c r="N575" s="72">
        <v>3673.535400390625</v>
      </c>
      <c r="O575" s="73"/>
      <c r="P575" s="74"/>
      <c r="Q575" s="74"/>
      <c r="R575" s="98"/>
      <c r="S575" s="48">
        <v>1</v>
      </c>
      <c r="T575" s="48">
        <v>0</v>
      </c>
      <c r="U575" s="98"/>
      <c r="V575" s="50"/>
      <c r="W575" s="50"/>
      <c r="X575" s="50"/>
      <c r="Y575" s="50"/>
      <c r="Z575" s="49"/>
      <c r="AA575" s="69">
        <v>575</v>
      </c>
      <c r="AB5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75" s="70"/>
      <c r="AD575" s="86">
        <v>709</v>
      </c>
      <c r="AE575" s="86">
        <v>2545376</v>
      </c>
      <c r="AF575" s="86">
        <v>11141</v>
      </c>
      <c r="AG575" s="86">
        <v>9042</v>
      </c>
      <c r="AH575" s="86"/>
      <c r="AI575" s="86" t="s">
        <v>7379</v>
      </c>
      <c r="AJ575" s="86" t="s">
        <v>8397</v>
      </c>
      <c r="AK575" s="93" t="s">
        <v>8805</v>
      </c>
      <c r="AL575" s="86"/>
      <c r="AM575" s="89">
        <v>41627.3125462963</v>
      </c>
      <c r="AN575" s="86" t="s">
        <v>10559</v>
      </c>
      <c r="AO575" s="93" t="s">
        <v>11132</v>
      </c>
      <c r="AP575" s="86" t="s">
        <v>65</v>
      </c>
      <c r="AQ575" s="48"/>
      <c r="AR575" s="49"/>
      <c r="AS575" s="48"/>
      <c r="AT575" s="49"/>
      <c r="AU575" s="48"/>
      <c r="AV575" s="49"/>
      <c r="AW575" s="48"/>
      <c r="AX575" s="49"/>
      <c r="AY575" s="48"/>
      <c r="AZ575" s="2"/>
      <c r="BA575" s="3"/>
      <c r="BB575" s="3"/>
      <c r="BC575" s="3"/>
      <c r="BD575" s="3"/>
    </row>
    <row r="576" spans="1:56" x14ac:dyDescent="0.25">
      <c r="A576" s="62" t="s">
        <v>852</v>
      </c>
      <c r="B576" s="63"/>
      <c r="C576" s="63"/>
      <c r="D576" s="64"/>
      <c r="E576" s="66"/>
      <c r="F576" s="109" t="s">
        <v>9492</v>
      </c>
      <c r="G576" s="63"/>
      <c r="H576" s="67"/>
      <c r="I576" s="68"/>
      <c r="J576" s="68"/>
      <c r="K576" s="67" t="s">
        <v>12853</v>
      </c>
      <c r="L576" s="71"/>
      <c r="M576" s="72">
        <v>7217.3798828125</v>
      </c>
      <c r="N576" s="72">
        <v>6085.34375</v>
      </c>
      <c r="O576" s="73"/>
      <c r="P576" s="74"/>
      <c r="Q576" s="74"/>
      <c r="R576" s="98"/>
      <c r="S576" s="48">
        <v>1</v>
      </c>
      <c r="T576" s="48">
        <v>1</v>
      </c>
      <c r="U576" s="98"/>
      <c r="V576" s="50"/>
      <c r="W576" s="50"/>
      <c r="X576" s="50"/>
      <c r="Y576" s="50"/>
      <c r="Z576" s="49"/>
      <c r="AA576" s="69">
        <v>576</v>
      </c>
      <c r="AB5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76" s="70"/>
      <c r="AD576" s="86">
        <v>9329</v>
      </c>
      <c r="AE576" s="86">
        <v>16380</v>
      </c>
      <c r="AF576" s="86">
        <v>85237</v>
      </c>
      <c r="AG576" s="86">
        <v>419846</v>
      </c>
      <c r="AH576" s="86"/>
      <c r="AI576" s="86" t="s">
        <v>7380</v>
      </c>
      <c r="AJ576" s="86" t="s">
        <v>8218</v>
      </c>
      <c r="AK576" s="93" t="s">
        <v>8806</v>
      </c>
      <c r="AL576" s="86"/>
      <c r="AM576" s="89">
        <v>42799.310150462959</v>
      </c>
      <c r="AN576" s="86" t="s">
        <v>10559</v>
      </c>
      <c r="AO576" s="93" t="s">
        <v>11133</v>
      </c>
      <c r="AP576" s="86" t="s">
        <v>66</v>
      </c>
      <c r="AQ576" s="48">
        <v>0</v>
      </c>
      <c r="AR576" s="49">
        <v>0</v>
      </c>
      <c r="AS576" s="48">
        <v>0</v>
      </c>
      <c r="AT576" s="49">
        <v>0</v>
      </c>
      <c r="AU576" s="48">
        <v>0</v>
      </c>
      <c r="AV576" s="49">
        <v>0</v>
      </c>
      <c r="AW576" s="48">
        <v>32</v>
      </c>
      <c r="AX576" s="49">
        <v>100</v>
      </c>
      <c r="AY576" s="48">
        <v>32</v>
      </c>
      <c r="AZ576" s="2"/>
      <c r="BA576" s="3"/>
      <c r="BB576" s="3"/>
      <c r="BC576" s="3"/>
      <c r="BD576" s="3"/>
    </row>
    <row r="577" spans="1:56" x14ac:dyDescent="0.25">
      <c r="A577" s="62" t="s">
        <v>490</v>
      </c>
      <c r="B577" s="63"/>
      <c r="C577" s="63"/>
      <c r="D577" s="64"/>
      <c r="E577" s="66"/>
      <c r="F577" s="109" t="s">
        <v>9493</v>
      </c>
      <c r="G577" s="63"/>
      <c r="H577" s="67"/>
      <c r="I577" s="68"/>
      <c r="J577" s="68"/>
      <c r="K577" s="67" t="s">
        <v>12854</v>
      </c>
      <c r="L577" s="71"/>
      <c r="M577" s="72">
        <v>5186.29931640625</v>
      </c>
      <c r="N577" s="72">
        <v>8893.634765625</v>
      </c>
      <c r="O577" s="73"/>
      <c r="P577" s="74"/>
      <c r="Q577" s="74"/>
      <c r="R577" s="98"/>
      <c r="S577" s="48">
        <v>0</v>
      </c>
      <c r="T577" s="48">
        <v>1</v>
      </c>
      <c r="U577" s="98"/>
      <c r="V577" s="50"/>
      <c r="W577" s="50"/>
      <c r="X577" s="50"/>
      <c r="Y577" s="50"/>
      <c r="Z577" s="49"/>
      <c r="AA577" s="69">
        <v>577</v>
      </c>
      <c r="AB5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77" s="70"/>
      <c r="AD577" s="86">
        <v>113</v>
      </c>
      <c r="AE577" s="86">
        <v>76</v>
      </c>
      <c r="AF577" s="86">
        <v>12894</v>
      </c>
      <c r="AG577" s="86">
        <v>16131</v>
      </c>
      <c r="AH577" s="86"/>
      <c r="AI577" s="86" t="s">
        <v>7381</v>
      </c>
      <c r="AJ577" s="86"/>
      <c r="AK577" s="86"/>
      <c r="AL577" s="86"/>
      <c r="AM577" s="89">
        <v>43979.846967592595</v>
      </c>
      <c r="AN577" s="86" t="s">
        <v>10559</v>
      </c>
      <c r="AO577" s="93" t="s">
        <v>11134</v>
      </c>
      <c r="AP577" s="86" t="s">
        <v>66</v>
      </c>
      <c r="AQ577" s="48">
        <v>0</v>
      </c>
      <c r="AR577" s="49">
        <v>0</v>
      </c>
      <c r="AS577" s="48">
        <v>1</v>
      </c>
      <c r="AT577" s="49">
        <v>5</v>
      </c>
      <c r="AU577" s="48">
        <v>0</v>
      </c>
      <c r="AV577" s="49">
        <v>0</v>
      </c>
      <c r="AW577" s="48">
        <v>19</v>
      </c>
      <c r="AX577" s="49">
        <v>95</v>
      </c>
      <c r="AY577" s="48">
        <v>20</v>
      </c>
      <c r="AZ577" s="2"/>
      <c r="BA577" s="3"/>
      <c r="BB577" s="3"/>
      <c r="BC577" s="3"/>
      <c r="BD577" s="3"/>
    </row>
    <row r="578" spans="1:56" x14ac:dyDescent="0.25">
      <c r="A578" s="62" t="s">
        <v>491</v>
      </c>
      <c r="B578" s="63"/>
      <c r="C578" s="63"/>
      <c r="D578" s="64"/>
      <c r="E578" s="66"/>
      <c r="F578" s="109" t="s">
        <v>9494</v>
      </c>
      <c r="G578" s="63"/>
      <c r="H578" s="67"/>
      <c r="I578" s="68"/>
      <c r="J578" s="68"/>
      <c r="K578" s="67" t="s">
        <v>12855</v>
      </c>
      <c r="L578" s="71"/>
      <c r="M578" s="72">
        <v>5734.17041015625</v>
      </c>
      <c r="N578" s="72">
        <v>2575.900390625</v>
      </c>
      <c r="O578" s="73"/>
      <c r="P578" s="74"/>
      <c r="Q578" s="74"/>
      <c r="R578" s="98"/>
      <c r="S578" s="48">
        <v>0</v>
      </c>
      <c r="T578" s="48">
        <v>1</v>
      </c>
      <c r="U578" s="98"/>
      <c r="V578" s="50"/>
      <c r="W578" s="50"/>
      <c r="X578" s="50"/>
      <c r="Y578" s="50"/>
      <c r="Z578" s="49"/>
      <c r="AA578" s="69">
        <v>578</v>
      </c>
      <c r="AB5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78" s="70"/>
      <c r="AD578" s="86">
        <v>49</v>
      </c>
      <c r="AE578" s="86">
        <v>36</v>
      </c>
      <c r="AF578" s="86">
        <v>342</v>
      </c>
      <c r="AG578" s="86">
        <v>9737</v>
      </c>
      <c r="AH578" s="86"/>
      <c r="AI578" s="86"/>
      <c r="AJ578" s="86" t="s">
        <v>8398</v>
      </c>
      <c r="AK578" s="86"/>
      <c r="AL578" s="86"/>
      <c r="AM578" s="89">
        <v>42255.575729166667</v>
      </c>
      <c r="AN578" s="86" t="s">
        <v>10559</v>
      </c>
      <c r="AO578" s="93" t="s">
        <v>11135</v>
      </c>
      <c r="AP578" s="86" t="s">
        <v>66</v>
      </c>
      <c r="AQ578" s="48">
        <v>0</v>
      </c>
      <c r="AR578" s="49">
        <v>0</v>
      </c>
      <c r="AS578" s="48">
        <v>0</v>
      </c>
      <c r="AT578" s="49">
        <v>0</v>
      </c>
      <c r="AU578" s="48">
        <v>0</v>
      </c>
      <c r="AV578" s="49">
        <v>0</v>
      </c>
      <c r="AW578" s="48">
        <v>14</v>
      </c>
      <c r="AX578" s="49">
        <v>100</v>
      </c>
      <c r="AY578" s="48">
        <v>14</v>
      </c>
      <c r="AZ578" s="2"/>
      <c r="BA578" s="3"/>
      <c r="BB578" s="3"/>
      <c r="BC578" s="3"/>
      <c r="BD578" s="3"/>
    </row>
    <row r="579" spans="1:56" x14ac:dyDescent="0.25">
      <c r="A579" s="62" t="s">
        <v>492</v>
      </c>
      <c r="B579" s="63"/>
      <c r="C579" s="63"/>
      <c r="D579" s="64"/>
      <c r="E579" s="66"/>
      <c r="F579" s="109" t="s">
        <v>8949</v>
      </c>
      <c r="G579" s="63"/>
      <c r="H579" s="67"/>
      <c r="I579" s="68"/>
      <c r="J579" s="68"/>
      <c r="K579" s="67" t="s">
        <v>12856</v>
      </c>
      <c r="L579" s="71"/>
      <c r="M579" s="72">
        <v>4853.13134765625</v>
      </c>
      <c r="N579" s="72">
        <v>4660.95458984375</v>
      </c>
      <c r="O579" s="73"/>
      <c r="P579" s="74"/>
      <c r="Q579" s="74"/>
      <c r="R579" s="98"/>
      <c r="S579" s="48">
        <v>0</v>
      </c>
      <c r="T579" s="48">
        <v>1</v>
      </c>
      <c r="U579" s="98"/>
      <c r="V579" s="50"/>
      <c r="W579" s="50"/>
      <c r="X579" s="50"/>
      <c r="Y579" s="50"/>
      <c r="Z579" s="49"/>
      <c r="AA579" s="69">
        <v>579</v>
      </c>
      <c r="AB5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79" s="70"/>
      <c r="AD579" s="86">
        <v>88</v>
      </c>
      <c r="AE579" s="86">
        <v>56</v>
      </c>
      <c r="AF579" s="86">
        <v>9539</v>
      </c>
      <c r="AG579" s="86">
        <v>6393</v>
      </c>
      <c r="AH579" s="86"/>
      <c r="AI579" s="86" t="s">
        <v>7382</v>
      </c>
      <c r="AJ579" s="86"/>
      <c r="AK579" s="86"/>
      <c r="AL579" s="86"/>
      <c r="AM579" s="89">
        <v>42384.422824074078</v>
      </c>
      <c r="AN579" s="86" t="s">
        <v>10559</v>
      </c>
      <c r="AO579" s="93" t="s">
        <v>11136</v>
      </c>
      <c r="AP579" s="86" t="s">
        <v>66</v>
      </c>
      <c r="AQ579" s="48">
        <v>0</v>
      </c>
      <c r="AR579" s="49">
        <v>0</v>
      </c>
      <c r="AS579" s="48">
        <v>0</v>
      </c>
      <c r="AT579" s="49">
        <v>0</v>
      </c>
      <c r="AU579" s="48">
        <v>0</v>
      </c>
      <c r="AV579" s="49">
        <v>0</v>
      </c>
      <c r="AW579" s="48">
        <v>29</v>
      </c>
      <c r="AX579" s="49">
        <v>100</v>
      </c>
      <c r="AY579" s="48">
        <v>29</v>
      </c>
      <c r="AZ579" s="2"/>
      <c r="BA579" s="3"/>
      <c r="BB579" s="3"/>
      <c r="BC579" s="3"/>
      <c r="BD579" s="3"/>
    </row>
    <row r="580" spans="1:56" x14ac:dyDescent="0.25">
      <c r="A580" s="62" t="s">
        <v>493</v>
      </c>
      <c r="B580" s="63"/>
      <c r="C580" s="63"/>
      <c r="D580" s="64"/>
      <c r="E580" s="66"/>
      <c r="F580" s="109" t="s">
        <v>9495</v>
      </c>
      <c r="G580" s="63"/>
      <c r="H580" s="67"/>
      <c r="I580" s="68"/>
      <c r="J580" s="68"/>
      <c r="K580" s="67" t="s">
        <v>12857</v>
      </c>
      <c r="L580" s="71"/>
      <c r="M580" s="72">
        <v>3785.1025390625</v>
      </c>
      <c r="N580" s="72">
        <v>6237.779296875</v>
      </c>
      <c r="O580" s="73"/>
      <c r="P580" s="74"/>
      <c r="Q580" s="74"/>
      <c r="R580" s="98"/>
      <c r="S580" s="48">
        <v>0</v>
      </c>
      <c r="T580" s="48">
        <v>3</v>
      </c>
      <c r="U580" s="98"/>
      <c r="V580" s="50"/>
      <c r="W580" s="50"/>
      <c r="X580" s="50"/>
      <c r="Y580" s="50"/>
      <c r="Z580" s="49"/>
      <c r="AA580" s="69">
        <v>580</v>
      </c>
      <c r="AB5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80" s="70"/>
      <c r="AD580" s="86">
        <v>47</v>
      </c>
      <c r="AE580" s="86">
        <v>41</v>
      </c>
      <c r="AF580" s="86">
        <v>1040</v>
      </c>
      <c r="AG580" s="86">
        <v>1372</v>
      </c>
      <c r="AH580" s="86"/>
      <c r="AI580" s="86" t="s">
        <v>7383</v>
      </c>
      <c r="AJ580" s="86"/>
      <c r="AK580" s="86"/>
      <c r="AL580" s="86"/>
      <c r="AM580" s="89">
        <v>43977.281805555554</v>
      </c>
      <c r="AN580" s="86" t="s">
        <v>10559</v>
      </c>
      <c r="AO580" s="93" t="s">
        <v>11137</v>
      </c>
      <c r="AP580" s="86" t="s">
        <v>66</v>
      </c>
      <c r="AQ580" s="48">
        <v>0</v>
      </c>
      <c r="AR580" s="49">
        <v>0</v>
      </c>
      <c r="AS580" s="48">
        <v>0</v>
      </c>
      <c r="AT580" s="49">
        <v>0</v>
      </c>
      <c r="AU580" s="48">
        <v>0</v>
      </c>
      <c r="AV580" s="49">
        <v>0</v>
      </c>
      <c r="AW580" s="48">
        <v>162</v>
      </c>
      <c r="AX580" s="49">
        <v>100</v>
      </c>
      <c r="AY580" s="48">
        <v>162</v>
      </c>
      <c r="AZ580" s="2"/>
      <c r="BA580" s="3"/>
      <c r="BB580" s="3"/>
      <c r="BC580" s="3"/>
      <c r="BD580" s="3"/>
    </row>
    <row r="581" spans="1:56" x14ac:dyDescent="0.25">
      <c r="A581" s="62" t="s">
        <v>1601</v>
      </c>
      <c r="B581" s="63"/>
      <c r="C581" s="63"/>
      <c r="D581" s="64"/>
      <c r="E581" s="66"/>
      <c r="F581" s="109" t="s">
        <v>9496</v>
      </c>
      <c r="G581" s="63"/>
      <c r="H581" s="67"/>
      <c r="I581" s="68"/>
      <c r="J581" s="68"/>
      <c r="K581" s="67" t="s">
        <v>12858</v>
      </c>
      <c r="L581" s="71"/>
      <c r="M581" s="72">
        <v>6775.17333984375</v>
      </c>
      <c r="N581" s="72">
        <v>4569.9521484375</v>
      </c>
      <c r="O581" s="73"/>
      <c r="P581" s="74"/>
      <c r="Q581" s="74"/>
      <c r="R581" s="98"/>
      <c r="S581" s="48">
        <v>2</v>
      </c>
      <c r="T581" s="48">
        <v>0</v>
      </c>
      <c r="U581" s="98"/>
      <c r="V581" s="50"/>
      <c r="W581" s="50"/>
      <c r="X581" s="50"/>
      <c r="Y581" s="50"/>
      <c r="Z581" s="49"/>
      <c r="AA581" s="69">
        <v>581</v>
      </c>
      <c r="AB5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81" s="70"/>
      <c r="AD581" s="86">
        <v>292</v>
      </c>
      <c r="AE581" s="86">
        <v>55748</v>
      </c>
      <c r="AF581" s="86">
        <v>5025</v>
      </c>
      <c r="AG581" s="86">
        <v>3034</v>
      </c>
      <c r="AH581" s="86"/>
      <c r="AI581" s="86" t="s">
        <v>7384</v>
      </c>
      <c r="AJ581" s="86" t="s">
        <v>8399</v>
      </c>
      <c r="AK581" s="93" t="s">
        <v>8807</v>
      </c>
      <c r="AL581" s="86"/>
      <c r="AM581" s="89">
        <v>42659.535509259258</v>
      </c>
      <c r="AN581" s="86" t="s">
        <v>10559</v>
      </c>
      <c r="AO581" s="93" t="s">
        <v>11138</v>
      </c>
      <c r="AP581" s="86" t="s">
        <v>65</v>
      </c>
      <c r="AQ581" s="48"/>
      <c r="AR581" s="49"/>
      <c r="AS581" s="48"/>
      <c r="AT581" s="49"/>
      <c r="AU581" s="48"/>
      <c r="AV581" s="49"/>
      <c r="AW581" s="48"/>
      <c r="AX581" s="49"/>
      <c r="AY581" s="48"/>
      <c r="AZ581" s="2"/>
      <c r="BA581" s="3"/>
      <c r="BB581" s="3"/>
      <c r="BC581" s="3"/>
      <c r="BD581" s="3"/>
    </row>
    <row r="582" spans="1:56" x14ac:dyDescent="0.25">
      <c r="A582" s="62" t="s">
        <v>494</v>
      </c>
      <c r="B582" s="63"/>
      <c r="C582" s="63"/>
      <c r="D582" s="64"/>
      <c r="E582" s="66"/>
      <c r="F582" s="109" t="s">
        <v>9497</v>
      </c>
      <c r="G582" s="63"/>
      <c r="H582" s="67"/>
      <c r="I582" s="68"/>
      <c r="J582" s="68"/>
      <c r="K582" s="67" t="s">
        <v>12859</v>
      </c>
      <c r="L582" s="71"/>
      <c r="M582" s="72">
        <v>3361.26171875</v>
      </c>
      <c r="N582" s="72">
        <v>4728.3359375</v>
      </c>
      <c r="O582" s="73"/>
      <c r="P582" s="74"/>
      <c r="Q582" s="74"/>
      <c r="R582" s="98"/>
      <c r="S582" s="48">
        <v>0</v>
      </c>
      <c r="T582" s="48">
        <v>3</v>
      </c>
      <c r="U582" s="98"/>
      <c r="V582" s="50"/>
      <c r="W582" s="50"/>
      <c r="X582" s="50"/>
      <c r="Y582" s="50"/>
      <c r="Z582" s="49"/>
      <c r="AA582" s="69">
        <v>582</v>
      </c>
      <c r="AB5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82" s="70"/>
      <c r="AD582" s="86">
        <v>4619</v>
      </c>
      <c r="AE582" s="86">
        <v>1502</v>
      </c>
      <c r="AF582" s="86">
        <v>39246</v>
      </c>
      <c r="AG582" s="86">
        <v>47858</v>
      </c>
      <c r="AH582" s="86"/>
      <c r="AI582" s="86" t="s">
        <v>7385</v>
      </c>
      <c r="AJ582" s="86" t="s">
        <v>8400</v>
      </c>
      <c r="AK582" s="86"/>
      <c r="AL582" s="86"/>
      <c r="AM582" s="89">
        <v>43378.392199074071</v>
      </c>
      <c r="AN582" s="86" t="s">
        <v>10559</v>
      </c>
      <c r="AO582" s="93" t="s">
        <v>11139</v>
      </c>
      <c r="AP582" s="86" t="s">
        <v>66</v>
      </c>
      <c r="AQ582" s="48">
        <v>1</v>
      </c>
      <c r="AR582" s="49">
        <v>2.7777777777777777</v>
      </c>
      <c r="AS582" s="48">
        <v>1</v>
      </c>
      <c r="AT582" s="49">
        <v>2.7777777777777777</v>
      </c>
      <c r="AU582" s="48">
        <v>0</v>
      </c>
      <c r="AV582" s="49">
        <v>0</v>
      </c>
      <c r="AW582" s="48">
        <v>34</v>
      </c>
      <c r="AX582" s="49">
        <v>94.444444444444443</v>
      </c>
      <c r="AY582" s="48">
        <v>36</v>
      </c>
      <c r="AZ582" s="2"/>
      <c r="BA582" s="3"/>
      <c r="BB582" s="3"/>
      <c r="BC582" s="3"/>
      <c r="BD582" s="3"/>
    </row>
    <row r="583" spans="1:56" x14ac:dyDescent="0.25">
      <c r="A583" s="62" t="s">
        <v>495</v>
      </c>
      <c r="B583" s="63"/>
      <c r="C583" s="63"/>
      <c r="D583" s="64"/>
      <c r="E583" s="66"/>
      <c r="F583" s="109" t="s">
        <v>9498</v>
      </c>
      <c r="G583" s="63"/>
      <c r="H583" s="67"/>
      <c r="I583" s="68"/>
      <c r="J583" s="68"/>
      <c r="K583" s="67" t="s">
        <v>12860</v>
      </c>
      <c r="L583" s="71"/>
      <c r="M583" s="72">
        <v>5563.1142578125</v>
      </c>
      <c r="N583" s="72">
        <v>4914.59814453125</v>
      </c>
      <c r="O583" s="73"/>
      <c r="P583" s="74"/>
      <c r="Q583" s="74"/>
      <c r="R583" s="98"/>
      <c r="S583" s="48">
        <v>0</v>
      </c>
      <c r="T583" s="48">
        <v>1</v>
      </c>
      <c r="U583" s="98"/>
      <c r="V583" s="50"/>
      <c r="W583" s="50"/>
      <c r="X583" s="50"/>
      <c r="Y583" s="50"/>
      <c r="Z583" s="49"/>
      <c r="AA583" s="69">
        <v>583</v>
      </c>
      <c r="AB5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83" s="70"/>
      <c r="AD583" s="86">
        <v>52</v>
      </c>
      <c r="AE583" s="86">
        <v>11</v>
      </c>
      <c r="AF583" s="86">
        <v>576</v>
      </c>
      <c r="AG583" s="86">
        <v>1850</v>
      </c>
      <c r="AH583" s="86"/>
      <c r="AI583" s="86" t="s">
        <v>7386</v>
      </c>
      <c r="AJ583" s="86" t="s">
        <v>8401</v>
      </c>
      <c r="AK583" s="86"/>
      <c r="AL583" s="86"/>
      <c r="AM583" s="89">
        <v>43970.584548611114</v>
      </c>
      <c r="AN583" s="86" t="s">
        <v>10559</v>
      </c>
      <c r="AO583" s="93" t="s">
        <v>11140</v>
      </c>
      <c r="AP583" s="86" t="s">
        <v>66</v>
      </c>
      <c r="AQ583" s="48">
        <v>0</v>
      </c>
      <c r="AR583" s="49">
        <v>0</v>
      </c>
      <c r="AS583" s="48">
        <v>0</v>
      </c>
      <c r="AT583" s="49">
        <v>0</v>
      </c>
      <c r="AU583" s="48">
        <v>0</v>
      </c>
      <c r="AV583" s="49">
        <v>0</v>
      </c>
      <c r="AW583" s="48">
        <v>48</v>
      </c>
      <c r="AX583" s="49">
        <v>100</v>
      </c>
      <c r="AY583" s="48">
        <v>48</v>
      </c>
      <c r="AZ583" s="2"/>
      <c r="BA583" s="3"/>
      <c r="BB583" s="3"/>
      <c r="BC583" s="3"/>
      <c r="BD583" s="3"/>
    </row>
    <row r="584" spans="1:56" x14ac:dyDescent="0.25">
      <c r="A584" s="62" t="s">
        <v>1602</v>
      </c>
      <c r="B584" s="63"/>
      <c r="C584" s="63"/>
      <c r="D584" s="64"/>
      <c r="E584" s="66"/>
      <c r="F584" s="109" t="s">
        <v>9499</v>
      </c>
      <c r="G584" s="63"/>
      <c r="H584" s="67"/>
      <c r="I584" s="68"/>
      <c r="J584" s="68"/>
      <c r="K584" s="67" t="s">
        <v>12861</v>
      </c>
      <c r="L584" s="71"/>
      <c r="M584" s="72">
        <v>5574.748046875</v>
      </c>
      <c r="N584" s="72">
        <v>4853.6240234375</v>
      </c>
      <c r="O584" s="73"/>
      <c r="P584" s="74"/>
      <c r="Q584" s="74"/>
      <c r="R584" s="98"/>
      <c r="S584" s="48">
        <v>2</v>
      </c>
      <c r="T584" s="48">
        <v>0</v>
      </c>
      <c r="U584" s="98"/>
      <c r="V584" s="50"/>
      <c r="W584" s="50"/>
      <c r="X584" s="50"/>
      <c r="Y584" s="50"/>
      <c r="Z584" s="49"/>
      <c r="AA584" s="69">
        <v>584</v>
      </c>
      <c r="AB5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84" s="70"/>
      <c r="AD584" s="86">
        <v>317</v>
      </c>
      <c r="AE584" s="86">
        <v>404321</v>
      </c>
      <c r="AF584" s="86">
        <v>11379</v>
      </c>
      <c r="AG584" s="86">
        <v>5227</v>
      </c>
      <c r="AH584" s="86"/>
      <c r="AI584" s="86" t="s">
        <v>7387</v>
      </c>
      <c r="AJ584" s="86" t="s">
        <v>8402</v>
      </c>
      <c r="AK584" s="93" t="s">
        <v>8808</v>
      </c>
      <c r="AL584" s="86"/>
      <c r="AM584" s="89">
        <v>41669.69127314815</v>
      </c>
      <c r="AN584" s="86" t="s">
        <v>10559</v>
      </c>
      <c r="AO584" s="93" t="s">
        <v>11141</v>
      </c>
      <c r="AP584" s="86" t="s">
        <v>65</v>
      </c>
      <c r="AQ584" s="48"/>
      <c r="AR584" s="49"/>
      <c r="AS584" s="48"/>
      <c r="AT584" s="49"/>
      <c r="AU584" s="48"/>
      <c r="AV584" s="49"/>
      <c r="AW584" s="48"/>
      <c r="AX584" s="49"/>
      <c r="AY584" s="48"/>
      <c r="AZ584" s="2"/>
      <c r="BA584" s="3"/>
      <c r="BB584" s="3"/>
      <c r="BC584" s="3"/>
      <c r="BD584" s="3"/>
    </row>
    <row r="585" spans="1:56" x14ac:dyDescent="0.25">
      <c r="A585" s="62" t="s">
        <v>496</v>
      </c>
      <c r="B585" s="63"/>
      <c r="C585" s="63"/>
      <c r="D585" s="64"/>
      <c r="E585" s="66"/>
      <c r="F585" s="109" t="s">
        <v>9500</v>
      </c>
      <c r="G585" s="63"/>
      <c r="H585" s="67"/>
      <c r="I585" s="68"/>
      <c r="J585" s="68"/>
      <c r="K585" s="67" t="s">
        <v>12862</v>
      </c>
      <c r="L585" s="71"/>
      <c r="M585" s="72">
        <v>6007.802734375</v>
      </c>
      <c r="N585" s="72">
        <v>3491.346435546875</v>
      </c>
      <c r="O585" s="73"/>
      <c r="P585" s="74"/>
      <c r="Q585" s="74"/>
      <c r="R585" s="98"/>
      <c r="S585" s="48">
        <v>0</v>
      </c>
      <c r="T585" s="48">
        <v>4</v>
      </c>
      <c r="U585" s="98"/>
      <c r="V585" s="50"/>
      <c r="W585" s="50"/>
      <c r="X585" s="50"/>
      <c r="Y585" s="50"/>
      <c r="Z585" s="49"/>
      <c r="AA585" s="69">
        <v>585</v>
      </c>
      <c r="AB5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85" s="70"/>
      <c r="AD585" s="86">
        <v>15</v>
      </c>
      <c r="AE585" s="86">
        <v>1</v>
      </c>
      <c r="AF585" s="86">
        <v>76</v>
      </c>
      <c r="AG585" s="86">
        <v>87</v>
      </c>
      <c r="AH585" s="86"/>
      <c r="AI585" s="86" t="s">
        <v>7388</v>
      </c>
      <c r="AJ585" s="86"/>
      <c r="AK585" s="86"/>
      <c r="AL585" s="86"/>
      <c r="AM585" s="89">
        <v>44079.410162037035</v>
      </c>
      <c r="AN585" s="86" t="s">
        <v>10559</v>
      </c>
      <c r="AO585" s="93" t="s">
        <v>11142</v>
      </c>
      <c r="AP585" s="86" t="s">
        <v>66</v>
      </c>
      <c r="AQ585" s="48">
        <v>0</v>
      </c>
      <c r="AR585" s="49">
        <v>0</v>
      </c>
      <c r="AS585" s="48">
        <v>0</v>
      </c>
      <c r="AT585" s="49">
        <v>0</v>
      </c>
      <c r="AU585" s="48">
        <v>0</v>
      </c>
      <c r="AV585" s="49">
        <v>0</v>
      </c>
      <c r="AW585" s="48">
        <v>125</v>
      </c>
      <c r="AX585" s="49">
        <v>100</v>
      </c>
      <c r="AY585" s="48">
        <v>125</v>
      </c>
      <c r="AZ585" s="2"/>
      <c r="BA585" s="3"/>
      <c r="BB585" s="3"/>
      <c r="BC585" s="3"/>
      <c r="BD585" s="3"/>
    </row>
    <row r="586" spans="1:56" x14ac:dyDescent="0.25">
      <c r="A586" s="62" t="s">
        <v>1603</v>
      </c>
      <c r="B586" s="63"/>
      <c r="C586" s="63"/>
      <c r="D586" s="64"/>
      <c r="E586" s="66"/>
      <c r="F586" s="109" t="s">
        <v>9501</v>
      </c>
      <c r="G586" s="63"/>
      <c r="H586" s="67"/>
      <c r="I586" s="68"/>
      <c r="J586" s="68"/>
      <c r="K586" s="67" t="s">
        <v>12863</v>
      </c>
      <c r="L586" s="71"/>
      <c r="M586" s="72">
        <v>6711.41357421875</v>
      </c>
      <c r="N586" s="72">
        <v>2918.704833984375</v>
      </c>
      <c r="O586" s="73"/>
      <c r="P586" s="74"/>
      <c r="Q586" s="74"/>
      <c r="R586" s="98"/>
      <c r="S586" s="48">
        <v>1</v>
      </c>
      <c r="T586" s="48">
        <v>0</v>
      </c>
      <c r="U586" s="98"/>
      <c r="V586" s="50"/>
      <c r="W586" s="50"/>
      <c r="X586" s="50"/>
      <c r="Y586" s="50"/>
      <c r="Z586" s="49"/>
      <c r="AA586" s="69">
        <v>586</v>
      </c>
      <c r="AB5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86" s="70"/>
      <c r="AD586" s="86">
        <v>26</v>
      </c>
      <c r="AE586" s="86">
        <v>2545</v>
      </c>
      <c r="AF586" s="86">
        <v>6220</v>
      </c>
      <c r="AG586" s="86">
        <v>1</v>
      </c>
      <c r="AH586" s="86"/>
      <c r="AI586" s="86" t="s">
        <v>7389</v>
      </c>
      <c r="AJ586" s="86" t="s">
        <v>8403</v>
      </c>
      <c r="AK586" s="86"/>
      <c r="AL586" s="86"/>
      <c r="AM586" s="89">
        <v>40424.809525462966</v>
      </c>
      <c r="AN586" s="86" t="s">
        <v>10559</v>
      </c>
      <c r="AO586" s="93" t="s">
        <v>11143</v>
      </c>
      <c r="AP586" s="86" t="s">
        <v>65</v>
      </c>
      <c r="AQ586" s="48"/>
      <c r="AR586" s="49"/>
      <c r="AS586" s="48"/>
      <c r="AT586" s="49"/>
      <c r="AU586" s="48"/>
      <c r="AV586" s="49"/>
      <c r="AW586" s="48"/>
      <c r="AX586" s="49"/>
      <c r="AY586" s="48"/>
      <c r="AZ586" s="2"/>
      <c r="BA586" s="3"/>
      <c r="BB586" s="3"/>
      <c r="BC586" s="3"/>
      <c r="BD586" s="3"/>
    </row>
    <row r="587" spans="1:56" x14ac:dyDescent="0.25">
      <c r="A587" s="62" t="s">
        <v>497</v>
      </c>
      <c r="B587" s="63"/>
      <c r="C587" s="63"/>
      <c r="D587" s="64"/>
      <c r="E587" s="66"/>
      <c r="F587" s="109" t="s">
        <v>9502</v>
      </c>
      <c r="G587" s="63"/>
      <c r="H587" s="67"/>
      <c r="I587" s="68"/>
      <c r="J587" s="68"/>
      <c r="K587" s="67" t="s">
        <v>12864</v>
      </c>
      <c r="L587" s="71"/>
      <c r="M587" s="72">
        <v>6722.1796875</v>
      </c>
      <c r="N587" s="72">
        <v>2895.033203125</v>
      </c>
      <c r="O587" s="73"/>
      <c r="P587" s="74"/>
      <c r="Q587" s="74"/>
      <c r="R587" s="98"/>
      <c r="S587" s="48">
        <v>2</v>
      </c>
      <c r="T587" s="48">
        <v>1</v>
      </c>
      <c r="U587" s="98"/>
      <c r="V587" s="50"/>
      <c r="W587" s="50"/>
      <c r="X587" s="50"/>
      <c r="Y587" s="50"/>
      <c r="Z587" s="49"/>
      <c r="AA587" s="69">
        <v>587</v>
      </c>
      <c r="AB5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87" s="70"/>
      <c r="AD587" s="86">
        <v>185</v>
      </c>
      <c r="AE587" s="86">
        <v>103</v>
      </c>
      <c r="AF587" s="86">
        <v>414</v>
      </c>
      <c r="AG587" s="86">
        <v>5125</v>
      </c>
      <c r="AH587" s="86"/>
      <c r="AI587" s="86" t="s">
        <v>7390</v>
      </c>
      <c r="AJ587" s="86" t="s">
        <v>8255</v>
      </c>
      <c r="AK587" s="86"/>
      <c r="AL587" s="86"/>
      <c r="AM587" s="89">
        <v>43923.505659722221</v>
      </c>
      <c r="AN587" s="86" t="s">
        <v>10559</v>
      </c>
      <c r="AO587" s="93" t="s">
        <v>11144</v>
      </c>
      <c r="AP587" s="86" t="s">
        <v>66</v>
      </c>
      <c r="AQ587" s="48">
        <v>0</v>
      </c>
      <c r="AR587" s="49">
        <v>0</v>
      </c>
      <c r="AS587" s="48">
        <v>0</v>
      </c>
      <c r="AT587" s="49">
        <v>0</v>
      </c>
      <c r="AU587" s="48">
        <v>0</v>
      </c>
      <c r="AV587" s="49">
        <v>0</v>
      </c>
      <c r="AW587" s="48">
        <v>43</v>
      </c>
      <c r="AX587" s="49">
        <v>100</v>
      </c>
      <c r="AY587" s="48">
        <v>43</v>
      </c>
      <c r="AZ587" s="2"/>
      <c r="BA587" s="3"/>
      <c r="BB587" s="3"/>
      <c r="BC587" s="3"/>
      <c r="BD587" s="3"/>
    </row>
    <row r="588" spans="1:56" x14ac:dyDescent="0.25">
      <c r="A588" s="62" t="s">
        <v>498</v>
      </c>
      <c r="B588" s="63"/>
      <c r="C588" s="63"/>
      <c r="D588" s="64"/>
      <c r="E588" s="66"/>
      <c r="F588" s="109" t="s">
        <v>9503</v>
      </c>
      <c r="G588" s="63"/>
      <c r="H588" s="67"/>
      <c r="I588" s="68"/>
      <c r="J588" s="68"/>
      <c r="K588" s="67" t="s">
        <v>12865</v>
      </c>
      <c r="L588" s="71"/>
      <c r="M588" s="72">
        <v>3437.77783203125</v>
      </c>
      <c r="N588" s="72">
        <v>1059.2911376953125</v>
      </c>
      <c r="O588" s="73"/>
      <c r="P588" s="74"/>
      <c r="Q588" s="74"/>
      <c r="R588" s="98"/>
      <c r="S588" s="48">
        <v>0</v>
      </c>
      <c r="T588" s="48">
        <v>1</v>
      </c>
      <c r="U588" s="98"/>
      <c r="V588" s="50"/>
      <c r="W588" s="50"/>
      <c r="X588" s="50"/>
      <c r="Y588" s="50"/>
      <c r="Z588" s="49"/>
      <c r="AA588" s="69">
        <v>588</v>
      </c>
      <c r="AB5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88" s="70"/>
      <c r="AD588" s="86">
        <v>84</v>
      </c>
      <c r="AE588" s="86">
        <v>430</v>
      </c>
      <c r="AF588" s="86">
        <v>36132</v>
      </c>
      <c r="AG588" s="86">
        <v>100160</v>
      </c>
      <c r="AH588" s="86"/>
      <c r="AI588" s="86" t="s">
        <v>7391</v>
      </c>
      <c r="AJ588" s="86" t="s">
        <v>8404</v>
      </c>
      <c r="AK588" s="86"/>
      <c r="AL588" s="86"/>
      <c r="AM588" s="89">
        <v>43548.530798611115</v>
      </c>
      <c r="AN588" s="86" t="s">
        <v>10559</v>
      </c>
      <c r="AO588" s="93" t="s">
        <v>11145</v>
      </c>
      <c r="AP588" s="86" t="s">
        <v>66</v>
      </c>
      <c r="AQ588" s="48">
        <v>0</v>
      </c>
      <c r="AR588" s="49">
        <v>0</v>
      </c>
      <c r="AS588" s="48">
        <v>0</v>
      </c>
      <c r="AT588" s="49">
        <v>0</v>
      </c>
      <c r="AU588" s="48">
        <v>0</v>
      </c>
      <c r="AV588" s="49">
        <v>0</v>
      </c>
      <c r="AW588" s="48">
        <v>40</v>
      </c>
      <c r="AX588" s="49">
        <v>100</v>
      </c>
      <c r="AY588" s="48">
        <v>40</v>
      </c>
      <c r="AZ588" s="2"/>
      <c r="BA588" s="3"/>
      <c r="BB588" s="3"/>
      <c r="BC588" s="3"/>
      <c r="BD588" s="3"/>
    </row>
    <row r="589" spans="1:56" x14ac:dyDescent="0.25">
      <c r="A589" s="62" t="s">
        <v>1604</v>
      </c>
      <c r="B589" s="63"/>
      <c r="C589" s="63"/>
      <c r="D589" s="64"/>
      <c r="E589" s="66"/>
      <c r="F589" s="109" t="s">
        <v>9504</v>
      </c>
      <c r="G589" s="63"/>
      <c r="H589" s="67"/>
      <c r="I589" s="68"/>
      <c r="J589" s="68"/>
      <c r="K589" s="67" t="s">
        <v>12866</v>
      </c>
      <c r="L589" s="71"/>
      <c r="M589" s="72">
        <v>5223.33984375</v>
      </c>
      <c r="N589" s="72">
        <v>1564.5584716796875</v>
      </c>
      <c r="O589" s="73"/>
      <c r="P589" s="74"/>
      <c r="Q589" s="74"/>
      <c r="R589" s="98"/>
      <c r="S589" s="48">
        <v>2</v>
      </c>
      <c r="T589" s="48">
        <v>0</v>
      </c>
      <c r="U589" s="98"/>
      <c r="V589" s="50"/>
      <c r="W589" s="50"/>
      <c r="X589" s="50"/>
      <c r="Y589" s="50"/>
      <c r="Z589" s="49"/>
      <c r="AA589" s="69">
        <v>589</v>
      </c>
      <c r="AB5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89" s="70"/>
      <c r="AD589" s="86">
        <v>2068</v>
      </c>
      <c r="AE589" s="86">
        <v>17572</v>
      </c>
      <c r="AF589" s="86">
        <v>203489</v>
      </c>
      <c r="AG589" s="86">
        <v>195055</v>
      </c>
      <c r="AH589" s="86"/>
      <c r="AI589" s="86" t="s">
        <v>7392</v>
      </c>
      <c r="AJ589" s="86" t="s">
        <v>8204</v>
      </c>
      <c r="AK589" s="86"/>
      <c r="AL589" s="86"/>
      <c r="AM589" s="89">
        <v>42139.310717592591</v>
      </c>
      <c r="AN589" s="86" t="s">
        <v>10559</v>
      </c>
      <c r="AO589" s="93" t="s">
        <v>11146</v>
      </c>
      <c r="AP589" s="86" t="s">
        <v>65</v>
      </c>
      <c r="AQ589" s="48"/>
      <c r="AR589" s="49"/>
      <c r="AS589" s="48"/>
      <c r="AT589" s="49"/>
      <c r="AU589" s="48"/>
      <c r="AV589" s="49"/>
      <c r="AW589" s="48"/>
      <c r="AX589" s="49"/>
      <c r="AY589" s="48"/>
      <c r="AZ589" s="2"/>
      <c r="BA589" s="3"/>
      <c r="BB589" s="3"/>
      <c r="BC589" s="3"/>
      <c r="BD589" s="3"/>
    </row>
    <row r="590" spans="1:56" x14ac:dyDescent="0.25">
      <c r="A590" s="62" t="s">
        <v>499</v>
      </c>
      <c r="B590" s="63"/>
      <c r="C590" s="63"/>
      <c r="D590" s="64"/>
      <c r="E590" s="66"/>
      <c r="F590" s="109" t="s">
        <v>9505</v>
      </c>
      <c r="G590" s="63"/>
      <c r="H590" s="67"/>
      <c r="I590" s="68"/>
      <c r="J590" s="68"/>
      <c r="K590" s="67" t="s">
        <v>12867</v>
      </c>
      <c r="L590" s="71"/>
      <c r="M590" s="72">
        <v>6026.869140625</v>
      </c>
      <c r="N590" s="72">
        <v>1338.9638671875</v>
      </c>
      <c r="O590" s="73"/>
      <c r="P590" s="74"/>
      <c r="Q590" s="74"/>
      <c r="R590" s="98"/>
      <c r="S590" s="48">
        <v>0</v>
      </c>
      <c r="T590" s="48">
        <v>1</v>
      </c>
      <c r="U590" s="98"/>
      <c r="V590" s="50"/>
      <c r="W590" s="50"/>
      <c r="X590" s="50"/>
      <c r="Y590" s="50"/>
      <c r="Z590" s="49"/>
      <c r="AA590" s="69">
        <v>590</v>
      </c>
      <c r="AB5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90" s="70"/>
      <c r="AD590" s="86">
        <v>47</v>
      </c>
      <c r="AE590" s="86">
        <v>6</v>
      </c>
      <c r="AF590" s="86">
        <v>64</v>
      </c>
      <c r="AG590" s="86">
        <v>21</v>
      </c>
      <c r="AH590" s="86"/>
      <c r="AI590" s="86"/>
      <c r="AJ590" s="86" t="s">
        <v>8218</v>
      </c>
      <c r="AK590" s="86"/>
      <c r="AL590" s="86"/>
      <c r="AM590" s="89">
        <v>42889.292974537035</v>
      </c>
      <c r="AN590" s="86" t="s">
        <v>10559</v>
      </c>
      <c r="AO590" s="93" t="s">
        <v>11147</v>
      </c>
      <c r="AP590" s="86" t="s">
        <v>66</v>
      </c>
      <c r="AQ590" s="48">
        <v>0</v>
      </c>
      <c r="AR590" s="49">
        <v>0</v>
      </c>
      <c r="AS590" s="48">
        <v>0</v>
      </c>
      <c r="AT590" s="49">
        <v>0</v>
      </c>
      <c r="AU590" s="48">
        <v>0</v>
      </c>
      <c r="AV590" s="49">
        <v>0</v>
      </c>
      <c r="AW590" s="48">
        <v>49</v>
      </c>
      <c r="AX590" s="49">
        <v>100</v>
      </c>
      <c r="AY590" s="48">
        <v>49</v>
      </c>
      <c r="AZ590" s="2"/>
      <c r="BA590" s="3"/>
      <c r="BB590" s="3"/>
      <c r="BC590" s="3"/>
      <c r="BD590" s="3"/>
    </row>
    <row r="591" spans="1:56" x14ac:dyDescent="0.25">
      <c r="A591" s="62" t="s">
        <v>500</v>
      </c>
      <c r="B591" s="63"/>
      <c r="C591" s="63"/>
      <c r="D591" s="64"/>
      <c r="E591" s="66"/>
      <c r="F591" s="109" t="s">
        <v>9506</v>
      </c>
      <c r="G591" s="63"/>
      <c r="H591" s="67"/>
      <c r="I591" s="68"/>
      <c r="J591" s="68"/>
      <c r="K591" s="67" t="s">
        <v>12868</v>
      </c>
      <c r="L591" s="71"/>
      <c r="M591" s="72">
        <v>4818.3505859375</v>
      </c>
      <c r="N591" s="72">
        <v>5273.38818359375</v>
      </c>
      <c r="O591" s="73"/>
      <c r="P591" s="74"/>
      <c r="Q591" s="74"/>
      <c r="R591" s="98"/>
      <c r="S591" s="48">
        <v>0</v>
      </c>
      <c r="T591" s="48">
        <v>1</v>
      </c>
      <c r="U591" s="98"/>
      <c r="V591" s="50"/>
      <c r="W591" s="50"/>
      <c r="X591" s="50"/>
      <c r="Y591" s="50"/>
      <c r="Z591" s="49"/>
      <c r="AA591" s="69">
        <v>591</v>
      </c>
      <c r="AB5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91" s="70"/>
      <c r="AD591" s="86">
        <v>1116</v>
      </c>
      <c r="AE591" s="86">
        <v>4772</v>
      </c>
      <c r="AF591" s="86">
        <v>15663</v>
      </c>
      <c r="AG591" s="86">
        <v>13150</v>
      </c>
      <c r="AH591" s="86"/>
      <c r="AI591" s="86" t="s">
        <v>7393</v>
      </c>
      <c r="AJ591" s="86" t="s">
        <v>8204</v>
      </c>
      <c r="AK591" s="86"/>
      <c r="AL591" s="86"/>
      <c r="AM591" s="89">
        <v>42455.488344907404</v>
      </c>
      <c r="AN591" s="86" t="s">
        <v>10559</v>
      </c>
      <c r="AO591" s="93" t="s">
        <v>11148</v>
      </c>
      <c r="AP591" s="86" t="s">
        <v>66</v>
      </c>
      <c r="AQ591" s="48">
        <v>0</v>
      </c>
      <c r="AR591" s="49">
        <v>0</v>
      </c>
      <c r="AS591" s="48">
        <v>0</v>
      </c>
      <c r="AT591" s="49">
        <v>0</v>
      </c>
      <c r="AU591" s="48">
        <v>0</v>
      </c>
      <c r="AV591" s="49">
        <v>0</v>
      </c>
      <c r="AW591" s="48">
        <v>26</v>
      </c>
      <c r="AX591" s="49">
        <v>100</v>
      </c>
      <c r="AY591" s="48">
        <v>26</v>
      </c>
      <c r="AZ591" s="2"/>
      <c r="BA591" s="3"/>
      <c r="BB591" s="3"/>
      <c r="BC591" s="3"/>
      <c r="BD591" s="3"/>
    </row>
    <row r="592" spans="1:56" x14ac:dyDescent="0.25">
      <c r="A592" s="62" t="s">
        <v>501</v>
      </c>
      <c r="B592" s="63"/>
      <c r="C592" s="63"/>
      <c r="D592" s="64"/>
      <c r="E592" s="66"/>
      <c r="F592" s="109" t="s">
        <v>9507</v>
      </c>
      <c r="G592" s="63"/>
      <c r="H592" s="67"/>
      <c r="I592" s="68"/>
      <c r="J592" s="68"/>
      <c r="K592" s="67" t="s">
        <v>12869</v>
      </c>
      <c r="L592" s="71"/>
      <c r="M592" s="72">
        <v>5502.65966796875</v>
      </c>
      <c r="N592" s="72">
        <v>5740.9931640625</v>
      </c>
      <c r="O592" s="73"/>
      <c r="P592" s="74"/>
      <c r="Q592" s="74"/>
      <c r="R592" s="98"/>
      <c r="S592" s="48">
        <v>0</v>
      </c>
      <c r="T592" s="48">
        <v>1</v>
      </c>
      <c r="U592" s="98"/>
      <c r="V592" s="50"/>
      <c r="W592" s="50"/>
      <c r="X592" s="50"/>
      <c r="Y592" s="50"/>
      <c r="Z592" s="49"/>
      <c r="AA592" s="69">
        <v>592</v>
      </c>
      <c r="AB5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92" s="70"/>
      <c r="AD592" s="86">
        <v>62</v>
      </c>
      <c r="AE592" s="86">
        <v>30</v>
      </c>
      <c r="AF592" s="86">
        <v>1098</v>
      </c>
      <c r="AG592" s="86">
        <v>2261</v>
      </c>
      <c r="AH592" s="86"/>
      <c r="AI592" s="86" t="s">
        <v>7394</v>
      </c>
      <c r="AJ592" s="86" t="s">
        <v>8405</v>
      </c>
      <c r="AK592" s="86"/>
      <c r="AL592" s="86"/>
      <c r="AM592" s="89">
        <v>43862.424641203703</v>
      </c>
      <c r="AN592" s="86" t="s">
        <v>10559</v>
      </c>
      <c r="AO592" s="93" t="s">
        <v>11149</v>
      </c>
      <c r="AP592" s="86" t="s">
        <v>66</v>
      </c>
      <c r="AQ592" s="48">
        <v>0</v>
      </c>
      <c r="AR592" s="49">
        <v>0</v>
      </c>
      <c r="AS592" s="48">
        <v>0</v>
      </c>
      <c r="AT592" s="49">
        <v>0</v>
      </c>
      <c r="AU592" s="48">
        <v>0</v>
      </c>
      <c r="AV592" s="49">
        <v>0</v>
      </c>
      <c r="AW592" s="48">
        <v>26</v>
      </c>
      <c r="AX592" s="49">
        <v>100</v>
      </c>
      <c r="AY592" s="48">
        <v>26</v>
      </c>
      <c r="AZ592" s="2"/>
      <c r="BA592" s="3"/>
      <c r="BB592" s="3"/>
      <c r="BC592" s="3"/>
      <c r="BD592" s="3"/>
    </row>
    <row r="593" spans="1:56" x14ac:dyDescent="0.25">
      <c r="A593" s="62" t="s">
        <v>502</v>
      </c>
      <c r="B593" s="63"/>
      <c r="C593" s="63"/>
      <c r="D593" s="64"/>
      <c r="E593" s="66"/>
      <c r="F593" s="109" t="s">
        <v>9508</v>
      </c>
      <c r="G593" s="63"/>
      <c r="H593" s="67"/>
      <c r="I593" s="68"/>
      <c r="J593" s="68"/>
      <c r="K593" s="67" t="s">
        <v>12870</v>
      </c>
      <c r="L593" s="71"/>
      <c r="M593" s="72">
        <v>5143.18115234375</v>
      </c>
      <c r="N593" s="72">
        <v>5688.1240234375</v>
      </c>
      <c r="O593" s="73"/>
      <c r="P593" s="74"/>
      <c r="Q593" s="74"/>
      <c r="R593" s="98"/>
      <c r="S593" s="48">
        <v>0</v>
      </c>
      <c r="T593" s="48">
        <v>1</v>
      </c>
      <c r="U593" s="98"/>
      <c r="V593" s="50"/>
      <c r="W593" s="50"/>
      <c r="X593" s="50"/>
      <c r="Y593" s="50"/>
      <c r="Z593" s="49"/>
      <c r="AA593" s="69">
        <v>593</v>
      </c>
      <c r="AB5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93" s="70"/>
      <c r="AD593" s="86">
        <v>1884</v>
      </c>
      <c r="AE593" s="86">
        <v>893</v>
      </c>
      <c r="AF593" s="86">
        <v>17621</v>
      </c>
      <c r="AG593" s="86">
        <v>5972</v>
      </c>
      <c r="AH593" s="86"/>
      <c r="AI593" s="86" t="s">
        <v>7395</v>
      </c>
      <c r="AJ593" s="86"/>
      <c r="AK593" s="86"/>
      <c r="AL593" s="86"/>
      <c r="AM593" s="89">
        <v>43787.631898148145</v>
      </c>
      <c r="AN593" s="86" t="s">
        <v>10559</v>
      </c>
      <c r="AO593" s="93" t="s">
        <v>11150</v>
      </c>
      <c r="AP593" s="86" t="s">
        <v>66</v>
      </c>
      <c r="AQ593" s="48">
        <v>0</v>
      </c>
      <c r="AR593" s="49">
        <v>0</v>
      </c>
      <c r="AS593" s="48">
        <v>0</v>
      </c>
      <c r="AT593" s="49">
        <v>0</v>
      </c>
      <c r="AU593" s="48">
        <v>0</v>
      </c>
      <c r="AV593" s="49">
        <v>0</v>
      </c>
      <c r="AW593" s="48">
        <v>46</v>
      </c>
      <c r="AX593" s="49">
        <v>100</v>
      </c>
      <c r="AY593" s="48">
        <v>46</v>
      </c>
      <c r="AZ593" s="2"/>
      <c r="BA593" s="3"/>
      <c r="BB593" s="3"/>
      <c r="BC593" s="3"/>
      <c r="BD593" s="3"/>
    </row>
    <row r="594" spans="1:56" x14ac:dyDescent="0.25">
      <c r="A594" s="62" t="s">
        <v>503</v>
      </c>
      <c r="B594" s="63"/>
      <c r="C594" s="63"/>
      <c r="D594" s="64"/>
      <c r="E594" s="66"/>
      <c r="F594" s="109" t="s">
        <v>9509</v>
      </c>
      <c r="G594" s="63"/>
      <c r="H594" s="67"/>
      <c r="I594" s="68"/>
      <c r="J594" s="68"/>
      <c r="K594" s="67" t="s">
        <v>12871</v>
      </c>
      <c r="L594" s="71"/>
      <c r="M594" s="72">
        <v>5566.50537109375</v>
      </c>
      <c r="N594" s="72">
        <v>5083.236328125</v>
      </c>
      <c r="O594" s="73"/>
      <c r="P594" s="74"/>
      <c r="Q594" s="74"/>
      <c r="R594" s="98"/>
      <c r="S594" s="48">
        <v>0</v>
      </c>
      <c r="T594" s="48">
        <v>4</v>
      </c>
      <c r="U594" s="98"/>
      <c r="V594" s="50"/>
      <c r="W594" s="50"/>
      <c r="X594" s="50"/>
      <c r="Y594" s="50"/>
      <c r="Z594" s="49"/>
      <c r="AA594" s="69">
        <v>594</v>
      </c>
      <c r="AB5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94" s="70"/>
      <c r="AD594" s="86">
        <v>1626</v>
      </c>
      <c r="AE594" s="86">
        <v>1884</v>
      </c>
      <c r="AF594" s="86">
        <v>8271</v>
      </c>
      <c r="AG594" s="86">
        <v>8352</v>
      </c>
      <c r="AH594" s="86"/>
      <c r="AI594" s="86"/>
      <c r="AJ594" s="86"/>
      <c r="AK594" s="86"/>
      <c r="AL594" s="86"/>
      <c r="AM594" s="89">
        <v>43954.620439814818</v>
      </c>
      <c r="AN594" s="86" t="s">
        <v>10559</v>
      </c>
      <c r="AO594" s="93" t="s">
        <v>11151</v>
      </c>
      <c r="AP594" s="86" t="s">
        <v>66</v>
      </c>
      <c r="AQ594" s="48">
        <v>0</v>
      </c>
      <c r="AR594" s="49">
        <v>0</v>
      </c>
      <c r="AS594" s="48">
        <v>0</v>
      </c>
      <c r="AT594" s="49">
        <v>0</v>
      </c>
      <c r="AU594" s="48">
        <v>0</v>
      </c>
      <c r="AV594" s="49">
        <v>0</v>
      </c>
      <c r="AW594" s="48">
        <v>22</v>
      </c>
      <c r="AX594" s="49">
        <v>100</v>
      </c>
      <c r="AY594" s="48">
        <v>22</v>
      </c>
      <c r="AZ594" s="2"/>
      <c r="BA594" s="3"/>
      <c r="BB594" s="3"/>
      <c r="BC594" s="3"/>
      <c r="BD594" s="3"/>
    </row>
    <row r="595" spans="1:56" x14ac:dyDescent="0.25">
      <c r="A595" s="62" t="s">
        <v>1605</v>
      </c>
      <c r="B595" s="63"/>
      <c r="C595" s="63"/>
      <c r="D595" s="64"/>
      <c r="E595" s="66"/>
      <c r="F595" s="109" t="s">
        <v>9510</v>
      </c>
      <c r="G595" s="63"/>
      <c r="H595" s="67"/>
      <c r="I595" s="68"/>
      <c r="J595" s="68"/>
      <c r="K595" s="67" t="s">
        <v>12872</v>
      </c>
      <c r="L595" s="71"/>
      <c r="M595" s="72">
        <v>5592.08935546875</v>
      </c>
      <c r="N595" s="72">
        <v>5018.6806640625</v>
      </c>
      <c r="O595" s="73"/>
      <c r="P595" s="74"/>
      <c r="Q595" s="74"/>
      <c r="R595" s="98"/>
      <c r="S595" s="48">
        <v>1</v>
      </c>
      <c r="T595" s="48">
        <v>0</v>
      </c>
      <c r="U595" s="98"/>
      <c r="V595" s="50"/>
      <c r="W595" s="50"/>
      <c r="X595" s="50"/>
      <c r="Y595" s="50"/>
      <c r="Z595" s="49"/>
      <c r="AA595" s="69">
        <v>595</v>
      </c>
      <c r="AB5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95" s="70"/>
      <c r="AD595" s="86">
        <v>8313</v>
      </c>
      <c r="AE595" s="86">
        <v>9641</v>
      </c>
      <c r="AF595" s="86">
        <v>17324</v>
      </c>
      <c r="AG595" s="86">
        <v>5668</v>
      </c>
      <c r="AH595" s="86"/>
      <c r="AI595" s="86" t="s">
        <v>7396</v>
      </c>
      <c r="AJ595" s="86" t="s">
        <v>8205</v>
      </c>
      <c r="AK595" s="93" t="s">
        <v>8809</v>
      </c>
      <c r="AL595" s="86"/>
      <c r="AM595" s="89">
        <v>42145.206111111111</v>
      </c>
      <c r="AN595" s="86" t="s">
        <v>10559</v>
      </c>
      <c r="AO595" s="93" t="s">
        <v>11152</v>
      </c>
      <c r="AP595" s="86" t="s">
        <v>65</v>
      </c>
      <c r="AQ595" s="48"/>
      <c r="AR595" s="49"/>
      <c r="AS595" s="48"/>
      <c r="AT595" s="49"/>
      <c r="AU595" s="48"/>
      <c r="AV595" s="49"/>
      <c r="AW595" s="48"/>
      <c r="AX595" s="49"/>
      <c r="AY595" s="48"/>
      <c r="AZ595" s="2"/>
      <c r="BA595" s="3"/>
      <c r="BB595" s="3"/>
      <c r="BC595" s="3"/>
      <c r="BD595" s="3"/>
    </row>
    <row r="596" spans="1:56" x14ac:dyDescent="0.25">
      <c r="A596" s="62" t="s">
        <v>1606</v>
      </c>
      <c r="B596" s="63"/>
      <c r="C596" s="63"/>
      <c r="D596" s="64"/>
      <c r="E596" s="66"/>
      <c r="F596" s="109" t="s">
        <v>9511</v>
      </c>
      <c r="G596" s="63"/>
      <c r="H596" s="67"/>
      <c r="I596" s="68"/>
      <c r="J596" s="68"/>
      <c r="K596" s="67" t="s">
        <v>12873</v>
      </c>
      <c r="L596" s="71"/>
      <c r="M596" s="72">
        <v>5518.548828125</v>
      </c>
      <c r="N596" s="72">
        <v>5069.10400390625</v>
      </c>
      <c r="O596" s="73"/>
      <c r="P596" s="74"/>
      <c r="Q596" s="74"/>
      <c r="R596" s="98"/>
      <c r="S596" s="48">
        <v>1</v>
      </c>
      <c r="T596" s="48">
        <v>0</v>
      </c>
      <c r="U596" s="98"/>
      <c r="V596" s="50"/>
      <c r="W596" s="50"/>
      <c r="X596" s="50"/>
      <c r="Y596" s="50"/>
      <c r="Z596" s="49"/>
      <c r="AA596" s="69">
        <v>596</v>
      </c>
      <c r="AB5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96" s="70"/>
      <c r="AD596" s="86">
        <v>400</v>
      </c>
      <c r="AE596" s="86">
        <v>363</v>
      </c>
      <c r="AF596" s="86">
        <v>757</v>
      </c>
      <c r="AG596" s="86">
        <v>417</v>
      </c>
      <c r="AH596" s="86"/>
      <c r="AI596" s="86" t="s">
        <v>7397</v>
      </c>
      <c r="AJ596" s="86"/>
      <c r="AK596" s="86"/>
      <c r="AL596" s="86"/>
      <c r="AM596" s="89">
        <v>44029.177499999998</v>
      </c>
      <c r="AN596" s="86" t="s">
        <v>10559</v>
      </c>
      <c r="AO596" s="93" t="s">
        <v>11153</v>
      </c>
      <c r="AP596" s="86" t="s">
        <v>65</v>
      </c>
      <c r="AQ596" s="48"/>
      <c r="AR596" s="49"/>
      <c r="AS596" s="48"/>
      <c r="AT596" s="49"/>
      <c r="AU596" s="48"/>
      <c r="AV596" s="49"/>
      <c r="AW596" s="48"/>
      <c r="AX596" s="49"/>
      <c r="AY596" s="48"/>
      <c r="AZ596" s="2"/>
      <c r="BA596" s="3"/>
      <c r="BB596" s="3"/>
      <c r="BC596" s="3"/>
      <c r="BD596" s="3"/>
    </row>
    <row r="597" spans="1:56" x14ac:dyDescent="0.25">
      <c r="A597" s="62" t="s">
        <v>1607</v>
      </c>
      <c r="B597" s="63"/>
      <c r="C597" s="63"/>
      <c r="D597" s="64"/>
      <c r="E597" s="66"/>
      <c r="F597" s="109" t="s">
        <v>9512</v>
      </c>
      <c r="G597" s="63"/>
      <c r="H597" s="67"/>
      <c r="I597" s="68"/>
      <c r="J597" s="68"/>
      <c r="K597" s="67" t="s">
        <v>12874</v>
      </c>
      <c r="L597" s="71"/>
      <c r="M597" s="72">
        <v>5527.19189453125</v>
      </c>
      <c r="N597" s="72">
        <v>5077.0673828125</v>
      </c>
      <c r="O597" s="73"/>
      <c r="P597" s="74"/>
      <c r="Q597" s="74"/>
      <c r="R597" s="98"/>
      <c r="S597" s="48">
        <v>1</v>
      </c>
      <c r="T597" s="48">
        <v>0</v>
      </c>
      <c r="U597" s="98"/>
      <c r="V597" s="50"/>
      <c r="W597" s="50"/>
      <c r="X597" s="50"/>
      <c r="Y597" s="50"/>
      <c r="Z597" s="49"/>
      <c r="AA597" s="69">
        <v>597</v>
      </c>
      <c r="AB5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97" s="70"/>
      <c r="AD597" s="86">
        <v>1639</v>
      </c>
      <c r="AE597" s="86">
        <v>1550</v>
      </c>
      <c r="AF597" s="86">
        <v>10305</v>
      </c>
      <c r="AG597" s="86">
        <v>8731</v>
      </c>
      <c r="AH597" s="86"/>
      <c r="AI597" s="86" t="s">
        <v>7398</v>
      </c>
      <c r="AJ597" s="86" t="s">
        <v>8406</v>
      </c>
      <c r="AK597" s="86"/>
      <c r="AL597" s="86"/>
      <c r="AM597" s="89">
        <v>43930.742511574077</v>
      </c>
      <c r="AN597" s="86" t="s">
        <v>10559</v>
      </c>
      <c r="AO597" s="93" t="s">
        <v>11154</v>
      </c>
      <c r="AP597" s="86" t="s">
        <v>65</v>
      </c>
      <c r="AQ597" s="48"/>
      <c r="AR597" s="49"/>
      <c r="AS597" s="48"/>
      <c r="AT597" s="49"/>
      <c r="AU597" s="48"/>
      <c r="AV597" s="49"/>
      <c r="AW597" s="48"/>
      <c r="AX597" s="49"/>
      <c r="AY597" s="48"/>
      <c r="AZ597" s="2"/>
      <c r="BA597" s="3"/>
      <c r="BB597" s="3"/>
      <c r="BC597" s="3"/>
      <c r="BD597" s="3"/>
    </row>
    <row r="598" spans="1:56" x14ac:dyDescent="0.25">
      <c r="A598" s="62" t="s">
        <v>1608</v>
      </c>
      <c r="B598" s="63"/>
      <c r="C598" s="63"/>
      <c r="D598" s="64"/>
      <c r="E598" s="66"/>
      <c r="F598" s="109" t="s">
        <v>9513</v>
      </c>
      <c r="G598" s="63"/>
      <c r="H598" s="67"/>
      <c r="I598" s="68"/>
      <c r="J598" s="68"/>
      <c r="K598" s="67" t="s">
        <v>12875</v>
      </c>
      <c r="L598" s="71"/>
      <c r="M598" s="72">
        <v>5614.33154296875</v>
      </c>
      <c r="N598" s="72">
        <v>5055.48681640625</v>
      </c>
      <c r="O598" s="73"/>
      <c r="P598" s="74"/>
      <c r="Q598" s="74"/>
      <c r="R598" s="98"/>
      <c r="S598" s="48">
        <v>1</v>
      </c>
      <c r="T598" s="48">
        <v>0</v>
      </c>
      <c r="U598" s="98"/>
      <c r="V598" s="50"/>
      <c r="W598" s="50"/>
      <c r="X598" s="50"/>
      <c r="Y598" s="50"/>
      <c r="Z598" s="49"/>
      <c r="AA598" s="69">
        <v>598</v>
      </c>
      <c r="AB5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98" s="70"/>
      <c r="AD598" s="86">
        <v>1808</v>
      </c>
      <c r="AE598" s="86">
        <v>1673</v>
      </c>
      <c r="AF598" s="86">
        <v>4197</v>
      </c>
      <c r="AG598" s="86">
        <v>13999</v>
      </c>
      <c r="AH598" s="86"/>
      <c r="AI598" s="86" t="s">
        <v>7399</v>
      </c>
      <c r="AJ598" s="86" t="s">
        <v>8407</v>
      </c>
      <c r="AK598" s="93" t="s">
        <v>8810</v>
      </c>
      <c r="AL598" s="86"/>
      <c r="AM598" s="89">
        <v>43862.530694444446</v>
      </c>
      <c r="AN598" s="86" t="s">
        <v>10559</v>
      </c>
      <c r="AO598" s="93" t="s">
        <v>11155</v>
      </c>
      <c r="AP598" s="86" t="s">
        <v>65</v>
      </c>
      <c r="AQ598" s="48"/>
      <c r="AR598" s="49"/>
      <c r="AS598" s="48"/>
      <c r="AT598" s="49"/>
      <c r="AU598" s="48"/>
      <c r="AV598" s="49"/>
      <c r="AW598" s="48"/>
      <c r="AX598" s="49"/>
      <c r="AY598" s="48"/>
      <c r="AZ598" s="2"/>
      <c r="BA598" s="3"/>
      <c r="BB598" s="3"/>
      <c r="BC598" s="3"/>
      <c r="BD598" s="3"/>
    </row>
    <row r="599" spans="1:56" x14ac:dyDescent="0.25">
      <c r="A599" s="62" t="s">
        <v>504</v>
      </c>
      <c r="B599" s="63"/>
      <c r="C599" s="63"/>
      <c r="D599" s="64"/>
      <c r="E599" s="66"/>
      <c r="F599" s="109" t="s">
        <v>9514</v>
      </c>
      <c r="G599" s="63"/>
      <c r="H599" s="67"/>
      <c r="I599" s="68"/>
      <c r="J599" s="68"/>
      <c r="K599" s="67" t="s">
        <v>12876</v>
      </c>
      <c r="L599" s="71"/>
      <c r="M599" s="72">
        <v>3506.95361328125</v>
      </c>
      <c r="N599" s="72">
        <v>5120.98681640625</v>
      </c>
      <c r="O599" s="73"/>
      <c r="P599" s="74"/>
      <c r="Q599" s="74"/>
      <c r="R599" s="98"/>
      <c r="S599" s="48">
        <v>0</v>
      </c>
      <c r="T599" s="48">
        <v>4</v>
      </c>
      <c r="U599" s="98"/>
      <c r="V599" s="50"/>
      <c r="W599" s="50"/>
      <c r="X599" s="50"/>
      <c r="Y599" s="50"/>
      <c r="Z599" s="49"/>
      <c r="AA599" s="69">
        <v>599</v>
      </c>
      <c r="AB5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599" s="70"/>
      <c r="AD599" s="86">
        <v>25</v>
      </c>
      <c r="AE599" s="86">
        <v>5</v>
      </c>
      <c r="AF599" s="86">
        <v>422</v>
      </c>
      <c r="AG599" s="86">
        <v>8</v>
      </c>
      <c r="AH599" s="86"/>
      <c r="AI599" s="86" t="s">
        <v>7400</v>
      </c>
      <c r="AJ599" s="86"/>
      <c r="AK599" s="86"/>
      <c r="AL599" s="86"/>
      <c r="AM599" s="89">
        <v>44075.265497685185</v>
      </c>
      <c r="AN599" s="86" t="s">
        <v>10559</v>
      </c>
      <c r="AO599" s="93" t="s">
        <v>11156</v>
      </c>
      <c r="AP599" s="86" t="s">
        <v>66</v>
      </c>
      <c r="AQ599" s="48">
        <v>0</v>
      </c>
      <c r="AR599" s="49">
        <v>0</v>
      </c>
      <c r="AS599" s="48">
        <v>0</v>
      </c>
      <c r="AT599" s="49">
        <v>0</v>
      </c>
      <c r="AU599" s="48">
        <v>0</v>
      </c>
      <c r="AV599" s="49">
        <v>0</v>
      </c>
      <c r="AW599" s="48">
        <v>204</v>
      </c>
      <c r="AX599" s="49">
        <v>100</v>
      </c>
      <c r="AY599" s="48">
        <v>204</v>
      </c>
      <c r="AZ599" s="2"/>
      <c r="BA599" s="3"/>
      <c r="BB599" s="3"/>
      <c r="BC599" s="3"/>
      <c r="BD599" s="3"/>
    </row>
    <row r="600" spans="1:56" x14ac:dyDescent="0.25">
      <c r="A600" s="62" t="s">
        <v>1609</v>
      </c>
      <c r="B600" s="63"/>
      <c r="C600" s="63"/>
      <c r="D600" s="64"/>
      <c r="E600" s="66"/>
      <c r="F600" s="109" t="s">
        <v>9515</v>
      </c>
      <c r="G600" s="63"/>
      <c r="H600" s="67"/>
      <c r="I600" s="68"/>
      <c r="J600" s="68"/>
      <c r="K600" s="67" t="s">
        <v>12877</v>
      </c>
      <c r="L600" s="71"/>
      <c r="M600" s="72">
        <v>2856.19873046875</v>
      </c>
      <c r="N600" s="72">
        <v>6279.8994140625</v>
      </c>
      <c r="O600" s="73"/>
      <c r="P600" s="74"/>
      <c r="Q600" s="74"/>
      <c r="R600" s="98"/>
      <c r="S600" s="48">
        <v>3</v>
      </c>
      <c r="T600" s="48">
        <v>0</v>
      </c>
      <c r="U600" s="98"/>
      <c r="V600" s="50"/>
      <c r="W600" s="50"/>
      <c r="X600" s="50"/>
      <c r="Y600" s="50"/>
      <c r="Z600" s="49"/>
      <c r="AA600" s="69">
        <v>600</v>
      </c>
      <c r="AB6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00" s="70"/>
      <c r="AD600" s="86">
        <v>854</v>
      </c>
      <c r="AE600" s="86">
        <v>14740</v>
      </c>
      <c r="AF600" s="86">
        <v>20377</v>
      </c>
      <c r="AG600" s="86">
        <v>139941</v>
      </c>
      <c r="AH600" s="86"/>
      <c r="AI600" s="86" t="s">
        <v>7401</v>
      </c>
      <c r="AJ600" s="86" t="s">
        <v>8408</v>
      </c>
      <c r="AK600" s="93" t="s">
        <v>8811</v>
      </c>
      <c r="AL600" s="86"/>
      <c r="AM600" s="89">
        <v>43402.286979166667</v>
      </c>
      <c r="AN600" s="86" t="s">
        <v>10559</v>
      </c>
      <c r="AO600" s="93" t="s">
        <v>11157</v>
      </c>
      <c r="AP600" s="86" t="s">
        <v>65</v>
      </c>
      <c r="AQ600" s="48"/>
      <c r="AR600" s="49"/>
      <c r="AS600" s="48"/>
      <c r="AT600" s="49"/>
      <c r="AU600" s="48"/>
      <c r="AV600" s="49"/>
      <c r="AW600" s="48"/>
      <c r="AX600" s="49"/>
      <c r="AY600" s="48"/>
      <c r="AZ600" s="2"/>
      <c r="BA600" s="3"/>
      <c r="BB600" s="3"/>
      <c r="BC600" s="3"/>
      <c r="BD600" s="3"/>
    </row>
    <row r="601" spans="1:56" x14ac:dyDescent="0.25">
      <c r="A601" s="62" t="s">
        <v>505</v>
      </c>
      <c r="B601" s="63"/>
      <c r="C601" s="63"/>
      <c r="D601" s="64"/>
      <c r="E601" s="66"/>
      <c r="F601" s="109" t="s">
        <v>9516</v>
      </c>
      <c r="G601" s="63"/>
      <c r="H601" s="67"/>
      <c r="I601" s="68"/>
      <c r="J601" s="68"/>
      <c r="K601" s="67" t="s">
        <v>12878</v>
      </c>
      <c r="L601" s="71"/>
      <c r="M601" s="72">
        <v>3881.663330078125</v>
      </c>
      <c r="N601" s="72">
        <v>3510.6083984375</v>
      </c>
      <c r="O601" s="73"/>
      <c r="P601" s="74"/>
      <c r="Q601" s="74"/>
      <c r="R601" s="98"/>
      <c r="S601" s="48">
        <v>0</v>
      </c>
      <c r="T601" s="48">
        <v>2</v>
      </c>
      <c r="U601" s="98"/>
      <c r="V601" s="50"/>
      <c r="W601" s="50"/>
      <c r="X601" s="50"/>
      <c r="Y601" s="50"/>
      <c r="Z601" s="49"/>
      <c r="AA601" s="69">
        <v>601</v>
      </c>
      <c r="AB6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01" s="70"/>
      <c r="AD601" s="86">
        <v>575</v>
      </c>
      <c r="AE601" s="86">
        <v>125</v>
      </c>
      <c r="AF601" s="86">
        <v>1685</v>
      </c>
      <c r="AG601" s="86">
        <v>1520</v>
      </c>
      <c r="AH601" s="86"/>
      <c r="AI601" s="86"/>
      <c r="AJ601" s="86"/>
      <c r="AK601" s="86"/>
      <c r="AL601" s="86"/>
      <c r="AM601" s="89">
        <v>44063.648263888892</v>
      </c>
      <c r="AN601" s="86" t="s">
        <v>10559</v>
      </c>
      <c r="AO601" s="93" t="s">
        <v>11158</v>
      </c>
      <c r="AP601" s="86" t="s">
        <v>66</v>
      </c>
      <c r="AQ601" s="48">
        <v>0</v>
      </c>
      <c r="AR601" s="49">
        <v>0</v>
      </c>
      <c r="AS601" s="48">
        <v>0</v>
      </c>
      <c r="AT601" s="49">
        <v>0</v>
      </c>
      <c r="AU601" s="48">
        <v>0</v>
      </c>
      <c r="AV601" s="49">
        <v>0</v>
      </c>
      <c r="AW601" s="48">
        <v>59</v>
      </c>
      <c r="AX601" s="49">
        <v>100</v>
      </c>
      <c r="AY601" s="48">
        <v>59</v>
      </c>
      <c r="AZ601" s="2"/>
      <c r="BA601" s="3"/>
      <c r="BB601" s="3"/>
      <c r="BC601" s="3"/>
      <c r="BD601" s="3"/>
    </row>
    <row r="602" spans="1:56" x14ac:dyDescent="0.25">
      <c r="A602" s="62" t="s">
        <v>1610</v>
      </c>
      <c r="B602" s="63"/>
      <c r="C602" s="63"/>
      <c r="D602" s="64"/>
      <c r="E602" s="66"/>
      <c r="F602" s="109" t="s">
        <v>9517</v>
      </c>
      <c r="G602" s="63"/>
      <c r="H602" s="67"/>
      <c r="I602" s="68"/>
      <c r="J602" s="68"/>
      <c r="K602" s="67" t="s">
        <v>12879</v>
      </c>
      <c r="L602" s="71"/>
      <c r="M602" s="72">
        <v>4903.95947265625</v>
      </c>
      <c r="N602" s="72">
        <v>2070.330322265625</v>
      </c>
      <c r="O602" s="73"/>
      <c r="P602" s="74"/>
      <c r="Q602" s="74"/>
      <c r="R602" s="98"/>
      <c r="S602" s="48">
        <v>1</v>
      </c>
      <c r="T602" s="48">
        <v>0</v>
      </c>
      <c r="U602" s="98"/>
      <c r="V602" s="50"/>
      <c r="W602" s="50"/>
      <c r="X602" s="50"/>
      <c r="Y602" s="50"/>
      <c r="Z602" s="49"/>
      <c r="AA602" s="69">
        <v>602</v>
      </c>
      <c r="AB6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02" s="70"/>
      <c r="AD602" s="86">
        <v>3286</v>
      </c>
      <c r="AE602" s="86">
        <v>13693</v>
      </c>
      <c r="AF602" s="86">
        <v>11423</v>
      </c>
      <c r="AG602" s="86">
        <v>20354</v>
      </c>
      <c r="AH602" s="86"/>
      <c r="AI602" s="108">
        <v>43909</v>
      </c>
      <c r="AJ602" s="86"/>
      <c r="AK602" s="86"/>
      <c r="AL602" s="86"/>
      <c r="AM602" s="89">
        <v>43975.399918981479</v>
      </c>
      <c r="AN602" s="86" t="s">
        <v>10559</v>
      </c>
      <c r="AO602" s="93" t="s">
        <v>11159</v>
      </c>
      <c r="AP602" s="86" t="s">
        <v>65</v>
      </c>
      <c r="AQ602" s="48"/>
      <c r="AR602" s="49"/>
      <c r="AS602" s="48"/>
      <c r="AT602" s="49"/>
      <c r="AU602" s="48"/>
      <c r="AV602" s="49"/>
      <c r="AW602" s="48"/>
      <c r="AX602" s="49"/>
      <c r="AY602" s="48"/>
      <c r="AZ602" s="2"/>
      <c r="BA602" s="3"/>
      <c r="BB602" s="3"/>
      <c r="BC602" s="3"/>
      <c r="BD602" s="3"/>
    </row>
    <row r="603" spans="1:56" x14ac:dyDescent="0.25">
      <c r="A603" s="62" t="s">
        <v>506</v>
      </c>
      <c r="B603" s="63"/>
      <c r="C603" s="63"/>
      <c r="D603" s="64"/>
      <c r="E603" s="66"/>
      <c r="F603" s="109" t="s">
        <v>9518</v>
      </c>
      <c r="G603" s="63"/>
      <c r="H603" s="67"/>
      <c r="I603" s="68"/>
      <c r="J603" s="68"/>
      <c r="K603" s="67" t="s">
        <v>12880</v>
      </c>
      <c r="L603" s="71"/>
      <c r="M603" s="72">
        <v>4760.7890625</v>
      </c>
      <c r="N603" s="72">
        <v>5694.6015625</v>
      </c>
      <c r="O603" s="73"/>
      <c r="P603" s="74"/>
      <c r="Q603" s="74"/>
      <c r="R603" s="98"/>
      <c r="S603" s="48">
        <v>0</v>
      </c>
      <c r="T603" s="48">
        <v>10</v>
      </c>
      <c r="U603" s="98"/>
      <c r="V603" s="50"/>
      <c r="W603" s="50"/>
      <c r="X603" s="50"/>
      <c r="Y603" s="50"/>
      <c r="Z603" s="49"/>
      <c r="AA603" s="69">
        <v>603</v>
      </c>
      <c r="AB6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03" s="70"/>
      <c r="AD603" s="86">
        <v>19</v>
      </c>
      <c r="AE603" s="86">
        <v>8</v>
      </c>
      <c r="AF603" s="86">
        <v>795</v>
      </c>
      <c r="AG603" s="86">
        <v>12</v>
      </c>
      <c r="AH603" s="86"/>
      <c r="AI603" s="86"/>
      <c r="AJ603" s="86"/>
      <c r="AK603" s="86"/>
      <c r="AL603" s="86"/>
      <c r="AM603" s="89">
        <v>44077.243946759256</v>
      </c>
      <c r="AN603" s="86" t="s">
        <v>10559</v>
      </c>
      <c r="AO603" s="93" t="s">
        <v>11160</v>
      </c>
      <c r="AP603" s="86" t="s">
        <v>66</v>
      </c>
      <c r="AQ603" s="48">
        <v>1</v>
      </c>
      <c r="AR603" s="49">
        <v>1.1627906976744187</v>
      </c>
      <c r="AS603" s="48">
        <v>1</v>
      </c>
      <c r="AT603" s="49">
        <v>1.1627906976744187</v>
      </c>
      <c r="AU603" s="48">
        <v>0</v>
      </c>
      <c r="AV603" s="49">
        <v>0</v>
      </c>
      <c r="AW603" s="48">
        <v>84</v>
      </c>
      <c r="AX603" s="49">
        <v>97.674418604651166</v>
      </c>
      <c r="AY603" s="48">
        <v>86</v>
      </c>
      <c r="AZ603" s="2"/>
      <c r="BA603" s="3"/>
      <c r="BB603" s="3"/>
      <c r="BC603" s="3"/>
      <c r="BD603" s="3"/>
    </row>
    <row r="604" spans="1:56" x14ac:dyDescent="0.25">
      <c r="A604" s="62" t="s">
        <v>1611</v>
      </c>
      <c r="B604" s="63"/>
      <c r="C604" s="63"/>
      <c r="D604" s="64"/>
      <c r="E604" s="66"/>
      <c r="F604" s="109" t="s">
        <v>9519</v>
      </c>
      <c r="G604" s="63"/>
      <c r="H604" s="67"/>
      <c r="I604" s="68"/>
      <c r="J604" s="68"/>
      <c r="K604" s="67" t="s">
        <v>12881</v>
      </c>
      <c r="L604" s="71"/>
      <c r="M604" s="72">
        <v>4837.23486328125</v>
      </c>
      <c r="N604" s="72">
        <v>6405.84716796875</v>
      </c>
      <c r="O604" s="73"/>
      <c r="P604" s="74"/>
      <c r="Q604" s="74"/>
      <c r="R604" s="98"/>
      <c r="S604" s="48">
        <v>1</v>
      </c>
      <c r="T604" s="48">
        <v>0</v>
      </c>
      <c r="U604" s="98"/>
      <c r="V604" s="50"/>
      <c r="W604" s="50"/>
      <c r="X604" s="50"/>
      <c r="Y604" s="50"/>
      <c r="Z604" s="49"/>
      <c r="AA604" s="69">
        <v>604</v>
      </c>
      <c r="AB6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04" s="70"/>
      <c r="AD604" s="86">
        <v>1543</v>
      </c>
      <c r="AE604" s="86">
        <v>191</v>
      </c>
      <c r="AF604" s="86">
        <v>1570</v>
      </c>
      <c r="AG604" s="86">
        <v>8231</v>
      </c>
      <c r="AH604" s="86"/>
      <c r="AI604" s="86" t="s">
        <v>7402</v>
      </c>
      <c r="AJ604" s="86"/>
      <c r="AK604" s="86"/>
      <c r="AL604" s="86"/>
      <c r="AM604" s="89">
        <v>43809.36005787037</v>
      </c>
      <c r="AN604" s="86" t="s">
        <v>10559</v>
      </c>
      <c r="AO604" s="93" t="s">
        <v>11161</v>
      </c>
      <c r="AP604" s="86" t="s">
        <v>65</v>
      </c>
      <c r="AQ604" s="48"/>
      <c r="AR604" s="49"/>
      <c r="AS604" s="48"/>
      <c r="AT604" s="49"/>
      <c r="AU604" s="48"/>
      <c r="AV604" s="49"/>
      <c r="AW604" s="48"/>
      <c r="AX604" s="49"/>
      <c r="AY604" s="48"/>
      <c r="AZ604" s="2"/>
      <c r="BA604" s="3"/>
      <c r="BB604" s="3"/>
      <c r="BC604" s="3"/>
      <c r="BD604" s="3"/>
    </row>
    <row r="605" spans="1:56" x14ac:dyDescent="0.25">
      <c r="A605" s="62" t="s">
        <v>1612</v>
      </c>
      <c r="B605" s="63"/>
      <c r="C605" s="63"/>
      <c r="D605" s="64"/>
      <c r="E605" s="66"/>
      <c r="F605" s="109" t="s">
        <v>9520</v>
      </c>
      <c r="G605" s="63"/>
      <c r="H605" s="67"/>
      <c r="I605" s="68"/>
      <c r="J605" s="68"/>
      <c r="K605" s="67" t="s">
        <v>12882</v>
      </c>
      <c r="L605" s="71"/>
      <c r="M605" s="72">
        <v>4824.18896484375</v>
      </c>
      <c r="N605" s="72">
        <v>6478.7216796875</v>
      </c>
      <c r="O605" s="73"/>
      <c r="P605" s="74"/>
      <c r="Q605" s="74"/>
      <c r="R605" s="98"/>
      <c r="S605" s="48">
        <v>1</v>
      </c>
      <c r="T605" s="48">
        <v>0</v>
      </c>
      <c r="U605" s="98"/>
      <c r="V605" s="50"/>
      <c r="W605" s="50"/>
      <c r="X605" s="50"/>
      <c r="Y605" s="50"/>
      <c r="Z605" s="49"/>
      <c r="AA605" s="69">
        <v>605</v>
      </c>
      <c r="AB6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05" s="70"/>
      <c r="AD605" s="86">
        <v>24</v>
      </c>
      <c r="AE605" s="86">
        <v>255680</v>
      </c>
      <c r="AF605" s="86">
        <v>301337</v>
      </c>
      <c r="AG605" s="86">
        <v>1848</v>
      </c>
      <c r="AH605" s="86"/>
      <c r="AI605" s="86" t="s">
        <v>7403</v>
      </c>
      <c r="AJ605" s="86" t="s">
        <v>8246</v>
      </c>
      <c r="AK605" s="86"/>
      <c r="AL605" s="86"/>
      <c r="AM605" s="89">
        <v>41270.287928240738</v>
      </c>
      <c r="AN605" s="86" t="s">
        <v>10559</v>
      </c>
      <c r="AO605" s="93" t="s">
        <v>11162</v>
      </c>
      <c r="AP605" s="86" t="s">
        <v>65</v>
      </c>
      <c r="AQ605" s="48"/>
      <c r="AR605" s="49"/>
      <c r="AS605" s="48"/>
      <c r="AT605" s="49"/>
      <c r="AU605" s="48"/>
      <c r="AV605" s="49"/>
      <c r="AW605" s="48"/>
      <c r="AX605" s="49"/>
      <c r="AY605" s="48"/>
      <c r="AZ605" s="2"/>
      <c r="BA605" s="3"/>
      <c r="BB605" s="3"/>
      <c r="BC605" s="3"/>
      <c r="BD605" s="3"/>
    </row>
    <row r="606" spans="1:56" x14ac:dyDescent="0.25">
      <c r="A606" s="62" t="s">
        <v>1613</v>
      </c>
      <c r="B606" s="63"/>
      <c r="C606" s="63"/>
      <c r="D606" s="64"/>
      <c r="E606" s="66"/>
      <c r="F606" s="109" t="s">
        <v>9521</v>
      </c>
      <c r="G606" s="63"/>
      <c r="H606" s="67"/>
      <c r="I606" s="68"/>
      <c r="J606" s="68"/>
      <c r="K606" s="67" t="s">
        <v>12883</v>
      </c>
      <c r="L606" s="71"/>
      <c r="M606" s="72">
        <v>4873.5947265625</v>
      </c>
      <c r="N606" s="72">
        <v>6449.9609375</v>
      </c>
      <c r="O606" s="73"/>
      <c r="P606" s="74"/>
      <c r="Q606" s="74"/>
      <c r="R606" s="98"/>
      <c r="S606" s="48">
        <v>1</v>
      </c>
      <c r="T606" s="48">
        <v>0</v>
      </c>
      <c r="U606" s="98"/>
      <c r="V606" s="50"/>
      <c r="W606" s="50"/>
      <c r="X606" s="50"/>
      <c r="Y606" s="50"/>
      <c r="Z606" s="49"/>
      <c r="AA606" s="69">
        <v>606</v>
      </c>
      <c r="AB6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06" s="70"/>
      <c r="AD606" s="86">
        <v>194</v>
      </c>
      <c r="AE606" s="86">
        <v>10396168</v>
      </c>
      <c r="AF606" s="86">
        <v>261462</v>
      </c>
      <c r="AG606" s="86">
        <v>119</v>
      </c>
      <c r="AH606" s="86"/>
      <c r="AI606" s="86" t="s">
        <v>7404</v>
      </c>
      <c r="AJ606" s="86" t="s">
        <v>8204</v>
      </c>
      <c r="AK606" s="93" t="s">
        <v>8812</v>
      </c>
      <c r="AL606" s="86"/>
      <c r="AM606" s="89">
        <v>39944.517951388887</v>
      </c>
      <c r="AN606" s="86" t="s">
        <v>10559</v>
      </c>
      <c r="AO606" s="93" t="s">
        <v>11163</v>
      </c>
      <c r="AP606" s="86" t="s">
        <v>65</v>
      </c>
      <c r="AQ606" s="48"/>
      <c r="AR606" s="49"/>
      <c r="AS606" s="48"/>
      <c r="AT606" s="49"/>
      <c r="AU606" s="48"/>
      <c r="AV606" s="49"/>
      <c r="AW606" s="48"/>
      <c r="AX606" s="49"/>
      <c r="AY606" s="48"/>
      <c r="AZ606" s="2"/>
      <c r="BA606" s="3"/>
      <c r="BB606" s="3"/>
      <c r="BC606" s="3"/>
      <c r="BD606" s="3"/>
    </row>
    <row r="607" spans="1:56" x14ac:dyDescent="0.25">
      <c r="A607" s="62" t="s">
        <v>1614</v>
      </c>
      <c r="B607" s="63"/>
      <c r="C607" s="63"/>
      <c r="D607" s="64"/>
      <c r="E607" s="66"/>
      <c r="F607" s="109" t="s">
        <v>9522</v>
      </c>
      <c r="G607" s="63"/>
      <c r="H607" s="67"/>
      <c r="I607" s="68"/>
      <c r="J607" s="68"/>
      <c r="K607" s="67" t="s">
        <v>12884</v>
      </c>
      <c r="L607" s="71"/>
      <c r="M607" s="72">
        <v>4872.376953125</v>
      </c>
      <c r="N607" s="72">
        <v>6477.0341796875</v>
      </c>
      <c r="O607" s="73"/>
      <c r="P607" s="74"/>
      <c r="Q607" s="74"/>
      <c r="R607" s="98"/>
      <c r="S607" s="48">
        <v>1</v>
      </c>
      <c r="T607" s="48">
        <v>0</v>
      </c>
      <c r="U607" s="98"/>
      <c r="V607" s="50"/>
      <c r="W607" s="50"/>
      <c r="X607" s="50"/>
      <c r="Y607" s="50"/>
      <c r="Z607" s="49"/>
      <c r="AA607" s="69">
        <v>607</v>
      </c>
      <c r="AB6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07" s="70"/>
      <c r="AD607" s="86">
        <v>9</v>
      </c>
      <c r="AE607" s="86">
        <v>14</v>
      </c>
      <c r="AF607" s="86">
        <v>3389</v>
      </c>
      <c r="AG607" s="86">
        <v>230</v>
      </c>
      <c r="AH607" s="86"/>
      <c r="AI607" s="86" t="s">
        <v>7405</v>
      </c>
      <c r="AJ607" s="86"/>
      <c r="AK607" s="86"/>
      <c r="AL607" s="86"/>
      <c r="AM607" s="89">
        <v>44060.388009259259</v>
      </c>
      <c r="AN607" s="86" t="s">
        <v>10559</v>
      </c>
      <c r="AO607" s="93" t="s">
        <v>11164</v>
      </c>
      <c r="AP607" s="86" t="s">
        <v>65</v>
      </c>
      <c r="AQ607" s="48"/>
      <c r="AR607" s="49"/>
      <c r="AS607" s="48"/>
      <c r="AT607" s="49"/>
      <c r="AU607" s="48"/>
      <c r="AV607" s="49"/>
      <c r="AW607" s="48"/>
      <c r="AX607" s="49"/>
      <c r="AY607" s="48"/>
      <c r="AZ607" s="2"/>
      <c r="BA607" s="3"/>
      <c r="BB607" s="3"/>
      <c r="BC607" s="3"/>
      <c r="BD607" s="3"/>
    </row>
    <row r="608" spans="1:56" x14ac:dyDescent="0.25">
      <c r="A608" s="62" t="s">
        <v>1615</v>
      </c>
      <c r="B608" s="63"/>
      <c r="C608" s="63"/>
      <c r="D608" s="64"/>
      <c r="E608" s="66"/>
      <c r="F608" s="109" t="s">
        <v>9523</v>
      </c>
      <c r="G608" s="63"/>
      <c r="H608" s="67"/>
      <c r="I608" s="68"/>
      <c r="J608" s="68"/>
      <c r="K608" s="67" t="s">
        <v>12885</v>
      </c>
      <c r="L608" s="71"/>
      <c r="M608" s="72">
        <v>4903.84521484375</v>
      </c>
      <c r="N608" s="72">
        <v>6503.77001953125</v>
      </c>
      <c r="O608" s="73"/>
      <c r="P608" s="74"/>
      <c r="Q608" s="74"/>
      <c r="R608" s="98"/>
      <c r="S608" s="48">
        <v>1</v>
      </c>
      <c r="T608" s="48">
        <v>0</v>
      </c>
      <c r="U608" s="98"/>
      <c r="V608" s="50"/>
      <c r="W608" s="50"/>
      <c r="X608" s="50"/>
      <c r="Y608" s="50"/>
      <c r="Z608" s="49"/>
      <c r="AA608" s="69">
        <v>608</v>
      </c>
      <c r="AB6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08" s="70"/>
      <c r="AD608" s="86">
        <v>34</v>
      </c>
      <c r="AE608" s="86">
        <v>63</v>
      </c>
      <c r="AF608" s="86">
        <v>70</v>
      </c>
      <c r="AG608" s="86">
        <v>275</v>
      </c>
      <c r="AH608" s="86"/>
      <c r="AI608" s="86" t="s">
        <v>7406</v>
      </c>
      <c r="AJ608" s="86" t="s">
        <v>8409</v>
      </c>
      <c r="AK608" s="86"/>
      <c r="AL608" s="86"/>
      <c r="AM608" s="89">
        <v>43734.198599537034</v>
      </c>
      <c r="AN608" s="86" t="s">
        <v>10559</v>
      </c>
      <c r="AO608" s="93" t="s">
        <v>11165</v>
      </c>
      <c r="AP608" s="86" t="s">
        <v>65</v>
      </c>
      <c r="AQ608" s="48"/>
      <c r="AR608" s="49"/>
      <c r="AS608" s="48"/>
      <c r="AT608" s="49"/>
      <c r="AU608" s="48"/>
      <c r="AV608" s="49"/>
      <c r="AW608" s="48"/>
      <c r="AX608" s="49"/>
      <c r="AY608" s="48"/>
      <c r="AZ608" s="2"/>
      <c r="BA608" s="3"/>
      <c r="BB608" s="3"/>
      <c r="BC608" s="3"/>
      <c r="BD608" s="3"/>
    </row>
    <row r="609" spans="1:56" x14ac:dyDescent="0.25">
      <c r="A609" s="62" t="s">
        <v>1616</v>
      </c>
      <c r="B609" s="63"/>
      <c r="C609" s="63"/>
      <c r="D609" s="64"/>
      <c r="E609" s="66"/>
      <c r="F609" s="109" t="s">
        <v>9524</v>
      </c>
      <c r="G609" s="63"/>
      <c r="H609" s="67"/>
      <c r="I609" s="68"/>
      <c r="J609" s="68"/>
      <c r="K609" s="67" t="s">
        <v>12886</v>
      </c>
      <c r="L609" s="71"/>
      <c r="M609" s="72">
        <v>4314.244140625</v>
      </c>
      <c r="N609" s="72">
        <v>5725.14794921875</v>
      </c>
      <c r="O609" s="73"/>
      <c r="P609" s="74"/>
      <c r="Q609" s="74"/>
      <c r="R609" s="98"/>
      <c r="S609" s="48">
        <v>3</v>
      </c>
      <c r="T609" s="48">
        <v>0</v>
      </c>
      <c r="U609" s="98"/>
      <c r="V609" s="50"/>
      <c r="W609" s="50"/>
      <c r="X609" s="50"/>
      <c r="Y609" s="50"/>
      <c r="Z609" s="49"/>
      <c r="AA609" s="69">
        <v>609</v>
      </c>
      <c r="AB6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09" s="70"/>
      <c r="AD609" s="86">
        <v>394</v>
      </c>
      <c r="AE609" s="86">
        <v>11066864</v>
      </c>
      <c r="AF609" s="86">
        <v>441248</v>
      </c>
      <c r="AG609" s="86">
        <v>16823</v>
      </c>
      <c r="AH609" s="86"/>
      <c r="AI609" s="86" t="s">
        <v>7407</v>
      </c>
      <c r="AJ609" s="86" t="s">
        <v>8204</v>
      </c>
      <c r="AK609" s="93" t="s">
        <v>8813</v>
      </c>
      <c r="AL609" s="86"/>
      <c r="AM609" s="89">
        <v>39959.479861111111</v>
      </c>
      <c r="AN609" s="86" t="s">
        <v>10559</v>
      </c>
      <c r="AO609" s="93" t="s">
        <v>11166</v>
      </c>
      <c r="AP609" s="86" t="s">
        <v>65</v>
      </c>
      <c r="AQ609" s="48"/>
      <c r="AR609" s="49"/>
      <c r="AS609" s="48"/>
      <c r="AT609" s="49"/>
      <c r="AU609" s="48"/>
      <c r="AV609" s="49"/>
      <c r="AW609" s="48"/>
      <c r="AX609" s="49"/>
      <c r="AY609" s="48"/>
      <c r="AZ609" s="2"/>
      <c r="BA609" s="3"/>
      <c r="BB609" s="3"/>
      <c r="BC609" s="3"/>
      <c r="BD609" s="3"/>
    </row>
    <row r="610" spans="1:56" x14ac:dyDescent="0.25">
      <c r="A610" s="62" t="s">
        <v>507</v>
      </c>
      <c r="B610" s="63"/>
      <c r="C610" s="63"/>
      <c r="D610" s="64"/>
      <c r="E610" s="66"/>
      <c r="F610" s="109" t="s">
        <v>9525</v>
      </c>
      <c r="G610" s="63"/>
      <c r="H610" s="67"/>
      <c r="I610" s="68"/>
      <c r="J610" s="68"/>
      <c r="K610" s="67" t="s">
        <v>12887</v>
      </c>
      <c r="L610" s="71"/>
      <c r="M610" s="72">
        <v>5369.1181640625</v>
      </c>
      <c r="N610" s="72">
        <v>5620.15869140625</v>
      </c>
      <c r="O610" s="73"/>
      <c r="P610" s="74"/>
      <c r="Q610" s="74"/>
      <c r="R610" s="98"/>
      <c r="S610" s="48">
        <v>0</v>
      </c>
      <c r="T610" s="48">
        <v>1</v>
      </c>
      <c r="U610" s="98"/>
      <c r="V610" s="50"/>
      <c r="W610" s="50"/>
      <c r="X610" s="50"/>
      <c r="Y610" s="50"/>
      <c r="Z610" s="49"/>
      <c r="AA610" s="69">
        <v>610</v>
      </c>
      <c r="AB6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10" s="70"/>
      <c r="AD610" s="86">
        <v>328</v>
      </c>
      <c r="AE610" s="86">
        <v>285</v>
      </c>
      <c r="AF610" s="86">
        <v>12077</v>
      </c>
      <c r="AG610" s="86">
        <v>17193</v>
      </c>
      <c r="AH610" s="86"/>
      <c r="AI610" s="86" t="s">
        <v>7408</v>
      </c>
      <c r="AJ610" s="86"/>
      <c r="AK610" s="86"/>
      <c r="AL610" s="86"/>
      <c r="AM610" s="89">
        <v>43872.314942129633</v>
      </c>
      <c r="AN610" s="86" t="s">
        <v>10559</v>
      </c>
      <c r="AO610" s="93" t="s">
        <v>11167</v>
      </c>
      <c r="AP610" s="86" t="s">
        <v>66</v>
      </c>
      <c r="AQ610" s="48">
        <v>0</v>
      </c>
      <c r="AR610" s="49">
        <v>0</v>
      </c>
      <c r="AS610" s="48">
        <v>0</v>
      </c>
      <c r="AT610" s="49">
        <v>0</v>
      </c>
      <c r="AU610" s="48">
        <v>0</v>
      </c>
      <c r="AV610" s="49">
        <v>0</v>
      </c>
      <c r="AW610" s="48">
        <v>59</v>
      </c>
      <c r="AX610" s="49">
        <v>100</v>
      </c>
      <c r="AY610" s="48">
        <v>59</v>
      </c>
      <c r="AZ610" s="2"/>
      <c r="BA610" s="3"/>
      <c r="BB610" s="3"/>
      <c r="BC610" s="3"/>
      <c r="BD610" s="3"/>
    </row>
    <row r="611" spans="1:56" x14ac:dyDescent="0.25">
      <c r="A611" s="62" t="s">
        <v>508</v>
      </c>
      <c r="B611" s="63"/>
      <c r="C611" s="63"/>
      <c r="D611" s="64"/>
      <c r="E611" s="66"/>
      <c r="F611" s="109" t="s">
        <v>9526</v>
      </c>
      <c r="G611" s="63"/>
      <c r="H611" s="67"/>
      <c r="I611" s="68"/>
      <c r="J611" s="68"/>
      <c r="K611" s="67" t="s">
        <v>12888</v>
      </c>
      <c r="L611" s="71"/>
      <c r="M611" s="72">
        <v>4786.28369140625</v>
      </c>
      <c r="N611" s="72">
        <v>5189.28076171875</v>
      </c>
      <c r="O611" s="73"/>
      <c r="P611" s="74"/>
      <c r="Q611" s="74"/>
      <c r="R611" s="98"/>
      <c r="S611" s="48">
        <v>0</v>
      </c>
      <c r="T611" s="48">
        <v>1</v>
      </c>
      <c r="U611" s="98"/>
      <c r="V611" s="50"/>
      <c r="W611" s="50"/>
      <c r="X611" s="50"/>
      <c r="Y611" s="50"/>
      <c r="Z611" s="49"/>
      <c r="AA611" s="69">
        <v>611</v>
      </c>
      <c r="AB6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11" s="70"/>
      <c r="AD611" s="86">
        <v>183</v>
      </c>
      <c r="AE611" s="86">
        <v>106</v>
      </c>
      <c r="AF611" s="86">
        <v>5611</v>
      </c>
      <c r="AG611" s="86">
        <v>27756</v>
      </c>
      <c r="AH611" s="86"/>
      <c r="AI611" s="86" t="s">
        <v>7409</v>
      </c>
      <c r="AJ611" s="86" t="s">
        <v>8204</v>
      </c>
      <c r="AK611" s="86"/>
      <c r="AL611" s="86"/>
      <c r="AM611" s="89">
        <v>43616.271412037036</v>
      </c>
      <c r="AN611" s="86" t="s">
        <v>10559</v>
      </c>
      <c r="AO611" s="93" t="s">
        <v>11168</v>
      </c>
      <c r="AP611" s="86" t="s">
        <v>66</v>
      </c>
      <c r="AQ611" s="48">
        <v>0</v>
      </c>
      <c r="AR611" s="49">
        <v>0</v>
      </c>
      <c r="AS611" s="48">
        <v>0</v>
      </c>
      <c r="AT611" s="49">
        <v>0</v>
      </c>
      <c r="AU611" s="48">
        <v>0</v>
      </c>
      <c r="AV611" s="49">
        <v>0</v>
      </c>
      <c r="AW611" s="48">
        <v>26</v>
      </c>
      <c r="AX611" s="49">
        <v>100</v>
      </c>
      <c r="AY611" s="48">
        <v>26</v>
      </c>
      <c r="AZ611" s="2"/>
      <c r="BA611" s="3"/>
      <c r="BB611" s="3"/>
      <c r="BC611" s="3"/>
      <c r="BD611" s="3"/>
    </row>
    <row r="612" spans="1:56" x14ac:dyDescent="0.25">
      <c r="A612" s="62" t="s">
        <v>509</v>
      </c>
      <c r="B612" s="63"/>
      <c r="C612" s="63"/>
      <c r="D612" s="64"/>
      <c r="E612" s="66"/>
      <c r="F612" s="109" t="s">
        <v>9527</v>
      </c>
      <c r="G612" s="63"/>
      <c r="H612" s="67"/>
      <c r="I612" s="68"/>
      <c r="J612" s="68"/>
      <c r="K612" s="67" t="s">
        <v>12889</v>
      </c>
      <c r="L612" s="71"/>
      <c r="M612" s="72">
        <v>5950.5087890625</v>
      </c>
      <c r="N612" s="72">
        <v>4933.609375</v>
      </c>
      <c r="O612" s="73"/>
      <c r="P612" s="74"/>
      <c r="Q612" s="74"/>
      <c r="R612" s="98"/>
      <c r="S612" s="48">
        <v>0</v>
      </c>
      <c r="T612" s="48">
        <v>1</v>
      </c>
      <c r="U612" s="98"/>
      <c r="V612" s="50"/>
      <c r="W612" s="50"/>
      <c r="X612" s="50"/>
      <c r="Y612" s="50"/>
      <c r="Z612" s="49"/>
      <c r="AA612" s="69">
        <v>612</v>
      </c>
      <c r="AB6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12" s="70"/>
      <c r="AD612" s="86">
        <v>200</v>
      </c>
      <c r="AE612" s="86">
        <v>163</v>
      </c>
      <c r="AF612" s="86">
        <v>3779</v>
      </c>
      <c r="AG612" s="86">
        <v>14831</v>
      </c>
      <c r="AH612" s="86"/>
      <c r="AI612" s="86" t="s">
        <v>7410</v>
      </c>
      <c r="AJ612" s="86" t="s">
        <v>8410</v>
      </c>
      <c r="AK612" s="86"/>
      <c r="AL612" s="86"/>
      <c r="AM612" s="89">
        <v>43273.749456018515</v>
      </c>
      <c r="AN612" s="86" t="s">
        <v>10559</v>
      </c>
      <c r="AO612" s="93" t="s">
        <v>11169</v>
      </c>
      <c r="AP612" s="86" t="s">
        <v>66</v>
      </c>
      <c r="AQ612" s="48">
        <v>0</v>
      </c>
      <c r="AR612" s="49">
        <v>0</v>
      </c>
      <c r="AS612" s="48">
        <v>0</v>
      </c>
      <c r="AT612" s="49">
        <v>0</v>
      </c>
      <c r="AU612" s="48">
        <v>0</v>
      </c>
      <c r="AV612" s="49">
        <v>0</v>
      </c>
      <c r="AW612" s="48">
        <v>26</v>
      </c>
      <c r="AX612" s="49">
        <v>100</v>
      </c>
      <c r="AY612" s="48">
        <v>26</v>
      </c>
      <c r="AZ612" s="2"/>
      <c r="BA612" s="3"/>
      <c r="BB612" s="3"/>
      <c r="BC612" s="3"/>
      <c r="BD612" s="3"/>
    </row>
    <row r="613" spans="1:56" x14ac:dyDescent="0.25">
      <c r="A613" s="62" t="s">
        <v>510</v>
      </c>
      <c r="B613" s="63"/>
      <c r="C613" s="63"/>
      <c r="D613" s="64"/>
      <c r="E613" s="66"/>
      <c r="F613" s="109" t="s">
        <v>9528</v>
      </c>
      <c r="G613" s="63"/>
      <c r="H613" s="67"/>
      <c r="I613" s="68"/>
      <c r="J613" s="68"/>
      <c r="K613" s="67" t="s">
        <v>12890</v>
      </c>
      <c r="L613" s="71"/>
      <c r="M613" s="72">
        <v>5674.595703125</v>
      </c>
      <c r="N613" s="72">
        <v>2654.139892578125</v>
      </c>
      <c r="O613" s="73"/>
      <c r="P613" s="74"/>
      <c r="Q613" s="74"/>
      <c r="R613" s="98"/>
      <c r="S613" s="48">
        <v>0</v>
      </c>
      <c r="T613" s="48">
        <v>1</v>
      </c>
      <c r="U613" s="98"/>
      <c r="V613" s="50"/>
      <c r="W613" s="50"/>
      <c r="X613" s="50"/>
      <c r="Y613" s="50"/>
      <c r="Z613" s="49"/>
      <c r="AA613" s="69">
        <v>613</v>
      </c>
      <c r="AB6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13" s="70"/>
      <c r="AD613" s="86">
        <v>282</v>
      </c>
      <c r="AE613" s="86">
        <v>44</v>
      </c>
      <c r="AF613" s="86">
        <v>129</v>
      </c>
      <c r="AG613" s="86">
        <v>4325</v>
      </c>
      <c r="AH613" s="86"/>
      <c r="AI613" s="86" t="s">
        <v>7411</v>
      </c>
      <c r="AJ613" s="86"/>
      <c r="AK613" s="86"/>
      <c r="AL613" s="86"/>
      <c r="AM613" s="89">
        <v>43635.578541666669</v>
      </c>
      <c r="AN613" s="86" t="s">
        <v>10559</v>
      </c>
      <c r="AO613" s="93" t="s">
        <v>11170</v>
      </c>
      <c r="AP613" s="86" t="s">
        <v>66</v>
      </c>
      <c r="AQ613" s="48">
        <v>0</v>
      </c>
      <c r="AR613" s="49">
        <v>0</v>
      </c>
      <c r="AS613" s="48">
        <v>0</v>
      </c>
      <c r="AT613" s="49">
        <v>0</v>
      </c>
      <c r="AU613" s="48">
        <v>0</v>
      </c>
      <c r="AV613" s="49">
        <v>0</v>
      </c>
      <c r="AW613" s="48">
        <v>14</v>
      </c>
      <c r="AX613" s="49">
        <v>100</v>
      </c>
      <c r="AY613" s="48">
        <v>14</v>
      </c>
      <c r="AZ613" s="2"/>
      <c r="BA613" s="3"/>
      <c r="BB613" s="3"/>
      <c r="BC613" s="3"/>
      <c r="BD613" s="3"/>
    </row>
    <row r="614" spans="1:56" x14ac:dyDescent="0.25">
      <c r="A614" s="62" t="s">
        <v>511</v>
      </c>
      <c r="B614" s="63"/>
      <c r="C614" s="63"/>
      <c r="D614" s="64"/>
      <c r="E614" s="66"/>
      <c r="F614" s="109" t="s">
        <v>9529</v>
      </c>
      <c r="G614" s="63"/>
      <c r="H614" s="67"/>
      <c r="I614" s="68"/>
      <c r="J614" s="68"/>
      <c r="K614" s="67" t="s">
        <v>12891</v>
      </c>
      <c r="L614" s="71"/>
      <c r="M614" s="72">
        <v>7247.05126953125</v>
      </c>
      <c r="N614" s="72">
        <v>4839.9580078125</v>
      </c>
      <c r="O614" s="73"/>
      <c r="P614" s="74"/>
      <c r="Q614" s="74"/>
      <c r="R614" s="98"/>
      <c r="S614" s="48">
        <v>0</v>
      </c>
      <c r="T614" s="48">
        <v>1</v>
      </c>
      <c r="U614" s="98"/>
      <c r="V614" s="50"/>
      <c r="W614" s="50"/>
      <c r="X614" s="50"/>
      <c r="Y614" s="50"/>
      <c r="Z614" s="49"/>
      <c r="AA614" s="69">
        <v>614</v>
      </c>
      <c r="AB6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14" s="70"/>
      <c r="AD614" s="86">
        <v>94</v>
      </c>
      <c r="AE614" s="86">
        <v>55</v>
      </c>
      <c r="AF614" s="86">
        <v>345</v>
      </c>
      <c r="AG614" s="86">
        <v>2684</v>
      </c>
      <c r="AH614" s="86"/>
      <c r="AI614" s="86" t="s">
        <v>7412</v>
      </c>
      <c r="AJ614" s="86" t="s">
        <v>8330</v>
      </c>
      <c r="AK614" s="86"/>
      <c r="AL614" s="86"/>
      <c r="AM614" s="89">
        <v>43997.404328703706</v>
      </c>
      <c r="AN614" s="86" t="s">
        <v>10559</v>
      </c>
      <c r="AO614" s="93" t="s">
        <v>11171</v>
      </c>
      <c r="AP614" s="86" t="s">
        <v>66</v>
      </c>
      <c r="AQ614" s="48">
        <v>0</v>
      </c>
      <c r="AR614" s="49">
        <v>0</v>
      </c>
      <c r="AS614" s="48">
        <v>0</v>
      </c>
      <c r="AT614" s="49">
        <v>0</v>
      </c>
      <c r="AU614" s="48">
        <v>0</v>
      </c>
      <c r="AV614" s="49">
        <v>0</v>
      </c>
      <c r="AW614" s="48">
        <v>32</v>
      </c>
      <c r="AX614" s="49">
        <v>100</v>
      </c>
      <c r="AY614" s="48">
        <v>32</v>
      </c>
      <c r="AZ614" s="2"/>
      <c r="BA614" s="3"/>
      <c r="BB614" s="3"/>
      <c r="BC614" s="3"/>
      <c r="BD614" s="3"/>
    </row>
    <row r="615" spans="1:56" x14ac:dyDescent="0.25">
      <c r="A615" s="62" t="s">
        <v>512</v>
      </c>
      <c r="B615" s="63"/>
      <c r="C615" s="63"/>
      <c r="D615" s="64"/>
      <c r="E615" s="66"/>
      <c r="F615" s="109" t="s">
        <v>9530</v>
      </c>
      <c r="G615" s="63"/>
      <c r="H615" s="67"/>
      <c r="I615" s="68"/>
      <c r="J615" s="68"/>
      <c r="K615" s="67" t="s">
        <v>12892</v>
      </c>
      <c r="L615" s="71"/>
      <c r="M615" s="72">
        <v>3456.237060546875</v>
      </c>
      <c r="N615" s="72">
        <v>4143.12939453125</v>
      </c>
      <c r="O615" s="73"/>
      <c r="P615" s="74"/>
      <c r="Q615" s="74"/>
      <c r="R615" s="98"/>
      <c r="S615" s="48">
        <v>0</v>
      </c>
      <c r="T615" s="48">
        <v>1</v>
      </c>
      <c r="U615" s="98"/>
      <c r="V615" s="50"/>
      <c r="W615" s="50"/>
      <c r="X615" s="50"/>
      <c r="Y615" s="50"/>
      <c r="Z615" s="49"/>
      <c r="AA615" s="69">
        <v>615</v>
      </c>
      <c r="AB6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15" s="70"/>
      <c r="AD615" s="86">
        <v>26</v>
      </c>
      <c r="AE615" s="86">
        <v>7</v>
      </c>
      <c r="AF615" s="86">
        <v>41</v>
      </c>
      <c r="AG615" s="86">
        <v>80</v>
      </c>
      <c r="AH615" s="86"/>
      <c r="AI615" s="86" t="s">
        <v>7413</v>
      </c>
      <c r="AJ615" s="86" t="s">
        <v>8304</v>
      </c>
      <c r="AK615" s="86"/>
      <c r="AL615" s="86"/>
      <c r="AM615" s="89">
        <v>44074.697523148148</v>
      </c>
      <c r="AN615" s="86" t="s">
        <v>10559</v>
      </c>
      <c r="AO615" s="93" t="s">
        <v>11172</v>
      </c>
      <c r="AP615" s="86" t="s">
        <v>66</v>
      </c>
      <c r="AQ615" s="48">
        <v>0</v>
      </c>
      <c r="AR615" s="49">
        <v>0</v>
      </c>
      <c r="AS615" s="48">
        <v>0</v>
      </c>
      <c r="AT615" s="49">
        <v>0</v>
      </c>
      <c r="AU615" s="48">
        <v>0</v>
      </c>
      <c r="AV615" s="49">
        <v>0</v>
      </c>
      <c r="AW615" s="48">
        <v>48</v>
      </c>
      <c r="AX615" s="49">
        <v>100</v>
      </c>
      <c r="AY615" s="48">
        <v>48</v>
      </c>
      <c r="AZ615" s="2"/>
      <c r="BA615" s="3"/>
      <c r="BB615" s="3"/>
      <c r="BC615" s="3"/>
      <c r="BD615" s="3"/>
    </row>
    <row r="616" spans="1:56" x14ac:dyDescent="0.25">
      <c r="A616" s="62" t="s">
        <v>513</v>
      </c>
      <c r="B616" s="63"/>
      <c r="C616" s="63"/>
      <c r="D616" s="64"/>
      <c r="E616" s="66"/>
      <c r="F616" s="109" t="s">
        <v>9531</v>
      </c>
      <c r="G616" s="63"/>
      <c r="H616" s="67"/>
      <c r="I616" s="68"/>
      <c r="J616" s="68"/>
      <c r="K616" s="67" t="s">
        <v>12893</v>
      </c>
      <c r="L616" s="71"/>
      <c r="M616" s="72">
        <v>5013.998046875</v>
      </c>
      <c r="N616" s="72">
        <v>4599.806640625</v>
      </c>
      <c r="O616" s="73"/>
      <c r="P616" s="74"/>
      <c r="Q616" s="74"/>
      <c r="R616" s="98"/>
      <c r="S616" s="48">
        <v>0</v>
      </c>
      <c r="T616" s="48">
        <v>1</v>
      </c>
      <c r="U616" s="98"/>
      <c r="V616" s="50"/>
      <c r="W616" s="50"/>
      <c r="X616" s="50"/>
      <c r="Y616" s="50"/>
      <c r="Z616" s="49"/>
      <c r="AA616" s="69">
        <v>616</v>
      </c>
      <c r="AB6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16" s="70"/>
      <c r="AD616" s="86">
        <v>742</v>
      </c>
      <c r="AE616" s="86">
        <v>300</v>
      </c>
      <c r="AF616" s="86">
        <v>103174</v>
      </c>
      <c r="AG616" s="86">
        <v>12051</v>
      </c>
      <c r="AH616" s="86"/>
      <c r="AI616" s="86" t="s">
        <v>7414</v>
      </c>
      <c r="AJ616" s="86" t="s">
        <v>8411</v>
      </c>
      <c r="AK616" s="86"/>
      <c r="AL616" s="86"/>
      <c r="AM616" s="89">
        <v>42413.538969907408</v>
      </c>
      <c r="AN616" s="86" t="s">
        <v>10559</v>
      </c>
      <c r="AO616" s="93" t="s">
        <v>11173</v>
      </c>
      <c r="AP616" s="86" t="s">
        <v>66</v>
      </c>
      <c r="AQ616" s="48">
        <v>0</v>
      </c>
      <c r="AR616" s="49">
        <v>0</v>
      </c>
      <c r="AS616" s="48">
        <v>0</v>
      </c>
      <c r="AT616" s="49">
        <v>0</v>
      </c>
      <c r="AU616" s="48">
        <v>0</v>
      </c>
      <c r="AV616" s="49">
        <v>0</v>
      </c>
      <c r="AW616" s="48">
        <v>27</v>
      </c>
      <c r="AX616" s="49">
        <v>100</v>
      </c>
      <c r="AY616" s="48">
        <v>27</v>
      </c>
      <c r="AZ616" s="2"/>
      <c r="BA616" s="3"/>
      <c r="BB616" s="3"/>
      <c r="BC616" s="3"/>
      <c r="BD616" s="3"/>
    </row>
    <row r="617" spans="1:56" x14ac:dyDescent="0.25">
      <c r="A617" s="62" t="s">
        <v>514</v>
      </c>
      <c r="B617" s="63"/>
      <c r="C617" s="63"/>
      <c r="D617" s="64"/>
      <c r="E617" s="66"/>
      <c r="F617" s="109" t="s">
        <v>8949</v>
      </c>
      <c r="G617" s="63"/>
      <c r="H617" s="67"/>
      <c r="I617" s="68"/>
      <c r="J617" s="68"/>
      <c r="K617" s="67" t="s">
        <v>12894</v>
      </c>
      <c r="L617" s="71"/>
      <c r="M617" s="72">
        <v>3928.055908203125</v>
      </c>
      <c r="N617" s="72">
        <v>3584.20849609375</v>
      </c>
      <c r="O617" s="73"/>
      <c r="P617" s="74"/>
      <c r="Q617" s="74"/>
      <c r="R617" s="98"/>
      <c r="S617" s="48">
        <v>0</v>
      </c>
      <c r="T617" s="48">
        <v>2</v>
      </c>
      <c r="U617" s="98"/>
      <c r="V617" s="50"/>
      <c r="W617" s="50"/>
      <c r="X617" s="50"/>
      <c r="Y617" s="50"/>
      <c r="Z617" s="49"/>
      <c r="AA617" s="69">
        <v>617</v>
      </c>
      <c r="AB6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17" s="70"/>
      <c r="AD617" s="86">
        <v>2</v>
      </c>
      <c r="AE617" s="86">
        <v>3</v>
      </c>
      <c r="AF617" s="86">
        <v>26</v>
      </c>
      <c r="AG617" s="86">
        <v>1</v>
      </c>
      <c r="AH617" s="86"/>
      <c r="AI617" s="86"/>
      <c r="AJ617" s="86"/>
      <c r="AK617" s="86"/>
      <c r="AL617" s="86"/>
      <c r="AM617" s="89">
        <v>44055.380694444444</v>
      </c>
      <c r="AN617" s="86" t="s">
        <v>10559</v>
      </c>
      <c r="AO617" s="93" t="s">
        <v>11174</v>
      </c>
      <c r="AP617" s="86" t="s">
        <v>66</v>
      </c>
      <c r="AQ617" s="48">
        <v>0</v>
      </c>
      <c r="AR617" s="49">
        <v>0</v>
      </c>
      <c r="AS617" s="48">
        <v>0</v>
      </c>
      <c r="AT617" s="49">
        <v>0</v>
      </c>
      <c r="AU617" s="48">
        <v>0</v>
      </c>
      <c r="AV617" s="49">
        <v>0</v>
      </c>
      <c r="AW617" s="48">
        <v>42</v>
      </c>
      <c r="AX617" s="49">
        <v>100</v>
      </c>
      <c r="AY617" s="48">
        <v>42</v>
      </c>
      <c r="AZ617" s="2"/>
      <c r="BA617" s="3"/>
      <c r="BB617" s="3"/>
      <c r="BC617" s="3"/>
      <c r="BD617" s="3"/>
    </row>
    <row r="618" spans="1:56" x14ac:dyDescent="0.25">
      <c r="A618" s="62" t="s">
        <v>1617</v>
      </c>
      <c r="B618" s="63"/>
      <c r="C618" s="63"/>
      <c r="D618" s="64"/>
      <c r="E618" s="66"/>
      <c r="F618" s="109" t="s">
        <v>9532</v>
      </c>
      <c r="G618" s="63"/>
      <c r="H618" s="67"/>
      <c r="I618" s="68"/>
      <c r="J618" s="68"/>
      <c r="K618" s="67" t="s">
        <v>12895</v>
      </c>
      <c r="L618" s="71"/>
      <c r="M618" s="72">
        <v>3703.92138671875</v>
      </c>
      <c r="N618" s="72">
        <v>2249.0556640625</v>
      </c>
      <c r="O618" s="73"/>
      <c r="P618" s="74"/>
      <c r="Q618" s="74"/>
      <c r="R618" s="98"/>
      <c r="S618" s="48">
        <v>1</v>
      </c>
      <c r="T618" s="48">
        <v>0</v>
      </c>
      <c r="U618" s="98"/>
      <c r="V618" s="50"/>
      <c r="W618" s="50"/>
      <c r="X618" s="50"/>
      <c r="Y618" s="50"/>
      <c r="Z618" s="49"/>
      <c r="AA618" s="69">
        <v>618</v>
      </c>
      <c r="AB6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18" s="70"/>
      <c r="AD618" s="86">
        <v>1138</v>
      </c>
      <c r="AE618" s="86">
        <v>501</v>
      </c>
      <c r="AF618" s="86">
        <v>5135</v>
      </c>
      <c r="AG618" s="86">
        <v>3526</v>
      </c>
      <c r="AH618" s="86"/>
      <c r="AI618" s="86" t="s">
        <v>7415</v>
      </c>
      <c r="AJ618" s="86" t="s">
        <v>8412</v>
      </c>
      <c r="AK618" s="86"/>
      <c r="AL618" s="86"/>
      <c r="AM618" s="89">
        <v>44018.676157407404</v>
      </c>
      <c r="AN618" s="86" t="s">
        <v>10559</v>
      </c>
      <c r="AO618" s="93" t="s">
        <v>11175</v>
      </c>
      <c r="AP618" s="86" t="s">
        <v>65</v>
      </c>
      <c r="AQ618" s="48"/>
      <c r="AR618" s="49"/>
      <c r="AS618" s="48"/>
      <c r="AT618" s="49"/>
      <c r="AU618" s="48"/>
      <c r="AV618" s="49"/>
      <c r="AW618" s="48"/>
      <c r="AX618" s="49"/>
      <c r="AY618" s="48"/>
      <c r="AZ618" s="2"/>
      <c r="BA618" s="3"/>
      <c r="BB618" s="3"/>
      <c r="BC618" s="3"/>
      <c r="BD618" s="3"/>
    </row>
    <row r="619" spans="1:56" x14ac:dyDescent="0.25">
      <c r="A619" s="62" t="s">
        <v>515</v>
      </c>
      <c r="B619" s="63"/>
      <c r="C619" s="63"/>
      <c r="D619" s="64"/>
      <c r="E619" s="66"/>
      <c r="F619" s="109" t="s">
        <v>9533</v>
      </c>
      <c r="G619" s="63"/>
      <c r="H619" s="67"/>
      <c r="I619" s="68"/>
      <c r="J619" s="68"/>
      <c r="K619" s="67" t="s">
        <v>12896</v>
      </c>
      <c r="L619" s="71"/>
      <c r="M619" s="72">
        <v>5565.84326171875</v>
      </c>
      <c r="N619" s="72">
        <v>4936.34716796875</v>
      </c>
      <c r="O619" s="73"/>
      <c r="P619" s="74"/>
      <c r="Q619" s="74"/>
      <c r="R619" s="98"/>
      <c r="S619" s="48">
        <v>0</v>
      </c>
      <c r="T619" s="48">
        <v>1</v>
      </c>
      <c r="U619" s="98"/>
      <c r="V619" s="50"/>
      <c r="W619" s="50"/>
      <c r="X619" s="50"/>
      <c r="Y619" s="50"/>
      <c r="Z619" s="49"/>
      <c r="AA619" s="69">
        <v>619</v>
      </c>
      <c r="AB6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19" s="70"/>
      <c r="AD619" s="86">
        <v>324</v>
      </c>
      <c r="AE619" s="86">
        <v>419</v>
      </c>
      <c r="AF619" s="86">
        <v>4103</v>
      </c>
      <c r="AG619" s="86">
        <v>3028</v>
      </c>
      <c r="AH619" s="86"/>
      <c r="AI619" s="86" t="s">
        <v>7416</v>
      </c>
      <c r="AJ619" s="86" t="s">
        <v>8202</v>
      </c>
      <c r="AK619" s="86"/>
      <c r="AL619" s="86"/>
      <c r="AM619" s="89">
        <v>43881.132638888892</v>
      </c>
      <c r="AN619" s="86" t="s">
        <v>10559</v>
      </c>
      <c r="AO619" s="93" t="s">
        <v>11176</v>
      </c>
      <c r="AP619" s="86" t="s">
        <v>66</v>
      </c>
      <c r="AQ619" s="48">
        <v>0</v>
      </c>
      <c r="AR619" s="49">
        <v>0</v>
      </c>
      <c r="AS619" s="48">
        <v>0</v>
      </c>
      <c r="AT619" s="49">
        <v>0</v>
      </c>
      <c r="AU619" s="48">
        <v>0</v>
      </c>
      <c r="AV619" s="49">
        <v>0</v>
      </c>
      <c r="AW619" s="48">
        <v>42</v>
      </c>
      <c r="AX619" s="49">
        <v>100</v>
      </c>
      <c r="AY619" s="48">
        <v>42</v>
      </c>
      <c r="AZ619" s="2"/>
      <c r="BA619" s="3"/>
      <c r="BB619" s="3"/>
      <c r="BC619" s="3"/>
      <c r="BD619" s="3"/>
    </row>
    <row r="620" spans="1:56" x14ac:dyDescent="0.25">
      <c r="A620" s="62" t="s">
        <v>1618</v>
      </c>
      <c r="B620" s="63"/>
      <c r="C620" s="63"/>
      <c r="D620" s="64"/>
      <c r="E620" s="66"/>
      <c r="F620" s="109" t="s">
        <v>9534</v>
      </c>
      <c r="G620" s="63"/>
      <c r="H620" s="67"/>
      <c r="I620" s="68"/>
      <c r="J620" s="68"/>
      <c r="K620" s="67" t="s">
        <v>12897</v>
      </c>
      <c r="L620" s="71"/>
      <c r="M620" s="72">
        <v>5591.63525390625</v>
      </c>
      <c r="N620" s="72">
        <v>4922.62646484375</v>
      </c>
      <c r="O620" s="73"/>
      <c r="P620" s="74"/>
      <c r="Q620" s="74"/>
      <c r="R620" s="98"/>
      <c r="S620" s="48">
        <v>1</v>
      </c>
      <c r="T620" s="48">
        <v>0</v>
      </c>
      <c r="U620" s="98"/>
      <c r="V620" s="50"/>
      <c r="W620" s="50"/>
      <c r="X620" s="50"/>
      <c r="Y620" s="50"/>
      <c r="Z620" s="49"/>
      <c r="AA620" s="69">
        <v>620</v>
      </c>
      <c r="AB6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20" s="70"/>
      <c r="AD620" s="86">
        <v>352</v>
      </c>
      <c r="AE620" s="86">
        <v>460</v>
      </c>
      <c r="AF620" s="86">
        <v>514</v>
      </c>
      <c r="AG620" s="86">
        <v>130</v>
      </c>
      <c r="AH620" s="86"/>
      <c r="AI620" s="86" t="s">
        <v>7417</v>
      </c>
      <c r="AJ620" s="86" t="s">
        <v>8413</v>
      </c>
      <c r="AK620" s="86"/>
      <c r="AL620" s="86"/>
      <c r="AM620" s="89">
        <v>43941.24591435185</v>
      </c>
      <c r="AN620" s="86" t="s">
        <v>10559</v>
      </c>
      <c r="AO620" s="93" t="s">
        <v>11177</v>
      </c>
      <c r="AP620" s="86" t="s">
        <v>65</v>
      </c>
      <c r="AQ620" s="48"/>
      <c r="AR620" s="49"/>
      <c r="AS620" s="48"/>
      <c r="AT620" s="49"/>
      <c r="AU620" s="48"/>
      <c r="AV620" s="49"/>
      <c r="AW620" s="48"/>
      <c r="AX620" s="49"/>
      <c r="AY620" s="48"/>
      <c r="AZ620" s="2"/>
      <c r="BA620" s="3"/>
      <c r="BB620" s="3"/>
      <c r="BC620" s="3"/>
      <c r="BD620" s="3"/>
    </row>
    <row r="621" spans="1:56" x14ac:dyDescent="0.25">
      <c r="A621" s="62" t="s">
        <v>516</v>
      </c>
      <c r="B621" s="63"/>
      <c r="C621" s="63"/>
      <c r="D621" s="64"/>
      <c r="E621" s="66"/>
      <c r="F621" s="109" t="s">
        <v>9535</v>
      </c>
      <c r="G621" s="63"/>
      <c r="H621" s="67"/>
      <c r="I621" s="68"/>
      <c r="J621" s="68"/>
      <c r="K621" s="67" t="s">
        <v>12898</v>
      </c>
      <c r="L621" s="71"/>
      <c r="M621" s="72">
        <v>6038.86865234375</v>
      </c>
      <c r="N621" s="72">
        <v>5010.3125</v>
      </c>
      <c r="O621" s="73"/>
      <c r="P621" s="74"/>
      <c r="Q621" s="74"/>
      <c r="R621" s="98"/>
      <c r="S621" s="48">
        <v>0</v>
      </c>
      <c r="T621" s="48">
        <v>1</v>
      </c>
      <c r="U621" s="98"/>
      <c r="V621" s="50"/>
      <c r="W621" s="50"/>
      <c r="X621" s="50"/>
      <c r="Y621" s="50"/>
      <c r="Z621" s="49"/>
      <c r="AA621" s="69">
        <v>621</v>
      </c>
      <c r="AB6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21" s="70"/>
      <c r="AD621" s="86">
        <v>1653</v>
      </c>
      <c r="AE621" s="86">
        <v>2715</v>
      </c>
      <c r="AF621" s="86">
        <v>29388</v>
      </c>
      <c r="AG621" s="86">
        <v>28071</v>
      </c>
      <c r="AH621" s="86"/>
      <c r="AI621" s="86" t="s">
        <v>7418</v>
      </c>
      <c r="AJ621" s="86" t="s">
        <v>8414</v>
      </c>
      <c r="AK621" s="93" t="s">
        <v>8814</v>
      </c>
      <c r="AL621" s="86"/>
      <c r="AM621" s="89">
        <v>43947.255567129629</v>
      </c>
      <c r="AN621" s="86" t="s">
        <v>10559</v>
      </c>
      <c r="AO621" s="93" t="s">
        <v>11178</v>
      </c>
      <c r="AP621" s="86" t="s">
        <v>66</v>
      </c>
      <c r="AQ621" s="48">
        <v>0</v>
      </c>
      <c r="AR621" s="49">
        <v>0</v>
      </c>
      <c r="AS621" s="48">
        <v>0</v>
      </c>
      <c r="AT621" s="49">
        <v>0</v>
      </c>
      <c r="AU621" s="48">
        <v>0</v>
      </c>
      <c r="AV621" s="49">
        <v>0</v>
      </c>
      <c r="AW621" s="48">
        <v>29</v>
      </c>
      <c r="AX621" s="49">
        <v>100</v>
      </c>
      <c r="AY621" s="48">
        <v>29</v>
      </c>
      <c r="AZ621" s="2"/>
      <c r="BA621" s="3"/>
      <c r="BB621" s="3"/>
      <c r="BC621" s="3"/>
      <c r="BD621" s="3"/>
    </row>
    <row r="622" spans="1:56" x14ac:dyDescent="0.25">
      <c r="A622" s="62" t="s">
        <v>517</v>
      </c>
      <c r="B622" s="63"/>
      <c r="C622" s="63"/>
      <c r="D622" s="64"/>
      <c r="E622" s="66"/>
      <c r="F622" s="109" t="s">
        <v>9536</v>
      </c>
      <c r="G622" s="63"/>
      <c r="H622" s="67"/>
      <c r="I622" s="68"/>
      <c r="J622" s="68"/>
      <c r="K622" s="67" t="s">
        <v>12899</v>
      </c>
      <c r="L622" s="71"/>
      <c r="M622" s="72">
        <v>2375.99072265625</v>
      </c>
      <c r="N622" s="72">
        <v>6916.44775390625</v>
      </c>
      <c r="O622" s="73"/>
      <c r="P622" s="74"/>
      <c r="Q622" s="74"/>
      <c r="R622" s="98"/>
      <c r="S622" s="48">
        <v>1</v>
      </c>
      <c r="T622" s="48">
        <v>4</v>
      </c>
      <c r="U622" s="98"/>
      <c r="V622" s="50"/>
      <c r="W622" s="50"/>
      <c r="X622" s="50"/>
      <c r="Y622" s="50"/>
      <c r="Z622" s="49"/>
      <c r="AA622" s="69">
        <v>622</v>
      </c>
      <c r="AB6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22" s="70"/>
      <c r="AD622" s="86">
        <v>781</v>
      </c>
      <c r="AE622" s="86">
        <v>106</v>
      </c>
      <c r="AF622" s="86">
        <v>175</v>
      </c>
      <c r="AG622" s="86">
        <v>1619</v>
      </c>
      <c r="AH622" s="86"/>
      <c r="AI622" s="86" t="s">
        <v>7419</v>
      </c>
      <c r="AJ622" s="86" t="s">
        <v>8286</v>
      </c>
      <c r="AK622" s="86"/>
      <c r="AL622" s="86"/>
      <c r="AM622" s="89">
        <v>43786.612523148149</v>
      </c>
      <c r="AN622" s="86" t="s">
        <v>10559</v>
      </c>
      <c r="AO622" s="93" t="s">
        <v>11179</v>
      </c>
      <c r="AP622" s="86" t="s">
        <v>66</v>
      </c>
      <c r="AQ622" s="48">
        <v>0</v>
      </c>
      <c r="AR622" s="49">
        <v>0</v>
      </c>
      <c r="AS622" s="48">
        <v>0</v>
      </c>
      <c r="AT622" s="49">
        <v>0</v>
      </c>
      <c r="AU622" s="48">
        <v>0</v>
      </c>
      <c r="AV622" s="49">
        <v>0</v>
      </c>
      <c r="AW622" s="48">
        <v>66</v>
      </c>
      <c r="AX622" s="49">
        <v>100</v>
      </c>
      <c r="AY622" s="48">
        <v>66</v>
      </c>
      <c r="AZ622" s="2"/>
      <c r="BA622" s="3"/>
      <c r="BB622" s="3"/>
      <c r="BC622" s="3"/>
      <c r="BD622" s="3"/>
    </row>
    <row r="623" spans="1:56" x14ac:dyDescent="0.25">
      <c r="A623" s="62" t="s">
        <v>1619</v>
      </c>
      <c r="B623" s="63"/>
      <c r="C623" s="63"/>
      <c r="D623" s="64"/>
      <c r="E623" s="66"/>
      <c r="F623" s="109" t="s">
        <v>8949</v>
      </c>
      <c r="G623" s="63"/>
      <c r="H623" s="67"/>
      <c r="I623" s="68"/>
      <c r="J623" s="68"/>
      <c r="K623" s="67" t="s">
        <v>12900</v>
      </c>
      <c r="L623" s="71"/>
      <c r="M623" s="72">
        <v>1710.1094970703125</v>
      </c>
      <c r="N623" s="72">
        <v>7413.0654296875</v>
      </c>
      <c r="O623" s="73"/>
      <c r="P623" s="74"/>
      <c r="Q623" s="74"/>
      <c r="R623" s="98"/>
      <c r="S623" s="48">
        <v>2</v>
      </c>
      <c r="T623" s="48">
        <v>0</v>
      </c>
      <c r="U623" s="98"/>
      <c r="V623" s="50"/>
      <c r="W623" s="50"/>
      <c r="X623" s="50"/>
      <c r="Y623" s="50"/>
      <c r="Z623" s="49"/>
      <c r="AA623" s="69">
        <v>623</v>
      </c>
      <c r="AB6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23" s="70"/>
      <c r="AD623" s="86">
        <v>107</v>
      </c>
      <c r="AE623" s="86">
        <v>2</v>
      </c>
      <c r="AF623" s="86">
        <v>0</v>
      </c>
      <c r="AG623" s="86">
        <v>0</v>
      </c>
      <c r="AH623" s="86"/>
      <c r="AI623" s="86" t="s">
        <v>7420</v>
      </c>
      <c r="AJ623" s="86" t="s">
        <v>8415</v>
      </c>
      <c r="AK623" s="86"/>
      <c r="AL623" s="86"/>
      <c r="AM623" s="89">
        <v>42142.503541666665</v>
      </c>
      <c r="AN623" s="86" t="s">
        <v>10559</v>
      </c>
      <c r="AO623" s="93" t="s">
        <v>11180</v>
      </c>
      <c r="AP623" s="86" t="s">
        <v>65</v>
      </c>
      <c r="AQ623" s="48"/>
      <c r="AR623" s="49"/>
      <c r="AS623" s="48"/>
      <c r="AT623" s="49"/>
      <c r="AU623" s="48"/>
      <c r="AV623" s="49"/>
      <c r="AW623" s="48"/>
      <c r="AX623" s="49"/>
      <c r="AY623" s="48"/>
      <c r="AZ623" s="2"/>
      <c r="BA623" s="3"/>
      <c r="BB623" s="3"/>
      <c r="BC623" s="3"/>
      <c r="BD623" s="3"/>
    </row>
    <row r="624" spans="1:56" x14ac:dyDescent="0.25">
      <c r="A624" s="62" t="s">
        <v>1620</v>
      </c>
      <c r="B624" s="63"/>
      <c r="C624" s="63"/>
      <c r="D624" s="64"/>
      <c r="E624" s="66"/>
      <c r="F624" s="109" t="s">
        <v>9537</v>
      </c>
      <c r="G624" s="63"/>
      <c r="H624" s="67"/>
      <c r="I624" s="68"/>
      <c r="J624" s="68"/>
      <c r="K624" s="67" t="s">
        <v>12901</v>
      </c>
      <c r="L624" s="71"/>
      <c r="M624" s="72">
        <v>1976.2506103515625</v>
      </c>
      <c r="N624" s="72">
        <v>7705.3515625</v>
      </c>
      <c r="O624" s="73"/>
      <c r="P624" s="74"/>
      <c r="Q624" s="74"/>
      <c r="R624" s="98"/>
      <c r="S624" s="48">
        <v>2</v>
      </c>
      <c r="T624" s="48">
        <v>0</v>
      </c>
      <c r="U624" s="98"/>
      <c r="V624" s="50"/>
      <c r="W624" s="50"/>
      <c r="X624" s="50"/>
      <c r="Y624" s="50"/>
      <c r="Z624" s="49"/>
      <c r="AA624" s="69">
        <v>624</v>
      </c>
      <c r="AB6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24" s="70"/>
      <c r="AD624" s="86">
        <v>103</v>
      </c>
      <c r="AE624" s="86">
        <v>6413</v>
      </c>
      <c r="AF624" s="86">
        <v>519</v>
      </c>
      <c r="AG624" s="86">
        <v>738</v>
      </c>
      <c r="AH624" s="86"/>
      <c r="AI624" s="86" t="s">
        <v>7421</v>
      </c>
      <c r="AJ624" s="86" t="s">
        <v>8416</v>
      </c>
      <c r="AK624" s="86"/>
      <c r="AL624" s="86"/>
      <c r="AM624" s="89">
        <v>43290.134606481479</v>
      </c>
      <c r="AN624" s="86" t="s">
        <v>10559</v>
      </c>
      <c r="AO624" s="93" t="s">
        <v>11181</v>
      </c>
      <c r="AP624" s="86" t="s">
        <v>65</v>
      </c>
      <c r="AQ624" s="48"/>
      <c r="AR624" s="49"/>
      <c r="AS624" s="48"/>
      <c r="AT624" s="49"/>
      <c r="AU624" s="48"/>
      <c r="AV624" s="49"/>
      <c r="AW624" s="48"/>
      <c r="AX624" s="49"/>
      <c r="AY624" s="48"/>
      <c r="AZ624" s="2"/>
      <c r="BA624" s="3"/>
      <c r="BB624" s="3"/>
      <c r="BC624" s="3"/>
      <c r="BD624" s="3"/>
    </row>
    <row r="625" spans="1:56" x14ac:dyDescent="0.25">
      <c r="A625" s="62" t="s">
        <v>518</v>
      </c>
      <c r="B625" s="63"/>
      <c r="C625" s="63"/>
      <c r="D625" s="64"/>
      <c r="E625" s="66"/>
      <c r="F625" s="109" t="s">
        <v>9538</v>
      </c>
      <c r="G625" s="63"/>
      <c r="H625" s="67"/>
      <c r="I625" s="68"/>
      <c r="J625" s="68"/>
      <c r="K625" s="67" t="s">
        <v>12902</v>
      </c>
      <c r="L625" s="71"/>
      <c r="M625" s="72">
        <v>5627.63623046875</v>
      </c>
      <c r="N625" s="72">
        <v>4909.255859375</v>
      </c>
      <c r="O625" s="73"/>
      <c r="P625" s="74"/>
      <c r="Q625" s="74"/>
      <c r="R625" s="98"/>
      <c r="S625" s="48">
        <v>0</v>
      </c>
      <c r="T625" s="48">
        <v>1</v>
      </c>
      <c r="U625" s="98"/>
      <c r="V625" s="50"/>
      <c r="W625" s="50"/>
      <c r="X625" s="50"/>
      <c r="Y625" s="50"/>
      <c r="Z625" s="49"/>
      <c r="AA625" s="69">
        <v>625</v>
      </c>
      <c r="AB6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25" s="70"/>
      <c r="AD625" s="86">
        <v>515</v>
      </c>
      <c r="AE625" s="86">
        <v>391</v>
      </c>
      <c r="AF625" s="86">
        <v>14122</v>
      </c>
      <c r="AG625" s="86">
        <v>12788</v>
      </c>
      <c r="AH625" s="86"/>
      <c r="AI625" s="86" t="s">
        <v>7422</v>
      </c>
      <c r="AJ625" s="86" t="s">
        <v>8304</v>
      </c>
      <c r="AK625" s="86"/>
      <c r="AL625" s="86"/>
      <c r="AM625" s="89">
        <v>43155.407835648148</v>
      </c>
      <c r="AN625" s="86" t="s">
        <v>10559</v>
      </c>
      <c r="AO625" s="93" t="s">
        <v>11182</v>
      </c>
      <c r="AP625" s="86" t="s">
        <v>66</v>
      </c>
      <c r="AQ625" s="48">
        <v>0</v>
      </c>
      <c r="AR625" s="49">
        <v>0</v>
      </c>
      <c r="AS625" s="48">
        <v>0</v>
      </c>
      <c r="AT625" s="49">
        <v>0</v>
      </c>
      <c r="AU625" s="48">
        <v>0</v>
      </c>
      <c r="AV625" s="49">
        <v>0</v>
      </c>
      <c r="AW625" s="48">
        <v>19</v>
      </c>
      <c r="AX625" s="49">
        <v>100</v>
      </c>
      <c r="AY625" s="48">
        <v>19</v>
      </c>
      <c r="AZ625" s="2"/>
      <c r="BA625" s="3"/>
      <c r="BB625" s="3"/>
      <c r="BC625" s="3"/>
      <c r="BD625" s="3"/>
    </row>
    <row r="626" spans="1:56" x14ac:dyDescent="0.25">
      <c r="A626" s="62" t="s">
        <v>1621</v>
      </c>
      <c r="B626" s="63"/>
      <c r="C626" s="63"/>
      <c r="D626" s="64"/>
      <c r="E626" s="66"/>
      <c r="F626" s="109" t="s">
        <v>9539</v>
      </c>
      <c r="G626" s="63"/>
      <c r="H626" s="67"/>
      <c r="I626" s="68"/>
      <c r="J626" s="68"/>
      <c r="K626" s="67" t="s">
        <v>12903</v>
      </c>
      <c r="L626" s="71"/>
      <c r="M626" s="72">
        <v>5598.9677734375</v>
      </c>
      <c r="N626" s="72">
        <v>4973.3837890625</v>
      </c>
      <c r="O626" s="73"/>
      <c r="P626" s="74"/>
      <c r="Q626" s="74"/>
      <c r="R626" s="98"/>
      <c r="S626" s="48">
        <v>1</v>
      </c>
      <c r="T626" s="48">
        <v>0</v>
      </c>
      <c r="U626" s="98"/>
      <c r="V626" s="50"/>
      <c r="W626" s="50"/>
      <c r="X626" s="50"/>
      <c r="Y626" s="50"/>
      <c r="Z626" s="49"/>
      <c r="AA626" s="69">
        <v>626</v>
      </c>
      <c r="AB6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26" s="70"/>
      <c r="AD626" s="86">
        <v>159</v>
      </c>
      <c r="AE626" s="86">
        <v>196</v>
      </c>
      <c r="AF626" s="86">
        <v>771</v>
      </c>
      <c r="AG626" s="86">
        <v>1097</v>
      </c>
      <c r="AH626" s="86"/>
      <c r="AI626" s="86" t="s">
        <v>7423</v>
      </c>
      <c r="AJ626" s="86" t="s">
        <v>8417</v>
      </c>
      <c r="AK626" s="86"/>
      <c r="AL626" s="86"/>
      <c r="AM626" s="89">
        <v>41842.323738425926</v>
      </c>
      <c r="AN626" s="86" t="s">
        <v>10559</v>
      </c>
      <c r="AO626" s="93" t="s">
        <v>11183</v>
      </c>
      <c r="AP626" s="86" t="s">
        <v>65</v>
      </c>
      <c r="AQ626" s="48"/>
      <c r="AR626" s="49"/>
      <c r="AS626" s="48"/>
      <c r="AT626" s="49"/>
      <c r="AU626" s="48"/>
      <c r="AV626" s="49"/>
      <c r="AW626" s="48"/>
      <c r="AX626" s="49"/>
      <c r="AY626" s="48"/>
      <c r="AZ626" s="2"/>
      <c r="BA626" s="3"/>
      <c r="BB626" s="3"/>
      <c r="BC626" s="3"/>
      <c r="BD626" s="3"/>
    </row>
    <row r="627" spans="1:56" x14ac:dyDescent="0.25">
      <c r="A627" s="62" t="s">
        <v>519</v>
      </c>
      <c r="B627" s="63"/>
      <c r="C627" s="63"/>
      <c r="D627" s="64"/>
      <c r="E627" s="66"/>
      <c r="F627" s="109" t="s">
        <v>9540</v>
      </c>
      <c r="G627" s="63"/>
      <c r="H627" s="67"/>
      <c r="I627" s="68"/>
      <c r="J627" s="68"/>
      <c r="K627" s="67" t="s">
        <v>12904</v>
      </c>
      <c r="L627" s="71"/>
      <c r="M627" s="72">
        <v>5567.27783203125</v>
      </c>
      <c r="N627" s="72">
        <v>7768.85595703125</v>
      </c>
      <c r="O627" s="73"/>
      <c r="P627" s="74"/>
      <c r="Q627" s="74"/>
      <c r="R627" s="98"/>
      <c r="S627" s="48">
        <v>0</v>
      </c>
      <c r="T627" s="48">
        <v>1</v>
      </c>
      <c r="U627" s="98"/>
      <c r="V627" s="50"/>
      <c r="W627" s="50"/>
      <c r="X627" s="50"/>
      <c r="Y627" s="50"/>
      <c r="Z627" s="49"/>
      <c r="AA627" s="69">
        <v>627</v>
      </c>
      <c r="AB6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27" s="70"/>
      <c r="AD627" s="86">
        <v>3836</v>
      </c>
      <c r="AE627" s="86">
        <v>3034</v>
      </c>
      <c r="AF627" s="86">
        <v>20905</v>
      </c>
      <c r="AG627" s="86">
        <v>41887</v>
      </c>
      <c r="AH627" s="86"/>
      <c r="AI627" s="86" t="s">
        <v>7424</v>
      </c>
      <c r="AJ627" s="86" t="s">
        <v>8204</v>
      </c>
      <c r="AK627" s="86"/>
      <c r="AL627" s="86"/>
      <c r="AM627" s="89">
        <v>42985.146805555552</v>
      </c>
      <c r="AN627" s="86" t="s">
        <v>10559</v>
      </c>
      <c r="AO627" s="93" t="s">
        <v>11184</v>
      </c>
      <c r="AP627" s="86" t="s">
        <v>66</v>
      </c>
      <c r="AQ627" s="48">
        <v>0</v>
      </c>
      <c r="AR627" s="49">
        <v>0</v>
      </c>
      <c r="AS627" s="48">
        <v>0</v>
      </c>
      <c r="AT627" s="49">
        <v>0</v>
      </c>
      <c r="AU627" s="48">
        <v>0</v>
      </c>
      <c r="AV627" s="49">
        <v>0</v>
      </c>
      <c r="AW627" s="48">
        <v>3</v>
      </c>
      <c r="AX627" s="49">
        <v>100</v>
      </c>
      <c r="AY627" s="48">
        <v>3</v>
      </c>
      <c r="AZ627" s="2"/>
      <c r="BA627" s="3"/>
      <c r="BB627" s="3"/>
      <c r="BC627" s="3"/>
      <c r="BD627" s="3"/>
    </row>
    <row r="628" spans="1:56" x14ac:dyDescent="0.25">
      <c r="A628" s="62" t="s">
        <v>520</v>
      </c>
      <c r="B628" s="63"/>
      <c r="C628" s="63"/>
      <c r="D628" s="64"/>
      <c r="E628" s="66"/>
      <c r="F628" s="109" t="s">
        <v>9541</v>
      </c>
      <c r="G628" s="63"/>
      <c r="H628" s="67"/>
      <c r="I628" s="68"/>
      <c r="J628" s="68"/>
      <c r="K628" s="67" t="s">
        <v>12905</v>
      </c>
      <c r="L628" s="71"/>
      <c r="M628" s="72">
        <v>5623.67578125</v>
      </c>
      <c r="N628" s="72">
        <v>4927.43603515625</v>
      </c>
      <c r="O628" s="73"/>
      <c r="P628" s="74"/>
      <c r="Q628" s="74"/>
      <c r="R628" s="98"/>
      <c r="S628" s="48">
        <v>0</v>
      </c>
      <c r="T628" s="48">
        <v>1</v>
      </c>
      <c r="U628" s="98"/>
      <c r="V628" s="50"/>
      <c r="W628" s="50"/>
      <c r="X628" s="50"/>
      <c r="Y628" s="50"/>
      <c r="Z628" s="49"/>
      <c r="AA628" s="69">
        <v>628</v>
      </c>
      <c r="AB6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28" s="70"/>
      <c r="AD628" s="86">
        <v>141</v>
      </c>
      <c r="AE628" s="86">
        <v>10</v>
      </c>
      <c r="AF628" s="86">
        <v>2242</v>
      </c>
      <c r="AG628" s="86">
        <v>305</v>
      </c>
      <c r="AH628" s="86"/>
      <c r="AI628" s="86"/>
      <c r="AJ628" s="86"/>
      <c r="AK628" s="86"/>
      <c r="AL628" s="86"/>
      <c r="AM628" s="89">
        <v>40771.231377314813</v>
      </c>
      <c r="AN628" s="86" t="s">
        <v>10559</v>
      </c>
      <c r="AO628" s="93" t="s">
        <v>11185</v>
      </c>
      <c r="AP628" s="86" t="s">
        <v>66</v>
      </c>
      <c r="AQ628" s="48">
        <v>0</v>
      </c>
      <c r="AR628" s="49">
        <v>0</v>
      </c>
      <c r="AS628" s="48">
        <v>0</v>
      </c>
      <c r="AT628" s="49">
        <v>0</v>
      </c>
      <c r="AU628" s="48">
        <v>0</v>
      </c>
      <c r="AV628" s="49">
        <v>0</v>
      </c>
      <c r="AW628" s="48">
        <v>47</v>
      </c>
      <c r="AX628" s="49">
        <v>100</v>
      </c>
      <c r="AY628" s="48">
        <v>47</v>
      </c>
      <c r="AZ628" s="2"/>
      <c r="BA628" s="3"/>
      <c r="BB628" s="3"/>
      <c r="BC628" s="3"/>
      <c r="BD628" s="3"/>
    </row>
    <row r="629" spans="1:56" x14ac:dyDescent="0.25">
      <c r="A629" s="62" t="s">
        <v>1622</v>
      </c>
      <c r="B629" s="63"/>
      <c r="C629" s="63"/>
      <c r="D629" s="64"/>
      <c r="E629" s="66"/>
      <c r="F629" s="109" t="s">
        <v>9542</v>
      </c>
      <c r="G629" s="63"/>
      <c r="H629" s="67"/>
      <c r="I629" s="68"/>
      <c r="J629" s="68"/>
      <c r="K629" s="67" t="s">
        <v>12906</v>
      </c>
      <c r="L629" s="71"/>
      <c r="M629" s="72">
        <v>5607.71826171875</v>
      </c>
      <c r="N629" s="72">
        <v>4916.6875</v>
      </c>
      <c r="O629" s="73"/>
      <c r="P629" s="74"/>
      <c r="Q629" s="74"/>
      <c r="R629" s="98"/>
      <c r="S629" s="48">
        <v>2</v>
      </c>
      <c r="T629" s="48">
        <v>0</v>
      </c>
      <c r="U629" s="98"/>
      <c r="V629" s="50"/>
      <c r="W629" s="50"/>
      <c r="X629" s="50"/>
      <c r="Y629" s="50"/>
      <c r="Z629" s="49"/>
      <c r="AA629" s="69">
        <v>629</v>
      </c>
      <c r="AB6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29" s="70"/>
      <c r="AD629" s="86">
        <v>111</v>
      </c>
      <c r="AE629" s="86">
        <v>687</v>
      </c>
      <c r="AF629" s="86">
        <v>347</v>
      </c>
      <c r="AG629" s="86">
        <v>35</v>
      </c>
      <c r="AH629" s="86"/>
      <c r="AI629" s="86" t="s">
        <v>7425</v>
      </c>
      <c r="AJ629" s="86"/>
      <c r="AK629" s="86"/>
      <c r="AL629" s="86"/>
      <c r="AM629" s="89">
        <v>44074.242881944447</v>
      </c>
      <c r="AN629" s="86" t="s">
        <v>10559</v>
      </c>
      <c r="AO629" s="93" t="s">
        <v>11186</v>
      </c>
      <c r="AP629" s="86" t="s">
        <v>65</v>
      </c>
      <c r="AQ629" s="48"/>
      <c r="AR629" s="49"/>
      <c r="AS629" s="48"/>
      <c r="AT629" s="49"/>
      <c r="AU629" s="48"/>
      <c r="AV629" s="49"/>
      <c r="AW629" s="48"/>
      <c r="AX629" s="49"/>
      <c r="AY629" s="48"/>
      <c r="AZ629" s="2"/>
      <c r="BA629" s="3"/>
      <c r="BB629" s="3"/>
      <c r="BC629" s="3"/>
      <c r="BD629" s="3"/>
    </row>
    <row r="630" spans="1:56" x14ac:dyDescent="0.25">
      <c r="A630" s="62" t="s">
        <v>1623</v>
      </c>
      <c r="B630" s="63"/>
      <c r="C630" s="63"/>
      <c r="D630" s="64"/>
      <c r="E630" s="66"/>
      <c r="F630" s="109" t="s">
        <v>9543</v>
      </c>
      <c r="G630" s="63"/>
      <c r="H630" s="67"/>
      <c r="I630" s="68"/>
      <c r="J630" s="68"/>
      <c r="K630" s="67" t="s">
        <v>12907</v>
      </c>
      <c r="L630" s="71"/>
      <c r="M630" s="72">
        <v>6515.76904296875</v>
      </c>
      <c r="N630" s="72">
        <v>5885.6513671875</v>
      </c>
      <c r="O630" s="73"/>
      <c r="P630" s="74"/>
      <c r="Q630" s="74"/>
      <c r="R630" s="98"/>
      <c r="S630" s="48">
        <v>1</v>
      </c>
      <c r="T630" s="48">
        <v>0</v>
      </c>
      <c r="U630" s="98"/>
      <c r="V630" s="50"/>
      <c r="W630" s="50"/>
      <c r="X630" s="50"/>
      <c r="Y630" s="50"/>
      <c r="Z630" s="49"/>
      <c r="AA630" s="69">
        <v>630</v>
      </c>
      <c r="AB6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30" s="70"/>
      <c r="AD630" s="86">
        <v>970</v>
      </c>
      <c r="AE630" s="86">
        <v>430</v>
      </c>
      <c r="AF630" s="86">
        <v>3884</v>
      </c>
      <c r="AG630" s="86">
        <v>39523</v>
      </c>
      <c r="AH630" s="86"/>
      <c r="AI630" s="86" t="s">
        <v>7426</v>
      </c>
      <c r="AJ630" s="86" t="s">
        <v>8218</v>
      </c>
      <c r="AK630" s="86"/>
      <c r="AL630" s="86"/>
      <c r="AM630" s="89">
        <v>42696.239074074074</v>
      </c>
      <c r="AN630" s="86" t="s">
        <v>10559</v>
      </c>
      <c r="AO630" s="93" t="s">
        <v>11187</v>
      </c>
      <c r="AP630" s="86" t="s">
        <v>65</v>
      </c>
      <c r="AQ630" s="48"/>
      <c r="AR630" s="49"/>
      <c r="AS630" s="48"/>
      <c r="AT630" s="49"/>
      <c r="AU630" s="48"/>
      <c r="AV630" s="49"/>
      <c r="AW630" s="48"/>
      <c r="AX630" s="49"/>
      <c r="AY630" s="48"/>
      <c r="AZ630" s="2"/>
      <c r="BA630" s="3"/>
      <c r="BB630" s="3"/>
      <c r="BC630" s="3"/>
      <c r="BD630" s="3"/>
    </row>
    <row r="631" spans="1:56" x14ac:dyDescent="0.25">
      <c r="A631" s="62" t="s">
        <v>522</v>
      </c>
      <c r="B631" s="63"/>
      <c r="C631" s="63"/>
      <c r="D631" s="64"/>
      <c r="E631" s="66"/>
      <c r="F631" s="109" t="s">
        <v>9544</v>
      </c>
      <c r="G631" s="63"/>
      <c r="H631" s="67"/>
      <c r="I631" s="68"/>
      <c r="J631" s="68"/>
      <c r="K631" s="67" t="s">
        <v>12908</v>
      </c>
      <c r="L631" s="71"/>
      <c r="M631" s="72">
        <v>6075.88232421875</v>
      </c>
      <c r="N631" s="72">
        <v>4946.1767578125</v>
      </c>
      <c r="O631" s="73"/>
      <c r="P631" s="74"/>
      <c r="Q631" s="74"/>
      <c r="R631" s="98"/>
      <c r="S631" s="48">
        <v>1</v>
      </c>
      <c r="T631" s="48">
        <v>1</v>
      </c>
      <c r="U631" s="98"/>
      <c r="V631" s="50"/>
      <c r="W631" s="50"/>
      <c r="X631" s="50"/>
      <c r="Y631" s="50"/>
      <c r="Z631" s="49"/>
      <c r="AA631" s="69">
        <v>631</v>
      </c>
      <c r="AB6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31" s="70"/>
      <c r="AD631" s="86">
        <v>1126</v>
      </c>
      <c r="AE631" s="86">
        <v>1065</v>
      </c>
      <c r="AF631" s="86">
        <v>6514</v>
      </c>
      <c r="AG631" s="86">
        <v>5511</v>
      </c>
      <c r="AH631" s="86"/>
      <c r="AI631" s="86" t="s">
        <v>7427</v>
      </c>
      <c r="AJ631" s="86" t="s">
        <v>8418</v>
      </c>
      <c r="AK631" s="86"/>
      <c r="AL631" s="86"/>
      <c r="AM631" s="89">
        <v>43237.489085648151</v>
      </c>
      <c r="AN631" s="86" t="s">
        <v>10559</v>
      </c>
      <c r="AO631" s="93" t="s">
        <v>11188</v>
      </c>
      <c r="AP631" s="86" t="s">
        <v>66</v>
      </c>
      <c r="AQ631" s="48">
        <v>0</v>
      </c>
      <c r="AR631" s="49">
        <v>0</v>
      </c>
      <c r="AS631" s="48">
        <v>0</v>
      </c>
      <c r="AT631" s="49">
        <v>0</v>
      </c>
      <c r="AU631" s="48">
        <v>0</v>
      </c>
      <c r="AV631" s="49">
        <v>0</v>
      </c>
      <c r="AW631" s="48">
        <v>75</v>
      </c>
      <c r="AX631" s="49">
        <v>100</v>
      </c>
      <c r="AY631" s="48">
        <v>75</v>
      </c>
      <c r="AZ631" s="2"/>
      <c r="BA631" s="3"/>
      <c r="BB631" s="3"/>
      <c r="BC631" s="3"/>
      <c r="BD631" s="3"/>
    </row>
    <row r="632" spans="1:56" x14ac:dyDescent="0.25">
      <c r="A632" s="62" t="s">
        <v>1624</v>
      </c>
      <c r="B632" s="63"/>
      <c r="C632" s="63"/>
      <c r="D632" s="64"/>
      <c r="E632" s="66"/>
      <c r="F632" s="109" t="s">
        <v>9545</v>
      </c>
      <c r="G632" s="63"/>
      <c r="H632" s="67"/>
      <c r="I632" s="68"/>
      <c r="J632" s="68"/>
      <c r="K632" s="67" t="s">
        <v>12909</v>
      </c>
      <c r="L632" s="71"/>
      <c r="M632" s="72">
        <v>6528.82373046875</v>
      </c>
      <c r="N632" s="72">
        <v>5869.42333984375</v>
      </c>
      <c r="O632" s="73"/>
      <c r="P632" s="74"/>
      <c r="Q632" s="74"/>
      <c r="R632" s="98"/>
      <c r="S632" s="48">
        <v>1</v>
      </c>
      <c r="T632" s="48">
        <v>0</v>
      </c>
      <c r="U632" s="98"/>
      <c r="V632" s="50"/>
      <c r="W632" s="50"/>
      <c r="X632" s="50"/>
      <c r="Y632" s="50"/>
      <c r="Z632" s="49"/>
      <c r="AA632" s="69">
        <v>632</v>
      </c>
      <c r="AB6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32" s="70"/>
      <c r="AD632" s="86">
        <v>6</v>
      </c>
      <c r="AE632" s="86">
        <v>0</v>
      </c>
      <c r="AF632" s="86">
        <v>95</v>
      </c>
      <c r="AG632" s="86">
        <v>452</v>
      </c>
      <c r="AH632" s="86"/>
      <c r="AI632" s="86"/>
      <c r="AJ632" s="86"/>
      <c r="AK632" s="86"/>
      <c r="AL632" s="86"/>
      <c r="AM632" s="89">
        <v>43953.333055555559</v>
      </c>
      <c r="AN632" s="86" t="s">
        <v>10559</v>
      </c>
      <c r="AO632" s="93" t="s">
        <v>11189</v>
      </c>
      <c r="AP632" s="86" t="s">
        <v>65</v>
      </c>
      <c r="AQ632" s="48"/>
      <c r="AR632" s="49"/>
      <c r="AS632" s="48"/>
      <c r="AT632" s="49"/>
      <c r="AU632" s="48"/>
      <c r="AV632" s="49"/>
      <c r="AW632" s="48"/>
      <c r="AX632" s="49"/>
      <c r="AY632" s="48"/>
      <c r="AZ632" s="2"/>
      <c r="BA632" s="3"/>
      <c r="BB632" s="3"/>
      <c r="BC632" s="3"/>
      <c r="BD632" s="3"/>
    </row>
    <row r="633" spans="1:56" x14ac:dyDescent="0.25">
      <c r="A633" s="62" t="s">
        <v>1625</v>
      </c>
      <c r="B633" s="63"/>
      <c r="C633" s="63"/>
      <c r="D633" s="64"/>
      <c r="E633" s="66"/>
      <c r="F633" s="109" t="s">
        <v>9546</v>
      </c>
      <c r="G633" s="63"/>
      <c r="H633" s="67"/>
      <c r="I633" s="68"/>
      <c r="J633" s="68"/>
      <c r="K633" s="67" t="s">
        <v>12910</v>
      </c>
      <c r="L633" s="71"/>
      <c r="M633" s="72">
        <v>6610.14306640625</v>
      </c>
      <c r="N633" s="72">
        <v>5960.11181640625</v>
      </c>
      <c r="O633" s="73"/>
      <c r="P633" s="74"/>
      <c r="Q633" s="74"/>
      <c r="R633" s="98"/>
      <c r="S633" s="48">
        <v>1</v>
      </c>
      <c r="T633" s="48">
        <v>0</v>
      </c>
      <c r="U633" s="98"/>
      <c r="V633" s="50"/>
      <c r="W633" s="50"/>
      <c r="X633" s="50"/>
      <c r="Y633" s="50"/>
      <c r="Z633" s="49"/>
      <c r="AA633" s="69">
        <v>633</v>
      </c>
      <c r="AB6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33" s="70"/>
      <c r="AD633" s="86">
        <v>105</v>
      </c>
      <c r="AE633" s="86">
        <v>26</v>
      </c>
      <c r="AF633" s="86">
        <v>207</v>
      </c>
      <c r="AG633" s="86">
        <v>287</v>
      </c>
      <c r="AH633" s="86"/>
      <c r="AI633" s="86"/>
      <c r="AJ633" s="86"/>
      <c r="AK633" s="86"/>
      <c r="AL633" s="86"/>
      <c r="AM633" s="89">
        <v>42799.308912037035</v>
      </c>
      <c r="AN633" s="86" t="s">
        <v>10559</v>
      </c>
      <c r="AO633" s="93" t="s">
        <v>11190</v>
      </c>
      <c r="AP633" s="86" t="s">
        <v>65</v>
      </c>
      <c r="AQ633" s="48"/>
      <c r="AR633" s="49"/>
      <c r="AS633" s="48"/>
      <c r="AT633" s="49"/>
      <c r="AU633" s="48"/>
      <c r="AV633" s="49"/>
      <c r="AW633" s="48"/>
      <c r="AX633" s="49"/>
      <c r="AY633" s="48"/>
      <c r="AZ633" s="2"/>
      <c r="BA633" s="3"/>
      <c r="BB633" s="3"/>
      <c r="BC633" s="3"/>
      <c r="BD633" s="3"/>
    </row>
    <row r="634" spans="1:56" x14ac:dyDescent="0.25">
      <c r="A634" s="62" t="s">
        <v>523</v>
      </c>
      <c r="B634" s="63"/>
      <c r="C634" s="63"/>
      <c r="D634" s="64"/>
      <c r="E634" s="66"/>
      <c r="F634" s="109" t="s">
        <v>9547</v>
      </c>
      <c r="G634" s="63"/>
      <c r="H634" s="67"/>
      <c r="I634" s="68"/>
      <c r="J634" s="68"/>
      <c r="K634" s="67" t="s">
        <v>12911</v>
      </c>
      <c r="L634" s="71"/>
      <c r="M634" s="72">
        <v>7145.44140625</v>
      </c>
      <c r="N634" s="72">
        <v>6680.9169921875</v>
      </c>
      <c r="O634" s="73"/>
      <c r="P634" s="74"/>
      <c r="Q634" s="74"/>
      <c r="R634" s="98"/>
      <c r="S634" s="48">
        <v>0</v>
      </c>
      <c r="T634" s="48">
        <v>1</v>
      </c>
      <c r="U634" s="98"/>
      <c r="V634" s="50"/>
      <c r="W634" s="50"/>
      <c r="X634" s="50"/>
      <c r="Y634" s="50"/>
      <c r="Z634" s="49"/>
      <c r="AA634" s="69">
        <v>634</v>
      </c>
      <c r="AB6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34" s="70"/>
      <c r="AD634" s="86">
        <v>274</v>
      </c>
      <c r="AE634" s="86">
        <v>769</v>
      </c>
      <c r="AF634" s="86">
        <v>3897</v>
      </c>
      <c r="AG634" s="86">
        <v>6520</v>
      </c>
      <c r="AH634" s="86"/>
      <c r="AI634" s="86" t="s">
        <v>7428</v>
      </c>
      <c r="AJ634" s="86" t="s">
        <v>8211</v>
      </c>
      <c r="AK634" s="93" t="s">
        <v>8815</v>
      </c>
      <c r="AL634" s="86"/>
      <c r="AM634" s="89">
        <v>43023.656990740739</v>
      </c>
      <c r="AN634" s="86" t="s">
        <v>10559</v>
      </c>
      <c r="AO634" s="93" t="s">
        <v>11191</v>
      </c>
      <c r="AP634" s="86" t="s">
        <v>66</v>
      </c>
      <c r="AQ634" s="48">
        <v>0</v>
      </c>
      <c r="AR634" s="49">
        <v>0</v>
      </c>
      <c r="AS634" s="48">
        <v>0</v>
      </c>
      <c r="AT634" s="49">
        <v>0</v>
      </c>
      <c r="AU634" s="48">
        <v>0</v>
      </c>
      <c r="AV634" s="49">
        <v>0</v>
      </c>
      <c r="AW634" s="48">
        <v>32</v>
      </c>
      <c r="AX634" s="49">
        <v>100</v>
      </c>
      <c r="AY634" s="48">
        <v>32</v>
      </c>
      <c r="AZ634" s="2"/>
      <c r="BA634" s="3"/>
      <c r="BB634" s="3"/>
      <c r="BC634" s="3"/>
      <c r="BD634" s="3"/>
    </row>
    <row r="635" spans="1:56" x14ac:dyDescent="0.25">
      <c r="A635" s="62" t="s">
        <v>524</v>
      </c>
      <c r="B635" s="63"/>
      <c r="C635" s="63"/>
      <c r="D635" s="64"/>
      <c r="E635" s="66"/>
      <c r="F635" s="109" t="s">
        <v>9548</v>
      </c>
      <c r="G635" s="63"/>
      <c r="H635" s="67"/>
      <c r="I635" s="68"/>
      <c r="J635" s="68"/>
      <c r="K635" s="67" t="s">
        <v>12912</v>
      </c>
      <c r="L635" s="71"/>
      <c r="M635" s="72">
        <v>3598.7548828125</v>
      </c>
      <c r="N635" s="72">
        <v>6008.537109375</v>
      </c>
      <c r="O635" s="73"/>
      <c r="P635" s="74"/>
      <c r="Q635" s="74"/>
      <c r="R635" s="98"/>
      <c r="S635" s="48">
        <v>1</v>
      </c>
      <c r="T635" s="48">
        <v>2</v>
      </c>
      <c r="U635" s="98"/>
      <c r="V635" s="50"/>
      <c r="W635" s="50"/>
      <c r="X635" s="50"/>
      <c r="Y635" s="50"/>
      <c r="Z635" s="49"/>
      <c r="AA635" s="69">
        <v>635</v>
      </c>
      <c r="AB6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35" s="70"/>
      <c r="AD635" s="86">
        <v>42</v>
      </c>
      <c r="AE635" s="86">
        <v>3</v>
      </c>
      <c r="AF635" s="86">
        <v>88</v>
      </c>
      <c r="AG635" s="86">
        <v>68</v>
      </c>
      <c r="AH635" s="86"/>
      <c r="AI635" s="86"/>
      <c r="AJ635" s="86"/>
      <c r="AK635" s="86"/>
      <c r="AL635" s="86"/>
      <c r="AM635" s="89">
        <v>41267.552442129629</v>
      </c>
      <c r="AN635" s="86" t="s">
        <v>10559</v>
      </c>
      <c r="AO635" s="93" t="s">
        <v>11192</v>
      </c>
      <c r="AP635" s="86" t="s">
        <v>66</v>
      </c>
      <c r="AQ635" s="48">
        <v>0</v>
      </c>
      <c r="AR635" s="49">
        <v>0</v>
      </c>
      <c r="AS635" s="48">
        <v>0</v>
      </c>
      <c r="AT635" s="49">
        <v>0</v>
      </c>
      <c r="AU635" s="48">
        <v>0</v>
      </c>
      <c r="AV635" s="49">
        <v>0</v>
      </c>
      <c r="AW635" s="48">
        <v>42</v>
      </c>
      <c r="AX635" s="49">
        <v>100</v>
      </c>
      <c r="AY635" s="48">
        <v>42</v>
      </c>
      <c r="AZ635" s="2"/>
      <c r="BA635" s="3"/>
      <c r="BB635" s="3"/>
      <c r="BC635" s="3"/>
      <c r="BD635" s="3"/>
    </row>
    <row r="636" spans="1:56" x14ac:dyDescent="0.25">
      <c r="A636" s="62" t="s">
        <v>525</v>
      </c>
      <c r="B636" s="63"/>
      <c r="C636" s="63"/>
      <c r="D636" s="64"/>
      <c r="E636" s="66"/>
      <c r="F636" s="109" t="s">
        <v>9549</v>
      </c>
      <c r="G636" s="63"/>
      <c r="H636" s="67"/>
      <c r="I636" s="68"/>
      <c r="J636" s="68"/>
      <c r="K636" s="67" t="s">
        <v>12913</v>
      </c>
      <c r="L636" s="71"/>
      <c r="M636" s="72">
        <v>2223.446044921875</v>
      </c>
      <c r="N636" s="72">
        <v>6652.5400390625</v>
      </c>
      <c r="O636" s="73"/>
      <c r="P636" s="74"/>
      <c r="Q636" s="74"/>
      <c r="R636" s="98"/>
      <c r="S636" s="48">
        <v>1</v>
      </c>
      <c r="T636" s="48">
        <v>2</v>
      </c>
      <c r="U636" s="98"/>
      <c r="V636" s="50"/>
      <c r="W636" s="50"/>
      <c r="X636" s="50"/>
      <c r="Y636" s="50"/>
      <c r="Z636" s="49"/>
      <c r="AA636" s="69">
        <v>636</v>
      </c>
      <c r="AB6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36" s="70"/>
      <c r="AD636" s="86">
        <v>110</v>
      </c>
      <c r="AE636" s="86">
        <v>94</v>
      </c>
      <c r="AF636" s="86">
        <v>1938</v>
      </c>
      <c r="AG636" s="86">
        <v>3633</v>
      </c>
      <c r="AH636" s="86"/>
      <c r="AI636" s="86" t="s">
        <v>7429</v>
      </c>
      <c r="AJ636" s="86"/>
      <c r="AK636" s="86"/>
      <c r="AL636" s="86"/>
      <c r="AM636" s="89">
        <v>43886.424571759257</v>
      </c>
      <c r="AN636" s="86" t="s">
        <v>10559</v>
      </c>
      <c r="AO636" s="93" t="s">
        <v>11193</v>
      </c>
      <c r="AP636" s="86" t="s">
        <v>66</v>
      </c>
      <c r="AQ636" s="48">
        <v>0</v>
      </c>
      <c r="AR636" s="49">
        <v>0</v>
      </c>
      <c r="AS636" s="48">
        <v>0</v>
      </c>
      <c r="AT636" s="49">
        <v>0</v>
      </c>
      <c r="AU636" s="48">
        <v>0</v>
      </c>
      <c r="AV636" s="49">
        <v>0</v>
      </c>
      <c r="AW636" s="48">
        <v>42</v>
      </c>
      <c r="AX636" s="49">
        <v>100</v>
      </c>
      <c r="AY636" s="48">
        <v>42</v>
      </c>
      <c r="AZ636" s="2"/>
      <c r="BA636" s="3"/>
      <c r="BB636" s="3"/>
      <c r="BC636" s="3"/>
      <c r="BD636" s="3"/>
    </row>
    <row r="637" spans="1:56" x14ac:dyDescent="0.25">
      <c r="A637" s="62" t="s">
        <v>526</v>
      </c>
      <c r="B637" s="63"/>
      <c r="C637" s="63"/>
      <c r="D637" s="64"/>
      <c r="E637" s="66"/>
      <c r="F637" s="109" t="s">
        <v>9550</v>
      </c>
      <c r="G637" s="63"/>
      <c r="H637" s="67"/>
      <c r="I637" s="68"/>
      <c r="J637" s="68"/>
      <c r="K637" s="67" t="s">
        <v>12914</v>
      </c>
      <c r="L637" s="71"/>
      <c r="M637" s="72">
        <v>5854.025390625</v>
      </c>
      <c r="N637" s="72">
        <v>4539.1044921875</v>
      </c>
      <c r="O637" s="73"/>
      <c r="P637" s="74"/>
      <c r="Q637" s="74"/>
      <c r="R637" s="98"/>
      <c r="S637" s="48">
        <v>0</v>
      </c>
      <c r="T637" s="48">
        <v>1</v>
      </c>
      <c r="U637" s="98"/>
      <c r="V637" s="50"/>
      <c r="W637" s="50"/>
      <c r="X637" s="50"/>
      <c r="Y637" s="50"/>
      <c r="Z637" s="49"/>
      <c r="AA637" s="69">
        <v>637</v>
      </c>
      <c r="AB6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37" s="70"/>
      <c r="AD637" s="86">
        <v>77</v>
      </c>
      <c r="AE637" s="86">
        <v>8</v>
      </c>
      <c r="AF637" s="86">
        <v>210</v>
      </c>
      <c r="AG637" s="86">
        <v>534</v>
      </c>
      <c r="AH637" s="86"/>
      <c r="AI637" s="86" t="s">
        <v>7430</v>
      </c>
      <c r="AJ637" s="86"/>
      <c r="AK637" s="86"/>
      <c r="AL637" s="86"/>
      <c r="AM637" s="89">
        <v>43960.09070601852</v>
      </c>
      <c r="AN637" s="86" t="s">
        <v>10559</v>
      </c>
      <c r="AO637" s="93" t="s">
        <v>11194</v>
      </c>
      <c r="AP637" s="86" t="s">
        <v>66</v>
      </c>
      <c r="AQ637" s="48">
        <v>0</v>
      </c>
      <c r="AR637" s="49">
        <v>0</v>
      </c>
      <c r="AS637" s="48">
        <v>0</v>
      </c>
      <c r="AT637" s="49">
        <v>0</v>
      </c>
      <c r="AU637" s="48">
        <v>0</v>
      </c>
      <c r="AV637" s="49">
        <v>0</v>
      </c>
      <c r="AW637" s="48">
        <v>26</v>
      </c>
      <c r="AX637" s="49">
        <v>100</v>
      </c>
      <c r="AY637" s="48">
        <v>26</v>
      </c>
      <c r="AZ637" s="2"/>
      <c r="BA637" s="3"/>
      <c r="BB637" s="3"/>
      <c r="BC637" s="3"/>
      <c r="BD637" s="3"/>
    </row>
    <row r="638" spans="1:56" x14ac:dyDescent="0.25">
      <c r="A638" s="62" t="s">
        <v>527</v>
      </c>
      <c r="B638" s="63"/>
      <c r="C638" s="63"/>
      <c r="D638" s="64"/>
      <c r="E638" s="66"/>
      <c r="F638" s="109" t="s">
        <v>8949</v>
      </c>
      <c r="G638" s="63"/>
      <c r="H638" s="67"/>
      <c r="I638" s="68"/>
      <c r="J638" s="68"/>
      <c r="K638" s="67" t="s">
        <v>12915</v>
      </c>
      <c r="L638" s="71"/>
      <c r="M638" s="72">
        <v>5333.08056640625</v>
      </c>
      <c r="N638" s="72">
        <v>4894.47900390625</v>
      </c>
      <c r="O638" s="73"/>
      <c r="P638" s="74"/>
      <c r="Q638" s="74"/>
      <c r="R638" s="98"/>
      <c r="S638" s="48">
        <v>0</v>
      </c>
      <c r="T638" s="48">
        <v>1</v>
      </c>
      <c r="U638" s="98"/>
      <c r="V638" s="50"/>
      <c r="W638" s="50"/>
      <c r="X638" s="50"/>
      <c r="Y638" s="50"/>
      <c r="Z638" s="49"/>
      <c r="AA638" s="69">
        <v>638</v>
      </c>
      <c r="AB6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38" s="70"/>
      <c r="AD638" s="86">
        <v>40</v>
      </c>
      <c r="AE638" s="86">
        <v>1</v>
      </c>
      <c r="AF638" s="86">
        <v>32</v>
      </c>
      <c r="AG638" s="86">
        <v>3</v>
      </c>
      <c r="AH638" s="86"/>
      <c r="AI638" s="86"/>
      <c r="AJ638" s="86"/>
      <c r="AK638" s="86"/>
      <c r="AL638" s="86"/>
      <c r="AM638" s="89">
        <v>43542.461493055554</v>
      </c>
      <c r="AN638" s="86" t="s">
        <v>10559</v>
      </c>
      <c r="AO638" s="93" t="s">
        <v>11195</v>
      </c>
      <c r="AP638" s="86" t="s">
        <v>66</v>
      </c>
      <c r="AQ638" s="48">
        <v>0</v>
      </c>
      <c r="AR638" s="49">
        <v>0</v>
      </c>
      <c r="AS638" s="48">
        <v>0</v>
      </c>
      <c r="AT638" s="49">
        <v>0</v>
      </c>
      <c r="AU638" s="48">
        <v>0</v>
      </c>
      <c r="AV638" s="49">
        <v>0</v>
      </c>
      <c r="AW638" s="48">
        <v>7</v>
      </c>
      <c r="AX638" s="49">
        <v>100</v>
      </c>
      <c r="AY638" s="48">
        <v>7</v>
      </c>
      <c r="AZ638" s="2"/>
      <c r="BA638" s="3"/>
      <c r="BB638" s="3"/>
      <c r="BC638" s="3"/>
      <c r="BD638" s="3"/>
    </row>
    <row r="639" spans="1:56" x14ac:dyDescent="0.25">
      <c r="A639" s="62" t="s">
        <v>1626</v>
      </c>
      <c r="B639" s="63"/>
      <c r="C639" s="63"/>
      <c r="D639" s="64"/>
      <c r="E639" s="66"/>
      <c r="F639" s="109" t="s">
        <v>9551</v>
      </c>
      <c r="G639" s="63"/>
      <c r="H639" s="67"/>
      <c r="I639" s="68"/>
      <c r="J639" s="68"/>
      <c r="K639" s="67" t="s">
        <v>12916</v>
      </c>
      <c r="L639" s="71"/>
      <c r="M639" s="72">
        <v>5382.30322265625</v>
      </c>
      <c r="N639" s="72">
        <v>4883.3798828125</v>
      </c>
      <c r="O639" s="73"/>
      <c r="P639" s="74"/>
      <c r="Q639" s="74"/>
      <c r="R639" s="98"/>
      <c r="S639" s="48">
        <v>1</v>
      </c>
      <c r="T639" s="48">
        <v>0</v>
      </c>
      <c r="U639" s="98"/>
      <c r="V639" s="50"/>
      <c r="W639" s="50"/>
      <c r="X639" s="50"/>
      <c r="Y639" s="50"/>
      <c r="Z639" s="49"/>
      <c r="AA639" s="69">
        <v>639</v>
      </c>
      <c r="AB6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39" s="70"/>
      <c r="AD639" s="86">
        <v>995</v>
      </c>
      <c r="AE639" s="86">
        <v>3774</v>
      </c>
      <c r="AF639" s="86">
        <v>4187</v>
      </c>
      <c r="AG639" s="86">
        <v>6592</v>
      </c>
      <c r="AH639" s="86"/>
      <c r="AI639" s="86" t="s">
        <v>7431</v>
      </c>
      <c r="AJ639" s="86" t="s">
        <v>8204</v>
      </c>
      <c r="AK639" s="86"/>
      <c r="AL639" s="86"/>
      <c r="AM639" s="89">
        <v>43541.606608796297</v>
      </c>
      <c r="AN639" s="86" t="s">
        <v>10559</v>
      </c>
      <c r="AO639" s="93" t="s">
        <v>11196</v>
      </c>
      <c r="AP639" s="86" t="s">
        <v>65</v>
      </c>
      <c r="AQ639" s="48"/>
      <c r="AR639" s="49"/>
      <c r="AS639" s="48"/>
      <c r="AT639" s="49"/>
      <c r="AU639" s="48"/>
      <c r="AV639" s="49"/>
      <c r="AW639" s="48"/>
      <c r="AX639" s="49"/>
      <c r="AY639" s="48"/>
      <c r="AZ639" s="2"/>
      <c r="BA639" s="3"/>
      <c r="BB639" s="3"/>
      <c r="BC639" s="3"/>
      <c r="BD639" s="3"/>
    </row>
    <row r="640" spans="1:56" x14ac:dyDescent="0.25">
      <c r="A640" s="62" t="s">
        <v>528</v>
      </c>
      <c r="B640" s="63"/>
      <c r="C640" s="63"/>
      <c r="D640" s="64"/>
      <c r="E640" s="66"/>
      <c r="F640" s="109" t="s">
        <v>9552</v>
      </c>
      <c r="G640" s="63"/>
      <c r="H640" s="67"/>
      <c r="I640" s="68"/>
      <c r="J640" s="68"/>
      <c r="K640" s="67" t="s">
        <v>12917</v>
      </c>
      <c r="L640" s="71"/>
      <c r="M640" s="72">
        <v>4939.42822265625</v>
      </c>
      <c r="N640" s="72">
        <v>5488.7119140625</v>
      </c>
      <c r="O640" s="73"/>
      <c r="P640" s="74"/>
      <c r="Q640" s="74"/>
      <c r="R640" s="98"/>
      <c r="S640" s="48">
        <v>0</v>
      </c>
      <c r="T640" s="48">
        <v>1</v>
      </c>
      <c r="U640" s="98"/>
      <c r="V640" s="50"/>
      <c r="W640" s="50"/>
      <c r="X640" s="50"/>
      <c r="Y640" s="50"/>
      <c r="Z640" s="49"/>
      <c r="AA640" s="69">
        <v>640</v>
      </c>
      <c r="AB6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40" s="70"/>
      <c r="AD640" s="86">
        <v>270</v>
      </c>
      <c r="AE640" s="86">
        <v>561</v>
      </c>
      <c r="AF640" s="86">
        <v>62111</v>
      </c>
      <c r="AG640" s="86">
        <v>70569</v>
      </c>
      <c r="AH640" s="86"/>
      <c r="AI640" s="86" t="s">
        <v>7432</v>
      </c>
      <c r="AJ640" s="86" t="s">
        <v>8239</v>
      </c>
      <c r="AK640" s="86"/>
      <c r="AL640" s="86"/>
      <c r="AM640" s="89">
        <v>43774.205393518518</v>
      </c>
      <c r="AN640" s="86" t="s">
        <v>10559</v>
      </c>
      <c r="AO640" s="93" t="s">
        <v>11197</v>
      </c>
      <c r="AP640" s="86" t="s">
        <v>66</v>
      </c>
      <c r="AQ640" s="48">
        <v>0</v>
      </c>
      <c r="AR640" s="49">
        <v>0</v>
      </c>
      <c r="AS640" s="48">
        <v>0</v>
      </c>
      <c r="AT640" s="49">
        <v>0</v>
      </c>
      <c r="AU640" s="48">
        <v>0</v>
      </c>
      <c r="AV640" s="49">
        <v>0</v>
      </c>
      <c r="AW640" s="48">
        <v>26</v>
      </c>
      <c r="AX640" s="49">
        <v>100</v>
      </c>
      <c r="AY640" s="48">
        <v>26</v>
      </c>
      <c r="AZ640" s="2"/>
      <c r="BA640" s="3"/>
      <c r="BB640" s="3"/>
      <c r="BC640" s="3"/>
      <c r="BD640" s="3"/>
    </row>
    <row r="641" spans="1:56" x14ac:dyDescent="0.25">
      <c r="A641" s="62" t="s">
        <v>529</v>
      </c>
      <c r="B641" s="63"/>
      <c r="C641" s="63"/>
      <c r="D641" s="64"/>
      <c r="E641" s="66"/>
      <c r="F641" s="109" t="s">
        <v>9553</v>
      </c>
      <c r="G641" s="63"/>
      <c r="H641" s="67"/>
      <c r="I641" s="68"/>
      <c r="J641" s="68"/>
      <c r="K641" s="67" t="s">
        <v>12918</v>
      </c>
      <c r="L641" s="71"/>
      <c r="M641" s="72">
        <v>6534.85546875</v>
      </c>
      <c r="N641" s="72">
        <v>3053.750732421875</v>
      </c>
      <c r="O641" s="73"/>
      <c r="P641" s="74"/>
      <c r="Q641" s="74"/>
      <c r="R641" s="98"/>
      <c r="S641" s="48">
        <v>0</v>
      </c>
      <c r="T641" s="48">
        <v>1</v>
      </c>
      <c r="U641" s="98"/>
      <c r="V641" s="50"/>
      <c r="W641" s="50"/>
      <c r="X641" s="50"/>
      <c r="Y641" s="50"/>
      <c r="Z641" s="49"/>
      <c r="AA641" s="69">
        <v>641</v>
      </c>
      <c r="AB6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41" s="70"/>
      <c r="AD641" s="86">
        <v>420</v>
      </c>
      <c r="AE641" s="86">
        <v>124</v>
      </c>
      <c r="AF641" s="86">
        <v>1314</v>
      </c>
      <c r="AG641" s="86">
        <v>1304</v>
      </c>
      <c r="AH641" s="86"/>
      <c r="AI641" s="86" t="s">
        <v>7433</v>
      </c>
      <c r="AJ641" s="86" t="s">
        <v>8419</v>
      </c>
      <c r="AK641" s="86"/>
      <c r="AL641" s="86"/>
      <c r="AM641" s="89">
        <v>44000.654942129629</v>
      </c>
      <c r="AN641" s="86" t="s">
        <v>10559</v>
      </c>
      <c r="AO641" s="93" t="s">
        <v>11198</v>
      </c>
      <c r="AP641" s="86" t="s">
        <v>66</v>
      </c>
      <c r="AQ641" s="48">
        <v>0</v>
      </c>
      <c r="AR641" s="49">
        <v>0</v>
      </c>
      <c r="AS641" s="48">
        <v>0</v>
      </c>
      <c r="AT641" s="49">
        <v>0</v>
      </c>
      <c r="AU641" s="48">
        <v>0</v>
      </c>
      <c r="AV641" s="49">
        <v>0</v>
      </c>
      <c r="AW641" s="48">
        <v>32</v>
      </c>
      <c r="AX641" s="49">
        <v>100</v>
      </c>
      <c r="AY641" s="48">
        <v>32</v>
      </c>
      <c r="AZ641" s="2"/>
      <c r="BA641" s="3"/>
      <c r="BB641" s="3"/>
      <c r="BC641" s="3"/>
      <c r="BD641" s="3"/>
    </row>
    <row r="642" spans="1:56" x14ac:dyDescent="0.25">
      <c r="A642" s="62" t="s">
        <v>530</v>
      </c>
      <c r="B642" s="63"/>
      <c r="C642" s="63"/>
      <c r="D642" s="64"/>
      <c r="E642" s="66"/>
      <c r="F642" s="109" t="s">
        <v>9554</v>
      </c>
      <c r="G642" s="63"/>
      <c r="H642" s="67"/>
      <c r="I642" s="68"/>
      <c r="J642" s="68"/>
      <c r="K642" s="67" t="s">
        <v>12919</v>
      </c>
      <c r="L642" s="71"/>
      <c r="M642" s="72">
        <v>5592.650390625</v>
      </c>
      <c r="N642" s="72">
        <v>4864.1591796875</v>
      </c>
      <c r="O642" s="73"/>
      <c r="P642" s="74"/>
      <c r="Q642" s="74"/>
      <c r="R642" s="98"/>
      <c r="S642" s="48">
        <v>0</v>
      </c>
      <c r="T642" s="48">
        <v>1</v>
      </c>
      <c r="U642" s="98"/>
      <c r="V642" s="50"/>
      <c r="W642" s="50"/>
      <c r="X642" s="50"/>
      <c r="Y642" s="50"/>
      <c r="Z642" s="49"/>
      <c r="AA642" s="69">
        <v>642</v>
      </c>
      <c r="AB6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42" s="70"/>
      <c r="AD642" s="86">
        <v>1206</v>
      </c>
      <c r="AE642" s="86">
        <v>73</v>
      </c>
      <c r="AF642" s="86">
        <v>11968</v>
      </c>
      <c r="AG642" s="86">
        <v>32736</v>
      </c>
      <c r="AH642" s="86"/>
      <c r="AI642" s="86" t="s">
        <v>7434</v>
      </c>
      <c r="AJ642" s="86" t="s">
        <v>8360</v>
      </c>
      <c r="AK642" s="86"/>
      <c r="AL642" s="86"/>
      <c r="AM642" s="89">
        <v>42891.361990740741</v>
      </c>
      <c r="AN642" s="86" t="s">
        <v>10559</v>
      </c>
      <c r="AO642" s="93" t="s">
        <v>11199</v>
      </c>
      <c r="AP642" s="86" t="s">
        <v>66</v>
      </c>
      <c r="AQ642" s="48">
        <v>0</v>
      </c>
      <c r="AR642" s="49">
        <v>0</v>
      </c>
      <c r="AS642" s="48">
        <v>0</v>
      </c>
      <c r="AT642" s="49">
        <v>0</v>
      </c>
      <c r="AU642" s="48">
        <v>0</v>
      </c>
      <c r="AV642" s="49">
        <v>0</v>
      </c>
      <c r="AW642" s="48">
        <v>8</v>
      </c>
      <c r="AX642" s="49">
        <v>100</v>
      </c>
      <c r="AY642" s="48">
        <v>8</v>
      </c>
      <c r="AZ642" s="2"/>
      <c r="BA642" s="3"/>
      <c r="BB642" s="3"/>
      <c r="BC642" s="3"/>
      <c r="BD642" s="3"/>
    </row>
    <row r="643" spans="1:56" x14ac:dyDescent="0.25">
      <c r="A643" s="62" t="s">
        <v>1627</v>
      </c>
      <c r="B643" s="63"/>
      <c r="C643" s="63"/>
      <c r="D643" s="64"/>
      <c r="E643" s="66"/>
      <c r="F643" s="109" t="s">
        <v>9555</v>
      </c>
      <c r="G643" s="63"/>
      <c r="H643" s="67"/>
      <c r="I643" s="68"/>
      <c r="J643" s="68"/>
      <c r="K643" s="67" t="s">
        <v>12920</v>
      </c>
      <c r="L643" s="71"/>
      <c r="M643" s="72">
        <v>5541.63818359375</v>
      </c>
      <c r="N643" s="72">
        <v>4871.501953125</v>
      </c>
      <c r="O643" s="73"/>
      <c r="P643" s="74"/>
      <c r="Q643" s="74"/>
      <c r="R643" s="98"/>
      <c r="S643" s="48">
        <v>2</v>
      </c>
      <c r="T643" s="48">
        <v>0</v>
      </c>
      <c r="U643" s="98"/>
      <c r="V643" s="50"/>
      <c r="W643" s="50"/>
      <c r="X643" s="50"/>
      <c r="Y643" s="50"/>
      <c r="Z643" s="49"/>
      <c r="AA643" s="69">
        <v>643</v>
      </c>
      <c r="AB6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43" s="70"/>
      <c r="AD643" s="86">
        <v>607</v>
      </c>
      <c r="AE643" s="86">
        <v>1533</v>
      </c>
      <c r="AF643" s="86">
        <v>2846</v>
      </c>
      <c r="AG643" s="86">
        <v>4604</v>
      </c>
      <c r="AH643" s="86"/>
      <c r="AI643" s="86" t="s">
        <v>7435</v>
      </c>
      <c r="AJ643" s="86" t="s">
        <v>8420</v>
      </c>
      <c r="AK643" s="93" t="s">
        <v>8816</v>
      </c>
      <c r="AL643" s="86"/>
      <c r="AM643" s="89">
        <v>41969.65965277778</v>
      </c>
      <c r="AN643" s="86" t="s">
        <v>10559</v>
      </c>
      <c r="AO643" s="93" t="s">
        <v>11200</v>
      </c>
      <c r="AP643" s="86" t="s">
        <v>65</v>
      </c>
      <c r="AQ643" s="48"/>
      <c r="AR643" s="49"/>
      <c r="AS643" s="48"/>
      <c r="AT643" s="49"/>
      <c r="AU643" s="48"/>
      <c r="AV643" s="49"/>
      <c r="AW643" s="48"/>
      <c r="AX643" s="49"/>
      <c r="AY643" s="48"/>
      <c r="AZ643" s="2"/>
      <c r="BA643" s="3"/>
      <c r="BB643" s="3"/>
      <c r="BC643" s="3"/>
      <c r="BD643" s="3"/>
    </row>
    <row r="644" spans="1:56" x14ac:dyDescent="0.25">
      <c r="A644" s="62" t="s">
        <v>531</v>
      </c>
      <c r="B644" s="63"/>
      <c r="C644" s="63"/>
      <c r="D644" s="64"/>
      <c r="E644" s="66"/>
      <c r="F644" s="109" t="s">
        <v>9556</v>
      </c>
      <c r="G644" s="63"/>
      <c r="H644" s="67"/>
      <c r="I644" s="68"/>
      <c r="J644" s="68"/>
      <c r="K644" s="67" t="s">
        <v>12921</v>
      </c>
      <c r="L644" s="71"/>
      <c r="M644" s="72">
        <v>4619.66748046875</v>
      </c>
      <c r="N644" s="72">
        <v>7286.142578125</v>
      </c>
      <c r="O644" s="73"/>
      <c r="P644" s="74"/>
      <c r="Q644" s="74"/>
      <c r="R644" s="98"/>
      <c r="S644" s="48">
        <v>0</v>
      </c>
      <c r="T644" s="48">
        <v>2</v>
      </c>
      <c r="U644" s="98"/>
      <c r="V644" s="50"/>
      <c r="W644" s="50"/>
      <c r="X644" s="50"/>
      <c r="Y644" s="50"/>
      <c r="Z644" s="49"/>
      <c r="AA644" s="69">
        <v>644</v>
      </c>
      <c r="AB6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44" s="70"/>
      <c r="AD644" s="86">
        <v>67</v>
      </c>
      <c r="AE644" s="86">
        <v>9</v>
      </c>
      <c r="AF644" s="86">
        <v>1720</v>
      </c>
      <c r="AG644" s="86">
        <v>0</v>
      </c>
      <c r="AH644" s="86"/>
      <c r="AI644" s="86" t="s">
        <v>7436</v>
      </c>
      <c r="AJ644" s="86"/>
      <c r="AK644" s="86"/>
      <c r="AL644" s="86"/>
      <c r="AM644" s="89">
        <v>44004.065659722219</v>
      </c>
      <c r="AN644" s="86" t="s">
        <v>10559</v>
      </c>
      <c r="AO644" s="93" t="s">
        <v>11201</v>
      </c>
      <c r="AP644" s="86" t="s">
        <v>66</v>
      </c>
      <c r="AQ644" s="48">
        <v>0</v>
      </c>
      <c r="AR644" s="49">
        <v>0</v>
      </c>
      <c r="AS644" s="48">
        <v>0</v>
      </c>
      <c r="AT644" s="49">
        <v>0</v>
      </c>
      <c r="AU644" s="48">
        <v>0</v>
      </c>
      <c r="AV644" s="49">
        <v>0</v>
      </c>
      <c r="AW644" s="48">
        <v>42</v>
      </c>
      <c r="AX644" s="49">
        <v>100</v>
      </c>
      <c r="AY644" s="48">
        <v>42</v>
      </c>
      <c r="AZ644" s="2"/>
      <c r="BA644" s="3"/>
      <c r="BB644" s="3"/>
      <c r="BC644" s="3"/>
      <c r="BD644" s="3"/>
    </row>
    <row r="645" spans="1:56" x14ac:dyDescent="0.25">
      <c r="A645" s="62" t="s">
        <v>532</v>
      </c>
      <c r="B645" s="63"/>
      <c r="C645" s="63"/>
      <c r="D645" s="64"/>
      <c r="E645" s="66"/>
      <c r="F645" s="109" t="s">
        <v>9557</v>
      </c>
      <c r="G645" s="63"/>
      <c r="H645" s="67"/>
      <c r="I645" s="68"/>
      <c r="J645" s="68"/>
      <c r="K645" s="67" t="s">
        <v>12922</v>
      </c>
      <c r="L645" s="71"/>
      <c r="M645" s="72">
        <v>5422.21875</v>
      </c>
      <c r="N645" s="72">
        <v>4364.15283203125</v>
      </c>
      <c r="O645" s="73"/>
      <c r="P645" s="74"/>
      <c r="Q645" s="74"/>
      <c r="R645" s="98"/>
      <c r="S645" s="48">
        <v>0</v>
      </c>
      <c r="T645" s="48">
        <v>3</v>
      </c>
      <c r="U645" s="98"/>
      <c r="V645" s="50"/>
      <c r="W645" s="50"/>
      <c r="X645" s="50"/>
      <c r="Y645" s="50"/>
      <c r="Z645" s="49"/>
      <c r="AA645" s="69">
        <v>645</v>
      </c>
      <c r="AB6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45" s="70"/>
      <c r="AD645" s="86">
        <v>842</v>
      </c>
      <c r="AE645" s="86">
        <v>638</v>
      </c>
      <c r="AF645" s="86">
        <v>2963</v>
      </c>
      <c r="AG645" s="86">
        <v>3254</v>
      </c>
      <c r="AH645" s="86"/>
      <c r="AI645" s="86"/>
      <c r="AJ645" s="86" t="s">
        <v>8421</v>
      </c>
      <c r="AK645" s="86"/>
      <c r="AL645" s="86"/>
      <c r="AM645" s="89">
        <v>42172.480208333334</v>
      </c>
      <c r="AN645" s="86" t="s">
        <v>10559</v>
      </c>
      <c r="AO645" s="93" t="s">
        <v>11202</v>
      </c>
      <c r="AP645" s="86" t="s">
        <v>66</v>
      </c>
      <c r="AQ645" s="48">
        <v>0</v>
      </c>
      <c r="AR645" s="49">
        <v>0</v>
      </c>
      <c r="AS645" s="48">
        <v>0</v>
      </c>
      <c r="AT645" s="49">
        <v>0</v>
      </c>
      <c r="AU645" s="48">
        <v>0</v>
      </c>
      <c r="AV645" s="49">
        <v>0</v>
      </c>
      <c r="AW645" s="48">
        <v>74</v>
      </c>
      <c r="AX645" s="49">
        <v>100</v>
      </c>
      <c r="AY645" s="48">
        <v>74</v>
      </c>
      <c r="AZ645" s="2"/>
      <c r="BA645" s="3"/>
      <c r="BB645" s="3"/>
      <c r="BC645" s="3"/>
      <c r="BD645" s="3"/>
    </row>
    <row r="646" spans="1:56" x14ac:dyDescent="0.25">
      <c r="A646" s="62" t="s">
        <v>533</v>
      </c>
      <c r="B646" s="63"/>
      <c r="C646" s="63"/>
      <c r="D646" s="64"/>
      <c r="E646" s="66"/>
      <c r="F646" s="109" t="s">
        <v>9558</v>
      </c>
      <c r="G646" s="63"/>
      <c r="H646" s="67"/>
      <c r="I646" s="68"/>
      <c r="J646" s="68"/>
      <c r="K646" s="67" t="s">
        <v>12923</v>
      </c>
      <c r="L646" s="71"/>
      <c r="M646" s="72">
        <v>2587.111083984375</v>
      </c>
      <c r="N646" s="72">
        <v>1849.0611572265625</v>
      </c>
      <c r="O646" s="73"/>
      <c r="P646" s="74"/>
      <c r="Q646" s="74"/>
      <c r="R646" s="98"/>
      <c r="S646" s="48">
        <v>0</v>
      </c>
      <c r="T646" s="48">
        <v>1</v>
      </c>
      <c r="U646" s="98"/>
      <c r="V646" s="50"/>
      <c r="W646" s="50"/>
      <c r="X646" s="50"/>
      <c r="Y646" s="50"/>
      <c r="Z646" s="49"/>
      <c r="AA646" s="69">
        <v>646</v>
      </c>
      <c r="AB6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46" s="70"/>
      <c r="AD646" s="86">
        <v>17</v>
      </c>
      <c r="AE646" s="86">
        <v>10</v>
      </c>
      <c r="AF646" s="86">
        <v>50</v>
      </c>
      <c r="AG646" s="86">
        <v>52</v>
      </c>
      <c r="AH646" s="86"/>
      <c r="AI646" s="86" t="s">
        <v>7437</v>
      </c>
      <c r="AJ646" s="86" t="s">
        <v>8422</v>
      </c>
      <c r="AK646" s="86"/>
      <c r="AL646" s="86"/>
      <c r="AM646" s="89">
        <v>44081.047199074077</v>
      </c>
      <c r="AN646" s="86" t="s">
        <v>10559</v>
      </c>
      <c r="AO646" s="93" t="s">
        <v>11203</v>
      </c>
      <c r="AP646" s="86" t="s">
        <v>66</v>
      </c>
      <c r="AQ646" s="48">
        <v>0</v>
      </c>
      <c r="AR646" s="49">
        <v>0</v>
      </c>
      <c r="AS646" s="48">
        <v>0</v>
      </c>
      <c r="AT646" s="49">
        <v>0</v>
      </c>
      <c r="AU646" s="48">
        <v>0</v>
      </c>
      <c r="AV646" s="49">
        <v>0</v>
      </c>
      <c r="AW646" s="48">
        <v>31</v>
      </c>
      <c r="AX646" s="49">
        <v>100</v>
      </c>
      <c r="AY646" s="48">
        <v>31</v>
      </c>
      <c r="AZ646" s="2"/>
      <c r="BA646" s="3"/>
      <c r="BB646" s="3"/>
      <c r="BC646" s="3"/>
      <c r="BD646" s="3"/>
    </row>
    <row r="647" spans="1:56" x14ac:dyDescent="0.25">
      <c r="A647" s="62" t="s">
        <v>1628</v>
      </c>
      <c r="B647" s="63"/>
      <c r="C647" s="63"/>
      <c r="D647" s="64"/>
      <c r="E647" s="66"/>
      <c r="F647" s="109" t="s">
        <v>9559</v>
      </c>
      <c r="G647" s="63"/>
      <c r="H647" s="67"/>
      <c r="I647" s="68"/>
      <c r="J647" s="68"/>
      <c r="K647" s="67" t="s">
        <v>12924</v>
      </c>
      <c r="L647" s="71"/>
      <c r="M647" s="72">
        <v>3160.27490234375</v>
      </c>
      <c r="N647" s="72">
        <v>2742.071044921875</v>
      </c>
      <c r="O647" s="73"/>
      <c r="P647" s="74"/>
      <c r="Q647" s="74"/>
      <c r="R647" s="98"/>
      <c r="S647" s="48">
        <v>4</v>
      </c>
      <c r="T647" s="48">
        <v>0</v>
      </c>
      <c r="U647" s="98"/>
      <c r="V647" s="50"/>
      <c r="W647" s="50"/>
      <c r="X647" s="50"/>
      <c r="Y647" s="50"/>
      <c r="Z647" s="49"/>
      <c r="AA647" s="69">
        <v>647</v>
      </c>
      <c r="AB6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47" s="70"/>
      <c r="AD647" s="86">
        <v>261</v>
      </c>
      <c r="AE647" s="86">
        <v>399</v>
      </c>
      <c r="AF647" s="86">
        <v>406</v>
      </c>
      <c r="AG647" s="86">
        <v>428</v>
      </c>
      <c r="AH647" s="86"/>
      <c r="AI647" s="86" t="s">
        <v>7438</v>
      </c>
      <c r="AJ647" s="86" t="s">
        <v>8239</v>
      </c>
      <c r="AK647" s="86"/>
      <c r="AL647" s="86"/>
      <c r="AM647" s="89">
        <v>44055.447511574072</v>
      </c>
      <c r="AN647" s="86" t="s">
        <v>10559</v>
      </c>
      <c r="AO647" s="93" t="s">
        <v>11204</v>
      </c>
      <c r="AP647" s="86" t="s">
        <v>65</v>
      </c>
      <c r="AQ647" s="48"/>
      <c r="AR647" s="49"/>
      <c r="AS647" s="48"/>
      <c r="AT647" s="49"/>
      <c r="AU647" s="48"/>
      <c r="AV647" s="49"/>
      <c r="AW647" s="48"/>
      <c r="AX647" s="49"/>
      <c r="AY647" s="48"/>
      <c r="AZ647" s="2"/>
      <c r="BA647" s="3"/>
      <c r="BB647" s="3"/>
      <c r="BC647" s="3"/>
      <c r="BD647" s="3"/>
    </row>
    <row r="648" spans="1:56" x14ac:dyDescent="0.25">
      <c r="A648" s="62" t="s">
        <v>534</v>
      </c>
      <c r="B648" s="63"/>
      <c r="C648" s="63"/>
      <c r="D648" s="64"/>
      <c r="E648" s="66"/>
      <c r="F648" s="109" t="s">
        <v>9560</v>
      </c>
      <c r="G648" s="63"/>
      <c r="H648" s="67"/>
      <c r="I648" s="68"/>
      <c r="J648" s="68"/>
      <c r="K648" s="67" t="s">
        <v>12925</v>
      </c>
      <c r="L648" s="71"/>
      <c r="M648" s="72">
        <v>5622.85546875</v>
      </c>
      <c r="N648" s="72">
        <v>5050.26318359375</v>
      </c>
      <c r="O648" s="73"/>
      <c r="P648" s="74"/>
      <c r="Q648" s="74"/>
      <c r="R648" s="98"/>
      <c r="S648" s="48">
        <v>0</v>
      </c>
      <c r="T648" s="48">
        <v>1</v>
      </c>
      <c r="U648" s="98"/>
      <c r="V648" s="50"/>
      <c r="W648" s="50"/>
      <c r="X648" s="50"/>
      <c r="Y648" s="50"/>
      <c r="Z648" s="49"/>
      <c r="AA648" s="69">
        <v>648</v>
      </c>
      <c r="AB6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48" s="70"/>
      <c r="AD648" s="86">
        <v>32</v>
      </c>
      <c r="AE648" s="86">
        <v>8</v>
      </c>
      <c r="AF648" s="86">
        <v>221</v>
      </c>
      <c r="AG648" s="86">
        <v>40</v>
      </c>
      <c r="AH648" s="86"/>
      <c r="AI648" s="86"/>
      <c r="AJ648" s="86"/>
      <c r="AK648" s="86"/>
      <c r="AL648" s="86"/>
      <c r="AM648" s="89">
        <v>43150.580590277779</v>
      </c>
      <c r="AN648" s="86" t="s">
        <v>10559</v>
      </c>
      <c r="AO648" s="93" t="s">
        <v>11205</v>
      </c>
      <c r="AP648" s="86" t="s">
        <v>66</v>
      </c>
      <c r="AQ648" s="48">
        <v>0</v>
      </c>
      <c r="AR648" s="49">
        <v>0</v>
      </c>
      <c r="AS648" s="48">
        <v>0</v>
      </c>
      <c r="AT648" s="49">
        <v>0</v>
      </c>
      <c r="AU648" s="48">
        <v>0</v>
      </c>
      <c r="AV648" s="49">
        <v>0</v>
      </c>
      <c r="AW648" s="48">
        <v>16</v>
      </c>
      <c r="AX648" s="49">
        <v>100</v>
      </c>
      <c r="AY648" s="48">
        <v>16</v>
      </c>
      <c r="AZ648" s="2"/>
      <c r="BA648" s="3"/>
      <c r="BB648" s="3"/>
      <c r="BC648" s="3"/>
      <c r="BD648" s="3"/>
    </row>
    <row r="649" spans="1:56" x14ac:dyDescent="0.25">
      <c r="A649" s="62" t="s">
        <v>1629</v>
      </c>
      <c r="B649" s="63"/>
      <c r="C649" s="63"/>
      <c r="D649" s="64"/>
      <c r="E649" s="66"/>
      <c r="F649" s="109" t="s">
        <v>9561</v>
      </c>
      <c r="G649" s="63"/>
      <c r="H649" s="67"/>
      <c r="I649" s="68"/>
      <c r="J649" s="68"/>
      <c r="K649" s="67" t="s">
        <v>12926</v>
      </c>
      <c r="L649" s="71"/>
      <c r="M649" s="72">
        <v>5574.9453125</v>
      </c>
      <c r="N649" s="72">
        <v>5026.77978515625</v>
      </c>
      <c r="O649" s="73"/>
      <c r="P649" s="74"/>
      <c r="Q649" s="74"/>
      <c r="R649" s="98"/>
      <c r="S649" s="48">
        <v>1</v>
      </c>
      <c r="T649" s="48">
        <v>0</v>
      </c>
      <c r="U649" s="98"/>
      <c r="V649" s="50"/>
      <c r="W649" s="50"/>
      <c r="X649" s="50"/>
      <c r="Y649" s="50"/>
      <c r="Z649" s="49"/>
      <c r="AA649" s="69">
        <v>649</v>
      </c>
      <c r="AB6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49" s="70"/>
      <c r="AD649" s="86">
        <v>193</v>
      </c>
      <c r="AE649" s="86">
        <v>95</v>
      </c>
      <c r="AF649" s="86">
        <v>427</v>
      </c>
      <c r="AG649" s="86">
        <v>1903</v>
      </c>
      <c r="AH649" s="86"/>
      <c r="AI649" s="86" t="s">
        <v>7439</v>
      </c>
      <c r="AJ649" s="86" t="s">
        <v>8423</v>
      </c>
      <c r="AK649" s="86"/>
      <c r="AL649" s="86"/>
      <c r="AM649" s="89">
        <v>43150.348136574074</v>
      </c>
      <c r="AN649" s="86" t="s">
        <v>10559</v>
      </c>
      <c r="AO649" s="93" t="s">
        <v>11206</v>
      </c>
      <c r="AP649" s="86" t="s">
        <v>65</v>
      </c>
      <c r="AQ649" s="48"/>
      <c r="AR649" s="49"/>
      <c r="AS649" s="48"/>
      <c r="AT649" s="49"/>
      <c r="AU649" s="48"/>
      <c r="AV649" s="49"/>
      <c r="AW649" s="48"/>
      <c r="AX649" s="49"/>
      <c r="AY649" s="48"/>
      <c r="AZ649" s="2"/>
      <c r="BA649" s="3"/>
      <c r="BB649" s="3"/>
      <c r="BC649" s="3"/>
      <c r="BD649" s="3"/>
    </row>
    <row r="650" spans="1:56" x14ac:dyDescent="0.25">
      <c r="A650" s="62" t="s">
        <v>535</v>
      </c>
      <c r="B650" s="63"/>
      <c r="C650" s="63"/>
      <c r="D650" s="64"/>
      <c r="E650" s="66"/>
      <c r="F650" s="109" t="s">
        <v>9562</v>
      </c>
      <c r="G650" s="63"/>
      <c r="H650" s="67"/>
      <c r="I650" s="68"/>
      <c r="J650" s="68"/>
      <c r="K650" s="67" t="s">
        <v>12927</v>
      </c>
      <c r="L650" s="71"/>
      <c r="M650" s="72">
        <v>4766.43603515625</v>
      </c>
      <c r="N650" s="72">
        <v>4901.99462890625</v>
      </c>
      <c r="O650" s="73"/>
      <c r="P650" s="74"/>
      <c r="Q650" s="74"/>
      <c r="R650" s="98"/>
      <c r="S650" s="48">
        <v>0</v>
      </c>
      <c r="T650" s="48">
        <v>1</v>
      </c>
      <c r="U650" s="98"/>
      <c r="V650" s="50"/>
      <c r="W650" s="50"/>
      <c r="X650" s="50"/>
      <c r="Y650" s="50"/>
      <c r="Z650" s="49"/>
      <c r="AA650" s="69">
        <v>650</v>
      </c>
      <c r="AB6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50" s="70"/>
      <c r="AD650" s="86">
        <v>491</v>
      </c>
      <c r="AE650" s="86">
        <v>185</v>
      </c>
      <c r="AF650" s="86">
        <v>21208</v>
      </c>
      <c r="AG650" s="86">
        <v>24697</v>
      </c>
      <c r="AH650" s="86"/>
      <c r="AI650" s="86"/>
      <c r="AJ650" s="86" t="s">
        <v>8424</v>
      </c>
      <c r="AK650" s="86"/>
      <c r="AL650" s="86"/>
      <c r="AM650" s="89">
        <v>41586.393842592595</v>
      </c>
      <c r="AN650" s="86" t="s">
        <v>10559</v>
      </c>
      <c r="AO650" s="93" t="s">
        <v>11207</v>
      </c>
      <c r="AP650" s="86" t="s">
        <v>66</v>
      </c>
      <c r="AQ650" s="48">
        <v>0</v>
      </c>
      <c r="AR650" s="49">
        <v>0</v>
      </c>
      <c r="AS650" s="48">
        <v>0</v>
      </c>
      <c r="AT650" s="49">
        <v>0</v>
      </c>
      <c r="AU650" s="48">
        <v>0</v>
      </c>
      <c r="AV650" s="49">
        <v>0</v>
      </c>
      <c r="AW650" s="48">
        <v>29</v>
      </c>
      <c r="AX650" s="49">
        <v>100</v>
      </c>
      <c r="AY650" s="48">
        <v>29</v>
      </c>
      <c r="AZ650" s="2"/>
      <c r="BA650" s="3"/>
      <c r="BB650" s="3"/>
      <c r="BC650" s="3"/>
      <c r="BD650" s="3"/>
    </row>
    <row r="651" spans="1:56" x14ac:dyDescent="0.25">
      <c r="A651" s="62" t="s">
        <v>536</v>
      </c>
      <c r="B651" s="63"/>
      <c r="C651" s="63"/>
      <c r="D651" s="64"/>
      <c r="E651" s="66"/>
      <c r="F651" s="109" t="s">
        <v>9563</v>
      </c>
      <c r="G651" s="63"/>
      <c r="H651" s="67"/>
      <c r="I651" s="68"/>
      <c r="J651" s="68"/>
      <c r="K651" s="67" t="s">
        <v>12928</v>
      </c>
      <c r="L651" s="71"/>
      <c r="M651" s="72">
        <v>5110.2587890625</v>
      </c>
      <c r="N651" s="72">
        <v>5419.64990234375</v>
      </c>
      <c r="O651" s="73"/>
      <c r="P651" s="74"/>
      <c r="Q651" s="74"/>
      <c r="R651" s="98"/>
      <c r="S651" s="48">
        <v>0</v>
      </c>
      <c r="T651" s="48">
        <v>2</v>
      </c>
      <c r="U651" s="98"/>
      <c r="V651" s="50"/>
      <c r="W651" s="50"/>
      <c r="X651" s="50"/>
      <c r="Y651" s="50"/>
      <c r="Z651" s="49"/>
      <c r="AA651" s="69">
        <v>651</v>
      </c>
      <c r="AB6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51" s="70"/>
      <c r="AD651" s="86">
        <v>846</v>
      </c>
      <c r="AE651" s="86">
        <v>24</v>
      </c>
      <c r="AF651" s="86">
        <v>310</v>
      </c>
      <c r="AG651" s="86">
        <v>1375</v>
      </c>
      <c r="AH651" s="86"/>
      <c r="AI651" s="86" t="s">
        <v>7440</v>
      </c>
      <c r="AJ651" s="86"/>
      <c r="AK651" s="86"/>
      <c r="AL651" s="86"/>
      <c r="AM651" s="89">
        <v>42227.426817129628</v>
      </c>
      <c r="AN651" s="86" t="s">
        <v>10559</v>
      </c>
      <c r="AO651" s="93" t="s">
        <v>11208</v>
      </c>
      <c r="AP651" s="86" t="s">
        <v>66</v>
      </c>
      <c r="AQ651" s="48">
        <v>0</v>
      </c>
      <c r="AR651" s="49">
        <v>0</v>
      </c>
      <c r="AS651" s="48">
        <v>0</v>
      </c>
      <c r="AT651" s="49">
        <v>0</v>
      </c>
      <c r="AU651" s="48">
        <v>0</v>
      </c>
      <c r="AV651" s="49">
        <v>0</v>
      </c>
      <c r="AW651" s="48">
        <v>61</v>
      </c>
      <c r="AX651" s="49">
        <v>100</v>
      </c>
      <c r="AY651" s="48">
        <v>61</v>
      </c>
      <c r="AZ651" s="2"/>
      <c r="BA651" s="3"/>
      <c r="BB651" s="3"/>
      <c r="BC651" s="3"/>
      <c r="BD651" s="3"/>
    </row>
    <row r="652" spans="1:56" x14ac:dyDescent="0.25">
      <c r="A652" s="62" t="s">
        <v>537</v>
      </c>
      <c r="B652" s="63"/>
      <c r="C652" s="63"/>
      <c r="D652" s="64"/>
      <c r="E652" s="66"/>
      <c r="F652" s="109" t="s">
        <v>9564</v>
      </c>
      <c r="G652" s="63"/>
      <c r="H652" s="67"/>
      <c r="I652" s="68"/>
      <c r="J652" s="68"/>
      <c r="K652" s="67" t="s">
        <v>12929</v>
      </c>
      <c r="L652" s="71"/>
      <c r="M652" s="72">
        <v>3604.94677734375</v>
      </c>
      <c r="N652" s="72">
        <v>6004.9990234375</v>
      </c>
      <c r="O652" s="73"/>
      <c r="P652" s="74"/>
      <c r="Q652" s="74"/>
      <c r="R652" s="98"/>
      <c r="S652" s="48">
        <v>0</v>
      </c>
      <c r="T652" s="48">
        <v>1</v>
      </c>
      <c r="U652" s="98"/>
      <c r="V652" s="50"/>
      <c r="W652" s="50"/>
      <c r="X652" s="50"/>
      <c r="Y652" s="50"/>
      <c r="Z652" s="49"/>
      <c r="AA652" s="69">
        <v>652</v>
      </c>
      <c r="AB6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52" s="70"/>
      <c r="AD652" s="86">
        <v>9</v>
      </c>
      <c r="AE652" s="86">
        <v>0</v>
      </c>
      <c r="AF652" s="86">
        <v>34</v>
      </c>
      <c r="AG652" s="86">
        <v>10</v>
      </c>
      <c r="AH652" s="86"/>
      <c r="AI652" s="86"/>
      <c r="AJ652" s="86"/>
      <c r="AK652" s="86"/>
      <c r="AL652" s="86"/>
      <c r="AM652" s="89">
        <v>44061.408055555556</v>
      </c>
      <c r="AN652" s="86" t="s">
        <v>10559</v>
      </c>
      <c r="AO652" s="93" t="s">
        <v>11209</v>
      </c>
      <c r="AP652" s="86" t="s">
        <v>66</v>
      </c>
      <c r="AQ652" s="48">
        <v>0</v>
      </c>
      <c r="AR652" s="49">
        <v>0</v>
      </c>
      <c r="AS652" s="48">
        <v>0</v>
      </c>
      <c r="AT652" s="49">
        <v>0</v>
      </c>
      <c r="AU652" s="48">
        <v>0</v>
      </c>
      <c r="AV652" s="49">
        <v>0</v>
      </c>
      <c r="AW652" s="48">
        <v>15</v>
      </c>
      <c r="AX652" s="49">
        <v>100</v>
      </c>
      <c r="AY652" s="48">
        <v>15</v>
      </c>
      <c r="AZ652" s="2"/>
      <c r="BA652" s="3"/>
      <c r="BB652" s="3"/>
      <c r="BC652" s="3"/>
      <c r="BD652" s="3"/>
    </row>
    <row r="653" spans="1:56" x14ac:dyDescent="0.25">
      <c r="A653" s="62" t="s">
        <v>538</v>
      </c>
      <c r="B653" s="63"/>
      <c r="C653" s="63"/>
      <c r="D653" s="64"/>
      <c r="E653" s="66"/>
      <c r="F653" s="109" t="s">
        <v>9565</v>
      </c>
      <c r="G653" s="63"/>
      <c r="H653" s="67"/>
      <c r="I653" s="68"/>
      <c r="J653" s="68"/>
      <c r="K653" s="67" t="s">
        <v>12930</v>
      </c>
      <c r="L653" s="71"/>
      <c r="M653" s="72">
        <v>3014.27783203125</v>
      </c>
      <c r="N653" s="72">
        <v>5547.62353515625</v>
      </c>
      <c r="O653" s="73"/>
      <c r="P653" s="74"/>
      <c r="Q653" s="74"/>
      <c r="R653" s="98"/>
      <c r="S653" s="48">
        <v>0</v>
      </c>
      <c r="T653" s="48">
        <v>1</v>
      </c>
      <c r="U653" s="98"/>
      <c r="V653" s="50"/>
      <c r="W653" s="50"/>
      <c r="X653" s="50"/>
      <c r="Y653" s="50"/>
      <c r="Z653" s="49"/>
      <c r="AA653" s="69">
        <v>653</v>
      </c>
      <c r="AB6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53" s="70"/>
      <c r="AD653" s="86">
        <v>2</v>
      </c>
      <c r="AE653" s="86">
        <v>1</v>
      </c>
      <c r="AF653" s="86">
        <v>5</v>
      </c>
      <c r="AG653" s="86">
        <v>16</v>
      </c>
      <c r="AH653" s="86"/>
      <c r="AI653" s="86"/>
      <c r="AJ653" s="86"/>
      <c r="AK653" s="86"/>
      <c r="AL653" s="86"/>
      <c r="AM653" s="89">
        <v>44075.587442129632</v>
      </c>
      <c r="AN653" s="86" t="s">
        <v>10559</v>
      </c>
      <c r="AO653" s="93" t="s">
        <v>11210</v>
      </c>
      <c r="AP653" s="86" t="s">
        <v>66</v>
      </c>
      <c r="AQ653" s="48">
        <v>0</v>
      </c>
      <c r="AR653" s="49">
        <v>0</v>
      </c>
      <c r="AS653" s="48">
        <v>0</v>
      </c>
      <c r="AT653" s="49">
        <v>0</v>
      </c>
      <c r="AU653" s="48">
        <v>0</v>
      </c>
      <c r="AV653" s="49">
        <v>0</v>
      </c>
      <c r="AW653" s="48">
        <v>39</v>
      </c>
      <c r="AX653" s="49">
        <v>100</v>
      </c>
      <c r="AY653" s="48">
        <v>39</v>
      </c>
      <c r="AZ653" s="2"/>
      <c r="BA653" s="3"/>
      <c r="BB653" s="3"/>
      <c r="BC653" s="3"/>
      <c r="BD653" s="3"/>
    </row>
    <row r="654" spans="1:56" x14ac:dyDescent="0.25">
      <c r="A654" s="62" t="s">
        <v>539</v>
      </c>
      <c r="B654" s="63"/>
      <c r="C654" s="63"/>
      <c r="D654" s="64"/>
      <c r="E654" s="66"/>
      <c r="F654" s="109" t="s">
        <v>9566</v>
      </c>
      <c r="G654" s="63"/>
      <c r="H654" s="67"/>
      <c r="I654" s="68"/>
      <c r="J654" s="68"/>
      <c r="K654" s="67" t="s">
        <v>12931</v>
      </c>
      <c r="L654" s="71"/>
      <c r="M654" s="72">
        <v>6596.67333984375</v>
      </c>
      <c r="N654" s="72">
        <v>3472.248046875</v>
      </c>
      <c r="O654" s="73"/>
      <c r="P654" s="74"/>
      <c r="Q654" s="74"/>
      <c r="R654" s="98"/>
      <c r="S654" s="48">
        <v>0</v>
      </c>
      <c r="T654" s="48">
        <v>1</v>
      </c>
      <c r="U654" s="98"/>
      <c r="V654" s="50"/>
      <c r="W654" s="50"/>
      <c r="X654" s="50"/>
      <c r="Y654" s="50"/>
      <c r="Z654" s="49"/>
      <c r="AA654" s="69">
        <v>654</v>
      </c>
      <c r="AB6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54" s="70"/>
      <c r="AD654" s="86">
        <v>800</v>
      </c>
      <c r="AE654" s="86">
        <v>131</v>
      </c>
      <c r="AF654" s="86">
        <v>531</v>
      </c>
      <c r="AG654" s="86">
        <v>1342</v>
      </c>
      <c r="AH654" s="86"/>
      <c r="AI654" s="86" t="s">
        <v>7441</v>
      </c>
      <c r="AJ654" s="86"/>
      <c r="AK654" s="86"/>
      <c r="AL654" s="86"/>
      <c r="AM654" s="89">
        <v>43952.258842592593</v>
      </c>
      <c r="AN654" s="86" t="s">
        <v>10559</v>
      </c>
      <c r="AO654" s="93" t="s">
        <v>11211</v>
      </c>
      <c r="AP654" s="86" t="s">
        <v>66</v>
      </c>
      <c r="AQ654" s="48">
        <v>0</v>
      </c>
      <c r="AR654" s="49">
        <v>0</v>
      </c>
      <c r="AS654" s="48">
        <v>0</v>
      </c>
      <c r="AT654" s="49">
        <v>0</v>
      </c>
      <c r="AU654" s="48">
        <v>0</v>
      </c>
      <c r="AV654" s="49">
        <v>0</v>
      </c>
      <c r="AW654" s="48">
        <v>42</v>
      </c>
      <c r="AX654" s="49">
        <v>100</v>
      </c>
      <c r="AY654" s="48">
        <v>42</v>
      </c>
      <c r="AZ654" s="2"/>
      <c r="BA654" s="3"/>
      <c r="BB654" s="3"/>
      <c r="BC654" s="3"/>
      <c r="BD654" s="3"/>
    </row>
    <row r="655" spans="1:56" x14ac:dyDescent="0.25">
      <c r="A655" s="62" t="s">
        <v>540</v>
      </c>
      <c r="B655" s="63"/>
      <c r="C655" s="63"/>
      <c r="D655" s="64"/>
      <c r="E655" s="66"/>
      <c r="F655" s="109" t="s">
        <v>9567</v>
      </c>
      <c r="G655" s="63"/>
      <c r="H655" s="67"/>
      <c r="I655" s="68"/>
      <c r="J655" s="68"/>
      <c r="K655" s="67" t="s">
        <v>12932</v>
      </c>
      <c r="L655" s="71"/>
      <c r="M655" s="72">
        <v>5434.048828125</v>
      </c>
      <c r="N655" s="72">
        <v>4313.2392578125</v>
      </c>
      <c r="O655" s="73"/>
      <c r="P655" s="74"/>
      <c r="Q655" s="74"/>
      <c r="R655" s="98"/>
      <c r="S655" s="48">
        <v>0</v>
      </c>
      <c r="T655" s="48">
        <v>1</v>
      </c>
      <c r="U655" s="98"/>
      <c r="V655" s="50"/>
      <c r="W655" s="50"/>
      <c r="X655" s="50"/>
      <c r="Y655" s="50"/>
      <c r="Z655" s="49"/>
      <c r="AA655" s="69">
        <v>655</v>
      </c>
      <c r="AB6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55" s="70"/>
      <c r="AD655" s="86">
        <v>510</v>
      </c>
      <c r="AE655" s="86">
        <v>182</v>
      </c>
      <c r="AF655" s="86">
        <v>23998</v>
      </c>
      <c r="AG655" s="86">
        <v>89330</v>
      </c>
      <c r="AH655" s="86"/>
      <c r="AI655" s="86" t="s">
        <v>7442</v>
      </c>
      <c r="AJ655" s="86"/>
      <c r="AK655" s="86"/>
      <c r="AL655" s="86"/>
      <c r="AM655" s="89">
        <v>43609.005787037036</v>
      </c>
      <c r="AN655" s="86" t="s">
        <v>10559</v>
      </c>
      <c r="AO655" s="93" t="s">
        <v>11212</v>
      </c>
      <c r="AP655" s="86" t="s">
        <v>66</v>
      </c>
      <c r="AQ655" s="48">
        <v>0</v>
      </c>
      <c r="AR655" s="49">
        <v>0</v>
      </c>
      <c r="AS655" s="48">
        <v>0</v>
      </c>
      <c r="AT655" s="49">
        <v>0</v>
      </c>
      <c r="AU655" s="48">
        <v>0</v>
      </c>
      <c r="AV655" s="49">
        <v>0</v>
      </c>
      <c r="AW655" s="48">
        <v>16</v>
      </c>
      <c r="AX655" s="49">
        <v>100</v>
      </c>
      <c r="AY655" s="48">
        <v>16</v>
      </c>
      <c r="AZ655" s="2"/>
      <c r="BA655" s="3"/>
      <c r="BB655" s="3"/>
      <c r="BC655" s="3"/>
      <c r="BD655" s="3"/>
    </row>
    <row r="656" spans="1:56" x14ac:dyDescent="0.25">
      <c r="A656" s="62" t="s">
        <v>541</v>
      </c>
      <c r="B656" s="63"/>
      <c r="C656" s="63"/>
      <c r="D656" s="64"/>
      <c r="E656" s="66"/>
      <c r="F656" s="109" t="s">
        <v>9568</v>
      </c>
      <c r="G656" s="63"/>
      <c r="H656" s="67"/>
      <c r="I656" s="68"/>
      <c r="J656" s="68"/>
      <c r="K656" s="67" t="s">
        <v>12933</v>
      </c>
      <c r="L656" s="71"/>
      <c r="M656" s="72">
        <v>5918.19580078125</v>
      </c>
      <c r="N656" s="72">
        <v>4600.015625</v>
      </c>
      <c r="O656" s="73"/>
      <c r="P656" s="74"/>
      <c r="Q656" s="74"/>
      <c r="R656" s="98"/>
      <c r="S656" s="48">
        <v>0</v>
      </c>
      <c r="T656" s="48">
        <v>1</v>
      </c>
      <c r="U656" s="98"/>
      <c r="V656" s="50"/>
      <c r="W656" s="50"/>
      <c r="X656" s="50"/>
      <c r="Y656" s="50"/>
      <c r="Z656" s="49"/>
      <c r="AA656" s="69">
        <v>656</v>
      </c>
      <c r="AB6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56" s="70"/>
      <c r="AD656" s="86">
        <v>337</v>
      </c>
      <c r="AE656" s="86">
        <v>374</v>
      </c>
      <c r="AF656" s="86">
        <v>5535</v>
      </c>
      <c r="AG656" s="86">
        <v>5726</v>
      </c>
      <c r="AH656" s="86"/>
      <c r="AI656" s="86" t="s">
        <v>7443</v>
      </c>
      <c r="AJ656" s="86" t="s">
        <v>8425</v>
      </c>
      <c r="AK656" s="86"/>
      <c r="AL656" s="86"/>
      <c r="AM656" s="89">
        <v>44015.291689814818</v>
      </c>
      <c r="AN656" s="86" t="s">
        <v>10559</v>
      </c>
      <c r="AO656" s="93" t="s">
        <v>11213</v>
      </c>
      <c r="AP656" s="86" t="s">
        <v>66</v>
      </c>
      <c r="AQ656" s="48">
        <v>0</v>
      </c>
      <c r="AR656" s="49">
        <v>0</v>
      </c>
      <c r="AS656" s="48">
        <v>0</v>
      </c>
      <c r="AT656" s="49">
        <v>0</v>
      </c>
      <c r="AU656" s="48">
        <v>0</v>
      </c>
      <c r="AV656" s="49">
        <v>0</v>
      </c>
      <c r="AW656" s="48">
        <v>16</v>
      </c>
      <c r="AX656" s="49">
        <v>100</v>
      </c>
      <c r="AY656" s="48">
        <v>16</v>
      </c>
      <c r="AZ656" s="2"/>
      <c r="BA656" s="3"/>
      <c r="BB656" s="3"/>
      <c r="BC656" s="3"/>
      <c r="BD656" s="3"/>
    </row>
    <row r="657" spans="1:56" x14ac:dyDescent="0.25">
      <c r="A657" s="62" t="s">
        <v>542</v>
      </c>
      <c r="B657" s="63"/>
      <c r="C657" s="63"/>
      <c r="D657" s="64"/>
      <c r="E657" s="66"/>
      <c r="F657" s="109" t="s">
        <v>8949</v>
      </c>
      <c r="G657" s="63"/>
      <c r="H657" s="67"/>
      <c r="I657" s="68"/>
      <c r="J657" s="68"/>
      <c r="K657" s="67" t="s">
        <v>12934</v>
      </c>
      <c r="L657" s="71"/>
      <c r="M657" s="72">
        <v>5721.99462890625</v>
      </c>
      <c r="N657" s="72">
        <v>2594.161376953125</v>
      </c>
      <c r="O657" s="73"/>
      <c r="P657" s="74"/>
      <c r="Q657" s="74"/>
      <c r="R657" s="98"/>
      <c r="S657" s="48">
        <v>0</v>
      </c>
      <c r="T657" s="48">
        <v>1</v>
      </c>
      <c r="U657" s="98"/>
      <c r="V657" s="50"/>
      <c r="W657" s="50"/>
      <c r="X657" s="50"/>
      <c r="Y657" s="50"/>
      <c r="Z657" s="49"/>
      <c r="AA657" s="69">
        <v>657</v>
      </c>
      <c r="AB6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57" s="70"/>
      <c r="AD657" s="86">
        <v>127</v>
      </c>
      <c r="AE657" s="86">
        <v>11</v>
      </c>
      <c r="AF657" s="86">
        <v>2219</v>
      </c>
      <c r="AG657" s="86">
        <v>8710</v>
      </c>
      <c r="AH657" s="86"/>
      <c r="AI657" s="86"/>
      <c r="AJ657" s="86"/>
      <c r="AK657" s="86"/>
      <c r="AL657" s="86"/>
      <c r="AM657" s="89">
        <v>43562.551168981481</v>
      </c>
      <c r="AN657" s="86" t="s">
        <v>10559</v>
      </c>
      <c r="AO657" s="93" t="s">
        <v>11214</v>
      </c>
      <c r="AP657" s="86" t="s">
        <v>66</v>
      </c>
      <c r="AQ657" s="48">
        <v>0</v>
      </c>
      <c r="AR657" s="49">
        <v>0</v>
      </c>
      <c r="AS657" s="48">
        <v>0</v>
      </c>
      <c r="AT657" s="49">
        <v>0</v>
      </c>
      <c r="AU657" s="48">
        <v>0</v>
      </c>
      <c r="AV657" s="49">
        <v>0</v>
      </c>
      <c r="AW657" s="48">
        <v>14</v>
      </c>
      <c r="AX657" s="49">
        <v>100</v>
      </c>
      <c r="AY657" s="48">
        <v>14</v>
      </c>
      <c r="AZ657" s="2"/>
      <c r="BA657" s="3"/>
      <c r="BB657" s="3"/>
      <c r="BC657" s="3"/>
      <c r="BD657" s="3"/>
    </row>
    <row r="658" spans="1:56" x14ac:dyDescent="0.25">
      <c r="A658" s="62" t="s">
        <v>543</v>
      </c>
      <c r="B658" s="63"/>
      <c r="C658" s="63"/>
      <c r="D658" s="64"/>
      <c r="E658" s="66"/>
      <c r="F658" s="109" t="s">
        <v>9569</v>
      </c>
      <c r="G658" s="63"/>
      <c r="H658" s="67"/>
      <c r="I658" s="68"/>
      <c r="J658" s="68"/>
      <c r="K658" s="67" t="s">
        <v>12935</v>
      </c>
      <c r="L658" s="71"/>
      <c r="M658" s="72">
        <v>5768.09033203125</v>
      </c>
      <c r="N658" s="72">
        <v>2639.748046875</v>
      </c>
      <c r="O658" s="73"/>
      <c r="P658" s="74"/>
      <c r="Q658" s="74"/>
      <c r="R658" s="98"/>
      <c r="S658" s="48">
        <v>0</v>
      </c>
      <c r="T658" s="48">
        <v>1</v>
      </c>
      <c r="U658" s="98"/>
      <c r="V658" s="50"/>
      <c r="W658" s="50"/>
      <c r="X658" s="50"/>
      <c r="Y658" s="50"/>
      <c r="Z658" s="49"/>
      <c r="AA658" s="69">
        <v>658</v>
      </c>
      <c r="AB6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58" s="70"/>
      <c r="AD658" s="86">
        <v>1279</v>
      </c>
      <c r="AE658" s="86">
        <v>1160</v>
      </c>
      <c r="AF658" s="86">
        <v>6264</v>
      </c>
      <c r="AG658" s="86">
        <v>15130</v>
      </c>
      <c r="AH658" s="86"/>
      <c r="AI658" s="86" t="s">
        <v>7444</v>
      </c>
      <c r="AJ658" s="86" t="s">
        <v>8204</v>
      </c>
      <c r="AK658" s="86"/>
      <c r="AL658" s="86"/>
      <c r="AM658" s="89">
        <v>41311.668749999997</v>
      </c>
      <c r="AN658" s="86" t="s">
        <v>10559</v>
      </c>
      <c r="AO658" s="93" t="s">
        <v>11215</v>
      </c>
      <c r="AP658" s="86" t="s">
        <v>66</v>
      </c>
      <c r="AQ658" s="48">
        <v>0</v>
      </c>
      <c r="AR658" s="49">
        <v>0</v>
      </c>
      <c r="AS658" s="48">
        <v>0</v>
      </c>
      <c r="AT658" s="49">
        <v>0</v>
      </c>
      <c r="AU658" s="48">
        <v>0</v>
      </c>
      <c r="AV658" s="49">
        <v>0</v>
      </c>
      <c r="AW658" s="48">
        <v>14</v>
      </c>
      <c r="AX658" s="49">
        <v>100</v>
      </c>
      <c r="AY658" s="48">
        <v>14</v>
      </c>
      <c r="AZ658" s="2"/>
      <c r="BA658" s="3"/>
      <c r="BB658" s="3"/>
      <c r="BC658" s="3"/>
      <c r="BD658" s="3"/>
    </row>
    <row r="659" spans="1:56" x14ac:dyDescent="0.25">
      <c r="A659" s="62" t="s">
        <v>544</v>
      </c>
      <c r="B659" s="63"/>
      <c r="C659" s="63"/>
      <c r="D659" s="64"/>
      <c r="E659" s="66"/>
      <c r="F659" s="109" t="s">
        <v>9570</v>
      </c>
      <c r="G659" s="63"/>
      <c r="H659" s="67"/>
      <c r="I659" s="68"/>
      <c r="J659" s="68"/>
      <c r="K659" s="67" t="s">
        <v>12936</v>
      </c>
      <c r="L659" s="71"/>
      <c r="M659" s="72">
        <v>7568.98681640625</v>
      </c>
      <c r="N659" s="72">
        <v>4176.31640625</v>
      </c>
      <c r="O659" s="73"/>
      <c r="P659" s="74"/>
      <c r="Q659" s="74"/>
      <c r="R659" s="98"/>
      <c r="S659" s="48">
        <v>0</v>
      </c>
      <c r="T659" s="48">
        <v>1</v>
      </c>
      <c r="U659" s="98"/>
      <c r="V659" s="50"/>
      <c r="W659" s="50"/>
      <c r="X659" s="50"/>
      <c r="Y659" s="50"/>
      <c r="Z659" s="49"/>
      <c r="AA659" s="69">
        <v>659</v>
      </c>
      <c r="AB6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59" s="70"/>
      <c r="AD659" s="86">
        <v>1073</v>
      </c>
      <c r="AE659" s="86">
        <v>511</v>
      </c>
      <c r="AF659" s="86">
        <v>5674</v>
      </c>
      <c r="AG659" s="86">
        <v>18945</v>
      </c>
      <c r="AH659" s="86"/>
      <c r="AI659" s="86" t="s">
        <v>7445</v>
      </c>
      <c r="AJ659" s="86" t="s">
        <v>8426</v>
      </c>
      <c r="AK659" s="86"/>
      <c r="AL659" s="86"/>
      <c r="AM659" s="89">
        <v>43751.752268518518</v>
      </c>
      <c r="AN659" s="86" t="s">
        <v>10559</v>
      </c>
      <c r="AO659" s="93" t="s">
        <v>11216</v>
      </c>
      <c r="AP659" s="86" t="s">
        <v>66</v>
      </c>
      <c r="AQ659" s="48">
        <v>0</v>
      </c>
      <c r="AR659" s="49">
        <v>0</v>
      </c>
      <c r="AS659" s="48">
        <v>0</v>
      </c>
      <c r="AT659" s="49">
        <v>0</v>
      </c>
      <c r="AU659" s="48">
        <v>0</v>
      </c>
      <c r="AV659" s="49">
        <v>0</v>
      </c>
      <c r="AW659" s="48">
        <v>47</v>
      </c>
      <c r="AX659" s="49">
        <v>100</v>
      </c>
      <c r="AY659" s="48">
        <v>47</v>
      </c>
      <c r="AZ659" s="2"/>
      <c r="BA659" s="3"/>
      <c r="BB659" s="3"/>
      <c r="BC659" s="3"/>
      <c r="BD659" s="3"/>
    </row>
    <row r="660" spans="1:56" x14ac:dyDescent="0.25">
      <c r="A660" s="62" t="s">
        <v>545</v>
      </c>
      <c r="B660" s="63"/>
      <c r="C660" s="63"/>
      <c r="D660" s="64"/>
      <c r="E660" s="66"/>
      <c r="F660" s="109" t="s">
        <v>9571</v>
      </c>
      <c r="G660" s="63"/>
      <c r="H660" s="67"/>
      <c r="I660" s="68"/>
      <c r="J660" s="68"/>
      <c r="K660" s="67" t="s">
        <v>12937</v>
      </c>
      <c r="L660" s="71"/>
      <c r="M660" s="72">
        <v>5640.7744140625</v>
      </c>
      <c r="N660" s="72">
        <v>5180.48876953125</v>
      </c>
      <c r="O660" s="73"/>
      <c r="P660" s="74"/>
      <c r="Q660" s="74"/>
      <c r="R660" s="98"/>
      <c r="S660" s="48">
        <v>0</v>
      </c>
      <c r="T660" s="48">
        <v>1</v>
      </c>
      <c r="U660" s="98"/>
      <c r="V660" s="50"/>
      <c r="W660" s="50"/>
      <c r="X660" s="50"/>
      <c r="Y660" s="50"/>
      <c r="Z660" s="49"/>
      <c r="AA660" s="69">
        <v>660</v>
      </c>
      <c r="AB6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60" s="70"/>
      <c r="AD660" s="86">
        <v>55</v>
      </c>
      <c r="AE660" s="86">
        <v>2</v>
      </c>
      <c r="AF660" s="86">
        <v>112</v>
      </c>
      <c r="AG660" s="86">
        <v>68</v>
      </c>
      <c r="AH660" s="86"/>
      <c r="AI660" s="86"/>
      <c r="AJ660" s="86"/>
      <c r="AK660" s="86"/>
      <c r="AL660" s="86"/>
      <c r="AM660" s="89">
        <v>44075.248576388891</v>
      </c>
      <c r="AN660" s="86" t="s">
        <v>10559</v>
      </c>
      <c r="AO660" s="93" t="s">
        <v>11217</v>
      </c>
      <c r="AP660" s="86" t="s">
        <v>66</v>
      </c>
      <c r="AQ660" s="48">
        <v>0</v>
      </c>
      <c r="AR660" s="49">
        <v>0</v>
      </c>
      <c r="AS660" s="48">
        <v>0</v>
      </c>
      <c r="AT660" s="49">
        <v>0</v>
      </c>
      <c r="AU660" s="48">
        <v>0</v>
      </c>
      <c r="AV660" s="49">
        <v>0</v>
      </c>
      <c r="AW660" s="48">
        <v>59</v>
      </c>
      <c r="AX660" s="49">
        <v>100</v>
      </c>
      <c r="AY660" s="48">
        <v>59</v>
      </c>
      <c r="AZ660" s="2"/>
      <c r="BA660" s="3"/>
      <c r="BB660" s="3"/>
      <c r="BC660" s="3"/>
      <c r="BD660" s="3"/>
    </row>
    <row r="661" spans="1:56" x14ac:dyDescent="0.25">
      <c r="A661" s="62" t="s">
        <v>546</v>
      </c>
      <c r="B661" s="63"/>
      <c r="C661" s="63"/>
      <c r="D661" s="64"/>
      <c r="E661" s="66"/>
      <c r="F661" s="109" t="s">
        <v>9572</v>
      </c>
      <c r="G661" s="63"/>
      <c r="H661" s="67"/>
      <c r="I661" s="68"/>
      <c r="J661" s="68"/>
      <c r="K661" s="67" t="s">
        <v>12938</v>
      </c>
      <c r="L661" s="71"/>
      <c r="M661" s="72">
        <v>5544.458984375</v>
      </c>
      <c r="N661" s="72">
        <v>5840.04638671875</v>
      </c>
      <c r="O661" s="73"/>
      <c r="P661" s="74"/>
      <c r="Q661" s="74"/>
      <c r="R661" s="98"/>
      <c r="S661" s="48">
        <v>0</v>
      </c>
      <c r="T661" s="48">
        <v>1</v>
      </c>
      <c r="U661" s="98"/>
      <c r="V661" s="50"/>
      <c r="W661" s="50"/>
      <c r="X661" s="50"/>
      <c r="Y661" s="50"/>
      <c r="Z661" s="49"/>
      <c r="AA661" s="69">
        <v>661</v>
      </c>
      <c r="AB6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61" s="70"/>
      <c r="AD661" s="86">
        <v>180</v>
      </c>
      <c r="AE661" s="86">
        <v>49</v>
      </c>
      <c r="AF661" s="86">
        <v>220</v>
      </c>
      <c r="AG661" s="86">
        <v>358</v>
      </c>
      <c r="AH661" s="86"/>
      <c r="AI661" s="86" t="s">
        <v>7446</v>
      </c>
      <c r="AJ661" s="86" t="s">
        <v>8427</v>
      </c>
      <c r="AK661" s="86"/>
      <c r="AL661" s="86"/>
      <c r="AM661" s="89">
        <v>42607.421863425923</v>
      </c>
      <c r="AN661" s="86" t="s">
        <v>10559</v>
      </c>
      <c r="AO661" s="93" t="s">
        <v>11218</v>
      </c>
      <c r="AP661" s="86" t="s">
        <v>66</v>
      </c>
      <c r="AQ661" s="48">
        <v>0</v>
      </c>
      <c r="AR661" s="49">
        <v>0</v>
      </c>
      <c r="AS661" s="48">
        <v>0</v>
      </c>
      <c r="AT661" s="49">
        <v>0</v>
      </c>
      <c r="AU661" s="48">
        <v>0</v>
      </c>
      <c r="AV661" s="49">
        <v>0</v>
      </c>
      <c r="AW661" s="48">
        <v>16</v>
      </c>
      <c r="AX661" s="49">
        <v>100</v>
      </c>
      <c r="AY661" s="48">
        <v>16</v>
      </c>
      <c r="AZ661" s="2"/>
      <c r="BA661" s="3"/>
      <c r="BB661" s="3"/>
      <c r="BC661" s="3"/>
      <c r="BD661" s="3"/>
    </row>
    <row r="662" spans="1:56" x14ac:dyDescent="0.25">
      <c r="A662" s="62" t="s">
        <v>547</v>
      </c>
      <c r="B662" s="63"/>
      <c r="C662" s="63"/>
      <c r="D662" s="64"/>
      <c r="E662" s="66"/>
      <c r="F662" s="109" t="s">
        <v>9573</v>
      </c>
      <c r="G662" s="63"/>
      <c r="H662" s="67"/>
      <c r="I662" s="68"/>
      <c r="J662" s="68"/>
      <c r="K662" s="67" t="s">
        <v>12939</v>
      </c>
      <c r="L662" s="71"/>
      <c r="M662" s="72">
        <v>5134.9619140625</v>
      </c>
      <c r="N662" s="72">
        <v>7242.9248046875</v>
      </c>
      <c r="O662" s="73"/>
      <c r="P662" s="74"/>
      <c r="Q662" s="74"/>
      <c r="R662" s="98"/>
      <c r="S662" s="48">
        <v>0</v>
      </c>
      <c r="T662" s="48">
        <v>4</v>
      </c>
      <c r="U662" s="98"/>
      <c r="V662" s="50"/>
      <c r="W662" s="50"/>
      <c r="X662" s="50"/>
      <c r="Y662" s="50"/>
      <c r="Z662" s="49"/>
      <c r="AA662" s="69">
        <v>662</v>
      </c>
      <c r="AB6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62" s="70"/>
      <c r="AD662" s="86">
        <v>98</v>
      </c>
      <c r="AE662" s="86">
        <v>73</v>
      </c>
      <c r="AF662" s="86">
        <v>7448</v>
      </c>
      <c r="AG662" s="86">
        <v>366</v>
      </c>
      <c r="AH662" s="86"/>
      <c r="AI662" s="86"/>
      <c r="AJ662" s="86"/>
      <c r="AK662" s="86"/>
      <c r="AL662" s="86"/>
      <c r="AM662" s="89">
        <v>43997.637488425928</v>
      </c>
      <c r="AN662" s="86" t="s">
        <v>10559</v>
      </c>
      <c r="AO662" s="93" t="s">
        <v>11219</v>
      </c>
      <c r="AP662" s="86" t="s">
        <v>66</v>
      </c>
      <c r="AQ662" s="48">
        <v>0</v>
      </c>
      <c r="AR662" s="49">
        <v>0</v>
      </c>
      <c r="AS662" s="48">
        <v>0</v>
      </c>
      <c r="AT662" s="49">
        <v>0</v>
      </c>
      <c r="AU662" s="48">
        <v>0</v>
      </c>
      <c r="AV662" s="49">
        <v>0</v>
      </c>
      <c r="AW662" s="48">
        <v>131</v>
      </c>
      <c r="AX662" s="49">
        <v>100</v>
      </c>
      <c r="AY662" s="48">
        <v>131</v>
      </c>
      <c r="AZ662" s="2"/>
      <c r="BA662" s="3"/>
      <c r="BB662" s="3"/>
      <c r="BC662" s="3"/>
      <c r="BD662" s="3"/>
    </row>
    <row r="663" spans="1:56" x14ac:dyDescent="0.25">
      <c r="A663" s="62" t="s">
        <v>548</v>
      </c>
      <c r="B663" s="63"/>
      <c r="C663" s="63"/>
      <c r="D663" s="64"/>
      <c r="E663" s="66"/>
      <c r="F663" s="109" t="s">
        <v>9574</v>
      </c>
      <c r="G663" s="63"/>
      <c r="H663" s="67"/>
      <c r="I663" s="68"/>
      <c r="J663" s="68"/>
      <c r="K663" s="67" t="s">
        <v>12940</v>
      </c>
      <c r="L663" s="71"/>
      <c r="M663" s="72">
        <v>7315.654296875</v>
      </c>
      <c r="N663" s="72">
        <v>5205.177734375</v>
      </c>
      <c r="O663" s="73"/>
      <c r="P663" s="74"/>
      <c r="Q663" s="74"/>
      <c r="R663" s="98"/>
      <c r="S663" s="48">
        <v>0</v>
      </c>
      <c r="T663" s="48">
        <v>1</v>
      </c>
      <c r="U663" s="98"/>
      <c r="V663" s="50"/>
      <c r="W663" s="50"/>
      <c r="X663" s="50"/>
      <c r="Y663" s="50"/>
      <c r="Z663" s="49"/>
      <c r="AA663" s="69">
        <v>663</v>
      </c>
      <c r="AB6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63" s="70"/>
      <c r="AD663" s="86">
        <v>507</v>
      </c>
      <c r="AE663" s="86">
        <v>133</v>
      </c>
      <c r="AF663" s="86">
        <v>5963</v>
      </c>
      <c r="AG663" s="86">
        <v>13325</v>
      </c>
      <c r="AH663" s="86"/>
      <c r="AI663" s="86" t="s">
        <v>7447</v>
      </c>
      <c r="AJ663" s="86" t="s">
        <v>8218</v>
      </c>
      <c r="AK663" s="86"/>
      <c r="AL663" s="86"/>
      <c r="AM663" s="89">
        <v>40917.354305555556</v>
      </c>
      <c r="AN663" s="86" t="s">
        <v>10559</v>
      </c>
      <c r="AO663" s="93" t="s">
        <v>11220</v>
      </c>
      <c r="AP663" s="86" t="s">
        <v>66</v>
      </c>
      <c r="AQ663" s="48">
        <v>0</v>
      </c>
      <c r="AR663" s="49">
        <v>0</v>
      </c>
      <c r="AS663" s="48">
        <v>0</v>
      </c>
      <c r="AT663" s="49">
        <v>0</v>
      </c>
      <c r="AU663" s="48">
        <v>0</v>
      </c>
      <c r="AV663" s="49">
        <v>0</v>
      </c>
      <c r="AW663" s="48">
        <v>24</v>
      </c>
      <c r="AX663" s="49">
        <v>100</v>
      </c>
      <c r="AY663" s="48">
        <v>24</v>
      </c>
      <c r="AZ663" s="2"/>
      <c r="BA663" s="3"/>
      <c r="BB663" s="3"/>
      <c r="BC663" s="3"/>
      <c r="BD663" s="3"/>
    </row>
    <row r="664" spans="1:56" x14ac:dyDescent="0.25">
      <c r="A664" s="62" t="s">
        <v>549</v>
      </c>
      <c r="B664" s="63"/>
      <c r="C664" s="63"/>
      <c r="D664" s="64"/>
      <c r="E664" s="66"/>
      <c r="F664" s="109" t="s">
        <v>9575</v>
      </c>
      <c r="G664" s="63"/>
      <c r="H664" s="67"/>
      <c r="I664" s="68"/>
      <c r="J664" s="68"/>
      <c r="K664" s="67" t="s">
        <v>12941</v>
      </c>
      <c r="L664" s="71"/>
      <c r="M664" s="72">
        <v>5514.40673828125</v>
      </c>
      <c r="N664" s="72">
        <v>5665.220703125</v>
      </c>
      <c r="O664" s="73"/>
      <c r="P664" s="74"/>
      <c r="Q664" s="74"/>
      <c r="R664" s="98"/>
      <c r="S664" s="48">
        <v>0</v>
      </c>
      <c r="T664" s="48">
        <v>1</v>
      </c>
      <c r="U664" s="98"/>
      <c r="V664" s="50"/>
      <c r="W664" s="50"/>
      <c r="X664" s="50"/>
      <c r="Y664" s="50"/>
      <c r="Z664" s="49"/>
      <c r="AA664" s="69">
        <v>664</v>
      </c>
      <c r="AB6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64" s="70"/>
      <c r="AD664" s="86">
        <v>553</v>
      </c>
      <c r="AE664" s="86">
        <v>236</v>
      </c>
      <c r="AF664" s="86">
        <v>4110</v>
      </c>
      <c r="AG664" s="86">
        <v>16076</v>
      </c>
      <c r="AH664" s="86"/>
      <c r="AI664" s="86"/>
      <c r="AJ664" s="86"/>
      <c r="AK664" s="86"/>
      <c r="AL664" s="86"/>
      <c r="AM664" s="89">
        <v>43148.120729166665</v>
      </c>
      <c r="AN664" s="86" t="s">
        <v>10559</v>
      </c>
      <c r="AO664" s="93" t="s">
        <v>11221</v>
      </c>
      <c r="AP664" s="86" t="s">
        <v>66</v>
      </c>
      <c r="AQ664" s="48">
        <v>0</v>
      </c>
      <c r="AR664" s="49">
        <v>0</v>
      </c>
      <c r="AS664" s="48">
        <v>0</v>
      </c>
      <c r="AT664" s="49">
        <v>0</v>
      </c>
      <c r="AU664" s="48">
        <v>0</v>
      </c>
      <c r="AV664" s="49">
        <v>0</v>
      </c>
      <c r="AW664" s="48">
        <v>16</v>
      </c>
      <c r="AX664" s="49">
        <v>100</v>
      </c>
      <c r="AY664" s="48">
        <v>16</v>
      </c>
      <c r="AZ664" s="2"/>
      <c r="BA664" s="3"/>
      <c r="BB664" s="3"/>
      <c r="BC664" s="3"/>
      <c r="BD664" s="3"/>
    </row>
    <row r="665" spans="1:56" x14ac:dyDescent="0.25">
      <c r="A665" s="62" t="s">
        <v>550</v>
      </c>
      <c r="B665" s="63"/>
      <c r="C665" s="63"/>
      <c r="D665" s="64"/>
      <c r="E665" s="66"/>
      <c r="F665" s="109" t="s">
        <v>9576</v>
      </c>
      <c r="G665" s="63"/>
      <c r="H665" s="67"/>
      <c r="I665" s="68"/>
      <c r="J665" s="68"/>
      <c r="K665" s="67" t="s">
        <v>12942</v>
      </c>
      <c r="L665" s="71"/>
      <c r="M665" s="72">
        <v>4866.57080078125</v>
      </c>
      <c r="N665" s="72">
        <v>4851.619140625</v>
      </c>
      <c r="O665" s="73"/>
      <c r="P665" s="74"/>
      <c r="Q665" s="74"/>
      <c r="R665" s="98"/>
      <c r="S665" s="48">
        <v>0</v>
      </c>
      <c r="T665" s="48">
        <v>1</v>
      </c>
      <c r="U665" s="98"/>
      <c r="V665" s="50"/>
      <c r="W665" s="50"/>
      <c r="X665" s="50"/>
      <c r="Y665" s="50"/>
      <c r="Z665" s="49"/>
      <c r="AA665" s="69">
        <v>665</v>
      </c>
      <c r="AB6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65" s="70"/>
      <c r="AD665" s="86">
        <v>480</v>
      </c>
      <c r="AE665" s="86">
        <v>71</v>
      </c>
      <c r="AF665" s="86">
        <v>602</v>
      </c>
      <c r="AG665" s="86">
        <v>1650</v>
      </c>
      <c r="AH665" s="86"/>
      <c r="AI665" s="86" t="s">
        <v>7448</v>
      </c>
      <c r="AJ665" s="86" t="s">
        <v>8428</v>
      </c>
      <c r="AK665" s="86"/>
      <c r="AL665" s="86"/>
      <c r="AM665" s="89">
        <v>43541.50854166667</v>
      </c>
      <c r="AN665" s="86" t="s">
        <v>10559</v>
      </c>
      <c r="AO665" s="93" t="s">
        <v>11222</v>
      </c>
      <c r="AP665" s="86" t="s">
        <v>66</v>
      </c>
      <c r="AQ665" s="48">
        <v>0</v>
      </c>
      <c r="AR665" s="49">
        <v>0</v>
      </c>
      <c r="AS665" s="48">
        <v>0</v>
      </c>
      <c r="AT665" s="49">
        <v>0</v>
      </c>
      <c r="AU665" s="48">
        <v>0</v>
      </c>
      <c r="AV665" s="49">
        <v>0</v>
      </c>
      <c r="AW665" s="48">
        <v>16</v>
      </c>
      <c r="AX665" s="49">
        <v>100</v>
      </c>
      <c r="AY665" s="48">
        <v>16</v>
      </c>
      <c r="AZ665" s="2"/>
      <c r="BA665" s="3"/>
      <c r="BB665" s="3"/>
      <c r="BC665" s="3"/>
      <c r="BD665" s="3"/>
    </row>
    <row r="666" spans="1:56" x14ac:dyDescent="0.25">
      <c r="A666" s="62" t="s">
        <v>551</v>
      </c>
      <c r="B666" s="63"/>
      <c r="C666" s="63"/>
      <c r="D666" s="64"/>
      <c r="E666" s="66"/>
      <c r="F666" s="109" t="s">
        <v>9577</v>
      </c>
      <c r="G666" s="63"/>
      <c r="H666" s="67"/>
      <c r="I666" s="68"/>
      <c r="J666" s="68"/>
      <c r="K666" s="67" t="s">
        <v>12943</v>
      </c>
      <c r="L666" s="71"/>
      <c r="M666" s="72">
        <v>5139.06787109375</v>
      </c>
      <c r="N666" s="72">
        <v>5794.03955078125</v>
      </c>
      <c r="O666" s="73"/>
      <c r="P666" s="74"/>
      <c r="Q666" s="74"/>
      <c r="R666" s="98"/>
      <c r="S666" s="48">
        <v>0</v>
      </c>
      <c r="T666" s="48">
        <v>1</v>
      </c>
      <c r="U666" s="98"/>
      <c r="V666" s="50"/>
      <c r="W666" s="50"/>
      <c r="X666" s="50"/>
      <c r="Y666" s="50"/>
      <c r="Z666" s="49"/>
      <c r="AA666" s="69">
        <v>666</v>
      </c>
      <c r="AB6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66" s="70"/>
      <c r="AD666" s="86">
        <v>2174</v>
      </c>
      <c r="AE666" s="86">
        <v>13537</v>
      </c>
      <c r="AF666" s="86">
        <v>46707</v>
      </c>
      <c r="AG666" s="86">
        <v>18013</v>
      </c>
      <c r="AH666" s="86"/>
      <c r="AI666" s="86" t="s">
        <v>7449</v>
      </c>
      <c r="AJ666" s="86" t="s">
        <v>8429</v>
      </c>
      <c r="AK666" s="93" t="s">
        <v>8728</v>
      </c>
      <c r="AL666" s="86"/>
      <c r="AM666" s="89">
        <v>43375.113495370373</v>
      </c>
      <c r="AN666" s="86" t="s">
        <v>10559</v>
      </c>
      <c r="AO666" s="93" t="s">
        <v>11223</v>
      </c>
      <c r="AP666" s="86" t="s">
        <v>66</v>
      </c>
      <c r="AQ666" s="48">
        <v>0</v>
      </c>
      <c r="AR666" s="49">
        <v>0</v>
      </c>
      <c r="AS666" s="48">
        <v>0</v>
      </c>
      <c r="AT666" s="49">
        <v>0</v>
      </c>
      <c r="AU666" s="48">
        <v>0</v>
      </c>
      <c r="AV666" s="49">
        <v>0</v>
      </c>
      <c r="AW666" s="48">
        <v>75</v>
      </c>
      <c r="AX666" s="49">
        <v>100</v>
      </c>
      <c r="AY666" s="48">
        <v>75</v>
      </c>
      <c r="AZ666" s="2"/>
      <c r="BA666" s="3"/>
      <c r="BB666" s="3"/>
      <c r="BC666" s="3"/>
      <c r="BD666" s="3"/>
    </row>
    <row r="667" spans="1:56" x14ac:dyDescent="0.25">
      <c r="A667" s="62" t="s">
        <v>552</v>
      </c>
      <c r="B667" s="63"/>
      <c r="C667" s="63"/>
      <c r="D667" s="64"/>
      <c r="E667" s="66"/>
      <c r="F667" s="109" t="s">
        <v>9578</v>
      </c>
      <c r="G667" s="63"/>
      <c r="H667" s="67"/>
      <c r="I667" s="68"/>
      <c r="J667" s="68"/>
      <c r="K667" s="67" t="s">
        <v>12944</v>
      </c>
      <c r="L667" s="71"/>
      <c r="M667" s="72">
        <v>6515.9794921875</v>
      </c>
      <c r="N667" s="72">
        <v>8882.443359375</v>
      </c>
      <c r="O667" s="73"/>
      <c r="P667" s="74"/>
      <c r="Q667" s="74"/>
      <c r="R667" s="98"/>
      <c r="S667" s="48">
        <v>0</v>
      </c>
      <c r="T667" s="48">
        <v>2</v>
      </c>
      <c r="U667" s="98"/>
      <c r="V667" s="50"/>
      <c r="W667" s="50"/>
      <c r="X667" s="50"/>
      <c r="Y667" s="50"/>
      <c r="Z667" s="49"/>
      <c r="AA667" s="69">
        <v>667</v>
      </c>
      <c r="AB6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67" s="70"/>
      <c r="AD667" s="86">
        <v>488</v>
      </c>
      <c r="AE667" s="86">
        <v>473</v>
      </c>
      <c r="AF667" s="86">
        <v>35632</v>
      </c>
      <c r="AG667" s="86">
        <v>43264</v>
      </c>
      <c r="AH667" s="86"/>
      <c r="AI667" s="86" t="s">
        <v>7450</v>
      </c>
      <c r="AJ667" s="86"/>
      <c r="AK667" s="86"/>
      <c r="AL667" s="86"/>
      <c r="AM667" s="89">
        <v>43185.263067129628</v>
      </c>
      <c r="AN667" s="86" t="s">
        <v>10559</v>
      </c>
      <c r="AO667" s="93" t="s">
        <v>11224</v>
      </c>
      <c r="AP667" s="86" t="s">
        <v>66</v>
      </c>
      <c r="AQ667" s="48">
        <v>0</v>
      </c>
      <c r="AR667" s="49">
        <v>0</v>
      </c>
      <c r="AS667" s="48">
        <v>1</v>
      </c>
      <c r="AT667" s="49">
        <v>2.7777777777777777</v>
      </c>
      <c r="AU667" s="48">
        <v>0</v>
      </c>
      <c r="AV667" s="49">
        <v>0</v>
      </c>
      <c r="AW667" s="48">
        <v>35</v>
      </c>
      <c r="AX667" s="49">
        <v>97.222222222222229</v>
      </c>
      <c r="AY667" s="48">
        <v>36</v>
      </c>
      <c r="AZ667" s="2"/>
      <c r="BA667" s="3"/>
      <c r="BB667" s="3"/>
      <c r="BC667" s="3"/>
      <c r="BD667" s="3"/>
    </row>
    <row r="668" spans="1:56" x14ac:dyDescent="0.25">
      <c r="A668" s="62" t="s">
        <v>553</v>
      </c>
      <c r="B668" s="63"/>
      <c r="C668" s="63"/>
      <c r="D668" s="64"/>
      <c r="E668" s="66"/>
      <c r="F668" s="109" t="s">
        <v>9579</v>
      </c>
      <c r="G668" s="63"/>
      <c r="H668" s="67"/>
      <c r="I668" s="68"/>
      <c r="J668" s="68"/>
      <c r="K668" s="67" t="s">
        <v>12945</v>
      </c>
      <c r="L668" s="71"/>
      <c r="M668" s="72">
        <v>3862.947021484375</v>
      </c>
      <c r="N668" s="72">
        <v>6392.625</v>
      </c>
      <c r="O668" s="73"/>
      <c r="P668" s="74"/>
      <c r="Q668" s="74"/>
      <c r="R668" s="98"/>
      <c r="S668" s="48">
        <v>0</v>
      </c>
      <c r="T668" s="48">
        <v>1</v>
      </c>
      <c r="U668" s="98"/>
      <c r="V668" s="50"/>
      <c r="W668" s="50"/>
      <c r="X668" s="50"/>
      <c r="Y668" s="50"/>
      <c r="Z668" s="49"/>
      <c r="AA668" s="69">
        <v>668</v>
      </c>
      <c r="AB6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68" s="70"/>
      <c r="AD668" s="86">
        <v>208</v>
      </c>
      <c r="AE668" s="86">
        <v>52</v>
      </c>
      <c r="AF668" s="86">
        <v>3797</v>
      </c>
      <c r="AG668" s="86">
        <v>4880</v>
      </c>
      <c r="AH668" s="86"/>
      <c r="AI668" s="86" t="s">
        <v>7451</v>
      </c>
      <c r="AJ668" s="86" t="s">
        <v>8218</v>
      </c>
      <c r="AK668" s="86"/>
      <c r="AL668" s="86"/>
      <c r="AM668" s="89">
        <v>43839.430289351854</v>
      </c>
      <c r="AN668" s="86" t="s">
        <v>10559</v>
      </c>
      <c r="AO668" s="93" t="s">
        <v>11225</v>
      </c>
      <c r="AP668" s="86" t="s">
        <v>66</v>
      </c>
      <c r="AQ668" s="48">
        <v>0</v>
      </c>
      <c r="AR668" s="49">
        <v>0</v>
      </c>
      <c r="AS668" s="48">
        <v>0</v>
      </c>
      <c r="AT668" s="49">
        <v>0</v>
      </c>
      <c r="AU668" s="48">
        <v>0</v>
      </c>
      <c r="AV668" s="49">
        <v>0</v>
      </c>
      <c r="AW668" s="48">
        <v>22</v>
      </c>
      <c r="AX668" s="49">
        <v>100</v>
      </c>
      <c r="AY668" s="48">
        <v>22</v>
      </c>
      <c r="AZ668" s="2"/>
      <c r="BA668" s="3"/>
      <c r="BB668" s="3"/>
      <c r="BC668" s="3"/>
      <c r="BD668" s="3"/>
    </row>
    <row r="669" spans="1:56" x14ac:dyDescent="0.25">
      <c r="A669" s="62" t="s">
        <v>554</v>
      </c>
      <c r="B669" s="63"/>
      <c r="C669" s="63"/>
      <c r="D669" s="64"/>
      <c r="E669" s="66"/>
      <c r="F669" s="109" t="s">
        <v>9580</v>
      </c>
      <c r="G669" s="63"/>
      <c r="H669" s="67"/>
      <c r="I669" s="68"/>
      <c r="J669" s="68"/>
      <c r="K669" s="67" t="s">
        <v>12946</v>
      </c>
      <c r="L669" s="71"/>
      <c r="M669" s="72">
        <v>3970.193115234375</v>
      </c>
      <c r="N669" s="72">
        <v>6679.14111328125</v>
      </c>
      <c r="O669" s="73"/>
      <c r="P669" s="74"/>
      <c r="Q669" s="74"/>
      <c r="R669" s="98"/>
      <c r="S669" s="48">
        <v>0</v>
      </c>
      <c r="T669" s="48">
        <v>9</v>
      </c>
      <c r="U669" s="98"/>
      <c r="V669" s="50"/>
      <c r="W669" s="50"/>
      <c r="X669" s="50"/>
      <c r="Y669" s="50"/>
      <c r="Z669" s="49"/>
      <c r="AA669" s="69">
        <v>669</v>
      </c>
      <c r="AB6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69" s="70"/>
      <c r="AD669" s="86">
        <v>185</v>
      </c>
      <c r="AE669" s="86">
        <v>183</v>
      </c>
      <c r="AF669" s="86">
        <v>15008</v>
      </c>
      <c r="AG669" s="86">
        <v>16516</v>
      </c>
      <c r="AH669" s="86"/>
      <c r="AI669" s="86" t="s">
        <v>7452</v>
      </c>
      <c r="AJ669" s="86" t="s">
        <v>8430</v>
      </c>
      <c r="AK669" s="86"/>
      <c r="AL669" s="86"/>
      <c r="AM669" s="89">
        <v>41947.300671296296</v>
      </c>
      <c r="AN669" s="86" t="s">
        <v>10559</v>
      </c>
      <c r="AO669" s="93" t="s">
        <v>11226</v>
      </c>
      <c r="AP669" s="86" t="s">
        <v>66</v>
      </c>
      <c r="AQ669" s="48">
        <v>0</v>
      </c>
      <c r="AR669" s="49">
        <v>0</v>
      </c>
      <c r="AS669" s="48">
        <v>0</v>
      </c>
      <c r="AT669" s="49">
        <v>0</v>
      </c>
      <c r="AU669" s="48">
        <v>0</v>
      </c>
      <c r="AV669" s="49">
        <v>0</v>
      </c>
      <c r="AW669" s="48">
        <v>569</v>
      </c>
      <c r="AX669" s="49">
        <v>100</v>
      </c>
      <c r="AY669" s="48">
        <v>569</v>
      </c>
      <c r="AZ669" s="2"/>
      <c r="BA669" s="3"/>
      <c r="BB669" s="3"/>
      <c r="BC669" s="3"/>
      <c r="BD669" s="3"/>
    </row>
    <row r="670" spans="1:56" x14ac:dyDescent="0.25">
      <c r="A670" s="62" t="s">
        <v>1630</v>
      </c>
      <c r="B670" s="63"/>
      <c r="C670" s="63"/>
      <c r="D670" s="64"/>
      <c r="E670" s="66"/>
      <c r="F670" s="109" t="s">
        <v>9581</v>
      </c>
      <c r="G670" s="63"/>
      <c r="H670" s="67"/>
      <c r="I670" s="68"/>
      <c r="J670" s="68"/>
      <c r="K670" s="67" t="s">
        <v>12947</v>
      </c>
      <c r="L670" s="71"/>
      <c r="M670" s="72">
        <v>3563.974609375</v>
      </c>
      <c r="N670" s="72">
        <v>7544.89697265625</v>
      </c>
      <c r="O670" s="73"/>
      <c r="P670" s="74"/>
      <c r="Q670" s="74"/>
      <c r="R670" s="98"/>
      <c r="S670" s="48">
        <v>1</v>
      </c>
      <c r="T670" s="48">
        <v>0</v>
      </c>
      <c r="U670" s="98"/>
      <c r="V670" s="50"/>
      <c r="W670" s="50"/>
      <c r="X670" s="50"/>
      <c r="Y670" s="50"/>
      <c r="Z670" s="49"/>
      <c r="AA670" s="69">
        <v>670</v>
      </c>
      <c r="AB6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70" s="70"/>
      <c r="AD670" s="86">
        <v>8</v>
      </c>
      <c r="AE670" s="86">
        <v>3550</v>
      </c>
      <c r="AF670" s="86">
        <v>42227</v>
      </c>
      <c r="AG670" s="86">
        <v>78</v>
      </c>
      <c r="AH670" s="86"/>
      <c r="AI670" s="86" t="s">
        <v>7453</v>
      </c>
      <c r="AJ670" s="86" t="s">
        <v>8431</v>
      </c>
      <c r="AK670" s="93" t="s">
        <v>8817</v>
      </c>
      <c r="AL670" s="86"/>
      <c r="AM670" s="89">
        <v>42947.575254629628</v>
      </c>
      <c r="AN670" s="86" t="s">
        <v>10559</v>
      </c>
      <c r="AO670" s="93" t="s">
        <v>11227</v>
      </c>
      <c r="AP670" s="86" t="s">
        <v>65</v>
      </c>
      <c r="AQ670" s="48"/>
      <c r="AR670" s="49"/>
      <c r="AS670" s="48"/>
      <c r="AT670" s="49"/>
      <c r="AU670" s="48"/>
      <c r="AV670" s="49"/>
      <c r="AW670" s="48"/>
      <c r="AX670" s="49"/>
      <c r="AY670" s="48"/>
      <c r="AZ670" s="2"/>
      <c r="BA670" s="3"/>
      <c r="BB670" s="3"/>
      <c r="BC670" s="3"/>
      <c r="BD670" s="3"/>
    </row>
    <row r="671" spans="1:56" x14ac:dyDescent="0.25">
      <c r="A671" s="62" t="s">
        <v>1631</v>
      </c>
      <c r="B671" s="63"/>
      <c r="C671" s="63"/>
      <c r="D671" s="64"/>
      <c r="E671" s="66"/>
      <c r="F671" s="109" t="s">
        <v>9582</v>
      </c>
      <c r="G671" s="63"/>
      <c r="H671" s="67"/>
      <c r="I671" s="68"/>
      <c r="J671" s="68"/>
      <c r="K671" s="67" t="s">
        <v>12948</v>
      </c>
      <c r="L671" s="71"/>
      <c r="M671" s="72">
        <v>3647.212158203125</v>
      </c>
      <c r="N671" s="72">
        <v>7660.4365234375</v>
      </c>
      <c r="O671" s="73"/>
      <c r="P671" s="74"/>
      <c r="Q671" s="74"/>
      <c r="R671" s="98"/>
      <c r="S671" s="48">
        <v>1</v>
      </c>
      <c r="T671" s="48">
        <v>0</v>
      </c>
      <c r="U671" s="98"/>
      <c r="V671" s="50"/>
      <c r="W671" s="50"/>
      <c r="X671" s="50"/>
      <c r="Y671" s="50"/>
      <c r="Z671" s="49"/>
      <c r="AA671" s="69">
        <v>671</v>
      </c>
      <c r="AB6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71" s="70"/>
      <c r="AD671" s="86">
        <v>725</v>
      </c>
      <c r="AE671" s="86">
        <v>286</v>
      </c>
      <c r="AF671" s="86">
        <v>2132</v>
      </c>
      <c r="AG671" s="86">
        <v>113</v>
      </c>
      <c r="AH671" s="86"/>
      <c r="AI671" s="86" t="s">
        <v>7454</v>
      </c>
      <c r="AJ671" s="86" t="s">
        <v>8432</v>
      </c>
      <c r="AK671" s="93" t="s">
        <v>8818</v>
      </c>
      <c r="AL671" s="86"/>
      <c r="AM671" s="89">
        <v>43054.404166666667</v>
      </c>
      <c r="AN671" s="86" t="s">
        <v>10559</v>
      </c>
      <c r="AO671" s="93" t="s">
        <v>11228</v>
      </c>
      <c r="AP671" s="86" t="s">
        <v>65</v>
      </c>
      <c r="AQ671" s="48"/>
      <c r="AR671" s="49"/>
      <c r="AS671" s="48"/>
      <c r="AT671" s="49"/>
      <c r="AU671" s="48"/>
      <c r="AV671" s="49"/>
      <c r="AW671" s="48"/>
      <c r="AX671" s="49"/>
      <c r="AY671" s="48"/>
      <c r="AZ671" s="2"/>
      <c r="BA671" s="3"/>
      <c r="BB671" s="3"/>
      <c r="BC671" s="3"/>
      <c r="BD671" s="3"/>
    </row>
    <row r="672" spans="1:56" x14ac:dyDescent="0.25">
      <c r="A672" s="62" t="s">
        <v>555</v>
      </c>
      <c r="B672" s="63"/>
      <c r="C672" s="63"/>
      <c r="D672" s="64"/>
      <c r="E672" s="66"/>
      <c r="F672" s="109" t="s">
        <v>9583</v>
      </c>
      <c r="G672" s="63"/>
      <c r="H672" s="67"/>
      <c r="I672" s="68"/>
      <c r="J672" s="68"/>
      <c r="K672" s="67" t="s">
        <v>12949</v>
      </c>
      <c r="L672" s="71"/>
      <c r="M672" s="72">
        <v>5671.8486328125</v>
      </c>
      <c r="N672" s="72">
        <v>5693.599609375</v>
      </c>
      <c r="O672" s="73"/>
      <c r="P672" s="74"/>
      <c r="Q672" s="74"/>
      <c r="R672" s="98"/>
      <c r="S672" s="48">
        <v>0</v>
      </c>
      <c r="T672" s="48">
        <v>1</v>
      </c>
      <c r="U672" s="98"/>
      <c r="V672" s="50"/>
      <c r="W672" s="50"/>
      <c r="X672" s="50"/>
      <c r="Y672" s="50"/>
      <c r="Z672" s="49"/>
      <c r="AA672" s="69">
        <v>672</v>
      </c>
      <c r="AB6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72" s="70"/>
      <c r="AD672" s="86">
        <v>14</v>
      </c>
      <c r="AE672" s="86">
        <v>1</v>
      </c>
      <c r="AF672" s="86">
        <v>41</v>
      </c>
      <c r="AG672" s="86">
        <v>34</v>
      </c>
      <c r="AH672" s="86"/>
      <c r="AI672" s="86" t="s">
        <v>7335</v>
      </c>
      <c r="AJ672" s="86"/>
      <c r="AK672" s="86"/>
      <c r="AL672" s="86"/>
      <c r="AM672" s="89">
        <v>44078.610023148147</v>
      </c>
      <c r="AN672" s="86" t="s">
        <v>10559</v>
      </c>
      <c r="AO672" s="93" t="s">
        <v>11229</v>
      </c>
      <c r="AP672" s="86" t="s">
        <v>66</v>
      </c>
      <c r="AQ672" s="48">
        <v>0</v>
      </c>
      <c r="AR672" s="49">
        <v>0</v>
      </c>
      <c r="AS672" s="48">
        <v>0</v>
      </c>
      <c r="AT672" s="49">
        <v>0</v>
      </c>
      <c r="AU672" s="48">
        <v>0</v>
      </c>
      <c r="AV672" s="49">
        <v>0</v>
      </c>
      <c r="AW672" s="48">
        <v>26</v>
      </c>
      <c r="AX672" s="49">
        <v>100</v>
      </c>
      <c r="AY672" s="48">
        <v>26</v>
      </c>
      <c r="AZ672" s="2"/>
      <c r="BA672" s="3"/>
      <c r="BB672" s="3"/>
      <c r="BC672" s="3"/>
      <c r="BD672" s="3"/>
    </row>
    <row r="673" spans="1:56" x14ac:dyDescent="0.25">
      <c r="A673" s="62" t="s">
        <v>556</v>
      </c>
      <c r="B673" s="63"/>
      <c r="C673" s="63"/>
      <c r="D673" s="64"/>
      <c r="E673" s="66"/>
      <c r="F673" s="109" t="s">
        <v>9584</v>
      </c>
      <c r="G673" s="63"/>
      <c r="H673" s="67"/>
      <c r="I673" s="68"/>
      <c r="J673" s="68"/>
      <c r="K673" s="67" t="s">
        <v>12950</v>
      </c>
      <c r="L673" s="71"/>
      <c r="M673" s="72">
        <v>5289.390625</v>
      </c>
      <c r="N673" s="72">
        <v>5883.3642578125</v>
      </c>
      <c r="O673" s="73"/>
      <c r="P673" s="74"/>
      <c r="Q673" s="74"/>
      <c r="R673" s="98"/>
      <c r="S673" s="48">
        <v>0</v>
      </c>
      <c r="T673" s="48">
        <v>1</v>
      </c>
      <c r="U673" s="98"/>
      <c r="V673" s="50"/>
      <c r="W673" s="50"/>
      <c r="X673" s="50"/>
      <c r="Y673" s="50"/>
      <c r="Z673" s="49"/>
      <c r="AA673" s="69">
        <v>673</v>
      </c>
      <c r="AB6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73" s="70"/>
      <c r="AD673" s="86">
        <v>325</v>
      </c>
      <c r="AE673" s="86">
        <v>80</v>
      </c>
      <c r="AF673" s="86">
        <v>19477</v>
      </c>
      <c r="AG673" s="86">
        <v>28786</v>
      </c>
      <c r="AH673" s="86"/>
      <c r="AI673" s="86" t="s">
        <v>7455</v>
      </c>
      <c r="AJ673" s="86"/>
      <c r="AK673" s="86"/>
      <c r="AL673" s="86"/>
      <c r="AM673" s="89">
        <v>43885.763194444444</v>
      </c>
      <c r="AN673" s="86" t="s">
        <v>10559</v>
      </c>
      <c r="AO673" s="93" t="s">
        <v>11230</v>
      </c>
      <c r="AP673" s="86" t="s">
        <v>66</v>
      </c>
      <c r="AQ673" s="48">
        <v>0</v>
      </c>
      <c r="AR673" s="49">
        <v>0</v>
      </c>
      <c r="AS673" s="48">
        <v>0</v>
      </c>
      <c r="AT673" s="49">
        <v>0</v>
      </c>
      <c r="AU673" s="48">
        <v>0</v>
      </c>
      <c r="AV673" s="49">
        <v>0</v>
      </c>
      <c r="AW673" s="48">
        <v>29</v>
      </c>
      <c r="AX673" s="49">
        <v>100</v>
      </c>
      <c r="AY673" s="48">
        <v>29</v>
      </c>
      <c r="AZ673" s="2"/>
      <c r="BA673" s="3"/>
      <c r="BB673" s="3"/>
      <c r="BC673" s="3"/>
      <c r="BD673" s="3"/>
    </row>
    <row r="674" spans="1:56" x14ac:dyDescent="0.25">
      <c r="A674" s="62" t="s">
        <v>557</v>
      </c>
      <c r="B674" s="63"/>
      <c r="C674" s="63"/>
      <c r="D674" s="64"/>
      <c r="E674" s="66"/>
      <c r="F674" s="109" t="s">
        <v>9585</v>
      </c>
      <c r="G674" s="63"/>
      <c r="H674" s="67"/>
      <c r="I674" s="68"/>
      <c r="J674" s="68"/>
      <c r="K674" s="67" t="s">
        <v>12951</v>
      </c>
      <c r="L674" s="71"/>
      <c r="M674" s="72">
        <v>3362.0126953125</v>
      </c>
      <c r="N674" s="72">
        <v>3987.01416015625</v>
      </c>
      <c r="O674" s="73"/>
      <c r="P674" s="74"/>
      <c r="Q674" s="74"/>
      <c r="R674" s="98"/>
      <c r="S674" s="48">
        <v>0</v>
      </c>
      <c r="T674" s="48">
        <v>1</v>
      </c>
      <c r="U674" s="98"/>
      <c r="V674" s="50"/>
      <c r="W674" s="50"/>
      <c r="X674" s="50"/>
      <c r="Y674" s="50"/>
      <c r="Z674" s="49"/>
      <c r="AA674" s="69">
        <v>674</v>
      </c>
      <c r="AB6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74" s="70"/>
      <c r="AD674" s="86">
        <v>11</v>
      </c>
      <c r="AE674" s="86">
        <v>1</v>
      </c>
      <c r="AF674" s="86">
        <v>11</v>
      </c>
      <c r="AG674" s="86">
        <v>4</v>
      </c>
      <c r="AH674" s="86"/>
      <c r="AI674" s="86" t="s">
        <v>7456</v>
      </c>
      <c r="AJ674" s="86"/>
      <c r="AK674" s="86"/>
      <c r="AL674" s="86"/>
      <c r="AM674" s="89">
        <v>44075.244803240741</v>
      </c>
      <c r="AN674" s="86" t="s">
        <v>10559</v>
      </c>
      <c r="AO674" s="93" t="s">
        <v>11231</v>
      </c>
      <c r="AP674" s="86" t="s">
        <v>66</v>
      </c>
      <c r="AQ674" s="48">
        <v>0</v>
      </c>
      <c r="AR674" s="49">
        <v>0</v>
      </c>
      <c r="AS674" s="48">
        <v>0</v>
      </c>
      <c r="AT674" s="49">
        <v>0</v>
      </c>
      <c r="AU674" s="48">
        <v>0</v>
      </c>
      <c r="AV674" s="49">
        <v>0</v>
      </c>
      <c r="AW674" s="48">
        <v>39</v>
      </c>
      <c r="AX674" s="49">
        <v>100</v>
      </c>
      <c r="AY674" s="48">
        <v>39</v>
      </c>
      <c r="AZ674" s="2"/>
      <c r="BA674" s="3"/>
      <c r="BB674" s="3"/>
      <c r="BC674" s="3"/>
      <c r="BD674" s="3"/>
    </row>
    <row r="675" spans="1:56" x14ac:dyDescent="0.25">
      <c r="A675" s="62" t="s">
        <v>558</v>
      </c>
      <c r="B675" s="63"/>
      <c r="C675" s="63"/>
      <c r="D675" s="64"/>
      <c r="E675" s="66"/>
      <c r="F675" s="109" t="s">
        <v>9586</v>
      </c>
      <c r="G675" s="63"/>
      <c r="H675" s="67"/>
      <c r="I675" s="68"/>
      <c r="J675" s="68"/>
      <c r="K675" s="67" t="s">
        <v>12952</v>
      </c>
      <c r="L675" s="71"/>
      <c r="M675" s="72">
        <v>2003.49169921875</v>
      </c>
      <c r="N675" s="72">
        <v>4107.78271484375</v>
      </c>
      <c r="O675" s="73"/>
      <c r="P675" s="74"/>
      <c r="Q675" s="74"/>
      <c r="R675" s="98"/>
      <c r="S675" s="48">
        <v>0</v>
      </c>
      <c r="T675" s="48">
        <v>1</v>
      </c>
      <c r="U675" s="98"/>
      <c r="V675" s="50"/>
      <c r="W675" s="50"/>
      <c r="X675" s="50"/>
      <c r="Y675" s="50"/>
      <c r="Z675" s="49"/>
      <c r="AA675" s="69">
        <v>675</v>
      </c>
      <c r="AB6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75" s="70"/>
      <c r="AD675" s="86">
        <v>28</v>
      </c>
      <c r="AE675" s="86">
        <v>3</v>
      </c>
      <c r="AF675" s="86">
        <v>9</v>
      </c>
      <c r="AG675" s="86">
        <v>21</v>
      </c>
      <c r="AH675" s="86"/>
      <c r="AI675" s="86"/>
      <c r="AJ675" s="86"/>
      <c r="AK675" s="86"/>
      <c r="AL675" s="86"/>
      <c r="AM675" s="89">
        <v>44079.686203703706</v>
      </c>
      <c r="AN675" s="86" t="s">
        <v>10559</v>
      </c>
      <c r="AO675" s="93" t="s">
        <v>11232</v>
      </c>
      <c r="AP675" s="86" t="s">
        <v>66</v>
      </c>
      <c r="AQ675" s="48">
        <v>0</v>
      </c>
      <c r="AR675" s="49">
        <v>0</v>
      </c>
      <c r="AS675" s="48">
        <v>0</v>
      </c>
      <c r="AT675" s="49">
        <v>0</v>
      </c>
      <c r="AU675" s="48">
        <v>0</v>
      </c>
      <c r="AV675" s="49">
        <v>0</v>
      </c>
      <c r="AW675" s="48">
        <v>38</v>
      </c>
      <c r="AX675" s="49">
        <v>100</v>
      </c>
      <c r="AY675" s="48">
        <v>38</v>
      </c>
      <c r="AZ675" s="2"/>
      <c r="BA675" s="3"/>
      <c r="BB675" s="3"/>
      <c r="BC675" s="3"/>
      <c r="BD675" s="3"/>
    </row>
    <row r="676" spans="1:56" x14ac:dyDescent="0.25">
      <c r="A676" s="62" t="s">
        <v>559</v>
      </c>
      <c r="B676" s="63"/>
      <c r="C676" s="63"/>
      <c r="D676" s="64"/>
      <c r="E676" s="66"/>
      <c r="F676" s="109" t="s">
        <v>9587</v>
      </c>
      <c r="G676" s="63"/>
      <c r="H676" s="67"/>
      <c r="I676" s="68"/>
      <c r="J676" s="68"/>
      <c r="K676" s="67" t="s">
        <v>12953</v>
      </c>
      <c r="L676" s="71"/>
      <c r="M676" s="72">
        <v>3674.029052734375</v>
      </c>
      <c r="N676" s="72">
        <v>6346.30712890625</v>
      </c>
      <c r="O676" s="73"/>
      <c r="P676" s="74"/>
      <c r="Q676" s="74"/>
      <c r="R676" s="98"/>
      <c r="S676" s="48">
        <v>0</v>
      </c>
      <c r="T676" s="48">
        <v>1</v>
      </c>
      <c r="U676" s="98"/>
      <c r="V676" s="50"/>
      <c r="W676" s="50"/>
      <c r="X676" s="50"/>
      <c r="Y676" s="50"/>
      <c r="Z676" s="49"/>
      <c r="AA676" s="69">
        <v>676</v>
      </c>
      <c r="AB6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76" s="70"/>
      <c r="AD676" s="86">
        <v>38</v>
      </c>
      <c r="AE676" s="86">
        <v>4</v>
      </c>
      <c r="AF676" s="86">
        <v>353</v>
      </c>
      <c r="AG676" s="86">
        <v>4</v>
      </c>
      <c r="AH676" s="86"/>
      <c r="AI676" s="86"/>
      <c r="AJ676" s="86"/>
      <c r="AK676" s="86"/>
      <c r="AL676" s="86"/>
      <c r="AM676" s="89">
        <v>44075.335312499999</v>
      </c>
      <c r="AN676" s="86" t="s">
        <v>10559</v>
      </c>
      <c r="AO676" s="93" t="s">
        <v>11233</v>
      </c>
      <c r="AP676" s="86" t="s">
        <v>66</v>
      </c>
      <c r="AQ676" s="48">
        <v>0</v>
      </c>
      <c r="AR676" s="49">
        <v>0</v>
      </c>
      <c r="AS676" s="48">
        <v>0</v>
      </c>
      <c r="AT676" s="49">
        <v>0</v>
      </c>
      <c r="AU676" s="48">
        <v>0</v>
      </c>
      <c r="AV676" s="49">
        <v>0</v>
      </c>
      <c r="AW676" s="48">
        <v>7</v>
      </c>
      <c r="AX676" s="49">
        <v>100</v>
      </c>
      <c r="AY676" s="48">
        <v>7</v>
      </c>
      <c r="AZ676" s="2"/>
      <c r="BA676" s="3"/>
      <c r="BB676" s="3"/>
      <c r="BC676" s="3"/>
      <c r="BD676" s="3"/>
    </row>
    <row r="677" spans="1:56" x14ac:dyDescent="0.25">
      <c r="A677" s="62" t="s">
        <v>560</v>
      </c>
      <c r="B677" s="63"/>
      <c r="C677" s="63"/>
      <c r="D677" s="64"/>
      <c r="E677" s="66"/>
      <c r="F677" s="109" t="s">
        <v>9588</v>
      </c>
      <c r="G677" s="63"/>
      <c r="H677" s="67"/>
      <c r="I677" s="68"/>
      <c r="J677" s="68"/>
      <c r="K677" s="67" t="s">
        <v>12954</v>
      </c>
      <c r="L677" s="71"/>
      <c r="M677" s="72">
        <v>3762.2021484375</v>
      </c>
      <c r="N677" s="72">
        <v>6351.9736328125</v>
      </c>
      <c r="O677" s="73"/>
      <c r="P677" s="74"/>
      <c r="Q677" s="74"/>
      <c r="R677" s="98"/>
      <c r="S677" s="48">
        <v>0</v>
      </c>
      <c r="T677" s="48">
        <v>1</v>
      </c>
      <c r="U677" s="98"/>
      <c r="V677" s="50"/>
      <c r="W677" s="50"/>
      <c r="X677" s="50"/>
      <c r="Y677" s="50"/>
      <c r="Z677" s="49"/>
      <c r="AA677" s="69">
        <v>677</v>
      </c>
      <c r="AB6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77" s="70"/>
      <c r="AD677" s="86">
        <v>25</v>
      </c>
      <c r="AE677" s="86">
        <v>13</v>
      </c>
      <c r="AF677" s="86">
        <v>235</v>
      </c>
      <c r="AG677" s="86">
        <v>10</v>
      </c>
      <c r="AH677" s="86"/>
      <c r="AI677" s="86" t="s">
        <v>7457</v>
      </c>
      <c r="AJ677" s="86" t="s">
        <v>8211</v>
      </c>
      <c r="AK677" s="86"/>
      <c r="AL677" s="86"/>
      <c r="AM677" s="89">
        <v>44075.70511574074</v>
      </c>
      <c r="AN677" s="86" t="s">
        <v>10559</v>
      </c>
      <c r="AO677" s="93" t="s">
        <v>11234</v>
      </c>
      <c r="AP677" s="86" t="s">
        <v>66</v>
      </c>
      <c r="AQ677" s="48">
        <v>0</v>
      </c>
      <c r="AR677" s="49">
        <v>0</v>
      </c>
      <c r="AS677" s="48">
        <v>0</v>
      </c>
      <c r="AT677" s="49">
        <v>0</v>
      </c>
      <c r="AU677" s="48">
        <v>0</v>
      </c>
      <c r="AV677" s="49">
        <v>0</v>
      </c>
      <c r="AW677" s="48">
        <v>48</v>
      </c>
      <c r="AX677" s="49">
        <v>100</v>
      </c>
      <c r="AY677" s="48">
        <v>48</v>
      </c>
      <c r="AZ677" s="2"/>
      <c r="BA677" s="3"/>
      <c r="BB677" s="3"/>
      <c r="BC677" s="3"/>
      <c r="BD677" s="3"/>
    </row>
    <row r="678" spans="1:56" x14ac:dyDescent="0.25">
      <c r="A678" s="62" t="s">
        <v>561</v>
      </c>
      <c r="B678" s="63"/>
      <c r="C678" s="63"/>
      <c r="D678" s="64"/>
      <c r="E678" s="66"/>
      <c r="F678" s="109" t="s">
        <v>9589</v>
      </c>
      <c r="G678" s="63"/>
      <c r="H678" s="67"/>
      <c r="I678" s="68"/>
      <c r="J678" s="68"/>
      <c r="K678" s="67" t="s">
        <v>12955</v>
      </c>
      <c r="L678" s="71"/>
      <c r="M678" s="72">
        <v>5553.7373046875</v>
      </c>
      <c r="N678" s="72">
        <v>4874.900390625</v>
      </c>
      <c r="O678" s="73"/>
      <c r="P678" s="74"/>
      <c r="Q678" s="74"/>
      <c r="R678" s="98"/>
      <c r="S678" s="48">
        <v>1</v>
      </c>
      <c r="T678" s="48">
        <v>1</v>
      </c>
      <c r="U678" s="98"/>
      <c r="V678" s="50"/>
      <c r="W678" s="50"/>
      <c r="X678" s="50"/>
      <c r="Y678" s="50"/>
      <c r="Z678" s="49"/>
      <c r="AA678" s="69">
        <v>678</v>
      </c>
      <c r="AB6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78" s="70"/>
      <c r="AD678" s="86">
        <v>296</v>
      </c>
      <c r="AE678" s="86">
        <v>75</v>
      </c>
      <c r="AF678" s="86">
        <v>1656</v>
      </c>
      <c r="AG678" s="86">
        <v>637</v>
      </c>
      <c r="AH678" s="86"/>
      <c r="AI678" s="86"/>
      <c r="AJ678" s="86"/>
      <c r="AK678" s="86"/>
      <c r="AL678" s="86"/>
      <c r="AM678" s="89">
        <v>42026.503761574073</v>
      </c>
      <c r="AN678" s="86" t="s">
        <v>10559</v>
      </c>
      <c r="AO678" s="93" t="s">
        <v>11235</v>
      </c>
      <c r="AP678" s="86" t="s">
        <v>66</v>
      </c>
      <c r="AQ678" s="48">
        <v>0</v>
      </c>
      <c r="AR678" s="49">
        <v>0</v>
      </c>
      <c r="AS678" s="48">
        <v>0</v>
      </c>
      <c r="AT678" s="49">
        <v>0</v>
      </c>
      <c r="AU678" s="48">
        <v>0</v>
      </c>
      <c r="AV678" s="49">
        <v>0</v>
      </c>
      <c r="AW678" s="48">
        <v>1</v>
      </c>
      <c r="AX678" s="49">
        <v>100</v>
      </c>
      <c r="AY678" s="48">
        <v>1</v>
      </c>
      <c r="AZ678" s="2"/>
      <c r="BA678" s="3"/>
      <c r="BB678" s="3"/>
      <c r="BC678" s="3"/>
      <c r="BD678" s="3"/>
    </row>
    <row r="679" spans="1:56" x14ac:dyDescent="0.25">
      <c r="A679" s="62" t="s">
        <v>562</v>
      </c>
      <c r="B679" s="63"/>
      <c r="C679" s="63"/>
      <c r="D679" s="64"/>
      <c r="E679" s="66"/>
      <c r="F679" s="109" t="s">
        <v>9590</v>
      </c>
      <c r="G679" s="63"/>
      <c r="H679" s="67"/>
      <c r="I679" s="68"/>
      <c r="J679" s="68"/>
      <c r="K679" s="67" t="s">
        <v>12956</v>
      </c>
      <c r="L679" s="71"/>
      <c r="M679" s="72">
        <v>3542.9384765625</v>
      </c>
      <c r="N679" s="72">
        <v>5118.60498046875</v>
      </c>
      <c r="O679" s="73"/>
      <c r="P679" s="74"/>
      <c r="Q679" s="74"/>
      <c r="R679" s="98"/>
      <c r="S679" s="48">
        <v>0</v>
      </c>
      <c r="T679" s="48">
        <v>2</v>
      </c>
      <c r="U679" s="98"/>
      <c r="V679" s="50"/>
      <c r="W679" s="50"/>
      <c r="X679" s="50"/>
      <c r="Y679" s="50"/>
      <c r="Z679" s="49"/>
      <c r="AA679" s="69">
        <v>679</v>
      </c>
      <c r="AB6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79" s="70"/>
      <c r="AD679" s="86">
        <v>141</v>
      </c>
      <c r="AE679" s="86">
        <v>33</v>
      </c>
      <c r="AF679" s="86">
        <v>342</v>
      </c>
      <c r="AG679" s="86">
        <v>2868</v>
      </c>
      <c r="AH679" s="86"/>
      <c r="AI679" s="86" t="s">
        <v>7458</v>
      </c>
      <c r="AJ679" s="86" t="s">
        <v>8433</v>
      </c>
      <c r="AK679" s="86"/>
      <c r="AL679" s="86"/>
      <c r="AM679" s="89">
        <v>43069.931134259263</v>
      </c>
      <c r="AN679" s="86" t="s">
        <v>10559</v>
      </c>
      <c r="AO679" s="93" t="s">
        <v>11236</v>
      </c>
      <c r="AP679" s="86" t="s">
        <v>66</v>
      </c>
      <c r="AQ679" s="48">
        <v>0</v>
      </c>
      <c r="AR679" s="49">
        <v>0</v>
      </c>
      <c r="AS679" s="48">
        <v>0</v>
      </c>
      <c r="AT679" s="49">
        <v>0</v>
      </c>
      <c r="AU679" s="48">
        <v>0</v>
      </c>
      <c r="AV679" s="49">
        <v>0</v>
      </c>
      <c r="AW679" s="48">
        <v>72</v>
      </c>
      <c r="AX679" s="49">
        <v>100</v>
      </c>
      <c r="AY679" s="48">
        <v>72</v>
      </c>
      <c r="AZ679" s="2"/>
      <c r="BA679" s="3"/>
      <c r="BB679" s="3"/>
      <c r="BC679" s="3"/>
      <c r="BD679" s="3"/>
    </row>
    <row r="680" spans="1:56" x14ac:dyDescent="0.25">
      <c r="A680" s="62" t="s">
        <v>563</v>
      </c>
      <c r="B680" s="63"/>
      <c r="C680" s="63"/>
      <c r="D680" s="64"/>
      <c r="E680" s="66"/>
      <c r="F680" s="109" t="s">
        <v>9591</v>
      </c>
      <c r="G680" s="63"/>
      <c r="H680" s="67"/>
      <c r="I680" s="68"/>
      <c r="J680" s="68"/>
      <c r="K680" s="67" t="s">
        <v>12957</v>
      </c>
      <c r="L680" s="71"/>
      <c r="M680" s="72">
        <v>3222.033447265625</v>
      </c>
      <c r="N680" s="72">
        <v>5078.1025390625</v>
      </c>
      <c r="O680" s="73"/>
      <c r="P680" s="74"/>
      <c r="Q680" s="74"/>
      <c r="R680" s="98"/>
      <c r="S680" s="48">
        <v>0</v>
      </c>
      <c r="T680" s="48">
        <v>4</v>
      </c>
      <c r="U680" s="98"/>
      <c r="V680" s="50"/>
      <c r="W680" s="50"/>
      <c r="X680" s="50"/>
      <c r="Y680" s="50"/>
      <c r="Z680" s="49"/>
      <c r="AA680" s="69">
        <v>680</v>
      </c>
      <c r="AB6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80" s="70"/>
      <c r="AD680" s="86">
        <v>12</v>
      </c>
      <c r="AE680" s="86">
        <v>5</v>
      </c>
      <c r="AF680" s="86">
        <v>530</v>
      </c>
      <c r="AG680" s="86">
        <v>522</v>
      </c>
      <c r="AH680" s="86"/>
      <c r="AI680" s="86"/>
      <c r="AJ680" s="86"/>
      <c r="AK680" s="86"/>
      <c r="AL680" s="86"/>
      <c r="AM680" s="89">
        <v>44079.34578703704</v>
      </c>
      <c r="AN680" s="86" t="s">
        <v>10559</v>
      </c>
      <c r="AO680" s="93" t="s">
        <v>11237</v>
      </c>
      <c r="AP680" s="86" t="s">
        <v>66</v>
      </c>
      <c r="AQ680" s="48">
        <v>0</v>
      </c>
      <c r="AR680" s="49">
        <v>0</v>
      </c>
      <c r="AS680" s="48">
        <v>0</v>
      </c>
      <c r="AT680" s="49">
        <v>0</v>
      </c>
      <c r="AU680" s="48">
        <v>0</v>
      </c>
      <c r="AV680" s="49">
        <v>0</v>
      </c>
      <c r="AW680" s="48">
        <v>129</v>
      </c>
      <c r="AX680" s="49">
        <v>100</v>
      </c>
      <c r="AY680" s="48">
        <v>129</v>
      </c>
      <c r="AZ680" s="2"/>
      <c r="BA680" s="3"/>
      <c r="BB680" s="3"/>
      <c r="BC680" s="3"/>
      <c r="BD680" s="3"/>
    </row>
    <row r="681" spans="1:56" x14ac:dyDescent="0.25">
      <c r="A681" s="62" t="s">
        <v>1632</v>
      </c>
      <c r="B681" s="63"/>
      <c r="C681" s="63"/>
      <c r="D681" s="64"/>
      <c r="E681" s="66"/>
      <c r="F681" s="109" t="s">
        <v>9592</v>
      </c>
      <c r="G681" s="63"/>
      <c r="H681" s="67"/>
      <c r="I681" s="68"/>
      <c r="J681" s="68"/>
      <c r="K681" s="67" t="s">
        <v>12958</v>
      </c>
      <c r="L681" s="71"/>
      <c r="M681" s="72">
        <v>2428.396240234375</v>
      </c>
      <c r="N681" s="72">
        <v>6355.84521484375</v>
      </c>
      <c r="O681" s="73"/>
      <c r="P681" s="74"/>
      <c r="Q681" s="74"/>
      <c r="R681" s="98"/>
      <c r="S681" s="48">
        <v>2</v>
      </c>
      <c r="T681" s="48">
        <v>0</v>
      </c>
      <c r="U681" s="98"/>
      <c r="V681" s="50"/>
      <c r="W681" s="50"/>
      <c r="X681" s="50"/>
      <c r="Y681" s="50"/>
      <c r="Z681" s="49"/>
      <c r="AA681" s="69">
        <v>681</v>
      </c>
      <c r="AB6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81" s="70"/>
      <c r="AD681" s="86">
        <v>28</v>
      </c>
      <c r="AE681" s="86">
        <v>15</v>
      </c>
      <c r="AF681" s="86">
        <v>326</v>
      </c>
      <c r="AG681" s="86">
        <v>40</v>
      </c>
      <c r="AH681" s="86"/>
      <c r="AI681" s="86" t="s">
        <v>7459</v>
      </c>
      <c r="AJ681" s="86"/>
      <c r="AK681" s="86"/>
      <c r="AL681" s="86"/>
      <c r="AM681" s="89">
        <v>43938.211087962962</v>
      </c>
      <c r="AN681" s="86" t="s">
        <v>10559</v>
      </c>
      <c r="AO681" s="93" t="s">
        <v>11238</v>
      </c>
      <c r="AP681" s="86" t="s">
        <v>65</v>
      </c>
      <c r="AQ681" s="48"/>
      <c r="AR681" s="49"/>
      <c r="AS681" s="48"/>
      <c r="AT681" s="49"/>
      <c r="AU681" s="48"/>
      <c r="AV681" s="49"/>
      <c r="AW681" s="48"/>
      <c r="AX681" s="49"/>
      <c r="AY681" s="48"/>
      <c r="AZ681" s="2"/>
      <c r="BA681" s="3"/>
      <c r="BB681" s="3"/>
      <c r="BC681" s="3"/>
      <c r="BD681" s="3"/>
    </row>
    <row r="682" spans="1:56" x14ac:dyDescent="0.25">
      <c r="A682" s="62" t="s">
        <v>564</v>
      </c>
      <c r="B682" s="63"/>
      <c r="C682" s="63"/>
      <c r="D682" s="64"/>
      <c r="E682" s="66"/>
      <c r="F682" s="109" t="s">
        <v>9593</v>
      </c>
      <c r="G682" s="63"/>
      <c r="H682" s="67"/>
      <c r="I682" s="68"/>
      <c r="J682" s="68"/>
      <c r="K682" s="67" t="s">
        <v>12959</v>
      </c>
      <c r="L682" s="71"/>
      <c r="M682" s="72">
        <v>5440.880859375</v>
      </c>
      <c r="N682" s="72">
        <v>5029.140625</v>
      </c>
      <c r="O682" s="73"/>
      <c r="P682" s="74"/>
      <c r="Q682" s="74"/>
      <c r="R682" s="98"/>
      <c r="S682" s="48">
        <v>0</v>
      </c>
      <c r="T682" s="48">
        <v>1</v>
      </c>
      <c r="U682" s="98"/>
      <c r="V682" s="50"/>
      <c r="W682" s="50"/>
      <c r="X682" s="50"/>
      <c r="Y682" s="50"/>
      <c r="Z682" s="49"/>
      <c r="AA682" s="69">
        <v>682</v>
      </c>
      <c r="AB6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82" s="70"/>
      <c r="AD682" s="86">
        <v>91</v>
      </c>
      <c r="AE682" s="86">
        <v>46</v>
      </c>
      <c r="AF682" s="86">
        <v>2998</v>
      </c>
      <c r="AG682" s="86">
        <v>2860</v>
      </c>
      <c r="AH682" s="86"/>
      <c r="AI682" s="86" t="s">
        <v>7460</v>
      </c>
      <c r="AJ682" s="86"/>
      <c r="AK682" s="86"/>
      <c r="AL682" s="86"/>
      <c r="AM682" s="89">
        <v>44047.591331018521</v>
      </c>
      <c r="AN682" s="86" t="s">
        <v>10559</v>
      </c>
      <c r="AO682" s="93" t="s">
        <v>11239</v>
      </c>
      <c r="AP682" s="86" t="s">
        <v>66</v>
      </c>
      <c r="AQ682" s="48">
        <v>0</v>
      </c>
      <c r="AR682" s="49">
        <v>0</v>
      </c>
      <c r="AS682" s="48">
        <v>1</v>
      </c>
      <c r="AT682" s="49">
        <v>4.3478260869565215</v>
      </c>
      <c r="AU682" s="48">
        <v>0</v>
      </c>
      <c r="AV682" s="49">
        <v>0</v>
      </c>
      <c r="AW682" s="48">
        <v>22</v>
      </c>
      <c r="AX682" s="49">
        <v>95.652173913043484</v>
      </c>
      <c r="AY682" s="48">
        <v>23</v>
      </c>
      <c r="AZ682" s="2"/>
      <c r="BA682" s="3"/>
      <c r="BB682" s="3"/>
      <c r="BC682" s="3"/>
      <c r="BD682" s="3"/>
    </row>
    <row r="683" spans="1:56" x14ac:dyDescent="0.25">
      <c r="A683" s="62" t="s">
        <v>1633</v>
      </c>
      <c r="B683" s="63"/>
      <c r="C683" s="63"/>
      <c r="D683" s="64"/>
      <c r="E683" s="66"/>
      <c r="F683" s="109" t="s">
        <v>9594</v>
      </c>
      <c r="G683" s="63"/>
      <c r="H683" s="67"/>
      <c r="I683" s="68"/>
      <c r="J683" s="68"/>
      <c r="K683" s="67" t="s">
        <v>12960</v>
      </c>
      <c r="L683" s="71"/>
      <c r="M683" s="72">
        <v>5430.27587890625</v>
      </c>
      <c r="N683" s="72">
        <v>5028.455078125</v>
      </c>
      <c r="O683" s="73"/>
      <c r="P683" s="74"/>
      <c r="Q683" s="74"/>
      <c r="R683" s="98"/>
      <c r="S683" s="48">
        <v>2</v>
      </c>
      <c r="T683" s="48">
        <v>0</v>
      </c>
      <c r="U683" s="98"/>
      <c r="V683" s="50"/>
      <c r="W683" s="50"/>
      <c r="X683" s="50"/>
      <c r="Y683" s="50"/>
      <c r="Z683" s="49"/>
      <c r="AA683" s="69">
        <v>683</v>
      </c>
      <c r="AB6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83" s="70"/>
      <c r="AD683" s="86">
        <v>187</v>
      </c>
      <c r="AE683" s="86">
        <v>529</v>
      </c>
      <c r="AF683" s="86">
        <v>466</v>
      </c>
      <c r="AG683" s="86">
        <v>2151</v>
      </c>
      <c r="AH683" s="86"/>
      <c r="AI683" s="86" t="s">
        <v>7461</v>
      </c>
      <c r="AJ683" s="86" t="s">
        <v>8434</v>
      </c>
      <c r="AK683" s="86"/>
      <c r="AL683" s="86"/>
      <c r="AM683" s="89">
        <v>42654.791863425926</v>
      </c>
      <c r="AN683" s="86" t="s">
        <v>10559</v>
      </c>
      <c r="AO683" s="93" t="s">
        <v>11240</v>
      </c>
      <c r="AP683" s="86" t="s">
        <v>65</v>
      </c>
      <c r="AQ683" s="48"/>
      <c r="AR683" s="49"/>
      <c r="AS683" s="48"/>
      <c r="AT683" s="49"/>
      <c r="AU683" s="48"/>
      <c r="AV683" s="49"/>
      <c r="AW683" s="48"/>
      <c r="AX683" s="49"/>
      <c r="AY683" s="48"/>
      <c r="AZ683" s="2"/>
      <c r="BA683" s="3"/>
      <c r="BB683" s="3"/>
      <c r="BC683" s="3"/>
      <c r="BD683" s="3"/>
    </row>
    <row r="684" spans="1:56" x14ac:dyDescent="0.25">
      <c r="A684" s="62" t="s">
        <v>565</v>
      </c>
      <c r="B684" s="63"/>
      <c r="C684" s="63"/>
      <c r="D684" s="64"/>
      <c r="E684" s="66"/>
      <c r="F684" s="109" t="s">
        <v>9595</v>
      </c>
      <c r="G684" s="63"/>
      <c r="H684" s="67"/>
      <c r="I684" s="68"/>
      <c r="J684" s="68"/>
      <c r="K684" s="67" t="s">
        <v>12961</v>
      </c>
      <c r="L684" s="71"/>
      <c r="M684" s="72">
        <v>5619.41064453125</v>
      </c>
      <c r="N684" s="72">
        <v>5072.970703125</v>
      </c>
      <c r="O684" s="73"/>
      <c r="P684" s="74"/>
      <c r="Q684" s="74"/>
      <c r="R684" s="98"/>
      <c r="S684" s="48">
        <v>0</v>
      </c>
      <c r="T684" s="48">
        <v>1</v>
      </c>
      <c r="U684" s="98"/>
      <c r="V684" s="50"/>
      <c r="W684" s="50"/>
      <c r="X684" s="50"/>
      <c r="Y684" s="50"/>
      <c r="Z684" s="49"/>
      <c r="AA684" s="69">
        <v>684</v>
      </c>
      <c r="AB6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84" s="70"/>
      <c r="AD684" s="86">
        <v>1855</v>
      </c>
      <c r="AE684" s="86">
        <v>283</v>
      </c>
      <c r="AF684" s="86">
        <v>2197</v>
      </c>
      <c r="AG684" s="86">
        <v>1998</v>
      </c>
      <c r="AH684" s="86"/>
      <c r="AI684" s="86" t="s">
        <v>7462</v>
      </c>
      <c r="AJ684" s="86" t="s">
        <v>8435</v>
      </c>
      <c r="AK684" s="93" t="s">
        <v>8819</v>
      </c>
      <c r="AL684" s="86"/>
      <c r="AM684" s="89">
        <v>43827.217835648145</v>
      </c>
      <c r="AN684" s="86" t="s">
        <v>10559</v>
      </c>
      <c r="AO684" s="93" t="s">
        <v>11241</v>
      </c>
      <c r="AP684" s="86" t="s">
        <v>66</v>
      </c>
      <c r="AQ684" s="48">
        <v>0</v>
      </c>
      <c r="AR684" s="49">
        <v>0</v>
      </c>
      <c r="AS684" s="48">
        <v>0</v>
      </c>
      <c r="AT684" s="49">
        <v>0</v>
      </c>
      <c r="AU684" s="48">
        <v>0</v>
      </c>
      <c r="AV684" s="49">
        <v>0</v>
      </c>
      <c r="AW684" s="48">
        <v>34</v>
      </c>
      <c r="AX684" s="49">
        <v>100</v>
      </c>
      <c r="AY684" s="48">
        <v>34</v>
      </c>
      <c r="AZ684" s="2"/>
      <c r="BA684" s="3"/>
      <c r="BB684" s="3"/>
      <c r="BC684" s="3"/>
      <c r="BD684" s="3"/>
    </row>
    <row r="685" spans="1:56" x14ac:dyDescent="0.25">
      <c r="A685" s="62" t="s">
        <v>1634</v>
      </c>
      <c r="B685" s="63"/>
      <c r="C685" s="63"/>
      <c r="D685" s="64"/>
      <c r="E685" s="66"/>
      <c r="F685" s="109" t="s">
        <v>9596</v>
      </c>
      <c r="G685" s="63"/>
      <c r="H685" s="67"/>
      <c r="I685" s="68"/>
      <c r="J685" s="68"/>
      <c r="K685" s="67" t="s">
        <v>12962</v>
      </c>
      <c r="L685" s="71"/>
      <c r="M685" s="72">
        <v>5603.41943359375</v>
      </c>
      <c r="N685" s="72">
        <v>5031.19189453125</v>
      </c>
      <c r="O685" s="73"/>
      <c r="P685" s="74"/>
      <c r="Q685" s="74"/>
      <c r="R685" s="98"/>
      <c r="S685" s="48">
        <v>1</v>
      </c>
      <c r="T685" s="48">
        <v>0</v>
      </c>
      <c r="U685" s="98"/>
      <c r="V685" s="50"/>
      <c r="W685" s="50"/>
      <c r="X685" s="50"/>
      <c r="Y685" s="50"/>
      <c r="Z685" s="49"/>
      <c r="AA685" s="69">
        <v>685</v>
      </c>
      <c r="AB6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85" s="70"/>
      <c r="AD685" s="86">
        <v>2701</v>
      </c>
      <c r="AE685" s="86">
        <v>6613</v>
      </c>
      <c r="AF685" s="86">
        <v>3896</v>
      </c>
      <c r="AG685" s="86">
        <v>3513</v>
      </c>
      <c r="AH685" s="86"/>
      <c r="AI685" s="86" t="s">
        <v>7040</v>
      </c>
      <c r="AJ685" s="86" t="s">
        <v>8436</v>
      </c>
      <c r="AK685" s="93" t="s">
        <v>8820</v>
      </c>
      <c r="AL685" s="86"/>
      <c r="AM685" s="89">
        <v>42745.277627314812</v>
      </c>
      <c r="AN685" s="86" t="s">
        <v>10559</v>
      </c>
      <c r="AO685" s="93" t="s">
        <v>11242</v>
      </c>
      <c r="AP685" s="86" t="s">
        <v>65</v>
      </c>
      <c r="AQ685" s="48"/>
      <c r="AR685" s="49"/>
      <c r="AS685" s="48"/>
      <c r="AT685" s="49"/>
      <c r="AU685" s="48"/>
      <c r="AV685" s="49"/>
      <c r="AW685" s="48"/>
      <c r="AX685" s="49"/>
      <c r="AY685" s="48"/>
      <c r="AZ685" s="2"/>
      <c r="BA685" s="3"/>
      <c r="BB685" s="3"/>
      <c r="BC685" s="3"/>
      <c r="BD685" s="3"/>
    </row>
    <row r="686" spans="1:56" x14ac:dyDescent="0.25">
      <c r="A686" s="62" t="s">
        <v>566</v>
      </c>
      <c r="B686" s="63"/>
      <c r="C686" s="63"/>
      <c r="D686" s="64"/>
      <c r="E686" s="66"/>
      <c r="F686" s="109" t="s">
        <v>9597</v>
      </c>
      <c r="G686" s="63"/>
      <c r="H686" s="67"/>
      <c r="I686" s="68"/>
      <c r="J686" s="68"/>
      <c r="K686" s="67" t="s">
        <v>12963</v>
      </c>
      <c r="L686" s="71"/>
      <c r="M686" s="72">
        <v>1893.4530029296875</v>
      </c>
      <c r="N686" s="72">
        <v>3115.6005859375</v>
      </c>
      <c r="O686" s="73"/>
      <c r="P686" s="74"/>
      <c r="Q686" s="74"/>
      <c r="R686" s="98"/>
      <c r="S686" s="48">
        <v>0</v>
      </c>
      <c r="T686" s="48">
        <v>1</v>
      </c>
      <c r="U686" s="98"/>
      <c r="V686" s="50"/>
      <c r="W686" s="50"/>
      <c r="X686" s="50"/>
      <c r="Y686" s="50"/>
      <c r="Z686" s="49"/>
      <c r="AA686" s="69">
        <v>686</v>
      </c>
      <c r="AB6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86" s="70"/>
      <c r="AD686" s="86">
        <v>33</v>
      </c>
      <c r="AE686" s="86">
        <v>7</v>
      </c>
      <c r="AF686" s="86">
        <v>11</v>
      </c>
      <c r="AG686" s="86">
        <v>61</v>
      </c>
      <c r="AH686" s="86"/>
      <c r="AI686" s="86"/>
      <c r="AJ686" s="86" t="s">
        <v>8437</v>
      </c>
      <c r="AK686" s="86"/>
      <c r="AL686" s="86"/>
      <c r="AM686" s="89">
        <v>42123.650625000002</v>
      </c>
      <c r="AN686" s="86" t="s">
        <v>10559</v>
      </c>
      <c r="AO686" s="93" t="s">
        <v>11243</v>
      </c>
      <c r="AP686" s="86" t="s">
        <v>66</v>
      </c>
      <c r="AQ686" s="48">
        <v>0</v>
      </c>
      <c r="AR686" s="49">
        <v>0</v>
      </c>
      <c r="AS686" s="48">
        <v>0</v>
      </c>
      <c r="AT686" s="49">
        <v>0</v>
      </c>
      <c r="AU686" s="48">
        <v>0</v>
      </c>
      <c r="AV686" s="49">
        <v>0</v>
      </c>
      <c r="AW686" s="48">
        <v>49</v>
      </c>
      <c r="AX686" s="49">
        <v>100</v>
      </c>
      <c r="AY686" s="48">
        <v>49</v>
      </c>
      <c r="AZ686" s="2"/>
      <c r="BA686" s="3"/>
      <c r="BB686" s="3"/>
      <c r="BC686" s="3"/>
      <c r="BD686" s="3"/>
    </row>
    <row r="687" spans="1:56" x14ac:dyDescent="0.25">
      <c r="A687" s="62" t="s">
        <v>567</v>
      </c>
      <c r="B687" s="63"/>
      <c r="C687" s="63"/>
      <c r="D687" s="64"/>
      <c r="E687" s="66"/>
      <c r="F687" s="109" t="s">
        <v>9598</v>
      </c>
      <c r="G687" s="63"/>
      <c r="H687" s="67"/>
      <c r="I687" s="68"/>
      <c r="J687" s="68"/>
      <c r="K687" s="67" t="s">
        <v>12964</v>
      </c>
      <c r="L687" s="71"/>
      <c r="M687" s="72">
        <v>3212.061767578125</v>
      </c>
      <c r="N687" s="72">
        <v>4434.8037109375</v>
      </c>
      <c r="O687" s="73"/>
      <c r="P687" s="74"/>
      <c r="Q687" s="74"/>
      <c r="R687" s="98"/>
      <c r="S687" s="48">
        <v>1</v>
      </c>
      <c r="T687" s="48">
        <v>2</v>
      </c>
      <c r="U687" s="98"/>
      <c r="V687" s="50"/>
      <c r="W687" s="50"/>
      <c r="X687" s="50"/>
      <c r="Y687" s="50"/>
      <c r="Z687" s="49"/>
      <c r="AA687" s="69">
        <v>687</v>
      </c>
      <c r="AB6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87" s="70"/>
      <c r="AD687" s="86">
        <v>2451</v>
      </c>
      <c r="AE687" s="86">
        <v>1787</v>
      </c>
      <c r="AF687" s="86">
        <v>1365</v>
      </c>
      <c r="AG687" s="86">
        <v>6017</v>
      </c>
      <c r="AH687" s="86"/>
      <c r="AI687" s="86"/>
      <c r="AJ687" s="86" t="s">
        <v>8202</v>
      </c>
      <c r="AK687" s="86"/>
      <c r="AL687" s="86"/>
      <c r="AM687" s="89">
        <v>43948.782048611109</v>
      </c>
      <c r="AN687" s="86" t="s">
        <v>10559</v>
      </c>
      <c r="AO687" s="93" t="s">
        <v>11244</v>
      </c>
      <c r="AP687" s="86" t="s">
        <v>66</v>
      </c>
      <c r="AQ687" s="48">
        <v>1</v>
      </c>
      <c r="AR687" s="49">
        <v>2.1276595744680851</v>
      </c>
      <c r="AS687" s="48">
        <v>1</v>
      </c>
      <c r="AT687" s="49">
        <v>2.1276595744680851</v>
      </c>
      <c r="AU687" s="48">
        <v>0</v>
      </c>
      <c r="AV687" s="49">
        <v>0</v>
      </c>
      <c r="AW687" s="48">
        <v>45</v>
      </c>
      <c r="AX687" s="49">
        <v>95.744680851063833</v>
      </c>
      <c r="AY687" s="48">
        <v>47</v>
      </c>
      <c r="AZ687" s="2"/>
      <c r="BA687" s="3"/>
      <c r="BB687" s="3"/>
      <c r="BC687" s="3"/>
      <c r="BD687" s="3"/>
    </row>
    <row r="688" spans="1:56" x14ac:dyDescent="0.25">
      <c r="A688" s="62" t="s">
        <v>568</v>
      </c>
      <c r="B688" s="63"/>
      <c r="C688" s="63"/>
      <c r="D688" s="64"/>
      <c r="E688" s="66"/>
      <c r="F688" s="109" t="s">
        <v>9599</v>
      </c>
      <c r="G688" s="63"/>
      <c r="H688" s="67"/>
      <c r="I688" s="68"/>
      <c r="J688" s="68"/>
      <c r="K688" s="67" t="s">
        <v>12965</v>
      </c>
      <c r="L688" s="71"/>
      <c r="M688" s="72">
        <v>5616.63330078125</v>
      </c>
      <c r="N688" s="72">
        <v>5360.421875</v>
      </c>
      <c r="O688" s="73"/>
      <c r="P688" s="74"/>
      <c r="Q688" s="74"/>
      <c r="R688" s="98"/>
      <c r="S688" s="48">
        <v>0</v>
      </c>
      <c r="T688" s="48">
        <v>1</v>
      </c>
      <c r="U688" s="98"/>
      <c r="V688" s="50"/>
      <c r="W688" s="50"/>
      <c r="X688" s="50"/>
      <c r="Y688" s="50"/>
      <c r="Z688" s="49"/>
      <c r="AA688" s="69">
        <v>688</v>
      </c>
      <c r="AB6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88" s="70"/>
      <c r="AD688" s="86">
        <v>48</v>
      </c>
      <c r="AE688" s="86">
        <v>6</v>
      </c>
      <c r="AF688" s="86">
        <v>509</v>
      </c>
      <c r="AG688" s="86">
        <v>1035</v>
      </c>
      <c r="AH688" s="86"/>
      <c r="AI688" s="86" t="s">
        <v>7463</v>
      </c>
      <c r="AJ688" s="86" t="s">
        <v>8304</v>
      </c>
      <c r="AK688" s="86"/>
      <c r="AL688" s="86"/>
      <c r="AM688" s="89">
        <v>44062.361701388887</v>
      </c>
      <c r="AN688" s="86" t="s">
        <v>10559</v>
      </c>
      <c r="AO688" s="93" t="s">
        <v>11245</v>
      </c>
      <c r="AP688" s="86" t="s">
        <v>66</v>
      </c>
      <c r="AQ688" s="48">
        <v>0</v>
      </c>
      <c r="AR688" s="49">
        <v>0</v>
      </c>
      <c r="AS688" s="48">
        <v>0</v>
      </c>
      <c r="AT688" s="49">
        <v>0</v>
      </c>
      <c r="AU688" s="48">
        <v>0</v>
      </c>
      <c r="AV688" s="49">
        <v>0</v>
      </c>
      <c r="AW688" s="48">
        <v>26</v>
      </c>
      <c r="AX688" s="49">
        <v>100</v>
      </c>
      <c r="AY688" s="48">
        <v>26</v>
      </c>
      <c r="AZ688" s="2"/>
      <c r="BA688" s="3"/>
      <c r="BB688" s="3"/>
      <c r="BC688" s="3"/>
      <c r="BD688" s="3"/>
    </row>
    <row r="689" spans="1:56" x14ac:dyDescent="0.25">
      <c r="A689" s="62" t="s">
        <v>569</v>
      </c>
      <c r="B689" s="63"/>
      <c r="C689" s="63"/>
      <c r="D689" s="64"/>
      <c r="E689" s="66"/>
      <c r="F689" s="109" t="s">
        <v>9600</v>
      </c>
      <c r="G689" s="63"/>
      <c r="H689" s="67"/>
      <c r="I689" s="68"/>
      <c r="J689" s="68"/>
      <c r="K689" s="67" t="s">
        <v>12966</v>
      </c>
      <c r="L689" s="71"/>
      <c r="M689" s="72">
        <v>5868.74951171875</v>
      </c>
      <c r="N689" s="72">
        <v>5610.4580078125</v>
      </c>
      <c r="O689" s="73"/>
      <c r="P689" s="74"/>
      <c r="Q689" s="74"/>
      <c r="R689" s="98"/>
      <c r="S689" s="48">
        <v>0</v>
      </c>
      <c r="T689" s="48">
        <v>1</v>
      </c>
      <c r="U689" s="98"/>
      <c r="V689" s="50"/>
      <c r="W689" s="50"/>
      <c r="X689" s="50"/>
      <c r="Y689" s="50"/>
      <c r="Z689" s="49"/>
      <c r="AA689" s="69">
        <v>689</v>
      </c>
      <c r="AB6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89" s="70"/>
      <c r="AD689" s="86">
        <v>470</v>
      </c>
      <c r="AE689" s="86">
        <v>307</v>
      </c>
      <c r="AF689" s="86">
        <v>3069</v>
      </c>
      <c r="AG689" s="86">
        <v>70436</v>
      </c>
      <c r="AH689" s="86"/>
      <c r="AI689" s="86" t="s">
        <v>7464</v>
      </c>
      <c r="AJ689" s="86" t="s">
        <v>8438</v>
      </c>
      <c r="AK689" s="86"/>
      <c r="AL689" s="86"/>
      <c r="AM689" s="89">
        <v>43346.62128472222</v>
      </c>
      <c r="AN689" s="86" t="s">
        <v>10559</v>
      </c>
      <c r="AO689" s="93" t="s">
        <v>11246</v>
      </c>
      <c r="AP689" s="86" t="s">
        <v>66</v>
      </c>
      <c r="AQ689" s="48">
        <v>0</v>
      </c>
      <c r="AR689" s="49">
        <v>0</v>
      </c>
      <c r="AS689" s="48">
        <v>0</v>
      </c>
      <c r="AT689" s="49">
        <v>0</v>
      </c>
      <c r="AU689" s="48">
        <v>0</v>
      </c>
      <c r="AV689" s="49">
        <v>0</v>
      </c>
      <c r="AW689" s="48">
        <v>26</v>
      </c>
      <c r="AX689" s="49">
        <v>100</v>
      </c>
      <c r="AY689" s="48">
        <v>26</v>
      </c>
      <c r="AZ689" s="2"/>
      <c r="BA689" s="3"/>
      <c r="BB689" s="3"/>
      <c r="BC689" s="3"/>
      <c r="BD689" s="3"/>
    </row>
    <row r="690" spans="1:56" x14ac:dyDescent="0.25">
      <c r="A690" s="62" t="s">
        <v>570</v>
      </c>
      <c r="B690" s="63"/>
      <c r="C690" s="63"/>
      <c r="D690" s="64"/>
      <c r="E690" s="66"/>
      <c r="F690" s="109" t="s">
        <v>8949</v>
      </c>
      <c r="G690" s="63"/>
      <c r="H690" s="67"/>
      <c r="I690" s="68"/>
      <c r="J690" s="68"/>
      <c r="K690" s="67" t="s">
        <v>12967</v>
      </c>
      <c r="L690" s="71"/>
      <c r="M690" s="72">
        <v>5551.72705078125</v>
      </c>
      <c r="N690" s="72">
        <v>4919.1875</v>
      </c>
      <c r="O690" s="73"/>
      <c r="P690" s="74"/>
      <c r="Q690" s="74"/>
      <c r="R690" s="98"/>
      <c r="S690" s="48">
        <v>0</v>
      </c>
      <c r="T690" s="48">
        <v>1</v>
      </c>
      <c r="U690" s="98"/>
      <c r="V690" s="50"/>
      <c r="W690" s="50"/>
      <c r="X690" s="50"/>
      <c r="Y690" s="50"/>
      <c r="Z690" s="49"/>
      <c r="AA690" s="69">
        <v>690</v>
      </c>
      <c r="AB6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90" s="70"/>
      <c r="AD690" s="86">
        <v>21</v>
      </c>
      <c r="AE690" s="86">
        <v>2</v>
      </c>
      <c r="AF690" s="86">
        <v>333</v>
      </c>
      <c r="AG690" s="86">
        <v>191</v>
      </c>
      <c r="AH690" s="86"/>
      <c r="AI690" s="86"/>
      <c r="AJ690" s="86"/>
      <c r="AK690" s="86"/>
      <c r="AL690" s="86"/>
      <c r="AM690" s="89">
        <v>40553.551874999997</v>
      </c>
      <c r="AN690" s="86" t="s">
        <v>10559</v>
      </c>
      <c r="AO690" s="93" t="s">
        <v>11247</v>
      </c>
      <c r="AP690" s="86" t="s">
        <v>66</v>
      </c>
      <c r="AQ690" s="48">
        <v>0</v>
      </c>
      <c r="AR690" s="49">
        <v>0</v>
      </c>
      <c r="AS690" s="48">
        <v>1</v>
      </c>
      <c r="AT690" s="49">
        <v>4.166666666666667</v>
      </c>
      <c r="AU690" s="48">
        <v>0</v>
      </c>
      <c r="AV690" s="49">
        <v>0</v>
      </c>
      <c r="AW690" s="48">
        <v>23</v>
      </c>
      <c r="AX690" s="49">
        <v>95.833333333333329</v>
      </c>
      <c r="AY690" s="48">
        <v>24</v>
      </c>
      <c r="AZ690" s="2"/>
      <c r="BA690" s="3"/>
      <c r="BB690" s="3"/>
      <c r="BC690" s="3"/>
      <c r="BD690" s="3"/>
    </row>
    <row r="691" spans="1:56" x14ac:dyDescent="0.25">
      <c r="A691" s="62" t="s">
        <v>1635</v>
      </c>
      <c r="B691" s="63"/>
      <c r="C691" s="63"/>
      <c r="D691" s="64"/>
      <c r="E691" s="66"/>
      <c r="F691" s="109" t="s">
        <v>9601</v>
      </c>
      <c r="G691" s="63"/>
      <c r="H691" s="67"/>
      <c r="I691" s="68"/>
      <c r="J691" s="68"/>
      <c r="K691" s="67" t="s">
        <v>12968</v>
      </c>
      <c r="L691" s="71"/>
      <c r="M691" s="72">
        <v>5537.38427734375</v>
      </c>
      <c r="N691" s="72">
        <v>4941.15869140625</v>
      </c>
      <c r="O691" s="73"/>
      <c r="P691" s="74"/>
      <c r="Q691" s="74"/>
      <c r="R691" s="98"/>
      <c r="S691" s="48">
        <v>1</v>
      </c>
      <c r="T691" s="48">
        <v>0</v>
      </c>
      <c r="U691" s="98"/>
      <c r="V691" s="50"/>
      <c r="W691" s="50"/>
      <c r="X691" s="50"/>
      <c r="Y691" s="50"/>
      <c r="Z691" s="49"/>
      <c r="AA691" s="69">
        <v>691</v>
      </c>
      <c r="AB6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91" s="70"/>
      <c r="AD691" s="86">
        <v>37</v>
      </c>
      <c r="AE691" s="86">
        <v>9</v>
      </c>
      <c r="AF691" s="86">
        <v>173</v>
      </c>
      <c r="AG691" s="86">
        <v>533</v>
      </c>
      <c r="AH691" s="86"/>
      <c r="AI691" s="86" t="s">
        <v>7465</v>
      </c>
      <c r="AJ691" s="86"/>
      <c r="AK691" s="86"/>
      <c r="AL691" s="86"/>
      <c r="AM691" s="89">
        <v>44028.476886574077</v>
      </c>
      <c r="AN691" s="86" t="s">
        <v>10559</v>
      </c>
      <c r="AO691" s="93" t="s">
        <v>11248</v>
      </c>
      <c r="AP691" s="86" t="s">
        <v>65</v>
      </c>
      <c r="AQ691" s="48"/>
      <c r="AR691" s="49"/>
      <c r="AS691" s="48"/>
      <c r="AT691" s="49"/>
      <c r="AU691" s="48"/>
      <c r="AV691" s="49"/>
      <c r="AW691" s="48"/>
      <c r="AX691" s="49"/>
      <c r="AY691" s="48"/>
      <c r="AZ691" s="2"/>
      <c r="BA691" s="3"/>
      <c r="BB691" s="3"/>
      <c r="BC691" s="3"/>
      <c r="BD691" s="3"/>
    </row>
    <row r="692" spans="1:56" x14ac:dyDescent="0.25">
      <c r="A692" s="62" t="s">
        <v>571</v>
      </c>
      <c r="B692" s="63"/>
      <c r="C692" s="63"/>
      <c r="D692" s="64"/>
      <c r="E692" s="66"/>
      <c r="F692" s="109" t="s">
        <v>9602</v>
      </c>
      <c r="G692" s="63"/>
      <c r="H692" s="67"/>
      <c r="I692" s="68"/>
      <c r="J692" s="68"/>
      <c r="K692" s="67" t="s">
        <v>12969</v>
      </c>
      <c r="L692" s="71"/>
      <c r="M692" s="72">
        <v>3862.392822265625</v>
      </c>
      <c r="N692" s="72">
        <v>6395.912109375</v>
      </c>
      <c r="O692" s="73"/>
      <c r="P692" s="74"/>
      <c r="Q692" s="74"/>
      <c r="R692" s="98"/>
      <c r="S692" s="48">
        <v>0</v>
      </c>
      <c r="T692" s="48">
        <v>1</v>
      </c>
      <c r="U692" s="98"/>
      <c r="V692" s="50"/>
      <c r="W692" s="50"/>
      <c r="X692" s="50"/>
      <c r="Y692" s="50"/>
      <c r="Z692" s="49"/>
      <c r="AA692" s="69">
        <v>692</v>
      </c>
      <c r="AB6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92" s="70"/>
      <c r="AD692" s="86">
        <v>2378</v>
      </c>
      <c r="AE692" s="86">
        <v>2613</v>
      </c>
      <c r="AF692" s="86">
        <v>10388</v>
      </c>
      <c r="AG692" s="86">
        <v>10530</v>
      </c>
      <c r="AH692" s="86"/>
      <c r="AI692" s="86" t="s">
        <v>7466</v>
      </c>
      <c r="AJ692" s="86"/>
      <c r="AK692" s="86"/>
      <c r="AL692" s="86"/>
      <c r="AM692" s="89">
        <v>42648.524189814816</v>
      </c>
      <c r="AN692" s="86" t="s">
        <v>10559</v>
      </c>
      <c r="AO692" s="93" t="s">
        <v>11249</v>
      </c>
      <c r="AP692" s="86" t="s">
        <v>66</v>
      </c>
      <c r="AQ692" s="48">
        <v>0</v>
      </c>
      <c r="AR692" s="49">
        <v>0</v>
      </c>
      <c r="AS692" s="48">
        <v>0</v>
      </c>
      <c r="AT692" s="49">
        <v>0</v>
      </c>
      <c r="AU692" s="48">
        <v>0</v>
      </c>
      <c r="AV692" s="49">
        <v>0</v>
      </c>
      <c r="AW692" s="48">
        <v>15</v>
      </c>
      <c r="AX692" s="49">
        <v>100</v>
      </c>
      <c r="AY692" s="48">
        <v>15</v>
      </c>
      <c r="AZ692" s="2"/>
      <c r="BA692" s="3"/>
      <c r="BB692" s="3"/>
      <c r="BC692" s="3"/>
      <c r="BD692" s="3"/>
    </row>
    <row r="693" spans="1:56" x14ac:dyDescent="0.25">
      <c r="A693" s="62" t="s">
        <v>572</v>
      </c>
      <c r="B693" s="63"/>
      <c r="C693" s="63"/>
      <c r="D693" s="64"/>
      <c r="E693" s="66"/>
      <c r="F693" s="109" t="s">
        <v>9603</v>
      </c>
      <c r="G693" s="63"/>
      <c r="H693" s="67"/>
      <c r="I693" s="68"/>
      <c r="J693" s="68"/>
      <c r="K693" s="67" t="s">
        <v>12970</v>
      </c>
      <c r="L693" s="71"/>
      <c r="M693" s="72">
        <v>5709.49560546875</v>
      </c>
      <c r="N693" s="72">
        <v>7805.6318359375</v>
      </c>
      <c r="O693" s="73"/>
      <c r="P693" s="74"/>
      <c r="Q693" s="74"/>
      <c r="R693" s="98"/>
      <c r="S693" s="48">
        <v>0</v>
      </c>
      <c r="T693" s="48">
        <v>1</v>
      </c>
      <c r="U693" s="98"/>
      <c r="V693" s="50"/>
      <c r="W693" s="50"/>
      <c r="X693" s="50"/>
      <c r="Y693" s="50"/>
      <c r="Z693" s="49"/>
      <c r="AA693" s="69">
        <v>693</v>
      </c>
      <c r="AB6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93" s="70"/>
      <c r="AD693" s="86">
        <v>362</v>
      </c>
      <c r="AE693" s="86">
        <v>322</v>
      </c>
      <c r="AF693" s="86">
        <v>22230</v>
      </c>
      <c r="AG693" s="86">
        <v>14413</v>
      </c>
      <c r="AH693" s="86"/>
      <c r="AI693" s="86" t="s">
        <v>7467</v>
      </c>
      <c r="AJ693" s="86" t="s">
        <v>8271</v>
      </c>
      <c r="AK693" s="86"/>
      <c r="AL693" s="86"/>
      <c r="AM693" s="89">
        <v>43944.572268518517</v>
      </c>
      <c r="AN693" s="86" t="s">
        <v>10559</v>
      </c>
      <c r="AO693" s="93" t="s">
        <v>11250</v>
      </c>
      <c r="AP693" s="86" t="s">
        <v>66</v>
      </c>
      <c r="AQ693" s="48">
        <v>3</v>
      </c>
      <c r="AR693" s="49">
        <v>13.043478260869565</v>
      </c>
      <c r="AS693" s="48">
        <v>0</v>
      </c>
      <c r="AT693" s="49">
        <v>0</v>
      </c>
      <c r="AU693" s="48">
        <v>0</v>
      </c>
      <c r="AV693" s="49">
        <v>0</v>
      </c>
      <c r="AW693" s="48">
        <v>20</v>
      </c>
      <c r="AX693" s="49">
        <v>86.956521739130437</v>
      </c>
      <c r="AY693" s="48">
        <v>23</v>
      </c>
      <c r="AZ693" s="2"/>
      <c r="BA693" s="3"/>
      <c r="BB693" s="3"/>
      <c r="BC693" s="3"/>
      <c r="BD693" s="3"/>
    </row>
    <row r="694" spans="1:56" x14ac:dyDescent="0.25">
      <c r="A694" s="62" t="s">
        <v>573</v>
      </c>
      <c r="B694" s="63"/>
      <c r="C694" s="63"/>
      <c r="D694" s="64"/>
      <c r="E694" s="66"/>
      <c r="F694" s="109" t="s">
        <v>9604</v>
      </c>
      <c r="G694" s="63"/>
      <c r="H694" s="67"/>
      <c r="I694" s="68"/>
      <c r="J694" s="68"/>
      <c r="K694" s="67" t="s">
        <v>12971</v>
      </c>
      <c r="L694" s="71"/>
      <c r="M694" s="72">
        <v>4905.15625</v>
      </c>
      <c r="N694" s="72">
        <v>7835.5556640625</v>
      </c>
      <c r="O694" s="73"/>
      <c r="P694" s="74"/>
      <c r="Q694" s="74"/>
      <c r="R694" s="98"/>
      <c r="S694" s="48">
        <v>0</v>
      </c>
      <c r="T694" s="48">
        <v>1</v>
      </c>
      <c r="U694" s="98"/>
      <c r="V694" s="50"/>
      <c r="W694" s="50"/>
      <c r="X694" s="50"/>
      <c r="Y694" s="50"/>
      <c r="Z694" s="49"/>
      <c r="AA694" s="69">
        <v>694</v>
      </c>
      <c r="AB6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94" s="70"/>
      <c r="AD694" s="86">
        <v>16</v>
      </c>
      <c r="AE694" s="86">
        <v>4</v>
      </c>
      <c r="AF694" s="86">
        <v>556</v>
      </c>
      <c r="AG694" s="86">
        <v>519</v>
      </c>
      <c r="AH694" s="86"/>
      <c r="AI694" s="86" t="s">
        <v>7468</v>
      </c>
      <c r="AJ694" s="86"/>
      <c r="AK694" s="86"/>
      <c r="AL694" s="86"/>
      <c r="AM694" s="89">
        <v>41593.802407407406</v>
      </c>
      <c r="AN694" s="86" t="s">
        <v>10559</v>
      </c>
      <c r="AO694" s="93" t="s">
        <v>11251</v>
      </c>
      <c r="AP694" s="86" t="s">
        <v>66</v>
      </c>
      <c r="AQ694" s="48">
        <v>0</v>
      </c>
      <c r="AR694" s="49">
        <v>0</v>
      </c>
      <c r="AS694" s="48">
        <v>0</v>
      </c>
      <c r="AT694" s="49">
        <v>0</v>
      </c>
      <c r="AU694" s="48">
        <v>0</v>
      </c>
      <c r="AV694" s="49">
        <v>0</v>
      </c>
      <c r="AW694" s="48">
        <v>20</v>
      </c>
      <c r="AX694" s="49">
        <v>100</v>
      </c>
      <c r="AY694" s="48">
        <v>20</v>
      </c>
      <c r="AZ694" s="2"/>
      <c r="BA694" s="3"/>
      <c r="BB694" s="3"/>
      <c r="BC694" s="3"/>
      <c r="BD694" s="3"/>
    </row>
    <row r="695" spans="1:56" x14ac:dyDescent="0.25">
      <c r="A695" s="62" t="s">
        <v>574</v>
      </c>
      <c r="B695" s="63"/>
      <c r="C695" s="63"/>
      <c r="D695" s="64"/>
      <c r="E695" s="66"/>
      <c r="F695" s="109" t="s">
        <v>9605</v>
      </c>
      <c r="G695" s="63"/>
      <c r="H695" s="67"/>
      <c r="I695" s="68"/>
      <c r="J695" s="68"/>
      <c r="K695" s="67" t="s">
        <v>12972</v>
      </c>
      <c r="L695" s="71"/>
      <c r="M695" s="72">
        <v>3871.4248046875</v>
      </c>
      <c r="N695" s="72">
        <v>6533.95458984375</v>
      </c>
      <c r="O695" s="73"/>
      <c r="P695" s="74"/>
      <c r="Q695" s="74"/>
      <c r="R695" s="98"/>
      <c r="S695" s="48">
        <v>0</v>
      </c>
      <c r="T695" s="48">
        <v>2</v>
      </c>
      <c r="U695" s="98"/>
      <c r="V695" s="50"/>
      <c r="W695" s="50"/>
      <c r="X695" s="50"/>
      <c r="Y695" s="50"/>
      <c r="Z695" s="49"/>
      <c r="AA695" s="69">
        <v>695</v>
      </c>
      <c r="AB6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95" s="70"/>
      <c r="AD695" s="86">
        <v>691</v>
      </c>
      <c r="AE695" s="86">
        <v>542</v>
      </c>
      <c r="AF695" s="86">
        <v>4546</v>
      </c>
      <c r="AG695" s="86">
        <v>749</v>
      </c>
      <c r="AH695" s="86"/>
      <c r="AI695" s="86" t="s">
        <v>7469</v>
      </c>
      <c r="AJ695" s="86" t="s">
        <v>8439</v>
      </c>
      <c r="AK695" s="86"/>
      <c r="AL695" s="86"/>
      <c r="AM695" s="89">
        <v>43068.463240740741</v>
      </c>
      <c r="AN695" s="86" t="s">
        <v>10559</v>
      </c>
      <c r="AO695" s="93" t="s">
        <v>11252</v>
      </c>
      <c r="AP695" s="86" t="s">
        <v>66</v>
      </c>
      <c r="AQ695" s="48">
        <v>0</v>
      </c>
      <c r="AR695" s="49">
        <v>0</v>
      </c>
      <c r="AS695" s="48">
        <v>0</v>
      </c>
      <c r="AT695" s="49">
        <v>0</v>
      </c>
      <c r="AU695" s="48">
        <v>0</v>
      </c>
      <c r="AV695" s="49">
        <v>0</v>
      </c>
      <c r="AW695" s="48">
        <v>49</v>
      </c>
      <c r="AX695" s="49">
        <v>100</v>
      </c>
      <c r="AY695" s="48">
        <v>49</v>
      </c>
      <c r="AZ695" s="2"/>
      <c r="BA695" s="3"/>
      <c r="BB695" s="3"/>
      <c r="BC695" s="3"/>
      <c r="BD695" s="3"/>
    </row>
    <row r="696" spans="1:56" x14ac:dyDescent="0.25">
      <c r="A696" s="62" t="s">
        <v>1636</v>
      </c>
      <c r="B696" s="63"/>
      <c r="C696" s="63"/>
      <c r="D696" s="64"/>
      <c r="E696" s="66"/>
      <c r="F696" s="109" t="s">
        <v>9606</v>
      </c>
      <c r="G696" s="63"/>
      <c r="H696" s="67"/>
      <c r="I696" s="68"/>
      <c r="J696" s="68"/>
      <c r="K696" s="67" t="s">
        <v>12973</v>
      </c>
      <c r="L696" s="71"/>
      <c r="M696" s="72">
        <v>3653.292236328125</v>
      </c>
      <c r="N696" s="72">
        <v>7558.77099609375</v>
      </c>
      <c r="O696" s="73"/>
      <c r="P696" s="74"/>
      <c r="Q696" s="74"/>
      <c r="R696" s="98"/>
      <c r="S696" s="48">
        <v>2</v>
      </c>
      <c r="T696" s="48">
        <v>0</v>
      </c>
      <c r="U696" s="98"/>
      <c r="V696" s="50"/>
      <c r="W696" s="50"/>
      <c r="X696" s="50"/>
      <c r="Y696" s="50"/>
      <c r="Z696" s="49"/>
      <c r="AA696" s="69">
        <v>696</v>
      </c>
      <c r="AB6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96" s="70"/>
      <c r="AD696" s="86">
        <v>1919</v>
      </c>
      <c r="AE696" s="86">
        <v>2032</v>
      </c>
      <c r="AF696" s="86">
        <v>9298</v>
      </c>
      <c r="AG696" s="86">
        <v>24705</v>
      </c>
      <c r="AH696" s="86"/>
      <c r="AI696" s="86" t="s">
        <v>7470</v>
      </c>
      <c r="AJ696" s="86" t="s">
        <v>8440</v>
      </c>
      <c r="AK696" s="86"/>
      <c r="AL696" s="86"/>
      <c r="AM696" s="89">
        <v>43152.281030092592</v>
      </c>
      <c r="AN696" s="86" t="s">
        <v>10559</v>
      </c>
      <c r="AO696" s="93" t="s">
        <v>11253</v>
      </c>
      <c r="AP696" s="86" t="s">
        <v>65</v>
      </c>
      <c r="AQ696" s="48"/>
      <c r="AR696" s="49"/>
      <c r="AS696" s="48"/>
      <c r="AT696" s="49"/>
      <c r="AU696" s="48"/>
      <c r="AV696" s="49"/>
      <c r="AW696" s="48"/>
      <c r="AX696" s="49"/>
      <c r="AY696" s="48"/>
      <c r="AZ696" s="2"/>
      <c r="BA696" s="3"/>
      <c r="BB696" s="3"/>
      <c r="BC696" s="3"/>
      <c r="BD696" s="3"/>
    </row>
    <row r="697" spans="1:56" x14ac:dyDescent="0.25">
      <c r="A697" s="62" t="s">
        <v>575</v>
      </c>
      <c r="B697" s="63"/>
      <c r="C697" s="63"/>
      <c r="D697" s="64"/>
      <c r="E697" s="66"/>
      <c r="F697" s="109" t="s">
        <v>9607</v>
      </c>
      <c r="G697" s="63"/>
      <c r="H697" s="67"/>
      <c r="I697" s="68"/>
      <c r="J697" s="68"/>
      <c r="K697" s="67" t="s">
        <v>12974</v>
      </c>
      <c r="L697" s="71"/>
      <c r="M697" s="72">
        <v>5602.822265625</v>
      </c>
      <c r="N697" s="72">
        <v>5744.72998046875</v>
      </c>
      <c r="O697" s="73"/>
      <c r="P697" s="74"/>
      <c r="Q697" s="74"/>
      <c r="R697" s="98"/>
      <c r="S697" s="48">
        <v>0</v>
      </c>
      <c r="T697" s="48">
        <v>1</v>
      </c>
      <c r="U697" s="98"/>
      <c r="V697" s="50"/>
      <c r="W697" s="50"/>
      <c r="X697" s="50"/>
      <c r="Y697" s="50"/>
      <c r="Z697" s="49"/>
      <c r="AA697" s="69">
        <v>697</v>
      </c>
      <c r="AB6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97" s="70"/>
      <c r="AD697" s="86">
        <v>2159</v>
      </c>
      <c r="AE697" s="86">
        <v>74</v>
      </c>
      <c r="AF697" s="86">
        <v>2486</v>
      </c>
      <c r="AG697" s="86">
        <v>43538</v>
      </c>
      <c r="AH697" s="86"/>
      <c r="AI697" s="86" t="s">
        <v>7471</v>
      </c>
      <c r="AJ697" s="86" t="s">
        <v>8211</v>
      </c>
      <c r="AK697" s="86"/>
      <c r="AL697" s="86"/>
      <c r="AM697" s="89">
        <v>41243.24019675926</v>
      </c>
      <c r="AN697" s="86" t="s">
        <v>10559</v>
      </c>
      <c r="AO697" s="93" t="s">
        <v>11254</v>
      </c>
      <c r="AP697" s="86" t="s">
        <v>66</v>
      </c>
      <c r="AQ697" s="48">
        <v>0</v>
      </c>
      <c r="AR697" s="49">
        <v>0</v>
      </c>
      <c r="AS697" s="48">
        <v>0</v>
      </c>
      <c r="AT697" s="49">
        <v>0</v>
      </c>
      <c r="AU697" s="48">
        <v>0</v>
      </c>
      <c r="AV697" s="49">
        <v>0</v>
      </c>
      <c r="AW697" s="48">
        <v>29</v>
      </c>
      <c r="AX697" s="49">
        <v>100</v>
      </c>
      <c r="AY697" s="48">
        <v>29</v>
      </c>
      <c r="AZ697" s="2"/>
      <c r="BA697" s="3"/>
      <c r="BB697" s="3"/>
      <c r="BC697" s="3"/>
      <c r="BD697" s="3"/>
    </row>
    <row r="698" spans="1:56" x14ac:dyDescent="0.25">
      <c r="A698" s="62" t="s">
        <v>576</v>
      </c>
      <c r="B698" s="63"/>
      <c r="C698" s="63"/>
      <c r="D698" s="64"/>
      <c r="E698" s="66"/>
      <c r="F698" s="109" t="s">
        <v>9608</v>
      </c>
      <c r="G698" s="63"/>
      <c r="H698" s="67"/>
      <c r="I698" s="68"/>
      <c r="J698" s="68"/>
      <c r="K698" s="67" t="s">
        <v>12975</v>
      </c>
      <c r="L698" s="71"/>
      <c r="M698" s="72">
        <v>5395.4248046875</v>
      </c>
      <c r="N698" s="72">
        <v>4214.47705078125</v>
      </c>
      <c r="O698" s="73"/>
      <c r="P698" s="74"/>
      <c r="Q698" s="74"/>
      <c r="R698" s="98"/>
      <c r="S698" s="48">
        <v>0</v>
      </c>
      <c r="T698" s="48">
        <v>1</v>
      </c>
      <c r="U698" s="98"/>
      <c r="V698" s="50"/>
      <c r="W698" s="50"/>
      <c r="X698" s="50"/>
      <c r="Y698" s="50"/>
      <c r="Z698" s="49"/>
      <c r="AA698" s="69">
        <v>698</v>
      </c>
      <c r="AB6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98" s="70"/>
      <c r="AD698" s="86">
        <v>1110</v>
      </c>
      <c r="AE698" s="86">
        <v>868</v>
      </c>
      <c r="AF698" s="86">
        <v>1384</v>
      </c>
      <c r="AG698" s="86">
        <v>10327</v>
      </c>
      <c r="AH698" s="86"/>
      <c r="AI698" s="86" t="s">
        <v>7472</v>
      </c>
      <c r="AJ698" s="86" t="s">
        <v>8312</v>
      </c>
      <c r="AK698" s="93" t="s">
        <v>8821</v>
      </c>
      <c r="AL698" s="86"/>
      <c r="AM698" s="89">
        <v>42523.60597222222</v>
      </c>
      <c r="AN698" s="86" t="s">
        <v>10559</v>
      </c>
      <c r="AO698" s="93" t="s">
        <v>11255</v>
      </c>
      <c r="AP698" s="86" t="s">
        <v>66</v>
      </c>
      <c r="AQ698" s="48">
        <v>0</v>
      </c>
      <c r="AR698" s="49">
        <v>0</v>
      </c>
      <c r="AS698" s="48">
        <v>0</v>
      </c>
      <c r="AT698" s="49">
        <v>0</v>
      </c>
      <c r="AU698" s="48">
        <v>0</v>
      </c>
      <c r="AV698" s="49">
        <v>0</v>
      </c>
      <c r="AW698" s="48">
        <v>55</v>
      </c>
      <c r="AX698" s="49">
        <v>100</v>
      </c>
      <c r="AY698" s="48">
        <v>55</v>
      </c>
      <c r="AZ698" s="2"/>
      <c r="BA698" s="3"/>
      <c r="BB698" s="3"/>
      <c r="BC698" s="3"/>
      <c r="BD698" s="3"/>
    </row>
    <row r="699" spans="1:56" x14ac:dyDescent="0.25">
      <c r="A699" s="62" t="s">
        <v>577</v>
      </c>
      <c r="B699" s="63"/>
      <c r="C699" s="63"/>
      <c r="D699" s="64"/>
      <c r="E699" s="66"/>
      <c r="F699" s="109" t="s">
        <v>9609</v>
      </c>
      <c r="G699" s="63"/>
      <c r="H699" s="67"/>
      <c r="I699" s="68"/>
      <c r="J699" s="68"/>
      <c r="K699" s="67" t="s">
        <v>12976</v>
      </c>
      <c r="L699" s="71"/>
      <c r="M699" s="72">
        <v>5989.6943359375</v>
      </c>
      <c r="N699" s="72">
        <v>4793.5869140625</v>
      </c>
      <c r="O699" s="73"/>
      <c r="P699" s="74"/>
      <c r="Q699" s="74"/>
      <c r="R699" s="98"/>
      <c r="S699" s="48">
        <v>0</v>
      </c>
      <c r="T699" s="48">
        <v>1</v>
      </c>
      <c r="U699" s="98"/>
      <c r="V699" s="50"/>
      <c r="W699" s="50"/>
      <c r="X699" s="50"/>
      <c r="Y699" s="50"/>
      <c r="Z699" s="49"/>
      <c r="AA699" s="69">
        <v>699</v>
      </c>
      <c r="AB6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699" s="70"/>
      <c r="AD699" s="86">
        <v>639</v>
      </c>
      <c r="AE699" s="86">
        <v>754</v>
      </c>
      <c r="AF699" s="86">
        <v>135581</v>
      </c>
      <c r="AG699" s="86">
        <v>175521</v>
      </c>
      <c r="AH699" s="86"/>
      <c r="AI699" s="86" t="s">
        <v>7473</v>
      </c>
      <c r="AJ699" s="86" t="s">
        <v>8441</v>
      </c>
      <c r="AK699" s="86"/>
      <c r="AL699" s="86"/>
      <c r="AM699" s="89">
        <v>41044.2812962963</v>
      </c>
      <c r="AN699" s="86" t="s">
        <v>10559</v>
      </c>
      <c r="AO699" s="93" t="s">
        <v>11256</v>
      </c>
      <c r="AP699" s="86" t="s">
        <v>66</v>
      </c>
      <c r="AQ699" s="48">
        <v>0</v>
      </c>
      <c r="AR699" s="49">
        <v>0</v>
      </c>
      <c r="AS699" s="48">
        <v>0</v>
      </c>
      <c r="AT699" s="49">
        <v>0</v>
      </c>
      <c r="AU699" s="48">
        <v>0</v>
      </c>
      <c r="AV699" s="49">
        <v>0</v>
      </c>
      <c r="AW699" s="48">
        <v>16</v>
      </c>
      <c r="AX699" s="49">
        <v>100</v>
      </c>
      <c r="AY699" s="48">
        <v>16</v>
      </c>
      <c r="AZ699" s="2"/>
      <c r="BA699" s="3"/>
      <c r="BB699" s="3"/>
      <c r="BC699" s="3"/>
      <c r="BD699" s="3"/>
    </row>
    <row r="700" spans="1:56" x14ac:dyDescent="0.25">
      <c r="A700" s="62" t="s">
        <v>578</v>
      </c>
      <c r="B700" s="63"/>
      <c r="C700" s="63"/>
      <c r="D700" s="64"/>
      <c r="E700" s="66"/>
      <c r="F700" s="109" t="s">
        <v>9610</v>
      </c>
      <c r="G700" s="63"/>
      <c r="H700" s="67"/>
      <c r="I700" s="68"/>
      <c r="J700" s="68"/>
      <c r="K700" s="67" t="s">
        <v>12977</v>
      </c>
      <c r="L700" s="71"/>
      <c r="M700" s="72">
        <v>5550.80029296875</v>
      </c>
      <c r="N700" s="72">
        <v>4792.8798828125</v>
      </c>
      <c r="O700" s="73"/>
      <c r="P700" s="74"/>
      <c r="Q700" s="74"/>
      <c r="R700" s="98"/>
      <c r="S700" s="48">
        <v>0</v>
      </c>
      <c r="T700" s="48">
        <v>1</v>
      </c>
      <c r="U700" s="98"/>
      <c r="V700" s="50"/>
      <c r="W700" s="50"/>
      <c r="X700" s="50"/>
      <c r="Y700" s="50"/>
      <c r="Z700" s="49"/>
      <c r="AA700" s="69">
        <v>700</v>
      </c>
      <c r="AB7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00" s="70"/>
      <c r="AD700" s="86">
        <v>102</v>
      </c>
      <c r="AE700" s="86">
        <v>22</v>
      </c>
      <c r="AF700" s="86">
        <v>751</v>
      </c>
      <c r="AG700" s="86">
        <v>557</v>
      </c>
      <c r="AH700" s="86"/>
      <c r="AI700" s="86"/>
      <c r="AJ700" s="86" t="s">
        <v>8202</v>
      </c>
      <c r="AK700" s="86"/>
      <c r="AL700" s="86"/>
      <c r="AM700" s="89">
        <v>43160.359675925924</v>
      </c>
      <c r="AN700" s="86" t="s">
        <v>10559</v>
      </c>
      <c r="AO700" s="93" t="s">
        <v>11257</v>
      </c>
      <c r="AP700" s="86" t="s">
        <v>66</v>
      </c>
      <c r="AQ700" s="48">
        <v>0</v>
      </c>
      <c r="AR700" s="49">
        <v>0</v>
      </c>
      <c r="AS700" s="48">
        <v>0</v>
      </c>
      <c r="AT700" s="49">
        <v>0</v>
      </c>
      <c r="AU700" s="48">
        <v>0</v>
      </c>
      <c r="AV700" s="49">
        <v>0</v>
      </c>
      <c r="AW700" s="48">
        <v>37</v>
      </c>
      <c r="AX700" s="49">
        <v>100</v>
      </c>
      <c r="AY700" s="48">
        <v>37</v>
      </c>
      <c r="AZ700" s="2"/>
      <c r="BA700" s="3"/>
      <c r="BB700" s="3"/>
      <c r="BC700" s="3"/>
      <c r="BD700" s="3"/>
    </row>
    <row r="701" spans="1:56" x14ac:dyDescent="0.25">
      <c r="A701" s="62" t="s">
        <v>1637</v>
      </c>
      <c r="B701" s="63"/>
      <c r="C701" s="63"/>
      <c r="D701" s="64"/>
      <c r="E701" s="66"/>
      <c r="F701" s="109" t="s">
        <v>9611</v>
      </c>
      <c r="G701" s="63"/>
      <c r="H701" s="67"/>
      <c r="I701" s="68"/>
      <c r="J701" s="68"/>
      <c r="K701" s="67" t="s">
        <v>12978</v>
      </c>
      <c r="L701" s="71"/>
      <c r="M701" s="72">
        <v>5498.10400390625</v>
      </c>
      <c r="N701" s="72">
        <v>4830.24609375</v>
      </c>
      <c r="O701" s="73"/>
      <c r="P701" s="74"/>
      <c r="Q701" s="74"/>
      <c r="R701" s="98"/>
      <c r="S701" s="48">
        <v>1</v>
      </c>
      <c r="T701" s="48">
        <v>0</v>
      </c>
      <c r="U701" s="98"/>
      <c r="V701" s="50"/>
      <c r="W701" s="50"/>
      <c r="X701" s="50"/>
      <c r="Y701" s="50"/>
      <c r="Z701" s="49"/>
      <c r="AA701" s="69">
        <v>701</v>
      </c>
      <c r="AB7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01" s="70"/>
      <c r="AD701" s="86">
        <v>13</v>
      </c>
      <c r="AE701" s="86">
        <v>3</v>
      </c>
      <c r="AF701" s="86">
        <v>24</v>
      </c>
      <c r="AG701" s="86">
        <v>716</v>
      </c>
      <c r="AH701" s="86"/>
      <c r="AI701" s="86" t="s">
        <v>6994</v>
      </c>
      <c r="AJ701" s="86" t="s">
        <v>8442</v>
      </c>
      <c r="AK701" s="86"/>
      <c r="AL701" s="86"/>
      <c r="AM701" s="89">
        <v>43917.777233796296</v>
      </c>
      <c r="AN701" s="86" t="s">
        <v>10559</v>
      </c>
      <c r="AO701" s="93" t="s">
        <v>11258</v>
      </c>
      <c r="AP701" s="86" t="s">
        <v>65</v>
      </c>
      <c r="AQ701" s="48"/>
      <c r="AR701" s="49"/>
      <c r="AS701" s="48"/>
      <c r="AT701" s="49"/>
      <c r="AU701" s="48"/>
      <c r="AV701" s="49"/>
      <c r="AW701" s="48"/>
      <c r="AX701" s="49"/>
      <c r="AY701" s="48"/>
      <c r="AZ701" s="2"/>
      <c r="BA701" s="3"/>
      <c r="BB701" s="3"/>
      <c r="BC701" s="3"/>
      <c r="BD701" s="3"/>
    </row>
    <row r="702" spans="1:56" x14ac:dyDescent="0.25">
      <c r="A702" s="62" t="s">
        <v>579</v>
      </c>
      <c r="B702" s="63"/>
      <c r="C702" s="63"/>
      <c r="D702" s="64"/>
      <c r="E702" s="66"/>
      <c r="F702" s="109" t="s">
        <v>9612</v>
      </c>
      <c r="G702" s="63"/>
      <c r="H702" s="67"/>
      <c r="I702" s="68"/>
      <c r="J702" s="68"/>
      <c r="K702" s="67" t="s">
        <v>12979</v>
      </c>
      <c r="L702" s="71"/>
      <c r="M702" s="72">
        <v>7385.982421875</v>
      </c>
      <c r="N702" s="72">
        <v>3574.5654296875</v>
      </c>
      <c r="O702" s="73"/>
      <c r="P702" s="74"/>
      <c r="Q702" s="74"/>
      <c r="R702" s="98"/>
      <c r="S702" s="48">
        <v>0</v>
      </c>
      <c r="T702" s="48">
        <v>1</v>
      </c>
      <c r="U702" s="98"/>
      <c r="V702" s="50"/>
      <c r="W702" s="50"/>
      <c r="X702" s="50"/>
      <c r="Y702" s="50"/>
      <c r="Z702" s="49"/>
      <c r="AA702" s="69">
        <v>702</v>
      </c>
      <c r="AB7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02" s="70"/>
      <c r="AD702" s="86">
        <v>104</v>
      </c>
      <c r="AE702" s="86">
        <v>59</v>
      </c>
      <c r="AF702" s="86">
        <v>1970</v>
      </c>
      <c r="AG702" s="86">
        <v>1416</v>
      </c>
      <c r="AH702" s="86"/>
      <c r="AI702" s="86" t="s">
        <v>7474</v>
      </c>
      <c r="AJ702" s="86" t="s">
        <v>8211</v>
      </c>
      <c r="AK702" s="86"/>
      <c r="AL702" s="86"/>
      <c r="AM702" s="89">
        <v>43332.362233796295</v>
      </c>
      <c r="AN702" s="86" t="s">
        <v>10559</v>
      </c>
      <c r="AO702" s="93" t="s">
        <v>11259</v>
      </c>
      <c r="AP702" s="86" t="s">
        <v>66</v>
      </c>
      <c r="AQ702" s="48">
        <v>0</v>
      </c>
      <c r="AR702" s="49">
        <v>0</v>
      </c>
      <c r="AS702" s="48">
        <v>0</v>
      </c>
      <c r="AT702" s="49">
        <v>0</v>
      </c>
      <c r="AU702" s="48">
        <v>0</v>
      </c>
      <c r="AV702" s="49">
        <v>0</v>
      </c>
      <c r="AW702" s="48">
        <v>41</v>
      </c>
      <c r="AX702" s="49">
        <v>100</v>
      </c>
      <c r="AY702" s="48">
        <v>41</v>
      </c>
      <c r="AZ702" s="2"/>
      <c r="BA702" s="3"/>
      <c r="BB702" s="3"/>
      <c r="BC702" s="3"/>
      <c r="BD702" s="3"/>
    </row>
    <row r="703" spans="1:56" x14ac:dyDescent="0.25">
      <c r="A703" s="62" t="s">
        <v>580</v>
      </c>
      <c r="B703" s="63"/>
      <c r="C703" s="63"/>
      <c r="D703" s="64"/>
      <c r="E703" s="66"/>
      <c r="F703" s="109" t="s">
        <v>9613</v>
      </c>
      <c r="G703" s="63"/>
      <c r="H703" s="67"/>
      <c r="I703" s="68"/>
      <c r="J703" s="68"/>
      <c r="K703" s="67" t="s">
        <v>12980</v>
      </c>
      <c r="L703" s="71"/>
      <c r="M703" s="72">
        <v>5163.4482421875</v>
      </c>
      <c r="N703" s="72">
        <v>5715.41748046875</v>
      </c>
      <c r="O703" s="73"/>
      <c r="P703" s="74"/>
      <c r="Q703" s="74"/>
      <c r="R703" s="98"/>
      <c r="S703" s="48">
        <v>0</v>
      </c>
      <c r="T703" s="48">
        <v>1</v>
      </c>
      <c r="U703" s="98"/>
      <c r="V703" s="50"/>
      <c r="W703" s="50"/>
      <c r="X703" s="50"/>
      <c r="Y703" s="50"/>
      <c r="Z703" s="49"/>
      <c r="AA703" s="69">
        <v>703</v>
      </c>
      <c r="AB7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03" s="70"/>
      <c r="AD703" s="86">
        <v>133</v>
      </c>
      <c r="AE703" s="86">
        <v>20</v>
      </c>
      <c r="AF703" s="86">
        <v>154</v>
      </c>
      <c r="AG703" s="86">
        <v>296</v>
      </c>
      <c r="AH703" s="86"/>
      <c r="AI703" s="86" t="s">
        <v>7475</v>
      </c>
      <c r="AJ703" s="86" t="s">
        <v>8443</v>
      </c>
      <c r="AK703" s="86"/>
      <c r="AL703" s="86"/>
      <c r="AM703" s="89">
        <v>42807.373541666668</v>
      </c>
      <c r="AN703" s="86" t="s">
        <v>10559</v>
      </c>
      <c r="AO703" s="93" t="s">
        <v>11260</v>
      </c>
      <c r="AP703" s="86" t="s">
        <v>66</v>
      </c>
      <c r="AQ703" s="48">
        <v>0</v>
      </c>
      <c r="AR703" s="49">
        <v>0</v>
      </c>
      <c r="AS703" s="48">
        <v>0</v>
      </c>
      <c r="AT703" s="49">
        <v>0</v>
      </c>
      <c r="AU703" s="48">
        <v>0</v>
      </c>
      <c r="AV703" s="49">
        <v>0</v>
      </c>
      <c r="AW703" s="48">
        <v>29</v>
      </c>
      <c r="AX703" s="49">
        <v>100</v>
      </c>
      <c r="AY703" s="48">
        <v>29</v>
      </c>
      <c r="AZ703" s="2"/>
      <c r="BA703" s="3"/>
      <c r="BB703" s="3"/>
      <c r="BC703" s="3"/>
      <c r="BD703" s="3"/>
    </row>
    <row r="704" spans="1:56" x14ac:dyDescent="0.25">
      <c r="A704" s="62" t="s">
        <v>581</v>
      </c>
      <c r="B704" s="63"/>
      <c r="C704" s="63"/>
      <c r="D704" s="64"/>
      <c r="E704" s="66"/>
      <c r="F704" s="109" t="s">
        <v>9614</v>
      </c>
      <c r="G704" s="63"/>
      <c r="H704" s="67"/>
      <c r="I704" s="68"/>
      <c r="J704" s="68"/>
      <c r="K704" s="67" t="s">
        <v>12981</v>
      </c>
      <c r="L704" s="71"/>
      <c r="M704" s="72">
        <v>3112.73291015625</v>
      </c>
      <c r="N704" s="72">
        <v>4649.67578125</v>
      </c>
      <c r="O704" s="73"/>
      <c r="P704" s="74"/>
      <c r="Q704" s="74"/>
      <c r="R704" s="98"/>
      <c r="S704" s="48">
        <v>0</v>
      </c>
      <c r="T704" s="48">
        <v>1</v>
      </c>
      <c r="U704" s="98"/>
      <c r="V704" s="50"/>
      <c r="W704" s="50"/>
      <c r="X704" s="50"/>
      <c r="Y704" s="50"/>
      <c r="Z704" s="49"/>
      <c r="AA704" s="69">
        <v>704</v>
      </c>
      <c r="AB7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04" s="70"/>
      <c r="AD704" s="86">
        <v>96</v>
      </c>
      <c r="AE704" s="86">
        <v>12</v>
      </c>
      <c r="AF704" s="86">
        <v>998</v>
      </c>
      <c r="AG704" s="86">
        <v>1046</v>
      </c>
      <c r="AH704" s="86"/>
      <c r="AI704" s="86" t="s">
        <v>7476</v>
      </c>
      <c r="AJ704" s="86" t="s">
        <v>8204</v>
      </c>
      <c r="AK704" s="86"/>
      <c r="AL704" s="86"/>
      <c r="AM704" s="89">
        <v>44023.533275462964</v>
      </c>
      <c r="AN704" s="86" t="s">
        <v>10559</v>
      </c>
      <c r="AO704" s="93" t="s">
        <v>11261</v>
      </c>
      <c r="AP704" s="86" t="s">
        <v>66</v>
      </c>
      <c r="AQ704" s="48">
        <v>0</v>
      </c>
      <c r="AR704" s="49">
        <v>0</v>
      </c>
      <c r="AS704" s="48">
        <v>0</v>
      </c>
      <c r="AT704" s="49">
        <v>0</v>
      </c>
      <c r="AU704" s="48">
        <v>0</v>
      </c>
      <c r="AV704" s="49">
        <v>0</v>
      </c>
      <c r="AW704" s="48">
        <v>39</v>
      </c>
      <c r="AX704" s="49">
        <v>100</v>
      </c>
      <c r="AY704" s="48">
        <v>39</v>
      </c>
      <c r="AZ704" s="2"/>
      <c r="BA704" s="3"/>
      <c r="BB704" s="3"/>
      <c r="BC704" s="3"/>
      <c r="BD704" s="3"/>
    </row>
    <row r="705" spans="1:56" x14ac:dyDescent="0.25">
      <c r="A705" s="62" t="s">
        <v>582</v>
      </c>
      <c r="B705" s="63"/>
      <c r="C705" s="63"/>
      <c r="D705" s="64"/>
      <c r="E705" s="66"/>
      <c r="F705" s="109" t="s">
        <v>9615</v>
      </c>
      <c r="G705" s="63"/>
      <c r="H705" s="67"/>
      <c r="I705" s="68"/>
      <c r="J705" s="68"/>
      <c r="K705" s="67" t="s">
        <v>12982</v>
      </c>
      <c r="L705" s="71"/>
      <c r="M705" s="72">
        <v>5582.2978515625</v>
      </c>
      <c r="N705" s="72">
        <v>5011.529296875</v>
      </c>
      <c r="O705" s="73"/>
      <c r="P705" s="74"/>
      <c r="Q705" s="74"/>
      <c r="R705" s="98"/>
      <c r="S705" s="48">
        <v>0</v>
      </c>
      <c r="T705" s="48">
        <v>1</v>
      </c>
      <c r="U705" s="98"/>
      <c r="V705" s="50"/>
      <c r="W705" s="50"/>
      <c r="X705" s="50"/>
      <c r="Y705" s="50"/>
      <c r="Z705" s="49"/>
      <c r="AA705" s="69">
        <v>705</v>
      </c>
      <c r="AB7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05" s="70"/>
      <c r="AD705" s="86">
        <v>941</v>
      </c>
      <c r="AE705" s="86">
        <v>1038</v>
      </c>
      <c r="AF705" s="86">
        <v>11516</v>
      </c>
      <c r="AG705" s="86">
        <v>13894</v>
      </c>
      <c r="AH705" s="86"/>
      <c r="AI705" s="86" t="s">
        <v>7477</v>
      </c>
      <c r="AJ705" s="86" t="s">
        <v>8302</v>
      </c>
      <c r="AK705" s="86"/>
      <c r="AL705" s="86"/>
      <c r="AM705" s="89">
        <v>42816.372743055559</v>
      </c>
      <c r="AN705" s="86" t="s">
        <v>10559</v>
      </c>
      <c r="AO705" s="93" t="s">
        <v>11262</v>
      </c>
      <c r="AP705" s="86" t="s">
        <v>66</v>
      </c>
      <c r="AQ705" s="48">
        <v>0</v>
      </c>
      <c r="AR705" s="49">
        <v>0</v>
      </c>
      <c r="AS705" s="48">
        <v>0</v>
      </c>
      <c r="AT705" s="49">
        <v>0</v>
      </c>
      <c r="AU705" s="48">
        <v>0</v>
      </c>
      <c r="AV705" s="49">
        <v>0</v>
      </c>
      <c r="AW705" s="48">
        <v>26</v>
      </c>
      <c r="AX705" s="49">
        <v>100</v>
      </c>
      <c r="AY705" s="48">
        <v>26</v>
      </c>
      <c r="AZ705" s="2"/>
      <c r="BA705" s="3"/>
      <c r="BB705" s="3"/>
      <c r="BC705" s="3"/>
      <c r="BD705" s="3"/>
    </row>
    <row r="706" spans="1:56" x14ac:dyDescent="0.25">
      <c r="A706" s="62" t="s">
        <v>1638</v>
      </c>
      <c r="B706" s="63"/>
      <c r="C706" s="63"/>
      <c r="D706" s="64"/>
      <c r="E706" s="66"/>
      <c r="F706" s="109" t="s">
        <v>9616</v>
      </c>
      <c r="G706" s="63"/>
      <c r="H706" s="67"/>
      <c r="I706" s="68"/>
      <c r="J706" s="68"/>
      <c r="K706" s="67" t="s">
        <v>12983</v>
      </c>
      <c r="L706" s="71"/>
      <c r="M706" s="72">
        <v>5540.13916015625</v>
      </c>
      <c r="N706" s="72">
        <v>4959.294921875</v>
      </c>
      <c r="O706" s="73"/>
      <c r="P706" s="74"/>
      <c r="Q706" s="74"/>
      <c r="R706" s="98"/>
      <c r="S706" s="48">
        <v>1</v>
      </c>
      <c r="T706" s="48">
        <v>0</v>
      </c>
      <c r="U706" s="98"/>
      <c r="V706" s="50"/>
      <c r="W706" s="50"/>
      <c r="X706" s="50"/>
      <c r="Y706" s="50"/>
      <c r="Z706" s="49"/>
      <c r="AA706" s="69">
        <v>706</v>
      </c>
      <c r="AB7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06" s="70"/>
      <c r="AD706" s="86">
        <v>2385</v>
      </c>
      <c r="AE706" s="86">
        <v>2495</v>
      </c>
      <c r="AF706" s="86">
        <v>6417</v>
      </c>
      <c r="AG706" s="86">
        <v>17613</v>
      </c>
      <c r="AH706" s="86"/>
      <c r="AI706" s="86" t="s">
        <v>7478</v>
      </c>
      <c r="AJ706" s="86" t="s">
        <v>8444</v>
      </c>
      <c r="AK706" s="86"/>
      <c r="AL706" s="86"/>
      <c r="AM706" s="89">
        <v>43186.726273148146</v>
      </c>
      <c r="AN706" s="86" t="s">
        <v>10559</v>
      </c>
      <c r="AO706" s="93" t="s">
        <v>11263</v>
      </c>
      <c r="AP706" s="86" t="s">
        <v>65</v>
      </c>
      <c r="AQ706" s="48"/>
      <c r="AR706" s="49"/>
      <c r="AS706" s="48"/>
      <c r="AT706" s="49"/>
      <c r="AU706" s="48"/>
      <c r="AV706" s="49"/>
      <c r="AW706" s="48"/>
      <c r="AX706" s="49"/>
      <c r="AY706" s="48"/>
      <c r="AZ706" s="2"/>
      <c r="BA706" s="3"/>
      <c r="BB706" s="3"/>
      <c r="BC706" s="3"/>
      <c r="BD706" s="3"/>
    </row>
    <row r="707" spans="1:56" x14ac:dyDescent="0.25">
      <c r="A707" s="62" t="s">
        <v>583</v>
      </c>
      <c r="B707" s="63"/>
      <c r="C707" s="63"/>
      <c r="D707" s="64"/>
      <c r="E707" s="66"/>
      <c r="F707" s="109" t="s">
        <v>9617</v>
      </c>
      <c r="G707" s="63"/>
      <c r="H707" s="67"/>
      <c r="I707" s="68"/>
      <c r="J707" s="68"/>
      <c r="K707" s="67" t="s">
        <v>12984</v>
      </c>
      <c r="L707" s="71"/>
      <c r="M707" s="72">
        <v>4319.91015625</v>
      </c>
      <c r="N707" s="72">
        <v>7075.34619140625</v>
      </c>
      <c r="O707" s="73"/>
      <c r="P707" s="74"/>
      <c r="Q707" s="74"/>
      <c r="R707" s="98"/>
      <c r="S707" s="48">
        <v>0</v>
      </c>
      <c r="T707" s="48">
        <v>2</v>
      </c>
      <c r="U707" s="98"/>
      <c r="V707" s="50"/>
      <c r="W707" s="50"/>
      <c r="X707" s="50"/>
      <c r="Y707" s="50"/>
      <c r="Z707" s="49"/>
      <c r="AA707" s="69">
        <v>707</v>
      </c>
      <c r="AB7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07" s="70"/>
      <c r="AD707" s="86">
        <v>141</v>
      </c>
      <c r="AE707" s="86">
        <v>82</v>
      </c>
      <c r="AF707" s="86">
        <v>5749</v>
      </c>
      <c r="AG707" s="86">
        <v>240</v>
      </c>
      <c r="AH707" s="86"/>
      <c r="AI707" s="86" t="s">
        <v>7479</v>
      </c>
      <c r="AJ707" s="86"/>
      <c r="AK707" s="86"/>
      <c r="AL707" s="86"/>
      <c r="AM707" s="89">
        <v>43997.18409722222</v>
      </c>
      <c r="AN707" s="86" t="s">
        <v>10559</v>
      </c>
      <c r="AO707" s="93" t="s">
        <v>11264</v>
      </c>
      <c r="AP707" s="86" t="s">
        <v>66</v>
      </c>
      <c r="AQ707" s="48">
        <v>0</v>
      </c>
      <c r="AR707" s="49">
        <v>0</v>
      </c>
      <c r="AS707" s="48">
        <v>0</v>
      </c>
      <c r="AT707" s="49">
        <v>0</v>
      </c>
      <c r="AU707" s="48">
        <v>0</v>
      </c>
      <c r="AV707" s="49">
        <v>0</v>
      </c>
      <c r="AW707" s="48">
        <v>42</v>
      </c>
      <c r="AX707" s="49">
        <v>100</v>
      </c>
      <c r="AY707" s="48">
        <v>42</v>
      </c>
      <c r="AZ707" s="2"/>
      <c r="BA707" s="3"/>
      <c r="BB707" s="3"/>
      <c r="BC707" s="3"/>
      <c r="BD707" s="3"/>
    </row>
    <row r="708" spans="1:56" x14ac:dyDescent="0.25">
      <c r="A708" s="62" t="s">
        <v>584</v>
      </c>
      <c r="B708" s="63"/>
      <c r="C708" s="63"/>
      <c r="D708" s="64"/>
      <c r="E708" s="66"/>
      <c r="F708" s="109" t="s">
        <v>9618</v>
      </c>
      <c r="G708" s="63"/>
      <c r="H708" s="67"/>
      <c r="I708" s="68"/>
      <c r="J708" s="68"/>
      <c r="K708" s="67" t="s">
        <v>12985</v>
      </c>
      <c r="L708" s="71"/>
      <c r="M708" s="72">
        <v>5356.43310546875</v>
      </c>
      <c r="N708" s="72">
        <v>5389.96630859375</v>
      </c>
      <c r="O708" s="73"/>
      <c r="P708" s="74"/>
      <c r="Q708" s="74"/>
      <c r="R708" s="98"/>
      <c r="S708" s="48">
        <v>0</v>
      </c>
      <c r="T708" s="48">
        <v>1</v>
      </c>
      <c r="U708" s="98"/>
      <c r="V708" s="50"/>
      <c r="W708" s="50"/>
      <c r="X708" s="50"/>
      <c r="Y708" s="50"/>
      <c r="Z708" s="49"/>
      <c r="AA708" s="69">
        <v>708</v>
      </c>
      <c r="AB7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08" s="70"/>
      <c r="AD708" s="86">
        <v>67</v>
      </c>
      <c r="AE708" s="86">
        <v>83</v>
      </c>
      <c r="AF708" s="86">
        <v>4924</v>
      </c>
      <c r="AG708" s="86">
        <v>7871</v>
      </c>
      <c r="AH708" s="86"/>
      <c r="AI708" s="86" t="s">
        <v>7480</v>
      </c>
      <c r="AJ708" s="86" t="s">
        <v>8202</v>
      </c>
      <c r="AK708" s="86"/>
      <c r="AL708" s="86"/>
      <c r="AM708" s="89">
        <v>43990.297488425924</v>
      </c>
      <c r="AN708" s="86" t="s">
        <v>10559</v>
      </c>
      <c r="AO708" s="93" t="s">
        <v>11265</v>
      </c>
      <c r="AP708" s="86" t="s">
        <v>66</v>
      </c>
      <c r="AQ708" s="48">
        <v>0</v>
      </c>
      <c r="AR708" s="49">
        <v>0</v>
      </c>
      <c r="AS708" s="48">
        <v>0</v>
      </c>
      <c r="AT708" s="49">
        <v>0</v>
      </c>
      <c r="AU708" s="48">
        <v>0</v>
      </c>
      <c r="AV708" s="49">
        <v>0</v>
      </c>
      <c r="AW708" s="48">
        <v>16</v>
      </c>
      <c r="AX708" s="49">
        <v>100</v>
      </c>
      <c r="AY708" s="48">
        <v>16</v>
      </c>
      <c r="AZ708" s="2"/>
      <c r="BA708" s="3"/>
      <c r="BB708" s="3"/>
      <c r="BC708" s="3"/>
      <c r="BD708" s="3"/>
    </row>
    <row r="709" spans="1:56" x14ac:dyDescent="0.25">
      <c r="A709" s="62" t="s">
        <v>585</v>
      </c>
      <c r="B709" s="63"/>
      <c r="C709" s="63"/>
      <c r="D709" s="64"/>
      <c r="E709" s="66"/>
      <c r="F709" s="109" t="s">
        <v>9619</v>
      </c>
      <c r="G709" s="63"/>
      <c r="H709" s="67"/>
      <c r="I709" s="68"/>
      <c r="J709" s="68"/>
      <c r="K709" s="67" t="s">
        <v>12986</v>
      </c>
      <c r="L709" s="71"/>
      <c r="M709" s="72">
        <v>4837.16455078125</v>
      </c>
      <c r="N709" s="72">
        <v>5330.2998046875</v>
      </c>
      <c r="O709" s="73"/>
      <c r="P709" s="74"/>
      <c r="Q709" s="74"/>
      <c r="R709" s="98"/>
      <c r="S709" s="48">
        <v>0</v>
      </c>
      <c r="T709" s="48">
        <v>1</v>
      </c>
      <c r="U709" s="98"/>
      <c r="V709" s="50"/>
      <c r="W709" s="50"/>
      <c r="X709" s="50"/>
      <c r="Y709" s="50"/>
      <c r="Z709" s="49"/>
      <c r="AA709" s="69">
        <v>709</v>
      </c>
      <c r="AB7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09" s="70"/>
      <c r="AD709" s="86">
        <v>4180</v>
      </c>
      <c r="AE709" s="86">
        <v>10032</v>
      </c>
      <c r="AF709" s="86">
        <v>80087</v>
      </c>
      <c r="AG709" s="86">
        <v>50659</v>
      </c>
      <c r="AH709" s="86"/>
      <c r="AI709" s="86" t="s">
        <v>7481</v>
      </c>
      <c r="AJ709" s="86"/>
      <c r="AK709" s="86"/>
      <c r="AL709" s="86"/>
      <c r="AM709" s="89">
        <v>42033.282233796293</v>
      </c>
      <c r="AN709" s="86" t="s">
        <v>10559</v>
      </c>
      <c r="AO709" s="93" t="s">
        <v>11266</v>
      </c>
      <c r="AP709" s="86" t="s">
        <v>66</v>
      </c>
      <c r="AQ709" s="48">
        <v>0</v>
      </c>
      <c r="AR709" s="49">
        <v>0</v>
      </c>
      <c r="AS709" s="48">
        <v>0</v>
      </c>
      <c r="AT709" s="49">
        <v>0</v>
      </c>
      <c r="AU709" s="48">
        <v>0</v>
      </c>
      <c r="AV709" s="49">
        <v>0</v>
      </c>
      <c r="AW709" s="48">
        <v>29</v>
      </c>
      <c r="AX709" s="49">
        <v>100</v>
      </c>
      <c r="AY709" s="48">
        <v>29</v>
      </c>
      <c r="AZ709" s="2"/>
      <c r="BA709" s="3"/>
      <c r="BB709" s="3"/>
      <c r="BC709" s="3"/>
      <c r="BD709" s="3"/>
    </row>
    <row r="710" spans="1:56" x14ac:dyDescent="0.25">
      <c r="A710" s="62" t="s">
        <v>586</v>
      </c>
      <c r="B710" s="63"/>
      <c r="C710" s="63"/>
      <c r="D710" s="64"/>
      <c r="E710" s="66"/>
      <c r="F710" s="109" t="s">
        <v>9620</v>
      </c>
      <c r="G710" s="63"/>
      <c r="H710" s="67"/>
      <c r="I710" s="68"/>
      <c r="J710" s="68"/>
      <c r="K710" s="67" t="s">
        <v>12987</v>
      </c>
      <c r="L710" s="71"/>
      <c r="M710" s="72">
        <v>5641.19287109375</v>
      </c>
      <c r="N710" s="72">
        <v>5069.56103515625</v>
      </c>
      <c r="O710" s="73"/>
      <c r="P710" s="74"/>
      <c r="Q710" s="74"/>
      <c r="R710" s="98"/>
      <c r="S710" s="48">
        <v>0</v>
      </c>
      <c r="T710" s="48">
        <v>1</v>
      </c>
      <c r="U710" s="98"/>
      <c r="V710" s="50"/>
      <c r="W710" s="50"/>
      <c r="X710" s="50"/>
      <c r="Y710" s="50"/>
      <c r="Z710" s="49"/>
      <c r="AA710" s="69">
        <v>710</v>
      </c>
      <c r="AB7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10" s="70"/>
      <c r="AD710" s="86">
        <v>1423</v>
      </c>
      <c r="AE710" s="86">
        <v>1361</v>
      </c>
      <c r="AF710" s="86">
        <v>7386</v>
      </c>
      <c r="AG710" s="86">
        <v>11741</v>
      </c>
      <c r="AH710" s="86"/>
      <c r="AI710" s="86" t="s">
        <v>7482</v>
      </c>
      <c r="AJ710" s="86" t="s">
        <v>8218</v>
      </c>
      <c r="AK710" s="86"/>
      <c r="AL710" s="86"/>
      <c r="AM710" s="89">
        <v>43998.701724537037</v>
      </c>
      <c r="AN710" s="86" t="s">
        <v>10559</v>
      </c>
      <c r="AO710" s="93" t="s">
        <v>11267</v>
      </c>
      <c r="AP710" s="86" t="s">
        <v>66</v>
      </c>
      <c r="AQ710" s="48">
        <v>0</v>
      </c>
      <c r="AR710" s="49">
        <v>0</v>
      </c>
      <c r="AS710" s="48">
        <v>0</v>
      </c>
      <c r="AT710" s="49">
        <v>0</v>
      </c>
      <c r="AU710" s="48">
        <v>0</v>
      </c>
      <c r="AV710" s="49">
        <v>0</v>
      </c>
      <c r="AW710" s="48">
        <v>29</v>
      </c>
      <c r="AX710" s="49">
        <v>100</v>
      </c>
      <c r="AY710" s="48">
        <v>29</v>
      </c>
      <c r="AZ710" s="2"/>
      <c r="BA710" s="3"/>
      <c r="BB710" s="3"/>
      <c r="BC710" s="3"/>
      <c r="BD710" s="3"/>
    </row>
    <row r="711" spans="1:56" x14ac:dyDescent="0.25">
      <c r="A711" s="62" t="s">
        <v>1639</v>
      </c>
      <c r="B711" s="63"/>
      <c r="C711" s="63"/>
      <c r="D711" s="64"/>
      <c r="E711" s="66"/>
      <c r="F711" s="109" t="s">
        <v>9621</v>
      </c>
      <c r="G711" s="63"/>
      <c r="H711" s="67"/>
      <c r="I711" s="68"/>
      <c r="J711" s="68"/>
      <c r="K711" s="67" t="s">
        <v>12988</v>
      </c>
      <c r="L711" s="71"/>
      <c r="M711" s="72">
        <v>5596.4921875</v>
      </c>
      <c r="N711" s="72">
        <v>5024.69140625</v>
      </c>
      <c r="O711" s="73"/>
      <c r="P711" s="74"/>
      <c r="Q711" s="74"/>
      <c r="R711" s="98"/>
      <c r="S711" s="48">
        <v>2</v>
      </c>
      <c r="T711" s="48">
        <v>0</v>
      </c>
      <c r="U711" s="98"/>
      <c r="V711" s="50"/>
      <c r="W711" s="50"/>
      <c r="X711" s="50"/>
      <c r="Y711" s="50"/>
      <c r="Z711" s="49"/>
      <c r="AA711" s="69">
        <v>711</v>
      </c>
      <c r="AB7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11" s="70"/>
      <c r="AD711" s="86">
        <v>439</v>
      </c>
      <c r="AE711" s="86">
        <v>267</v>
      </c>
      <c r="AF711" s="86">
        <v>411</v>
      </c>
      <c r="AG711" s="86">
        <v>1066</v>
      </c>
      <c r="AH711" s="86"/>
      <c r="AI711" s="86"/>
      <c r="AJ711" s="86" t="s">
        <v>8204</v>
      </c>
      <c r="AK711" s="86"/>
      <c r="AL711" s="86"/>
      <c r="AM711" s="89">
        <v>44016.570150462961</v>
      </c>
      <c r="AN711" s="86" t="s">
        <v>10559</v>
      </c>
      <c r="AO711" s="93" t="s">
        <v>11268</v>
      </c>
      <c r="AP711" s="86" t="s">
        <v>65</v>
      </c>
      <c r="AQ711" s="48"/>
      <c r="AR711" s="49"/>
      <c r="AS711" s="48"/>
      <c r="AT711" s="49"/>
      <c r="AU711" s="48"/>
      <c r="AV711" s="49"/>
      <c r="AW711" s="48"/>
      <c r="AX711" s="49"/>
      <c r="AY711" s="48"/>
      <c r="AZ711" s="2"/>
      <c r="BA711" s="3"/>
      <c r="BB711" s="3"/>
      <c r="BC711" s="3"/>
      <c r="BD711" s="3"/>
    </row>
    <row r="712" spans="1:56" x14ac:dyDescent="0.25">
      <c r="A712" s="62" t="s">
        <v>587</v>
      </c>
      <c r="B712" s="63"/>
      <c r="C712" s="63"/>
      <c r="D712" s="64"/>
      <c r="E712" s="66"/>
      <c r="F712" s="109" t="s">
        <v>9622</v>
      </c>
      <c r="G712" s="63"/>
      <c r="H712" s="67"/>
      <c r="I712" s="68"/>
      <c r="J712" s="68"/>
      <c r="K712" s="67" t="s">
        <v>12989</v>
      </c>
      <c r="L712" s="71"/>
      <c r="M712" s="72">
        <v>5504.71337890625</v>
      </c>
      <c r="N712" s="72">
        <v>5175.80029296875</v>
      </c>
      <c r="O712" s="73"/>
      <c r="P712" s="74"/>
      <c r="Q712" s="74"/>
      <c r="R712" s="98"/>
      <c r="S712" s="48">
        <v>0</v>
      </c>
      <c r="T712" s="48">
        <v>1</v>
      </c>
      <c r="U712" s="98"/>
      <c r="V712" s="50"/>
      <c r="W712" s="50"/>
      <c r="X712" s="50"/>
      <c r="Y712" s="50"/>
      <c r="Z712" s="49"/>
      <c r="AA712" s="69">
        <v>712</v>
      </c>
      <c r="AB7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12" s="70"/>
      <c r="AD712" s="86">
        <v>901</v>
      </c>
      <c r="AE712" s="86">
        <v>49</v>
      </c>
      <c r="AF712" s="86">
        <v>432</v>
      </c>
      <c r="AG712" s="86">
        <v>7715</v>
      </c>
      <c r="AH712" s="86"/>
      <c r="AI712" s="86" t="s">
        <v>7462</v>
      </c>
      <c r="AJ712" s="86"/>
      <c r="AK712" s="86"/>
      <c r="AL712" s="86"/>
      <c r="AM712" s="89">
        <v>43627.678564814814</v>
      </c>
      <c r="AN712" s="86" t="s">
        <v>10559</v>
      </c>
      <c r="AO712" s="93" t="s">
        <v>11269</v>
      </c>
      <c r="AP712" s="86" t="s">
        <v>66</v>
      </c>
      <c r="AQ712" s="48">
        <v>0</v>
      </c>
      <c r="AR712" s="49">
        <v>0</v>
      </c>
      <c r="AS712" s="48">
        <v>0</v>
      </c>
      <c r="AT712" s="49">
        <v>0</v>
      </c>
      <c r="AU712" s="48">
        <v>0</v>
      </c>
      <c r="AV712" s="49">
        <v>0</v>
      </c>
      <c r="AW712" s="48">
        <v>29</v>
      </c>
      <c r="AX712" s="49">
        <v>100</v>
      </c>
      <c r="AY712" s="48">
        <v>29</v>
      </c>
      <c r="AZ712" s="2"/>
      <c r="BA712" s="3"/>
      <c r="BB712" s="3"/>
      <c r="BC712" s="3"/>
      <c r="BD712" s="3"/>
    </row>
    <row r="713" spans="1:56" x14ac:dyDescent="0.25">
      <c r="A713" s="62" t="s">
        <v>588</v>
      </c>
      <c r="B713" s="63"/>
      <c r="C713" s="63"/>
      <c r="D713" s="64"/>
      <c r="E713" s="66"/>
      <c r="F713" s="109" t="s">
        <v>9623</v>
      </c>
      <c r="G713" s="63"/>
      <c r="H713" s="67"/>
      <c r="I713" s="68"/>
      <c r="J713" s="68"/>
      <c r="K713" s="67" t="s">
        <v>12990</v>
      </c>
      <c r="L713" s="71"/>
      <c r="M713" s="72">
        <v>4179.23095703125</v>
      </c>
      <c r="N713" s="72">
        <v>6723.67626953125</v>
      </c>
      <c r="O713" s="73"/>
      <c r="P713" s="74"/>
      <c r="Q713" s="74"/>
      <c r="R713" s="98"/>
      <c r="S713" s="48">
        <v>0</v>
      </c>
      <c r="T713" s="48">
        <v>1</v>
      </c>
      <c r="U713" s="98"/>
      <c r="V713" s="50"/>
      <c r="W713" s="50"/>
      <c r="X713" s="50"/>
      <c r="Y713" s="50"/>
      <c r="Z713" s="49"/>
      <c r="AA713" s="69">
        <v>713</v>
      </c>
      <c r="AB7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13" s="70"/>
      <c r="AD713" s="86">
        <v>547</v>
      </c>
      <c r="AE713" s="86">
        <v>532</v>
      </c>
      <c r="AF713" s="86">
        <v>14011</v>
      </c>
      <c r="AG713" s="86">
        <v>2266</v>
      </c>
      <c r="AH713" s="86"/>
      <c r="AI713" s="86" t="s">
        <v>7483</v>
      </c>
      <c r="AJ713" s="86" t="s">
        <v>8271</v>
      </c>
      <c r="AK713" s="86"/>
      <c r="AL713" s="86"/>
      <c r="AM713" s="89">
        <v>43968.610358796293</v>
      </c>
      <c r="AN713" s="86" t="s">
        <v>10559</v>
      </c>
      <c r="AO713" s="93" t="s">
        <v>11270</v>
      </c>
      <c r="AP713" s="86" t="s">
        <v>66</v>
      </c>
      <c r="AQ713" s="48">
        <v>0</v>
      </c>
      <c r="AR713" s="49">
        <v>0</v>
      </c>
      <c r="AS713" s="48">
        <v>0</v>
      </c>
      <c r="AT713" s="49">
        <v>0</v>
      </c>
      <c r="AU713" s="48">
        <v>0</v>
      </c>
      <c r="AV713" s="49">
        <v>0</v>
      </c>
      <c r="AW713" s="48">
        <v>17</v>
      </c>
      <c r="AX713" s="49">
        <v>100</v>
      </c>
      <c r="AY713" s="48">
        <v>17</v>
      </c>
      <c r="AZ713" s="2"/>
      <c r="BA713" s="3"/>
      <c r="BB713" s="3"/>
      <c r="BC713" s="3"/>
      <c r="BD713" s="3"/>
    </row>
    <row r="714" spans="1:56" x14ac:dyDescent="0.25">
      <c r="A714" s="62" t="s">
        <v>589</v>
      </c>
      <c r="B714" s="63"/>
      <c r="C714" s="63"/>
      <c r="D714" s="64"/>
      <c r="E714" s="66"/>
      <c r="F714" s="109" t="s">
        <v>9624</v>
      </c>
      <c r="G714" s="63"/>
      <c r="H714" s="67"/>
      <c r="I714" s="68"/>
      <c r="J714" s="68"/>
      <c r="K714" s="67" t="s">
        <v>12991</v>
      </c>
      <c r="L714" s="71"/>
      <c r="M714" s="72">
        <v>4812.896484375</v>
      </c>
      <c r="N714" s="72">
        <v>5275.8779296875</v>
      </c>
      <c r="O714" s="73"/>
      <c r="P714" s="74"/>
      <c r="Q714" s="74"/>
      <c r="R714" s="98"/>
      <c r="S714" s="48">
        <v>0</v>
      </c>
      <c r="T714" s="48">
        <v>1</v>
      </c>
      <c r="U714" s="98"/>
      <c r="V714" s="50"/>
      <c r="W714" s="50"/>
      <c r="X714" s="50"/>
      <c r="Y714" s="50"/>
      <c r="Z714" s="49"/>
      <c r="AA714" s="69">
        <v>714</v>
      </c>
      <c r="AB7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14" s="70"/>
      <c r="AD714" s="86">
        <v>250</v>
      </c>
      <c r="AE714" s="86">
        <v>638</v>
      </c>
      <c r="AF714" s="86">
        <v>109492</v>
      </c>
      <c r="AG714" s="86">
        <v>239782</v>
      </c>
      <c r="AH714" s="86"/>
      <c r="AI714" s="86" t="s">
        <v>7484</v>
      </c>
      <c r="AJ714" s="86" t="s">
        <v>8211</v>
      </c>
      <c r="AK714" s="86"/>
      <c r="AL714" s="86"/>
      <c r="AM714" s="89">
        <v>41815.229409722226</v>
      </c>
      <c r="AN714" s="86" t="s">
        <v>10559</v>
      </c>
      <c r="AO714" s="93" t="s">
        <v>11271</v>
      </c>
      <c r="AP714" s="86" t="s">
        <v>66</v>
      </c>
      <c r="AQ714" s="48">
        <v>0</v>
      </c>
      <c r="AR714" s="49">
        <v>0</v>
      </c>
      <c r="AS714" s="48">
        <v>0</v>
      </c>
      <c r="AT714" s="49">
        <v>0</v>
      </c>
      <c r="AU714" s="48">
        <v>0</v>
      </c>
      <c r="AV714" s="49">
        <v>0</v>
      </c>
      <c r="AW714" s="48">
        <v>16</v>
      </c>
      <c r="AX714" s="49">
        <v>100</v>
      </c>
      <c r="AY714" s="48">
        <v>16</v>
      </c>
      <c r="AZ714" s="2"/>
      <c r="BA714" s="3"/>
      <c r="BB714" s="3"/>
      <c r="BC714" s="3"/>
      <c r="BD714" s="3"/>
    </row>
    <row r="715" spans="1:56" x14ac:dyDescent="0.25">
      <c r="A715" s="62" t="s">
        <v>590</v>
      </c>
      <c r="B715" s="63"/>
      <c r="C715" s="63"/>
      <c r="D715" s="64"/>
      <c r="E715" s="66"/>
      <c r="F715" s="109" t="s">
        <v>9625</v>
      </c>
      <c r="G715" s="63"/>
      <c r="H715" s="67"/>
      <c r="I715" s="68"/>
      <c r="J715" s="68"/>
      <c r="K715" s="67" t="s">
        <v>12992</v>
      </c>
      <c r="L715" s="71"/>
      <c r="M715" s="72">
        <v>5008.19970703125</v>
      </c>
      <c r="N715" s="72">
        <v>5198.21875</v>
      </c>
      <c r="O715" s="73"/>
      <c r="P715" s="74"/>
      <c r="Q715" s="74"/>
      <c r="R715" s="98"/>
      <c r="S715" s="48">
        <v>0</v>
      </c>
      <c r="T715" s="48">
        <v>1</v>
      </c>
      <c r="U715" s="98"/>
      <c r="V715" s="50"/>
      <c r="W715" s="50"/>
      <c r="X715" s="50"/>
      <c r="Y715" s="50"/>
      <c r="Z715" s="49"/>
      <c r="AA715" s="69">
        <v>715</v>
      </c>
      <c r="AB7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15" s="70"/>
      <c r="AD715" s="86">
        <v>122</v>
      </c>
      <c r="AE715" s="86">
        <v>189</v>
      </c>
      <c r="AF715" s="86">
        <v>16316</v>
      </c>
      <c r="AG715" s="86">
        <v>2527</v>
      </c>
      <c r="AH715" s="86"/>
      <c r="AI715" s="86" t="s">
        <v>7485</v>
      </c>
      <c r="AJ715" s="86"/>
      <c r="AK715" s="86"/>
      <c r="AL715" s="86"/>
      <c r="AM715" s="89">
        <v>43965.330590277779</v>
      </c>
      <c r="AN715" s="86" t="s">
        <v>10559</v>
      </c>
      <c r="AO715" s="93" t="s">
        <v>11272</v>
      </c>
      <c r="AP715" s="86" t="s">
        <v>66</v>
      </c>
      <c r="AQ715" s="48">
        <v>0</v>
      </c>
      <c r="AR715" s="49">
        <v>0</v>
      </c>
      <c r="AS715" s="48">
        <v>0</v>
      </c>
      <c r="AT715" s="49">
        <v>0</v>
      </c>
      <c r="AU715" s="48">
        <v>0</v>
      </c>
      <c r="AV715" s="49">
        <v>0</v>
      </c>
      <c r="AW715" s="48">
        <v>29</v>
      </c>
      <c r="AX715" s="49">
        <v>100</v>
      </c>
      <c r="AY715" s="48">
        <v>29</v>
      </c>
      <c r="AZ715" s="2"/>
      <c r="BA715" s="3"/>
      <c r="BB715" s="3"/>
      <c r="BC715" s="3"/>
      <c r="BD715" s="3"/>
    </row>
    <row r="716" spans="1:56" x14ac:dyDescent="0.25">
      <c r="A716" s="62" t="s">
        <v>591</v>
      </c>
      <c r="B716" s="63"/>
      <c r="C716" s="63"/>
      <c r="D716" s="64"/>
      <c r="E716" s="66"/>
      <c r="F716" s="109" t="s">
        <v>9626</v>
      </c>
      <c r="G716" s="63"/>
      <c r="H716" s="67"/>
      <c r="I716" s="68"/>
      <c r="J716" s="68"/>
      <c r="K716" s="67" t="s">
        <v>12993</v>
      </c>
      <c r="L716" s="71"/>
      <c r="M716" s="72">
        <v>2471.473876953125</v>
      </c>
      <c r="N716" s="72">
        <v>2446.771484375</v>
      </c>
      <c r="O716" s="73"/>
      <c r="P716" s="74"/>
      <c r="Q716" s="74"/>
      <c r="R716" s="98"/>
      <c r="S716" s="48">
        <v>0</v>
      </c>
      <c r="T716" s="48">
        <v>1</v>
      </c>
      <c r="U716" s="98"/>
      <c r="V716" s="50"/>
      <c r="W716" s="50"/>
      <c r="X716" s="50"/>
      <c r="Y716" s="50"/>
      <c r="Z716" s="49"/>
      <c r="AA716" s="69">
        <v>716</v>
      </c>
      <c r="AB7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16" s="70"/>
      <c r="AD716" s="86">
        <v>550</v>
      </c>
      <c r="AE716" s="86">
        <v>28</v>
      </c>
      <c r="AF716" s="86">
        <v>195</v>
      </c>
      <c r="AG716" s="86">
        <v>776</v>
      </c>
      <c r="AH716" s="86"/>
      <c r="AI716" s="86"/>
      <c r="AJ716" s="86" t="s">
        <v>8204</v>
      </c>
      <c r="AK716" s="86"/>
      <c r="AL716" s="86"/>
      <c r="AM716" s="89">
        <v>43135.638888888891</v>
      </c>
      <c r="AN716" s="86" t="s">
        <v>10559</v>
      </c>
      <c r="AO716" s="93" t="s">
        <v>11273</v>
      </c>
      <c r="AP716" s="86" t="s">
        <v>66</v>
      </c>
      <c r="AQ716" s="48">
        <v>0</v>
      </c>
      <c r="AR716" s="49">
        <v>0</v>
      </c>
      <c r="AS716" s="48">
        <v>0</v>
      </c>
      <c r="AT716" s="49">
        <v>0</v>
      </c>
      <c r="AU716" s="48">
        <v>0</v>
      </c>
      <c r="AV716" s="49">
        <v>0</v>
      </c>
      <c r="AW716" s="48">
        <v>32</v>
      </c>
      <c r="AX716" s="49">
        <v>100</v>
      </c>
      <c r="AY716" s="48">
        <v>32</v>
      </c>
      <c r="AZ716" s="2"/>
      <c r="BA716" s="3"/>
      <c r="BB716" s="3"/>
      <c r="BC716" s="3"/>
      <c r="BD716" s="3"/>
    </row>
    <row r="717" spans="1:56" x14ac:dyDescent="0.25">
      <c r="A717" s="62" t="s">
        <v>592</v>
      </c>
      <c r="B717" s="63"/>
      <c r="C717" s="63"/>
      <c r="D717" s="64"/>
      <c r="E717" s="66"/>
      <c r="F717" s="109" t="s">
        <v>9627</v>
      </c>
      <c r="G717" s="63"/>
      <c r="H717" s="67"/>
      <c r="I717" s="68"/>
      <c r="J717" s="68"/>
      <c r="K717" s="67" t="s">
        <v>12994</v>
      </c>
      <c r="L717" s="71"/>
      <c r="M717" s="72">
        <v>4936.53759765625</v>
      </c>
      <c r="N717" s="72">
        <v>5352.4140625</v>
      </c>
      <c r="O717" s="73"/>
      <c r="P717" s="74"/>
      <c r="Q717" s="74"/>
      <c r="R717" s="98"/>
      <c r="S717" s="48">
        <v>0</v>
      </c>
      <c r="T717" s="48">
        <v>1</v>
      </c>
      <c r="U717" s="98"/>
      <c r="V717" s="50"/>
      <c r="W717" s="50"/>
      <c r="X717" s="50"/>
      <c r="Y717" s="50"/>
      <c r="Z717" s="49"/>
      <c r="AA717" s="69">
        <v>717</v>
      </c>
      <c r="AB7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17" s="70"/>
      <c r="AD717" s="86">
        <v>189</v>
      </c>
      <c r="AE717" s="86">
        <v>139</v>
      </c>
      <c r="AF717" s="86">
        <v>4518</v>
      </c>
      <c r="AG717" s="86">
        <v>7690</v>
      </c>
      <c r="AH717" s="86"/>
      <c r="AI717" s="86" t="s">
        <v>7486</v>
      </c>
      <c r="AJ717" s="86" t="s">
        <v>8445</v>
      </c>
      <c r="AK717" s="86"/>
      <c r="AL717" s="86"/>
      <c r="AM717" s="89">
        <v>43883.361909722225</v>
      </c>
      <c r="AN717" s="86" t="s">
        <v>10559</v>
      </c>
      <c r="AO717" s="93" t="s">
        <v>11274</v>
      </c>
      <c r="AP717" s="86" t="s">
        <v>66</v>
      </c>
      <c r="AQ717" s="48">
        <v>0</v>
      </c>
      <c r="AR717" s="49">
        <v>0</v>
      </c>
      <c r="AS717" s="48">
        <v>0</v>
      </c>
      <c r="AT717" s="49">
        <v>0</v>
      </c>
      <c r="AU717" s="48">
        <v>0</v>
      </c>
      <c r="AV717" s="49">
        <v>0</v>
      </c>
      <c r="AW717" s="48">
        <v>25</v>
      </c>
      <c r="AX717" s="49">
        <v>100</v>
      </c>
      <c r="AY717" s="48">
        <v>25</v>
      </c>
      <c r="AZ717" s="2"/>
      <c r="BA717" s="3"/>
      <c r="BB717" s="3"/>
      <c r="BC717" s="3"/>
      <c r="BD717" s="3"/>
    </row>
    <row r="718" spans="1:56" x14ac:dyDescent="0.25">
      <c r="A718" s="62" t="s">
        <v>593</v>
      </c>
      <c r="B718" s="63"/>
      <c r="C718" s="63"/>
      <c r="D718" s="64"/>
      <c r="E718" s="66"/>
      <c r="F718" s="109" t="s">
        <v>8949</v>
      </c>
      <c r="G718" s="63"/>
      <c r="H718" s="67"/>
      <c r="I718" s="68"/>
      <c r="J718" s="68"/>
      <c r="K718" s="67" t="s">
        <v>12995</v>
      </c>
      <c r="L718" s="71"/>
      <c r="M718" s="72">
        <v>3460.17529296875</v>
      </c>
      <c r="N718" s="72">
        <v>1696.0133056640625</v>
      </c>
      <c r="O718" s="73"/>
      <c r="P718" s="74"/>
      <c r="Q718" s="74"/>
      <c r="R718" s="98"/>
      <c r="S718" s="48">
        <v>0</v>
      </c>
      <c r="T718" s="48">
        <v>1</v>
      </c>
      <c r="U718" s="98"/>
      <c r="V718" s="50"/>
      <c r="W718" s="50"/>
      <c r="X718" s="50"/>
      <c r="Y718" s="50"/>
      <c r="Z718" s="49"/>
      <c r="AA718" s="69">
        <v>718</v>
      </c>
      <c r="AB7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18" s="70"/>
      <c r="AD718" s="86">
        <v>3</v>
      </c>
      <c r="AE718" s="86">
        <v>1</v>
      </c>
      <c r="AF718" s="86">
        <v>293</v>
      </c>
      <c r="AG718" s="86">
        <v>14</v>
      </c>
      <c r="AH718" s="86"/>
      <c r="AI718" s="86"/>
      <c r="AJ718" s="86"/>
      <c r="AK718" s="86"/>
      <c r="AL718" s="86"/>
      <c r="AM718" s="89">
        <v>43954.383391203701</v>
      </c>
      <c r="AN718" s="86" t="s">
        <v>10559</v>
      </c>
      <c r="AO718" s="93" t="s">
        <v>11275</v>
      </c>
      <c r="AP718" s="86" t="s">
        <v>66</v>
      </c>
      <c r="AQ718" s="48">
        <v>0</v>
      </c>
      <c r="AR718" s="49">
        <v>0</v>
      </c>
      <c r="AS718" s="48">
        <v>0</v>
      </c>
      <c r="AT718" s="49">
        <v>0</v>
      </c>
      <c r="AU718" s="48">
        <v>0</v>
      </c>
      <c r="AV718" s="49">
        <v>0</v>
      </c>
      <c r="AW718" s="48">
        <v>32</v>
      </c>
      <c r="AX718" s="49">
        <v>100</v>
      </c>
      <c r="AY718" s="48">
        <v>32</v>
      </c>
      <c r="AZ718" s="2"/>
      <c r="BA718" s="3"/>
      <c r="BB718" s="3"/>
      <c r="BC718" s="3"/>
      <c r="BD718" s="3"/>
    </row>
    <row r="719" spans="1:56" x14ac:dyDescent="0.25">
      <c r="A719" s="62" t="s">
        <v>594</v>
      </c>
      <c r="B719" s="63"/>
      <c r="C719" s="63"/>
      <c r="D719" s="64"/>
      <c r="E719" s="66"/>
      <c r="F719" s="109" t="s">
        <v>9628</v>
      </c>
      <c r="G719" s="63"/>
      <c r="H719" s="67"/>
      <c r="I719" s="68"/>
      <c r="J719" s="68"/>
      <c r="K719" s="67" t="s">
        <v>12996</v>
      </c>
      <c r="L719" s="71"/>
      <c r="M719" s="72">
        <v>3475.55419921875</v>
      </c>
      <c r="N719" s="72">
        <v>1275.508056640625</v>
      </c>
      <c r="O719" s="73"/>
      <c r="P719" s="74"/>
      <c r="Q719" s="74"/>
      <c r="R719" s="98"/>
      <c r="S719" s="48">
        <v>0</v>
      </c>
      <c r="T719" s="48">
        <v>1</v>
      </c>
      <c r="U719" s="98"/>
      <c r="V719" s="50"/>
      <c r="W719" s="50"/>
      <c r="X719" s="50"/>
      <c r="Y719" s="50"/>
      <c r="Z719" s="49"/>
      <c r="AA719" s="69">
        <v>719</v>
      </c>
      <c r="AB7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19" s="70"/>
      <c r="AD719" s="86">
        <v>159</v>
      </c>
      <c r="AE719" s="86">
        <v>13</v>
      </c>
      <c r="AF719" s="86">
        <v>339</v>
      </c>
      <c r="AG719" s="86">
        <v>1034</v>
      </c>
      <c r="AH719" s="86"/>
      <c r="AI719" s="86" t="s">
        <v>7487</v>
      </c>
      <c r="AJ719" s="86"/>
      <c r="AK719" s="86"/>
      <c r="AL719" s="86"/>
      <c r="AM719" s="89">
        <v>43950.354120370372</v>
      </c>
      <c r="AN719" s="86" t="s">
        <v>10559</v>
      </c>
      <c r="AO719" s="93" t="s">
        <v>11276</v>
      </c>
      <c r="AP719" s="86" t="s">
        <v>66</v>
      </c>
      <c r="AQ719" s="48">
        <v>0</v>
      </c>
      <c r="AR719" s="49">
        <v>0</v>
      </c>
      <c r="AS719" s="48">
        <v>0</v>
      </c>
      <c r="AT719" s="49">
        <v>0</v>
      </c>
      <c r="AU719" s="48">
        <v>0</v>
      </c>
      <c r="AV719" s="49">
        <v>0</v>
      </c>
      <c r="AW719" s="48">
        <v>37</v>
      </c>
      <c r="AX719" s="49">
        <v>100</v>
      </c>
      <c r="AY719" s="48">
        <v>37</v>
      </c>
      <c r="AZ719" s="2"/>
      <c r="BA719" s="3"/>
      <c r="BB719" s="3"/>
      <c r="BC719" s="3"/>
      <c r="BD719" s="3"/>
    </row>
    <row r="720" spans="1:56" x14ac:dyDescent="0.25">
      <c r="A720" s="62" t="s">
        <v>595</v>
      </c>
      <c r="B720" s="63"/>
      <c r="C720" s="63"/>
      <c r="D720" s="64"/>
      <c r="E720" s="66"/>
      <c r="F720" s="109" t="s">
        <v>9629</v>
      </c>
      <c r="G720" s="63"/>
      <c r="H720" s="67"/>
      <c r="I720" s="68"/>
      <c r="J720" s="68"/>
      <c r="K720" s="67" t="s">
        <v>12997</v>
      </c>
      <c r="L720" s="71"/>
      <c r="M720" s="72">
        <v>5805.97216796875</v>
      </c>
      <c r="N720" s="72">
        <v>5252.7666015625</v>
      </c>
      <c r="O720" s="73"/>
      <c r="P720" s="74"/>
      <c r="Q720" s="74"/>
      <c r="R720" s="98"/>
      <c r="S720" s="48">
        <v>0</v>
      </c>
      <c r="T720" s="48">
        <v>1</v>
      </c>
      <c r="U720" s="98"/>
      <c r="V720" s="50"/>
      <c r="W720" s="50"/>
      <c r="X720" s="50"/>
      <c r="Y720" s="50"/>
      <c r="Z720" s="49"/>
      <c r="AA720" s="69">
        <v>720</v>
      </c>
      <c r="AB7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20" s="70"/>
      <c r="AD720" s="86">
        <v>1621</v>
      </c>
      <c r="AE720" s="86">
        <v>598</v>
      </c>
      <c r="AF720" s="86">
        <v>56124</v>
      </c>
      <c r="AG720" s="86">
        <v>1375</v>
      </c>
      <c r="AH720" s="86"/>
      <c r="AI720" s="86"/>
      <c r="AJ720" s="86"/>
      <c r="AK720" s="86"/>
      <c r="AL720" s="86"/>
      <c r="AM720" s="89">
        <v>40351.67391203704</v>
      </c>
      <c r="AN720" s="86" t="s">
        <v>10559</v>
      </c>
      <c r="AO720" s="93" t="s">
        <v>11277</v>
      </c>
      <c r="AP720" s="86" t="s">
        <v>66</v>
      </c>
      <c r="AQ720" s="48">
        <v>0</v>
      </c>
      <c r="AR720" s="49">
        <v>0</v>
      </c>
      <c r="AS720" s="48">
        <v>0</v>
      </c>
      <c r="AT720" s="49">
        <v>0</v>
      </c>
      <c r="AU720" s="48">
        <v>0</v>
      </c>
      <c r="AV720" s="49">
        <v>0</v>
      </c>
      <c r="AW720" s="48">
        <v>16</v>
      </c>
      <c r="AX720" s="49">
        <v>100</v>
      </c>
      <c r="AY720" s="48">
        <v>16</v>
      </c>
      <c r="AZ720" s="2"/>
      <c r="BA720" s="3"/>
      <c r="BB720" s="3"/>
      <c r="BC720" s="3"/>
      <c r="BD720" s="3"/>
    </row>
    <row r="721" spans="1:56" x14ac:dyDescent="0.25">
      <c r="A721" s="62" t="s">
        <v>596</v>
      </c>
      <c r="B721" s="63"/>
      <c r="C721" s="63"/>
      <c r="D721" s="64"/>
      <c r="E721" s="66"/>
      <c r="F721" s="109" t="s">
        <v>9630</v>
      </c>
      <c r="G721" s="63"/>
      <c r="H721" s="67"/>
      <c r="I721" s="68"/>
      <c r="J721" s="68"/>
      <c r="K721" s="67" t="s">
        <v>12998</v>
      </c>
      <c r="L721" s="71"/>
      <c r="M721" s="72">
        <v>5037.65771484375</v>
      </c>
      <c r="N721" s="72">
        <v>4766.57177734375</v>
      </c>
      <c r="O721" s="73"/>
      <c r="P721" s="74"/>
      <c r="Q721" s="74"/>
      <c r="R721" s="98"/>
      <c r="S721" s="48">
        <v>0</v>
      </c>
      <c r="T721" s="48">
        <v>3</v>
      </c>
      <c r="U721" s="98"/>
      <c r="V721" s="50"/>
      <c r="W721" s="50"/>
      <c r="X721" s="50"/>
      <c r="Y721" s="50"/>
      <c r="Z721" s="49"/>
      <c r="AA721" s="69">
        <v>721</v>
      </c>
      <c r="AB7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21" s="70"/>
      <c r="AD721" s="86">
        <v>306</v>
      </c>
      <c r="AE721" s="86">
        <v>65</v>
      </c>
      <c r="AF721" s="86">
        <v>1264</v>
      </c>
      <c r="AG721" s="86">
        <v>4751</v>
      </c>
      <c r="AH721" s="86"/>
      <c r="AI721" s="86" t="s">
        <v>7488</v>
      </c>
      <c r="AJ721" s="86" t="s">
        <v>8211</v>
      </c>
      <c r="AK721" s="86"/>
      <c r="AL721" s="86"/>
      <c r="AM721" s="89">
        <v>41985.235671296294</v>
      </c>
      <c r="AN721" s="86" t="s">
        <v>10559</v>
      </c>
      <c r="AO721" s="93" t="s">
        <v>11278</v>
      </c>
      <c r="AP721" s="86" t="s">
        <v>66</v>
      </c>
      <c r="AQ721" s="48">
        <v>0</v>
      </c>
      <c r="AR721" s="49">
        <v>0</v>
      </c>
      <c r="AS721" s="48">
        <v>0</v>
      </c>
      <c r="AT721" s="49">
        <v>0</v>
      </c>
      <c r="AU721" s="48">
        <v>0</v>
      </c>
      <c r="AV721" s="49">
        <v>0</v>
      </c>
      <c r="AW721" s="48">
        <v>56</v>
      </c>
      <c r="AX721" s="49">
        <v>100</v>
      </c>
      <c r="AY721" s="48">
        <v>56</v>
      </c>
      <c r="AZ721" s="2"/>
      <c r="BA721" s="3"/>
      <c r="BB721" s="3"/>
      <c r="BC721" s="3"/>
      <c r="BD721" s="3"/>
    </row>
    <row r="722" spans="1:56" x14ac:dyDescent="0.25">
      <c r="A722" s="62" t="s">
        <v>597</v>
      </c>
      <c r="B722" s="63"/>
      <c r="C722" s="63"/>
      <c r="D722" s="64"/>
      <c r="E722" s="66"/>
      <c r="F722" s="109" t="s">
        <v>9631</v>
      </c>
      <c r="G722" s="63"/>
      <c r="H722" s="67"/>
      <c r="I722" s="68"/>
      <c r="J722" s="68"/>
      <c r="K722" s="67" t="s">
        <v>12999</v>
      </c>
      <c r="L722" s="71"/>
      <c r="M722" s="72">
        <v>6003.205078125</v>
      </c>
      <c r="N722" s="72">
        <v>5380.7177734375</v>
      </c>
      <c r="O722" s="73"/>
      <c r="P722" s="74"/>
      <c r="Q722" s="74"/>
      <c r="R722" s="98"/>
      <c r="S722" s="48">
        <v>0</v>
      </c>
      <c r="T722" s="48">
        <v>1</v>
      </c>
      <c r="U722" s="98"/>
      <c r="V722" s="50"/>
      <c r="W722" s="50"/>
      <c r="X722" s="50"/>
      <c r="Y722" s="50"/>
      <c r="Z722" s="49"/>
      <c r="AA722" s="69">
        <v>722</v>
      </c>
      <c r="AB7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22" s="70"/>
      <c r="AD722" s="86">
        <v>933</v>
      </c>
      <c r="AE722" s="86">
        <v>795</v>
      </c>
      <c r="AF722" s="86">
        <v>151499</v>
      </c>
      <c r="AG722" s="86">
        <v>263396</v>
      </c>
      <c r="AH722" s="86"/>
      <c r="AI722" s="86" t="s">
        <v>7489</v>
      </c>
      <c r="AJ722" s="86" t="s">
        <v>8446</v>
      </c>
      <c r="AK722" s="86"/>
      <c r="AL722" s="86"/>
      <c r="AM722" s="89">
        <v>41285.529548611114</v>
      </c>
      <c r="AN722" s="86" t="s">
        <v>10559</v>
      </c>
      <c r="AO722" s="93" t="s">
        <v>11279</v>
      </c>
      <c r="AP722" s="86" t="s">
        <v>66</v>
      </c>
      <c r="AQ722" s="48">
        <v>0</v>
      </c>
      <c r="AR722" s="49">
        <v>0</v>
      </c>
      <c r="AS722" s="48">
        <v>0</v>
      </c>
      <c r="AT722" s="49">
        <v>0</v>
      </c>
      <c r="AU722" s="48">
        <v>0</v>
      </c>
      <c r="AV722" s="49">
        <v>0</v>
      </c>
      <c r="AW722" s="48">
        <v>49</v>
      </c>
      <c r="AX722" s="49">
        <v>100</v>
      </c>
      <c r="AY722" s="48">
        <v>49</v>
      </c>
      <c r="AZ722" s="2"/>
      <c r="BA722" s="3"/>
      <c r="BB722" s="3"/>
      <c r="BC722" s="3"/>
      <c r="BD722" s="3"/>
    </row>
    <row r="723" spans="1:56" x14ac:dyDescent="0.25">
      <c r="A723" s="62" t="s">
        <v>598</v>
      </c>
      <c r="B723" s="63"/>
      <c r="C723" s="63"/>
      <c r="D723" s="64"/>
      <c r="E723" s="66"/>
      <c r="F723" s="109" t="s">
        <v>9632</v>
      </c>
      <c r="G723" s="63"/>
      <c r="H723" s="67"/>
      <c r="I723" s="68"/>
      <c r="J723" s="68"/>
      <c r="K723" s="67" t="s">
        <v>13000</v>
      </c>
      <c r="L723" s="71"/>
      <c r="M723" s="72">
        <v>7791.90185546875</v>
      </c>
      <c r="N723" s="72">
        <v>4417.9970703125</v>
      </c>
      <c r="O723" s="73"/>
      <c r="P723" s="74"/>
      <c r="Q723" s="74"/>
      <c r="R723" s="98"/>
      <c r="S723" s="48">
        <v>0</v>
      </c>
      <c r="T723" s="48">
        <v>4</v>
      </c>
      <c r="U723" s="98"/>
      <c r="V723" s="50"/>
      <c r="W723" s="50"/>
      <c r="X723" s="50"/>
      <c r="Y723" s="50"/>
      <c r="Z723" s="49"/>
      <c r="AA723" s="69">
        <v>723</v>
      </c>
      <c r="AB7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23" s="70"/>
      <c r="AD723" s="86">
        <v>92</v>
      </c>
      <c r="AE723" s="86">
        <v>44</v>
      </c>
      <c r="AF723" s="86">
        <v>2895</v>
      </c>
      <c r="AG723" s="86">
        <v>249</v>
      </c>
      <c r="AH723" s="86"/>
      <c r="AI723" s="86" t="s">
        <v>7490</v>
      </c>
      <c r="AJ723" s="86"/>
      <c r="AK723" s="86"/>
      <c r="AL723" s="86"/>
      <c r="AM723" s="89">
        <v>43827.741979166669</v>
      </c>
      <c r="AN723" s="86" t="s">
        <v>10559</v>
      </c>
      <c r="AO723" s="93" t="s">
        <v>11280</v>
      </c>
      <c r="AP723" s="86" t="s">
        <v>66</v>
      </c>
      <c r="AQ723" s="48">
        <v>0</v>
      </c>
      <c r="AR723" s="49">
        <v>0</v>
      </c>
      <c r="AS723" s="48">
        <v>0</v>
      </c>
      <c r="AT723" s="49">
        <v>0</v>
      </c>
      <c r="AU723" s="48">
        <v>0</v>
      </c>
      <c r="AV723" s="49">
        <v>0</v>
      </c>
      <c r="AW723" s="48">
        <v>24</v>
      </c>
      <c r="AX723" s="49">
        <v>100</v>
      </c>
      <c r="AY723" s="48">
        <v>24</v>
      </c>
      <c r="AZ723" s="2"/>
      <c r="BA723" s="3"/>
      <c r="BB723" s="3"/>
      <c r="BC723" s="3"/>
      <c r="BD723" s="3"/>
    </row>
    <row r="724" spans="1:56" x14ac:dyDescent="0.25">
      <c r="A724" s="62" t="s">
        <v>1640</v>
      </c>
      <c r="B724" s="63"/>
      <c r="C724" s="63"/>
      <c r="D724" s="64"/>
      <c r="E724" s="66"/>
      <c r="F724" s="109" t="s">
        <v>9633</v>
      </c>
      <c r="G724" s="63"/>
      <c r="H724" s="67"/>
      <c r="I724" s="68"/>
      <c r="J724" s="68"/>
      <c r="K724" s="67" t="s">
        <v>13001</v>
      </c>
      <c r="L724" s="71"/>
      <c r="M724" s="72">
        <v>8173.6044921875</v>
      </c>
      <c r="N724" s="72">
        <v>4113.47216796875</v>
      </c>
      <c r="O724" s="73"/>
      <c r="P724" s="74"/>
      <c r="Q724" s="74"/>
      <c r="R724" s="98"/>
      <c r="S724" s="48">
        <v>2</v>
      </c>
      <c r="T724" s="48">
        <v>0</v>
      </c>
      <c r="U724" s="98"/>
      <c r="V724" s="50"/>
      <c r="W724" s="50"/>
      <c r="X724" s="50"/>
      <c r="Y724" s="50"/>
      <c r="Z724" s="49"/>
      <c r="AA724" s="69">
        <v>724</v>
      </c>
      <c r="AB7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24" s="70"/>
      <c r="AD724" s="86">
        <v>2331</v>
      </c>
      <c r="AE724" s="86">
        <v>2511</v>
      </c>
      <c r="AF724" s="86">
        <v>10502</v>
      </c>
      <c r="AG724" s="86">
        <v>5633</v>
      </c>
      <c r="AH724" s="86"/>
      <c r="AI724" s="86" t="s">
        <v>7491</v>
      </c>
      <c r="AJ724" s="86" t="s">
        <v>8447</v>
      </c>
      <c r="AK724" s="86"/>
      <c r="AL724" s="86"/>
      <c r="AM724" s="89">
        <v>43919.275034722225</v>
      </c>
      <c r="AN724" s="86" t="s">
        <v>10559</v>
      </c>
      <c r="AO724" s="93" t="s">
        <v>11281</v>
      </c>
      <c r="AP724" s="86" t="s">
        <v>65</v>
      </c>
      <c r="AQ724" s="48"/>
      <c r="AR724" s="49"/>
      <c r="AS724" s="48"/>
      <c r="AT724" s="49"/>
      <c r="AU724" s="48"/>
      <c r="AV724" s="49"/>
      <c r="AW724" s="48"/>
      <c r="AX724" s="49"/>
      <c r="AY724" s="48"/>
      <c r="AZ724" s="2"/>
      <c r="BA724" s="3"/>
      <c r="BB724" s="3"/>
      <c r="BC724" s="3"/>
      <c r="BD724" s="3"/>
    </row>
    <row r="725" spans="1:56" x14ac:dyDescent="0.25">
      <c r="A725" s="62" t="s">
        <v>1641</v>
      </c>
      <c r="B725" s="63"/>
      <c r="C725" s="63"/>
      <c r="D725" s="64"/>
      <c r="E725" s="66"/>
      <c r="F725" s="109" t="s">
        <v>9634</v>
      </c>
      <c r="G725" s="63"/>
      <c r="H725" s="67"/>
      <c r="I725" s="68"/>
      <c r="J725" s="68"/>
      <c r="K725" s="67" t="s">
        <v>13002</v>
      </c>
      <c r="L725" s="71"/>
      <c r="M725" s="72">
        <v>8225.1845703125</v>
      </c>
      <c r="N725" s="72">
        <v>4115.07568359375</v>
      </c>
      <c r="O725" s="73"/>
      <c r="P725" s="74"/>
      <c r="Q725" s="74"/>
      <c r="R725" s="98"/>
      <c r="S725" s="48">
        <v>2</v>
      </c>
      <c r="T725" s="48">
        <v>0</v>
      </c>
      <c r="U725" s="98"/>
      <c r="V725" s="50"/>
      <c r="W725" s="50"/>
      <c r="X725" s="50"/>
      <c r="Y725" s="50"/>
      <c r="Z725" s="49"/>
      <c r="AA725" s="69">
        <v>725</v>
      </c>
      <c r="AB7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25" s="70"/>
      <c r="AD725" s="86">
        <v>28</v>
      </c>
      <c r="AE725" s="86">
        <v>707</v>
      </c>
      <c r="AF725" s="86">
        <v>1033</v>
      </c>
      <c r="AG725" s="86">
        <v>10</v>
      </c>
      <c r="AH725" s="86"/>
      <c r="AI725" s="86"/>
      <c r="AJ725" s="86"/>
      <c r="AK725" s="86"/>
      <c r="AL725" s="86"/>
      <c r="AM725" s="89">
        <v>43304.073923611111</v>
      </c>
      <c r="AN725" s="86" t="s">
        <v>10559</v>
      </c>
      <c r="AO725" s="93" t="s">
        <v>11282</v>
      </c>
      <c r="AP725" s="86" t="s">
        <v>65</v>
      </c>
      <c r="AQ725" s="48"/>
      <c r="AR725" s="49"/>
      <c r="AS725" s="48"/>
      <c r="AT725" s="49"/>
      <c r="AU725" s="48"/>
      <c r="AV725" s="49"/>
      <c r="AW725" s="48"/>
      <c r="AX725" s="49"/>
      <c r="AY725" s="48"/>
      <c r="AZ725" s="2"/>
      <c r="BA725" s="3"/>
      <c r="BB725" s="3"/>
      <c r="BC725" s="3"/>
      <c r="BD725" s="3"/>
    </row>
    <row r="726" spans="1:56" x14ac:dyDescent="0.25">
      <c r="A726" s="62" t="s">
        <v>1642</v>
      </c>
      <c r="B726" s="63"/>
      <c r="C726" s="63"/>
      <c r="D726" s="64"/>
      <c r="E726" s="66"/>
      <c r="F726" s="109" t="s">
        <v>9635</v>
      </c>
      <c r="G726" s="63"/>
      <c r="H726" s="67"/>
      <c r="I726" s="68"/>
      <c r="J726" s="68"/>
      <c r="K726" s="67" t="s">
        <v>13003</v>
      </c>
      <c r="L726" s="71"/>
      <c r="M726" s="72">
        <v>6763.08056640625</v>
      </c>
      <c r="N726" s="72">
        <v>4232.67529296875</v>
      </c>
      <c r="O726" s="73"/>
      <c r="P726" s="74"/>
      <c r="Q726" s="74"/>
      <c r="R726" s="98"/>
      <c r="S726" s="48">
        <v>3</v>
      </c>
      <c r="T726" s="48">
        <v>0</v>
      </c>
      <c r="U726" s="98"/>
      <c r="V726" s="50"/>
      <c r="W726" s="50"/>
      <c r="X726" s="50"/>
      <c r="Y726" s="50"/>
      <c r="Z726" s="49"/>
      <c r="AA726" s="69">
        <v>726</v>
      </c>
      <c r="AB7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26" s="70"/>
      <c r="AD726" s="86">
        <v>1797</v>
      </c>
      <c r="AE726" s="86">
        <v>185910</v>
      </c>
      <c r="AF726" s="86">
        <v>26847</v>
      </c>
      <c r="AG726" s="86">
        <v>38314</v>
      </c>
      <c r="AH726" s="86"/>
      <c r="AI726" s="86" t="s">
        <v>7492</v>
      </c>
      <c r="AJ726" s="86" t="s">
        <v>8246</v>
      </c>
      <c r="AK726" s="93" t="s">
        <v>8822</v>
      </c>
      <c r="AL726" s="86"/>
      <c r="AM726" s="89">
        <v>42619.264548611114</v>
      </c>
      <c r="AN726" s="86" t="s">
        <v>10559</v>
      </c>
      <c r="AO726" s="93" t="s">
        <v>11283</v>
      </c>
      <c r="AP726" s="86" t="s">
        <v>65</v>
      </c>
      <c r="AQ726" s="48"/>
      <c r="AR726" s="49"/>
      <c r="AS726" s="48"/>
      <c r="AT726" s="49"/>
      <c r="AU726" s="48"/>
      <c r="AV726" s="49"/>
      <c r="AW726" s="48"/>
      <c r="AX726" s="49"/>
      <c r="AY726" s="48"/>
      <c r="AZ726" s="2"/>
      <c r="BA726" s="3"/>
      <c r="BB726" s="3"/>
      <c r="BC726" s="3"/>
      <c r="BD726" s="3"/>
    </row>
    <row r="727" spans="1:56" x14ac:dyDescent="0.25">
      <c r="A727" s="62" t="s">
        <v>1643</v>
      </c>
      <c r="B727" s="63"/>
      <c r="C727" s="63"/>
      <c r="D727" s="64"/>
      <c r="E727" s="66"/>
      <c r="F727" s="109" t="s">
        <v>9636</v>
      </c>
      <c r="G727" s="63"/>
      <c r="H727" s="67"/>
      <c r="I727" s="68"/>
      <c r="J727" s="68"/>
      <c r="K727" s="67" t="s">
        <v>13004</v>
      </c>
      <c r="L727" s="71"/>
      <c r="M727" s="72">
        <v>8271.134765625</v>
      </c>
      <c r="N727" s="72">
        <v>4084.88916015625</v>
      </c>
      <c r="O727" s="73"/>
      <c r="P727" s="74"/>
      <c r="Q727" s="74"/>
      <c r="R727" s="98"/>
      <c r="S727" s="48">
        <v>2</v>
      </c>
      <c r="T727" s="48">
        <v>0</v>
      </c>
      <c r="U727" s="98"/>
      <c r="V727" s="50"/>
      <c r="W727" s="50"/>
      <c r="X727" s="50"/>
      <c r="Y727" s="50"/>
      <c r="Z727" s="49"/>
      <c r="AA727" s="69">
        <v>727</v>
      </c>
      <c r="AB7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27" s="70"/>
      <c r="AD727" s="86">
        <v>100</v>
      </c>
      <c r="AE727" s="86">
        <v>489</v>
      </c>
      <c r="AF727" s="86">
        <v>814</v>
      </c>
      <c r="AG727" s="86">
        <v>431</v>
      </c>
      <c r="AH727" s="86"/>
      <c r="AI727" s="86"/>
      <c r="AJ727" s="86"/>
      <c r="AK727" s="86"/>
      <c r="AL727" s="86"/>
      <c r="AM727" s="89">
        <v>43286.352118055554</v>
      </c>
      <c r="AN727" s="86" t="s">
        <v>10559</v>
      </c>
      <c r="AO727" s="93" t="s">
        <v>11284</v>
      </c>
      <c r="AP727" s="86" t="s">
        <v>65</v>
      </c>
      <c r="AQ727" s="48"/>
      <c r="AR727" s="49"/>
      <c r="AS727" s="48"/>
      <c r="AT727" s="49"/>
      <c r="AU727" s="48"/>
      <c r="AV727" s="49"/>
      <c r="AW727" s="48"/>
      <c r="AX727" s="49"/>
      <c r="AY727" s="48"/>
      <c r="AZ727" s="2"/>
      <c r="BA727" s="3"/>
      <c r="BB727" s="3"/>
      <c r="BC727" s="3"/>
      <c r="BD727" s="3"/>
    </row>
    <row r="728" spans="1:56" x14ac:dyDescent="0.25">
      <c r="A728" s="62" t="s">
        <v>599</v>
      </c>
      <c r="B728" s="63"/>
      <c r="C728" s="63"/>
      <c r="D728" s="64"/>
      <c r="E728" s="66"/>
      <c r="F728" s="109" t="s">
        <v>8949</v>
      </c>
      <c r="G728" s="63"/>
      <c r="H728" s="67"/>
      <c r="I728" s="68"/>
      <c r="J728" s="68"/>
      <c r="K728" s="67" t="s">
        <v>13005</v>
      </c>
      <c r="L728" s="71"/>
      <c r="M728" s="72">
        <v>3624.463623046875</v>
      </c>
      <c r="N728" s="72">
        <v>3629.60400390625</v>
      </c>
      <c r="O728" s="73"/>
      <c r="P728" s="74"/>
      <c r="Q728" s="74"/>
      <c r="R728" s="98"/>
      <c r="S728" s="48">
        <v>0</v>
      </c>
      <c r="T728" s="48">
        <v>5</v>
      </c>
      <c r="U728" s="98"/>
      <c r="V728" s="50"/>
      <c r="W728" s="50"/>
      <c r="X728" s="50"/>
      <c r="Y728" s="50"/>
      <c r="Z728" s="49"/>
      <c r="AA728" s="69">
        <v>728</v>
      </c>
      <c r="AB7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28" s="70"/>
      <c r="AD728" s="86">
        <v>33</v>
      </c>
      <c r="AE728" s="86">
        <v>2</v>
      </c>
      <c r="AF728" s="86">
        <v>377</v>
      </c>
      <c r="AG728" s="86">
        <v>251</v>
      </c>
      <c r="AH728" s="86"/>
      <c r="AI728" s="86" t="s">
        <v>7493</v>
      </c>
      <c r="AJ728" s="86"/>
      <c r="AK728" s="86"/>
      <c r="AL728" s="86"/>
      <c r="AM728" s="89">
        <v>43692.645879629628</v>
      </c>
      <c r="AN728" s="86" t="s">
        <v>10559</v>
      </c>
      <c r="AO728" s="93" t="s">
        <v>11285</v>
      </c>
      <c r="AP728" s="86" t="s">
        <v>66</v>
      </c>
      <c r="AQ728" s="48">
        <v>0</v>
      </c>
      <c r="AR728" s="49">
        <v>0</v>
      </c>
      <c r="AS728" s="48">
        <v>0</v>
      </c>
      <c r="AT728" s="49">
        <v>0</v>
      </c>
      <c r="AU728" s="48">
        <v>0</v>
      </c>
      <c r="AV728" s="49">
        <v>0</v>
      </c>
      <c r="AW728" s="48">
        <v>201</v>
      </c>
      <c r="AX728" s="49">
        <v>100</v>
      </c>
      <c r="AY728" s="48">
        <v>201</v>
      </c>
      <c r="AZ728" s="2"/>
      <c r="BA728" s="3"/>
      <c r="BB728" s="3"/>
      <c r="BC728" s="3"/>
      <c r="BD728" s="3"/>
    </row>
    <row r="729" spans="1:56" x14ac:dyDescent="0.25">
      <c r="A729" s="62" t="s">
        <v>1644</v>
      </c>
      <c r="B729" s="63"/>
      <c r="C729" s="63"/>
      <c r="D729" s="64"/>
      <c r="E729" s="66"/>
      <c r="F729" s="109" t="s">
        <v>9637</v>
      </c>
      <c r="G729" s="63"/>
      <c r="H729" s="67"/>
      <c r="I729" s="68"/>
      <c r="J729" s="68"/>
      <c r="K729" s="67" t="s">
        <v>13006</v>
      </c>
      <c r="L729" s="71"/>
      <c r="M729" s="72">
        <v>4957.7294921875</v>
      </c>
      <c r="N729" s="72">
        <v>3479.654541015625</v>
      </c>
      <c r="O729" s="73"/>
      <c r="P729" s="74"/>
      <c r="Q729" s="74"/>
      <c r="R729" s="98"/>
      <c r="S729" s="48">
        <v>2</v>
      </c>
      <c r="T729" s="48">
        <v>0</v>
      </c>
      <c r="U729" s="98"/>
      <c r="V729" s="50"/>
      <c r="W729" s="50"/>
      <c r="X729" s="50"/>
      <c r="Y729" s="50"/>
      <c r="Z729" s="49"/>
      <c r="AA729" s="69">
        <v>729</v>
      </c>
      <c r="AB7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29" s="70"/>
      <c r="AD729" s="86">
        <v>540</v>
      </c>
      <c r="AE729" s="86">
        <v>4515637</v>
      </c>
      <c r="AF729" s="86">
        <v>49067</v>
      </c>
      <c r="AG729" s="86">
        <v>7591</v>
      </c>
      <c r="AH729" s="86"/>
      <c r="AI729" s="86" t="s">
        <v>7494</v>
      </c>
      <c r="AJ729" s="86" t="s">
        <v>8323</v>
      </c>
      <c r="AK729" s="93" t="s">
        <v>8823</v>
      </c>
      <c r="AL729" s="86"/>
      <c r="AM729" s="89">
        <v>41385.2346412037</v>
      </c>
      <c r="AN729" s="86" t="s">
        <v>10559</v>
      </c>
      <c r="AO729" s="93" t="s">
        <v>11286</v>
      </c>
      <c r="AP729" s="86" t="s">
        <v>65</v>
      </c>
      <c r="AQ729" s="48"/>
      <c r="AR729" s="49"/>
      <c r="AS729" s="48"/>
      <c r="AT729" s="49"/>
      <c r="AU729" s="48"/>
      <c r="AV729" s="49"/>
      <c r="AW729" s="48"/>
      <c r="AX729" s="49"/>
      <c r="AY729" s="48"/>
      <c r="AZ729" s="2"/>
      <c r="BA729" s="3"/>
      <c r="BB729" s="3"/>
      <c r="BC729" s="3"/>
      <c r="BD729" s="3"/>
    </row>
    <row r="730" spans="1:56" x14ac:dyDescent="0.25">
      <c r="A730" s="62" t="s">
        <v>600</v>
      </c>
      <c r="B730" s="63"/>
      <c r="C730" s="63"/>
      <c r="D730" s="64"/>
      <c r="E730" s="66"/>
      <c r="F730" s="109" t="s">
        <v>9638</v>
      </c>
      <c r="G730" s="63"/>
      <c r="H730" s="67"/>
      <c r="I730" s="68"/>
      <c r="J730" s="68"/>
      <c r="K730" s="67" t="s">
        <v>13007</v>
      </c>
      <c r="L730" s="71"/>
      <c r="M730" s="72">
        <v>5469.97607421875</v>
      </c>
      <c r="N730" s="72">
        <v>5042.1279296875</v>
      </c>
      <c r="O730" s="73"/>
      <c r="P730" s="74"/>
      <c r="Q730" s="74"/>
      <c r="R730" s="98"/>
      <c r="S730" s="48">
        <v>0</v>
      </c>
      <c r="T730" s="48">
        <v>1</v>
      </c>
      <c r="U730" s="98"/>
      <c r="V730" s="50"/>
      <c r="W730" s="50"/>
      <c r="X730" s="50"/>
      <c r="Y730" s="50"/>
      <c r="Z730" s="49"/>
      <c r="AA730" s="69">
        <v>730</v>
      </c>
      <c r="AB7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30" s="70"/>
      <c r="AD730" s="86">
        <v>4</v>
      </c>
      <c r="AE730" s="86">
        <v>12</v>
      </c>
      <c r="AF730" s="86">
        <v>5378</v>
      </c>
      <c r="AG730" s="86">
        <v>6509</v>
      </c>
      <c r="AH730" s="86"/>
      <c r="AI730" s="86" t="s">
        <v>7495</v>
      </c>
      <c r="AJ730" s="86"/>
      <c r="AK730" s="86"/>
      <c r="AL730" s="86"/>
      <c r="AM730" s="89">
        <v>44062.314166666663</v>
      </c>
      <c r="AN730" s="86" t="s">
        <v>10559</v>
      </c>
      <c r="AO730" s="93" t="s">
        <v>11287</v>
      </c>
      <c r="AP730" s="86" t="s">
        <v>66</v>
      </c>
      <c r="AQ730" s="48">
        <v>1</v>
      </c>
      <c r="AR730" s="49">
        <v>4.3478260869565215</v>
      </c>
      <c r="AS730" s="48">
        <v>0</v>
      </c>
      <c r="AT730" s="49">
        <v>0</v>
      </c>
      <c r="AU730" s="48">
        <v>0</v>
      </c>
      <c r="AV730" s="49">
        <v>0</v>
      </c>
      <c r="AW730" s="48">
        <v>22</v>
      </c>
      <c r="AX730" s="49">
        <v>95.652173913043484</v>
      </c>
      <c r="AY730" s="48">
        <v>23</v>
      </c>
      <c r="AZ730" s="2"/>
      <c r="BA730" s="3"/>
      <c r="BB730" s="3"/>
      <c r="BC730" s="3"/>
      <c r="BD730" s="3"/>
    </row>
    <row r="731" spans="1:56" x14ac:dyDescent="0.25">
      <c r="A731" s="62" t="s">
        <v>1645</v>
      </c>
      <c r="B731" s="63"/>
      <c r="C731" s="63"/>
      <c r="D731" s="64"/>
      <c r="E731" s="66"/>
      <c r="F731" s="109" t="s">
        <v>9639</v>
      </c>
      <c r="G731" s="63"/>
      <c r="H731" s="67"/>
      <c r="I731" s="68"/>
      <c r="J731" s="68"/>
      <c r="K731" s="67" t="s">
        <v>13008</v>
      </c>
      <c r="L731" s="71"/>
      <c r="M731" s="72">
        <v>5486.8681640625</v>
      </c>
      <c r="N731" s="72">
        <v>4999.1416015625</v>
      </c>
      <c r="O731" s="73"/>
      <c r="P731" s="74"/>
      <c r="Q731" s="74"/>
      <c r="R731" s="98"/>
      <c r="S731" s="48">
        <v>1</v>
      </c>
      <c r="T731" s="48">
        <v>0</v>
      </c>
      <c r="U731" s="98"/>
      <c r="V731" s="50"/>
      <c r="W731" s="50"/>
      <c r="X731" s="50"/>
      <c r="Y731" s="50"/>
      <c r="Z731" s="49"/>
      <c r="AA731" s="69">
        <v>731</v>
      </c>
      <c r="AB7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31" s="70"/>
      <c r="AD731" s="86">
        <v>25</v>
      </c>
      <c r="AE731" s="86">
        <v>15</v>
      </c>
      <c r="AF731" s="86">
        <v>891</v>
      </c>
      <c r="AG731" s="86">
        <v>21</v>
      </c>
      <c r="AH731" s="86"/>
      <c r="AI731" s="86" t="s">
        <v>7496</v>
      </c>
      <c r="AJ731" s="86"/>
      <c r="AK731" s="86"/>
      <c r="AL731" s="86"/>
      <c r="AM731" s="89">
        <v>44067.368576388886</v>
      </c>
      <c r="AN731" s="86" t="s">
        <v>10559</v>
      </c>
      <c r="AO731" s="93" t="s">
        <v>11288</v>
      </c>
      <c r="AP731" s="86" t="s">
        <v>65</v>
      </c>
      <c r="AQ731" s="48"/>
      <c r="AR731" s="49"/>
      <c r="AS731" s="48"/>
      <c r="AT731" s="49"/>
      <c r="AU731" s="48"/>
      <c r="AV731" s="49"/>
      <c r="AW731" s="48"/>
      <c r="AX731" s="49"/>
      <c r="AY731" s="48"/>
      <c r="AZ731" s="2"/>
      <c r="BA731" s="3"/>
      <c r="BB731" s="3"/>
      <c r="BC731" s="3"/>
      <c r="BD731" s="3"/>
    </row>
    <row r="732" spans="1:56" x14ac:dyDescent="0.25">
      <c r="A732" s="62" t="s">
        <v>601</v>
      </c>
      <c r="B732" s="63"/>
      <c r="C732" s="63"/>
      <c r="D732" s="64"/>
      <c r="E732" s="66"/>
      <c r="F732" s="109" t="s">
        <v>9640</v>
      </c>
      <c r="G732" s="63"/>
      <c r="H732" s="67"/>
      <c r="I732" s="68"/>
      <c r="J732" s="68"/>
      <c r="K732" s="67" t="s">
        <v>13009</v>
      </c>
      <c r="L732" s="71"/>
      <c r="M732" s="72">
        <v>2982.0556640625</v>
      </c>
      <c r="N732" s="72">
        <v>2004.2393798828125</v>
      </c>
      <c r="O732" s="73"/>
      <c r="P732" s="74"/>
      <c r="Q732" s="74"/>
      <c r="R732" s="98"/>
      <c r="S732" s="48">
        <v>0</v>
      </c>
      <c r="T732" s="48">
        <v>1</v>
      </c>
      <c r="U732" s="98"/>
      <c r="V732" s="50"/>
      <c r="W732" s="50"/>
      <c r="X732" s="50"/>
      <c r="Y732" s="50"/>
      <c r="Z732" s="49"/>
      <c r="AA732" s="69">
        <v>732</v>
      </c>
      <c r="AB7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32" s="70"/>
      <c r="AD732" s="86">
        <v>37</v>
      </c>
      <c r="AE732" s="86">
        <v>207</v>
      </c>
      <c r="AF732" s="86">
        <v>1263</v>
      </c>
      <c r="AG732" s="86">
        <v>1366</v>
      </c>
      <c r="AH732" s="86"/>
      <c r="AI732" s="86" t="s">
        <v>7497</v>
      </c>
      <c r="AJ732" s="86" t="s">
        <v>8204</v>
      </c>
      <c r="AK732" s="93" t="s">
        <v>8824</v>
      </c>
      <c r="AL732" s="86"/>
      <c r="AM732" s="89">
        <v>41914.736840277779</v>
      </c>
      <c r="AN732" s="86" t="s">
        <v>10559</v>
      </c>
      <c r="AO732" s="93" t="s">
        <v>11289</v>
      </c>
      <c r="AP732" s="86" t="s">
        <v>66</v>
      </c>
      <c r="AQ732" s="48">
        <v>0</v>
      </c>
      <c r="AR732" s="49">
        <v>0</v>
      </c>
      <c r="AS732" s="48">
        <v>0</v>
      </c>
      <c r="AT732" s="49">
        <v>0</v>
      </c>
      <c r="AU732" s="48">
        <v>0</v>
      </c>
      <c r="AV732" s="49">
        <v>0</v>
      </c>
      <c r="AW732" s="48">
        <v>32</v>
      </c>
      <c r="AX732" s="49">
        <v>100</v>
      </c>
      <c r="AY732" s="48">
        <v>32</v>
      </c>
      <c r="AZ732" s="2"/>
      <c r="BA732" s="3"/>
      <c r="BB732" s="3"/>
      <c r="BC732" s="3"/>
      <c r="BD732" s="3"/>
    </row>
    <row r="733" spans="1:56" x14ac:dyDescent="0.25">
      <c r="A733" s="62" t="s">
        <v>602</v>
      </c>
      <c r="B733" s="63"/>
      <c r="C733" s="63"/>
      <c r="D733" s="64"/>
      <c r="E733" s="66"/>
      <c r="F733" s="109" t="s">
        <v>9641</v>
      </c>
      <c r="G733" s="63"/>
      <c r="H733" s="67"/>
      <c r="I733" s="68"/>
      <c r="J733" s="68"/>
      <c r="K733" s="67" t="s">
        <v>13010</v>
      </c>
      <c r="L733" s="71"/>
      <c r="M733" s="72">
        <v>5241.4345703125</v>
      </c>
      <c r="N733" s="72">
        <v>4430.92431640625</v>
      </c>
      <c r="O733" s="73"/>
      <c r="P733" s="74"/>
      <c r="Q733" s="74"/>
      <c r="R733" s="98"/>
      <c r="S733" s="48">
        <v>0</v>
      </c>
      <c r="T733" s="48">
        <v>2</v>
      </c>
      <c r="U733" s="98"/>
      <c r="V733" s="50"/>
      <c r="W733" s="50"/>
      <c r="X733" s="50"/>
      <c r="Y733" s="50"/>
      <c r="Z733" s="49"/>
      <c r="AA733" s="69">
        <v>733</v>
      </c>
      <c r="AB7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33" s="70"/>
      <c r="AD733" s="86">
        <v>111</v>
      </c>
      <c r="AE733" s="86">
        <v>6</v>
      </c>
      <c r="AF733" s="86">
        <v>239</v>
      </c>
      <c r="AG733" s="86">
        <v>375</v>
      </c>
      <c r="AH733" s="86"/>
      <c r="AI733" s="86" t="s">
        <v>7498</v>
      </c>
      <c r="AJ733" s="86" t="s">
        <v>8329</v>
      </c>
      <c r="AK733" s="93" t="s">
        <v>8825</v>
      </c>
      <c r="AL733" s="86"/>
      <c r="AM733" s="89">
        <v>44035.451481481483</v>
      </c>
      <c r="AN733" s="86" t="s">
        <v>10559</v>
      </c>
      <c r="AO733" s="93" t="s">
        <v>11290</v>
      </c>
      <c r="AP733" s="86" t="s">
        <v>66</v>
      </c>
      <c r="AQ733" s="48">
        <v>0</v>
      </c>
      <c r="AR733" s="49">
        <v>0</v>
      </c>
      <c r="AS733" s="48">
        <v>0</v>
      </c>
      <c r="AT733" s="49">
        <v>0</v>
      </c>
      <c r="AU733" s="48">
        <v>0</v>
      </c>
      <c r="AV733" s="49">
        <v>0</v>
      </c>
      <c r="AW733" s="48">
        <v>203</v>
      </c>
      <c r="AX733" s="49">
        <v>100</v>
      </c>
      <c r="AY733" s="48">
        <v>203</v>
      </c>
      <c r="AZ733" s="2"/>
      <c r="BA733" s="3"/>
      <c r="BB733" s="3"/>
      <c r="BC733" s="3"/>
      <c r="BD733" s="3"/>
    </row>
    <row r="734" spans="1:56" x14ac:dyDescent="0.25">
      <c r="A734" s="62" t="s">
        <v>603</v>
      </c>
      <c r="B734" s="63"/>
      <c r="C734" s="63"/>
      <c r="D734" s="64"/>
      <c r="E734" s="66"/>
      <c r="F734" s="109" t="s">
        <v>9642</v>
      </c>
      <c r="G734" s="63"/>
      <c r="H734" s="67"/>
      <c r="I734" s="68"/>
      <c r="J734" s="68"/>
      <c r="K734" s="67" t="s">
        <v>13011</v>
      </c>
      <c r="L734" s="71"/>
      <c r="M734" s="72">
        <v>3808.770263671875</v>
      </c>
      <c r="N734" s="72">
        <v>3625.53173828125</v>
      </c>
      <c r="O734" s="73"/>
      <c r="P734" s="74"/>
      <c r="Q734" s="74"/>
      <c r="R734" s="98"/>
      <c r="S734" s="48">
        <v>0</v>
      </c>
      <c r="T734" s="48">
        <v>1</v>
      </c>
      <c r="U734" s="98"/>
      <c r="V734" s="50"/>
      <c r="W734" s="50"/>
      <c r="X734" s="50"/>
      <c r="Y734" s="50"/>
      <c r="Z734" s="49"/>
      <c r="AA734" s="69">
        <v>734</v>
      </c>
      <c r="AB7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34" s="70"/>
      <c r="AD734" s="86">
        <v>7</v>
      </c>
      <c r="AE734" s="86">
        <v>0</v>
      </c>
      <c r="AF734" s="86">
        <v>4</v>
      </c>
      <c r="AG734" s="86">
        <v>2</v>
      </c>
      <c r="AH734" s="86"/>
      <c r="AI734" s="86"/>
      <c r="AJ734" s="86"/>
      <c r="AK734" s="86"/>
      <c r="AL734" s="86"/>
      <c r="AM734" s="89">
        <v>43908.232395833336</v>
      </c>
      <c r="AN734" s="86" t="s">
        <v>10559</v>
      </c>
      <c r="AO734" s="93" t="s">
        <v>11291</v>
      </c>
      <c r="AP734" s="86" t="s">
        <v>66</v>
      </c>
      <c r="AQ734" s="48">
        <v>0</v>
      </c>
      <c r="AR734" s="49">
        <v>0</v>
      </c>
      <c r="AS734" s="48">
        <v>0</v>
      </c>
      <c r="AT734" s="49">
        <v>0</v>
      </c>
      <c r="AU734" s="48">
        <v>0</v>
      </c>
      <c r="AV734" s="49">
        <v>0</v>
      </c>
      <c r="AW734" s="48">
        <v>47</v>
      </c>
      <c r="AX734" s="49">
        <v>100</v>
      </c>
      <c r="AY734" s="48">
        <v>47</v>
      </c>
      <c r="AZ734" s="2"/>
      <c r="BA734" s="3"/>
      <c r="BB734" s="3"/>
      <c r="BC734" s="3"/>
      <c r="BD734" s="3"/>
    </row>
    <row r="735" spans="1:56" x14ac:dyDescent="0.25">
      <c r="A735" s="62" t="s">
        <v>604</v>
      </c>
      <c r="B735" s="63"/>
      <c r="C735" s="63"/>
      <c r="D735" s="64"/>
      <c r="E735" s="66"/>
      <c r="F735" s="109" t="s">
        <v>9643</v>
      </c>
      <c r="G735" s="63"/>
      <c r="H735" s="67"/>
      <c r="I735" s="68"/>
      <c r="J735" s="68"/>
      <c r="K735" s="67" t="s">
        <v>13012</v>
      </c>
      <c r="L735" s="71"/>
      <c r="M735" s="72">
        <v>5331.5126953125</v>
      </c>
      <c r="N735" s="72">
        <v>5117.5634765625</v>
      </c>
      <c r="O735" s="73"/>
      <c r="P735" s="74"/>
      <c r="Q735" s="74"/>
      <c r="R735" s="98"/>
      <c r="S735" s="48">
        <v>0</v>
      </c>
      <c r="T735" s="48">
        <v>1</v>
      </c>
      <c r="U735" s="98"/>
      <c r="V735" s="50"/>
      <c r="W735" s="50"/>
      <c r="X735" s="50"/>
      <c r="Y735" s="50"/>
      <c r="Z735" s="49"/>
      <c r="AA735" s="69">
        <v>735</v>
      </c>
      <c r="AB7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35" s="70"/>
      <c r="AD735" s="86">
        <v>228</v>
      </c>
      <c r="AE735" s="86">
        <v>174</v>
      </c>
      <c r="AF735" s="86">
        <v>34278</v>
      </c>
      <c r="AG735" s="86">
        <v>57387</v>
      </c>
      <c r="AH735" s="86"/>
      <c r="AI735" s="86"/>
      <c r="AJ735" s="86"/>
      <c r="AK735" s="86"/>
      <c r="AL735" s="86"/>
      <c r="AM735" s="89">
        <v>40882.294351851851</v>
      </c>
      <c r="AN735" s="86" t="s">
        <v>10559</v>
      </c>
      <c r="AO735" s="93" t="s">
        <v>11292</v>
      </c>
      <c r="AP735" s="86" t="s">
        <v>66</v>
      </c>
      <c r="AQ735" s="48">
        <v>0</v>
      </c>
      <c r="AR735" s="49">
        <v>0</v>
      </c>
      <c r="AS735" s="48">
        <v>0</v>
      </c>
      <c r="AT735" s="49">
        <v>0</v>
      </c>
      <c r="AU735" s="48">
        <v>0</v>
      </c>
      <c r="AV735" s="49">
        <v>0</v>
      </c>
      <c r="AW735" s="48">
        <v>44</v>
      </c>
      <c r="AX735" s="49">
        <v>100</v>
      </c>
      <c r="AY735" s="48">
        <v>44</v>
      </c>
      <c r="AZ735" s="2"/>
      <c r="BA735" s="3"/>
      <c r="BB735" s="3"/>
      <c r="BC735" s="3"/>
      <c r="BD735" s="3"/>
    </row>
    <row r="736" spans="1:56" x14ac:dyDescent="0.25">
      <c r="A736" s="62" t="s">
        <v>605</v>
      </c>
      <c r="B736" s="63"/>
      <c r="C736" s="63"/>
      <c r="D736" s="64"/>
      <c r="E736" s="66"/>
      <c r="F736" s="109" t="s">
        <v>9644</v>
      </c>
      <c r="G736" s="63"/>
      <c r="H736" s="67"/>
      <c r="I736" s="68"/>
      <c r="J736" s="68"/>
      <c r="K736" s="67" t="s">
        <v>13013</v>
      </c>
      <c r="L736" s="71"/>
      <c r="M736" s="72">
        <v>5553.693359375</v>
      </c>
      <c r="N736" s="72">
        <v>4979.67333984375</v>
      </c>
      <c r="O736" s="73"/>
      <c r="P736" s="74"/>
      <c r="Q736" s="74"/>
      <c r="R736" s="98"/>
      <c r="S736" s="48">
        <v>0</v>
      </c>
      <c r="T736" s="48">
        <v>1</v>
      </c>
      <c r="U736" s="98"/>
      <c r="V736" s="50"/>
      <c r="W736" s="50"/>
      <c r="X736" s="50"/>
      <c r="Y736" s="50"/>
      <c r="Z736" s="49"/>
      <c r="AA736" s="69">
        <v>736</v>
      </c>
      <c r="AB7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36" s="70"/>
      <c r="AD736" s="86">
        <v>1242</v>
      </c>
      <c r="AE736" s="86">
        <v>1896</v>
      </c>
      <c r="AF736" s="86">
        <v>45300</v>
      </c>
      <c r="AG736" s="86">
        <v>42915</v>
      </c>
      <c r="AH736" s="86"/>
      <c r="AI736" s="86" t="s">
        <v>7499</v>
      </c>
      <c r="AJ736" s="86" t="s">
        <v>8448</v>
      </c>
      <c r="AK736" s="86"/>
      <c r="AL736" s="86"/>
      <c r="AM736" s="89">
        <v>41929.899398148147</v>
      </c>
      <c r="AN736" s="86" t="s">
        <v>10559</v>
      </c>
      <c r="AO736" s="93" t="s">
        <v>11293</v>
      </c>
      <c r="AP736" s="86" t="s">
        <v>66</v>
      </c>
      <c r="AQ736" s="48">
        <v>0</v>
      </c>
      <c r="AR736" s="49">
        <v>0</v>
      </c>
      <c r="AS736" s="48">
        <v>0</v>
      </c>
      <c r="AT736" s="49">
        <v>0</v>
      </c>
      <c r="AU736" s="48">
        <v>0</v>
      </c>
      <c r="AV736" s="49">
        <v>0</v>
      </c>
      <c r="AW736" s="48">
        <v>37</v>
      </c>
      <c r="AX736" s="49">
        <v>100</v>
      </c>
      <c r="AY736" s="48">
        <v>37</v>
      </c>
      <c r="AZ736" s="2"/>
      <c r="BA736" s="3"/>
      <c r="BB736" s="3"/>
      <c r="BC736" s="3"/>
      <c r="BD736" s="3"/>
    </row>
    <row r="737" spans="1:56" x14ac:dyDescent="0.25">
      <c r="A737" s="62" t="s">
        <v>1646</v>
      </c>
      <c r="B737" s="63"/>
      <c r="C737" s="63"/>
      <c r="D737" s="64"/>
      <c r="E737" s="66"/>
      <c r="F737" s="109" t="s">
        <v>9645</v>
      </c>
      <c r="G737" s="63"/>
      <c r="H737" s="67"/>
      <c r="I737" s="68"/>
      <c r="J737" s="68"/>
      <c r="K737" s="67" t="s">
        <v>13014</v>
      </c>
      <c r="L737" s="71"/>
      <c r="M737" s="72">
        <v>5519.99755859375</v>
      </c>
      <c r="N737" s="72">
        <v>4956.20751953125</v>
      </c>
      <c r="O737" s="73"/>
      <c r="P737" s="74"/>
      <c r="Q737" s="74"/>
      <c r="R737" s="98"/>
      <c r="S737" s="48">
        <v>3</v>
      </c>
      <c r="T737" s="48">
        <v>0</v>
      </c>
      <c r="U737" s="98"/>
      <c r="V737" s="50"/>
      <c r="W737" s="50"/>
      <c r="X737" s="50"/>
      <c r="Y737" s="50"/>
      <c r="Z737" s="49"/>
      <c r="AA737" s="69">
        <v>737</v>
      </c>
      <c r="AB7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37" s="70"/>
      <c r="AD737" s="86">
        <v>192</v>
      </c>
      <c r="AE737" s="86">
        <v>124</v>
      </c>
      <c r="AF737" s="86">
        <v>440</v>
      </c>
      <c r="AG737" s="86">
        <v>2285</v>
      </c>
      <c r="AH737" s="86"/>
      <c r="AI737" s="86"/>
      <c r="AJ737" s="86" t="s">
        <v>8449</v>
      </c>
      <c r="AK737" s="86"/>
      <c r="AL737" s="86"/>
      <c r="AM737" s="89">
        <v>43943.463888888888</v>
      </c>
      <c r="AN737" s="86" t="s">
        <v>10559</v>
      </c>
      <c r="AO737" s="93" t="s">
        <v>11294</v>
      </c>
      <c r="AP737" s="86" t="s">
        <v>65</v>
      </c>
      <c r="AQ737" s="48"/>
      <c r="AR737" s="49"/>
      <c r="AS737" s="48"/>
      <c r="AT737" s="49"/>
      <c r="AU737" s="48"/>
      <c r="AV737" s="49"/>
      <c r="AW737" s="48"/>
      <c r="AX737" s="49"/>
      <c r="AY737" s="48"/>
      <c r="AZ737" s="2"/>
      <c r="BA737" s="3"/>
      <c r="BB737" s="3"/>
      <c r="BC737" s="3"/>
      <c r="BD737" s="3"/>
    </row>
    <row r="738" spans="1:56" x14ac:dyDescent="0.25">
      <c r="A738" s="62" t="s">
        <v>606</v>
      </c>
      <c r="B738" s="63"/>
      <c r="C738" s="63"/>
      <c r="D738" s="64"/>
      <c r="E738" s="66"/>
      <c r="F738" s="109" t="s">
        <v>9646</v>
      </c>
      <c r="G738" s="63"/>
      <c r="H738" s="67"/>
      <c r="I738" s="68"/>
      <c r="J738" s="68"/>
      <c r="K738" s="67" t="s">
        <v>13015</v>
      </c>
      <c r="L738" s="71"/>
      <c r="M738" s="72">
        <v>5314.33984375</v>
      </c>
      <c r="N738" s="72">
        <v>4568.4892578125</v>
      </c>
      <c r="O738" s="73"/>
      <c r="P738" s="74"/>
      <c r="Q738" s="74"/>
      <c r="R738" s="98"/>
      <c r="S738" s="48">
        <v>0</v>
      </c>
      <c r="T738" s="48">
        <v>1</v>
      </c>
      <c r="U738" s="98"/>
      <c r="V738" s="50"/>
      <c r="W738" s="50"/>
      <c r="X738" s="50"/>
      <c r="Y738" s="50"/>
      <c r="Z738" s="49"/>
      <c r="AA738" s="69">
        <v>738</v>
      </c>
      <c r="AB7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38" s="70"/>
      <c r="AD738" s="86">
        <v>204</v>
      </c>
      <c r="AE738" s="86">
        <v>100</v>
      </c>
      <c r="AF738" s="86">
        <v>33894</v>
      </c>
      <c r="AG738" s="86">
        <v>41161</v>
      </c>
      <c r="AH738" s="86"/>
      <c r="AI738" s="86" t="s">
        <v>7500</v>
      </c>
      <c r="AJ738" s="86"/>
      <c r="AK738" s="86"/>
      <c r="AL738" s="86"/>
      <c r="AM738" s="89">
        <v>43408.85193287037</v>
      </c>
      <c r="AN738" s="86" t="s">
        <v>10559</v>
      </c>
      <c r="AO738" s="93" t="s">
        <v>11295</v>
      </c>
      <c r="AP738" s="86" t="s">
        <v>66</v>
      </c>
      <c r="AQ738" s="48">
        <v>0</v>
      </c>
      <c r="AR738" s="49">
        <v>0</v>
      </c>
      <c r="AS738" s="48">
        <v>0</v>
      </c>
      <c r="AT738" s="49">
        <v>0</v>
      </c>
      <c r="AU738" s="48">
        <v>0</v>
      </c>
      <c r="AV738" s="49">
        <v>0</v>
      </c>
      <c r="AW738" s="48">
        <v>44</v>
      </c>
      <c r="AX738" s="49">
        <v>100</v>
      </c>
      <c r="AY738" s="48">
        <v>44</v>
      </c>
      <c r="AZ738" s="2"/>
      <c r="BA738" s="3"/>
      <c r="BB738" s="3"/>
      <c r="BC738" s="3"/>
      <c r="BD738" s="3"/>
    </row>
    <row r="739" spans="1:56" x14ac:dyDescent="0.25">
      <c r="A739" s="62" t="s">
        <v>607</v>
      </c>
      <c r="B739" s="63"/>
      <c r="C739" s="63"/>
      <c r="D739" s="64"/>
      <c r="E739" s="66"/>
      <c r="F739" s="109" t="s">
        <v>9647</v>
      </c>
      <c r="G739" s="63"/>
      <c r="H739" s="67"/>
      <c r="I739" s="68"/>
      <c r="J739" s="68"/>
      <c r="K739" s="67" t="s">
        <v>13016</v>
      </c>
      <c r="L739" s="71"/>
      <c r="M739" s="72">
        <v>5522.41748046875</v>
      </c>
      <c r="N739" s="72">
        <v>4937.12548828125</v>
      </c>
      <c r="O739" s="73"/>
      <c r="P739" s="74"/>
      <c r="Q739" s="74"/>
      <c r="R739" s="98"/>
      <c r="S739" s="48">
        <v>0</v>
      </c>
      <c r="T739" s="48">
        <v>1</v>
      </c>
      <c r="U739" s="98"/>
      <c r="V739" s="50"/>
      <c r="W739" s="50"/>
      <c r="X739" s="50"/>
      <c r="Y739" s="50"/>
      <c r="Z739" s="49"/>
      <c r="AA739" s="69">
        <v>739</v>
      </c>
      <c r="AB7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39" s="70"/>
      <c r="AD739" s="86">
        <v>5202</v>
      </c>
      <c r="AE739" s="86">
        <v>6594</v>
      </c>
      <c r="AF739" s="86">
        <v>73883</v>
      </c>
      <c r="AG739" s="86">
        <v>80961</v>
      </c>
      <c r="AH739" s="86"/>
      <c r="AI739" s="86" t="s">
        <v>7501</v>
      </c>
      <c r="AJ739" s="86" t="s">
        <v>8450</v>
      </c>
      <c r="AK739" s="93" t="s">
        <v>8826</v>
      </c>
      <c r="AL739" s="86"/>
      <c r="AM739" s="89">
        <v>25569</v>
      </c>
      <c r="AN739" s="86" t="s">
        <v>10559</v>
      </c>
      <c r="AO739" s="93" t="s">
        <v>11296</v>
      </c>
      <c r="AP739" s="86" t="s">
        <v>66</v>
      </c>
      <c r="AQ739" s="48">
        <v>0</v>
      </c>
      <c r="AR739" s="49">
        <v>0</v>
      </c>
      <c r="AS739" s="48">
        <v>0</v>
      </c>
      <c r="AT739" s="49">
        <v>0</v>
      </c>
      <c r="AU739" s="48">
        <v>0</v>
      </c>
      <c r="AV739" s="49">
        <v>0</v>
      </c>
      <c r="AW739" s="48">
        <v>21</v>
      </c>
      <c r="AX739" s="49">
        <v>100</v>
      </c>
      <c r="AY739" s="48">
        <v>21</v>
      </c>
      <c r="AZ739" s="2"/>
      <c r="BA739" s="3"/>
      <c r="BB739" s="3"/>
      <c r="BC739" s="3"/>
      <c r="BD739" s="3"/>
    </row>
    <row r="740" spans="1:56" x14ac:dyDescent="0.25">
      <c r="A740" s="62" t="s">
        <v>1647</v>
      </c>
      <c r="B740" s="63"/>
      <c r="C740" s="63"/>
      <c r="D740" s="64"/>
      <c r="E740" s="66"/>
      <c r="F740" s="109" t="s">
        <v>9648</v>
      </c>
      <c r="G740" s="63"/>
      <c r="H740" s="67"/>
      <c r="I740" s="68"/>
      <c r="J740" s="68"/>
      <c r="K740" s="67" t="s">
        <v>13017</v>
      </c>
      <c r="L740" s="71"/>
      <c r="M740" s="72">
        <v>5558.244140625</v>
      </c>
      <c r="N740" s="72">
        <v>4938.9619140625</v>
      </c>
      <c r="O740" s="73"/>
      <c r="P740" s="74"/>
      <c r="Q740" s="74"/>
      <c r="R740" s="98"/>
      <c r="S740" s="48">
        <v>1</v>
      </c>
      <c r="T740" s="48">
        <v>0</v>
      </c>
      <c r="U740" s="98"/>
      <c r="V740" s="50"/>
      <c r="W740" s="50"/>
      <c r="X740" s="50"/>
      <c r="Y740" s="50"/>
      <c r="Z740" s="49"/>
      <c r="AA740" s="69">
        <v>740</v>
      </c>
      <c r="AB7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40" s="70"/>
      <c r="AD740" s="86">
        <v>1587</v>
      </c>
      <c r="AE740" s="86">
        <v>1419</v>
      </c>
      <c r="AF740" s="86">
        <v>3167</v>
      </c>
      <c r="AG740" s="86">
        <v>16969</v>
      </c>
      <c r="AH740" s="86"/>
      <c r="AI740" s="86" t="s">
        <v>7502</v>
      </c>
      <c r="AJ740" s="86" t="s">
        <v>8202</v>
      </c>
      <c r="AK740" s="86"/>
      <c r="AL740" s="86"/>
      <c r="AM740" s="89">
        <v>43738.167002314818</v>
      </c>
      <c r="AN740" s="86" t="s">
        <v>10559</v>
      </c>
      <c r="AO740" s="93" t="s">
        <v>11297</v>
      </c>
      <c r="AP740" s="86" t="s">
        <v>65</v>
      </c>
      <c r="AQ740" s="48"/>
      <c r="AR740" s="49"/>
      <c r="AS740" s="48"/>
      <c r="AT740" s="49"/>
      <c r="AU740" s="48"/>
      <c r="AV740" s="49"/>
      <c r="AW740" s="48"/>
      <c r="AX740" s="49"/>
      <c r="AY740" s="48"/>
      <c r="AZ740" s="2"/>
      <c r="BA740" s="3"/>
      <c r="BB740" s="3"/>
      <c r="BC740" s="3"/>
      <c r="BD740" s="3"/>
    </row>
    <row r="741" spans="1:56" x14ac:dyDescent="0.25">
      <c r="A741" s="62" t="s">
        <v>608</v>
      </c>
      <c r="B741" s="63"/>
      <c r="C741" s="63"/>
      <c r="D741" s="64"/>
      <c r="E741" s="66"/>
      <c r="F741" s="109" t="s">
        <v>9649</v>
      </c>
      <c r="G741" s="63"/>
      <c r="H741" s="67"/>
      <c r="I741" s="68"/>
      <c r="J741" s="68"/>
      <c r="K741" s="67" t="s">
        <v>13018</v>
      </c>
      <c r="L741" s="71"/>
      <c r="M741" s="72">
        <v>3962.65771484375</v>
      </c>
      <c r="N741" s="72">
        <v>6469.00634765625</v>
      </c>
      <c r="O741" s="73"/>
      <c r="P741" s="74"/>
      <c r="Q741" s="74"/>
      <c r="R741" s="98"/>
      <c r="S741" s="48">
        <v>0</v>
      </c>
      <c r="T741" s="48">
        <v>3</v>
      </c>
      <c r="U741" s="98"/>
      <c r="V741" s="50"/>
      <c r="W741" s="50"/>
      <c r="X741" s="50"/>
      <c r="Y741" s="50"/>
      <c r="Z741" s="49"/>
      <c r="AA741" s="69">
        <v>741</v>
      </c>
      <c r="AB7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41" s="70"/>
      <c r="AD741" s="86">
        <v>26</v>
      </c>
      <c r="AE741" s="86">
        <v>8</v>
      </c>
      <c r="AF741" s="86">
        <v>344</v>
      </c>
      <c r="AG741" s="86">
        <v>67</v>
      </c>
      <c r="AH741" s="86"/>
      <c r="AI741" s="86" t="s">
        <v>7503</v>
      </c>
      <c r="AJ741" s="86" t="s">
        <v>8348</v>
      </c>
      <c r="AK741" s="86"/>
      <c r="AL741" s="86"/>
      <c r="AM741" s="89">
        <v>44075.226678240739</v>
      </c>
      <c r="AN741" s="86" t="s">
        <v>10559</v>
      </c>
      <c r="AO741" s="93" t="s">
        <v>11298</v>
      </c>
      <c r="AP741" s="86" t="s">
        <v>66</v>
      </c>
      <c r="AQ741" s="48">
        <v>0</v>
      </c>
      <c r="AR741" s="49">
        <v>0</v>
      </c>
      <c r="AS741" s="48">
        <v>0</v>
      </c>
      <c r="AT741" s="49">
        <v>0</v>
      </c>
      <c r="AU741" s="48">
        <v>0</v>
      </c>
      <c r="AV741" s="49">
        <v>0</v>
      </c>
      <c r="AW741" s="48">
        <v>61</v>
      </c>
      <c r="AX741" s="49">
        <v>100</v>
      </c>
      <c r="AY741" s="48">
        <v>61</v>
      </c>
      <c r="AZ741" s="2"/>
      <c r="BA741" s="3"/>
      <c r="BB741" s="3"/>
      <c r="BC741" s="3"/>
      <c r="BD741" s="3"/>
    </row>
    <row r="742" spans="1:56" x14ac:dyDescent="0.25">
      <c r="A742" s="62" t="s">
        <v>609</v>
      </c>
      <c r="B742" s="63"/>
      <c r="C742" s="63"/>
      <c r="D742" s="64"/>
      <c r="E742" s="66"/>
      <c r="F742" s="109" t="s">
        <v>9650</v>
      </c>
      <c r="G742" s="63"/>
      <c r="H742" s="67"/>
      <c r="I742" s="68"/>
      <c r="J742" s="68"/>
      <c r="K742" s="67" t="s">
        <v>13019</v>
      </c>
      <c r="L742" s="71"/>
      <c r="M742" s="72">
        <v>5224.830078125</v>
      </c>
      <c r="N742" s="72">
        <v>5806.40478515625</v>
      </c>
      <c r="O742" s="73"/>
      <c r="P742" s="74"/>
      <c r="Q742" s="74"/>
      <c r="R742" s="98"/>
      <c r="S742" s="48">
        <v>0</v>
      </c>
      <c r="T742" s="48">
        <v>1</v>
      </c>
      <c r="U742" s="98"/>
      <c r="V742" s="50"/>
      <c r="W742" s="50"/>
      <c r="X742" s="50"/>
      <c r="Y742" s="50"/>
      <c r="Z742" s="49"/>
      <c r="AA742" s="69">
        <v>742</v>
      </c>
      <c r="AB7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42" s="70"/>
      <c r="AD742" s="86">
        <v>2255</v>
      </c>
      <c r="AE742" s="86">
        <v>412</v>
      </c>
      <c r="AF742" s="86">
        <v>49478</v>
      </c>
      <c r="AG742" s="86">
        <v>130</v>
      </c>
      <c r="AH742" s="86"/>
      <c r="AI742" s="86" t="s">
        <v>7504</v>
      </c>
      <c r="AJ742" s="86"/>
      <c r="AK742" s="86"/>
      <c r="AL742" s="86"/>
      <c r="AM742" s="89">
        <v>41874.79351851852</v>
      </c>
      <c r="AN742" s="86" t="s">
        <v>10559</v>
      </c>
      <c r="AO742" s="93" t="s">
        <v>11299</v>
      </c>
      <c r="AP742" s="86" t="s">
        <v>66</v>
      </c>
      <c r="AQ742" s="48">
        <v>0</v>
      </c>
      <c r="AR742" s="49">
        <v>0</v>
      </c>
      <c r="AS742" s="48">
        <v>0</v>
      </c>
      <c r="AT742" s="49">
        <v>0</v>
      </c>
      <c r="AU742" s="48">
        <v>0</v>
      </c>
      <c r="AV742" s="49">
        <v>0</v>
      </c>
      <c r="AW742" s="48">
        <v>26</v>
      </c>
      <c r="AX742" s="49">
        <v>100</v>
      </c>
      <c r="AY742" s="48">
        <v>26</v>
      </c>
      <c r="AZ742" s="2"/>
      <c r="BA742" s="3"/>
      <c r="BB742" s="3"/>
      <c r="BC742" s="3"/>
      <c r="BD742" s="3"/>
    </row>
    <row r="743" spans="1:56" x14ac:dyDescent="0.25">
      <c r="A743" s="62" t="s">
        <v>610</v>
      </c>
      <c r="B743" s="63"/>
      <c r="C743" s="63"/>
      <c r="D743" s="64"/>
      <c r="E743" s="66"/>
      <c r="F743" s="109" t="s">
        <v>9651</v>
      </c>
      <c r="G743" s="63"/>
      <c r="H743" s="67"/>
      <c r="I743" s="68"/>
      <c r="J743" s="68"/>
      <c r="K743" s="67" t="s">
        <v>13020</v>
      </c>
      <c r="L743" s="71"/>
      <c r="M743" s="72">
        <v>5450.57763671875</v>
      </c>
      <c r="N743" s="72">
        <v>4334.82421875</v>
      </c>
      <c r="O743" s="73"/>
      <c r="P743" s="74"/>
      <c r="Q743" s="74"/>
      <c r="R743" s="98"/>
      <c r="S743" s="48">
        <v>0</v>
      </c>
      <c r="T743" s="48">
        <v>1</v>
      </c>
      <c r="U743" s="98"/>
      <c r="V743" s="50"/>
      <c r="W743" s="50"/>
      <c r="X743" s="50"/>
      <c r="Y743" s="50"/>
      <c r="Z743" s="49"/>
      <c r="AA743" s="69">
        <v>743</v>
      </c>
      <c r="AB7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43" s="70"/>
      <c r="AD743" s="86">
        <v>1230</v>
      </c>
      <c r="AE743" s="86">
        <v>597</v>
      </c>
      <c r="AF743" s="86">
        <v>27041</v>
      </c>
      <c r="AG743" s="86">
        <v>31528</v>
      </c>
      <c r="AH743" s="86"/>
      <c r="AI743" s="86">
        <v>1212</v>
      </c>
      <c r="AJ743" s="86"/>
      <c r="AK743" s="86"/>
      <c r="AL743" s="86"/>
      <c r="AM743" s="89">
        <v>43549.201504629629</v>
      </c>
      <c r="AN743" s="86" t="s">
        <v>10559</v>
      </c>
      <c r="AO743" s="93" t="s">
        <v>11300</v>
      </c>
      <c r="AP743" s="86" t="s">
        <v>66</v>
      </c>
      <c r="AQ743" s="48">
        <v>0</v>
      </c>
      <c r="AR743" s="49">
        <v>0</v>
      </c>
      <c r="AS743" s="48">
        <v>0</v>
      </c>
      <c r="AT743" s="49">
        <v>0</v>
      </c>
      <c r="AU743" s="48">
        <v>0</v>
      </c>
      <c r="AV743" s="49">
        <v>0</v>
      </c>
      <c r="AW743" s="48">
        <v>26</v>
      </c>
      <c r="AX743" s="49">
        <v>100</v>
      </c>
      <c r="AY743" s="48">
        <v>26</v>
      </c>
      <c r="AZ743" s="2"/>
      <c r="BA743" s="3"/>
      <c r="BB743" s="3"/>
      <c r="BC743" s="3"/>
      <c r="BD743" s="3"/>
    </row>
    <row r="744" spans="1:56" x14ac:dyDescent="0.25">
      <c r="A744" s="62" t="s">
        <v>611</v>
      </c>
      <c r="B744" s="63"/>
      <c r="C744" s="63"/>
      <c r="D744" s="64"/>
      <c r="E744" s="66"/>
      <c r="F744" s="109" t="s">
        <v>9652</v>
      </c>
      <c r="G744" s="63"/>
      <c r="H744" s="67"/>
      <c r="I744" s="68"/>
      <c r="J744" s="68"/>
      <c r="K744" s="67" t="s">
        <v>13021</v>
      </c>
      <c r="L744" s="71"/>
      <c r="M744" s="72">
        <v>3659.87255859375</v>
      </c>
      <c r="N744" s="72">
        <v>4933.3583984375</v>
      </c>
      <c r="O744" s="73"/>
      <c r="P744" s="74"/>
      <c r="Q744" s="74"/>
      <c r="R744" s="98"/>
      <c r="S744" s="48">
        <v>0</v>
      </c>
      <c r="T744" s="48">
        <v>4</v>
      </c>
      <c r="U744" s="98"/>
      <c r="V744" s="50"/>
      <c r="W744" s="50"/>
      <c r="X744" s="50"/>
      <c r="Y744" s="50"/>
      <c r="Z744" s="49"/>
      <c r="AA744" s="69">
        <v>744</v>
      </c>
      <c r="AB7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44" s="70"/>
      <c r="AD744" s="86">
        <v>486</v>
      </c>
      <c r="AE744" s="86">
        <v>215</v>
      </c>
      <c r="AF744" s="86">
        <v>1114</v>
      </c>
      <c r="AG744" s="86">
        <v>6599</v>
      </c>
      <c r="AH744" s="86"/>
      <c r="AI744" s="86" t="s">
        <v>7505</v>
      </c>
      <c r="AJ744" s="86"/>
      <c r="AK744" s="86"/>
      <c r="AL744" s="86"/>
      <c r="AM744" s="89">
        <v>44021.170057870368</v>
      </c>
      <c r="AN744" s="86" t="s">
        <v>10559</v>
      </c>
      <c r="AO744" s="93" t="s">
        <v>11301</v>
      </c>
      <c r="AP744" s="86" t="s">
        <v>66</v>
      </c>
      <c r="AQ744" s="48">
        <v>0</v>
      </c>
      <c r="AR744" s="49">
        <v>0</v>
      </c>
      <c r="AS744" s="48">
        <v>0</v>
      </c>
      <c r="AT744" s="49">
        <v>0</v>
      </c>
      <c r="AU744" s="48">
        <v>0</v>
      </c>
      <c r="AV744" s="49">
        <v>0</v>
      </c>
      <c r="AW744" s="48">
        <v>105</v>
      </c>
      <c r="AX744" s="49">
        <v>100</v>
      </c>
      <c r="AY744" s="48">
        <v>105</v>
      </c>
      <c r="AZ744" s="2"/>
      <c r="BA744" s="3"/>
      <c r="BB744" s="3"/>
      <c r="BC744" s="3"/>
      <c r="BD744" s="3"/>
    </row>
    <row r="745" spans="1:56" x14ac:dyDescent="0.25">
      <c r="A745" s="62" t="s">
        <v>1038</v>
      </c>
      <c r="B745" s="63"/>
      <c r="C745" s="63"/>
      <c r="D745" s="64"/>
      <c r="E745" s="66"/>
      <c r="F745" s="109" t="s">
        <v>9653</v>
      </c>
      <c r="G745" s="63"/>
      <c r="H745" s="67"/>
      <c r="I745" s="68"/>
      <c r="J745" s="68"/>
      <c r="K745" s="67" t="s">
        <v>13022</v>
      </c>
      <c r="L745" s="71"/>
      <c r="M745" s="72">
        <v>3610.19091796875</v>
      </c>
      <c r="N745" s="72">
        <v>5547.767578125</v>
      </c>
      <c r="O745" s="73"/>
      <c r="P745" s="74"/>
      <c r="Q745" s="74"/>
      <c r="R745" s="98"/>
      <c r="S745" s="48">
        <v>2</v>
      </c>
      <c r="T745" s="48">
        <v>1</v>
      </c>
      <c r="U745" s="98"/>
      <c r="V745" s="50"/>
      <c r="W745" s="50"/>
      <c r="X745" s="50"/>
      <c r="Y745" s="50"/>
      <c r="Z745" s="49"/>
      <c r="AA745" s="69">
        <v>745</v>
      </c>
      <c r="AB7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45" s="70"/>
      <c r="AD745" s="86">
        <v>4285</v>
      </c>
      <c r="AE745" s="86">
        <v>3559</v>
      </c>
      <c r="AF745" s="86">
        <v>2416</v>
      </c>
      <c r="AG745" s="86">
        <v>4027</v>
      </c>
      <c r="AH745" s="86"/>
      <c r="AI745" s="86" t="s">
        <v>7506</v>
      </c>
      <c r="AJ745" s="86" t="s">
        <v>8451</v>
      </c>
      <c r="AK745" s="93" t="s">
        <v>8827</v>
      </c>
      <c r="AL745" s="86"/>
      <c r="AM745" s="89">
        <v>42100.429849537039</v>
      </c>
      <c r="AN745" s="86" t="s">
        <v>10559</v>
      </c>
      <c r="AO745" s="93" t="s">
        <v>11302</v>
      </c>
      <c r="AP745" s="86" t="s">
        <v>66</v>
      </c>
      <c r="AQ745" s="48">
        <v>0</v>
      </c>
      <c r="AR745" s="49">
        <v>0</v>
      </c>
      <c r="AS745" s="48">
        <v>0</v>
      </c>
      <c r="AT745" s="49">
        <v>0</v>
      </c>
      <c r="AU745" s="48">
        <v>0</v>
      </c>
      <c r="AV745" s="49">
        <v>0</v>
      </c>
      <c r="AW745" s="48">
        <v>19</v>
      </c>
      <c r="AX745" s="49">
        <v>100</v>
      </c>
      <c r="AY745" s="48">
        <v>19</v>
      </c>
      <c r="AZ745" s="2"/>
      <c r="BA745" s="3"/>
      <c r="BB745" s="3"/>
      <c r="BC745" s="3"/>
      <c r="BD745" s="3"/>
    </row>
    <row r="746" spans="1:56" x14ac:dyDescent="0.25">
      <c r="A746" s="62" t="s">
        <v>612</v>
      </c>
      <c r="B746" s="63"/>
      <c r="C746" s="63"/>
      <c r="D746" s="64"/>
      <c r="E746" s="66"/>
      <c r="F746" s="109" t="s">
        <v>9654</v>
      </c>
      <c r="G746" s="63"/>
      <c r="H746" s="67"/>
      <c r="I746" s="68"/>
      <c r="J746" s="68"/>
      <c r="K746" s="67" t="s">
        <v>13023</v>
      </c>
      <c r="L746" s="71"/>
      <c r="M746" s="72">
        <v>7098.099609375</v>
      </c>
      <c r="N746" s="72">
        <v>3941.37060546875</v>
      </c>
      <c r="O746" s="73"/>
      <c r="P746" s="74"/>
      <c r="Q746" s="74"/>
      <c r="R746" s="98"/>
      <c r="S746" s="48">
        <v>0</v>
      </c>
      <c r="T746" s="48">
        <v>1</v>
      </c>
      <c r="U746" s="98"/>
      <c r="V746" s="50"/>
      <c r="W746" s="50"/>
      <c r="X746" s="50"/>
      <c r="Y746" s="50"/>
      <c r="Z746" s="49"/>
      <c r="AA746" s="69">
        <v>746</v>
      </c>
      <c r="AB7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46" s="70"/>
      <c r="AD746" s="86">
        <v>159</v>
      </c>
      <c r="AE746" s="86">
        <v>199</v>
      </c>
      <c r="AF746" s="86">
        <v>1836</v>
      </c>
      <c r="AG746" s="86">
        <v>1568</v>
      </c>
      <c r="AH746" s="86"/>
      <c r="AI746" s="86" t="s">
        <v>7507</v>
      </c>
      <c r="AJ746" s="86" t="s">
        <v>8204</v>
      </c>
      <c r="AK746" s="86"/>
      <c r="AL746" s="86"/>
      <c r="AM746" s="89">
        <v>43988.158194444448</v>
      </c>
      <c r="AN746" s="86" t="s">
        <v>10559</v>
      </c>
      <c r="AO746" s="93" t="s">
        <v>11303</v>
      </c>
      <c r="AP746" s="86" t="s">
        <v>66</v>
      </c>
      <c r="AQ746" s="48">
        <v>0</v>
      </c>
      <c r="AR746" s="49">
        <v>0</v>
      </c>
      <c r="AS746" s="48">
        <v>0</v>
      </c>
      <c r="AT746" s="49">
        <v>0</v>
      </c>
      <c r="AU746" s="48">
        <v>0</v>
      </c>
      <c r="AV746" s="49">
        <v>0</v>
      </c>
      <c r="AW746" s="48">
        <v>32</v>
      </c>
      <c r="AX746" s="49">
        <v>100</v>
      </c>
      <c r="AY746" s="48">
        <v>32</v>
      </c>
      <c r="AZ746" s="2"/>
      <c r="BA746" s="3"/>
      <c r="BB746" s="3"/>
      <c r="BC746" s="3"/>
      <c r="BD746" s="3"/>
    </row>
    <row r="747" spans="1:56" x14ac:dyDescent="0.25">
      <c r="A747" s="62" t="s">
        <v>613</v>
      </c>
      <c r="B747" s="63"/>
      <c r="C747" s="63"/>
      <c r="D747" s="64"/>
      <c r="E747" s="66"/>
      <c r="F747" s="109" t="s">
        <v>9655</v>
      </c>
      <c r="G747" s="63"/>
      <c r="H747" s="67"/>
      <c r="I747" s="68"/>
      <c r="J747" s="68"/>
      <c r="K747" s="67" t="s">
        <v>13024</v>
      </c>
      <c r="L747" s="71"/>
      <c r="M747" s="72">
        <v>5878.0771484375</v>
      </c>
      <c r="N747" s="72">
        <v>5152.9306640625</v>
      </c>
      <c r="O747" s="73"/>
      <c r="P747" s="74"/>
      <c r="Q747" s="74"/>
      <c r="R747" s="98"/>
      <c r="S747" s="48">
        <v>1</v>
      </c>
      <c r="T747" s="48">
        <v>10</v>
      </c>
      <c r="U747" s="98"/>
      <c r="V747" s="50"/>
      <c r="W747" s="50"/>
      <c r="X747" s="50"/>
      <c r="Y747" s="50"/>
      <c r="Z747" s="49"/>
      <c r="AA747" s="69">
        <v>747</v>
      </c>
      <c r="AB7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47" s="70"/>
      <c r="AD747" s="86">
        <v>168</v>
      </c>
      <c r="AE747" s="86">
        <v>230</v>
      </c>
      <c r="AF747" s="86">
        <v>69024</v>
      </c>
      <c r="AG747" s="86">
        <v>81805</v>
      </c>
      <c r="AH747" s="86"/>
      <c r="AI747" s="86" t="s">
        <v>7508</v>
      </c>
      <c r="AJ747" s="86" t="s">
        <v>8204</v>
      </c>
      <c r="AK747" s="86"/>
      <c r="AL747" s="86"/>
      <c r="AM747" s="89">
        <v>43229.1559375</v>
      </c>
      <c r="AN747" s="86" t="s">
        <v>10559</v>
      </c>
      <c r="AO747" s="93" t="s">
        <v>11304</v>
      </c>
      <c r="AP747" s="86" t="s">
        <v>66</v>
      </c>
      <c r="AQ747" s="48">
        <v>0</v>
      </c>
      <c r="AR747" s="49">
        <v>0</v>
      </c>
      <c r="AS747" s="48">
        <v>0</v>
      </c>
      <c r="AT747" s="49">
        <v>0</v>
      </c>
      <c r="AU747" s="48">
        <v>0</v>
      </c>
      <c r="AV747" s="49">
        <v>0</v>
      </c>
      <c r="AW747" s="48">
        <v>304</v>
      </c>
      <c r="AX747" s="49">
        <v>100</v>
      </c>
      <c r="AY747" s="48">
        <v>304</v>
      </c>
      <c r="AZ747" s="2"/>
      <c r="BA747" s="3"/>
      <c r="BB747" s="3"/>
      <c r="BC747" s="3"/>
      <c r="BD747" s="3"/>
    </row>
    <row r="748" spans="1:56" x14ac:dyDescent="0.25">
      <c r="A748" s="62" t="s">
        <v>1648</v>
      </c>
      <c r="B748" s="63"/>
      <c r="C748" s="63"/>
      <c r="D748" s="64"/>
      <c r="E748" s="66"/>
      <c r="F748" s="109" t="s">
        <v>9656</v>
      </c>
      <c r="G748" s="63"/>
      <c r="H748" s="67"/>
      <c r="I748" s="68"/>
      <c r="J748" s="68"/>
      <c r="K748" s="67" t="s">
        <v>13025</v>
      </c>
      <c r="L748" s="71"/>
      <c r="M748" s="72">
        <v>6518.8232421875</v>
      </c>
      <c r="N748" s="72">
        <v>4024.447998046875</v>
      </c>
      <c r="O748" s="73"/>
      <c r="P748" s="74"/>
      <c r="Q748" s="74"/>
      <c r="R748" s="98"/>
      <c r="S748" s="48">
        <v>1</v>
      </c>
      <c r="T748" s="48">
        <v>0</v>
      </c>
      <c r="U748" s="98"/>
      <c r="V748" s="50"/>
      <c r="W748" s="50"/>
      <c r="X748" s="50"/>
      <c r="Y748" s="50"/>
      <c r="Z748" s="49"/>
      <c r="AA748" s="69">
        <v>748</v>
      </c>
      <c r="AB7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48" s="70"/>
      <c r="AD748" s="86">
        <v>140</v>
      </c>
      <c r="AE748" s="86">
        <v>61</v>
      </c>
      <c r="AF748" s="86">
        <v>944</v>
      </c>
      <c r="AG748" s="86">
        <v>17796</v>
      </c>
      <c r="AH748" s="86"/>
      <c r="AI748" s="86"/>
      <c r="AJ748" s="86" t="s">
        <v>8452</v>
      </c>
      <c r="AK748" s="86"/>
      <c r="AL748" s="86"/>
      <c r="AM748" s="89">
        <v>43094.202245370368</v>
      </c>
      <c r="AN748" s="86" t="s">
        <v>10559</v>
      </c>
      <c r="AO748" s="93" t="s">
        <v>11305</v>
      </c>
      <c r="AP748" s="86" t="s">
        <v>65</v>
      </c>
      <c r="AQ748" s="48"/>
      <c r="AR748" s="49"/>
      <c r="AS748" s="48"/>
      <c r="AT748" s="49"/>
      <c r="AU748" s="48"/>
      <c r="AV748" s="49"/>
      <c r="AW748" s="48"/>
      <c r="AX748" s="49"/>
      <c r="AY748" s="48"/>
      <c r="AZ748" s="2"/>
      <c r="BA748" s="3"/>
      <c r="BB748" s="3"/>
      <c r="BC748" s="3"/>
      <c r="BD748" s="3"/>
    </row>
    <row r="749" spans="1:56" x14ac:dyDescent="0.25">
      <c r="A749" s="62" t="s">
        <v>1649</v>
      </c>
      <c r="B749" s="63"/>
      <c r="C749" s="63"/>
      <c r="D749" s="64"/>
      <c r="E749" s="66"/>
      <c r="F749" s="109" t="s">
        <v>9657</v>
      </c>
      <c r="G749" s="63"/>
      <c r="H749" s="67"/>
      <c r="I749" s="68"/>
      <c r="J749" s="68"/>
      <c r="K749" s="67" t="s">
        <v>13026</v>
      </c>
      <c r="L749" s="71"/>
      <c r="M749" s="72">
        <v>4293.5458984375</v>
      </c>
      <c r="N749" s="72">
        <v>4814.5322265625</v>
      </c>
      <c r="O749" s="73"/>
      <c r="P749" s="74"/>
      <c r="Q749" s="74"/>
      <c r="R749" s="98"/>
      <c r="S749" s="48">
        <v>3</v>
      </c>
      <c r="T749" s="48">
        <v>0</v>
      </c>
      <c r="U749" s="98"/>
      <c r="V749" s="50"/>
      <c r="W749" s="50"/>
      <c r="X749" s="50"/>
      <c r="Y749" s="50"/>
      <c r="Z749" s="49"/>
      <c r="AA749" s="69">
        <v>749</v>
      </c>
      <c r="AB7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49" s="70"/>
      <c r="AD749" s="86">
        <v>110</v>
      </c>
      <c r="AE749" s="86">
        <v>17</v>
      </c>
      <c r="AF749" s="86">
        <v>801</v>
      </c>
      <c r="AG749" s="86">
        <v>467</v>
      </c>
      <c r="AH749" s="86"/>
      <c r="AI749" s="86" t="s">
        <v>7509</v>
      </c>
      <c r="AJ749" s="86" t="s">
        <v>8204</v>
      </c>
      <c r="AK749" s="86"/>
      <c r="AL749" s="86"/>
      <c r="AM749" s="89">
        <v>41026.587731481479</v>
      </c>
      <c r="AN749" s="86" t="s">
        <v>10559</v>
      </c>
      <c r="AO749" s="93" t="s">
        <v>11306</v>
      </c>
      <c r="AP749" s="86" t="s">
        <v>65</v>
      </c>
      <c r="AQ749" s="48"/>
      <c r="AR749" s="49"/>
      <c r="AS749" s="48"/>
      <c r="AT749" s="49"/>
      <c r="AU749" s="48"/>
      <c r="AV749" s="49"/>
      <c r="AW749" s="48"/>
      <c r="AX749" s="49"/>
      <c r="AY749" s="48"/>
      <c r="AZ749" s="2"/>
      <c r="BA749" s="3"/>
      <c r="BB749" s="3"/>
      <c r="BC749" s="3"/>
      <c r="BD749" s="3"/>
    </row>
    <row r="750" spans="1:56" x14ac:dyDescent="0.25">
      <c r="A750" s="62" t="s">
        <v>614</v>
      </c>
      <c r="B750" s="63"/>
      <c r="C750" s="63"/>
      <c r="D750" s="64"/>
      <c r="E750" s="66"/>
      <c r="F750" s="109" t="s">
        <v>8949</v>
      </c>
      <c r="G750" s="63"/>
      <c r="H750" s="67"/>
      <c r="I750" s="68"/>
      <c r="J750" s="68"/>
      <c r="K750" s="67" t="s">
        <v>13027</v>
      </c>
      <c r="L750" s="71"/>
      <c r="M750" s="72">
        <v>5235.46630859375</v>
      </c>
      <c r="N750" s="72">
        <v>5770.63525390625</v>
      </c>
      <c r="O750" s="73"/>
      <c r="P750" s="74"/>
      <c r="Q750" s="74"/>
      <c r="R750" s="98"/>
      <c r="S750" s="48">
        <v>0</v>
      </c>
      <c r="T750" s="48">
        <v>3</v>
      </c>
      <c r="U750" s="98"/>
      <c r="V750" s="50"/>
      <c r="W750" s="50"/>
      <c r="X750" s="50"/>
      <c r="Y750" s="50"/>
      <c r="Z750" s="49"/>
      <c r="AA750" s="69">
        <v>750</v>
      </c>
      <c r="AB7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50" s="70"/>
      <c r="AD750" s="86">
        <v>168</v>
      </c>
      <c r="AE750" s="86">
        <v>38</v>
      </c>
      <c r="AF750" s="86">
        <v>3386</v>
      </c>
      <c r="AG750" s="86">
        <v>340</v>
      </c>
      <c r="AH750" s="86"/>
      <c r="AI750" s="86" t="s">
        <v>7510</v>
      </c>
      <c r="AJ750" s="86"/>
      <c r="AK750" s="86"/>
      <c r="AL750" s="86"/>
      <c r="AM750" s="89">
        <v>43876.696979166663</v>
      </c>
      <c r="AN750" s="86" t="s">
        <v>10559</v>
      </c>
      <c r="AO750" s="93" t="s">
        <v>11307</v>
      </c>
      <c r="AP750" s="86" t="s">
        <v>66</v>
      </c>
      <c r="AQ750" s="48">
        <v>0</v>
      </c>
      <c r="AR750" s="49">
        <v>0</v>
      </c>
      <c r="AS750" s="48">
        <v>0</v>
      </c>
      <c r="AT750" s="49">
        <v>0</v>
      </c>
      <c r="AU750" s="48">
        <v>0</v>
      </c>
      <c r="AV750" s="49">
        <v>0</v>
      </c>
      <c r="AW750" s="48">
        <v>51</v>
      </c>
      <c r="AX750" s="49">
        <v>100</v>
      </c>
      <c r="AY750" s="48">
        <v>51</v>
      </c>
      <c r="AZ750" s="2"/>
      <c r="BA750" s="3"/>
      <c r="BB750" s="3"/>
      <c r="BC750" s="3"/>
      <c r="BD750" s="3"/>
    </row>
    <row r="751" spans="1:56" x14ac:dyDescent="0.25">
      <c r="A751" s="62" t="s">
        <v>615</v>
      </c>
      <c r="B751" s="63"/>
      <c r="C751" s="63"/>
      <c r="D751" s="64"/>
      <c r="E751" s="66"/>
      <c r="F751" s="109" t="s">
        <v>9658</v>
      </c>
      <c r="G751" s="63"/>
      <c r="H751" s="67"/>
      <c r="I751" s="68"/>
      <c r="J751" s="68"/>
      <c r="K751" s="67" t="s">
        <v>13028</v>
      </c>
      <c r="L751" s="71"/>
      <c r="M751" s="72">
        <v>5802.27978515625</v>
      </c>
      <c r="N751" s="72">
        <v>5803.39892578125</v>
      </c>
      <c r="O751" s="73"/>
      <c r="P751" s="74"/>
      <c r="Q751" s="74"/>
      <c r="R751" s="98"/>
      <c r="S751" s="48">
        <v>0</v>
      </c>
      <c r="T751" s="48">
        <v>1</v>
      </c>
      <c r="U751" s="98"/>
      <c r="V751" s="50"/>
      <c r="W751" s="50"/>
      <c r="X751" s="50"/>
      <c r="Y751" s="50"/>
      <c r="Z751" s="49"/>
      <c r="AA751" s="69">
        <v>751</v>
      </c>
      <c r="AB7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51" s="70"/>
      <c r="AD751" s="86">
        <v>3169</v>
      </c>
      <c r="AE751" s="86">
        <v>1142</v>
      </c>
      <c r="AF751" s="86">
        <v>37202</v>
      </c>
      <c r="AG751" s="86">
        <v>36756</v>
      </c>
      <c r="AH751" s="86"/>
      <c r="AI751" s="86" t="s">
        <v>7511</v>
      </c>
      <c r="AJ751" s="86" t="s">
        <v>8453</v>
      </c>
      <c r="AK751" s="86"/>
      <c r="AL751" s="86"/>
      <c r="AM751" s="89">
        <v>40378.273993055554</v>
      </c>
      <c r="AN751" s="86" t="s">
        <v>10559</v>
      </c>
      <c r="AO751" s="93" t="s">
        <v>11308</v>
      </c>
      <c r="AP751" s="86" t="s">
        <v>66</v>
      </c>
      <c r="AQ751" s="48">
        <v>0</v>
      </c>
      <c r="AR751" s="49">
        <v>0</v>
      </c>
      <c r="AS751" s="48">
        <v>0</v>
      </c>
      <c r="AT751" s="49">
        <v>0</v>
      </c>
      <c r="AU751" s="48">
        <v>0</v>
      </c>
      <c r="AV751" s="49">
        <v>0</v>
      </c>
      <c r="AW751" s="48">
        <v>44</v>
      </c>
      <c r="AX751" s="49">
        <v>100</v>
      </c>
      <c r="AY751" s="48">
        <v>44</v>
      </c>
      <c r="AZ751" s="2"/>
      <c r="BA751" s="3"/>
      <c r="BB751" s="3"/>
      <c r="BC751" s="3"/>
      <c r="BD751" s="3"/>
    </row>
    <row r="752" spans="1:56" x14ac:dyDescent="0.25">
      <c r="A752" s="62" t="s">
        <v>616</v>
      </c>
      <c r="B752" s="63"/>
      <c r="C752" s="63"/>
      <c r="D752" s="64"/>
      <c r="E752" s="66"/>
      <c r="F752" s="109" t="s">
        <v>9659</v>
      </c>
      <c r="G752" s="63"/>
      <c r="H752" s="67"/>
      <c r="I752" s="68"/>
      <c r="J752" s="68"/>
      <c r="K752" s="67" t="s">
        <v>13029</v>
      </c>
      <c r="L752" s="71"/>
      <c r="M752" s="72">
        <v>5396.6435546875</v>
      </c>
      <c r="N752" s="72">
        <v>5803.72802734375</v>
      </c>
      <c r="O752" s="73"/>
      <c r="P752" s="74"/>
      <c r="Q752" s="74"/>
      <c r="R752" s="98"/>
      <c r="S752" s="48">
        <v>0</v>
      </c>
      <c r="T752" s="48">
        <v>1</v>
      </c>
      <c r="U752" s="98"/>
      <c r="V752" s="50"/>
      <c r="W752" s="50"/>
      <c r="X752" s="50"/>
      <c r="Y752" s="50"/>
      <c r="Z752" s="49"/>
      <c r="AA752" s="69">
        <v>752</v>
      </c>
      <c r="AB7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52" s="70"/>
      <c r="AD752" s="86">
        <v>45</v>
      </c>
      <c r="AE752" s="86">
        <v>10</v>
      </c>
      <c r="AF752" s="86">
        <v>228</v>
      </c>
      <c r="AG752" s="86">
        <v>796</v>
      </c>
      <c r="AH752" s="86"/>
      <c r="AI752" s="86"/>
      <c r="AJ752" s="86"/>
      <c r="AK752" s="86"/>
      <c r="AL752" s="86"/>
      <c r="AM752" s="89">
        <v>43903.727094907408</v>
      </c>
      <c r="AN752" s="86" t="s">
        <v>10559</v>
      </c>
      <c r="AO752" s="93" t="s">
        <v>11309</v>
      </c>
      <c r="AP752" s="86" t="s">
        <v>66</v>
      </c>
      <c r="AQ752" s="48">
        <v>0</v>
      </c>
      <c r="AR752" s="49">
        <v>0</v>
      </c>
      <c r="AS752" s="48">
        <v>0</v>
      </c>
      <c r="AT752" s="49">
        <v>0</v>
      </c>
      <c r="AU752" s="48">
        <v>0</v>
      </c>
      <c r="AV752" s="49">
        <v>0</v>
      </c>
      <c r="AW752" s="48">
        <v>70</v>
      </c>
      <c r="AX752" s="49">
        <v>100</v>
      </c>
      <c r="AY752" s="48">
        <v>70</v>
      </c>
      <c r="AZ752" s="2"/>
      <c r="BA752" s="3"/>
      <c r="BB752" s="3"/>
      <c r="BC752" s="3"/>
      <c r="BD752" s="3"/>
    </row>
    <row r="753" spans="1:56" x14ac:dyDescent="0.25">
      <c r="A753" s="62" t="s">
        <v>617</v>
      </c>
      <c r="B753" s="63"/>
      <c r="C753" s="63"/>
      <c r="D753" s="64"/>
      <c r="E753" s="66"/>
      <c r="F753" s="109" t="s">
        <v>9660</v>
      </c>
      <c r="G753" s="63"/>
      <c r="H753" s="67"/>
      <c r="I753" s="68"/>
      <c r="J753" s="68"/>
      <c r="K753" s="67" t="s">
        <v>13030</v>
      </c>
      <c r="L753" s="71"/>
      <c r="M753" s="72">
        <v>5043.9248046875</v>
      </c>
      <c r="N753" s="72">
        <v>4548.248046875</v>
      </c>
      <c r="O753" s="73"/>
      <c r="P753" s="74"/>
      <c r="Q753" s="74"/>
      <c r="R753" s="98"/>
      <c r="S753" s="48">
        <v>0</v>
      </c>
      <c r="T753" s="48">
        <v>1</v>
      </c>
      <c r="U753" s="98"/>
      <c r="V753" s="50"/>
      <c r="W753" s="50"/>
      <c r="X753" s="50"/>
      <c r="Y753" s="50"/>
      <c r="Z753" s="49"/>
      <c r="AA753" s="69">
        <v>753</v>
      </c>
      <c r="AB7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53" s="70"/>
      <c r="AD753" s="86">
        <v>981</v>
      </c>
      <c r="AE753" s="86">
        <v>917</v>
      </c>
      <c r="AF753" s="86">
        <v>30103</v>
      </c>
      <c r="AG753" s="86">
        <v>34797</v>
      </c>
      <c r="AH753" s="86"/>
      <c r="AI753" s="86" t="s">
        <v>7512</v>
      </c>
      <c r="AJ753" s="86" t="s">
        <v>8204</v>
      </c>
      <c r="AK753" s="86"/>
      <c r="AL753" s="86"/>
      <c r="AM753" s="89">
        <v>43601.61037037037</v>
      </c>
      <c r="AN753" s="86" t="s">
        <v>10559</v>
      </c>
      <c r="AO753" s="93" t="s">
        <v>11310</v>
      </c>
      <c r="AP753" s="86" t="s">
        <v>66</v>
      </c>
      <c r="AQ753" s="48">
        <v>0</v>
      </c>
      <c r="AR753" s="49">
        <v>0</v>
      </c>
      <c r="AS753" s="48">
        <v>0</v>
      </c>
      <c r="AT753" s="49">
        <v>0</v>
      </c>
      <c r="AU753" s="48">
        <v>0</v>
      </c>
      <c r="AV753" s="49">
        <v>0</v>
      </c>
      <c r="AW753" s="48">
        <v>16</v>
      </c>
      <c r="AX753" s="49">
        <v>100</v>
      </c>
      <c r="AY753" s="48">
        <v>16</v>
      </c>
      <c r="AZ753" s="2"/>
      <c r="BA753" s="3"/>
      <c r="BB753" s="3"/>
      <c r="BC753" s="3"/>
      <c r="BD753" s="3"/>
    </row>
    <row r="754" spans="1:56" x14ac:dyDescent="0.25">
      <c r="A754" s="62" t="s">
        <v>618</v>
      </c>
      <c r="B754" s="63"/>
      <c r="C754" s="63"/>
      <c r="D754" s="64"/>
      <c r="E754" s="66"/>
      <c r="F754" s="109" t="s">
        <v>9661</v>
      </c>
      <c r="G754" s="63"/>
      <c r="H754" s="67"/>
      <c r="I754" s="68"/>
      <c r="J754" s="68"/>
      <c r="K754" s="67" t="s">
        <v>13031</v>
      </c>
      <c r="L754" s="71"/>
      <c r="M754" s="72">
        <v>5550.34326171875</v>
      </c>
      <c r="N754" s="72">
        <v>4935.80419921875</v>
      </c>
      <c r="O754" s="73"/>
      <c r="P754" s="74"/>
      <c r="Q754" s="74"/>
      <c r="R754" s="98"/>
      <c r="S754" s="48">
        <v>1</v>
      </c>
      <c r="T754" s="48">
        <v>1</v>
      </c>
      <c r="U754" s="98"/>
      <c r="V754" s="50"/>
      <c r="W754" s="50"/>
      <c r="X754" s="50"/>
      <c r="Y754" s="50"/>
      <c r="Z754" s="49"/>
      <c r="AA754" s="69">
        <v>754</v>
      </c>
      <c r="AB7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54" s="70"/>
      <c r="AD754" s="86">
        <v>56</v>
      </c>
      <c r="AE754" s="86">
        <v>26</v>
      </c>
      <c r="AF754" s="86">
        <v>101</v>
      </c>
      <c r="AG754" s="86">
        <v>968</v>
      </c>
      <c r="AH754" s="86"/>
      <c r="AI754" s="86"/>
      <c r="AJ754" s="86" t="s">
        <v>8454</v>
      </c>
      <c r="AK754" s="86"/>
      <c r="AL754" s="86"/>
      <c r="AM754" s="89">
        <v>42943.299155092594</v>
      </c>
      <c r="AN754" s="86" t="s">
        <v>10559</v>
      </c>
      <c r="AO754" s="93" t="s">
        <v>11311</v>
      </c>
      <c r="AP754" s="86" t="s">
        <v>66</v>
      </c>
      <c r="AQ754" s="48">
        <v>0</v>
      </c>
      <c r="AR754" s="49">
        <v>0</v>
      </c>
      <c r="AS754" s="48">
        <v>0</v>
      </c>
      <c r="AT754" s="49">
        <v>0</v>
      </c>
      <c r="AU754" s="48">
        <v>0</v>
      </c>
      <c r="AV754" s="49">
        <v>0</v>
      </c>
      <c r="AW754" s="48">
        <v>1</v>
      </c>
      <c r="AX754" s="49">
        <v>100</v>
      </c>
      <c r="AY754" s="48">
        <v>1</v>
      </c>
      <c r="AZ754" s="2"/>
      <c r="BA754" s="3"/>
      <c r="BB754" s="3"/>
      <c r="BC754" s="3"/>
      <c r="BD754" s="3"/>
    </row>
    <row r="755" spans="1:56" x14ac:dyDescent="0.25">
      <c r="A755" s="62" t="s">
        <v>619</v>
      </c>
      <c r="B755" s="63"/>
      <c r="C755" s="63"/>
      <c r="D755" s="64"/>
      <c r="E755" s="66"/>
      <c r="F755" s="109" t="s">
        <v>9662</v>
      </c>
      <c r="G755" s="63"/>
      <c r="H755" s="67"/>
      <c r="I755" s="68"/>
      <c r="J755" s="68"/>
      <c r="K755" s="67" t="s">
        <v>13032</v>
      </c>
      <c r="L755" s="71"/>
      <c r="M755" s="72">
        <v>5607.71044921875</v>
      </c>
      <c r="N755" s="72">
        <v>5863.4248046875</v>
      </c>
      <c r="O755" s="73"/>
      <c r="P755" s="74"/>
      <c r="Q755" s="74"/>
      <c r="R755" s="98"/>
      <c r="S755" s="48">
        <v>0</v>
      </c>
      <c r="T755" s="48">
        <v>1</v>
      </c>
      <c r="U755" s="98"/>
      <c r="V755" s="50"/>
      <c r="W755" s="50"/>
      <c r="X755" s="50"/>
      <c r="Y755" s="50"/>
      <c r="Z755" s="49"/>
      <c r="AA755" s="69">
        <v>755</v>
      </c>
      <c r="AB7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55" s="70"/>
      <c r="AD755" s="86">
        <v>222</v>
      </c>
      <c r="AE755" s="86">
        <v>101</v>
      </c>
      <c r="AF755" s="86">
        <v>7539</v>
      </c>
      <c r="AG755" s="86">
        <v>308</v>
      </c>
      <c r="AH755" s="86"/>
      <c r="AI755" s="86"/>
      <c r="AJ755" s="86"/>
      <c r="AK755" s="86"/>
      <c r="AL755" s="86"/>
      <c r="AM755" s="89">
        <v>43773.202048611114</v>
      </c>
      <c r="AN755" s="86" t="s">
        <v>10559</v>
      </c>
      <c r="AO755" s="93" t="s">
        <v>11312</v>
      </c>
      <c r="AP755" s="86" t="s">
        <v>66</v>
      </c>
      <c r="AQ755" s="48">
        <v>0</v>
      </c>
      <c r="AR755" s="49">
        <v>0</v>
      </c>
      <c r="AS755" s="48">
        <v>1</v>
      </c>
      <c r="AT755" s="49">
        <v>2.4390243902439024</v>
      </c>
      <c r="AU755" s="48">
        <v>0</v>
      </c>
      <c r="AV755" s="49">
        <v>0</v>
      </c>
      <c r="AW755" s="48">
        <v>40</v>
      </c>
      <c r="AX755" s="49">
        <v>97.560975609756099</v>
      </c>
      <c r="AY755" s="48">
        <v>41</v>
      </c>
      <c r="AZ755" s="2"/>
      <c r="BA755" s="3"/>
      <c r="BB755" s="3"/>
      <c r="BC755" s="3"/>
      <c r="BD755" s="3"/>
    </row>
    <row r="756" spans="1:56" x14ac:dyDescent="0.25">
      <c r="A756" s="62" t="s">
        <v>620</v>
      </c>
      <c r="B756" s="63"/>
      <c r="C756" s="63"/>
      <c r="D756" s="64"/>
      <c r="E756" s="66"/>
      <c r="F756" s="109" t="s">
        <v>9663</v>
      </c>
      <c r="G756" s="63"/>
      <c r="H756" s="67"/>
      <c r="I756" s="68"/>
      <c r="J756" s="68"/>
      <c r="K756" s="67" t="s">
        <v>13033</v>
      </c>
      <c r="L756" s="71"/>
      <c r="M756" s="72">
        <v>5228.05126953125</v>
      </c>
      <c r="N756" s="72">
        <v>4209.384765625</v>
      </c>
      <c r="O756" s="73"/>
      <c r="P756" s="74"/>
      <c r="Q756" s="74"/>
      <c r="R756" s="98"/>
      <c r="S756" s="48">
        <v>0</v>
      </c>
      <c r="T756" s="48">
        <v>1</v>
      </c>
      <c r="U756" s="98"/>
      <c r="V756" s="50"/>
      <c r="W756" s="50"/>
      <c r="X756" s="50"/>
      <c r="Y756" s="50"/>
      <c r="Z756" s="49"/>
      <c r="AA756" s="69">
        <v>756</v>
      </c>
      <c r="AB7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56" s="70"/>
      <c r="AD756" s="86">
        <v>189</v>
      </c>
      <c r="AE756" s="86">
        <v>58</v>
      </c>
      <c r="AF756" s="86">
        <v>9126</v>
      </c>
      <c r="AG756" s="86">
        <v>15641</v>
      </c>
      <c r="AH756" s="86"/>
      <c r="AI756" s="86"/>
      <c r="AJ756" s="86" t="s">
        <v>8204</v>
      </c>
      <c r="AK756" s="86"/>
      <c r="AL756" s="86"/>
      <c r="AM756" s="89">
        <v>43792.379745370374</v>
      </c>
      <c r="AN756" s="86" t="s">
        <v>10559</v>
      </c>
      <c r="AO756" s="93" t="s">
        <v>11313</v>
      </c>
      <c r="AP756" s="86" t="s">
        <v>66</v>
      </c>
      <c r="AQ756" s="48">
        <v>0</v>
      </c>
      <c r="AR756" s="49">
        <v>0</v>
      </c>
      <c r="AS756" s="48">
        <v>0</v>
      </c>
      <c r="AT756" s="49">
        <v>0</v>
      </c>
      <c r="AU756" s="48">
        <v>0</v>
      </c>
      <c r="AV756" s="49">
        <v>0</v>
      </c>
      <c r="AW756" s="48">
        <v>16</v>
      </c>
      <c r="AX756" s="49">
        <v>100</v>
      </c>
      <c r="AY756" s="48">
        <v>16</v>
      </c>
      <c r="AZ756" s="2"/>
      <c r="BA756" s="3"/>
      <c r="BB756" s="3"/>
      <c r="BC756" s="3"/>
      <c r="BD756" s="3"/>
    </row>
    <row r="757" spans="1:56" x14ac:dyDescent="0.25">
      <c r="A757" s="62" t="s">
        <v>621</v>
      </c>
      <c r="B757" s="63"/>
      <c r="C757" s="63"/>
      <c r="D757" s="64"/>
      <c r="E757" s="66"/>
      <c r="F757" s="109" t="s">
        <v>9664</v>
      </c>
      <c r="G757" s="63"/>
      <c r="H757" s="67"/>
      <c r="I757" s="68"/>
      <c r="J757" s="68"/>
      <c r="K757" s="67" t="s">
        <v>13034</v>
      </c>
      <c r="L757" s="71"/>
      <c r="M757" s="72">
        <v>5572.40185546875</v>
      </c>
      <c r="N757" s="72">
        <v>4344.11669921875</v>
      </c>
      <c r="O757" s="73"/>
      <c r="P757" s="74"/>
      <c r="Q757" s="74"/>
      <c r="R757" s="98"/>
      <c r="S757" s="48">
        <v>0</v>
      </c>
      <c r="T757" s="48">
        <v>1</v>
      </c>
      <c r="U757" s="98"/>
      <c r="V757" s="50"/>
      <c r="W757" s="50"/>
      <c r="X757" s="50"/>
      <c r="Y757" s="50"/>
      <c r="Z757" s="49"/>
      <c r="AA757" s="69">
        <v>757</v>
      </c>
      <c r="AB7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57" s="70"/>
      <c r="AD757" s="86">
        <v>910</v>
      </c>
      <c r="AE757" s="86">
        <v>522</v>
      </c>
      <c r="AF757" s="86">
        <v>9322</v>
      </c>
      <c r="AG757" s="86">
        <v>7407</v>
      </c>
      <c r="AH757" s="86"/>
      <c r="AI757" s="86"/>
      <c r="AJ757" s="86"/>
      <c r="AK757" s="86"/>
      <c r="AL757" s="86"/>
      <c r="AM757" s="89">
        <v>41924.630983796298</v>
      </c>
      <c r="AN757" s="86" t="s">
        <v>10559</v>
      </c>
      <c r="AO757" s="93" t="s">
        <v>11314</v>
      </c>
      <c r="AP757" s="86" t="s">
        <v>66</v>
      </c>
      <c r="AQ757" s="48">
        <v>0</v>
      </c>
      <c r="AR757" s="49">
        <v>0</v>
      </c>
      <c r="AS757" s="48">
        <v>0</v>
      </c>
      <c r="AT757" s="49">
        <v>0</v>
      </c>
      <c r="AU757" s="48">
        <v>0</v>
      </c>
      <c r="AV757" s="49">
        <v>0</v>
      </c>
      <c r="AW757" s="48">
        <v>26</v>
      </c>
      <c r="AX757" s="49">
        <v>100</v>
      </c>
      <c r="AY757" s="48">
        <v>26</v>
      </c>
      <c r="AZ757" s="2"/>
      <c r="BA757" s="3"/>
      <c r="BB757" s="3"/>
      <c r="BC757" s="3"/>
      <c r="BD757" s="3"/>
    </row>
    <row r="758" spans="1:56" x14ac:dyDescent="0.25">
      <c r="A758" s="62" t="s">
        <v>622</v>
      </c>
      <c r="B758" s="63"/>
      <c r="C758" s="63"/>
      <c r="D758" s="64"/>
      <c r="E758" s="66"/>
      <c r="F758" s="109" t="s">
        <v>9665</v>
      </c>
      <c r="G758" s="63"/>
      <c r="H758" s="67"/>
      <c r="I758" s="68"/>
      <c r="J758" s="68"/>
      <c r="K758" s="67" t="s">
        <v>13035</v>
      </c>
      <c r="L758" s="71"/>
      <c r="M758" s="72">
        <v>5683.06396484375</v>
      </c>
      <c r="N758" s="72">
        <v>5211.60546875</v>
      </c>
      <c r="O758" s="73"/>
      <c r="P758" s="74"/>
      <c r="Q758" s="74"/>
      <c r="R758" s="98"/>
      <c r="S758" s="48">
        <v>0</v>
      </c>
      <c r="T758" s="48">
        <v>1</v>
      </c>
      <c r="U758" s="98"/>
      <c r="V758" s="50"/>
      <c r="W758" s="50"/>
      <c r="X758" s="50"/>
      <c r="Y758" s="50"/>
      <c r="Z758" s="49"/>
      <c r="AA758" s="69">
        <v>758</v>
      </c>
      <c r="AB7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58" s="70"/>
      <c r="AD758" s="86">
        <v>381</v>
      </c>
      <c r="AE758" s="86">
        <v>181</v>
      </c>
      <c r="AF758" s="86">
        <v>3352</v>
      </c>
      <c r="AG758" s="86">
        <v>172</v>
      </c>
      <c r="AH758" s="86"/>
      <c r="AI758" s="86" t="s">
        <v>7513</v>
      </c>
      <c r="AJ758" s="86" t="s">
        <v>8455</v>
      </c>
      <c r="AK758" s="86"/>
      <c r="AL758" s="86"/>
      <c r="AM758" s="89">
        <v>42162.208796296298</v>
      </c>
      <c r="AN758" s="86" t="s">
        <v>10559</v>
      </c>
      <c r="AO758" s="93" t="s">
        <v>11315</v>
      </c>
      <c r="AP758" s="86" t="s">
        <v>66</v>
      </c>
      <c r="AQ758" s="48">
        <v>0</v>
      </c>
      <c r="AR758" s="49">
        <v>0</v>
      </c>
      <c r="AS758" s="48">
        <v>0</v>
      </c>
      <c r="AT758" s="49">
        <v>0</v>
      </c>
      <c r="AU758" s="48">
        <v>0</v>
      </c>
      <c r="AV758" s="49">
        <v>0</v>
      </c>
      <c r="AW758" s="48">
        <v>47</v>
      </c>
      <c r="AX758" s="49">
        <v>100</v>
      </c>
      <c r="AY758" s="48">
        <v>47</v>
      </c>
      <c r="AZ758" s="2"/>
      <c r="BA758" s="3"/>
      <c r="BB758" s="3"/>
      <c r="BC758" s="3"/>
      <c r="BD758" s="3"/>
    </row>
    <row r="759" spans="1:56" x14ac:dyDescent="0.25">
      <c r="A759" s="62" t="s">
        <v>623</v>
      </c>
      <c r="B759" s="63"/>
      <c r="C759" s="63"/>
      <c r="D759" s="64"/>
      <c r="E759" s="66"/>
      <c r="F759" s="109" t="s">
        <v>9666</v>
      </c>
      <c r="G759" s="63"/>
      <c r="H759" s="67"/>
      <c r="I759" s="68"/>
      <c r="J759" s="68"/>
      <c r="K759" s="67" t="s">
        <v>13036</v>
      </c>
      <c r="L759" s="71"/>
      <c r="M759" s="72">
        <v>5697.07177734375</v>
      </c>
      <c r="N759" s="72">
        <v>7681.90966796875</v>
      </c>
      <c r="O759" s="73"/>
      <c r="P759" s="74"/>
      <c r="Q759" s="74"/>
      <c r="R759" s="98"/>
      <c r="S759" s="48">
        <v>0</v>
      </c>
      <c r="T759" s="48">
        <v>1</v>
      </c>
      <c r="U759" s="98"/>
      <c r="V759" s="50"/>
      <c r="W759" s="50"/>
      <c r="X759" s="50"/>
      <c r="Y759" s="50"/>
      <c r="Z759" s="49"/>
      <c r="AA759" s="69">
        <v>759</v>
      </c>
      <c r="AB7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59" s="70"/>
      <c r="AD759" s="86">
        <v>463</v>
      </c>
      <c r="AE759" s="86">
        <v>18</v>
      </c>
      <c r="AF759" s="86">
        <v>144</v>
      </c>
      <c r="AG759" s="86">
        <v>695</v>
      </c>
      <c r="AH759" s="86"/>
      <c r="AI759" s="86" t="s">
        <v>7514</v>
      </c>
      <c r="AJ759" s="86" t="s">
        <v>8255</v>
      </c>
      <c r="AK759" s="86"/>
      <c r="AL759" s="86"/>
      <c r="AM759" s="89">
        <v>43187.34988425926</v>
      </c>
      <c r="AN759" s="86" t="s">
        <v>10559</v>
      </c>
      <c r="AO759" s="93" t="s">
        <v>11316</v>
      </c>
      <c r="AP759" s="86" t="s">
        <v>66</v>
      </c>
      <c r="AQ759" s="48">
        <v>0</v>
      </c>
      <c r="AR759" s="49">
        <v>0</v>
      </c>
      <c r="AS759" s="48">
        <v>0</v>
      </c>
      <c r="AT759" s="49">
        <v>0</v>
      </c>
      <c r="AU759" s="48">
        <v>0</v>
      </c>
      <c r="AV759" s="49">
        <v>0</v>
      </c>
      <c r="AW759" s="48">
        <v>38</v>
      </c>
      <c r="AX759" s="49">
        <v>100</v>
      </c>
      <c r="AY759" s="48">
        <v>38</v>
      </c>
      <c r="AZ759" s="2"/>
      <c r="BA759" s="3"/>
      <c r="BB759" s="3"/>
      <c r="BC759" s="3"/>
      <c r="BD759" s="3"/>
    </row>
    <row r="760" spans="1:56" x14ac:dyDescent="0.25">
      <c r="A760" s="62" t="s">
        <v>624</v>
      </c>
      <c r="B760" s="63"/>
      <c r="C760" s="63"/>
      <c r="D760" s="64"/>
      <c r="E760" s="66"/>
      <c r="F760" s="109" t="s">
        <v>9667</v>
      </c>
      <c r="G760" s="63"/>
      <c r="H760" s="67"/>
      <c r="I760" s="68"/>
      <c r="J760" s="68"/>
      <c r="K760" s="67" t="s">
        <v>13037</v>
      </c>
      <c r="L760" s="71"/>
      <c r="M760" s="72">
        <v>5004.67578125</v>
      </c>
      <c r="N760" s="72">
        <v>5584.11376953125</v>
      </c>
      <c r="O760" s="73"/>
      <c r="P760" s="74"/>
      <c r="Q760" s="74"/>
      <c r="R760" s="98"/>
      <c r="S760" s="48">
        <v>0</v>
      </c>
      <c r="T760" s="48">
        <v>1</v>
      </c>
      <c r="U760" s="98"/>
      <c r="V760" s="50"/>
      <c r="W760" s="50"/>
      <c r="X760" s="50"/>
      <c r="Y760" s="50"/>
      <c r="Z760" s="49"/>
      <c r="AA760" s="69">
        <v>760</v>
      </c>
      <c r="AB7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60" s="70"/>
      <c r="AD760" s="86">
        <v>86</v>
      </c>
      <c r="AE760" s="86">
        <v>23</v>
      </c>
      <c r="AF760" s="86">
        <v>254</v>
      </c>
      <c r="AG760" s="86">
        <v>351</v>
      </c>
      <c r="AH760" s="86"/>
      <c r="AI760" s="86" t="s">
        <v>7515</v>
      </c>
      <c r="AJ760" s="86" t="s">
        <v>8456</v>
      </c>
      <c r="AK760" s="86"/>
      <c r="AL760" s="86"/>
      <c r="AM760" s="89">
        <v>40675.23678240741</v>
      </c>
      <c r="AN760" s="86" t="s">
        <v>10559</v>
      </c>
      <c r="AO760" s="93" t="s">
        <v>11317</v>
      </c>
      <c r="AP760" s="86" t="s">
        <v>66</v>
      </c>
      <c r="AQ760" s="48">
        <v>0</v>
      </c>
      <c r="AR760" s="49">
        <v>0</v>
      </c>
      <c r="AS760" s="48">
        <v>0</v>
      </c>
      <c r="AT760" s="49">
        <v>0</v>
      </c>
      <c r="AU760" s="48">
        <v>0</v>
      </c>
      <c r="AV760" s="49">
        <v>0</v>
      </c>
      <c r="AW760" s="48">
        <v>26</v>
      </c>
      <c r="AX760" s="49">
        <v>100</v>
      </c>
      <c r="AY760" s="48">
        <v>26</v>
      </c>
      <c r="AZ760" s="2"/>
      <c r="BA760" s="3"/>
      <c r="BB760" s="3"/>
      <c r="BC760" s="3"/>
      <c r="BD760" s="3"/>
    </row>
    <row r="761" spans="1:56" x14ac:dyDescent="0.25">
      <c r="A761" s="62" t="s">
        <v>625</v>
      </c>
      <c r="B761" s="63"/>
      <c r="C761" s="63"/>
      <c r="D761" s="64"/>
      <c r="E761" s="66"/>
      <c r="F761" s="109" t="s">
        <v>9668</v>
      </c>
      <c r="G761" s="63"/>
      <c r="H761" s="67"/>
      <c r="I761" s="68"/>
      <c r="J761" s="68"/>
      <c r="K761" s="67" t="s">
        <v>13038</v>
      </c>
      <c r="L761" s="71"/>
      <c r="M761" s="72">
        <v>6849.06884765625</v>
      </c>
      <c r="N761" s="72">
        <v>2885.256591796875</v>
      </c>
      <c r="O761" s="73"/>
      <c r="P761" s="74"/>
      <c r="Q761" s="74"/>
      <c r="R761" s="98"/>
      <c r="S761" s="48">
        <v>0</v>
      </c>
      <c r="T761" s="48">
        <v>1</v>
      </c>
      <c r="U761" s="98"/>
      <c r="V761" s="50"/>
      <c r="W761" s="50"/>
      <c r="X761" s="50"/>
      <c r="Y761" s="50"/>
      <c r="Z761" s="49"/>
      <c r="AA761" s="69">
        <v>761</v>
      </c>
      <c r="AB7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61" s="70"/>
      <c r="AD761" s="86">
        <v>55</v>
      </c>
      <c r="AE761" s="86">
        <v>42</v>
      </c>
      <c r="AF761" s="86">
        <v>4100</v>
      </c>
      <c r="AG761" s="86">
        <v>7646</v>
      </c>
      <c r="AH761" s="86"/>
      <c r="AI761" s="86"/>
      <c r="AJ761" s="86"/>
      <c r="AK761" s="86"/>
      <c r="AL761" s="86"/>
      <c r="AM761" s="89">
        <v>42462.725138888891</v>
      </c>
      <c r="AN761" s="86" t="s">
        <v>10559</v>
      </c>
      <c r="AO761" s="93" t="s">
        <v>11318</v>
      </c>
      <c r="AP761" s="86" t="s">
        <v>66</v>
      </c>
      <c r="AQ761" s="48">
        <v>0</v>
      </c>
      <c r="AR761" s="49">
        <v>0</v>
      </c>
      <c r="AS761" s="48">
        <v>0</v>
      </c>
      <c r="AT761" s="49">
        <v>0</v>
      </c>
      <c r="AU761" s="48">
        <v>0</v>
      </c>
      <c r="AV761" s="49">
        <v>0</v>
      </c>
      <c r="AW761" s="48">
        <v>41</v>
      </c>
      <c r="AX761" s="49">
        <v>100</v>
      </c>
      <c r="AY761" s="48">
        <v>41</v>
      </c>
      <c r="AZ761" s="2"/>
      <c r="BA761" s="3"/>
      <c r="BB761" s="3"/>
      <c r="BC761" s="3"/>
      <c r="BD761" s="3"/>
    </row>
    <row r="762" spans="1:56" x14ac:dyDescent="0.25">
      <c r="A762" s="62" t="s">
        <v>626</v>
      </c>
      <c r="B762" s="63"/>
      <c r="C762" s="63"/>
      <c r="D762" s="64"/>
      <c r="E762" s="66"/>
      <c r="F762" s="109" t="s">
        <v>9669</v>
      </c>
      <c r="G762" s="63"/>
      <c r="H762" s="67"/>
      <c r="I762" s="68"/>
      <c r="J762" s="68"/>
      <c r="K762" s="67" t="s">
        <v>13039</v>
      </c>
      <c r="L762" s="71"/>
      <c r="M762" s="72">
        <v>5569.96630859375</v>
      </c>
      <c r="N762" s="72">
        <v>4920.04248046875</v>
      </c>
      <c r="O762" s="73"/>
      <c r="P762" s="74"/>
      <c r="Q762" s="74"/>
      <c r="R762" s="98"/>
      <c r="S762" s="48">
        <v>0</v>
      </c>
      <c r="T762" s="48">
        <v>1</v>
      </c>
      <c r="U762" s="98"/>
      <c r="V762" s="50"/>
      <c r="W762" s="50"/>
      <c r="X762" s="50"/>
      <c r="Y762" s="50"/>
      <c r="Z762" s="49"/>
      <c r="AA762" s="69">
        <v>762</v>
      </c>
      <c r="AB7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62" s="70"/>
      <c r="AD762" s="86">
        <v>0</v>
      </c>
      <c r="AE762" s="86">
        <v>0</v>
      </c>
      <c r="AF762" s="86">
        <v>42</v>
      </c>
      <c r="AG762" s="86">
        <v>3</v>
      </c>
      <c r="AH762" s="86"/>
      <c r="AI762" s="86"/>
      <c r="AJ762" s="86"/>
      <c r="AK762" s="86"/>
      <c r="AL762" s="86"/>
      <c r="AM762" s="89">
        <v>44081.382581018515</v>
      </c>
      <c r="AN762" s="86" t="s">
        <v>10559</v>
      </c>
      <c r="AO762" s="93" t="s">
        <v>11319</v>
      </c>
      <c r="AP762" s="86" t="s">
        <v>66</v>
      </c>
      <c r="AQ762" s="48">
        <v>0</v>
      </c>
      <c r="AR762" s="49">
        <v>0</v>
      </c>
      <c r="AS762" s="48">
        <v>0</v>
      </c>
      <c r="AT762" s="49">
        <v>0</v>
      </c>
      <c r="AU762" s="48">
        <v>0</v>
      </c>
      <c r="AV762" s="49">
        <v>0</v>
      </c>
      <c r="AW762" s="48">
        <v>5</v>
      </c>
      <c r="AX762" s="49">
        <v>100</v>
      </c>
      <c r="AY762" s="48">
        <v>5</v>
      </c>
      <c r="AZ762" s="2"/>
      <c r="BA762" s="3"/>
      <c r="BB762" s="3"/>
      <c r="BC762" s="3"/>
      <c r="BD762" s="3"/>
    </row>
    <row r="763" spans="1:56" x14ac:dyDescent="0.25">
      <c r="A763" s="62" t="s">
        <v>1650</v>
      </c>
      <c r="B763" s="63"/>
      <c r="C763" s="63"/>
      <c r="D763" s="64"/>
      <c r="E763" s="66"/>
      <c r="F763" s="109" t="s">
        <v>9670</v>
      </c>
      <c r="G763" s="63"/>
      <c r="H763" s="67"/>
      <c r="I763" s="68"/>
      <c r="J763" s="68"/>
      <c r="K763" s="67" t="s">
        <v>13040</v>
      </c>
      <c r="L763" s="71"/>
      <c r="M763" s="72">
        <v>5625.62548828125</v>
      </c>
      <c r="N763" s="72">
        <v>4887.2216796875</v>
      </c>
      <c r="O763" s="73"/>
      <c r="P763" s="74"/>
      <c r="Q763" s="74"/>
      <c r="R763" s="98"/>
      <c r="S763" s="48">
        <v>1</v>
      </c>
      <c r="T763" s="48">
        <v>0</v>
      </c>
      <c r="U763" s="98"/>
      <c r="V763" s="50"/>
      <c r="W763" s="50"/>
      <c r="X763" s="50"/>
      <c r="Y763" s="50"/>
      <c r="Z763" s="49"/>
      <c r="AA763" s="69">
        <v>763</v>
      </c>
      <c r="AB7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63" s="70"/>
      <c r="AD763" s="86">
        <v>289</v>
      </c>
      <c r="AE763" s="86">
        <v>16</v>
      </c>
      <c r="AF763" s="86">
        <v>699</v>
      </c>
      <c r="AG763" s="86">
        <v>369</v>
      </c>
      <c r="AH763" s="86"/>
      <c r="AI763" s="86" t="s">
        <v>7516</v>
      </c>
      <c r="AJ763" s="86"/>
      <c r="AK763" s="86"/>
      <c r="AL763" s="86"/>
      <c r="AM763" s="89">
        <v>43816.287662037037</v>
      </c>
      <c r="AN763" s="86" t="s">
        <v>10559</v>
      </c>
      <c r="AO763" s="93" t="s">
        <v>11320</v>
      </c>
      <c r="AP763" s="86" t="s">
        <v>65</v>
      </c>
      <c r="AQ763" s="48"/>
      <c r="AR763" s="49"/>
      <c r="AS763" s="48"/>
      <c r="AT763" s="49"/>
      <c r="AU763" s="48"/>
      <c r="AV763" s="49"/>
      <c r="AW763" s="48"/>
      <c r="AX763" s="49"/>
      <c r="AY763" s="48"/>
      <c r="AZ763" s="2"/>
      <c r="BA763" s="3"/>
      <c r="BB763" s="3"/>
      <c r="BC763" s="3"/>
      <c r="BD763" s="3"/>
    </row>
    <row r="764" spans="1:56" x14ac:dyDescent="0.25">
      <c r="A764" s="62" t="s">
        <v>627</v>
      </c>
      <c r="B764" s="63"/>
      <c r="C764" s="63"/>
      <c r="D764" s="64"/>
      <c r="E764" s="66"/>
      <c r="F764" s="109" t="s">
        <v>9671</v>
      </c>
      <c r="G764" s="63"/>
      <c r="H764" s="67"/>
      <c r="I764" s="68"/>
      <c r="J764" s="68"/>
      <c r="K764" s="67" t="s">
        <v>13041</v>
      </c>
      <c r="L764" s="71"/>
      <c r="M764" s="72">
        <v>5452.33349609375</v>
      </c>
      <c r="N764" s="72">
        <v>4324.427734375</v>
      </c>
      <c r="O764" s="73"/>
      <c r="P764" s="74"/>
      <c r="Q764" s="74"/>
      <c r="R764" s="98"/>
      <c r="S764" s="48">
        <v>0</v>
      </c>
      <c r="T764" s="48">
        <v>1</v>
      </c>
      <c r="U764" s="98"/>
      <c r="V764" s="50"/>
      <c r="W764" s="50"/>
      <c r="X764" s="50"/>
      <c r="Y764" s="50"/>
      <c r="Z764" s="49"/>
      <c r="AA764" s="69">
        <v>764</v>
      </c>
      <c r="AB7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64" s="70"/>
      <c r="AD764" s="86">
        <v>783</v>
      </c>
      <c r="AE764" s="86">
        <v>78</v>
      </c>
      <c r="AF764" s="86">
        <v>1212</v>
      </c>
      <c r="AG764" s="86">
        <v>4059</v>
      </c>
      <c r="AH764" s="86"/>
      <c r="AI764" s="86" t="s">
        <v>7517</v>
      </c>
      <c r="AJ764" s="86" t="s">
        <v>8457</v>
      </c>
      <c r="AK764" s="86"/>
      <c r="AL764" s="86"/>
      <c r="AM764" s="89">
        <v>43211.076979166668</v>
      </c>
      <c r="AN764" s="86" t="s">
        <v>10559</v>
      </c>
      <c r="AO764" s="93" t="s">
        <v>11321</v>
      </c>
      <c r="AP764" s="86" t="s">
        <v>66</v>
      </c>
      <c r="AQ764" s="48">
        <v>0</v>
      </c>
      <c r="AR764" s="49">
        <v>0</v>
      </c>
      <c r="AS764" s="48">
        <v>0</v>
      </c>
      <c r="AT764" s="49">
        <v>0</v>
      </c>
      <c r="AU764" s="48">
        <v>0</v>
      </c>
      <c r="AV764" s="49">
        <v>0</v>
      </c>
      <c r="AW764" s="48">
        <v>29</v>
      </c>
      <c r="AX764" s="49">
        <v>100</v>
      </c>
      <c r="AY764" s="48">
        <v>29</v>
      </c>
      <c r="AZ764" s="2"/>
      <c r="BA764" s="3"/>
      <c r="BB764" s="3"/>
      <c r="BC764" s="3"/>
      <c r="BD764" s="3"/>
    </row>
    <row r="765" spans="1:56" x14ac:dyDescent="0.25">
      <c r="A765" s="62" t="s">
        <v>628</v>
      </c>
      <c r="B765" s="63"/>
      <c r="C765" s="63"/>
      <c r="D765" s="64"/>
      <c r="E765" s="66"/>
      <c r="F765" s="109" t="s">
        <v>9672</v>
      </c>
      <c r="G765" s="63"/>
      <c r="H765" s="67"/>
      <c r="I765" s="68"/>
      <c r="J765" s="68"/>
      <c r="K765" s="67" t="s">
        <v>13042</v>
      </c>
      <c r="L765" s="71"/>
      <c r="M765" s="72">
        <v>3523.958740234375</v>
      </c>
      <c r="N765" s="72">
        <v>6093.845703125</v>
      </c>
      <c r="O765" s="73"/>
      <c r="P765" s="74"/>
      <c r="Q765" s="74"/>
      <c r="R765" s="98"/>
      <c r="S765" s="48">
        <v>0</v>
      </c>
      <c r="T765" s="48">
        <v>1</v>
      </c>
      <c r="U765" s="98"/>
      <c r="V765" s="50"/>
      <c r="W765" s="50"/>
      <c r="X765" s="50"/>
      <c r="Y765" s="50"/>
      <c r="Z765" s="49"/>
      <c r="AA765" s="69">
        <v>765</v>
      </c>
      <c r="AB7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65" s="70"/>
      <c r="AD765" s="86">
        <v>426</v>
      </c>
      <c r="AE765" s="86">
        <v>137</v>
      </c>
      <c r="AF765" s="86">
        <v>1728</v>
      </c>
      <c r="AG765" s="86">
        <v>140</v>
      </c>
      <c r="AH765" s="86"/>
      <c r="AI765" s="86" t="s">
        <v>7518</v>
      </c>
      <c r="AJ765" s="86"/>
      <c r="AK765" s="86"/>
      <c r="AL765" s="86"/>
      <c r="AM765" s="89">
        <v>43832.709965277776</v>
      </c>
      <c r="AN765" s="86" t="s">
        <v>10559</v>
      </c>
      <c r="AO765" s="93" t="s">
        <v>11322</v>
      </c>
      <c r="AP765" s="86" t="s">
        <v>66</v>
      </c>
      <c r="AQ765" s="48">
        <v>0</v>
      </c>
      <c r="AR765" s="49">
        <v>0</v>
      </c>
      <c r="AS765" s="48">
        <v>0</v>
      </c>
      <c r="AT765" s="49">
        <v>0</v>
      </c>
      <c r="AU765" s="48">
        <v>0</v>
      </c>
      <c r="AV765" s="49">
        <v>0</v>
      </c>
      <c r="AW765" s="48">
        <v>87</v>
      </c>
      <c r="AX765" s="49">
        <v>100</v>
      </c>
      <c r="AY765" s="48">
        <v>87</v>
      </c>
      <c r="AZ765" s="2"/>
      <c r="BA765" s="3"/>
      <c r="BB765" s="3"/>
      <c r="BC765" s="3"/>
      <c r="BD765" s="3"/>
    </row>
    <row r="766" spans="1:56" x14ac:dyDescent="0.25">
      <c r="A766" s="62" t="s">
        <v>629</v>
      </c>
      <c r="B766" s="63"/>
      <c r="C766" s="63"/>
      <c r="D766" s="64"/>
      <c r="E766" s="66"/>
      <c r="F766" s="109" t="s">
        <v>9673</v>
      </c>
      <c r="G766" s="63"/>
      <c r="H766" s="67"/>
      <c r="I766" s="68"/>
      <c r="J766" s="68"/>
      <c r="K766" s="67" t="s">
        <v>13043</v>
      </c>
      <c r="L766" s="71"/>
      <c r="M766" s="72">
        <v>5642.57568359375</v>
      </c>
      <c r="N766" s="72">
        <v>4868.9736328125</v>
      </c>
      <c r="O766" s="73"/>
      <c r="P766" s="74"/>
      <c r="Q766" s="74"/>
      <c r="R766" s="98"/>
      <c r="S766" s="48">
        <v>0</v>
      </c>
      <c r="T766" s="48">
        <v>3</v>
      </c>
      <c r="U766" s="98"/>
      <c r="V766" s="50"/>
      <c r="W766" s="50"/>
      <c r="X766" s="50"/>
      <c r="Y766" s="50"/>
      <c r="Z766" s="49"/>
      <c r="AA766" s="69">
        <v>766</v>
      </c>
      <c r="AB7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66" s="70"/>
      <c r="AD766" s="86">
        <v>1194</v>
      </c>
      <c r="AE766" s="86">
        <v>531</v>
      </c>
      <c r="AF766" s="86">
        <v>2659</v>
      </c>
      <c r="AG766" s="86">
        <v>9321</v>
      </c>
      <c r="AH766" s="86"/>
      <c r="AI766" s="86" t="s">
        <v>7519</v>
      </c>
      <c r="AJ766" s="86" t="s">
        <v>8253</v>
      </c>
      <c r="AK766" s="93" t="s">
        <v>8828</v>
      </c>
      <c r="AL766" s="86"/>
      <c r="AM766" s="89">
        <v>43067.319780092592</v>
      </c>
      <c r="AN766" s="86" t="s">
        <v>10559</v>
      </c>
      <c r="AO766" s="93" t="s">
        <v>11323</v>
      </c>
      <c r="AP766" s="86" t="s">
        <v>66</v>
      </c>
      <c r="AQ766" s="48">
        <v>0</v>
      </c>
      <c r="AR766" s="49">
        <v>0</v>
      </c>
      <c r="AS766" s="48">
        <v>0</v>
      </c>
      <c r="AT766" s="49">
        <v>0</v>
      </c>
      <c r="AU766" s="48">
        <v>0</v>
      </c>
      <c r="AV766" s="49">
        <v>0</v>
      </c>
      <c r="AW766" s="48">
        <v>28</v>
      </c>
      <c r="AX766" s="49">
        <v>100</v>
      </c>
      <c r="AY766" s="48">
        <v>28</v>
      </c>
      <c r="AZ766" s="2"/>
      <c r="BA766" s="3"/>
      <c r="BB766" s="3"/>
      <c r="BC766" s="3"/>
      <c r="BD766" s="3"/>
    </row>
    <row r="767" spans="1:56" x14ac:dyDescent="0.25">
      <c r="A767" s="62" t="s">
        <v>1106</v>
      </c>
      <c r="B767" s="63"/>
      <c r="C767" s="63"/>
      <c r="D767" s="64"/>
      <c r="E767" s="66"/>
      <c r="F767" s="109" t="s">
        <v>9674</v>
      </c>
      <c r="G767" s="63"/>
      <c r="H767" s="67"/>
      <c r="I767" s="68"/>
      <c r="J767" s="68"/>
      <c r="K767" s="67" t="s">
        <v>13044</v>
      </c>
      <c r="L767" s="71"/>
      <c r="M767" s="72">
        <v>5663.5537109375</v>
      </c>
      <c r="N767" s="72">
        <v>4872.0859375</v>
      </c>
      <c r="O767" s="73"/>
      <c r="P767" s="74"/>
      <c r="Q767" s="74"/>
      <c r="R767" s="98"/>
      <c r="S767" s="48">
        <v>2</v>
      </c>
      <c r="T767" s="48">
        <v>2</v>
      </c>
      <c r="U767" s="98"/>
      <c r="V767" s="50"/>
      <c r="W767" s="50"/>
      <c r="X767" s="50"/>
      <c r="Y767" s="50"/>
      <c r="Z767" s="49"/>
      <c r="AA767" s="69">
        <v>767</v>
      </c>
      <c r="AB7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67" s="70"/>
      <c r="AD767" s="86">
        <v>531</v>
      </c>
      <c r="AE767" s="86">
        <v>2582</v>
      </c>
      <c r="AF767" s="86">
        <v>6190</v>
      </c>
      <c r="AG767" s="86">
        <v>16265</v>
      </c>
      <c r="AH767" s="86"/>
      <c r="AI767" s="86" t="s">
        <v>7520</v>
      </c>
      <c r="AJ767" s="86" t="s">
        <v>8458</v>
      </c>
      <c r="AK767" s="93" t="s">
        <v>8829</v>
      </c>
      <c r="AL767" s="86"/>
      <c r="AM767" s="89">
        <v>43793.194490740738</v>
      </c>
      <c r="AN767" s="86" t="s">
        <v>10559</v>
      </c>
      <c r="AO767" s="93" t="s">
        <v>11324</v>
      </c>
      <c r="AP767" s="86" t="s">
        <v>66</v>
      </c>
      <c r="AQ767" s="48">
        <v>0</v>
      </c>
      <c r="AR767" s="49">
        <v>0</v>
      </c>
      <c r="AS767" s="48">
        <v>0</v>
      </c>
      <c r="AT767" s="49">
        <v>0</v>
      </c>
      <c r="AU767" s="48">
        <v>0</v>
      </c>
      <c r="AV767" s="49">
        <v>0</v>
      </c>
      <c r="AW767" s="48">
        <v>28</v>
      </c>
      <c r="AX767" s="49">
        <v>100</v>
      </c>
      <c r="AY767" s="48">
        <v>28</v>
      </c>
      <c r="AZ767" s="2"/>
      <c r="BA767" s="3"/>
      <c r="BB767" s="3"/>
      <c r="BC767" s="3"/>
      <c r="BD767" s="3"/>
    </row>
    <row r="768" spans="1:56" x14ac:dyDescent="0.25">
      <c r="A768" s="62" t="s">
        <v>1651</v>
      </c>
      <c r="B768" s="63"/>
      <c r="C768" s="63"/>
      <c r="D768" s="64"/>
      <c r="E768" s="66"/>
      <c r="F768" s="109" t="s">
        <v>9675</v>
      </c>
      <c r="G768" s="63"/>
      <c r="H768" s="67"/>
      <c r="I768" s="68"/>
      <c r="J768" s="68"/>
      <c r="K768" s="67" t="s">
        <v>13045</v>
      </c>
      <c r="L768" s="71"/>
      <c r="M768" s="72">
        <v>5626.90966796875</v>
      </c>
      <c r="N768" s="72">
        <v>4886.396484375</v>
      </c>
      <c r="O768" s="73"/>
      <c r="P768" s="74"/>
      <c r="Q768" s="74"/>
      <c r="R768" s="98"/>
      <c r="S768" s="48">
        <v>3</v>
      </c>
      <c r="T768" s="48">
        <v>0</v>
      </c>
      <c r="U768" s="98"/>
      <c r="V768" s="50"/>
      <c r="W768" s="50"/>
      <c r="X768" s="50"/>
      <c r="Y768" s="50"/>
      <c r="Z768" s="49"/>
      <c r="AA768" s="69">
        <v>768</v>
      </c>
      <c r="AB7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68" s="70"/>
      <c r="AD768" s="86">
        <v>457</v>
      </c>
      <c r="AE768" s="86">
        <v>727</v>
      </c>
      <c r="AF768" s="86">
        <v>1078</v>
      </c>
      <c r="AG768" s="86">
        <v>8727</v>
      </c>
      <c r="AH768" s="86"/>
      <c r="AI768" s="86" t="s">
        <v>7521</v>
      </c>
      <c r="AJ768" s="86" t="s">
        <v>8253</v>
      </c>
      <c r="AK768" s="86"/>
      <c r="AL768" s="86"/>
      <c r="AM768" s="89">
        <v>43949.474317129629</v>
      </c>
      <c r="AN768" s="86" t="s">
        <v>10559</v>
      </c>
      <c r="AO768" s="93" t="s">
        <v>11325</v>
      </c>
      <c r="AP768" s="86" t="s">
        <v>65</v>
      </c>
      <c r="AQ768" s="48"/>
      <c r="AR768" s="49"/>
      <c r="AS768" s="48"/>
      <c r="AT768" s="49"/>
      <c r="AU768" s="48"/>
      <c r="AV768" s="49"/>
      <c r="AW768" s="48"/>
      <c r="AX768" s="49"/>
      <c r="AY768" s="48"/>
      <c r="AZ768" s="2"/>
      <c r="BA768" s="3"/>
      <c r="BB768" s="3"/>
      <c r="BC768" s="3"/>
      <c r="BD768" s="3"/>
    </row>
    <row r="769" spans="1:56" x14ac:dyDescent="0.25">
      <c r="A769" s="62" t="s">
        <v>1652</v>
      </c>
      <c r="B769" s="63"/>
      <c r="C769" s="63"/>
      <c r="D769" s="64"/>
      <c r="E769" s="66"/>
      <c r="F769" s="109" t="s">
        <v>9676</v>
      </c>
      <c r="G769" s="63"/>
      <c r="H769" s="67"/>
      <c r="I769" s="68"/>
      <c r="J769" s="68"/>
      <c r="K769" s="67" t="s">
        <v>13046</v>
      </c>
      <c r="L769" s="71"/>
      <c r="M769" s="72">
        <v>5646.427734375</v>
      </c>
      <c r="N769" s="72">
        <v>4921.310546875</v>
      </c>
      <c r="O769" s="73"/>
      <c r="P769" s="74"/>
      <c r="Q769" s="74"/>
      <c r="R769" s="98"/>
      <c r="S769" s="48">
        <v>3</v>
      </c>
      <c r="T769" s="48">
        <v>0</v>
      </c>
      <c r="U769" s="98"/>
      <c r="V769" s="50"/>
      <c r="W769" s="50"/>
      <c r="X769" s="50"/>
      <c r="Y769" s="50"/>
      <c r="Z769" s="49"/>
      <c r="AA769" s="69">
        <v>769</v>
      </c>
      <c r="AB7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69" s="70"/>
      <c r="AD769" s="86">
        <v>378</v>
      </c>
      <c r="AE769" s="86">
        <v>102</v>
      </c>
      <c r="AF769" s="86">
        <v>823</v>
      </c>
      <c r="AG769" s="86">
        <v>1770</v>
      </c>
      <c r="AH769" s="86"/>
      <c r="AI769" s="86" t="s">
        <v>7522</v>
      </c>
      <c r="AJ769" s="86" t="s">
        <v>8253</v>
      </c>
      <c r="AK769" s="86"/>
      <c r="AL769" s="86"/>
      <c r="AM769" s="89">
        <v>43933.158101851855</v>
      </c>
      <c r="AN769" s="86" t="s">
        <v>10559</v>
      </c>
      <c r="AO769" s="93" t="s">
        <v>11326</v>
      </c>
      <c r="AP769" s="86" t="s">
        <v>65</v>
      </c>
      <c r="AQ769" s="48"/>
      <c r="AR769" s="49"/>
      <c r="AS769" s="48"/>
      <c r="AT769" s="49"/>
      <c r="AU769" s="48"/>
      <c r="AV769" s="49"/>
      <c r="AW769" s="48"/>
      <c r="AX769" s="49"/>
      <c r="AY769" s="48"/>
      <c r="AZ769" s="2"/>
      <c r="BA769" s="3"/>
      <c r="BB769" s="3"/>
      <c r="BC769" s="3"/>
      <c r="BD769" s="3"/>
    </row>
    <row r="770" spans="1:56" x14ac:dyDescent="0.25">
      <c r="A770" s="62" t="s">
        <v>630</v>
      </c>
      <c r="B770" s="63"/>
      <c r="C770" s="63"/>
      <c r="D770" s="64"/>
      <c r="E770" s="66"/>
      <c r="F770" s="109" t="s">
        <v>9677</v>
      </c>
      <c r="G770" s="63"/>
      <c r="H770" s="67"/>
      <c r="I770" s="68"/>
      <c r="J770" s="68"/>
      <c r="K770" s="67" t="s">
        <v>13047</v>
      </c>
      <c r="L770" s="71"/>
      <c r="M770" s="72">
        <v>5054.55908203125</v>
      </c>
      <c r="N770" s="72">
        <v>2799.5537109375</v>
      </c>
      <c r="O770" s="73"/>
      <c r="P770" s="74"/>
      <c r="Q770" s="74"/>
      <c r="R770" s="98"/>
      <c r="S770" s="48">
        <v>0</v>
      </c>
      <c r="T770" s="48">
        <v>1</v>
      </c>
      <c r="U770" s="98"/>
      <c r="V770" s="50"/>
      <c r="W770" s="50"/>
      <c r="X770" s="50"/>
      <c r="Y770" s="50"/>
      <c r="Z770" s="49"/>
      <c r="AA770" s="69">
        <v>770</v>
      </c>
      <c r="AB7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70" s="70"/>
      <c r="AD770" s="86">
        <v>834</v>
      </c>
      <c r="AE770" s="86">
        <v>408</v>
      </c>
      <c r="AF770" s="86">
        <v>30046</v>
      </c>
      <c r="AG770" s="86">
        <v>40854</v>
      </c>
      <c r="AH770" s="86"/>
      <c r="AI770" s="86"/>
      <c r="AJ770" s="86" t="s">
        <v>8360</v>
      </c>
      <c r="AK770" s="86"/>
      <c r="AL770" s="86"/>
      <c r="AM770" s="89">
        <v>41886.700787037036</v>
      </c>
      <c r="AN770" s="86" t="s">
        <v>10559</v>
      </c>
      <c r="AO770" s="93" t="s">
        <v>11327</v>
      </c>
      <c r="AP770" s="86" t="s">
        <v>66</v>
      </c>
      <c r="AQ770" s="48">
        <v>0</v>
      </c>
      <c r="AR770" s="49">
        <v>0</v>
      </c>
      <c r="AS770" s="48">
        <v>0</v>
      </c>
      <c r="AT770" s="49">
        <v>0</v>
      </c>
      <c r="AU770" s="48">
        <v>0</v>
      </c>
      <c r="AV770" s="49">
        <v>0</v>
      </c>
      <c r="AW770" s="48">
        <v>17</v>
      </c>
      <c r="AX770" s="49">
        <v>100</v>
      </c>
      <c r="AY770" s="48">
        <v>17</v>
      </c>
      <c r="AZ770" s="2"/>
      <c r="BA770" s="3"/>
      <c r="BB770" s="3"/>
      <c r="BC770" s="3"/>
      <c r="BD770" s="3"/>
    </row>
    <row r="771" spans="1:56" x14ac:dyDescent="0.25">
      <c r="A771" s="62" t="s">
        <v>631</v>
      </c>
      <c r="B771" s="63"/>
      <c r="C771" s="63"/>
      <c r="D771" s="64"/>
      <c r="E771" s="66"/>
      <c r="F771" s="109" t="s">
        <v>9678</v>
      </c>
      <c r="G771" s="63"/>
      <c r="H771" s="67"/>
      <c r="I771" s="68"/>
      <c r="J771" s="68"/>
      <c r="K771" s="67" t="s">
        <v>13048</v>
      </c>
      <c r="L771" s="71"/>
      <c r="M771" s="72">
        <v>5461.1728515625</v>
      </c>
      <c r="N771" s="72">
        <v>5042.83203125</v>
      </c>
      <c r="O771" s="73"/>
      <c r="P771" s="74"/>
      <c r="Q771" s="74"/>
      <c r="R771" s="98"/>
      <c r="S771" s="48">
        <v>0</v>
      </c>
      <c r="T771" s="48">
        <v>1</v>
      </c>
      <c r="U771" s="98"/>
      <c r="V771" s="50"/>
      <c r="W771" s="50"/>
      <c r="X771" s="50"/>
      <c r="Y771" s="50"/>
      <c r="Z771" s="49"/>
      <c r="AA771" s="69">
        <v>771</v>
      </c>
      <c r="AB7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71" s="70"/>
      <c r="AD771" s="86">
        <v>19</v>
      </c>
      <c r="AE771" s="86">
        <v>7</v>
      </c>
      <c r="AF771" s="86">
        <v>62</v>
      </c>
      <c r="AG771" s="86">
        <v>63</v>
      </c>
      <c r="AH771" s="86"/>
      <c r="AI771" s="86"/>
      <c r="AJ771" s="86"/>
      <c r="AK771" s="86"/>
      <c r="AL771" s="86"/>
      <c r="AM771" s="89">
        <v>44077.220451388886</v>
      </c>
      <c r="AN771" s="86" t="s">
        <v>10559</v>
      </c>
      <c r="AO771" s="93" t="s">
        <v>11328</v>
      </c>
      <c r="AP771" s="86" t="s">
        <v>66</v>
      </c>
      <c r="AQ771" s="48">
        <v>2</v>
      </c>
      <c r="AR771" s="49">
        <v>11.111111111111111</v>
      </c>
      <c r="AS771" s="48">
        <v>0</v>
      </c>
      <c r="AT771" s="49">
        <v>0</v>
      </c>
      <c r="AU771" s="48">
        <v>0</v>
      </c>
      <c r="AV771" s="49">
        <v>0</v>
      </c>
      <c r="AW771" s="48">
        <v>16</v>
      </c>
      <c r="AX771" s="49">
        <v>88.888888888888886</v>
      </c>
      <c r="AY771" s="48">
        <v>18</v>
      </c>
      <c r="AZ771" s="2"/>
      <c r="BA771" s="3"/>
      <c r="BB771" s="3"/>
      <c r="BC771" s="3"/>
      <c r="BD771" s="3"/>
    </row>
    <row r="772" spans="1:56" x14ac:dyDescent="0.25">
      <c r="A772" s="62" t="s">
        <v>1653</v>
      </c>
      <c r="B772" s="63"/>
      <c r="C772" s="63"/>
      <c r="D772" s="64"/>
      <c r="E772" s="66"/>
      <c r="F772" s="109" t="s">
        <v>9679</v>
      </c>
      <c r="G772" s="63"/>
      <c r="H772" s="67"/>
      <c r="I772" s="68"/>
      <c r="J772" s="68"/>
      <c r="K772" s="67" t="s">
        <v>13049</v>
      </c>
      <c r="L772" s="71"/>
      <c r="M772" s="72">
        <v>5473.6015625</v>
      </c>
      <c r="N772" s="72">
        <v>5098.4541015625</v>
      </c>
      <c r="O772" s="73"/>
      <c r="P772" s="74"/>
      <c r="Q772" s="74"/>
      <c r="R772" s="98"/>
      <c r="S772" s="48">
        <v>1</v>
      </c>
      <c r="T772" s="48">
        <v>0</v>
      </c>
      <c r="U772" s="98"/>
      <c r="V772" s="50"/>
      <c r="W772" s="50"/>
      <c r="X772" s="50"/>
      <c r="Y772" s="50"/>
      <c r="Z772" s="49"/>
      <c r="AA772" s="69">
        <v>772</v>
      </c>
      <c r="AB7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72" s="70"/>
      <c r="AD772" s="86">
        <v>143</v>
      </c>
      <c r="AE772" s="86">
        <v>44</v>
      </c>
      <c r="AF772" s="86">
        <v>22</v>
      </c>
      <c r="AG772" s="86">
        <v>229</v>
      </c>
      <c r="AH772" s="86"/>
      <c r="AI772" s="86" t="s">
        <v>7523</v>
      </c>
      <c r="AJ772" s="86" t="s">
        <v>8459</v>
      </c>
      <c r="AK772" s="86"/>
      <c r="AL772" s="86"/>
      <c r="AM772" s="89">
        <v>43911.295486111114</v>
      </c>
      <c r="AN772" s="86" t="s">
        <v>10559</v>
      </c>
      <c r="AO772" s="93" t="s">
        <v>11329</v>
      </c>
      <c r="AP772" s="86" t="s">
        <v>65</v>
      </c>
      <c r="AQ772" s="48"/>
      <c r="AR772" s="49"/>
      <c r="AS772" s="48"/>
      <c r="AT772" s="49"/>
      <c r="AU772" s="48"/>
      <c r="AV772" s="49"/>
      <c r="AW772" s="48"/>
      <c r="AX772" s="49"/>
      <c r="AY772" s="48"/>
      <c r="AZ772" s="2"/>
      <c r="BA772" s="3"/>
      <c r="BB772" s="3"/>
      <c r="BC772" s="3"/>
      <c r="BD772" s="3"/>
    </row>
    <row r="773" spans="1:56" x14ac:dyDescent="0.25">
      <c r="A773" s="62" t="s">
        <v>632</v>
      </c>
      <c r="B773" s="63"/>
      <c r="C773" s="63"/>
      <c r="D773" s="64"/>
      <c r="E773" s="66"/>
      <c r="F773" s="109" t="s">
        <v>9680</v>
      </c>
      <c r="G773" s="63"/>
      <c r="H773" s="67"/>
      <c r="I773" s="68"/>
      <c r="J773" s="68"/>
      <c r="K773" s="67" t="s">
        <v>13050</v>
      </c>
      <c r="L773" s="71"/>
      <c r="M773" s="72">
        <v>5449.28955078125</v>
      </c>
      <c r="N773" s="72">
        <v>5086.90087890625</v>
      </c>
      <c r="O773" s="73"/>
      <c r="P773" s="74"/>
      <c r="Q773" s="74"/>
      <c r="R773" s="98"/>
      <c r="S773" s="48">
        <v>0</v>
      </c>
      <c r="T773" s="48">
        <v>3</v>
      </c>
      <c r="U773" s="98"/>
      <c r="V773" s="50"/>
      <c r="W773" s="50"/>
      <c r="X773" s="50"/>
      <c r="Y773" s="50"/>
      <c r="Z773" s="49"/>
      <c r="AA773" s="69">
        <v>773</v>
      </c>
      <c r="AB7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73" s="70"/>
      <c r="AD773" s="86">
        <v>48</v>
      </c>
      <c r="AE773" s="86">
        <v>29</v>
      </c>
      <c r="AF773" s="86">
        <v>427</v>
      </c>
      <c r="AG773" s="86">
        <v>690</v>
      </c>
      <c r="AH773" s="86"/>
      <c r="AI773" s="86"/>
      <c r="AJ773" s="86" t="s">
        <v>8460</v>
      </c>
      <c r="AK773" s="86"/>
      <c r="AL773" s="86"/>
      <c r="AM773" s="89">
        <v>43294.749861111108</v>
      </c>
      <c r="AN773" s="86" t="s">
        <v>10559</v>
      </c>
      <c r="AO773" s="93" t="s">
        <v>11330</v>
      </c>
      <c r="AP773" s="86" t="s">
        <v>66</v>
      </c>
      <c r="AQ773" s="48">
        <v>0</v>
      </c>
      <c r="AR773" s="49">
        <v>0</v>
      </c>
      <c r="AS773" s="48">
        <v>0</v>
      </c>
      <c r="AT773" s="49">
        <v>0</v>
      </c>
      <c r="AU773" s="48">
        <v>0</v>
      </c>
      <c r="AV773" s="49">
        <v>0</v>
      </c>
      <c r="AW773" s="48">
        <v>78</v>
      </c>
      <c r="AX773" s="49">
        <v>100</v>
      </c>
      <c r="AY773" s="48">
        <v>78</v>
      </c>
      <c r="AZ773" s="2"/>
      <c r="BA773" s="3"/>
      <c r="BB773" s="3"/>
      <c r="BC773" s="3"/>
      <c r="BD773" s="3"/>
    </row>
    <row r="774" spans="1:56" x14ac:dyDescent="0.25">
      <c r="A774" s="62" t="s">
        <v>1654</v>
      </c>
      <c r="B774" s="63"/>
      <c r="C774" s="63"/>
      <c r="D774" s="64"/>
      <c r="E774" s="66"/>
      <c r="F774" s="109" t="s">
        <v>9681</v>
      </c>
      <c r="G774" s="63"/>
      <c r="H774" s="67"/>
      <c r="I774" s="68"/>
      <c r="J774" s="68"/>
      <c r="K774" s="67" t="s">
        <v>13051</v>
      </c>
      <c r="L774" s="71"/>
      <c r="M774" s="72">
        <v>5444.44287109375</v>
      </c>
      <c r="N774" s="72">
        <v>5081.23828125</v>
      </c>
      <c r="O774" s="73"/>
      <c r="P774" s="74"/>
      <c r="Q774" s="74"/>
      <c r="R774" s="98"/>
      <c r="S774" s="48">
        <v>1</v>
      </c>
      <c r="T774" s="48">
        <v>0</v>
      </c>
      <c r="U774" s="98"/>
      <c r="V774" s="50"/>
      <c r="W774" s="50"/>
      <c r="X774" s="50"/>
      <c r="Y774" s="50"/>
      <c r="Z774" s="49"/>
      <c r="AA774" s="69">
        <v>774</v>
      </c>
      <c r="AB7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74" s="70"/>
      <c r="AD774" s="86">
        <v>397</v>
      </c>
      <c r="AE774" s="86">
        <v>189</v>
      </c>
      <c r="AF774" s="86">
        <v>2606</v>
      </c>
      <c r="AG774" s="86">
        <v>10088</v>
      </c>
      <c r="AH774" s="86"/>
      <c r="AI774" s="86" t="s">
        <v>7524</v>
      </c>
      <c r="AJ774" s="86" t="s">
        <v>8461</v>
      </c>
      <c r="AK774" s="86"/>
      <c r="AL774" s="86"/>
      <c r="AM774" s="89">
        <v>43916.805</v>
      </c>
      <c r="AN774" s="86" t="s">
        <v>10559</v>
      </c>
      <c r="AO774" s="93" t="s">
        <v>11331</v>
      </c>
      <c r="AP774" s="86" t="s">
        <v>65</v>
      </c>
      <c r="AQ774" s="48"/>
      <c r="AR774" s="49"/>
      <c r="AS774" s="48"/>
      <c r="AT774" s="49"/>
      <c r="AU774" s="48"/>
      <c r="AV774" s="49"/>
      <c r="AW774" s="48"/>
      <c r="AX774" s="49"/>
      <c r="AY774" s="48"/>
      <c r="AZ774" s="2"/>
      <c r="BA774" s="3"/>
      <c r="BB774" s="3"/>
      <c r="BC774" s="3"/>
      <c r="BD774" s="3"/>
    </row>
    <row r="775" spans="1:56" x14ac:dyDescent="0.25">
      <c r="A775" s="62" t="s">
        <v>1655</v>
      </c>
      <c r="B775" s="63"/>
      <c r="C775" s="63"/>
      <c r="D775" s="64"/>
      <c r="E775" s="66"/>
      <c r="F775" s="109" t="s">
        <v>8949</v>
      </c>
      <c r="G775" s="63"/>
      <c r="H775" s="67"/>
      <c r="I775" s="68"/>
      <c r="J775" s="68"/>
      <c r="K775" s="67" t="s">
        <v>13052</v>
      </c>
      <c r="L775" s="71"/>
      <c r="M775" s="72">
        <v>5522.27685546875</v>
      </c>
      <c r="N775" s="72">
        <v>5102.60595703125</v>
      </c>
      <c r="O775" s="73"/>
      <c r="P775" s="74"/>
      <c r="Q775" s="74"/>
      <c r="R775" s="98"/>
      <c r="S775" s="48">
        <v>1</v>
      </c>
      <c r="T775" s="48">
        <v>0</v>
      </c>
      <c r="U775" s="98"/>
      <c r="V775" s="50"/>
      <c r="W775" s="50"/>
      <c r="X775" s="50"/>
      <c r="Y775" s="50"/>
      <c r="Z775" s="49"/>
      <c r="AA775" s="69">
        <v>775</v>
      </c>
      <c r="AB7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75" s="70"/>
      <c r="AD775" s="86">
        <v>7</v>
      </c>
      <c r="AE775" s="86">
        <v>5</v>
      </c>
      <c r="AF775" s="86">
        <v>0</v>
      </c>
      <c r="AG775" s="86">
        <v>0</v>
      </c>
      <c r="AH775" s="86"/>
      <c r="AI775" s="86"/>
      <c r="AJ775" s="86"/>
      <c r="AK775" s="86"/>
      <c r="AL775" s="86"/>
      <c r="AM775" s="89">
        <v>39895.28670138889</v>
      </c>
      <c r="AN775" s="86" t="s">
        <v>10559</v>
      </c>
      <c r="AO775" s="93" t="s">
        <v>11332</v>
      </c>
      <c r="AP775" s="86" t="s">
        <v>65</v>
      </c>
      <c r="AQ775" s="48"/>
      <c r="AR775" s="49"/>
      <c r="AS775" s="48"/>
      <c r="AT775" s="49"/>
      <c r="AU775" s="48"/>
      <c r="AV775" s="49"/>
      <c r="AW775" s="48"/>
      <c r="AX775" s="49"/>
      <c r="AY775" s="48"/>
      <c r="AZ775" s="2"/>
      <c r="BA775" s="3"/>
      <c r="BB775" s="3"/>
      <c r="BC775" s="3"/>
      <c r="BD775" s="3"/>
    </row>
    <row r="776" spans="1:56" x14ac:dyDescent="0.25">
      <c r="A776" s="62" t="s">
        <v>1656</v>
      </c>
      <c r="B776" s="63"/>
      <c r="C776" s="63"/>
      <c r="D776" s="64"/>
      <c r="E776" s="66"/>
      <c r="F776" s="109" t="s">
        <v>8949</v>
      </c>
      <c r="G776" s="63"/>
      <c r="H776" s="67"/>
      <c r="I776" s="68"/>
      <c r="J776" s="68"/>
      <c r="K776" s="67" t="s">
        <v>13053</v>
      </c>
      <c r="L776" s="71"/>
      <c r="M776" s="72">
        <v>5442.33203125</v>
      </c>
      <c r="N776" s="72">
        <v>5093.6025390625</v>
      </c>
      <c r="O776" s="73"/>
      <c r="P776" s="74"/>
      <c r="Q776" s="74"/>
      <c r="R776" s="98"/>
      <c r="S776" s="48">
        <v>1</v>
      </c>
      <c r="T776" s="48">
        <v>0</v>
      </c>
      <c r="U776" s="98"/>
      <c r="V776" s="50"/>
      <c r="W776" s="50"/>
      <c r="X776" s="50"/>
      <c r="Y776" s="50"/>
      <c r="Z776" s="49"/>
      <c r="AA776" s="69">
        <v>776</v>
      </c>
      <c r="AB7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76" s="70"/>
      <c r="AD776" s="86">
        <v>161</v>
      </c>
      <c r="AE776" s="86">
        <v>54</v>
      </c>
      <c r="AF776" s="86">
        <v>2482</v>
      </c>
      <c r="AG776" s="86">
        <v>116</v>
      </c>
      <c r="AH776" s="86"/>
      <c r="AI776" s="86"/>
      <c r="AJ776" s="86"/>
      <c r="AK776" s="86"/>
      <c r="AL776" s="86"/>
      <c r="AM776" s="89">
        <v>43993.602152777778</v>
      </c>
      <c r="AN776" s="86" t="s">
        <v>10559</v>
      </c>
      <c r="AO776" s="93" t="s">
        <v>11333</v>
      </c>
      <c r="AP776" s="86" t="s">
        <v>65</v>
      </c>
      <c r="AQ776" s="48"/>
      <c r="AR776" s="49"/>
      <c r="AS776" s="48"/>
      <c r="AT776" s="49"/>
      <c r="AU776" s="48"/>
      <c r="AV776" s="49"/>
      <c r="AW776" s="48"/>
      <c r="AX776" s="49"/>
      <c r="AY776" s="48"/>
      <c r="AZ776" s="2"/>
      <c r="BA776" s="3"/>
      <c r="BB776" s="3"/>
      <c r="BC776" s="3"/>
      <c r="BD776" s="3"/>
    </row>
    <row r="777" spans="1:56" x14ac:dyDescent="0.25">
      <c r="A777" s="62" t="s">
        <v>633</v>
      </c>
      <c r="B777" s="63"/>
      <c r="C777" s="63"/>
      <c r="D777" s="64"/>
      <c r="E777" s="66"/>
      <c r="F777" s="109" t="s">
        <v>9682</v>
      </c>
      <c r="G777" s="63"/>
      <c r="H777" s="67"/>
      <c r="I777" s="68"/>
      <c r="J777" s="68"/>
      <c r="K777" s="67" t="s">
        <v>13054</v>
      </c>
      <c r="L777" s="71"/>
      <c r="M777" s="72">
        <v>2466.922607421875</v>
      </c>
      <c r="N777" s="72">
        <v>7075.29736328125</v>
      </c>
      <c r="O777" s="73"/>
      <c r="P777" s="74"/>
      <c r="Q777" s="74"/>
      <c r="R777" s="98"/>
      <c r="S777" s="48">
        <v>0</v>
      </c>
      <c r="T777" s="48">
        <v>2</v>
      </c>
      <c r="U777" s="98"/>
      <c r="V777" s="50"/>
      <c r="W777" s="50"/>
      <c r="X777" s="50"/>
      <c r="Y777" s="50"/>
      <c r="Z777" s="49"/>
      <c r="AA777" s="69">
        <v>777</v>
      </c>
      <c r="AB7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77" s="70"/>
      <c r="AD777" s="86">
        <v>82</v>
      </c>
      <c r="AE777" s="86">
        <v>53</v>
      </c>
      <c r="AF777" s="86">
        <v>2088</v>
      </c>
      <c r="AG777" s="86">
        <v>1900</v>
      </c>
      <c r="AH777" s="86"/>
      <c r="AI777" s="86" t="s">
        <v>7525</v>
      </c>
      <c r="AJ777" s="86"/>
      <c r="AK777" s="86"/>
      <c r="AL777" s="86"/>
      <c r="AM777" s="89">
        <v>44020.134583333333</v>
      </c>
      <c r="AN777" s="86" t="s">
        <v>10559</v>
      </c>
      <c r="AO777" s="93" t="s">
        <v>11334</v>
      </c>
      <c r="AP777" s="86" t="s">
        <v>66</v>
      </c>
      <c r="AQ777" s="48">
        <v>0</v>
      </c>
      <c r="AR777" s="49">
        <v>0</v>
      </c>
      <c r="AS777" s="48">
        <v>0</v>
      </c>
      <c r="AT777" s="49">
        <v>0</v>
      </c>
      <c r="AU777" s="48">
        <v>0</v>
      </c>
      <c r="AV777" s="49">
        <v>0</v>
      </c>
      <c r="AW777" s="48">
        <v>35</v>
      </c>
      <c r="AX777" s="49">
        <v>100</v>
      </c>
      <c r="AY777" s="48">
        <v>35</v>
      </c>
      <c r="AZ777" s="2"/>
      <c r="BA777" s="3"/>
      <c r="BB777" s="3"/>
      <c r="BC777" s="3"/>
      <c r="BD777" s="3"/>
    </row>
    <row r="778" spans="1:56" x14ac:dyDescent="0.25">
      <c r="A778" s="62" t="s">
        <v>1657</v>
      </c>
      <c r="B778" s="63"/>
      <c r="C778" s="63"/>
      <c r="D778" s="64"/>
      <c r="E778" s="66"/>
      <c r="F778" s="109" t="s">
        <v>9683</v>
      </c>
      <c r="G778" s="63"/>
      <c r="H778" s="67"/>
      <c r="I778" s="68"/>
      <c r="J778" s="68"/>
      <c r="K778" s="67" t="s">
        <v>13055</v>
      </c>
      <c r="L778" s="71"/>
      <c r="M778" s="72">
        <v>2244.43115234375</v>
      </c>
      <c r="N778" s="72">
        <v>7943.18701171875</v>
      </c>
      <c r="O778" s="73"/>
      <c r="P778" s="74"/>
      <c r="Q778" s="74"/>
      <c r="R778" s="98"/>
      <c r="S778" s="48">
        <v>1</v>
      </c>
      <c r="T778" s="48">
        <v>0</v>
      </c>
      <c r="U778" s="98"/>
      <c r="V778" s="50"/>
      <c r="W778" s="50"/>
      <c r="X778" s="50"/>
      <c r="Y778" s="50"/>
      <c r="Z778" s="49"/>
      <c r="AA778" s="69">
        <v>778</v>
      </c>
      <c r="AB7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78" s="70"/>
      <c r="AD778" s="86">
        <v>1076</v>
      </c>
      <c r="AE778" s="86">
        <v>295</v>
      </c>
      <c r="AF778" s="86">
        <v>1100</v>
      </c>
      <c r="AG778" s="86">
        <v>5579</v>
      </c>
      <c r="AH778" s="86"/>
      <c r="AI778" s="86" t="s">
        <v>7526</v>
      </c>
      <c r="AJ778" s="86" t="s">
        <v>8462</v>
      </c>
      <c r="AK778" s="86"/>
      <c r="AL778" s="86"/>
      <c r="AM778" s="89">
        <v>44051.896261574075</v>
      </c>
      <c r="AN778" s="86" t="s">
        <v>10559</v>
      </c>
      <c r="AO778" s="93" t="s">
        <v>11335</v>
      </c>
      <c r="AP778" s="86" t="s">
        <v>65</v>
      </c>
      <c r="AQ778" s="48"/>
      <c r="AR778" s="49"/>
      <c r="AS778" s="48"/>
      <c r="AT778" s="49"/>
      <c r="AU778" s="48"/>
      <c r="AV778" s="49"/>
      <c r="AW778" s="48"/>
      <c r="AX778" s="49"/>
      <c r="AY778" s="48"/>
      <c r="AZ778" s="2"/>
      <c r="BA778" s="3"/>
      <c r="BB778" s="3"/>
      <c r="BC778" s="3"/>
      <c r="BD778" s="3"/>
    </row>
    <row r="779" spans="1:56" x14ac:dyDescent="0.25">
      <c r="A779" s="62" t="s">
        <v>634</v>
      </c>
      <c r="B779" s="63"/>
      <c r="C779" s="63"/>
      <c r="D779" s="64"/>
      <c r="E779" s="66"/>
      <c r="F779" s="109" t="s">
        <v>9684</v>
      </c>
      <c r="G779" s="63"/>
      <c r="H779" s="67"/>
      <c r="I779" s="68"/>
      <c r="J779" s="68"/>
      <c r="K779" s="67" t="s">
        <v>13056</v>
      </c>
      <c r="L779" s="71"/>
      <c r="M779" s="72">
        <v>5678.376953125</v>
      </c>
      <c r="N779" s="72">
        <v>4937.85693359375</v>
      </c>
      <c r="O779" s="73"/>
      <c r="P779" s="74"/>
      <c r="Q779" s="74"/>
      <c r="R779" s="98"/>
      <c r="S779" s="48">
        <v>0</v>
      </c>
      <c r="T779" s="48">
        <v>1</v>
      </c>
      <c r="U779" s="98"/>
      <c r="V779" s="50"/>
      <c r="W779" s="50"/>
      <c r="X779" s="50"/>
      <c r="Y779" s="50"/>
      <c r="Z779" s="49"/>
      <c r="AA779" s="69">
        <v>779</v>
      </c>
      <c r="AB7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79" s="70"/>
      <c r="AD779" s="86">
        <v>556</v>
      </c>
      <c r="AE779" s="86">
        <v>235</v>
      </c>
      <c r="AF779" s="86">
        <v>5596</v>
      </c>
      <c r="AG779" s="86">
        <v>12232</v>
      </c>
      <c r="AH779" s="86"/>
      <c r="AI779" s="86" t="s">
        <v>7527</v>
      </c>
      <c r="AJ779" s="86" t="s">
        <v>8304</v>
      </c>
      <c r="AK779" s="86"/>
      <c r="AL779" s="86"/>
      <c r="AM779" s="89">
        <v>43976.251828703702</v>
      </c>
      <c r="AN779" s="86" t="s">
        <v>10559</v>
      </c>
      <c r="AO779" s="93" t="s">
        <v>11336</v>
      </c>
      <c r="AP779" s="86" t="s">
        <v>66</v>
      </c>
      <c r="AQ779" s="48">
        <v>0</v>
      </c>
      <c r="AR779" s="49">
        <v>0</v>
      </c>
      <c r="AS779" s="48">
        <v>0</v>
      </c>
      <c r="AT779" s="49">
        <v>0</v>
      </c>
      <c r="AU779" s="48">
        <v>0</v>
      </c>
      <c r="AV779" s="49">
        <v>0</v>
      </c>
      <c r="AW779" s="48">
        <v>19</v>
      </c>
      <c r="AX779" s="49">
        <v>100</v>
      </c>
      <c r="AY779" s="48">
        <v>19</v>
      </c>
      <c r="AZ779" s="2"/>
      <c r="BA779" s="3"/>
      <c r="BB779" s="3"/>
      <c r="BC779" s="3"/>
      <c r="BD779" s="3"/>
    </row>
    <row r="780" spans="1:56" x14ac:dyDescent="0.25">
      <c r="A780" s="62" t="s">
        <v>1658</v>
      </c>
      <c r="B780" s="63"/>
      <c r="C780" s="63"/>
      <c r="D780" s="64"/>
      <c r="E780" s="66"/>
      <c r="F780" s="109" t="s">
        <v>9685</v>
      </c>
      <c r="G780" s="63"/>
      <c r="H780" s="67"/>
      <c r="I780" s="68"/>
      <c r="J780" s="68"/>
      <c r="K780" s="67" t="s">
        <v>13057</v>
      </c>
      <c r="L780" s="71"/>
      <c r="M780" s="72">
        <v>5709.01123046875</v>
      </c>
      <c r="N780" s="72">
        <v>4921.00390625</v>
      </c>
      <c r="O780" s="73"/>
      <c r="P780" s="74"/>
      <c r="Q780" s="74"/>
      <c r="R780" s="98"/>
      <c r="S780" s="48">
        <v>1</v>
      </c>
      <c r="T780" s="48">
        <v>0</v>
      </c>
      <c r="U780" s="98"/>
      <c r="V780" s="50"/>
      <c r="W780" s="50"/>
      <c r="X780" s="50"/>
      <c r="Y780" s="50"/>
      <c r="Z780" s="49"/>
      <c r="AA780" s="69">
        <v>780</v>
      </c>
      <c r="AB7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80" s="70"/>
      <c r="AD780" s="86">
        <v>1073</v>
      </c>
      <c r="AE780" s="86">
        <v>13126</v>
      </c>
      <c r="AF780" s="86">
        <v>29330</v>
      </c>
      <c r="AG780" s="86">
        <v>6276</v>
      </c>
      <c r="AH780" s="86"/>
      <c r="AI780" s="86" t="s">
        <v>7528</v>
      </c>
      <c r="AJ780" s="86" t="s">
        <v>8440</v>
      </c>
      <c r="AK780" s="93" t="s">
        <v>8830</v>
      </c>
      <c r="AL780" s="86"/>
      <c r="AM780" s="89">
        <v>41829.366574074076</v>
      </c>
      <c r="AN780" s="86" t="s">
        <v>10559</v>
      </c>
      <c r="AO780" s="93" t="s">
        <v>11337</v>
      </c>
      <c r="AP780" s="86" t="s">
        <v>65</v>
      </c>
      <c r="AQ780" s="48"/>
      <c r="AR780" s="49"/>
      <c r="AS780" s="48"/>
      <c r="AT780" s="49"/>
      <c r="AU780" s="48"/>
      <c r="AV780" s="49"/>
      <c r="AW780" s="48"/>
      <c r="AX780" s="49"/>
      <c r="AY780" s="48"/>
      <c r="AZ780" s="2"/>
      <c r="BA780" s="3"/>
      <c r="BB780" s="3"/>
      <c r="BC780" s="3"/>
      <c r="BD780" s="3"/>
    </row>
    <row r="781" spans="1:56" x14ac:dyDescent="0.25">
      <c r="A781" s="62" t="s">
        <v>635</v>
      </c>
      <c r="B781" s="63"/>
      <c r="C781" s="63"/>
      <c r="D781" s="64"/>
      <c r="E781" s="66"/>
      <c r="F781" s="109" t="s">
        <v>9686</v>
      </c>
      <c r="G781" s="63"/>
      <c r="H781" s="67"/>
      <c r="I781" s="68"/>
      <c r="J781" s="68"/>
      <c r="K781" s="67" t="s">
        <v>13058</v>
      </c>
      <c r="L781" s="71"/>
      <c r="M781" s="72">
        <v>5529.90869140625</v>
      </c>
      <c r="N781" s="72">
        <v>5041.54052734375</v>
      </c>
      <c r="O781" s="73"/>
      <c r="P781" s="74"/>
      <c r="Q781" s="74"/>
      <c r="R781" s="98"/>
      <c r="S781" s="48">
        <v>0</v>
      </c>
      <c r="T781" s="48">
        <v>1</v>
      </c>
      <c r="U781" s="98"/>
      <c r="V781" s="50"/>
      <c r="W781" s="50"/>
      <c r="X781" s="50"/>
      <c r="Y781" s="50"/>
      <c r="Z781" s="49"/>
      <c r="AA781" s="69">
        <v>781</v>
      </c>
      <c r="AB7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81" s="70"/>
      <c r="AD781" s="86">
        <v>175</v>
      </c>
      <c r="AE781" s="86">
        <v>9</v>
      </c>
      <c r="AF781" s="86">
        <v>55</v>
      </c>
      <c r="AG781" s="86">
        <v>96</v>
      </c>
      <c r="AH781" s="86"/>
      <c r="AI781" s="86"/>
      <c r="AJ781" s="86"/>
      <c r="AK781" s="86"/>
      <c r="AL781" s="86"/>
      <c r="AM781" s="89">
        <v>41901.796030092592</v>
      </c>
      <c r="AN781" s="86" t="s">
        <v>10559</v>
      </c>
      <c r="AO781" s="93" t="s">
        <v>11338</v>
      </c>
      <c r="AP781" s="86" t="s">
        <v>66</v>
      </c>
      <c r="AQ781" s="48">
        <v>0</v>
      </c>
      <c r="AR781" s="49">
        <v>0</v>
      </c>
      <c r="AS781" s="48">
        <v>0</v>
      </c>
      <c r="AT781" s="49">
        <v>0</v>
      </c>
      <c r="AU781" s="48">
        <v>0</v>
      </c>
      <c r="AV781" s="49">
        <v>0</v>
      </c>
      <c r="AW781" s="48">
        <v>22</v>
      </c>
      <c r="AX781" s="49">
        <v>100</v>
      </c>
      <c r="AY781" s="48">
        <v>22</v>
      </c>
      <c r="AZ781" s="2"/>
      <c r="BA781" s="3"/>
      <c r="BB781" s="3"/>
      <c r="BC781" s="3"/>
      <c r="BD781" s="3"/>
    </row>
    <row r="782" spans="1:56" x14ac:dyDescent="0.25">
      <c r="A782" s="62" t="s">
        <v>1659</v>
      </c>
      <c r="B782" s="63"/>
      <c r="C782" s="63"/>
      <c r="D782" s="64"/>
      <c r="E782" s="66"/>
      <c r="F782" s="109" t="s">
        <v>9687</v>
      </c>
      <c r="G782" s="63"/>
      <c r="H782" s="67"/>
      <c r="I782" s="68"/>
      <c r="J782" s="68"/>
      <c r="K782" s="67" t="s">
        <v>13059</v>
      </c>
      <c r="L782" s="71"/>
      <c r="M782" s="72">
        <v>5500.85400390625</v>
      </c>
      <c r="N782" s="72">
        <v>5032.1484375</v>
      </c>
      <c r="O782" s="73"/>
      <c r="P782" s="74"/>
      <c r="Q782" s="74"/>
      <c r="R782" s="98"/>
      <c r="S782" s="48">
        <v>1</v>
      </c>
      <c r="T782" s="48">
        <v>0</v>
      </c>
      <c r="U782" s="98"/>
      <c r="V782" s="50"/>
      <c r="W782" s="50"/>
      <c r="X782" s="50"/>
      <c r="Y782" s="50"/>
      <c r="Z782" s="49"/>
      <c r="AA782" s="69">
        <v>782</v>
      </c>
      <c r="AB7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82" s="70"/>
      <c r="AD782" s="86">
        <v>11</v>
      </c>
      <c r="AE782" s="86">
        <v>8</v>
      </c>
      <c r="AF782" s="86">
        <v>24</v>
      </c>
      <c r="AG782" s="86">
        <v>15</v>
      </c>
      <c r="AH782" s="86"/>
      <c r="AI782" s="86"/>
      <c r="AJ782" s="86"/>
      <c r="AK782" s="86"/>
      <c r="AL782" s="86"/>
      <c r="AM782" s="89">
        <v>42632.749305555553</v>
      </c>
      <c r="AN782" s="86" t="s">
        <v>10559</v>
      </c>
      <c r="AO782" s="93" t="s">
        <v>11339</v>
      </c>
      <c r="AP782" s="86" t="s">
        <v>65</v>
      </c>
      <c r="AQ782" s="48"/>
      <c r="AR782" s="49"/>
      <c r="AS782" s="48"/>
      <c r="AT782" s="49"/>
      <c r="AU782" s="48"/>
      <c r="AV782" s="49"/>
      <c r="AW782" s="48"/>
      <c r="AX782" s="49"/>
      <c r="AY782" s="48"/>
      <c r="AZ782" s="2"/>
      <c r="BA782" s="3"/>
      <c r="BB782" s="3"/>
      <c r="BC782" s="3"/>
      <c r="BD782" s="3"/>
    </row>
    <row r="783" spans="1:56" x14ac:dyDescent="0.25">
      <c r="A783" s="62" t="s">
        <v>636</v>
      </c>
      <c r="B783" s="63"/>
      <c r="C783" s="63"/>
      <c r="D783" s="64"/>
      <c r="E783" s="66"/>
      <c r="F783" s="109" t="s">
        <v>9688</v>
      </c>
      <c r="G783" s="63"/>
      <c r="H783" s="67"/>
      <c r="I783" s="68"/>
      <c r="J783" s="68"/>
      <c r="K783" s="67" t="s">
        <v>13060</v>
      </c>
      <c r="L783" s="71"/>
      <c r="M783" s="72">
        <v>4762.52392578125</v>
      </c>
      <c r="N783" s="72">
        <v>2548.17919921875</v>
      </c>
      <c r="O783" s="73"/>
      <c r="P783" s="74"/>
      <c r="Q783" s="74"/>
      <c r="R783" s="98"/>
      <c r="S783" s="48">
        <v>0</v>
      </c>
      <c r="T783" s="48">
        <v>2</v>
      </c>
      <c r="U783" s="98"/>
      <c r="V783" s="50"/>
      <c r="W783" s="50"/>
      <c r="X783" s="50"/>
      <c r="Y783" s="50"/>
      <c r="Z783" s="49"/>
      <c r="AA783" s="69">
        <v>783</v>
      </c>
      <c r="AB7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83" s="70"/>
      <c r="AD783" s="86">
        <v>16</v>
      </c>
      <c r="AE783" s="86">
        <v>7</v>
      </c>
      <c r="AF783" s="86">
        <v>117</v>
      </c>
      <c r="AG783" s="86">
        <v>107</v>
      </c>
      <c r="AH783" s="86"/>
      <c r="AI783" s="86"/>
      <c r="AJ783" s="86"/>
      <c r="AK783" s="86"/>
      <c r="AL783" s="86"/>
      <c r="AM783" s="89">
        <v>43449.371458333335</v>
      </c>
      <c r="AN783" s="86" t="s">
        <v>10559</v>
      </c>
      <c r="AO783" s="93" t="s">
        <v>11340</v>
      </c>
      <c r="AP783" s="86" t="s">
        <v>66</v>
      </c>
      <c r="AQ783" s="48">
        <v>0</v>
      </c>
      <c r="AR783" s="49">
        <v>0</v>
      </c>
      <c r="AS783" s="48">
        <v>1</v>
      </c>
      <c r="AT783" s="49">
        <v>3.125</v>
      </c>
      <c r="AU783" s="48">
        <v>0</v>
      </c>
      <c r="AV783" s="49">
        <v>0</v>
      </c>
      <c r="AW783" s="48">
        <v>31</v>
      </c>
      <c r="AX783" s="49">
        <v>96.875</v>
      </c>
      <c r="AY783" s="48">
        <v>32</v>
      </c>
      <c r="AZ783" s="2"/>
      <c r="BA783" s="3"/>
      <c r="BB783" s="3"/>
      <c r="BC783" s="3"/>
      <c r="BD783" s="3"/>
    </row>
    <row r="784" spans="1:56" x14ac:dyDescent="0.25">
      <c r="A784" s="62" t="s">
        <v>1660</v>
      </c>
      <c r="B784" s="63"/>
      <c r="C784" s="63"/>
      <c r="D784" s="64"/>
      <c r="E784" s="66"/>
      <c r="F784" s="109" t="s">
        <v>9689</v>
      </c>
      <c r="G784" s="63"/>
      <c r="H784" s="67"/>
      <c r="I784" s="68"/>
      <c r="J784" s="68"/>
      <c r="K784" s="67" t="s">
        <v>13061</v>
      </c>
      <c r="L784" s="71"/>
      <c r="M784" s="72">
        <v>5259.93017578125</v>
      </c>
      <c r="N784" s="72">
        <v>1624.59423828125</v>
      </c>
      <c r="O784" s="73"/>
      <c r="P784" s="74"/>
      <c r="Q784" s="74"/>
      <c r="R784" s="98"/>
      <c r="S784" s="48">
        <v>1</v>
      </c>
      <c r="T784" s="48">
        <v>0</v>
      </c>
      <c r="U784" s="98"/>
      <c r="V784" s="50"/>
      <c r="W784" s="50"/>
      <c r="X784" s="50"/>
      <c r="Y784" s="50"/>
      <c r="Z784" s="49"/>
      <c r="AA784" s="69">
        <v>784</v>
      </c>
      <c r="AB7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84" s="70"/>
      <c r="AD784" s="86">
        <v>22</v>
      </c>
      <c r="AE784" s="86">
        <v>5</v>
      </c>
      <c r="AF784" s="86">
        <v>49</v>
      </c>
      <c r="AG784" s="86">
        <v>15</v>
      </c>
      <c r="AH784" s="86"/>
      <c r="AI784" s="86"/>
      <c r="AJ784" s="86" t="s">
        <v>8463</v>
      </c>
      <c r="AK784" s="86"/>
      <c r="AL784" s="86"/>
      <c r="AM784" s="89">
        <v>43905.436354166668</v>
      </c>
      <c r="AN784" s="86" t="s">
        <v>10559</v>
      </c>
      <c r="AO784" s="93" t="s">
        <v>11341</v>
      </c>
      <c r="AP784" s="86" t="s">
        <v>65</v>
      </c>
      <c r="AQ784" s="48"/>
      <c r="AR784" s="49"/>
      <c r="AS784" s="48"/>
      <c r="AT784" s="49"/>
      <c r="AU784" s="48"/>
      <c r="AV784" s="49"/>
      <c r="AW784" s="48"/>
      <c r="AX784" s="49"/>
      <c r="AY784" s="48"/>
      <c r="AZ784" s="2"/>
      <c r="BA784" s="3"/>
      <c r="BB784" s="3"/>
      <c r="BC784" s="3"/>
      <c r="BD784" s="3"/>
    </row>
    <row r="785" spans="1:56" x14ac:dyDescent="0.25">
      <c r="A785" s="62" t="s">
        <v>637</v>
      </c>
      <c r="B785" s="63"/>
      <c r="C785" s="63"/>
      <c r="D785" s="64"/>
      <c r="E785" s="66"/>
      <c r="F785" s="109" t="s">
        <v>9690</v>
      </c>
      <c r="G785" s="63"/>
      <c r="H785" s="67"/>
      <c r="I785" s="68"/>
      <c r="J785" s="68"/>
      <c r="K785" s="67" t="s">
        <v>13062</v>
      </c>
      <c r="L785" s="71"/>
      <c r="M785" s="72">
        <v>7143.076171875</v>
      </c>
      <c r="N785" s="72">
        <v>7042.54833984375</v>
      </c>
      <c r="O785" s="73"/>
      <c r="P785" s="74"/>
      <c r="Q785" s="74"/>
      <c r="R785" s="98"/>
      <c r="S785" s="48">
        <v>0</v>
      </c>
      <c r="T785" s="48">
        <v>1</v>
      </c>
      <c r="U785" s="98"/>
      <c r="V785" s="50"/>
      <c r="W785" s="50"/>
      <c r="X785" s="50"/>
      <c r="Y785" s="50"/>
      <c r="Z785" s="49"/>
      <c r="AA785" s="69">
        <v>785</v>
      </c>
      <c r="AB7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85" s="70"/>
      <c r="AD785" s="86">
        <v>223</v>
      </c>
      <c r="AE785" s="86">
        <v>1508</v>
      </c>
      <c r="AF785" s="86">
        <v>8320</v>
      </c>
      <c r="AG785" s="86">
        <v>7821</v>
      </c>
      <c r="AH785" s="86"/>
      <c r="AI785" s="86" t="s">
        <v>7529</v>
      </c>
      <c r="AJ785" s="86"/>
      <c r="AK785" s="86"/>
      <c r="AL785" s="86"/>
      <c r="AM785" s="89">
        <v>43695.464768518519</v>
      </c>
      <c r="AN785" s="86" t="s">
        <v>10559</v>
      </c>
      <c r="AO785" s="93" t="s">
        <v>11342</v>
      </c>
      <c r="AP785" s="86" t="s">
        <v>66</v>
      </c>
      <c r="AQ785" s="48">
        <v>0</v>
      </c>
      <c r="AR785" s="49">
        <v>0</v>
      </c>
      <c r="AS785" s="48">
        <v>0</v>
      </c>
      <c r="AT785" s="49">
        <v>0</v>
      </c>
      <c r="AU785" s="48">
        <v>0</v>
      </c>
      <c r="AV785" s="49">
        <v>0</v>
      </c>
      <c r="AW785" s="48">
        <v>45</v>
      </c>
      <c r="AX785" s="49">
        <v>100</v>
      </c>
      <c r="AY785" s="48">
        <v>45</v>
      </c>
      <c r="AZ785" s="2"/>
      <c r="BA785" s="3"/>
      <c r="BB785" s="3"/>
      <c r="BC785" s="3"/>
      <c r="BD785" s="3"/>
    </row>
    <row r="786" spans="1:56" x14ac:dyDescent="0.25">
      <c r="A786" s="62" t="s">
        <v>638</v>
      </c>
      <c r="B786" s="63"/>
      <c r="C786" s="63"/>
      <c r="D786" s="64"/>
      <c r="E786" s="66"/>
      <c r="F786" s="109" t="s">
        <v>9691</v>
      </c>
      <c r="G786" s="63"/>
      <c r="H786" s="67"/>
      <c r="I786" s="68"/>
      <c r="J786" s="68"/>
      <c r="K786" s="67" t="s">
        <v>13063</v>
      </c>
      <c r="L786" s="71"/>
      <c r="M786" s="72">
        <v>5574.115234375</v>
      </c>
      <c r="N786" s="72">
        <v>4984.9755859375</v>
      </c>
      <c r="O786" s="73"/>
      <c r="P786" s="74"/>
      <c r="Q786" s="74"/>
      <c r="R786" s="98"/>
      <c r="S786" s="48">
        <v>0</v>
      </c>
      <c r="T786" s="48">
        <v>1</v>
      </c>
      <c r="U786" s="98"/>
      <c r="V786" s="50"/>
      <c r="W786" s="50"/>
      <c r="X786" s="50"/>
      <c r="Y786" s="50"/>
      <c r="Z786" s="49"/>
      <c r="AA786" s="69">
        <v>786</v>
      </c>
      <c r="AB7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86" s="70"/>
      <c r="AD786" s="86">
        <v>58</v>
      </c>
      <c r="AE786" s="86">
        <v>1</v>
      </c>
      <c r="AF786" s="86">
        <v>874</v>
      </c>
      <c r="AG786" s="86">
        <v>47</v>
      </c>
      <c r="AH786" s="86"/>
      <c r="AI786" s="86" t="s">
        <v>7530</v>
      </c>
      <c r="AJ786" s="86"/>
      <c r="AK786" s="86"/>
      <c r="AL786" s="86"/>
      <c r="AM786" s="89">
        <v>43928.363726851851</v>
      </c>
      <c r="AN786" s="86" t="s">
        <v>10559</v>
      </c>
      <c r="AO786" s="93" t="s">
        <v>11343</v>
      </c>
      <c r="AP786" s="86" t="s">
        <v>66</v>
      </c>
      <c r="AQ786" s="48">
        <v>0</v>
      </c>
      <c r="AR786" s="49">
        <v>0</v>
      </c>
      <c r="AS786" s="48">
        <v>0</v>
      </c>
      <c r="AT786" s="49">
        <v>0</v>
      </c>
      <c r="AU786" s="48">
        <v>0</v>
      </c>
      <c r="AV786" s="49">
        <v>0</v>
      </c>
      <c r="AW786" s="48">
        <v>47</v>
      </c>
      <c r="AX786" s="49">
        <v>100</v>
      </c>
      <c r="AY786" s="48">
        <v>47</v>
      </c>
      <c r="AZ786" s="2"/>
      <c r="BA786" s="3"/>
      <c r="BB786" s="3"/>
      <c r="BC786" s="3"/>
      <c r="BD786" s="3"/>
    </row>
    <row r="787" spans="1:56" x14ac:dyDescent="0.25">
      <c r="A787" s="62" t="s">
        <v>639</v>
      </c>
      <c r="B787" s="63"/>
      <c r="C787" s="63"/>
      <c r="D787" s="64"/>
      <c r="E787" s="66"/>
      <c r="F787" s="109" t="s">
        <v>9692</v>
      </c>
      <c r="G787" s="63"/>
      <c r="H787" s="67"/>
      <c r="I787" s="68"/>
      <c r="J787" s="68"/>
      <c r="K787" s="67" t="s">
        <v>13064</v>
      </c>
      <c r="L787" s="71"/>
      <c r="M787" s="72">
        <v>5918.45947265625</v>
      </c>
      <c r="N787" s="72">
        <v>4870.97900390625</v>
      </c>
      <c r="O787" s="73"/>
      <c r="P787" s="74"/>
      <c r="Q787" s="74"/>
      <c r="R787" s="98"/>
      <c r="S787" s="48">
        <v>0</v>
      </c>
      <c r="T787" s="48">
        <v>1</v>
      </c>
      <c r="U787" s="98"/>
      <c r="V787" s="50"/>
      <c r="W787" s="50"/>
      <c r="X787" s="50"/>
      <c r="Y787" s="50"/>
      <c r="Z787" s="49"/>
      <c r="AA787" s="69">
        <v>787</v>
      </c>
      <c r="AB7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87" s="70"/>
      <c r="AD787" s="86">
        <v>1428</v>
      </c>
      <c r="AE787" s="86">
        <v>1521</v>
      </c>
      <c r="AF787" s="86">
        <v>22044</v>
      </c>
      <c r="AG787" s="86">
        <v>3508</v>
      </c>
      <c r="AH787" s="86"/>
      <c r="AI787" s="93" t="s">
        <v>7531</v>
      </c>
      <c r="AJ787" s="86" t="s">
        <v>8464</v>
      </c>
      <c r="AK787" s="86"/>
      <c r="AL787" s="86"/>
      <c r="AM787" s="89">
        <v>42815.690844907411</v>
      </c>
      <c r="AN787" s="86" t="s">
        <v>10559</v>
      </c>
      <c r="AO787" s="93" t="s">
        <v>11344</v>
      </c>
      <c r="AP787" s="86" t="s">
        <v>66</v>
      </c>
      <c r="AQ787" s="48">
        <v>0</v>
      </c>
      <c r="AR787" s="49">
        <v>0</v>
      </c>
      <c r="AS787" s="48">
        <v>0</v>
      </c>
      <c r="AT787" s="49">
        <v>0</v>
      </c>
      <c r="AU787" s="48">
        <v>0</v>
      </c>
      <c r="AV787" s="49">
        <v>0</v>
      </c>
      <c r="AW787" s="48">
        <v>44</v>
      </c>
      <c r="AX787" s="49">
        <v>100</v>
      </c>
      <c r="AY787" s="48">
        <v>44</v>
      </c>
      <c r="AZ787" s="2"/>
      <c r="BA787" s="3"/>
      <c r="BB787" s="3"/>
      <c r="BC787" s="3"/>
      <c r="BD787" s="3"/>
    </row>
    <row r="788" spans="1:56" x14ac:dyDescent="0.25">
      <c r="A788" s="62" t="s">
        <v>640</v>
      </c>
      <c r="B788" s="63"/>
      <c r="C788" s="63"/>
      <c r="D788" s="64"/>
      <c r="E788" s="66"/>
      <c r="F788" s="109" t="s">
        <v>9693</v>
      </c>
      <c r="G788" s="63"/>
      <c r="H788" s="67"/>
      <c r="I788" s="68"/>
      <c r="J788" s="68"/>
      <c r="K788" s="67" t="s">
        <v>13065</v>
      </c>
      <c r="L788" s="71"/>
      <c r="M788" s="72">
        <v>5708.21435546875</v>
      </c>
      <c r="N788" s="72">
        <v>2636.19677734375</v>
      </c>
      <c r="O788" s="73"/>
      <c r="P788" s="74"/>
      <c r="Q788" s="74"/>
      <c r="R788" s="98"/>
      <c r="S788" s="48">
        <v>0</v>
      </c>
      <c r="T788" s="48">
        <v>1</v>
      </c>
      <c r="U788" s="98"/>
      <c r="V788" s="50"/>
      <c r="W788" s="50"/>
      <c r="X788" s="50"/>
      <c r="Y788" s="50"/>
      <c r="Z788" s="49"/>
      <c r="AA788" s="69">
        <v>788</v>
      </c>
      <c r="AB7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88" s="70"/>
      <c r="AD788" s="86">
        <v>1015</v>
      </c>
      <c r="AE788" s="86">
        <v>1039</v>
      </c>
      <c r="AF788" s="86">
        <v>10314</v>
      </c>
      <c r="AG788" s="86">
        <v>6314</v>
      </c>
      <c r="AH788" s="86"/>
      <c r="AI788" s="86" t="s">
        <v>7532</v>
      </c>
      <c r="AJ788" s="86" t="s">
        <v>8465</v>
      </c>
      <c r="AK788" s="86"/>
      <c r="AL788" s="86"/>
      <c r="AM788" s="89">
        <v>41055.331157407411</v>
      </c>
      <c r="AN788" s="86" t="s">
        <v>10559</v>
      </c>
      <c r="AO788" s="93" t="s">
        <v>11345</v>
      </c>
      <c r="AP788" s="86" t="s">
        <v>66</v>
      </c>
      <c r="AQ788" s="48">
        <v>0</v>
      </c>
      <c r="AR788" s="49">
        <v>0</v>
      </c>
      <c r="AS788" s="48">
        <v>0</v>
      </c>
      <c r="AT788" s="49">
        <v>0</v>
      </c>
      <c r="AU788" s="48">
        <v>0</v>
      </c>
      <c r="AV788" s="49">
        <v>0</v>
      </c>
      <c r="AW788" s="48">
        <v>14</v>
      </c>
      <c r="AX788" s="49">
        <v>100</v>
      </c>
      <c r="AY788" s="48">
        <v>14</v>
      </c>
      <c r="AZ788" s="2"/>
      <c r="BA788" s="3"/>
      <c r="BB788" s="3"/>
      <c r="BC788" s="3"/>
      <c r="BD788" s="3"/>
    </row>
    <row r="789" spans="1:56" x14ac:dyDescent="0.25">
      <c r="A789" s="62" t="s">
        <v>641</v>
      </c>
      <c r="B789" s="63"/>
      <c r="C789" s="63"/>
      <c r="D789" s="64"/>
      <c r="E789" s="66"/>
      <c r="F789" s="109" t="s">
        <v>9694</v>
      </c>
      <c r="G789" s="63"/>
      <c r="H789" s="67"/>
      <c r="I789" s="68"/>
      <c r="J789" s="68"/>
      <c r="K789" s="67" t="s">
        <v>13066</v>
      </c>
      <c r="L789" s="71"/>
      <c r="M789" s="72">
        <v>5019.0546875</v>
      </c>
      <c r="N789" s="72">
        <v>4593.25390625</v>
      </c>
      <c r="O789" s="73"/>
      <c r="P789" s="74"/>
      <c r="Q789" s="74"/>
      <c r="R789" s="98"/>
      <c r="S789" s="48">
        <v>0</v>
      </c>
      <c r="T789" s="48">
        <v>1</v>
      </c>
      <c r="U789" s="98"/>
      <c r="V789" s="50"/>
      <c r="W789" s="50"/>
      <c r="X789" s="50"/>
      <c r="Y789" s="50"/>
      <c r="Z789" s="49"/>
      <c r="AA789" s="69">
        <v>789</v>
      </c>
      <c r="AB7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89" s="70"/>
      <c r="AD789" s="86">
        <v>74</v>
      </c>
      <c r="AE789" s="86">
        <v>32</v>
      </c>
      <c r="AF789" s="86">
        <v>891</v>
      </c>
      <c r="AG789" s="86">
        <v>546</v>
      </c>
      <c r="AH789" s="86"/>
      <c r="AI789" s="86" t="s">
        <v>7533</v>
      </c>
      <c r="AJ789" s="86" t="s">
        <v>8204</v>
      </c>
      <c r="AK789" s="86"/>
      <c r="AL789" s="86"/>
      <c r="AM789" s="89">
        <v>44074.468425925923</v>
      </c>
      <c r="AN789" s="86" t="s">
        <v>10559</v>
      </c>
      <c r="AO789" s="93" t="s">
        <v>11346</v>
      </c>
      <c r="AP789" s="86" t="s">
        <v>66</v>
      </c>
      <c r="AQ789" s="48">
        <v>0</v>
      </c>
      <c r="AR789" s="49">
        <v>0</v>
      </c>
      <c r="AS789" s="48">
        <v>0</v>
      </c>
      <c r="AT789" s="49">
        <v>0</v>
      </c>
      <c r="AU789" s="48">
        <v>0</v>
      </c>
      <c r="AV789" s="49">
        <v>0</v>
      </c>
      <c r="AW789" s="48">
        <v>26</v>
      </c>
      <c r="AX789" s="49">
        <v>100</v>
      </c>
      <c r="AY789" s="48">
        <v>26</v>
      </c>
      <c r="AZ789" s="2"/>
      <c r="BA789" s="3"/>
      <c r="BB789" s="3"/>
      <c r="BC789" s="3"/>
      <c r="BD789" s="3"/>
    </row>
    <row r="790" spans="1:56" x14ac:dyDescent="0.25">
      <c r="A790" s="62" t="s">
        <v>642</v>
      </c>
      <c r="B790" s="63"/>
      <c r="C790" s="63"/>
      <c r="D790" s="64"/>
      <c r="E790" s="66"/>
      <c r="F790" s="109" t="s">
        <v>9695</v>
      </c>
      <c r="G790" s="63"/>
      <c r="H790" s="67"/>
      <c r="I790" s="68"/>
      <c r="J790" s="68"/>
      <c r="K790" s="67" t="s">
        <v>13067</v>
      </c>
      <c r="L790" s="71"/>
      <c r="M790" s="72">
        <v>5534.66064453125</v>
      </c>
      <c r="N790" s="72">
        <v>4969.9150390625</v>
      </c>
      <c r="O790" s="73"/>
      <c r="P790" s="74"/>
      <c r="Q790" s="74"/>
      <c r="R790" s="98"/>
      <c r="S790" s="48">
        <v>0</v>
      </c>
      <c r="T790" s="48">
        <v>1</v>
      </c>
      <c r="U790" s="98"/>
      <c r="V790" s="50"/>
      <c r="W790" s="50"/>
      <c r="X790" s="50"/>
      <c r="Y790" s="50"/>
      <c r="Z790" s="49"/>
      <c r="AA790" s="69">
        <v>790</v>
      </c>
      <c r="AB7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90" s="70"/>
      <c r="AD790" s="86">
        <v>603</v>
      </c>
      <c r="AE790" s="86">
        <v>292</v>
      </c>
      <c r="AF790" s="86">
        <v>1105</v>
      </c>
      <c r="AG790" s="86">
        <v>1010</v>
      </c>
      <c r="AH790" s="86"/>
      <c r="AI790" s="86" t="s">
        <v>7534</v>
      </c>
      <c r="AJ790" s="86" t="s">
        <v>8466</v>
      </c>
      <c r="AK790" s="86"/>
      <c r="AL790" s="86"/>
      <c r="AM790" s="89">
        <v>44030.1794212963</v>
      </c>
      <c r="AN790" s="86" t="s">
        <v>10559</v>
      </c>
      <c r="AO790" s="93" t="s">
        <v>11347</v>
      </c>
      <c r="AP790" s="86" t="s">
        <v>66</v>
      </c>
      <c r="AQ790" s="48">
        <v>0</v>
      </c>
      <c r="AR790" s="49">
        <v>0</v>
      </c>
      <c r="AS790" s="48">
        <v>0</v>
      </c>
      <c r="AT790" s="49">
        <v>0</v>
      </c>
      <c r="AU790" s="48">
        <v>0</v>
      </c>
      <c r="AV790" s="49">
        <v>0</v>
      </c>
      <c r="AW790" s="48">
        <v>38</v>
      </c>
      <c r="AX790" s="49">
        <v>100</v>
      </c>
      <c r="AY790" s="48">
        <v>38</v>
      </c>
      <c r="AZ790" s="2"/>
      <c r="BA790" s="3"/>
      <c r="BB790" s="3"/>
      <c r="BC790" s="3"/>
      <c r="BD790" s="3"/>
    </row>
    <row r="791" spans="1:56" x14ac:dyDescent="0.25">
      <c r="A791" s="62" t="s">
        <v>1661</v>
      </c>
      <c r="B791" s="63"/>
      <c r="C791" s="63"/>
      <c r="D791" s="64"/>
      <c r="E791" s="66"/>
      <c r="F791" s="109" t="s">
        <v>9696</v>
      </c>
      <c r="G791" s="63"/>
      <c r="H791" s="67"/>
      <c r="I791" s="68"/>
      <c r="J791" s="68"/>
      <c r="K791" s="67" t="s">
        <v>13068</v>
      </c>
      <c r="L791" s="71"/>
      <c r="M791" s="72">
        <v>5530.45458984375</v>
      </c>
      <c r="N791" s="72">
        <v>4923.03857421875</v>
      </c>
      <c r="O791" s="73"/>
      <c r="P791" s="74"/>
      <c r="Q791" s="74"/>
      <c r="R791" s="98"/>
      <c r="S791" s="48">
        <v>1</v>
      </c>
      <c r="T791" s="48">
        <v>0</v>
      </c>
      <c r="U791" s="98"/>
      <c r="V791" s="50"/>
      <c r="W791" s="50"/>
      <c r="X791" s="50"/>
      <c r="Y791" s="50"/>
      <c r="Z791" s="49"/>
      <c r="AA791" s="69">
        <v>791</v>
      </c>
      <c r="AB7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91" s="70"/>
      <c r="AD791" s="86">
        <v>685</v>
      </c>
      <c r="AE791" s="86">
        <v>1021</v>
      </c>
      <c r="AF791" s="86">
        <v>2927</v>
      </c>
      <c r="AG791" s="86">
        <v>5431</v>
      </c>
      <c r="AH791" s="86"/>
      <c r="AI791" s="86" t="s">
        <v>7535</v>
      </c>
      <c r="AJ791" s="86" t="s">
        <v>8467</v>
      </c>
      <c r="AK791" s="86"/>
      <c r="AL791" s="86"/>
      <c r="AM791" s="89">
        <v>43952.495659722219</v>
      </c>
      <c r="AN791" s="86" t="s">
        <v>10559</v>
      </c>
      <c r="AO791" s="93" t="s">
        <v>11348</v>
      </c>
      <c r="AP791" s="86" t="s">
        <v>65</v>
      </c>
      <c r="AQ791" s="48"/>
      <c r="AR791" s="49"/>
      <c r="AS791" s="48"/>
      <c r="AT791" s="49"/>
      <c r="AU791" s="48"/>
      <c r="AV791" s="49"/>
      <c r="AW791" s="48"/>
      <c r="AX791" s="49"/>
      <c r="AY791" s="48"/>
      <c r="AZ791" s="2"/>
      <c r="BA791" s="3"/>
      <c r="BB791" s="3"/>
      <c r="BC791" s="3"/>
      <c r="BD791" s="3"/>
    </row>
    <row r="792" spans="1:56" x14ac:dyDescent="0.25">
      <c r="A792" s="62" t="s">
        <v>643</v>
      </c>
      <c r="B792" s="63"/>
      <c r="C792" s="63"/>
      <c r="D792" s="64"/>
      <c r="E792" s="66"/>
      <c r="F792" s="109" t="s">
        <v>9697</v>
      </c>
      <c r="G792" s="63"/>
      <c r="H792" s="67"/>
      <c r="I792" s="68"/>
      <c r="J792" s="68"/>
      <c r="K792" s="67" t="s">
        <v>13069</v>
      </c>
      <c r="L792" s="71"/>
      <c r="M792" s="72">
        <v>5852.39306640625</v>
      </c>
      <c r="N792" s="72">
        <v>5495.42041015625</v>
      </c>
      <c r="O792" s="73"/>
      <c r="P792" s="74"/>
      <c r="Q792" s="74"/>
      <c r="R792" s="98"/>
      <c r="S792" s="48">
        <v>0</v>
      </c>
      <c r="T792" s="48">
        <v>1</v>
      </c>
      <c r="U792" s="98"/>
      <c r="V792" s="50"/>
      <c r="W792" s="50"/>
      <c r="X792" s="50"/>
      <c r="Y792" s="50"/>
      <c r="Z792" s="49"/>
      <c r="AA792" s="69">
        <v>792</v>
      </c>
      <c r="AB7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92" s="70"/>
      <c r="AD792" s="86">
        <v>1778</v>
      </c>
      <c r="AE792" s="86">
        <v>1358</v>
      </c>
      <c r="AF792" s="86">
        <v>233922</v>
      </c>
      <c r="AG792" s="86">
        <v>126538</v>
      </c>
      <c r="AH792" s="86"/>
      <c r="AI792" s="86"/>
      <c r="AJ792" s="86"/>
      <c r="AK792" s="86"/>
      <c r="AL792" s="86"/>
      <c r="AM792" s="89">
        <v>42118.645925925928</v>
      </c>
      <c r="AN792" s="86" t="s">
        <v>10559</v>
      </c>
      <c r="AO792" s="93" t="s">
        <v>11349</v>
      </c>
      <c r="AP792" s="86" t="s">
        <v>66</v>
      </c>
      <c r="AQ792" s="48">
        <v>0</v>
      </c>
      <c r="AR792" s="49">
        <v>0</v>
      </c>
      <c r="AS792" s="48">
        <v>0</v>
      </c>
      <c r="AT792" s="49">
        <v>0</v>
      </c>
      <c r="AU792" s="48">
        <v>0</v>
      </c>
      <c r="AV792" s="49">
        <v>0</v>
      </c>
      <c r="AW792" s="48">
        <v>16</v>
      </c>
      <c r="AX792" s="49">
        <v>100</v>
      </c>
      <c r="AY792" s="48">
        <v>16</v>
      </c>
      <c r="AZ792" s="2"/>
      <c r="BA792" s="3"/>
      <c r="BB792" s="3"/>
      <c r="BC792" s="3"/>
      <c r="BD792" s="3"/>
    </row>
    <row r="793" spans="1:56" x14ac:dyDescent="0.25">
      <c r="A793" s="62" t="s">
        <v>644</v>
      </c>
      <c r="B793" s="63"/>
      <c r="C793" s="63"/>
      <c r="D793" s="64"/>
      <c r="E793" s="66"/>
      <c r="F793" s="109" t="s">
        <v>8949</v>
      </c>
      <c r="G793" s="63"/>
      <c r="H793" s="67"/>
      <c r="I793" s="68"/>
      <c r="J793" s="68"/>
      <c r="K793" s="67" t="s">
        <v>13070</v>
      </c>
      <c r="L793" s="71"/>
      <c r="M793" s="72">
        <v>5531.0185546875</v>
      </c>
      <c r="N793" s="72">
        <v>4946.1416015625</v>
      </c>
      <c r="O793" s="73"/>
      <c r="P793" s="74"/>
      <c r="Q793" s="74"/>
      <c r="R793" s="98"/>
      <c r="S793" s="48">
        <v>0</v>
      </c>
      <c r="T793" s="48">
        <v>1</v>
      </c>
      <c r="U793" s="98"/>
      <c r="V793" s="50"/>
      <c r="W793" s="50"/>
      <c r="X793" s="50"/>
      <c r="Y793" s="50"/>
      <c r="Z793" s="49"/>
      <c r="AA793" s="69">
        <v>793</v>
      </c>
      <c r="AB7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93" s="70"/>
      <c r="AD793" s="86">
        <v>82</v>
      </c>
      <c r="AE793" s="86">
        <v>4</v>
      </c>
      <c r="AF793" s="86">
        <v>522</v>
      </c>
      <c r="AG793" s="86">
        <v>289</v>
      </c>
      <c r="AH793" s="86"/>
      <c r="AI793" s="86"/>
      <c r="AJ793" s="86"/>
      <c r="AK793" s="86"/>
      <c r="AL793" s="86"/>
      <c r="AM793" s="89">
        <v>44066.107488425929</v>
      </c>
      <c r="AN793" s="86" t="s">
        <v>10559</v>
      </c>
      <c r="AO793" s="93" t="s">
        <v>11350</v>
      </c>
      <c r="AP793" s="86" t="s">
        <v>66</v>
      </c>
      <c r="AQ793" s="48">
        <v>0</v>
      </c>
      <c r="AR793" s="49">
        <v>0</v>
      </c>
      <c r="AS793" s="48">
        <v>0</v>
      </c>
      <c r="AT793" s="49">
        <v>0</v>
      </c>
      <c r="AU793" s="48">
        <v>0</v>
      </c>
      <c r="AV793" s="49">
        <v>0</v>
      </c>
      <c r="AW793" s="48">
        <v>23</v>
      </c>
      <c r="AX793" s="49">
        <v>100</v>
      </c>
      <c r="AY793" s="48">
        <v>23</v>
      </c>
      <c r="AZ793" s="2"/>
      <c r="BA793" s="3"/>
      <c r="BB793" s="3"/>
      <c r="BC793" s="3"/>
      <c r="BD793" s="3"/>
    </row>
    <row r="794" spans="1:56" x14ac:dyDescent="0.25">
      <c r="A794" s="62" t="s">
        <v>1662</v>
      </c>
      <c r="B794" s="63"/>
      <c r="C794" s="63"/>
      <c r="D794" s="64"/>
      <c r="E794" s="66"/>
      <c r="F794" s="109" t="s">
        <v>9698</v>
      </c>
      <c r="G794" s="63"/>
      <c r="H794" s="67"/>
      <c r="I794" s="68"/>
      <c r="J794" s="68"/>
      <c r="K794" s="67" t="s">
        <v>13071</v>
      </c>
      <c r="L794" s="71"/>
      <c r="M794" s="72">
        <v>5496.779296875</v>
      </c>
      <c r="N794" s="72">
        <v>5013.18896484375</v>
      </c>
      <c r="O794" s="73"/>
      <c r="P794" s="74"/>
      <c r="Q794" s="74"/>
      <c r="R794" s="98"/>
      <c r="S794" s="48">
        <v>1</v>
      </c>
      <c r="T794" s="48">
        <v>0</v>
      </c>
      <c r="U794" s="98"/>
      <c r="V794" s="50"/>
      <c r="W794" s="50"/>
      <c r="X794" s="50"/>
      <c r="Y794" s="50"/>
      <c r="Z794" s="49"/>
      <c r="AA794" s="69">
        <v>794</v>
      </c>
      <c r="AB7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94" s="70"/>
      <c r="AD794" s="86">
        <v>416</v>
      </c>
      <c r="AE794" s="86">
        <v>141</v>
      </c>
      <c r="AF794" s="86">
        <v>4111</v>
      </c>
      <c r="AG794" s="86">
        <v>6119</v>
      </c>
      <c r="AH794" s="86"/>
      <c r="AI794" s="86" t="s">
        <v>7536</v>
      </c>
      <c r="AJ794" s="86" t="s">
        <v>8204</v>
      </c>
      <c r="AK794" s="86"/>
      <c r="AL794" s="86"/>
      <c r="AM794" s="89">
        <v>40865.704085648147</v>
      </c>
      <c r="AN794" s="86" t="s">
        <v>10559</v>
      </c>
      <c r="AO794" s="93" t="s">
        <v>11351</v>
      </c>
      <c r="AP794" s="86" t="s">
        <v>65</v>
      </c>
      <c r="AQ794" s="48"/>
      <c r="AR794" s="49"/>
      <c r="AS794" s="48"/>
      <c r="AT794" s="49"/>
      <c r="AU794" s="48"/>
      <c r="AV794" s="49"/>
      <c r="AW794" s="48"/>
      <c r="AX794" s="49"/>
      <c r="AY794" s="48"/>
      <c r="AZ794" s="2"/>
      <c r="BA794" s="3"/>
      <c r="BB794" s="3"/>
      <c r="BC794" s="3"/>
      <c r="BD794" s="3"/>
    </row>
    <row r="795" spans="1:56" x14ac:dyDescent="0.25">
      <c r="A795" s="62" t="s">
        <v>645</v>
      </c>
      <c r="B795" s="63"/>
      <c r="C795" s="63"/>
      <c r="D795" s="64"/>
      <c r="E795" s="66"/>
      <c r="F795" s="109" t="s">
        <v>9699</v>
      </c>
      <c r="G795" s="63"/>
      <c r="H795" s="67"/>
      <c r="I795" s="68"/>
      <c r="J795" s="68"/>
      <c r="K795" s="67" t="s">
        <v>13072</v>
      </c>
      <c r="L795" s="71"/>
      <c r="M795" s="72">
        <v>5849.7236328125</v>
      </c>
      <c r="N795" s="72">
        <v>4485.83740234375</v>
      </c>
      <c r="O795" s="73"/>
      <c r="P795" s="74"/>
      <c r="Q795" s="74"/>
      <c r="R795" s="98"/>
      <c r="S795" s="48">
        <v>0</v>
      </c>
      <c r="T795" s="48">
        <v>1</v>
      </c>
      <c r="U795" s="98"/>
      <c r="V795" s="50"/>
      <c r="W795" s="50"/>
      <c r="X795" s="50"/>
      <c r="Y795" s="50"/>
      <c r="Z795" s="49"/>
      <c r="AA795" s="69">
        <v>795</v>
      </c>
      <c r="AB7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95" s="70"/>
      <c r="AD795" s="86">
        <v>361</v>
      </c>
      <c r="AE795" s="86">
        <v>272</v>
      </c>
      <c r="AF795" s="86">
        <v>33357</v>
      </c>
      <c r="AG795" s="86">
        <v>22915</v>
      </c>
      <c r="AH795" s="86"/>
      <c r="AI795" s="86"/>
      <c r="AJ795" s="86"/>
      <c r="AK795" s="86"/>
      <c r="AL795" s="86"/>
      <c r="AM795" s="89">
        <v>43120.501342592594</v>
      </c>
      <c r="AN795" s="86" t="s">
        <v>10559</v>
      </c>
      <c r="AO795" s="93" t="s">
        <v>11352</v>
      </c>
      <c r="AP795" s="86" t="s">
        <v>66</v>
      </c>
      <c r="AQ795" s="48">
        <v>0</v>
      </c>
      <c r="AR795" s="49">
        <v>0</v>
      </c>
      <c r="AS795" s="48">
        <v>0</v>
      </c>
      <c r="AT795" s="49">
        <v>0</v>
      </c>
      <c r="AU795" s="48">
        <v>0</v>
      </c>
      <c r="AV795" s="49">
        <v>0</v>
      </c>
      <c r="AW795" s="48">
        <v>29</v>
      </c>
      <c r="AX795" s="49">
        <v>100</v>
      </c>
      <c r="AY795" s="48">
        <v>29</v>
      </c>
      <c r="AZ795" s="2"/>
      <c r="BA795" s="3"/>
      <c r="BB795" s="3"/>
      <c r="BC795" s="3"/>
      <c r="BD795" s="3"/>
    </row>
    <row r="796" spans="1:56" x14ac:dyDescent="0.25">
      <c r="A796" s="62" t="s">
        <v>646</v>
      </c>
      <c r="B796" s="63"/>
      <c r="C796" s="63"/>
      <c r="D796" s="64"/>
      <c r="E796" s="66"/>
      <c r="F796" s="109" t="s">
        <v>9700</v>
      </c>
      <c r="G796" s="63"/>
      <c r="H796" s="67"/>
      <c r="I796" s="68"/>
      <c r="J796" s="68"/>
      <c r="K796" s="67" t="s">
        <v>13073</v>
      </c>
      <c r="L796" s="71"/>
      <c r="M796" s="72">
        <v>4841.546875</v>
      </c>
      <c r="N796" s="72">
        <v>5343.40771484375</v>
      </c>
      <c r="O796" s="73"/>
      <c r="P796" s="74"/>
      <c r="Q796" s="74"/>
      <c r="R796" s="98"/>
      <c r="S796" s="48">
        <v>0</v>
      </c>
      <c r="T796" s="48">
        <v>1</v>
      </c>
      <c r="U796" s="98"/>
      <c r="V796" s="50"/>
      <c r="W796" s="50"/>
      <c r="X796" s="50"/>
      <c r="Y796" s="50"/>
      <c r="Z796" s="49"/>
      <c r="AA796" s="69">
        <v>796</v>
      </c>
      <c r="AB7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96" s="70"/>
      <c r="AD796" s="86">
        <v>162</v>
      </c>
      <c r="AE796" s="86">
        <v>60</v>
      </c>
      <c r="AF796" s="86">
        <v>4591</v>
      </c>
      <c r="AG796" s="86">
        <v>5399</v>
      </c>
      <c r="AH796" s="86"/>
      <c r="AI796" s="86" t="s">
        <v>7537</v>
      </c>
      <c r="AJ796" s="86"/>
      <c r="AK796" s="86"/>
      <c r="AL796" s="86"/>
      <c r="AM796" s="89">
        <v>43740.524699074071</v>
      </c>
      <c r="AN796" s="86" t="s">
        <v>10559</v>
      </c>
      <c r="AO796" s="93" t="s">
        <v>11353</v>
      </c>
      <c r="AP796" s="86" t="s">
        <v>66</v>
      </c>
      <c r="AQ796" s="48">
        <v>0</v>
      </c>
      <c r="AR796" s="49">
        <v>0</v>
      </c>
      <c r="AS796" s="48">
        <v>0</v>
      </c>
      <c r="AT796" s="49">
        <v>0</v>
      </c>
      <c r="AU796" s="48">
        <v>0</v>
      </c>
      <c r="AV796" s="49">
        <v>0</v>
      </c>
      <c r="AW796" s="48">
        <v>44</v>
      </c>
      <c r="AX796" s="49">
        <v>100</v>
      </c>
      <c r="AY796" s="48">
        <v>44</v>
      </c>
      <c r="AZ796" s="2"/>
      <c r="BA796" s="3"/>
      <c r="BB796" s="3"/>
      <c r="BC796" s="3"/>
      <c r="BD796" s="3"/>
    </row>
    <row r="797" spans="1:56" x14ac:dyDescent="0.25">
      <c r="A797" s="62" t="s">
        <v>647</v>
      </c>
      <c r="B797" s="63"/>
      <c r="C797" s="63"/>
      <c r="D797" s="64"/>
      <c r="E797" s="66"/>
      <c r="F797" s="109" t="s">
        <v>9701</v>
      </c>
      <c r="G797" s="63"/>
      <c r="H797" s="67"/>
      <c r="I797" s="68"/>
      <c r="J797" s="68"/>
      <c r="K797" s="67" t="s">
        <v>13074</v>
      </c>
      <c r="L797" s="71"/>
      <c r="M797" s="72">
        <v>4620.59423828125</v>
      </c>
      <c r="N797" s="72">
        <v>7284.53955078125</v>
      </c>
      <c r="O797" s="73"/>
      <c r="P797" s="74"/>
      <c r="Q797" s="74"/>
      <c r="R797" s="98"/>
      <c r="S797" s="48">
        <v>0</v>
      </c>
      <c r="T797" s="48">
        <v>2</v>
      </c>
      <c r="U797" s="98"/>
      <c r="V797" s="50"/>
      <c r="W797" s="50"/>
      <c r="X797" s="50"/>
      <c r="Y797" s="50"/>
      <c r="Z797" s="49"/>
      <c r="AA797" s="69">
        <v>797</v>
      </c>
      <c r="AB7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97" s="70"/>
      <c r="AD797" s="86">
        <v>1095</v>
      </c>
      <c r="AE797" s="86">
        <v>1058</v>
      </c>
      <c r="AF797" s="86">
        <v>219</v>
      </c>
      <c r="AG797" s="86">
        <v>1627</v>
      </c>
      <c r="AH797" s="86"/>
      <c r="AI797" s="86" t="s">
        <v>7538</v>
      </c>
      <c r="AJ797" s="86" t="s">
        <v>8204</v>
      </c>
      <c r="AK797" s="86"/>
      <c r="AL797" s="86"/>
      <c r="AM797" s="89">
        <v>43897.350659722222</v>
      </c>
      <c r="AN797" s="86" t="s">
        <v>10559</v>
      </c>
      <c r="AO797" s="93" t="s">
        <v>11354</v>
      </c>
      <c r="AP797" s="86" t="s">
        <v>66</v>
      </c>
      <c r="AQ797" s="48">
        <v>0</v>
      </c>
      <c r="AR797" s="49">
        <v>0</v>
      </c>
      <c r="AS797" s="48">
        <v>0</v>
      </c>
      <c r="AT797" s="49">
        <v>0</v>
      </c>
      <c r="AU797" s="48">
        <v>0</v>
      </c>
      <c r="AV797" s="49">
        <v>0</v>
      </c>
      <c r="AW797" s="48">
        <v>42</v>
      </c>
      <c r="AX797" s="49">
        <v>100</v>
      </c>
      <c r="AY797" s="48">
        <v>42</v>
      </c>
      <c r="AZ797" s="2"/>
      <c r="BA797" s="3"/>
      <c r="BB797" s="3"/>
      <c r="BC797" s="3"/>
      <c r="BD797" s="3"/>
    </row>
    <row r="798" spans="1:56" x14ac:dyDescent="0.25">
      <c r="A798" s="62" t="s">
        <v>648</v>
      </c>
      <c r="B798" s="63"/>
      <c r="C798" s="63"/>
      <c r="D798" s="64"/>
      <c r="E798" s="66"/>
      <c r="F798" s="109" t="s">
        <v>9702</v>
      </c>
      <c r="G798" s="63"/>
      <c r="H798" s="67"/>
      <c r="I798" s="68"/>
      <c r="J798" s="68"/>
      <c r="K798" s="67" t="s">
        <v>13075</v>
      </c>
      <c r="L798" s="71"/>
      <c r="M798" s="72">
        <v>5238.86767578125</v>
      </c>
      <c r="N798" s="72">
        <v>4532.5400390625</v>
      </c>
      <c r="O798" s="73"/>
      <c r="P798" s="74"/>
      <c r="Q798" s="74"/>
      <c r="R798" s="98"/>
      <c r="S798" s="48">
        <v>0</v>
      </c>
      <c r="T798" s="48">
        <v>1</v>
      </c>
      <c r="U798" s="98"/>
      <c r="V798" s="50"/>
      <c r="W798" s="50"/>
      <c r="X798" s="50"/>
      <c r="Y798" s="50"/>
      <c r="Z798" s="49"/>
      <c r="AA798" s="69">
        <v>798</v>
      </c>
      <c r="AB7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98" s="70"/>
      <c r="AD798" s="86">
        <v>718</v>
      </c>
      <c r="AE798" s="86">
        <v>230</v>
      </c>
      <c r="AF798" s="86">
        <v>29432</v>
      </c>
      <c r="AG798" s="86">
        <v>28704</v>
      </c>
      <c r="AH798" s="86"/>
      <c r="AI798" s="86" t="s">
        <v>7539</v>
      </c>
      <c r="AJ798" s="86" t="s">
        <v>8468</v>
      </c>
      <c r="AK798" s="86"/>
      <c r="AL798" s="86"/>
      <c r="AM798" s="89">
        <v>43114.038703703707</v>
      </c>
      <c r="AN798" s="86" t="s">
        <v>10559</v>
      </c>
      <c r="AO798" s="93" t="s">
        <v>11355</v>
      </c>
      <c r="AP798" s="86" t="s">
        <v>66</v>
      </c>
      <c r="AQ798" s="48">
        <v>0</v>
      </c>
      <c r="AR798" s="49">
        <v>0</v>
      </c>
      <c r="AS798" s="48">
        <v>0</v>
      </c>
      <c r="AT798" s="49">
        <v>0</v>
      </c>
      <c r="AU798" s="48">
        <v>0</v>
      </c>
      <c r="AV798" s="49">
        <v>0</v>
      </c>
      <c r="AW798" s="48">
        <v>16</v>
      </c>
      <c r="AX798" s="49">
        <v>100</v>
      </c>
      <c r="AY798" s="48">
        <v>16</v>
      </c>
      <c r="AZ798" s="2"/>
      <c r="BA798" s="3"/>
      <c r="BB798" s="3"/>
      <c r="BC798" s="3"/>
      <c r="BD798" s="3"/>
    </row>
    <row r="799" spans="1:56" x14ac:dyDescent="0.25">
      <c r="A799" s="62" t="s">
        <v>649</v>
      </c>
      <c r="B799" s="63"/>
      <c r="C799" s="63"/>
      <c r="D799" s="64"/>
      <c r="E799" s="66"/>
      <c r="F799" s="109" t="s">
        <v>9703</v>
      </c>
      <c r="G799" s="63"/>
      <c r="H799" s="67"/>
      <c r="I799" s="68"/>
      <c r="J799" s="68"/>
      <c r="K799" s="67" t="s">
        <v>13076</v>
      </c>
      <c r="L799" s="71"/>
      <c r="M799" s="72">
        <v>4832.04443359375</v>
      </c>
      <c r="N799" s="72">
        <v>5174.1455078125</v>
      </c>
      <c r="O799" s="73"/>
      <c r="P799" s="74"/>
      <c r="Q799" s="74"/>
      <c r="R799" s="98"/>
      <c r="S799" s="48">
        <v>0</v>
      </c>
      <c r="T799" s="48">
        <v>1</v>
      </c>
      <c r="U799" s="98"/>
      <c r="V799" s="50"/>
      <c r="W799" s="50"/>
      <c r="X799" s="50"/>
      <c r="Y799" s="50"/>
      <c r="Z799" s="49"/>
      <c r="AA799" s="69">
        <v>799</v>
      </c>
      <c r="AB7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799" s="70"/>
      <c r="AD799" s="86">
        <v>352</v>
      </c>
      <c r="AE799" s="86">
        <v>85</v>
      </c>
      <c r="AF799" s="86">
        <v>15396</v>
      </c>
      <c r="AG799" s="86">
        <v>30574</v>
      </c>
      <c r="AH799" s="86"/>
      <c r="AI799" s="86"/>
      <c r="AJ799" s="86"/>
      <c r="AK799" s="86"/>
      <c r="AL799" s="86"/>
      <c r="AM799" s="89">
        <v>43009.221099537041</v>
      </c>
      <c r="AN799" s="86" t="s">
        <v>10559</v>
      </c>
      <c r="AO799" s="93" t="s">
        <v>11356</v>
      </c>
      <c r="AP799" s="86" t="s">
        <v>66</v>
      </c>
      <c r="AQ799" s="48">
        <v>0</v>
      </c>
      <c r="AR799" s="49">
        <v>0</v>
      </c>
      <c r="AS799" s="48">
        <v>0</v>
      </c>
      <c r="AT799" s="49">
        <v>0</v>
      </c>
      <c r="AU799" s="48">
        <v>0</v>
      </c>
      <c r="AV799" s="49">
        <v>0</v>
      </c>
      <c r="AW799" s="48">
        <v>44</v>
      </c>
      <c r="AX799" s="49">
        <v>100</v>
      </c>
      <c r="AY799" s="48">
        <v>44</v>
      </c>
      <c r="AZ799" s="2"/>
      <c r="BA799" s="3"/>
      <c r="BB799" s="3"/>
      <c r="BC799" s="3"/>
      <c r="BD799" s="3"/>
    </row>
    <row r="800" spans="1:56" x14ac:dyDescent="0.25">
      <c r="A800" s="62" t="s">
        <v>650</v>
      </c>
      <c r="B800" s="63"/>
      <c r="C800" s="63"/>
      <c r="D800" s="64"/>
      <c r="E800" s="66"/>
      <c r="F800" s="109" t="s">
        <v>9704</v>
      </c>
      <c r="G800" s="63"/>
      <c r="H800" s="67"/>
      <c r="I800" s="68"/>
      <c r="J800" s="68"/>
      <c r="K800" s="67" t="s">
        <v>13077</v>
      </c>
      <c r="L800" s="71"/>
      <c r="M800" s="72">
        <v>5926.2861328125</v>
      </c>
      <c r="N800" s="72">
        <v>4547.185546875</v>
      </c>
      <c r="O800" s="73"/>
      <c r="P800" s="74"/>
      <c r="Q800" s="74"/>
      <c r="R800" s="98"/>
      <c r="S800" s="48">
        <v>0</v>
      </c>
      <c r="T800" s="48">
        <v>1</v>
      </c>
      <c r="U800" s="98"/>
      <c r="V800" s="50"/>
      <c r="W800" s="50"/>
      <c r="X800" s="50"/>
      <c r="Y800" s="50"/>
      <c r="Z800" s="49"/>
      <c r="AA800" s="69">
        <v>800</v>
      </c>
      <c r="AB8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00" s="70"/>
      <c r="AD800" s="86">
        <v>1267</v>
      </c>
      <c r="AE800" s="86">
        <v>509</v>
      </c>
      <c r="AF800" s="86">
        <v>5093</v>
      </c>
      <c r="AG800" s="86">
        <v>4562</v>
      </c>
      <c r="AH800" s="86"/>
      <c r="AI800" s="86" t="s">
        <v>7540</v>
      </c>
      <c r="AJ800" s="86" t="s">
        <v>8469</v>
      </c>
      <c r="AK800" s="93" t="s">
        <v>8831</v>
      </c>
      <c r="AL800" s="86"/>
      <c r="AM800" s="89">
        <v>43954.667210648149</v>
      </c>
      <c r="AN800" s="86" t="s">
        <v>10559</v>
      </c>
      <c r="AO800" s="93" t="s">
        <v>11357</v>
      </c>
      <c r="AP800" s="86" t="s">
        <v>66</v>
      </c>
      <c r="AQ800" s="48">
        <v>0</v>
      </c>
      <c r="AR800" s="49">
        <v>0</v>
      </c>
      <c r="AS800" s="48">
        <v>0</v>
      </c>
      <c r="AT800" s="49">
        <v>0</v>
      </c>
      <c r="AU800" s="48">
        <v>0</v>
      </c>
      <c r="AV800" s="49">
        <v>0</v>
      </c>
      <c r="AW800" s="48">
        <v>26</v>
      </c>
      <c r="AX800" s="49">
        <v>100</v>
      </c>
      <c r="AY800" s="48">
        <v>26</v>
      </c>
      <c r="AZ800" s="2"/>
      <c r="BA800" s="3"/>
      <c r="BB800" s="3"/>
      <c r="BC800" s="3"/>
      <c r="BD800" s="3"/>
    </row>
    <row r="801" spans="1:56" x14ac:dyDescent="0.25">
      <c r="A801" s="62" t="s">
        <v>651</v>
      </c>
      <c r="B801" s="63"/>
      <c r="C801" s="63"/>
      <c r="D801" s="64"/>
      <c r="E801" s="66"/>
      <c r="F801" s="109" t="s">
        <v>9705</v>
      </c>
      <c r="G801" s="63"/>
      <c r="H801" s="67"/>
      <c r="I801" s="68"/>
      <c r="J801" s="68"/>
      <c r="K801" s="67" t="s">
        <v>13078</v>
      </c>
      <c r="L801" s="71"/>
      <c r="M801" s="72">
        <v>6912.1748046875</v>
      </c>
      <c r="N801" s="72">
        <v>3300.479736328125</v>
      </c>
      <c r="O801" s="73"/>
      <c r="P801" s="74"/>
      <c r="Q801" s="74"/>
      <c r="R801" s="98"/>
      <c r="S801" s="48">
        <v>0</v>
      </c>
      <c r="T801" s="48">
        <v>1</v>
      </c>
      <c r="U801" s="98"/>
      <c r="V801" s="50"/>
      <c r="W801" s="50"/>
      <c r="X801" s="50"/>
      <c r="Y801" s="50"/>
      <c r="Z801" s="49"/>
      <c r="AA801" s="69">
        <v>801</v>
      </c>
      <c r="AB8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01" s="70"/>
      <c r="AD801" s="86">
        <v>1386</v>
      </c>
      <c r="AE801" s="86">
        <v>1129</v>
      </c>
      <c r="AF801" s="86">
        <v>4185</v>
      </c>
      <c r="AG801" s="86">
        <v>4850</v>
      </c>
      <c r="AH801" s="86"/>
      <c r="AI801" s="86" t="s">
        <v>7541</v>
      </c>
      <c r="AJ801" s="86"/>
      <c r="AK801" s="86"/>
      <c r="AL801" s="86"/>
      <c r="AM801" s="89">
        <v>44045.42019675926</v>
      </c>
      <c r="AN801" s="86" t="s">
        <v>10559</v>
      </c>
      <c r="AO801" s="93" t="s">
        <v>11358</v>
      </c>
      <c r="AP801" s="86" t="s">
        <v>66</v>
      </c>
      <c r="AQ801" s="48">
        <v>0</v>
      </c>
      <c r="AR801" s="49">
        <v>0</v>
      </c>
      <c r="AS801" s="48">
        <v>0</v>
      </c>
      <c r="AT801" s="49">
        <v>0</v>
      </c>
      <c r="AU801" s="48">
        <v>0</v>
      </c>
      <c r="AV801" s="49">
        <v>0</v>
      </c>
      <c r="AW801" s="48">
        <v>28</v>
      </c>
      <c r="AX801" s="49">
        <v>100</v>
      </c>
      <c r="AY801" s="48">
        <v>28</v>
      </c>
      <c r="AZ801" s="2"/>
      <c r="BA801" s="3"/>
      <c r="BB801" s="3"/>
      <c r="BC801" s="3"/>
      <c r="BD801" s="3"/>
    </row>
    <row r="802" spans="1:56" x14ac:dyDescent="0.25">
      <c r="A802" s="62" t="s">
        <v>652</v>
      </c>
      <c r="B802" s="63"/>
      <c r="C802" s="63"/>
      <c r="D802" s="64"/>
      <c r="E802" s="66"/>
      <c r="F802" s="109" t="s">
        <v>9706</v>
      </c>
      <c r="G802" s="63"/>
      <c r="H802" s="67"/>
      <c r="I802" s="68"/>
      <c r="J802" s="68"/>
      <c r="K802" s="67" t="s">
        <v>13079</v>
      </c>
      <c r="L802" s="71"/>
      <c r="M802" s="72">
        <v>5563.03759765625</v>
      </c>
      <c r="N802" s="72">
        <v>4982.39892578125</v>
      </c>
      <c r="O802" s="73"/>
      <c r="P802" s="74"/>
      <c r="Q802" s="74"/>
      <c r="R802" s="98"/>
      <c r="S802" s="48">
        <v>1</v>
      </c>
      <c r="T802" s="48">
        <v>1</v>
      </c>
      <c r="U802" s="98"/>
      <c r="V802" s="50"/>
      <c r="W802" s="50"/>
      <c r="X802" s="50"/>
      <c r="Y802" s="50"/>
      <c r="Z802" s="49"/>
      <c r="AA802" s="69">
        <v>802</v>
      </c>
      <c r="AB8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02" s="70"/>
      <c r="AD802" s="86">
        <v>271</v>
      </c>
      <c r="AE802" s="86">
        <v>158</v>
      </c>
      <c r="AF802" s="86">
        <v>10776</v>
      </c>
      <c r="AG802" s="86">
        <v>32219</v>
      </c>
      <c r="AH802" s="86"/>
      <c r="AI802" s="86" t="s">
        <v>7542</v>
      </c>
      <c r="AJ802" s="86" t="s">
        <v>8296</v>
      </c>
      <c r="AK802" s="86"/>
      <c r="AL802" s="86"/>
      <c r="AM802" s="89">
        <v>40292.513425925928</v>
      </c>
      <c r="AN802" s="86" t="s">
        <v>10559</v>
      </c>
      <c r="AO802" s="93" t="s">
        <v>11359</v>
      </c>
      <c r="AP802" s="86" t="s">
        <v>66</v>
      </c>
      <c r="AQ802" s="48">
        <v>0</v>
      </c>
      <c r="AR802" s="49">
        <v>0</v>
      </c>
      <c r="AS802" s="48">
        <v>0</v>
      </c>
      <c r="AT802" s="49">
        <v>0</v>
      </c>
      <c r="AU802" s="48">
        <v>0</v>
      </c>
      <c r="AV802" s="49">
        <v>0</v>
      </c>
      <c r="AW802" s="48">
        <v>24</v>
      </c>
      <c r="AX802" s="49">
        <v>100</v>
      </c>
      <c r="AY802" s="48">
        <v>24</v>
      </c>
      <c r="AZ802" s="2"/>
      <c r="BA802" s="3"/>
      <c r="BB802" s="3"/>
      <c r="BC802" s="3"/>
      <c r="BD802" s="3"/>
    </row>
    <row r="803" spans="1:56" x14ac:dyDescent="0.25">
      <c r="A803" s="62" t="s">
        <v>653</v>
      </c>
      <c r="B803" s="63"/>
      <c r="C803" s="63"/>
      <c r="D803" s="64"/>
      <c r="E803" s="66"/>
      <c r="F803" s="109" t="s">
        <v>9707</v>
      </c>
      <c r="G803" s="63"/>
      <c r="H803" s="67"/>
      <c r="I803" s="68"/>
      <c r="J803" s="68"/>
      <c r="K803" s="67" t="s">
        <v>13080</v>
      </c>
      <c r="L803" s="71"/>
      <c r="M803" s="72">
        <v>5214.21728515625</v>
      </c>
      <c r="N803" s="72">
        <v>5259.17578125</v>
      </c>
      <c r="O803" s="73"/>
      <c r="P803" s="74"/>
      <c r="Q803" s="74"/>
      <c r="R803" s="98"/>
      <c r="S803" s="48">
        <v>0</v>
      </c>
      <c r="T803" s="48">
        <v>1</v>
      </c>
      <c r="U803" s="98"/>
      <c r="V803" s="50"/>
      <c r="W803" s="50"/>
      <c r="X803" s="50"/>
      <c r="Y803" s="50"/>
      <c r="Z803" s="49"/>
      <c r="AA803" s="69">
        <v>803</v>
      </c>
      <c r="AB8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03" s="70"/>
      <c r="AD803" s="86">
        <v>144</v>
      </c>
      <c r="AE803" s="86">
        <v>277</v>
      </c>
      <c r="AF803" s="86">
        <v>43549</v>
      </c>
      <c r="AG803" s="86">
        <v>21348</v>
      </c>
      <c r="AH803" s="86"/>
      <c r="AI803" s="86" t="s">
        <v>7543</v>
      </c>
      <c r="AJ803" s="86"/>
      <c r="AK803" s="86"/>
      <c r="AL803" s="86"/>
      <c r="AM803" s="89">
        <v>43831.562060185184</v>
      </c>
      <c r="AN803" s="86" t="s">
        <v>10559</v>
      </c>
      <c r="AO803" s="93" t="s">
        <v>11360</v>
      </c>
      <c r="AP803" s="86" t="s">
        <v>66</v>
      </c>
      <c r="AQ803" s="48">
        <v>0</v>
      </c>
      <c r="AR803" s="49">
        <v>0</v>
      </c>
      <c r="AS803" s="48">
        <v>0</v>
      </c>
      <c r="AT803" s="49">
        <v>0</v>
      </c>
      <c r="AU803" s="48">
        <v>0</v>
      </c>
      <c r="AV803" s="49">
        <v>0</v>
      </c>
      <c r="AW803" s="48">
        <v>16</v>
      </c>
      <c r="AX803" s="49">
        <v>100</v>
      </c>
      <c r="AY803" s="48">
        <v>16</v>
      </c>
      <c r="AZ803" s="2"/>
      <c r="BA803" s="3"/>
      <c r="BB803" s="3"/>
      <c r="BC803" s="3"/>
      <c r="BD803" s="3"/>
    </row>
    <row r="804" spans="1:56" x14ac:dyDescent="0.25">
      <c r="A804" s="62" t="s">
        <v>654</v>
      </c>
      <c r="B804" s="63"/>
      <c r="C804" s="63"/>
      <c r="D804" s="64"/>
      <c r="E804" s="66"/>
      <c r="F804" s="109" t="s">
        <v>9708</v>
      </c>
      <c r="G804" s="63"/>
      <c r="H804" s="67"/>
      <c r="I804" s="68"/>
      <c r="J804" s="68"/>
      <c r="K804" s="67" t="s">
        <v>13081</v>
      </c>
      <c r="L804" s="71"/>
      <c r="M804" s="72">
        <v>3402.612548828125</v>
      </c>
      <c r="N804" s="72">
        <v>6089.70361328125</v>
      </c>
      <c r="O804" s="73"/>
      <c r="P804" s="74"/>
      <c r="Q804" s="74"/>
      <c r="R804" s="98"/>
      <c r="S804" s="48">
        <v>0</v>
      </c>
      <c r="T804" s="48">
        <v>4</v>
      </c>
      <c r="U804" s="98"/>
      <c r="V804" s="50"/>
      <c r="W804" s="50"/>
      <c r="X804" s="50"/>
      <c r="Y804" s="50"/>
      <c r="Z804" s="49"/>
      <c r="AA804" s="69">
        <v>804</v>
      </c>
      <c r="AB8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04" s="70"/>
      <c r="AD804" s="86">
        <v>58</v>
      </c>
      <c r="AE804" s="86">
        <v>1</v>
      </c>
      <c r="AF804" s="86">
        <v>122</v>
      </c>
      <c r="AG804" s="86">
        <v>53</v>
      </c>
      <c r="AH804" s="86"/>
      <c r="AI804" s="86"/>
      <c r="AJ804" s="86" t="s">
        <v>8202</v>
      </c>
      <c r="AK804" s="86"/>
      <c r="AL804" s="86"/>
      <c r="AM804" s="89">
        <v>43512.672337962962</v>
      </c>
      <c r="AN804" s="86" t="s">
        <v>10559</v>
      </c>
      <c r="AO804" s="93" t="s">
        <v>11361</v>
      </c>
      <c r="AP804" s="86" t="s">
        <v>66</v>
      </c>
      <c r="AQ804" s="48">
        <v>0</v>
      </c>
      <c r="AR804" s="49">
        <v>0</v>
      </c>
      <c r="AS804" s="48">
        <v>0</v>
      </c>
      <c r="AT804" s="49">
        <v>0</v>
      </c>
      <c r="AU804" s="48">
        <v>0</v>
      </c>
      <c r="AV804" s="49">
        <v>0</v>
      </c>
      <c r="AW804" s="48">
        <v>202</v>
      </c>
      <c r="AX804" s="49">
        <v>100</v>
      </c>
      <c r="AY804" s="48">
        <v>202</v>
      </c>
      <c r="AZ804" s="2"/>
      <c r="BA804" s="3"/>
      <c r="BB804" s="3"/>
      <c r="BC804" s="3"/>
      <c r="BD804" s="3"/>
    </row>
    <row r="805" spans="1:56" x14ac:dyDescent="0.25">
      <c r="A805" s="62" t="s">
        <v>655</v>
      </c>
      <c r="B805" s="63"/>
      <c r="C805" s="63"/>
      <c r="D805" s="64"/>
      <c r="E805" s="66"/>
      <c r="F805" s="109" t="s">
        <v>9709</v>
      </c>
      <c r="G805" s="63"/>
      <c r="H805" s="67"/>
      <c r="I805" s="68"/>
      <c r="J805" s="68"/>
      <c r="K805" s="67" t="s">
        <v>13082</v>
      </c>
      <c r="L805" s="71"/>
      <c r="M805" s="72">
        <v>7656.78125</v>
      </c>
      <c r="N805" s="72">
        <v>3875.744873046875</v>
      </c>
      <c r="O805" s="73"/>
      <c r="P805" s="74"/>
      <c r="Q805" s="74"/>
      <c r="R805" s="98"/>
      <c r="S805" s="48">
        <v>0</v>
      </c>
      <c r="T805" s="48">
        <v>4</v>
      </c>
      <c r="U805" s="98"/>
      <c r="V805" s="50"/>
      <c r="W805" s="50"/>
      <c r="X805" s="50"/>
      <c r="Y805" s="50"/>
      <c r="Z805" s="49"/>
      <c r="AA805" s="69">
        <v>805</v>
      </c>
      <c r="AB8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05" s="70"/>
      <c r="AD805" s="86">
        <v>20</v>
      </c>
      <c r="AE805" s="86">
        <v>15</v>
      </c>
      <c r="AF805" s="86">
        <v>536</v>
      </c>
      <c r="AG805" s="86">
        <v>1</v>
      </c>
      <c r="AH805" s="86"/>
      <c r="AI805" s="86" t="s">
        <v>7544</v>
      </c>
      <c r="AJ805" s="86"/>
      <c r="AK805" s="86"/>
      <c r="AL805" s="86"/>
      <c r="AM805" s="89">
        <v>44081.17015046296</v>
      </c>
      <c r="AN805" s="86" t="s">
        <v>10559</v>
      </c>
      <c r="AO805" s="93" t="s">
        <v>11362</v>
      </c>
      <c r="AP805" s="86" t="s">
        <v>66</v>
      </c>
      <c r="AQ805" s="48">
        <v>0</v>
      </c>
      <c r="AR805" s="49">
        <v>0</v>
      </c>
      <c r="AS805" s="48">
        <v>0</v>
      </c>
      <c r="AT805" s="49">
        <v>0</v>
      </c>
      <c r="AU805" s="48">
        <v>0</v>
      </c>
      <c r="AV805" s="49">
        <v>0</v>
      </c>
      <c r="AW805" s="48">
        <v>24</v>
      </c>
      <c r="AX805" s="49">
        <v>100</v>
      </c>
      <c r="AY805" s="48">
        <v>24</v>
      </c>
      <c r="AZ805" s="2"/>
      <c r="BA805" s="3"/>
      <c r="BB805" s="3"/>
      <c r="BC805" s="3"/>
      <c r="BD805" s="3"/>
    </row>
    <row r="806" spans="1:56" x14ac:dyDescent="0.25">
      <c r="A806" s="62" t="s">
        <v>656</v>
      </c>
      <c r="B806" s="63"/>
      <c r="C806" s="63"/>
      <c r="D806" s="64"/>
      <c r="E806" s="66"/>
      <c r="F806" s="109" t="s">
        <v>9710</v>
      </c>
      <c r="G806" s="63"/>
      <c r="H806" s="67"/>
      <c r="I806" s="68"/>
      <c r="J806" s="68"/>
      <c r="K806" s="67" t="s">
        <v>13083</v>
      </c>
      <c r="L806" s="71"/>
      <c r="M806" s="72">
        <v>4651.25390625</v>
      </c>
      <c r="N806" s="72">
        <v>4389.31103515625</v>
      </c>
      <c r="O806" s="73"/>
      <c r="P806" s="74"/>
      <c r="Q806" s="74"/>
      <c r="R806" s="98"/>
      <c r="S806" s="48">
        <v>0</v>
      </c>
      <c r="T806" s="48">
        <v>11</v>
      </c>
      <c r="U806" s="98"/>
      <c r="V806" s="50"/>
      <c r="W806" s="50"/>
      <c r="X806" s="50"/>
      <c r="Y806" s="50"/>
      <c r="Z806" s="49"/>
      <c r="AA806" s="69">
        <v>806</v>
      </c>
      <c r="AB8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06" s="70"/>
      <c r="AD806" s="86">
        <v>56</v>
      </c>
      <c r="AE806" s="86">
        <v>53</v>
      </c>
      <c r="AF806" s="86">
        <v>3576</v>
      </c>
      <c r="AG806" s="86">
        <v>3547</v>
      </c>
      <c r="AH806" s="86"/>
      <c r="AI806" s="86"/>
      <c r="AJ806" s="86"/>
      <c r="AK806" s="86"/>
      <c r="AL806" s="86"/>
      <c r="AM806" s="89">
        <v>44015.324189814812</v>
      </c>
      <c r="AN806" s="86" t="s">
        <v>10559</v>
      </c>
      <c r="AO806" s="93" t="s">
        <v>11363</v>
      </c>
      <c r="AP806" s="86" t="s">
        <v>66</v>
      </c>
      <c r="AQ806" s="48">
        <v>0</v>
      </c>
      <c r="AR806" s="49">
        <v>0</v>
      </c>
      <c r="AS806" s="48">
        <v>0</v>
      </c>
      <c r="AT806" s="49">
        <v>0</v>
      </c>
      <c r="AU806" s="48">
        <v>0</v>
      </c>
      <c r="AV806" s="49">
        <v>0</v>
      </c>
      <c r="AW806" s="48">
        <v>361</v>
      </c>
      <c r="AX806" s="49">
        <v>100</v>
      </c>
      <c r="AY806" s="48">
        <v>361</v>
      </c>
      <c r="AZ806" s="2"/>
      <c r="BA806" s="3"/>
      <c r="BB806" s="3"/>
      <c r="BC806" s="3"/>
      <c r="BD806" s="3"/>
    </row>
    <row r="807" spans="1:56" x14ac:dyDescent="0.25">
      <c r="A807" s="62" t="s">
        <v>1663</v>
      </c>
      <c r="B807" s="63"/>
      <c r="C807" s="63"/>
      <c r="D807" s="64"/>
      <c r="E807" s="66"/>
      <c r="F807" s="109" t="s">
        <v>9711</v>
      </c>
      <c r="G807" s="63"/>
      <c r="H807" s="67"/>
      <c r="I807" s="68"/>
      <c r="J807" s="68"/>
      <c r="K807" s="67" t="s">
        <v>13084</v>
      </c>
      <c r="L807" s="71"/>
      <c r="M807" s="72">
        <v>4849.423828125</v>
      </c>
      <c r="N807" s="72">
        <v>3576.4375</v>
      </c>
      <c r="O807" s="73"/>
      <c r="P807" s="74"/>
      <c r="Q807" s="74"/>
      <c r="R807" s="98"/>
      <c r="S807" s="48">
        <v>1</v>
      </c>
      <c r="T807" s="48">
        <v>0</v>
      </c>
      <c r="U807" s="98"/>
      <c r="V807" s="50"/>
      <c r="W807" s="50"/>
      <c r="X807" s="50"/>
      <c r="Y807" s="50"/>
      <c r="Z807" s="49"/>
      <c r="AA807" s="69">
        <v>807</v>
      </c>
      <c r="AB8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07" s="70"/>
      <c r="AD807" s="86">
        <v>1593</v>
      </c>
      <c r="AE807" s="86">
        <v>1568</v>
      </c>
      <c r="AF807" s="86">
        <v>5147</v>
      </c>
      <c r="AG807" s="86">
        <v>604</v>
      </c>
      <c r="AH807" s="86"/>
      <c r="AI807" s="86" t="s">
        <v>7545</v>
      </c>
      <c r="AJ807" s="86" t="s">
        <v>8204</v>
      </c>
      <c r="AK807" s="86"/>
      <c r="AL807" s="86"/>
      <c r="AM807" s="89">
        <v>43690.23841435185</v>
      </c>
      <c r="AN807" s="86" t="s">
        <v>10559</v>
      </c>
      <c r="AO807" s="93" t="s">
        <v>11364</v>
      </c>
      <c r="AP807" s="86" t="s">
        <v>65</v>
      </c>
      <c r="AQ807" s="48"/>
      <c r="AR807" s="49"/>
      <c r="AS807" s="48"/>
      <c r="AT807" s="49"/>
      <c r="AU807" s="48"/>
      <c r="AV807" s="49"/>
      <c r="AW807" s="48"/>
      <c r="AX807" s="49"/>
      <c r="AY807" s="48"/>
      <c r="AZ807" s="2"/>
      <c r="BA807" s="3"/>
      <c r="BB807" s="3"/>
      <c r="BC807" s="3"/>
      <c r="BD807" s="3"/>
    </row>
    <row r="808" spans="1:56" x14ac:dyDescent="0.25">
      <c r="A808" s="62" t="s">
        <v>1664</v>
      </c>
      <c r="B808" s="63"/>
      <c r="C808" s="63"/>
      <c r="D808" s="64"/>
      <c r="E808" s="66"/>
      <c r="F808" s="109" t="s">
        <v>9712</v>
      </c>
      <c r="G808" s="63"/>
      <c r="H808" s="67"/>
      <c r="I808" s="68"/>
      <c r="J808" s="68"/>
      <c r="K808" s="67" t="s">
        <v>13085</v>
      </c>
      <c r="L808" s="71"/>
      <c r="M808" s="72">
        <v>4689.69189453125</v>
      </c>
      <c r="N808" s="72">
        <v>3514.27685546875</v>
      </c>
      <c r="O808" s="73"/>
      <c r="P808" s="74"/>
      <c r="Q808" s="74"/>
      <c r="R808" s="98"/>
      <c r="S808" s="48">
        <v>1</v>
      </c>
      <c r="T808" s="48">
        <v>0</v>
      </c>
      <c r="U808" s="98"/>
      <c r="V808" s="50"/>
      <c r="W808" s="50"/>
      <c r="X808" s="50"/>
      <c r="Y808" s="50"/>
      <c r="Z808" s="49"/>
      <c r="AA808" s="69">
        <v>808</v>
      </c>
      <c r="AB8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08" s="70"/>
      <c r="AD808" s="86">
        <v>540</v>
      </c>
      <c r="AE808" s="86">
        <v>387</v>
      </c>
      <c r="AF808" s="86">
        <v>109</v>
      </c>
      <c r="AG808" s="86">
        <v>89</v>
      </c>
      <c r="AH808" s="86"/>
      <c r="AI808" s="86" t="s">
        <v>7546</v>
      </c>
      <c r="AJ808" s="86" t="s">
        <v>8470</v>
      </c>
      <c r="AK808" s="86"/>
      <c r="AL808" s="86"/>
      <c r="AM808" s="89">
        <v>44055.750914351855</v>
      </c>
      <c r="AN808" s="86" t="s">
        <v>10559</v>
      </c>
      <c r="AO808" s="93" t="s">
        <v>11365</v>
      </c>
      <c r="AP808" s="86" t="s">
        <v>65</v>
      </c>
      <c r="AQ808" s="48"/>
      <c r="AR808" s="49"/>
      <c r="AS808" s="48"/>
      <c r="AT808" s="49"/>
      <c r="AU808" s="48"/>
      <c r="AV808" s="49"/>
      <c r="AW808" s="48"/>
      <c r="AX808" s="49"/>
      <c r="AY808" s="48"/>
      <c r="AZ808" s="2"/>
      <c r="BA808" s="3"/>
      <c r="BB808" s="3"/>
      <c r="BC808" s="3"/>
      <c r="BD808" s="3"/>
    </row>
    <row r="809" spans="1:56" x14ac:dyDescent="0.25">
      <c r="A809" s="62" t="s">
        <v>1665</v>
      </c>
      <c r="B809" s="63"/>
      <c r="C809" s="63"/>
      <c r="D809" s="64"/>
      <c r="E809" s="66"/>
      <c r="F809" s="109" t="s">
        <v>9713</v>
      </c>
      <c r="G809" s="63"/>
      <c r="H809" s="67"/>
      <c r="I809" s="68"/>
      <c r="J809" s="68"/>
      <c r="K809" s="67" t="s">
        <v>13086</v>
      </c>
      <c r="L809" s="71"/>
      <c r="M809" s="72">
        <v>4761.76806640625</v>
      </c>
      <c r="N809" s="72">
        <v>3626.254150390625</v>
      </c>
      <c r="O809" s="73"/>
      <c r="P809" s="74"/>
      <c r="Q809" s="74"/>
      <c r="R809" s="98"/>
      <c r="S809" s="48">
        <v>1</v>
      </c>
      <c r="T809" s="48">
        <v>0</v>
      </c>
      <c r="U809" s="98"/>
      <c r="V809" s="50"/>
      <c r="W809" s="50"/>
      <c r="X809" s="50"/>
      <c r="Y809" s="50"/>
      <c r="Z809" s="49"/>
      <c r="AA809" s="69">
        <v>809</v>
      </c>
      <c r="AB8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09" s="70"/>
      <c r="AD809" s="86">
        <v>27</v>
      </c>
      <c r="AE809" s="86">
        <v>32</v>
      </c>
      <c r="AF809" s="86">
        <v>450</v>
      </c>
      <c r="AG809" s="86">
        <v>148</v>
      </c>
      <c r="AH809" s="86"/>
      <c r="AI809" s="86"/>
      <c r="AJ809" s="86"/>
      <c r="AK809" s="86"/>
      <c r="AL809" s="86"/>
      <c r="AM809" s="89">
        <v>43856.750868055555</v>
      </c>
      <c r="AN809" s="86" t="s">
        <v>10559</v>
      </c>
      <c r="AO809" s="93" t="s">
        <v>11366</v>
      </c>
      <c r="AP809" s="86" t="s">
        <v>65</v>
      </c>
      <c r="AQ809" s="48"/>
      <c r="AR809" s="49"/>
      <c r="AS809" s="48"/>
      <c r="AT809" s="49"/>
      <c r="AU809" s="48"/>
      <c r="AV809" s="49"/>
      <c r="AW809" s="48"/>
      <c r="AX809" s="49"/>
      <c r="AY809" s="48"/>
      <c r="AZ809" s="2"/>
      <c r="BA809" s="3"/>
      <c r="BB809" s="3"/>
      <c r="BC809" s="3"/>
      <c r="BD809" s="3"/>
    </row>
    <row r="810" spans="1:56" x14ac:dyDescent="0.25">
      <c r="A810" s="62" t="s">
        <v>1666</v>
      </c>
      <c r="B810" s="63"/>
      <c r="C810" s="63"/>
      <c r="D810" s="64"/>
      <c r="E810" s="66"/>
      <c r="F810" s="109" t="s">
        <v>9714</v>
      </c>
      <c r="G810" s="63"/>
      <c r="H810" s="67"/>
      <c r="I810" s="68"/>
      <c r="J810" s="68"/>
      <c r="K810" s="67" t="s">
        <v>13087</v>
      </c>
      <c r="L810" s="71"/>
      <c r="M810" s="72">
        <v>4016.822021484375</v>
      </c>
      <c r="N810" s="72">
        <v>5020.263671875</v>
      </c>
      <c r="O810" s="73"/>
      <c r="P810" s="74"/>
      <c r="Q810" s="74"/>
      <c r="R810" s="98"/>
      <c r="S810" s="48">
        <v>2</v>
      </c>
      <c r="T810" s="48">
        <v>0</v>
      </c>
      <c r="U810" s="98"/>
      <c r="V810" s="50"/>
      <c r="W810" s="50"/>
      <c r="X810" s="50"/>
      <c r="Y810" s="50"/>
      <c r="Z810" s="49"/>
      <c r="AA810" s="69">
        <v>810</v>
      </c>
      <c r="AB8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10" s="70"/>
      <c r="AD810" s="86">
        <v>138</v>
      </c>
      <c r="AE810" s="86">
        <v>47</v>
      </c>
      <c r="AF810" s="86">
        <v>97</v>
      </c>
      <c r="AG810" s="86">
        <v>2494</v>
      </c>
      <c r="AH810" s="86"/>
      <c r="AI810" s="86" t="s">
        <v>7547</v>
      </c>
      <c r="AJ810" s="86" t="s">
        <v>8471</v>
      </c>
      <c r="AK810" s="86"/>
      <c r="AL810" s="86"/>
      <c r="AM810" s="89">
        <v>43750.148715277777</v>
      </c>
      <c r="AN810" s="86" t="s">
        <v>10559</v>
      </c>
      <c r="AO810" s="93" t="s">
        <v>11367</v>
      </c>
      <c r="AP810" s="86" t="s">
        <v>65</v>
      </c>
      <c r="AQ810" s="48"/>
      <c r="AR810" s="49"/>
      <c r="AS810" s="48"/>
      <c r="AT810" s="49"/>
      <c r="AU810" s="48"/>
      <c r="AV810" s="49"/>
      <c r="AW810" s="48"/>
      <c r="AX810" s="49"/>
      <c r="AY810" s="48"/>
      <c r="AZ810" s="2"/>
      <c r="BA810" s="3"/>
      <c r="BB810" s="3"/>
      <c r="BC810" s="3"/>
      <c r="BD810" s="3"/>
    </row>
    <row r="811" spans="1:56" x14ac:dyDescent="0.25">
      <c r="A811" s="62" t="s">
        <v>657</v>
      </c>
      <c r="B811" s="63"/>
      <c r="C811" s="63"/>
      <c r="D811" s="64"/>
      <c r="E811" s="66"/>
      <c r="F811" s="109" t="s">
        <v>8949</v>
      </c>
      <c r="G811" s="63"/>
      <c r="H811" s="67"/>
      <c r="I811" s="68"/>
      <c r="J811" s="68"/>
      <c r="K811" s="67" t="s">
        <v>13088</v>
      </c>
      <c r="L811" s="71"/>
      <c r="M811" s="72">
        <v>5981.771484375</v>
      </c>
      <c r="N811" s="72">
        <v>4681.4853515625</v>
      </c>
      <c r="O811" s="73"/>
      <c r="P811" s="74"/>
      <c r="Q811" s="74"/>
      <c r="R811" s="98"/>
      <c r="S811" s="48">
        <v>0</v>
      </c>
      <c r="T811" s="48">
        <v>1</v>
      </c>
      <c r="U811" s="98"/>
      <c r="V811" s="50"/>
      <c r="W811" s="50"/>
      <c r="X811" s="50"/>
      <c r="Y811" s="50"/>
      <c r="Z811" s="49"/>
      <c r="AA811" s="69">
        <v>811</v>
      </c>
      <c r="AB8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11" s="70"/>
      <c r="AD811" s="86">
        <v>17</v>
      </c>
      <c r="AE811" s="86">
        <v>1</v>
      </c>
      <c r="AF811" s="86">
        <v>58</v>
      </c>
      <c r="AG811" s="86">
        <v>25</v>
      </c>
      <c r="AH811" s="86"/>
      <c r="AI811" s="86" t="s">
        <v>7040</v>
      </c>
      <c r="AJ811" s="86"/>
      <c r="AK811" s="86"/>
      <c r="AL811" s="86"/>
      <c r="AM811" s="89">
        <v>44079.475613425922</v>
      </c>
      <c r="AN811" s="86" t="s">
        <v>10559</v>
      </c>
      <c r="AO811" s="93" t="s">
        <v>11368</v>
      </c>
      <c r="AP811" s="86" t="s">
        <v>66</v>
      </c>
      <c r="AQ811" s="48">
        <v>0</v>
      </c>
      <c r="AR811" s="49">
        <v>0</v>
      </c>
      <c r="AS811" s="48">
        <v>0</v>
      </c>
      <c r="AT811" s="49">
        <v>0</v>
      </c>
      <c r="AU811" s="48">
        <v>0</v>
      </c>
      <c r="AV811" s="49">
        <v>0</v>
      </c>
      <c r="AW811" s="48">
        <v>44</v>
      </c>
      <c r="AX811" s="49">
        <v>100</v>
      </c>
      <c r="AY811" s="48">
        <v>44</v>
      </c>
      <c r="AZ811" s="2"/>
      <c r="BA811" s="3"/>
      <c r="BB811" s="3"/>
      <c r="BC811" s="3"/>
      <c r="BD811" s="3"/>
    </row>
    <row r="812" spans="1:56" x14ac:dyDescent="0.25">
      <c r="A812" s="62" t="s">
        <v>658</v>
      </c>
      <c r="B812" s="63"/>
      <c r="C812" s="63"/>
      <c r="D812" s="64"/>
      <c r="E812" s="66"/>
      <c r="F812" s="109" t="s">
        <v>9715</v>
      </c>
      <c r="G812" s="63"/>
      <c r="H812" s="67"/>
      <c r="I812" s="68"/>
      <c r="J812" s="68"/>
      <c r="K812" s="67" t="s">
        <v>13089</v>
      </c>
      <c r="L812" s="71"/>
      <c r="M812" s="72">
        <v>3667.042236328125</v>
      </c>
      <c r="N812" s="72">
        <v>5998.57421875</v>
      </c>
      <c r="O812" s="73"/>
      <c r="P812" s="74"/>
      <c r="Q812" s="74"/>
      <c r="R812" s="98"/>
      <c r="S812" s="48">
        <v>0</v>
      </c>
      <c r="T812" s="48">
        <v>1</v>
      </c>
      <c r="U812" s="98"/>
      <c r="V812" s="50"/>
      <c r="W812" s="50"/>
      <c r="X812" s="50"/>
      <c r="Y812" s="50"/>
      <c r="Z812" s="49"/>
      <c r="AA812" s="69">
        <v>812</v>
      </c>
      <c r="AB8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12" s="70"/>
      <c r="AD812" s="86">
        <v>116</v>
      </c>
      <c r="AE812" s="86">
        <v>106</v>
      </c>
      <c r="AF812" s="86">
        <v>2182</v>
      </c>
      <c r="AG812" s="86">
        <v>5625</v>
      </c>
      <c r="AH812" s="86"/>
      <c r="AI812" s="86" t="s">
        <v>7548</v>
      </c>
      <c r="AJ812" s="86" t="s">
        <v>8472</v>
      </c>
      <c r="AK812" s="86"/>
      <c r="AL812" s="86"/>
      <c r="AM812" s="89">
        <v>43701.09175925926</v>
      </c>
      <c r="AN812" s="86" t="s">
        <v>10559</v>
      </c>
      <c r="AO812" s="93" t="s">
        <v>11369</v>
      </c>
      <c r="AP812" s="86" t="s">
        <v>66</v>
      </c>
      <c r="AQ812" s="48">
        <v>0</v>
      </c>
      <c r="AR812" s="49">
        <v>0</v>
      </c>
      <c r="AS812" s="48">
        <v>0</v>
      </c>
      <c r="AT812" s="49">
        <v>0</v>
      </c>
      <c r="AU812" s="48">
        <v>0</v>
      </c>
      <c r="AV812" s="49">
        <v>0</v>
      </c>
      <c r="AW812" s="48">
        <v>22</v>
      </c>
      <c r="AX812" s="49">
        <v>100</v>
      </c>
      <c r="AY812" s="48">
        <v>22</v>
      </c>
      <c r="AZ812" s="2"/>
      <c r="BA812" s="3"/>
      <c r="BB812" s="3"/>
      <c r="BC812" s="3"/>
      <c r="BD812" s="3"/>
    </row>
    <row r="813" spans="1:56" x14ac:dyDescent="0.25">
      <c r="A813" s="62" t="s">
        <v>659</v>
      </c>
      <c r="B813" s="63"/>
      <c r="C813" s="63"/>
      <c r="D813" s="64"/>
      <c r="E813" s="66"/>
      <c r="F813" s="109" t="s">
        <v>8949</v>
      </c>
      <c r="G813" s="63"/>
      <c r="H813" s="67"/>
      <c r="I813" s="68"/>
      <c r="J813" s="68"/>
      <c r="K813" s="67" t="s">
        <v>13090</v>
      </c>
      <c r="L813" s="71"/>
      <c r="M813" s="72">
        <v>3773.6689453125</v>
      </c>
      <c r="N813" s="72">
        <v>3678.50830078125</v>
      </c>
      <c r="O813" s="73"/>
      <c r="P813" s="74"/>
      <c r="Q813" s="74"/>
      <c r="R813" s="98"/>
      <c r="S813" s="48">
        <v>0</v>
      </c>
      <c r="T813" s="48">
        <v>1</v>
      </c>
      <c r="U813" s="98"/>
      <c r="V813" s="50"/>
      <c r="W813" s="50"/>
      <c r="X813" s="50"/>
      <c r="Y813" s="50"/>
      <c r="Z813" s="49"/>
      <c r="AA813" s="69">
        <v>813</v>
      </c>
      <c r="AB8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13" s="70"/>
      <c r="AD813" s="86">
        <v>129</v>
      </c>
      <c r="AE813" s="86">
        <v>33</v>
      </c>
      <c r="AF813" s="86">
        <v>640</v>
      </c>
      <c r="AG813" s="86">
        <v>642</v>
      </c>
      <c r="AH813" s="86"/>
      <c r="AI813" s="86"/>
      <c r="AJ813" s="86"/>
      <c r="AK813" s="86"/>
      <c r="AL813" s="86"/>
      <c r="AM813" s="89">
        <v>44066.26935185185</v>
      </c>
      <c r="AN813" s="86" t="s">
        <v>10559</v>
      </c>
      <c r="AO813" s="93" t="s">
        <v>11370</v>
      </c>
      <c r="AP813" s="86" t="s">
        <v>66</v>
      </c>
      <c r="AQ813" s="48">
        <v>0</v>
      </c>
      <c r="AR813" s="49">
        <v>0</v>
      </c>
      <c r="AS813" s="48">
        <v>0</v>
      </c>
      <c r="AT813" s="49">
        <v>0</v>
      </c>
      <c r="AU813" s="48">
        <v>0</v>
      </c>
      <c r="AV813" s="49">
        <v>0</v>
      </c>
      <c r="AW813" s="48">
        <v>47</v>
      </c>
      <c r="AX813" s="49">
        <v>100</v>
      </c>
      <c r="AY813" s="48">
        <v>47</v>
      </c>
      <c r="AZ813" s="2"/>
      <c r="BA813" s="3"/>
      <c r="BB813" s="3"/>
      <c r="BC813" s="3"/>
      <c r="BD813" s="3"/>
    </row>
    <row r="814" spans="1:56" x14ac:dyDescent="0.25">
      <c r="A814" s="62" t="s">
        <v>660</v>
      </c>
      <c r="B814" s="63"/>
      <c r="C814" s="63"/>
      <c r="D814" s="64"/>
      <c r="E814" s="66"/>
      <c r="F814" s="109" t="s">
        <v>9716</v>
      </c>
      <c r="G814" s="63"/>
      <c r="H814" s="67"/>
      <c r="I814" s="68"/>
      <c r="J814" s="68"/>
      <c r="K814" s="67" t="s">
        <v>13091</v>
      </c>
      <c r="L814" s="71"/>
      <c r="M814" s="72">
        <v>3220.408447265625</v>
      </c>
      <c r="N814" s="72">
        <v>4738.59423828125</v>
      </c>
      <c r="O814" s="73"/>
      <c r="P814" s="74"/>
      <c r="Q814" s="74"/>
      <c r="R814" s="98"/>
      <c r="S814" s="48">
        <v>0</v>
      </c>
      <c r="T814" s="48">
        <v>4</v>
      </c>
      <c r="U814" s="98"/>
      <c r="V814" s="50"/>
      <c r="W814" s="50"/>
      <c r="X814" s="50"/>
      <c r="Y814" s="50"/>
      <c r="Z814" s="49"/>
      <c r="AA814" s="69">
        <v>814</v>
      </c>
      <c r="AB8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14" s="70"/>
      <c r="AD814" s="86">
        <v>117</v>
      </c>
      <c r="AE814" s="86">
        <v>8</v>
      </c>
      <c r="AF814" s="86">
        <v>410</v>
      </c>
      <c r="AG814" s="86">
        <v>29</v>
      </c>
      <c r="AH814" s="86"/>
      <c r="AI814" s="86" t="s">
        <v>7549</v>
      </c>
      <c r="AJ814" s="86"/>
      <c r="AK814" s="86"/>
      <c r="AL814" s="86"/>
      <c r="AM814" s="89">
        <v>44075.451041666667</v>
      </c>
      <c r="AN814" s="86" t="s">
        <v>10559</v>
      </c>
      <c r="AO814" s="93" t="s">
        <v>11371</v>
      </c>
      <c r="AP814" s="86" t="s">
        <v>66</v>
      </c>
      <c r="AQ814" s="48">
        <v>1</v>
      </c>
      <c r="AR814" s="49">
        <v>0.91743119266055051</v>
      </c>
      <c r="AS814" s="48">
        <v>0</v>
      </c>
      <c r="AT814" s="49">
        <v>0</v>
      </c>
      <c r="AU814" s="48">
        <v>0</v>
      </c>
      <c r="AV814" s="49">
        <v>0</v>
      </c>
      <c r="AW814" s="48">
        <v>108</v>
      </c>
      <c r="AX814" s="49">
        <v>99.082568807339456</v>
      </c>
      <c r="AY814" s="48">
        <v>109</v>
      </c>
      <c r="AZ814" s="2"/>
      <c r="BA814" s="3"/>
      <c r="BB814" s="3"/>
      <c r="BC814" s="3"/>
      <c r="BD814" s="3"/>
    </row>
    <row r="815" spans="1:56" x14ac:dyDescent="0.25">
      <c r="A815" s="62" t="s">
        <v>1667</v>
      </c>
      <c r="B815" s="63"/>
      <c r="C815" s="63"/>
      <c r="D815" s="64"/>
      <c r="E815" s="66"/>
      <c r="F815" s="109" t="s">
        <v>8949</v>
      </c>
      <c r="G815" s="63"/>
      <c r="H815" s="67"/>
      <c r="I815" s="68"/>
      <c r="J815" s="68"/>
      <c r="K815" s="67" t="s">
        <v>13092</v>
      </c>
      <c r="L815" s="71"/>
      <c r="M815" s="72">
        <v>2173.80517578125</v>
      </c>
      <c r="N815" s="72">
        <v>5485.09326171875</v>
      </c>
      <c r="O815" s="73"/>
      <c r="P815" s="74"/>
      <c r="Q815" s="74"/>
      <c r="R815" s="98"/>
      <c r="S815" s="48">
        <v>1</v>
      </c>
      <c r="T815" s="48">
        <v>0</v>
      </c>
      <c r="U815" s="98"/>
      <c r="V815" s="50"/>
      <c r="W815" s="50"/>
      <c r="X815" s="50"/>
      <c r="Y815" s="50"/>
      <c r="Z815" s="49"/>
      <c r="AA815" s="69">
        <v>815</v>
      </c>
      <c r="AB8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15" s="70"/>
      <c r="AD815" s="86">
        <v>383</v>
      </c>
      <c r="AE815" s="86">
        <v>242</v>
      </c>
      <c r="AF815" s="86">
        <v>1828</v>
      </c>
      <c r="AG815" s="86">
        <v>1668</v>
      </c>
      <c r="AH815" s="86"/>
      <c r="AI815" s="86"/>
      <c r="AJ815" s="86"/>
      <c r="AK815" s="86"/>
      <c r="AL815" s="86"/>
      <c r="AM815" s="89">
        <v>44052.508460648147</v>
      </c>
      <c r="AN815" s="86" t="s">
        <v>10559</v>
      </c>
      <c r="AO815" s="93" t="s">
        <v>11372</v>
      </c>
      <c r="AP815" s="86" t="s">
        <v>65</v>
      </c>
      <c r="AQ815" s="48"/>
      <c r="AR815" s="49"/>
      <c r="AS815" s="48"/>
      <c r="AT815" s="49"/>
      <c r="AU815" s="48"/>
      <c r="AV815" s="49"/>
      <c r="AW815" s="48"/>
      <c r="AX815" s="49"/>
      <c r="AY815" s="48"/>
      <c r="AZ815" s="2"/>
      <c r="BA815" s="3"/>
      <c r="BB815" s="3"/>
      <c r="BC815" s="3"/>
      <c r="BD815" s="3"/>
    </row>
    <row r="816" spans="1:56" x14ac:dyDescent="0.25">
      <c r="A816" s="62" t="s">
        <v>1668</v>
      </c>
      <c r="B816" s="63"/>
      <c r="C816" s="63"/>
      <c r="D816" s="64"/>
      <c r="E816" s="66"/>
      <c r="F816" s="109" t="s">
        <v>9717</v>
      </c>
      <c r="G816" s="63"/>
      <c r="H816" s="67"/>
      <c r="I816" s="68"/>
      <c r="J816" s="68"/>
      <c r="K816" s="67" t="s">
        <v>13093</v>
      </c>
      <c r="L816" s="71"/>
      <c r="M816" s="72">
        <v>4313.525390625</v>
      </c>
      <c r="N816" s="72">
        <v>5751.01904296875</v>
      </c>
      <c r="O816" s="73"/>
      <c r="P816" s="74"/>
      <c r="Q816" s="74"/>
      <c r="R816" s="98"/>
      <c r="S816" s="48">
        <v>3</v>
      </c>
      <c r="T816" s="48">
        <v>0</v>
      </c>
      <c r="U816" s="98"/>
      <c r="V816" s="50"/>
      <c r="W816" s="50"/>
      <c r="X816" s="50"/>
      <c r="Y816" s="50"/>
      <c r="Z816" s="49"/>
      <c r="AA816" s="69">
        <v>816</v>
      </c>
      <c r="AB8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16" s="70"/>
      <c r="AD816" s="86">
        <v>600</v>
      </c>
      <c r="AE816" s="86">
        <v>136</v>
      </c>
      <c r="AF816" s="86">
        <v>731</v>
      </c>
      <c r="AG816" s="86">
        <v>2289</v>
      </c>
      <c r="AH816" s="86"/>
      <c r="AI816" s="86" t="s">
        <v>7550</v>
      </c>
      <c r="AJ816" s="86" t="s">
        <v>8204</v>
      </c>
      <c r="AK816" s="86"/>
      <c r="AL816" s="86"/>
      <c r="AM816" s="89">
        <v>43684.14203703704</v>
      </c>
      <c r="AN816" s="86" t="s">
        <v>10559</v>
      </c>
      <c r="AO816" s="93" t="s">
        <v>11373</v>
      </c>
      <c r="AP816" s="86" t="s">
        <v>65</v>
      </c>
      <c r="AQ816" s="48"/>
      <c r="AR816" s="49"/>
      <c r="AS816" s="48"/>
      <c r="AT816" s="49"/>
      <c r="AU816" s="48"/>
      <c r="AV816" s="49"/>
      <c r="AW816" s="48"/>
      <c r="AX816" s="49"/>
      <c r="AY816" s="48"/>
      <c r="AZ816" s="2"/>
      <c r="BA816" s="3"/>
      <c r="BB816" s="3"/>
      <c r="BC816" s="3"/>
      <c r="BD816" s="3"/>
    </row>
    <row r="817" spans="1:56" x14ac:dyDescent="0.25">
      <c r="A817" s="62" t="s">
        <v>661</v>
      </c>
      <c r="B817" s="63"/>
      <c r="C817" s="63"/>
      <c r="D817" s="64"/>
      <c r="E817" s="66"/>
      <c r="F817" s="109" t="s">
        <v>9718</v>
      </c>
      <c r="G817" s="63"/>
      <c r="H817" s="67"/>
      <c r="I817" s="68"/>
      <c r="J817" s="68"/>
      <c r="K817" s="67" t="s">
        <v>13094</v>
      </c>
      <c r="L817" s="71"/>
      <c r="M817" s="72">
        <v>5629.79736328125</v>
      </c>
      <c r="N817" s="72">
        <v>4972.76806640625</v>
      </c>
      <c r="O817" s="73"/>
      <c r="P817" s="74"/>
      <c r="Q817" s="74"/>
      <c r="R817" s="98"/>
      <c r="S817" s="48">
        <v>0</v>
      </c>
      <c r="T817" s="48">
        <v>1</v>
      </c>
      <c r="U817" s="98"/>
      <c r="V817" s="50"/>
      <c r="W817" s="50"/>
      <c r="X817" s="50"/>
      <c r="Y817" s="50"/>
      <c r="Z817" s="49"/>
      <c r="AA817" s="69">
        <v>817</v>
      </c>
      <c r="AB8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17" s="70"/>
      <c r="AD817" s="86">
        <v>164</v>
      </c>
      <c r="AE817" s="86">
        <v>102</v>
      </c>
      <c r="AF817" s="86">
        <v>5991</v>
      </c>
      <c r="AG817" s="86">
        <v>2909</v>
      </c>
      <c r="AH817" s="86"/>
      <c r="AI817" s="86" t="s">
        <v>7551</v>
      </c>
      <c r="AJ817" s="86" t="s">
        <v>8473</v>
      </c>
      <c r="AK817" s="86"/>
      <c r="AL817" s="86"/>
      <c r="AM817" s="89">
        <v>44019.41138888889</v>
      </c>
      <c r="AN817" s="86" t="s">
        <v>10559</v>
      </c>
      <c r="AO817" s="93" t="s">
        <v>11374</v>
      </c>
      <c r="AP817" s="86" t="s">
        <v>66</v>
      </c>
      <c r="AQ817" s="48">
        <v>0</v>
      </c>
      <c r="AR817" s="49">
        <v>0</v>
      </c>
      <c r="AS817" s="48">
        <v>0</v>
      </c>
      <c r="AT817" s="49">
        <v>0</v>
      </c>
      <c r="AU817" s="48">
        <v>0</v>
      </c>
      <c r="AV817" s="49">
        <v>0</v>
      </c>
      <c r="AW817" s="48">
        <v>44</v>
      </c>
      <c r="AX817" s="49">
        <v>100</v>
      </c>
      <c r="AY817" s="48">
        <v>44</v>
      </c>
      <c r="AZ817" s="2"/>
      <c r="BA817" s="3"/>
      <c r="BB817" s="3"/>
      <c r="BC817" s="3"/>
      <c r="BD817" s="3"/>
    </row>
    <row r="818" spans="1:56" x14ac:dyDescent="0.25">
      <c r="A818" s="62" t="s">
        <v>1669</v>
      </c>
      <c r="B818" s="63"/>
      <c r="C818" s="63"/>
      <c r="D818" s="64"/>
      <c r="E818" s="66"/>
      <c r="F818" s="109" t="s">
        <v>9719</v>
      </c>
      <c r="G818" s="63"/>
      <c r="H818" s="67"/>
      <c r="I818" s="68"/>
      <c r="J818" s="68"/>
      <c r="K818" s="67" t="s">
        <v>13095</v>
      </c>
      <c r="L818" s="71"/>
      <c r="M818" s="72">
        <v>5607.55126953125</v>
      </c>
      <c r="N818" s="72">
        <v>4978.521484375</v>
      </c>
      <c r="O818" s="73"/>
      <c r="P818" s="74"/>
      <c r="Q818" s="74"/>
      <c r="R818" s="98"/>
      <c r="S818" s="48">
        <v>1</v>
      </c>
      <c r="T818" s="48">
        <v>0</v>
      </c>
      <c r="U818" s="98"/>
      <c r="V818" s="50"/>
      <c r="W818" s="50"/>
      <c r="X818" s="50"/>
      <c r="Y818" s="50"/>
      <c r="Z818" s="49"/>
      <c r="AA818" s="69">
        <v>818</v>
      </c>
      <c r="AB8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18" s="70"/>
      <c r="AD818" s="86">
        <v>840</v>
      </c>
      <c r="AE818" s="86">
        <v>1299</v>
      </c>
      <c r="AF818" s="86">
        <v>11517</v>
      </c>
      <c r="AG818" s="86">
        <v>12992</v>
      </c>
      <c r="AH818" s="86"/>
      <c r="AI818" s="86"/>
      <c r="AJ818" s="86" t="s">
        <v>8474</v>
      </c>
      <c r="AK818" s="86"/>
      <c r="AL818" s="86"/>
      <c r="AM818" s="89">
        <v>42855.21193287037</v>
      </c>
      <c r="AN818" s="86" t="s">
        <v>10559</v>
      </c>
      <c r="AO818" s="93" t="s">
        <v>11375</v>
      </c>
      <c r="AP818" s="86" t="s">
        <v>65</v>
      </c>
      <c r="AQ818" s="48"/>
      <c r="AR818" s="49"/>
      <c r="AS818" s="48"/>
      <c r="AT818" s="49"/>
      <c r="AU818" s="48"/>
      <c r="AV818" s="49"/>
      <c r="AW818" s="48"/>
      <c r="AX818" s="49"/>
      <c r="AY818" s="48"/>
      <c r="AZ818" s="2"/>
      <c r="BA818" s="3"/>
      <c r="BB818" s="3"/>
      <c r="BC818" s="3"/>
      <c r="BD818" s="3"/>
    </row>
    <row r="819" spans="1:56" x14ac:dyDescent="0.25">
      <c r="A819" s="62" t="s">
        <v>662</v>
      </c>
      <c r="B819" s="63"/>
      <c r="C819" s="63"/>
      <c r="D819" s="64"/>
      <c r="E819" s="66"/>
      <c r="F819" s="109" t="s">
        <v>9720</v>
      </c>
      <c r="G819" s="63"/>
      <c r="H819" s="67"/>
      <c r="I819" s="68"/>
      <c r="J819" s="68"/>
      <c r="K819" s="67" t="s">
        <v>13096</v>
      </c>
      <c r="L819" s="71"/>
      <c r="M819" s="72">
        <v>5946.31591796875</v>
      </c>
      <c r="N819" s="72">
        <v>4902.97119140625</v>
      </c>
      <c r="O819" s="73"/>
      <c r="P819" s="74"/>
      <c r="Q819" s="74"/>
      <c r="R819" s="98"/>
      <c r="S819" s="48">
        <v>0</v>
      </c>
      <c r="T819" s="48">
        <v>4</v>
      </c>
      <c r="U819" s="98"/>
      <c r="V819" s="50"/>
      <c r="W819" s="50"/>
      <c r="X819" s="50"/>
      <c r="Y819" s="50"/>
      <c r="Z819" s="49"/>
      <c r="AA819" s="69">
        <v>819</v>
      </c>
      <c r="AB8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19" s="70"/>
      <c r="AD819" s="86">
        <v>28</v>
      </c>
      <c r="AE819" s="86">
        <v>17</v>
      </c>
      <c r="AF819" s="86">
        <v>3042</v>
      </c>
      <c r="AG819" s="86">
        <v>21</v>
      </c>
      <c r="AH819" s="86"/>
      <c r="AI819" s="86" t="s">
        <v>7552</v>
      </c>
      <c r="AJ819" s="86" t="s">
        <v>8475</v>
      </c>
      <c r="AK819" s="93" t="s">
        <v>8832</v>
      </c>
      <c r="AL819" s="86"/>
      <c r="AM819" s="89">
        <v>43959.659004629626</v>
      </c>
      <c r="AN819" s="86" t="s">
        <v>10559</v>
      </c>
      <c r="AO819" s="93" t="s">
        <v>11376</v>
      </c>
      <c r="AP819" s="86" t="s">
        <v>66</v>
      </c>
      <c r="AQ819" s="48">
        <v>0</v>
      </c>
      <c r="AR819" s="49">
        <v>0</v>
      </c>
      <c r="AS819" s="48">
        <v>0</v>
      </c>
      <c r="AT819" s="49">
        <v>0</v>
      </c>
      <c r="AU819" s="48">
        <v>0</v>
      </c>
      <c r="AV819" s="49">
        <v>0</v>
      </c>
      <c r="AW819" s="48">
        <v>61</v>
      </c>
      <c r="AX819" s="49">
        <v>100</v>
      </c>
      <c r="AY819" s="48">
        <v>61</v>
      </c>
      <c r="AZ819" s="2"/>
      <c r="BA819" s="3"/>
      <c r="BB819" s="3"/>
      <c r="BC819" s="3"/>
      <c r="BD819" s="3"/>
    </row>
    <row r="820" spans="1:56" x14ac:dyDescent="0.25">
      <c r="A820" s="62" t="s">
        <v>1670</v>
      </c>
      <c r="B820" s="63"/>
      <c r="C820" s="63"/>
      <c r="D820" s="64"/>
      <c r="E820" s="66"/>
      <c r="F820" s="109" t="s">
        <v>9721</v>
      </c>
      <c r="G820" s="63"/>
      <c r="H820" s="67"/>
      <c r="I820" s="68"/>
      <c r="J820" s="68"/>
      <c r="K820" s="67" t="s">
        <v>13097</v>
      </c>
      <c r="L820" s="71"/>
      <c r="M820" s="72">
        <v>6723.10595703125</v>
      </c>
      <c r="N820" s="72">
        <v>4874.88916015625</v>
      </c>
      <c r="O820" s="73"/>
      <c r="P820" s="74"/>
      <c r="Q820" s="74"/>
      <c r="R820" s="98"/>
      <c r="S820" s="48">
        <v>1</v>
      </c>
      <c r="T820" s="48">
        <v>0</v>
      </c>
      <c r="U820" s="98"/>
      <c r="V820" s="50"/>
      <c r="W820" s="50"/>
      <c r="X820" s="50"/>
      <c r="Y820" s="50"/>
      <c r="Z820" s="49"/>
      <c r="AA820" s="69">
        <v>820</v>
      </c>
      <c r="AB8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20" s="70"/>
      <c r="AD820" s="86">
        <v>67</v>
      </c>
      <c r="AE820" s="86">
        <v>1697</v>
      </c>
      <c r="AF820" s="86">
        <v>26</v>
      </c>
      <c r="AG820" s="86">
        <v>256</v>
      </c>
      <c r="AH820" s="86"/>
      <c r="AI820" s="86" t="s">
        <v>7553</v>
      </c>
      <c r="AJ820" s="86"/>
      <c r="AK820" s="86"/>
      <c r="AL820" s="86"/>
      <c r="AM820" s="89">
        <v>39096.841180555559</v>
      </c>
      <c r="AN820" s="86" t="s">
        <v>10559</v>
      </c>
      <c r="AO820" s="93" t="s">
        <v>11377</v>
      </c>
      <c r="AP820" s="86" t="s">
        <v>65</v>
      </c>
      <c r="AQ820" s="48"/>
      <c r="AR820" s="49"/>
      <c r="AS820" s="48"/>
      <c r="AT820" s="49"/>
      <c r="AU820" s="48"/>
      <c r="AV820" s="49"/>
      <c r="AW820" s="48"/>
      <c r="AX820" s="49"/>
      <c r="AY820" s="48"/>
      <c r="AZ820" s="2"/>
      <c r="BA820" s="3"/>
      <c r="BB820" s="3"/>
      <c r="BC820" s="3"/>
      <c r="BD820" s="3"/>
    </row>
    <row r="821" spans="1:56" x14ac:dyDescent="0.25">
      <c r="A821" s="62" t="s">
        <v>1671</v>
      </c>
      <c r="B821" s="63"/>
      <c r="C821" s="63"/>
      <c r="D821" s="64"/>
      <c r="E821" s="66"/>
      <c r="F821" s="109" t="s">
        <v>9722</v>
      </c>
      <c r="G821" s="63"/>
      <c r="H821" s="67"/>
      <c r="I821" s="68"/>
      <c r="J821" s="68"/>
      <c r="K821" s="67" t="s">
        <v>13098</v>
      </c>
      <c r="L821" s="71"/>
      <c r="M821" s="72">
        <v>6698.56787109375</v>
      </c>
      <c r="N821" s="72">
        <v>4865.33984375</v>
      </c>
      <c r="O821" s="73"/>
      <c r="P821" s="74"/>
      <c r="Q821" s="74"/>
      <c r="R821" s="98"/>
      <c r="S821" s="48">
        <v>1</v>
      </c>
      <c r="T821" s="48">
        <v>0</v>
      </c>
      <c r="U821" s="98"/>
      <c r="V821" s="50"/>
      <c r="W821" s="50"/>
      <c r="X821" s="50"/>
      <c r="Y821" s="50"/>
      <c r="Z821" s="49"/>
      <c r="AA821" s="69">
        <v>821</v>
      </c>
      <c r="AB8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21" s="70"/>
      <c r="AD821" s="86">
        <v>98</v>
      </c>
      <c r="AE821" s="86">
        <v>15</v>
      </c>
      <c r="AF821" s="86">
        <v>91</v>
      </c>
      <c r="AG821" s="86">
        <v>43</v>
      </c>
      <c r="AH821" s="86"/>
      <c r="AI821" s="86" t="s">
        <v>7040</v>
      </c>
      <c r="AJ821" s="86" t="s">
        <v>8211</v>
      </c>
      <c r="AK821" s="86"/>
      <c r="AL821" s="86"/>
      <c r="AM821" s="89">
        <v>42599.427361111113</v>
      </c>
      <c r="AN821" s="86" t="s">
        <v>10559</v>
      </c>
      <c r="AO821" s="93" t="s">
        <v>11378</v>
      </c>
      <c r="AP821" s="86" t="s">
        <v>65</v>
      </c>
      <c r="AQ821" s="48"/>
      <c r="AR821" s="49"/>
      <c r="AS821" s="48"/>
      <c r="AT821" s="49"/>
      <c r="AU821" s="48"/>
      <c r="AV821" s="49"/>
      <c r="AW821" s="48"/>
      <c r="AX821" s="49"/>
      <c r="AY821" s="48"/>
      <c r="AZ821" s="2"/>
      <c r="BA821" s="3"/>
      <c r="BB821" s="3"/>
      <c r="BC821" s="3"/>
      <c r="BD821" s="3"/>
    </row>
    <row r="822" spans="1:56" x14ac:dyDescent="0.25">
      <c r="A822" s="62" t="s">
        <v>663</v>
      </c>
      <c r="B822" s="63"/>
      <c r="C822" s="63"/>
      <c r="D822" s="64"/>
      <c r="E822" s="66"/>
      <c r="F822" s="109" t="s">
        <v>9723</v>
      </c>
      <c r="G822" s="63"/>
      <c r="H822" s="67"/>
      <c r="I822" s="68"/>
      <c r="J822" s="68"/>
      <c r="K822" s="67" t="s">
        <v>13099</v>
      </c>
      <c r="L822" s="71"/>
      <c r="M822" s="72">
        <v>4112.9853515625</v>
      </c>
      <c r="N822" s="72">
        <v>7037.39453125</v>
      </c>
      <c r="O822" s="73"/>
      <c r="P822" s="74"/>
      <c r="Q822" s="74"/>
      <c r="R822" s="98"/>
      <c r="S822" s="48">
        <v>0</v>
      </c>
      <c r="T822" s="48">
        <v>11</v>
      </c>
      <c r="U822" s="98"/>
      <c r="V822" s="50"/>
      <c r="W822" s="50"/>
      <c r="X822" s="50"/>
      <c r="Y822" s="50"/>
      <c r="Z822" s="49"/>
      <c r="AA822" s="69">
        <v>822</v>
      </c>
      <c r="AB8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22" s="70"/>
      <c r="AD822" s="86">
        <v>17</v>
      </c>
      <c r="AE822" s="86">
        <v>11</v>
      </c>
      <c r="AF822" s="86">
        <v>392</v>
      </c>
      <c r="AG822" s="86">
        <v>60</v>
      </c>
      <c r="AH822" s="86"/>
      <c r="AI822" s="86"/>
      <c r="AJ822" s="86" t="s">
        <v>8218</v>
      </c>
      <c r="AK822" s="86"/>
      <c r="AL822" s="86"/>
      <c r="AM822" s="89">
        <v>43969.293483796297</v>
      </c>
      <c r="AN822" s="86" t="s">
        <v>10559</v>
      </c>
      <c r="AO822" s="93" t="s">
        <v>11379</v>
      </c>
      <c r="AP822" s="86" t="s">
        <v>66</v>
      </c>
      <c r="AQ822" s="48">
        <v>0</v>
      </c>
      <c r="AR822" s="49">
        <v>0</v>
      </c>
      <c r="AS822" s="48">
        <v>0</v>
      </c>
      <c r="AT822" s="49">
        <v>0</v>
      </c>
      <c r="AU822" s="48">
        <v>0</v>
      </c>
      <c r="AV822" s="49">
        <v>0</v>
      </c>
      <c r="AW822" s="48">
        <v>159</v>
      </c>
      <c r="AX822" s="49">
        <v>100</v>
      </c>
      <c r="AY822" s="48">
        <v>159</v>
      </c>
      <c r="AZ822" s="2"/>
      <c r="BA822" s="3"/>
      <c r="BB822" s="3"/>
      <c r="BC822" s="3"/>
      <c r="BD822" s="3"/>
    </row>
    <row r="823" spans="1:56" x14ac:dyDescent="0.25">
      <c r="A823" s="62" t="s">
        <v>1672</v>
      </c>
      <c r="B823" s="63"/>
      <c r="C823" s="63"/>
      <c r="D823" s="64"/>
      <c r="E823" s="66"/>
      <c r="F823" s="109" t="s">
        <v>9724</v>
      </c>
      <c r="G823" s="63"/>
      <c r="H823" s="67"/>
      <c r="I823" s="68"/>
      <c r="J823" s="68"/>
      <c r="K823" s="67" t="s">
        <v>13100</v>
      </c>
      <c r="L823" s="71"/>
      <c r="M823" s="72">
        <v>3974.7607421875</v>
      </c>
      <c r="N823" s="72">
        <v>8121.91650390625</v>
      </c>
      <c r="O823" s="73"/>
      <c r="P823" s="74"/>
      <c r="Q823" s="74"/>
      <c r="R823" s="98"/>
      <c r="S823" s="48">
        <v>1</v>
      </c>
      <c r="T823" s="48">
        <v>0</v>
      </c>
      <c r="U823" s="98"/>
      <c r="V823" s="50"/>
      <c r="W823" s="50"/>
      <c r="X823" s="50"/>
      <c r="Y823" s="50"/>
      <c r="Z823" s="49"/>
      <c r="AA823" s="69">
        <v>823</v>
      </c>
      <c r="AB8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23" s="70"/>
      <c r="AD823" s="86">
        <v>159</v>
      </c>
      <c r="AE823" s="86">
        <v>526</v>
      </c>
      <c r="AF823" s="86">
        <v>692</v>
      </c>
      <c r="AG823" s="86">
        <v>2516</v>
      </c>
      <c r="AH823" s="86"/>
      <c r="AI823" s="86" t="s">
        <v>7554</v>
      </c>
      <c r="AJ823" s="86" t="s">
        <v>8304</v>
      </c>
      <c r="AK823" s="86"/>
      <c r="AL823" s="86"/>
      <c r="AM823" s="89">
        <v>43986.424305555556</v>
      </c>
      <c r="AN823" s="86" t="s">
        <v>10559</v>
      </c>
      <c r="AO823" s="93" t="s">
        <v>11380</v>
      </c>
      <c r="AP823" s="86" t="s">
        <v>65</v>
      </c>
      <c r="AQ823" s="48"/>
      <c r="AR823" s="49"/>
      <c r="AS823" s="48"/>
      <c r="AT823" s="49"/>
      <c r="AU823" s="48"/>
      <c r="AV823" s="49"/>
      <c r="AW823" s="48"/>
      <c r="AX823" s="49"/>
      <c r="AY823" s="48"/>
      <c r="AZ823" s="2"/>
      <c r="BA823" s="3"/>
      <c r="BB823" s="3"/>
      <c r="BC823" s="3"/>
      <c r="BD823" s="3"/>
    </row>
    <row r="824" spans="1:56" x14ac:dyDescent="0.25">
      <c r="A824" s="62" t="s">
        <v>1673</v>
      </c>
      <c r="B824" s="63"/>
      <c r="C824" s="63"/>
      <c r="D824" s="64"/>
      <c r="E824" s="66"/>
      <c r="F824" s="109" t="s">
        <v>9725</v>
      </c>
      <c r="G824" s="63"/>
      <c r="H824" s="67"/>
      <c r="I824" s="68"/>
      <c r="J824" s="68"/>
      <c r="K824" s="67" t="s">
        <v>13101</v>
      </c>
      <c r="L824" s="71"/>
      <c r="M824" s="72">
        <v>4489.02783203125</v>
      </c>
      <c r="N824" s="72">
        <v>8237.89453125</v>
      </c>
      <c r="O824" s="73"/>
      <c r="P824" s="74"/>
      <c r="Q824" s="74"/>
      <c r="R824" s="98"/>
      <c r="S824" s="48">
        <v>1</v>
      </c>
      <c r="T824" s="48">
        <v>0</v>
      </c>
      <c r="U824" s="98"/>
      <c r="V824" s="50"/>
      <c r="W824" s="50"/>
      <c r="X824" s="50"/>
      <c r="Y824" s="50"/>
      <c r="Z824" s="49"/>
      <c r="AA824" s="69">
        <v>824</v>
      </c>
      <c r="AB8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24" s="70"/>
      <c r="AD824" s="86">
        <v>50</v>
      </c>
      <c r="AE824" s="86">
        <v>1412</v>
      </c>
      <c r="AF824" s="86">
        <v>6813</v>
      </c>
      <c r="AG824" s="86">
        <v>460</v>
      </c>
      <c r="AH824" s="86"/>
      <c r="AI824" s="86" t="s">
        <v>7555</v>
      </c>
      <c r="AJ824" s="86" t="s">
        <v>8476</v>
      </c>
      <c r="AK824" s="86"/>
      <c r="AL824" s="86"/>
      <c r="AM824" s="89">
        <v>44018.16337962963</v>
      </c>
      <c r="AN824" s="86" t="s">
        <v>10559</v>
      </c>
      <c r="AO824" s="93" t="s">
        <v>11381</v>
      </c>
      <c r="AP824" s="86" t="s">
        <v>65</v>
      </c>
      <c r="AQ824" s="48"/>
      <c r="AR824" s="49"/>
      <c r="AS824" s="48"/>
      <c r="AT824" s="49"/>
      <c r="AU824" s="48"/>
      <c r="AV824" s="49"/>
      <c r="AW824" s="48"/>
      <c r="AX824" s="49"/>
      <c r="AY824" s="48"/>
      <c r="AZ824" s="2"/>
      <c r="BA824" s="3"/>
      <c r="BB824" s="3"/>
      <c r="BC824" s="3"/>
      <c r="BD824" s="3"/>
    </row>
    <row r="825" spans="1:56" x14ac:dyDescent="0.25">
      <c r="A825" s="62" t="s">
        <v>1674</v>
      </c>
      <c r="B825" s="63"/>
      <c r="C825" s="63"/>
      <c r="D825" s="64"/>
      <c r="E825" s="66"/>
      <c r="F825" s="109" t="s">
        <v>9726</v>
      </c>
      <c r="G825" s="63"/>
      <c r="H825" s="67"/>
      <c r="I825" s="68"/>
      <c r="J825" s="68"/>
      <c r="K825" s="67" t="s">
        <v>13102</v>
      </c>
      <c r="L825" s="71"/>
      <c r="M825" s="72">
        <v>4638.32958984375</v>
      </c>
      <c r="N825" s="72">
        <v>8282.3291015625</v>
      </c>
      <c r="O825" s="73"/>
      <c r="P825" s="74"/>
      <c r="Q825" s="74"/>
      <c r="R825" s="98"/>
      <c r="S825" s="48">
        <v>1</v>
      </c>
      <c r="T825" s="48">
        <v>0</v>
      </c>
      <c r="U825" s="98"/>
      <c r="V825" s="50"/>
      <c r="W825" s="50"/>
      <c r="X825" s="50"/>
      <c r="Y825" s="50"/>
      <c r="Z825" s="49"/>
      <c r="AA825" s="69">
        <v>825</v>
      </c>
      <c r="AB8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25" s="70"/>
      <c r="AD825" s="86">
        <v>70</v>
      </c>
      <c r="AE825" s="86">
        <v>10</v>
      </c>
      <c r="AF825" s="86">
        <v>111</v>
      </c>
      <c r="AG825" s="86">
        <v>51</v>
      </c>
      <c r="AH825" s="86"/>
      <c r="AI825" s="86" t="s">
        <v>7556</v>
      </c>
      <c r="AJ825" s="86"/>
      <c r="AK825" s="86"/>
      <c r="AL825" s="86"/>
      <c r="AM825" s="89">
        <v>43916.601203703707</v>
      </c>
      <c r="AN825" s="86" t="s">
        <v>10559</v>
      </c>
      <c r="AO825" s="93" t="s">
        <v>11382</v>
      </c>
      <c r="AP825" s="86" t="s">
        <v>65</v>
      </c>
      <c r="AQ825" s="48"/>
      <c r="AR825" s="49"/>
      <c r="AS825" s="48"/>
      <c r="AT825" s="49"/>
      <c r="AU825" s="48"/>
      <c r="AV825" s="49"/>
      <c r="AW825" s="48"/>
      <c r="AX825" s="49"/>
      <c r="AY825" s="48"/>
      <c r="AZ825" s="2"/>
      <c r="BA825" s="3"/>
      <c r="BB825" s="3"/>
      <c r="BC825" s="3"/>
      <c r="BD825" s="3"/>
    </row>
    <row r="826" spans="1:56" x14ac:dyDescent="0.25">
      <c r="A826" s="62" t="s">
        <v>1675</v>
      </c>
      <c r="B826" s="63"/>
      <c r="C826" s="63"/>
      <c r="D826" s="64"/>
      <c r="E826" s="66"/>
      <c r="F826" s="109" t="s">
        <v>9727</v>
      </c>
      <c r="G826" s="63"/>
      <c r="H826" s="67"/>
      <c r="I826" s="68"/>
      <c r="J826" s="68"/>
      <c r="K826" s="67" t="s">
        <v>13103</v>
      </c>
      <c r="L826" s="71"/>
      <c r="M826" s="72">
        <v>4032.122314453125</v>
      </c>
      <c r="N826" s="72">
        <v>8073.900390625</v>
      </c>
      <c r="O826" s="73"/>
      <c r="P826" s="74"/>
      <c r="Q826" s="74"/>
      <c r="R826" s="98"/>
      <c r="S826" s="48">
        <v>1</v>
      </c>
      <c r="T826" s="48">
        <v>0</v>
      </c>
      <c r="U826" s="98"/>
      <c r="V826" s="50"/>
      <c r="W826" s="50"/>
      <c r="X826" s="50"/>
      <c r="Y826" s="50"/>
      <c r="Z826" s="49"/>
      <c r="AA826" s="69">
        <v>826</v>
      </c>
      <c r="AB8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26" s="70"/>
      <c r="AD826" s="86">
        <v>75</v>
      </c>
      <c r="AE826" s="86">
        <v>15</v>
      </c>
      <c r="AF826" s="86">
        <v>181</v>
      </c>
      <c r="AG826" s="86">
        <v>284</v>
      </c>
      <c r="AH826" s="86"/>
      <c r="AI826" s="86" t="s">
        <v>7557</v>
      </c>
      <c r="AJ826" s="86" t="s">
        <v>8329</v>
      </c>
      <c r="AK826" s="86"/>
      <c r="AL826" s="86"/>
      <c r="AM826" s="89">
        <v>43987.472372685188</v>
      </c>
      <c r="AN826" s="86" t="s">
        <v>10559</v>
      </c>
      <c r="AO826" s="93" t="s">
        <v>11383</v>
      </c>
      <c r="AP826" s="86" t="s">
        <v>65</v>
      </c>
      <c r="AQ826" s="48"/>
      <c r="AR826" s="49"/>
      <c r="AS826" s="48"/>
      <c r="AT826" s="49"/>
      <c r="AU826" s="48"/>
      <c r="AV826" s="49"/>
      <c r="AW826" s="48"/>
      <c r="AX826" s="49"/>
      <c r="AY826" s="48"/>
      <c r="AZ826" s="2"/>
      <c r="BA826" s="3"/>
      <c r="BB826" s="3"/>
      <c r="BC826" s="3"/>
      <c r="BD826" s="3"/>
    </row>
    <row r="827" spans="1:56" x14ac:dyDescent="0.25">
      <c r="A827" s="62" t="s">
        <v>1676</v>
      </c>
      <c r="B827" s="63"/>
      <c r="C827" s="63"/>
      <c r="D827" s="64"/>
      <c r="E827" s="66"/>
      <c r="F827" s="109" t="s">
        <v>9728</v>
      </c>
      <c r="G827" s="63"/>
      <c r="H827" s="67"/>
      <c r="I827" s="68"/>
      <c r="J827" s="68"/>
      <c r="K827" s="67" t="s">
        <v>13104</v>
      </c>
      <c r="L827" s="71"/>
      <c r="M827" s="72">
        <v>3976.565185546875</v>
      </c>
      <c r="N827" s="72">
        <v>7922.74853515625</v>
      </c>
      <c r="O827" s="73"/>
      <c r="P827" s="74"/>
      <c r="Q827" s="74"/>
      <c r="R827" s="98"/>
      <c r="S827" s="48">
        <v>1</v>
      </c>
      <c r="T827" s="48">
        <v>0</v>
      </c>
      <c r="U827" s="98"/>
      <c r="V827" s="50"/>
      <c r="W827" s="50"/>
      <c r="X827" s="50"/>
      <c r="Y827" s="50"/>
      <c r="Z827" s="49"/>
      <c r="AA827" s="69">
        <v>827</v>
      </c>
      <c r="AB8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27" s="70"/>
      <c r="AD827" s="86">
        <v>109</v>
      </c>
      <c r="AE827" s="86">
        <v>10</v>
      </c>
      <c r="AF827" s="86">
        <v>93</v>
      </c>
      <c r="AG827" s="86">
        <v>35</v>
      </c>
      <c r="AH827" s="86"/>
      <c r="AI827" s="86" t="s">
        <v>7558</v>
      </c>
      <c r="AJ827" s="86" t="s">
        <v>8477</v>
      </c>
      <c r="AK827" s="86"/>
      <c r="AL827" s="86"/>
      <c r="AM827" s="89">
        <v>44074.291851851849</v>
      </c>
      <c r="AN827" s="86" t="s">
        <v>10559</v>
      </c>
      <c r="AO827" s="93" t="s">
        <v>11384</v>
      </c>
      <c r="AP827" s="86" t="s">
        <v>65</v>
      </c>
      <c r="AQ827" s="48"/>
      <c r="AR827" s="49"/>
      <c r="AS827" s="48"/>
      <c r="AT827" s="49"/>
      <c r="AU827" s="48"/>
      <c r="AV827" s="49"/>
      <c r="AW827" s="48"/>
      <c r="AX827" s="49"/>
      <c r="AY827" s="48"/>
      <c r="AZ827" s="2"/>
      <c r="BA827" s="3"/>
      <c r="BB827" s="3"/>
      <c r="BC827" s="3"/>
      <c r="BD827" s="3"/>
    </row>
    <row r="828" spans="1:56" x14ac:dyDescent="0.25">
      <c r="A828" s="62" t="s">
        <v>664</v>
      </c>
      <c r="B828" s="63"/>
      <c r="C828" s="63"/>
      <c r="D828" s="64"/>
      <c r="E828" s="66"/>
      <c r="F828" s="109" t="s">
        <v>9729</v>
      </c>
      <c r="G828" s="63"/>
      <c r="H828" s="67"/>
      <c r="I828" s="68"/>
      <c r="J828" s="68"/>
      <c r="K828" s="67" t="s">
        <v>13105</v>
      </c>
      <c r="L828" s="71"/>
      <c r="M828" s="72">
        <v>5883.33984375</v>
      </c>
      <c r="N828" s="72">
        <v>5104.8779296875</v>
      </c>
      <c r="O828" s="73"/>
      <c r="P828" s="74"/>
      <c r="Q828" s="74"/>
      <c r="R828" s="98"/>
      <c r="S828" s="48">
        <v>0</v>
      </c>
      <c r="T828" s="48">
        <v>1</v>
      </c>
      <c r="U828" s="98"/>
      <c r="V828" s="50"/>
      <c r="W828" s="50"/>
      <c r="X828" s="50"/>
      <c r="Y828" s="50"/>
      <c r="Z828" s="49"/>
      <c r="AA828" s="69">
        <v>828</v>
      </c>
      <c r="AB8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28" s="70"/>
      <c r="AD828" s="86">
        <v>66</v>
      </c>
      <c r="AE828" s="86">
        <v>4</v>
      </c>
      <c r="AF828" s="86">
        <v>108</v>
      </c>
      <c r="AG828" s="86">
        <v>1</v>
      </c>
      <c r="AH828" s="86"/>
      <c r="AI828" s="86" t="s">
        <v>7559</v>
      </c>
      <c r="AJ828" s="86"/>
      <c r="AK828" s="86"/>
      <c r="AL828" s="86"/>
      <c r="AM828" s="89">
        <v>44071.698657407411</v>
      </c>
      <c r="AN828" s="86" t="s">
        <v>10559</v>
      </c>
      <c r="AO828" s="93" t="s">
        <v>11385</v>
      </c>
      <c r="AP828" s="86" t="s">
        <v>66</v>
      </c>
      <c r="AQ828" s="48">
        <v>0</v>
      </c>
      <c r="AR828" s="49">
        <v>0</v>
      </c>
      <c r="AS828" s="48">
        <v>0</v>
      </c>
      <c r="AT828" s="49">
        <v>0</v>
      </c>
      <c r="AU828" s="48">
        <v>0</v>
      </c>
      <c r="AV828" s="49">
        <v>0</v>
      </c>
      <c r="AW828" s="48">
        <v>44</v>
      </c>
      <c r="AX828" s="49">
        <v>100</v>
      </c>
      <c r="AY828" s="48">
        <v>44</v>
      </c>
      <c r="AZ828" s="2"/>
      <c r="BA828" s="3"/>
      <c r="BB828" s="3"/>
      <c r="BC828" s="3"/>
      <c r="BD828" s="3"/>
    </row>
    <row r="829" spans="1:56" x14ac:dyDescent="0.25">
      <c r="A829" s="62" t="s">
        <v>665</v>
      </c>
      <c r="B829" s="63"/>
      <c r="C829" s="63"/>
      <c r="D829" s="64"/>
      <c r="E829" s="66"/>
      <c r="F829" s="109" t="s">
        <v>9730</v>
      </c>
      <c r="G829" s="63"/>
      <c r="H829" s="67"/>
      <c r="I829" s="68"/>
      <c r="J829" s="68"/>
      <c r="K829" s="67" t="s">
        <v>13106</v>
      </c>
      <c r="L829" s="71"/>
      <c r="M829" s="72">
        <v>5441.263671875</v>
      </c>
      <c r="N829" s="72">
        <v>5725.1904296875</v>
      </c>
      <c r="O829" s="73"/>
      <c r="P829" s="74"/>
      <c r="Q829" s="74"/>
      <c r="R829" s="98"/>
      <c r="S829" s="48">
        <v>0</v>
      </c>
      <c r="T829" s="48">
        <v>1</v>
      </c>
      <c r="U829" s="98"/>
      <c r="V829" s="50"/>
      <c r="W829" s="50"/>
      <c r="X829" s="50"/>
      <c r="Y829" s="50"/>
      <c r="Z829" s="49"/>
      <c r="AA829" s="69">
        <v>829</v>
      </c>
      <c r="AB8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29" s="70"/>
      <c r="AD829" s="86">
        <v>468</v>
      </c>
      <c r="AE829" s="86">
        <v>59</v>
      </c>
      <c r="AF829" s="86">
        <v>3331</v>
      </c>
      <c r="AG829" s="86">
        <v>2973</v>
      </c>
      <c r="AH829" s="86"/>
      <c r="AI829" s="86" t="s">
        <v>7560</v>
      </c>
      <c r="AJ829" s="86" t="s">
        <v>8237</v>
      </c>
      <c r="AK829" s="86"/>
      <c r="AL829" s="86"/>
      <c r="AM829" s="89">
        <v>43927.787546296298</v>
      </c>
      <c r="AN829" s="86" t="s">
        <v>10559</v>
      </c>
      <c r="AO829" s="93" t="s">
        <v>11386</v>
      </c>
      <c r="AP829" s="86" t="s">
        <v>66</v>
      </c>
      <c r="AQ829" s="48">
        <v>0</v>
      </c>
      <c r="AR829" s="49">
        <v>0</v>
      </c>
      <c r="AS829" s="48">
        <v>0</v>
      </c>
      <c r="AT829" s="49">
        <v>0</v>
      </c>
      <c r="AU829" s="48">
        <v>0</v>
      </c>
      <c r="AV829" s="49">
        <v>0</v>
      </c>
      <c r="AW829" s="48">
        <v>29</v>
      </c>
      <c r="AX829" s="49">
        <v>100</v>
      </c>
      <c r="AY829" s="48">
        <v>29</v>
      </c>
      <c r="AZ829" s="2"/>
      <c r="BA829" s="3"/>
      <c r="BB829" s="3"/>
      <c r="BC829" s="3"/>
      <c r="BD829" s="3"/>
    </row>
    <row r="830" spans="1:56" x14ac:dyDescent="0.25">
      <c r="A830" s="62" t="s">
        <v>666</v>
      </c>
      <c r="B830" s="63"/>
      <c r="C830" s="63"/>
      <c r="D830" s="64"/>
      <c r="E830" s="66"/>
      <c r="F830" s="109" t="s">
        <v>9731</v>
      </c>
      <c r="G830" s="63"/>
      <c r="H830" s="67"/>
      <c r="I830" s="68"/>
      <c r="J830" s="68"/>
      <c r="K830" s="67" t="s">
        <v>13107</v>
      </c>
      <c r="L830" s="71"/>
      <c r="M830" s="72">
        <v>5536.89306640625</v>
      </c>
      <c r="N830" s="72">
        <v>4986.19677734375</v>
      </c>
      <c r="O830" s="73"/>
      <c r="P830" s="74"/>
      <c r="Q830" s="74"/>
      <c r="R830" s="98"/>
      <c r="S830" s="48">
        <v>0</v>
      </c>
      <c r="T830" s="48">
        <v>1</v>
      </c>
      <c r="U830" s="98"/>
      <c r="V830" s="50"/>
      <c r="W830" s="50"/>
      <c r="X830" s="50"/>
      <c r="Y830" s="50"/>
      <c r="Z830" s="49"/>
      <c r="AA830" s="69">
        <v>830</v>
      </c>
      <c r="AB8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30" s="70"/>
      <c r="AD830" s="86">
        <v>1146</v>
      </c>
      <c r="AE830" s="86">
        <v>504</v>
      </c>
      <c r="AF830" s="86">
        <v>19195</v>
      </c>
      <c r="AG830" s="86">
        <v>18647</v>
      </c>
      <c r="AH830" s="86"/>
      <c r="AI830" s="86" t="s">
        <v>7561</v>
      </c>
      <c r="AJ830" s="86" t="s">
        <v>8478</v>
      </c>
      <c r="AK830" s="86"/>
      <c r="AL830" s="86"/>
      <c r="AM830" s="89">
        <v>43948.959999999999</v>
      </c>
      <c r="AN830" s="86" t="s">
        <v>10559</v>
      </c>
      <c r="AO830" s="93" t="s">
        <v>11387</v>
      </c>
      <c r="AP830" s="86" t="s">
        <v>66</v>
      </c>
      <c r="AQ830" s="48">
        <v>0</v>
      </c>
      <c r="AR830" s="49">
        <v>0</v>
      </c>
      <c r="AS830" s="48">
        <v>0</v>
      </c>
      <c r="AT830" s="49">
        <v>0</v>
      </c>
      <c r="AU830" s="48">
        <v>0</v>
      </c>
      <c r="AV830" s="49">
        <v>0</v>
      </c>
      <c r="AW830" s="48">
        <v>43</v>
      </c>
      <c r="AX830" s="49">
        <v>100</v>
      </c>
      <c r="AY830" s="48">
        <v>43</v>
      </c>
      <c r="AZ830" s="2"/>
      <c r="BA830" s="3"/>
      <c r="BB830" s="3"/>
      <c r="BC830" s="3"/>
      <c r="BD830" s="3"/>
    </row>
    <row r="831" spans="1:56" x14ac:dyDescent="0.25">
      <c r="A831" s="62" t="s">
        <v>667</v>
      </c>
      <c r="B831" s="63"/>
      <c r="C831" s="63"/>
      <c r="D831" s="64"/>
      <c r="E831" s="66"/>
      <c r="F831" s="109" t="s">
        <v>9732</v>
      </c>
      <c r="G831" s="63"/>
      <c r="H831" s="67"/>
      <c r="I831" s="68"/>
      <c r="J831" s="68"/>
      <c r="K831" s="67" t="s">
        <v>13108</v>
      </c>
      <c r="L831" s="71"/>
      <c r="M831" s="72">
        <v>5051.08544921875</v>
      </c>
      <c r="N831" s="72">
        <v>5300.72607421875</v>
      </c>
      <c r="O831" s="73"/>
      <c r="P831" s="74"/>
      <c r="Q831" s="74"/>
      <c r="R831" s="98"/>
      <c r="S831" s="48">
        <v>0</v>
      </c>
      <c r="T831" s="48">
        <v>1</v>
      </c>
      <c r="U831" s="98"/>
      <c r="V831" s="50"/>
      <c r="W831" s="50"/>
      <c r="X831" s="50"/>
      <c r="Y831" s="50"/>
      <c r="Z831" s="49"/>
      <c r="AA831" s="69">
        <v>831</v>
      </c>
      <c r="AB8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31" s="70"/>
      <c r="AD831" s="86">
        <v>238</v>
      </c>
      <c r="AE831" s="86">
        <v>224</v>
      </c>
      <c r="AF831" s="86">
        <v>15078</v>
      </c>
      <c r="AG831" s="86">
        <v>20500</v>
      </c>
      <c r="AH831" s="86"/>
      <c r="AI831" s="86" t="s">
        <v>7562</v>
      </c>
      <c r="AJ831" s="86" t="s">
        <v>8479</v>
      </c>
      <c r="AK831" s="86"/>
      <c r="AL831" s="86"/>
      <c r="AM831" s="89">
        <v>42835.213576388887</v>
      </c>
      <c r="AN831" s="86" t="s">
        <v>10559</v>
      </c>
      <c r="AO831" s="93" t="s">
        <v>11388</v>
      </c>
      <c r="AP831" s="86" t="s">
        <v>66</v>
      </c>
      <c r="AQ831" s="48">
        <v>0</v>
      </c>
      <c r="AR831" s="49">
        <v>0</v>
      </c>
      <c r="AS831" s="48">
        <v>0</v>
      </c>
      <c r="AT831" s="49">
        <v>0</v>
      </c>
      <c r="AU831" s="48">
        <v>0</v>
      </c>
      <c r="AV831" s="49">
        <v>0</v>
      </c>
      <c r="AW831" s="48">
        <v>64</v>
      </c>
      <c r="AX831" s="49">
        <v>100</v>
      </c>
      <c r="AY831" s="48">
        <v>64</v>
      </c>
      <c r="AZ831" s="2"/>
      <c r="BA831" s="3"/>
      <c r="BB831" s="3"/>
      <c r="BC831" s="3"/>
      <c r="BD831" s="3"/>
    </row>
    <row r="832" spans="1:56" x14ac:dyDescent="0.25">
      <c r="A832" s="62" t="s">
        <v>668</v>
      </c>
      <c r="B832" s="63"/>
      <c r="C832" s="63"/>
      <c r="D832" s="64"/>
      <c r="E832" s="66"/>
      <c r="F832" s="109" t="s">
        <v>9733</v>
      </c>
      <c r="G832" s="63"/>
      <c r="H832" s="67"/>
      <c r="I832" s="68"/>
      <c r="J832" s="68"/>
      <c r="K832" s="67" t="s">
        <v>13109</v>
      </c>
      <c r="L832" s="71"/>
      <c r="M832" s="72">
        <v>5114.56103515625</v>
      </c>
      <c r="N832" s="72">
        <v>2322.440673828125</v>
      </c>
      <c r="O832" s="73"/>
      <c r="P832" s="74"/>
      <c r="Q832" s="74"/>
      <c r="R832" s="98"/>
      <c r="S832" s="48">
        <v>0</v>
      </c>
      <c r="T832" s="48">
        <v>1</v>
      </c>
      <c r="U832" s="98"/>
      <c r="V832" s="50"/>
      <c r="W832" s="50"/>
      <c r="X832" s="50"/>
      <c r="Y832" s="50"/>
      <c r="Z832" s="49"/>
      <c r="AA832" s="69">
        <v>832</v>
      </c>
      <c r="AB8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32" s="70"/>
      <c r="AD832" s="86">
        <v>77</v>
      </c>
      <c r="AE832" s="86">
        <v>30</v>
      </c>
      <c r="AF832" s="86">
        <v>4787</v>
      </c>
      <c r="AG832" s="86">
        <v>4759</v>
      </c>
      <c r="AH832" s="86"/>
      <c r="AI832" s="86"/>
      <c r="AJ832" s="86"/>
      <c r="AK832" s="86"/>
      <c r="AL832" s="86"/>
      <c r="AM832" s="89">
        <v>44065.389594907407</v>
      </c>
      <c r="AN832" s="86" t="s">
        <v>10559</v>
      </c>
      <c r="AO832" s="93" t="s">
        <v>11389</v>
      </c>
      <c r="AP832" s="86" t="s">
        <v>66</v>
      </c>
      <c r="AQ832" s="48">
        <v>0</v>
      </c>
      <c r="AR832" s="49">
        <v>0</v>
      </c>
      <c r="AS832" s="48">
        <v>0</v>
      </c>
      <c r="AT832" s="49">
        <v>0</v>
      </c>
      <c r="AU832" s="48">
        <v>0</v>
      </c>
      <c r="AV832" s="49">
        <v>0</v>
      </c>
      <c r="AW832" s="48">
        <v>14</v>
      </c>
      <c r="AX832" s="49">
        <v>100</v>
      </c>
      <c r="AY832" s="48">
        <v>14</v>
      </c>
      <c r="AZ832" s="2"/>
      <c r="BA832" s="3"/>
      <c r="BB832" s="3"/>
      <c r="BC832" s="3"/>
      <c r="BD832" s="3"/>
    </row>
    <row r="833" spans="1:56" x14ac:dyDescent="0.25">
      <c r="A833" s="62" t="s">
        <v>669</v>
      </c>
      <c r="B833" s="63"/>
      <c r="C833" s="63"/>
      <c r="D833" s="64"/>
      <c r="E833" s="66"/>
      <c r="F833" s="109" t="s">
        <v>9734</v>
      </c>
      <c r="G833" s="63"/>
      <c r="H833" s="67"/>
      <c r="I833" s="68"/>
      <c r="J833" s="68"/>
      <c r="K833" s="67" t="s">
        <v>13110</v>
      </c>
      <c r="L833" s="71"/>
      <c r="M833" s="72">
        <v>4963.71875</v>
      </c>
      <c r="N833" s="72">
        <v>2546.546875</v>
      </c>
      <c r="O833" s="73"/>
      <c r="P833" s="74"/>
      <c r="Q833" s="74"/>
      <c r="R833" s="98"/>
      <c r="S833" s="48">
        <v>0</v>
      </c>
      <c r="T833" s="48">
        <v>1</v>
      </c>
      <c r="U833" s="98"/>
      <c r="V833" s="50"/>
      <c r="W833" s="50"/>
      <c r="X833" s="50"/>
      <c r="Y833" s="50"/>
      <c r="Z833" s="49"/>
      <c r="AA833" s="69">
        <v>833</v>
      </c>
      <c r="AB8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33" s="70"/>
      <c r="AD833" s="86">
        <v>270</v>
      </c>
      <c r="AE833" s="86">
        <v>283</v>
      </c>
      <c r="AF833" s="86">
        <v>11277</v>
      </c>
      <c r="AG833" s="86">
        <v>8684</v>
      </c>
      <c r="AH833" s="86"/>
      <c r="AI833" s="86" t="s">
        <v>7563</v>
      </c>
      <c r="AJ833" s="86"/>
      <c r="AK833" s="86"/>
      <c r="AL833" s="86"/>
      <c r="AM833" s="89">
        <v>40069.524606481478</v>
      </c>
      <c r="AN833" s="86" t="s">
        <v>10559</v>
      </c>
      <c r="AO833" s="93" t="s">
        <v>11390</v>
      </c>
      <c r="AP833" s="86" t="s">
        <v>66</v>
      </c>
      <c r="AQ833" s="48">
        <v>0</v>
      </c>
      <c r="AR833" s="49">
        <v>0</v>
      </c>
      <c r="AS833" s="48">
        <v>0</v>
      </c>
      <c r="AT833" s="49">
        <v>0</v>
      </c>
      <c r="AU833" s="48">
        <v>0</v>
      </c>
      <c r="AV833" s="49">
        <v>0</v>
      </c>
      <c r="AW833" s="48">
        <v>14</v>
      </c>
      <c r="AX833" s="49">
        <v>100</v>
      </c>
      <c r="AY833" s="48">
        <v>14</v>
      </c>
      <c r="AZ833" s="2"/>
      <c r="BA833" s="3"/>
      <c r="BB833" s="3"/>
      <c r="BC833" s="3"/>
      <c r="BD833" s="3"/>
    </row>
    <row r="834" spans="1:56" x14ac:dyDescent="0.25">
      <c r="A834" s="62" t="s">
        <v>670</v>
      </c>
      <c r="B834" s="63"/>
      <c r="C834" s="63"/>
      <c r="D834" s="64"/>
      <c r="E834" s="66"/>
      <c r="F834" s="109" t="s">
        <v>9735</v>
      </c>
      <c r="G834" s="63"/>
      <c r="H834" s="67"/>
      <c r="I834" s="68"/>
      <c r="J834" s="68"/>
      <c r="K834" s="67" t="s">
        <v>13111</v>
      </c>
      <c r="L834" s="71"/>
      <c r="M834" s="72">
        <v>5531.35009765625</v>
      </c>
      <c r="N834" s="72">
        <v>4897.046875</v>
      </c>
      <c r="O834" s="73"/>
      <c r="P834" s="74"/>
      <c r="Q834" s="74"/>
      <c r="R834" s="98"/>
      <c r="S834" s="48">
        <v>0</v>
      </c>
      <c r="T834" s="48">
        <v>2</v>
      </c>
      <c r="U834" s="98"/>
      <c r="V834" s="50"/>
      <c r="W834" s="50"/>
      <c r="X834" s="50"/>
      <c r="Y834" s="50"/>
      <c r="Z834" s="49"/>
      <c r="AA834" s="69">
        <v>834</v>
      </c>
      <c r="AB8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34" s="70"/>
      <c r="AD834" s="86">
        <v>206</v>
      </c>
      <c r="AE834" s="86">
        <v>22</v>
      </c>
      <c r="AF834" s="86">
        <v>140</v>
      </c>
      <c r="AG834" s="86">
        <v>204</v>
      </c>
      <c r="AH834" s="86"/>
      <c r="AI834" s="86" t="s">
        <v>7508</v>
      </c>
      <c r="AJ834" s="86"/>
      <c r="AK834" s="86"/>
      <c r="AL834" s="86"/>
      <c r="AM834" s="89">
        <v>44048.54855324074</v>
      </c>
      <c r="AN834" s="86" t="s">
        <v>10559</v>
      </c>
      <c r="AO834" s="93" t="s">
        <v>11391</v>
      </c>
      <c r="AP834" s="86" t="s">
        <v>66</v>
      </c>
      <c r="AQ834" s="48">
        <v>0</v>
      </c>
      <c r="AR834" s="49">
        <v>0</v>
      </c>
      <c r="AS834" s="48">
        <v>0</v>
      </c>
      <c r="AT834" s="49">
        <v>0</v>
      </c>
      <c r="AU834" s="48">
        <v>0</v>
      </c>
      <c r="AV834" s="49">
        <v>0</v>
      </c>
      <c r="AW834" s="48">
        <v>39</v>
      </c>
      <c r="AX834" s="49">
        <v>100</v>
      </c>
      <c r="AY834" s="48">
        <v>39</v>
      </c>
      <c r="AZ834" s="2"/>
      <c r="BA834" s="3"/>
      <c r="BB834" s="3"/>
      <c r="BC834" s="3"/>
      <c r="BD834" s="3"/>
    </row>
    <row r="835" spans="1:56" x14ac:dyDescent="0.25">
      <c r="A835" s="62" t="s">
        <v>1677</v>
      </c>
      <c r="B835" s="63"/>
      <c r="C835" s="63"/>
      <c r="D835" s="64"/>
      <c r="E835" s="66"/>
      <c r="F835" s="109" t="s">
        <v>9736</v>
      </c>
      <c r="G835" s="63"/>
      <c r="H835" s="67"/>
      <c r="I835" s="68"/>
      <c r="J835" s="68"/>
      <c r="K835" s="67" t="s">
        <v>13112</v>
      </c>
      <c r="L835" s="71"/>
      <c r="M835" s="72">
        <v>5482.3642578125</v>
      </c>
      <c r="N835" s="72">
        <v>4927.91162109375</v>
      </c>
      <c r="O835" s="73"/>
      <c r="P835" s="74"/>
      <c r="Q835" s="74"/>
      <c r="R835" s="98"/>
      <c r="S835" s="48">
        <v>1</v>
      </c>
      <c r="T835" s="48">
        <v>0</v>
      </c>
      <c r="U835" s="98"/>
      <c r="V835" s="50"/>
      <c r="W835" s="50"/>
      <c r="X835" s="50"/>
      <c r="Y835" s="50"/>
      <c r="Z835" s="49"/>
      <c r="AA835" s="69">
        <v>835</v>
      </c>
      <c r="AB8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35" s="70"/>
      <c r="AD835" s="86">
        <v>218</v>
      </c>
      <c r="AE835" s="86">
        <v>18</v>
      </c>
      <c r="AF835" s="86">
        <v>141</v>
      </c>
      <c r="AG835" s="86">
        <v>213</v>
      </c>
      <c r="AH835" s="86"/>
      <c r="AI835" s="86" t="s">
        <v>7564</v>
      </c>
      <c r="AJ835" s="86" t="s">
        <v>8480</v>
      </c>
      <c r="AK835" s="86"/>
      <c r="AL835" s="86"/>
      <c r="AM835" s="89">
        <v>42115.427418981482</v>
      </c>
      <c r="AN835" s="86" t="s">
        <v>10559</v>
      </c>
      <c r="AO835" s="93" t="s">
        <v>11392</v>
      </c>
      <c r="AP835" s="86" t="s">
        <v>65</v>
      </c>
      <c r="AQ835" s="48"/>
      <c r="AR835" s="49"/>
      <c r="AS835" s="48"/>
      <c r="AT835" s="49"/>
      <c r="AU835" s="48"/>
      <c r="AV835" s="49"/>
      <c r="AW835" s="48"/>
      <c r="AX835" s="49"/>
      <c r="AY835" s="48"/>
      <c r="AZ835" s="2"/>
      <c r="BA835" s="3"/>
      <c r="BB835" s="3"/>
      <c r="BC835" s="3"/>
      <c r="BD835" s="3"/>
    </row>
    <row r="836" spans="1:56" x14ac:dyDescent="0.25">
      <c r="A836" s="62" t="s">
        <v>1678</v>
      </c>
      <c r="B836" s="63"/>
      <c r="C836" s="63"/>
      <c r="D836" s="64"/>
      <c r="E836" s="66"/>
      <c r="F836" s="109" t="s">
        <v>9737</v>
      </c>
      <c r="G836" s="63"/>
      <c r="H836" s="67"/>
      <c r="I836" s="68"/>
      <c r="J836" s="68"/>
      <c r="K836" s="67" t="s">
        <v>13113</v>
      </c>
      <c r="L836" s="71"/>
      <c r="M836" s="72">
        <v>5583.728515625</v>
      </c>
      <c r="N836" s="72">
        <v>4902.44775390625</v>
      </c>
      <c r="O836" s="73"/>
      <c r="P836" s="74"/>
      <c r="Q836" s="74"/>
      <c r="R836" s="98"/>
      <c r="S836" s="48">
        <v>1</v>
      </c>
      <c r="T836" s="48">
        <v>0</v>
      </c>
      <c r="U836" s="98"/>
      <c r="V836" s="50"/>
      <c r="W836" s="50"/>
      <c r="X836" s="50"/>
      <c r="Y836" s="50"/>
      <c r="Z836" s="49"/>
      <c r="AA836" s="69">
        <v>836</v>
      </c>
      <c r="AB8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36" s="70"/>
      <c r="AD836" s="86">
        <v>3218</v>
      </c>
      <c r="AE836" s="86">
        <v>1870</v>
      </c>
      <c r="AF836" s="86">
        <v>2222</v>
      </c>
      <c r="AG836" s="86">
        <v>14536</v>
      </c>
      <c r="AH836" s="86"/>
      <c r="AI836" s="86" t="s">
        <v>7565</v>
      </c>
      <c r="AJ836" s="86" t="s">
        <v>8302</v>
      </c>
      <c r="AK836" s="93" t="s">
        <v>8833</v>
      </c>
      <c r="AL836" s="86"/>
      <c r="AM836" s="89">
        <v>41830.379502314812</v>
      </c>
      <c r="AN836" s="86" t="s">
        <v>10559</v>
      </c>
      <c r="AO836" s="93" t="s">
        <v>11393</v>
      </c>
      <c r="AP836" s="86" t="s">
        <v>65</v>
      </c>
      <c r="AQ836" s="48"/>
      <c r="AR836" s="49"/>
      <c r="AS836" s="48"/>
      <c r="AT836" s="49"/>
      <c r="AU836" s="48"/>
      <c r="AV836" s="49"/>
      <c r="AW836" s="48"/>
      <c r="AX836" s="49"/>
      <c r="AY836" s="48"/>
      <c r="AZ836" s="2"/>
      <c r="BA836" s="3"/>
      <c r="BB836" s="3"/>
      <c r="BC836" s="3"/>
      <c r="BD836" s="3"/>
    </row>
    <row r="837" spans="1:56" x14ac:dyDescent="0.25">
      <c r="A837" s="62" t="s">
        <v>671</v>
      </c>
      <c r="B837" s="63"/>
      <c r="C837" s="63"/>
      <c r="D837" s="64"/>
      <c r="E837" s="66"/>
      <c r="F837" s="109" t="s">
        <v>9738</v>
      </c>
      <c r="G837" s="63"/>
      <c r="H837" s="67"/>
      <c r="I837" s="68"/>
      <c r="J837" s="68"/>
      <c r="K837" s="67" t="s">
        <v>13114</v>
      </c>
      <c r="L837" s="71"/>
      <c r="M837" s="72">
        <v>3196.494384765625</v>
      </c>
      <c r="N837" s="72">
        <v>8517.8486328125</v>
      </c>
      <c r="O837" s="73"/>
      <c r="P837" s="74"/>
      <c r="Q837" s="74"/>
      <c r="R837" s="98"/>
      <c r="S837" s="48">
        <v>0</v>
      </c>
      <c r="T837" s="48">
        <v>1</v>
      </c>
      <c r="U837" s="98"/>
      <c r="V837" s="50"/>
      <c r="W837" s="50"/>
      <c r="X837" s="50"/>
      <c r="Y837" s="50"/>
      <c r="Z837" s="49"/>
      <c r="AA837" s="69">
        <v>837</v>
      </c>
      <c r="AB8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37" s="70"/>
      <c r="AD837" s="86">
        <v>15</v>
      </c>
      <c r="AE837" s="86">
        <v>6</v>
      </c>
      <c r="AF837" s="86">
        <v>76</v>
      </c>
      <c r="AG837" s="86">
        <v>201</v>
      </c>
      <c r="AH837" s="86"/>
      <c r="AI837" s="86"/>
      <c r="AJ837" s="86"/>
      <c r="AK837" s="86"/>
      <c r="AL837" s="86"/>
      <c r="AM837" s="89">
        <v>44076.39912037037</v>
      </c>
      <c r="AN837" s="86" t="s">
        <v>10559</v>
      </c>
      <c r="AO837" s="93" t="s">
        <v>11394</v>
      </c>
      <c r="AP837" s="86" t="s">
        <v>66</v>
      </c>
      <c r="AQ837" s="48">
        <v>0</v>
      </c>
      <c r="AR837" s="49">
        <v>0</v>
      </c>
      <c r="AS837" s="48">
        <v>0</v>
      </c>
      <c r="AT837" s="49">
        <v>0</v>
      </c>
      <c r="AU837" s="48">
        <v>0</v>
      </c>
      <c r="AV837" s="49">
        <v>0</v>
      </c>
      <c r="AW837" s="48">
        <v>20</v>
      </c>
      <c r="AX837" s="49">
        <v>100</v>
      </c>
      <c r="AY837" s="48">
        <v>20</v>
      </c>
      <c r="AZ837" s="2"/>
      <c r="BA837" s="3"/>
      <c r="BB837" s="3"/>
      <c r="BC837" s="3"/>
      <c r="BD837" s="3"/>
    </row>
    <row r="838" spans="1:56" x14ac:dyDescent="0.25">
      <c r="A838" s="62" t="s">
        <v>1679</v>
      </c>
      <c r="B838" s="63"/>
      <c r="C838" s="63"/>
      <c r="D838" s="64"/>
      <c r="E838" s="66"/>
      <c r="F838" s="109" t="s">
        <v>9739</v>
      </c>
      <c r="G838" s="63"/>
      <c r="H838" s="67"/>
      <c r="I838" s="68"/>
      <c r="J838" s="68"/>
      <c r="K838" s="67" t="s">
        <v>13115</v>
      </c>
      <c r="L838" s="71"/>
      <c r="M838" s="72">
        <v>3608.9560546875</v>
      </c>
      <c r="N838" s="72">
        <v>7723.6923828125</v>
      </c>
      <c r="O838" s="73"/>
      <c r="P838" s="74"/>
      <c r="Q838" s="74"/>
      <c r="R838" s="98"/>
      <c r="S838" s="48">
        <v>2</v>
      </c>
      <c r="T838" s="48">
        <v>0</v>
      </c>
      <c r="U838" s="98"/>
      <c r="V838" s="50"/>
      <c r="W838" s="50"/>
      <c r="X838" s="50"/>
      <c r="Y838" s="50"/>
      <c r="Z838" s="49"/>
      <c r="AA838" s="69">
        <v>838</v>
      </c>
      <c r="AB8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38" s="70"/>
      <c r="AD838" s="86">
        <v>274</v>
      </c>
      <c r="AE838" s="86">
        <v>7</v>
      </c>
      <c r="AF838" s="86">
        <v>121</v>
      </c>
      <c r="AG838" s="86">
        <v>195</v>
      </c>
      <c r="AH838" s="86"/>
      <c r="AI838" s="86" t="s">
        <v>7566</v>
      </c>
      <c r="AJ838" s="86" t="s">
        <v>8481</v>
      </c>
      <c r="AK838" s="86"/>
      <c r="AL838" s="86"/>
      <c r="AM838" s="89">
        <v>43672.374942129631</v>
      </c>
      <c r="AN838" s="86" t="s">
        <v>10559</v>
      </c>
      <c r="AO838" s="93" t="s">
        <v>11395</v>
      </c>
      <c r="AP838" s="86" t="s">
        <v>65</v>
      </c>
      <c r="AQ838" s="48"/>
      <c r="AR838" s="49"/>
      <c r="AS838" s="48"/>
      <c r="AT838" s="49"/>
      <c r="AU838" s="48"/>
      <c r="AV838" s="49"/>
      <c r="AW838" s="48"/>
      <c r="AX838" s="49"/>
      <c r="AY838" s="48"/>
      <c r="AZ838" s="2"/>
      <c r="BA838" s="3"/>
      <c r="BB838" s="3"/>
      <c r="BC838" s="3"/>
      <c r="BD838" s="3"/>
    </row>
    <row r="839" spans="1:56" x14ac:dyDescent="0.25">
      <c r="A839" s="62" t="s">
        <v>672</v>
      </c>
      <c r="B839" s="63"/>
      <c r="C839" s="63"/>
      <c r="D839" s="64"/>
      <c r="E839" s="66"/>
      <c r="F839" s="109" t="s">
        <v>9740</v>
      </c>
      <c r="G839" s="63"/>
      <c r="H839" s="67"/>
      <c r="I839" s="68"/>
      <c r="J839" s="68"/>
      <c r="K839" s="67" t="s">
        <v>13116</v>
      </c>
      <c r="L839" s="71"/>
      <c r="M839" s="72">
        <v>5367.93359375</v>
      </c>
      <c r="N839" s="72">
        <v>4133.97900390625</v>
      </c>
      <c r="O839" s="73"/>
      <c r="P839" s="74"/>
      <c r="Q839" s="74"/>
      <c r="R839" s="98"/>
      <c r="S839" s="48">
        <v>0</v>
      </c>
      <c r="T839" s="48">
        <v>3</v>
      </c>
      <c r="U839" s="98"/>
      <c r="V839" s="50"/>
      <c r="W839" s="50"/>
      <c r="X839" s="50"/>
      <c r="Y839" s="50"/>
      <c r="Z839" s="49"/>
      <c r="AA839" s="69">
        <v>839</v>
      </c>
      <c r="AB8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39" s="70"/>
      <c r="AD839" s="86">
        <v>9634</v>
      </c>
      <c r="AE839" s="86">
        <v>8786</v>
      </c>
      <c r="AF839" s="86">
        <v>118307</v>
      </c>
      <c r="AG839" s="86">
        <v>97395</v>
      </c>
      <c r="AH839" s="86"/>
      <c r="AI839" s="86" t="s">
        <v>7567</v>
      </c>
      <c r="AJ839" s="86" t="s">
        <v>8204</v>
      </c>
      <c r="AK839" s="86"/>
      <c r="AL839" s="86"/>
      <c r="AM839" s="89">
        <v>43475.420208333337</v>
      </c>
      <c r="AN839" s="86" t="s">
        <v>10559</v>
      </c>
      <c r="AO839" s="93" t="s">
        <v>11396</v>
      </c>
      <c r="AP839" s="86" t="s">
        <v>66</v>
      </c>
      <c r="AQ839" s="48">
        <v>0</v>
      </c>
      <c r="AR839" s="49">
        <v>0</v>
      </c>
      <c r="AS839" s="48">
        <v>0</v>
      </c>
      <c r="AT839" s="49">
        <v>0</v>
      </c>
      <c r="AU839" s="48">
        <v>0</v>
      </c>
      <c r="AV839" s="49">
        <v>0</v>
      </c>
      <c r="AW839" s="48">
        <v>23</v>
      </c>
      <c r="AX839" s="49">
        <v>100</v>
      </c>
      <c r="AY839" s="48">
        <v>23</v>
      </c>
      <c r="AZ839" s="2"/>
      <c r="BA839" s="3"/>
      <c r="BB839" s="3"/>
      <c r="BC839" s="3"/>
      <c r="BD839" s="3"/>
    </row>
    <row r="840" spans="1:56" x14ac:dyDescent="0.25">
      <c r="A840" s="62" t="s">
        <v>673</v>
      </c>
      <c r="B840" s="63"/>
      <c r="C840" s="63"/>
      <c r="D840" s="64"/>
      <c r="E840" s="66"/>
      <c r="F840" s="109" t="s">
        <v>9741</v>
      </c>
      <c r="G840" s="63"/>
      <c r="H840" s="67"/>
      <c r="I840" s="68"/>
      <c r="J840" s="68"/>
      <c r="K840" s="67" t="s">
        <v>13117</v>
      </c>
      <c r="L840" s="71"/>
      <c r="M840" s="72">
        <v>4857.9541015625</v>
      </c>
      <c r="N840" s="72">
        <v>5112.142578125</v>
      </c>
      <c r="O840" s="73"/>
      <c r="P840" s="74"/>
      <c r="Q840" s="74"/>
      <c r="R840" s="98"/>
      <c r="S840" s="48">
        <v>0</v>
      </c>
      <c r="T840" s="48">
        <v>1</v>
      </c>
      <c r="U840" s="98"/>
      <c r="V840" s="50"/>
      <c r="W840" s="50"/>
      <c r="X840" s="50"/>
      <c r="Y840" s="50"/>
      <c r="Z840" s="49"/>
      <c r="AA840" s="69">
        <v>840</v>
      </c>
      <c r="AB8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40" s="70"/>
      <c r="AD840" s="86">
        <v>4052</v>
      </c>
      <c r="AE840" s="86">
        <v>2548</v>
      </c>
      <c r="AF840" s="86">
        <v>51345</v>
      </c>
      <c r="AG840" s="86">
        <v>66003</v>
      </c>
      <c r="AH840" s="86"/>
      <c r="AI840" s="86" t="s">
        <v>7568</v>
      </c>
      <c r="AJ840" s="86" t="s">
        <v>8211</v>
      </c>
      <c r="AK840" s="86"/>
      <c r="AL840" s="86"/>
      <c r="AM840" s="89">
        <v>41149.728229166663</v>
      </c>
      <c r="AN840" s="86" t="s">
        <v>10559</v>
      </c>
      <c r="AO840" s="93" t="s">
        <v>11397</v>
      </c>
      <c r="AP840" s="86" t="s">
        <v>66</v>
      </c>
      <c r="AQ840" s="48">
        <v>0</v>
      </c>
      <c r="AR840" s="49">
        <v>0</v>
      </c>
      <c r="AS840" s="48">
        <v>0</v>
      </c>
      <c r="AT840" s="49">
        <v>0</v>
      </c>
      <c r="AU840" s="48">
        <v>0</v>
      </c>
      <c r="AV840" s="49">
        <v>0</v>
      </c>
      <c r="AW840" s="48">
        <v>49</v>
      </c>
      <c r="AX840" s="49">
        <v>100</v>
      </c>
      <c r="AY840" s="48">
        <v>49</v>
      </c>
      <c r="AZ840" s="2"/>
      <c r="BA840" s="3"/>
      <c r="BB840" s="3"/>
      <c r="BC840" s="3"/>
      <c r="BD840" s="3"/>
    </row>
    <row r="841" spans="1:56" x14ac:dyDescent="0.25">
      <c r="A841" s="62" t="s">
        <v>674</v>
      </c>
      <c r="B841" s="63"/>
      <c r="C841" s="63"/>
      <c r="D841" s="64"/>
      <c r="E841" s="66"/>
      <c r="F841" s="109" t="s">
        <v>9742</v>
      </c>
      <c r="G841" s="63"/>
      <c r="H841" s="67"/>
      <c r="I841" s="68"/>
      <c r="J841" s="68"/>
      <c r="K841" s="67" t="s">
        <v>13118</v>
      </c>
      <c r="L841" s="71"/>
      <c r="M841" s="72">
        <v>5543.36962890625</v>
      </c>
      <c r="N841" s="72">
        <v>4876.99072265625</v>
      </c>
      <c r="O841" s="73"/>
      <c r="P841" s="74"/>
      <c r="Q841" s="74"/>
      <c r="R841" s="98"/>
      <c r="S841" s="48">
        <v>1</v>
      </c>
      <c r="T841" s="48">
        <v>1</v>
      </c>
      <c r="U841" s="98"/>
      <c r="V841" s="50"/>
      <c r="W841" s="50"/>
      <c r="X841" s="50"/>
      <c r="Y841" s="50"/>
      <c r="Z841" s="49"/>
      <c r="AA841" s="69">
        <v>841</v>
      </c>
      <c r="AB8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41" s="70"/>
      <c r="AD841" s="86">
        <v>89</v>
      </c>
      <c r="AE841" s="86">
        <v>50</v>
      </c>
      <c r="AF841" s="86">
        <v>131</v>
      </c>
      <c r="AG841" s="86">
        <v>98</v>
      </c>
      <c r="AH841" s="86"/>
      <c r="AI841" s="86"/>
      <c r="AJ841" s="86"/>
      <c r="AK841" s="86"/>
      <c r="AL841" s="86"/>
      <c r="AM841" s="89">
        <v>44074.152789351851</v>
      </c>
      <c r="AN841" s="86" t="s">
        <v>10559</v>
      </c>
      <c r="AO841" s="93" t="s">
        <v>11398</v>
      </c>
      <c r="AP841" s="86" t="s">
        <v>66</v>
      </c>
      <c r="AQ841" s="48">
        <v>0</v>
      </c>
      <c r="AR841" s="49">
        <v>0</v>
      </c>
      <c r="AS841" s="48">
        <v>0</v>
      </c>
      <c r="AT841" s="49">
        <v>0</v>
      </c>
      <c r="AU841" s="48">
        <v>0</v>
      </c>
      <c r="AV841" s="49">
        <v>0</v>
      </c>
      <c r="AW841" s="48">
        <v>84</v>
      </c>
      <c r="AX841" s="49">
        <v>100</v>
      </c>
      <c r="AY841" s="48">
        <v>84</v>
      </c>
      <c r="AZ841" s="2"/>
      <c r="BA841" s="3"/>
      <c r="BB841" s="3"/>
      <c r="BC841" s="3"/>
      <c r="BD841" s="3"/>
    </row>
    <row r="842" spans="1:56" x14ac:dyDescent="0.25">
      <c r="A842" s="62" t="s">
        <v>675</v>
      </c>
      <c r="B842" s="63"/>
      <c r="C842" s="63"/>
      <c r="D842" s="64"/>
      <c r="E842" s="66"/>
      <c r="F842" s="109" t="s">
        <v>9743</v>
      </c>
      <c r="G842" s="63"/>
      <c r="H842" s="67"/>
      <c r="I842" s="68"/>
      <c r="J842" s="68"/>
      <c r="K842" s="67" t="s">
        <v>13119</v>
      </c>
      <c r="L842" s="71"/>
      <c r="M842" s="72">
        <v>5498.115234375</v>
      </c>
      <c r="N842" s="72">
        <v>4957.34521484375</v>
      </c>
      <c r="O842" s="73"/>
      <c r="P842" s="74"/>
      <c r="Q842" s="74"/>
      <c r="R842" s="98"/>
      <c r="S842" s="48">
        <v>0</v>
      </c>
      <c r="T842" s="48">
        <v>1</v>
      </c>
      <c r="U842" s="98"/>
      <c r="V842" s="50"/>
      <c r="W842" s="50"/>
      <c r="X842" s="50"/>
      <c r="Y842" s="50"/>
      <c r="Z842" s="49"/>
      <c r="AA842" s="69">
        <v>842</v>
      </c>
      <c r="AB8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42" s="70"/>
      <c r="AD842" s="86">
        <v>4995</v>
      </c>
      <c r="AE842" s="86">
        <v>3660</v>
      </c>
      <c r="AF842" s="86">
        <v>10381</v>
      </c>
      <c r="AG842" s="86">
        <v>15086</v>
      </c>
      <c r="AH842" s="86"/>
      <c r="AI842" s="86" t="s">
        <v>7569</v>
      </c>
      <c r="AJ842" s="86" t="s">
        <v>8482</v>
      </c>
      <c r="AK842" s="86"/>
      <c r="AL842" s="86"/>
      <c r="AM842" s="89">
        <v>43923.456284722219</v>
      </c>
      <c r="AN842" s="86" t="s">
        <v>10559</v>
      </c>
      <c r="AO842" s="93" t="s">
        <v>11399</v>
      </c>
      <c r="AP842" s="86" t="s">
        <v>66</v>
      </c>
      <c r="AQ842" s="48">
        <v>0</v>
      </c>
      <c r="AR842" s="49">
        <v>0</v>
      </c>
      <c r="AS842" s="48">
        <v>0</v>
      </c>
      <c r="AT842" s="49">
        <v>0</v>
      </c>
      <c r="AU842" s="48">
        <v>0</v>
      </c>
      <c r="AV842" s="49">
        <v>0</v>
      </c>
      <c r="AW842" s="48">
        <v>27</v>
      </c>
      <c r="AX842" s="49">
        <v>100</v>
      </c>
      <c r="AY842" s="48">
        <v>27</v>
      </c>
      <c r="AZ842" s="2"/>
      <c r="BA842" s="3"/>
      <c r="BB842" s="3"/>
      <c r="BC842" s="3"/>
      <c r="BD842" s="3"/>
    </row>
    <row r="843" spans="1:56" x14ac:dyDescent="0.25">
      <c r="A843" s="62" t="s">
        <v>1680</v>
      </c>
      <c r="B843" s="63"/>
      <c r="C843" s="63"/>
      <c r="D843" s="64"/>
      <c r="E843" s="66"/>
      <c r="F843" s="109" t="s">
        <v>9744</v>
      </c>
      <c r="G843" s="63"/>
      <c r="H843" s="67"/>
      <c r="I843" s="68"/>
      <c r="J843" s="68"/>
      <c r="K843" s="67" t="s">
        <v>13120</v>
      </c>
      <c r="L843" s="71"/>
      <c r="M843" s="72">
        <v>5592.16259765625</v>
      </c>
      <c r="N843" s="72">
        <v>5012.81005859375</v>
      </c>
      <c r="O843" s="73"/>
      <c r="P843" s="74"/>
      <c r="Q843" s="74"/>
      <c r="R843" s="98"/>
      <c r="S843" s="48">
        <v>4</v>
      </c>
      <c r="T843" s="48">
        <v>0</v>
      </c>
      <c r="U843" s="98"/>
      <c r="V843" s="50"/>
      <c r="W843" s="50"/>
      <c r="X843" s="50"/>
      <c r="Y843" s="50"/>
      <c r="Z843" s="49"/>
      <c r="AA843" s="69">
        <v>843</v>
      </c>
      <c r="AB8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43" s="70"/>
      <c r="AD843" s="86">
        <v>2735</v>
      </c>
      <c r="AE843" s="86">
        <v>3328</v>
      </c>
      <c r="AF843" s="86">
        <v>26907</v>
      </c>
      <c r="AG843" s="86">
        <v>11798</v>
      </c>
      <c r="AH843" s="86"/>
      <c r="AI843" s="86" t="s">
        <v>7570</v>
      </c>
      <c r="AJ843" s="86" t="s">
        <v>8483</v>
      </c>
      <c r="AK843" s="86"/>
      <c r="AL843" s="86"/>
      <c r="AM843" s="89">
        <v>42989.765196759261</v>
      </c>
      <c r="AN843" s="86" t="s">
        <v>10559</v>
      </c>
      <c r="AO843" s="93" t="s">
        <v>11400</v>
      </c>
      <c r="AP843" s="86" t="s">
        <v>65</v>
      </c>
      <c r="AQ843" s="48"/>
      <c r="AR843" s="49"/>
      <c r="AS843" s="48"/>
      <c r="AT843" s="49"/>
      <c r="AU843" s="48"/>
      <c r="AV843" s="49"/>
      <c r="AW843" s="48"/>
      <c r="AX843" s="49"/>
      <c r="AY843" s="48"/>
      <c r="AZ843" s="2"/>
      <c r="BA843" s="3"/>
      <c r="BB843" s="3"/>
      <c r="BC843" s="3"/>
      <c r="BD843" s="3"/>
    </row>
    <row r="844" spans="1:56" x14ac:dyDescent="0.25">
      <c r="A844" s="62" t="s">
        <v>676</v>
      </c>
      <c r="B844" s="63"/>
      <c r="C844" s="63"/>
      <c r="D844" s="64"/>
      <c r="E844" s="66"/>
      <c r="F844" s="109" t="s">
        <v>8949</v>
      </c>
      <c r="G844" s="63"/>
      <c r="H844" s="67"/>
      <c r="I844" s="68"/>
      <c r="J844" s="68"/>
      <c r="K844" s="67" t="s">
        <v>13121</v>
      </c>
      <c r="L844" s="71"/>
      <c r="M844" s="72">
        <v>2628.934326171875</v>
      </c>
      <c r="N844" s="72">
        <v>1801.742919921875</v>
      </c>
      <c r="O844" s="73"/>
      <c r="P844" s="74"/>
      <c r="Q844" s="74"/>
      <c r="R844" s="98"/>
      <c r="S844" s="48">
        <v>0</v>
      </c>
      <c r="T844" s="48">
        <v>1</v>
      </c>
      <c r="U844" s="98"/>
      <c r="V844" s="50"/>
      <c r="W844" s="50"/>
      <c r="X844" s="50"/>
      <c r="Y844" s="50"/>
      <c r="Z844" s="49"/>
      <c r="AA844" s="69">
        <v>844</v>
      </c>
      <c r="AB8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44" s="70"/>
      <c r="AD844" s="86">
        <v>22</v>
      </c>
      <c r="AE844" s="86">
        <v>3</v>
      </c>
      <c r="AF844" s="86">
        <v>35</v>
      </c>
      <c r="AG844" s="86">
        <v>53</v>
      </c>
      <c r="AH844" s="86"/>
      <c r="AI844" s="86"/>
      <c r="AJ844" s="86"/>
      <c r="AK844" s="86"/>
      <c r="AL844" s="86"/>
      <c r="AM844" s="89">
        <v>44079.24931712963</v>
      </c>
      <c r="AN844" s="86" t="s">
        <v>10559</v>
      </c>
      <c r="AO844" s="93" t="s">
        <v>11401</v>
      </c>
      <c r="AP844" s="86" t="s">
        <v>66</v>
      </c>
      <c r="AQ844" s="48">
        <v>0</v>
      </c>
      <c r="AR844" s="49">
        <v>0</v>
      </c>
      <c r="AS844" s="48">
        <v>0</v>
      </c>
      <c r="AT844" s="49">
        <v>0</v>
      </c>
      <c r="AU844" s="48">
        <v>0</v>
      </c>
      <c r="AV844" s="49">
        <v>0</v>
      </c>
      <c r="AW844" s="48">
        <v>31</v>
      </c>
      <c r="AX844" s="49">
        <v>100</v>
      </c>
      <c r="AY844" s="48">
        <v>31</v>
      </c>
      <c r="AZ844" s="2"/>
      <c r="BA844" s="3"/>
      <c r="BB844" s="3"/>
      <c r="BC844" s="3"/>
      <c r="BD844" s="3"/>
    </row>
    <row r="845" spans="1:56" x14ac:dyDescent="0.25">
      <c r="A845" s="62" t="s">
        <v>677</v>
      </c>
      <c r="B845" s="63"/>
      <c r="C845" s="63"/>
      <c r="D845" s="64"/>
      <c r="E845" s="66"/>
      <c r="F845" s="109" t="s">
        <v>9745</v>
      </c>
      <c r="G845" s="63"/>
      <c r="H845" s="67"/>
      <c r="I845" s="68"/>
      <c r="J845" s="68"/>
      <c r="K845" s="67" t="s">
        <v>13122</v>
      </c>
      <c r="L845" s="71"/>
      <c r="M845" s="72">
        <v>4851.6279296875</v>
      </c>
      <c r="N845" s="72">
        <v>4882.8994140625</v>
      </c>
      <c r="O845" s="73"/>
      <c r="P845" s="74"/>
      <c r="Q845" s="74"/>
      <c r="R845" s="98"/>
      <c r="S845" s="48">
        <v>0</v>
      </c>
      <c r="T845" s="48">
        <v>1</v>
      </c>
      <c r="U845" s="98"/>
      <c r="V845" s="50"/>
      <c r="W845" s="50"/>
      <c r="X845" s="50"/>
      <c r="Y845" s="50"/>
      <c r="Z845" s="49"/>
      <c r="AA845" s="69">
        <v>845</v>
      </c>
      <c r="AB8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45" s="70"/>
      <c r="AD845" s="86">
        <v>45</v>
      </c>
      <c r="AE845" s="86">
        <v>606</v>
      </c>
      <c r="AF845" s="86">
        <v>46346</v>
      </c>
      <c r="AG845" s="86">
        <v>49428</v>
      </c>
      <c r="AH845" s="86"/>
      <c r="AI845" s="86" t="s">
        <v>7571</v>
      </c>
      <c r="AJ845" s="86" t="s">
        <v>8202</v>
      </c>
      <c r="AK845" s="86"/>
      <c r="AL845" s="86"/>
      <c r="AM845" s="89">
        <v>42784.840613425928</v>
      </c>
      <c r="AN845" s="86" t="s">
        <v>10559</v>
      </c>
      <c r="AO845" s="93" t="s">
        <v>11402</v>
      </c>
      <c r="AP845" s="86" t="s">
        <v>66</v>
      </c>
      <c r="AQ845" s="48">
        <v>0</v>
      </c>
      <c r="AR845" s="49">
        <v>0</v>
      </c>
      <c r="AS845" s="48">
        <v>0</v>
      </c>
      <c r="AT845" s="49">
        <v>0</v>
      </c>
      <c r="AU845" s="48">
        <v>0</v>
      </c>
      <c r="AV845" s="49">
        <v>0</v>
      </c>
      <c r="AW845" s="48">
        <v>70</v>
      </c>
      <c r="AX845" s="49">
        <v>100</v>
      </c>
      <c r="AY845" s="48">
        <v>70</v>
      </c>
      <c r="AZ845" s="2"/>
      <c r="BA845" s="3"/>
      <c r="BB845" s="3"/>
      <c r="BC845" s="3"/>
      <c r="BD845" s="3"/>
    </row>
    <row r="846" spans="1:56" x14ac:dyDescent="0.25">
      <c r="A846" s="62" t="s">
        <v>678</v>
      </c>
      <c r="B846" s="63"/>
      <c r="C846" s="63"/>
      <c r="D846" s="64"/>
      <c r="E846" s="66"/>
      <c r="F846" s="109" t="s">
        <v>8949</v>
      </c>
      <c r="G846" s="63"/>
      <c r="H846" s="67"/>
      <c r="I846" s="68"/>
      <c r="J846" s="68"/>
      <c r="K846" s="67" t="s">
        <v>13123</v>
      </c>
      <c r="L846" s="71"/>
      <c r="M846" s="72">
        <v>5646.2939453125</v>
      </c>
      <c r="N846" s="72">
        <v>4938.66064453125</v>
      </c>
      <c r="O846" s="73"/>
      <c r="P846" s="74"/>
      <c r="Q846" s="74"/>
      <c r="R846" s="98"/>
      <c r="S846" s="48">
        <v>0</v>
      </c>
      <c r="T846" s="48">
        <v>1</v>
      </c>
      <c r="U846" s="98"/>
      <c r="V846" s="50"/>
      <c r="W846" s="50"/>
      <c r="X846" s="50"/>
      <c r="Y846" s="50"/>
      <c r="Z846" s="49"/>
      <c r="AA846" s="69">
        <v>846</v>
      </c>
      <c r="AB8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46" s="70"/>
      <c r="AD846" s="86">
        <v>53</v>
      </c>
      <c r="AE846" s="86">
        <v>92</v>
      </c>
      <c r="AF846" s="86">
        <v>27593</v>
      </c>
      <c r="AG846" s="86">
        <v>26834</v>
      </c>
      <c r="AH846" s="86"/>
      <c r="AI846" s="86"/>
      <c r="AJ846" s="86"/>
      <c r="AK846" s="86"/>
      <c r="AL846" s="86"/>
      <c r="AM846" s="89">
        <v>43401.368703703702</v>
      </c>
      <c r="AN846" s="86" t="s">
        <v>10559</v>
      </c>
      <c r="AO846" s="93" t="s">
        <v>11403</v>
      </c>
      <c r="AP846" s="86" t="s">
        <v>66</v>
      </c>
      <c r="AQ846" s="48">
        <v>0</v>
      </c>
      <c r="AR846" s="49">
        <v>0</v>
      </c>
      <c r="AS846" s="48">
        <v>0</v>
      </c>
      <c r="AT846" s="49">
        <v>0</v>
      </c>
      <c r="AU846" s="48">
        <v>0</v>
      </c>
      <c r="AV846" s="49">
        <v>0</v>
      </c>
      <c r="AW846" s="48">
        <v>18</v>
      </c>
      <c r="AX846" s="49">
        <v>100</v>
      </c>
      <c r="AY846" s="48">
        <v>18</v>
      </c>
      <c r="AZ846" s="2"/>
      <c r="BA846" s="3"/>
      <c r="BB846" s="3"/>
      <c r="BC846" s="3"/>
      <c r="BD846" s="3"/>
    </row>
    <row r="847" spans="1:56" x14ac:dyDescent="0.25">
      <c r="A847" s="62" t="s">
        <v>1681</v>
      </c>
      <c r="B847" s="63"/>
      <c r="C847" s="63"/>
      <c r="D847" s="64"/>
      <c r="E847" s="66"/>
      <c r="F847" s="109" t="s">
        <v>9746</v>
      </c>
      <c r="G847" s="63"/>
      <c r="H847" s="67"/>
      <c r="I847" s="68"/>
      <c r="J847" s="68"/>
      <c r="K847" s="67" t="s">
        <v>13124</v>
      </c>
      <c r="L847" s="71"/>
      <c r="M847" s="72">
        <v>5592.80859375</v>
      </c>
      <c r="N847" s="72">
        <v>4979.20703125</v>
      </c>
      <c r="O847" s="73"/>
      <c r="P847" s="74"/>
      <c r="Q847" s="74"/>
      <c r="R847" s="98"/>
      <c r="S847" s="48">
        <v>1</v>
      </c>
      <c r="T847" s="48">
        <v>0</v>
      </c>
      <c r="U847" s="98"/>
      <c r="V847" s="50"/>
      <c r="W847" s="50"/>
      <c r="X847" s="50"/>
      <c r="Y847" s="50"/>
      <c r="Z847" s="49"/>
      <c r="AA847" s="69">
        <v>847</v>
      </c>
      <c r="AB8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47" s="70"/>
      <c r="AD847" s="86">
        <v>440</v>
      </c>
      <c r="AE847" s="86">
        <v>474</v>
      </c>
      <c r="AF847" s="86">
        <v>196</v>
      </c>
      <c r="AG847" s="86">
        <v>149</v>
      </c>
      <c r="AH847" s="86"/>
      <c r="AI847" s="86" t="s">
        <v>7572</v>
      </c>
      <c r="AJ847" s="86" t="s">
        <v>8202</v>
      </c>
      <c r="AK847" s="86"/>
      <c r="AL847" s="86"/>
      <c r="AM847" s="89">
        <v>44063.613680555558</v>
      </c>
      <c r="AN847" s="86" t="s">
        <v>10559</v>
      </c>
      <c r="AO847" s="93" t="s">
        <v>11404</v>
      </c>
      <c r="AP847" s="86" t="s">
        <v>65</v>
      </c>
      <c r="AQ847" s="48"/>
      <c r="AR847" s="49"/>
      <c r="AS847" s="48"/>
      <c r="AT847" s="49"/>
      <c r="AU847" s="48"/>
      <c r="AV847" s="49"/>
      <c r="AW847" s="48"/>
      <c r="AX847" s="49"/>
      <c r="AY847" s="48"/>
      <c r="AZ847" s="2"/>
      <c r="BA847" s="3"/>
      <c r="BB847" s="3"/>
      <c r="BC847" s="3"/>
      <c r="BD847" s="3"/>
    </row>
    <row r="848" spans="1:56" x14ac:dyDescent="0.25">
      <c r="A848" s="62" t="s">
        <v>679</v>
      </c>
      <c r="B848" s="63"/>
      <c r="C848" s="63"/>
      <c r="D848" s="64"/>
      <c r="E848" s="66"/>
      <c r="F848" s="109" t="s">
        <v>9747</v>
      </c>
      <c r="G848" s="63"/>
      <c r="H848" s="67"/>
      <c r="I848" s="68"/>
      <c r="J848" s="68"/>
      <c r="K848" s="67" t="s">
        <v>13125</v>
      </c>
      <c r="L848" s="71"/>
      <c r="M848" s="72">
        <v>5508.99072265625</v>
      </c>
      <c r="N848" s="72">
        <v>5044.5478515625</v>
      </c>
      <c r="O848" s="73"/>
      <c r="P848" s="74"/>
      <c r="Q848" s="74"/>
      <c r="R848" s="98"/>
      <c r="S848" s="48">
        <v>0</v>
      </c>
      <c r="T848" s="48">
        <v>1</v>
      </c>
      <c r="U848" s="98"/>
      <c r="V848" s="50"/>
      <c r="W848" s="50"/>
      <c r="X848" s="50"/>
      <c r="Y848" s="50"/>
      <c r="Z848" s="49"/>
      <c r="AA848" s="69">
        <v>848</v>
      </c>
      <c r="AB8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48" s="70"/>
      <c r="AD848" s="86">
        <v>61</v>
      </c>
      <c r="AE848" s="86">
        <v>5</v>
      </c>
      <c r="AF848" s="86">
        <v>45</v>
      </c>
      <c r="AG848" s="86">
        <v>0</v>
      </c>
      <c r="AH848" s="86"/>
      <c r="AI848" s="86" t="s">
        <v>7573</v>
      </c>
      <c r="AJ848" s="86" t="s">
        <v>8484</v>
      </c>
      <c r="AK848" s="86"/>
      <c r="AL848" s="86"/>
      <c r="AM848" s="89">
        <v>40876.679490740738</v>
      </c>
      <c r="AN848" s="86" t="s">
        <v>10559</v>
      </c>
      <c r="AO848" s="93" t="s">
        <v>11405</v>
      </c>
      <c r="AP848" s="86" t="s">
        <v>66</v>
      </c>
      <c r="AQ848" s="48">
        <v>0</v>
      </c>
      <c r="AR848" s="49">
        <v>0</v>
      </c>
      <c r="AS848" s="48">
        <v>0</v>
      </c>
      <c r="AT848" s="49">
        <v>0</v>
      </c>
      <c r="AU848" s="48">
        <v>0</v>
      </c>
      <c r="AV848" s="49">
        <v>0</v>
      </c>
      <c r="AW848" s="48">
        <v>3</v>
      </c>
      <c r="AX848" s="49">
        <v>100</v>
      </c>
      <c r="AY848" s="48">
        <v>3</v>
      </c>
      <c r="AZ848" s="2"/>
      <c r="BA848" s="3"/>
      <c r="BB848" s="3"/>
      <c r="BC848" s="3"/>
      <c r="BD848" s="3"/>
    </row>
    <row r="849" spans="1:56" x14ac:dyDescent="0.25">
      <c r="A849" s="62" t="s">
        <v>1682</v>
      </c>
      <c r="B849" s="63"/>
      <c r="C849" s="63"/>
      <c r="D849" s="64"/>
      <c r="E849" s="66"/>
      <c r="F849" s="109" t="s">
        <v>9748</v>
      </c>
      <c r="G849" s="63"/>
      <c r="H849" s="67"/>
      <c r="I849" s="68"/>
      <c r="J849" s="68"/>
      <c r="K849" s="67" t="s">
        <v>13126</v>
      </c>
      <c r="L849" s="71"/>
      <c r="M849" s="72">
        <v>5527.9677734375</v>
      </c>
      <c r="N849" s="72">
        <v>5002.57861328125</v>
      </c>
      <c r="O849" s="73"/>
      <c r="P849" s="74"/>
      <c r="Q849" s="74"/>
      <c r="R849" s="98"/>
      <c r="S849" s="48">
        <v>1</v>
      </c>
      <c r="T849" s="48">
        <v>0</v>
      </c>
      <c r="U849" s="98"/>
      <c r="V849" s="50"/>
      <c r="W849" s="50"/>
      <c r="X849" s="50"/>
      <c r="Y849" s="50"/>
      <c r="Z849" s="49"/>
      <c r="AA849" s="69">
        <v>849</v>
      </c>
      <c r="AB8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49" s="70"/>
      <c r="AD849" s="86">
        <v>25</v>
      </c>
      <c r="AE849" s="86">
        <v>11</v>
      </c>
      <c r="AF849" s="86">
        <v>60</v>
      </c>
      <c r="AG849" s="86">
        <v>31</v>
      </c>
      <c r="AH849" s="86"/>
      <c r="AI849" s="86"/>
      <c r="AJ849" s="86"/>
      <c r="AK849" s="86"/>
      <c r="AL849" s="86"/>
      <c r="AM849" s="89">
        <v>41545.471006944441</v>
      </c>
      <c r="AN849" s="86" t="s">
        <v>10559</v>
      </c>
      <c r="AO849" s="93" t="s">
        <v>11406</v>
      </c>
      <c r="AP849" s="86" t="s">
        <v>65</v>
      </c>
      <c r="AQ849" s="48"/>
      <c r="AR849" s="49"/>
      <c r="AS849" s="48"/>
      <c r="AT849" s="49"/>
      <c r="AU849" s="48"/>
      <c r="AV849" s="49"/>
      <c r="AW849" s="48"/>
      <c r="AX849" s="49"/>
      <c r="AY849" s="48"/>
      <c r="AZ849" s="2"/>
      <c r="BA849" s="3"/>
      <c r="BB849" s="3"/>
      <c r="BC849" s="3"/>
      <c r="BD849" s="3"/>
    </row>
    <row r="850" spans="1:56" x14ac:dyDescent="0.25">
      <c r="A850" s="62" t="s">
        <v>680</v>
      </c>
      <c r="B850" s="63"/>
      <c r="C850" s="63"/>
      <c r="D850" s="64"/>
      <c r="E850" s="66"/>
      <c r="F850" s="109" t="s">
        <v>9749</v>
      </c>
      <c r="G850" s="63"/>
      <c r="H850" s="67"/>
      <c r="I850" s="68"/>
      <c r="J850" s="68"/>
      <c r="K850" s="67" t="s">
        <v>13127</v>
      </c>
      <c r="L850" s="71"/>
      <c r="M850" s="72">
        <v>3782.474853515625</v>
      </c>
      <c r="N850" s="72">
        <v>3797.1748046875</v>
      </c>
      <c r="O850" s="73"/>
      <c r="P850" s="74"/>
      <c r="Q850" s="74"/>
      <c r="R850" s="98"/>
      <c r="S850" s="48">
        <v>0</v>
      </c>
      <c r="T850" s="48">
        <v>15</v>
      </c>
      <c r="U850" s="98"/>
      <c r="V850" s="50"/>
      <c r="W850" s="50"/>
      <c r="X850" s="50"/>
      <c r="Y850" s="50"/>
      <c r="Z850" s="49"/>
      <c r="AA850" s="69">
        <v>850</v>
      </c>
      <c r="AB8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50" s="70"/>
      <c r="AD850" s="86">
        <v>2</v>
      </c>
      <c r="AE850" s="86">
        <v>301</v>
      </c>
      <c r="AF850" s="86">
        <v>52551</v>
      </c>
      <c r="AG850" s="86">
        <v>38087</v>
      </c>
      <c r="AH850" s="86"/>
      <c r="AI850" s="86" t="s">
        <v>7574</v>
      </c>
      <c r="AJ850" s="86"/>
      <c r="AK850" s="86"/>
      <c r="AL850" s="86"/>
      <c r="AM850" s="89">
        <v>43977.212870370371</v>
      </c>
      <c r="AN850" s="86" t="s">
        <v>10559</v>
      </c>
      <c r="AO850" s="93" t="s">
        <v>11407</v>
      </c>
      <c r="AP850" s="86" t="s">
        <v>66</v>
      </c>
      <c r="AQ850" s="48">
        <v>2</v>
      </c>
      <c r="AR850" s="49">
        <v>0.70921985815602839</v>
      </c>
      <c r="AS850" s="48">
        <v>1</v>
      </c>
      <c r="AT850" s="49">
        <v>0.3546099290780142</v>
      </c>
      <c r="AU850" s="48">
        <v>0</v>
      </c>
      <c r="AV850" s="49">
        <v>0</v>
      </c>
      <c r="AW850" s="48">
        <v>279</v>
      </c>
      <c r="AX850" s="49">
        <v>98.936170212765958</v>
      </c>
      <c r="AY850" s="48">
        <v>282</v>
      </c>
      <c r="AZ850" s="2"/>
      <c r="BA850" s="3"/>
      <c r="BB850" s="3"/>
      <c r="BC850" s="3"/>
      <c r="BD850" s="3"/>
    </row>
    <row r="851" spans="1:56" x14ac:dyDescent="0.25">
      <c r="A851" s="62" t="s">
        <v>1683</v>
      </c>
      <c r="B851" s="63"/>
      <c r="C851" s="63"/>
      <c r="D851" s="64"/>
      <c r="E851" s="66"/>
      <c r="F851" s="109" t="s">
        <v>8949</v>
      </c>
      <c r="G851" s="63"/>
      <c r="H851" s="67"/>
      <c r="I851" s="68"/>
      <c r="J851" s="68"/>
      <c r="K851" s="67" t="s">
        <v>13128</v>
      </c>
      <c r="L851" s="71"/>
      <c r="M851" s="72">
        <v>2549.02880859375</v>
      </c>
      <c r="N851" s="72">
        <v>3782.335205078125</v>
      </c>
      <c r="O851" s="73"/>
      <c r="P851" s="74"/>
      <c r="Q851" s="74"/>
      <c r="R851" s="98"/>
      <c r="S851" s="48">
        <v>1</v>
      </c>
      <c r="T851" s="48">
        <v>0</v>
      </c>
      <c r="U851" s="98"/>
      <c r="V851" s="50"/>
      <c r="W851" s="50"/>
      <c r="X851" s="50"/>
      <c r="Y851" s="50"/>
      <c r="Z851" s="49"/>
      <c r="AA851" s="69">
        <v>851</v>
      </c>
      <c r="AB8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51" s="70"/>
      <c r="AD851" s="86">
        <v>57</v>
      </c>
      <c r="AE851" s="86">
        <v>27</v>
      </c>
      <c r="AF851" s="86">
        <v>50</v>
      </c>
      <c r="AG851" s="86">
        <v>4</v>
      </c>
      <c r="AH851" s="86"/>
      <c r="AI851" s="86" t="s">
        <v>7575</v>
      </c>
      <c r="AJ851" s="86" t="s">
        <v>8248</v>
      </c>
      <c r="AK851" s="86"/>
      <c r="AL851" s="86"/>
      <c r="AM851" s="89">
        <v>39481.420011574075</v>
      </c>
      <c r="AN851" s="86" t="s">
        <v>10559</v>
      </c>
      <c r="AO851" s="93" t="s">
        <v>11408</v>
      </c>
      <c r="AP851" s="86" t="s">
        <v>65</v>
      </c>
      <c r="AQ851" s="48"/>
      <c r="AR851" s="49"/>
      <c r="AS851" s="48"/>
      <c r="AT851" s="49"/>
      <c r="AU851" s="48"/>
      <c r="AV851" s="49"/>
      <c r="AW851" s="48"/>
      <c r="AX851" s="49"/>
      <c r="AY851" s="48"/>
      <c r="AZ851" s="2"/>
      <c r="BA851" s="3"/>
      <c r="BB851" s="3"/>
      <c r="BC851" s="3"/>
      <c r="BD851" s="3"/>
    </row>
    <row r="852" spans="1:56" x14ac:dyDescent="0.25">
      <c r="A852" s="62" t="s">
        <v>1684</v>
      </c>
      <c r="B852" s="63"/>
      <c r="C852" s="63"/>
      <c r="D852" s="64"/>
      <c r="E852" s="66"/>
      <c r="F852" s="109" t="s">
        <v>9750</v>
      </c>
      <c r="G852" s="63"/>
      <c r="H852" s="67"/>
      <c r="I852" s="68"/>
      <c r="J852" s="68"/>
      <c r="K852" s="67" t="s">
        <v>13129</v>
      </c>
      <c r="L852" s="71"/>
      <c r="M852" s="72">
        <v>3364.27880859375</v>
      </c>
      <c r="N852" s="72">
        <v>2976.74365234375</v>
      </c>
      <c r="O852" s="73"/>
      <c r="P852" s="74"/>
      <c r="Q852" s="74"/>
      <c r="R852" s="98"/>
      <c r="S852" s="48">
        <v>1</v>
      </c>
      <c r="T852" s="48">
        <v>0</v>
      </c>
      <c r="U852" s="98"/>
      <c r="V852" s="50"/>
      <c r="W852" s="50"/>
      <c r="X852" s="50"/>
      <c r="Y852" s="50"/>
      <c r="Z852" s="49"/>
      <c r="AA852" s="69">
        <v>852</v>
      </c>
      <c r="AB8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52" s="70"/>
      <c r="AD852" s="86">
        <v>11</v>
      </c>
      <c r="AE852" s="86">
        <v>35</v>
      </c>
      <c r="AF852" s="86">
        <v>299</v>
      </c>
      <c r="AG852" s="86">
        <v>189</v>
      </c>
      <c r="AH852" s="86"/>
      <c r="AI852" s="86" t="s">
        <v>7576</v>
      </c>
      <c r="AJ852" s="86" t="s">
        <v>8485</v>
      </c>
      <c r="AK852" s="86"/>
      <c r="AL852" s="86"/>
      <c r="AM852" s="89">
        <v>44002.29184027778</v>
      </c>
      <c r="AN852" s="86" t="s">
        <v>10559</v>
      </c>
      <c r="AO852" s="93" t="s">
        <v>11409</v>
      </c>
      <c r="AP852" s="86" t="s">
        <v>65</v>
      </c>
      <c r="AQ852" s="48"/>
      <c r="AR852" s="49"/>
      <c r="AS852" s="48"/>
      <c r="AT852" s="49"/>
      <c r="AU852" s="48"/>
      <c r="AV852" s="49"/>
      <c r="AW852" s="48"/>
      <c r="AX852" s="49"/>
      <c r="AY852" s="48"/>
      <c r="AZ852" s="2"/>
      <c r="BA852" s="3"/>
      <c r="BB852" s="3"/>
      <c r="BC852" s="3"/>
      <c r="BD852" s="3"/>
    </row>
    <row r="853" spans="1:56" x14ac:dyDescent="0.25">
      <c r="A853" s="62" t="s">
        <v>1685</v>
      </c>
      <c r="B853" s="63"/>
      <c r="C853" s="63"/>
      <c r="D853" s="64"/>
      <c r="E853" s="66"/>
      <c r="F853" s="109" t="s">
        <v>9751</v>
      </c>
      <c r="G853" s="63"/>
      <c r="H853" s="67"/>
      <c r="I853" s="68"/>
      <c r="J853" s="68"/>
      <c r="K853" s="67" t="s">
        <v>13130</v>
      </c>
      <c r="L853" s="71"/>
      <c r="M853" s="72">
        <v>3482.979736328125</v>
      </c>
      <c r="N853" s="72">
        <v>2748.421875</v>
      </c>
      <c r="O853" s="73"/>
      <c r="P853" s="74"/>
      <c r="Q853" s="74"/>
      <c r="R853" s="98"/>
      <c r="S853" s="48">
        <v>1</v>
      </c>
      <c r="T853" s="48">
        <v>0</v>
      </c>
      <c r="U853" s="98"/>
      <c r="V853" s="50"/>
      <c r="W853" s="50"/>
      <c r="X853" s="50"/>
      <c r="Y853" s="50"/>
      <c r="Z853" s="49"/>
      <c r="AA853" s="69">
        <v>853</v>
      </c>
      <c r="AB8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53" s="70"/>
      <c r="AD853" s="86">
        <v>515</v>
      </c>
      <c r="AE853" s="86">
        <v>8947</v>
      </c>
      <c r="AF853" s="86">
        <v>186</v>
      </c>
      <c r="AG853" s="86">
        <v>93</v>
      </c>
      <c r="AH853" s="86"/>
      <c r="AI853" s="86" t="s">
        <v>7577</v>
      </c>
      <c r="AJ853" s="86" t="s">
        <v>8245</v>
      </c>
      <c r="AK853" s="93" t="s">
        <v>8834</v>
      </c>
      <c r="AL853" s="86"/>
      <c r="AM853" s="89">
        <v>40706.279409722221</v>
      </c>
      <c r="AN853" s="86" t="s">
        <v>10559</v>
      </c>
      <c r="AO853" s="93" t="s">
        <v>11410</v>
      </c>
      <c r="AP853" s="86" t="s">
        <v>65</v>
      </c>
      <c r="AQ853" s="48"/>
      <c r="AR853" s="49"/>
      <c r="AS853" s="48"/>
      <c r="AT853" s="49"/>
      <c r="AU853" s="48"/>
      <c r="AV853" s="49"/>
      <c r="AW853" s="48"/>
      <c r="AX853" s="49"/>
      <c r="AY853" s="48"/>
      <c r="AZ853" s="2"/>
      <c r="BA853" s="3"/>
      <c r="BB853" s="3"/>
      <c r="BC853" s="3"/>
      <c r="BD853" s="3"/>
    </row>
    <row r="854" spans="1:56" x14ac:dyDescent="0.25">
      <c r="A854" s="62" t="s">
        <v>1686</v>
      </c>
      <c r="B854" s="63"/>
      <c r="C854" s="63"/>
      <c r="D854" s="64"/>
      <c r="E854" s="66"/>
      <c r="F854" s="109" t="s">
        <v>9752</v>
      </c>
      <c r="G854" s="63"/>
      <c r="H854" s="67"/>
      <c r="I854" s="68"/>
      <c r="J854" s="68"/>
      <c r="K854" s="67" t="s">
        <v>13131</v>
      </c>
      <c r="L854" s="71"/>
      <c r="M854" s="72">
        <v>3321.41015625</v>
      </c>
      <c r="N854" s="72">
        <v>2955.00048828125</v>
      </c>
      <c r="O854" s="73"/>
      <c r="P854" s="74"/>
      <c r="Q854" s="74"/>
      <c r="R854" s="98"/>
      <c r="S854" s="48">
        <v>1</v>
      </c>
      <c r="T854" s="48">
        <v>0</v>
      </c>
      <c r="U854" s="98"/>
      <c r="V854" s="50"/>
      <c r="W854" s="50"/>
      <c r="X854" s="50"/>
      <c r="Y854" s="50"/>
      <c r="Z854" s="49"/>
      <c r="AA854" s="69">
        <v>854</v>
      </c>
      <c r="AB8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54" s="70"/>
      <c r="AD854" s="86">
        <v>226</v>
      </c>
      <c r="AE854" s="86">
        <v>9896</v>
      </c>
      <c r="AF854" s="86">
        <v>5440</v>
      </c>
      <c r="AG854" s="86">
        <v>6328</v>
      </c>
      <c r="AH854" s="86"/>
      <c r="AI854" s="86" t="s">
        <v>7578</v>
      </c>
      <c r="AJ854" s="86" t="s">
        <v>8486</v>
      </c>
      <c r="AK854" s="93" t="s">
        <v>8835</v>
      </c>
      <c r="AL854" s="86"/>
      <c r="AM854" s="89">
        <v>43347.796898148146</v>
      </c>
      <c r="AN854" s="86" t="s">
        <v>10559</v>
      </c>
      <c r="AO854" s="93" t="s">
        <v>11411</v>
      </c>
      <c r="AP854" s="86" t="s">
        <v>65</v>
      </c>
      <c r="AQ854" s="48"/>
      <c r="AR854" s="49"/>
      <c r="AS854" s="48"/>
      <c r="AT854" s="49"/>
      <c r="AU854" s="48"/>
      <c r="AV854" s="49"/>
      <c r="AW854" s="48"/>
      <c r="AX854" s="49"/>
      <c r="AY854" s="48"/>
      <c r="AZ854" s="2"/>
      <c r="BA854" s="3"/>
      <c r="BB854" s="3"/>
      <c r="BC854" s="3"/>
      <c r="BD854" s="3"/>
    </row>
    <row r="855" spans="1:56" x14ac:dyDescent="0.25">
      <c r="A855" s="62" t="s">
        <v>1687</v>
      </c>
      <c r="B855" s="63"/>
      <c r="C855" s="63"/>
      <c r="D855" s="64"/>
      <c r="E855" s="66"/>
      <c r="F855" s="109" t="s">
        <v>9753</v>
      </c>
      <c r="G855" s="63"/>
      <c r="H855" s="67"/>
      <c r="I855" s="68"/>
      <c r="J855" s="68"/>
      <c r="K855" s="67" t="s">
        <v>13132</v>
      </c>
      <c r="L855" s="71"/>
      <c r="M855" s="72">
        <v>3882.746826171875</v>
      </c>
      <c r="N855" s="72">
        <v>2402.330078125</v>
      </c>
      <c r="O855" s="73"/>
      <c r="P855" s="74"/>
      <c r="Q855" s="74"/>
      <c r="R855" s="98"/>
      <c r="S855" s="48">
        <v>1</v>
      </c>
      <c r="T855" s="48">
        <v>0</v>
      </c>
      <c r="U855" s="98"/>
      <c r="V855" s="50"/>
      <c r="W855" s="50"/>
      <c r="X855" s="50"/>
      <c r="Y855" s="50"/>
      <c r="Z855" s="49"/>
      <c r="AA855" s="69">
        <v>855</v>
      </c>
      <c r="AB8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55" s="70"/>
      <c r="AD855" s="86">
        <v>12</v>
      </c>
      <c r="AE855" s="86">
        <v>1311</v>
      </c>
      <c r="AF855" s="86">
        <v>31201</v>
      </c>
      <c r="AG855" s="86">
        <v>2921</v>
      </c>
      <c r="AH855" s="86"/>
      <c r="AI855" s="86"/>
      <c r="AJ855" s="86" t="s">
        <v>8461</v>
      </c>
      <c r="AK855" s="86"/>
      <c r="AL855" s="86"/>
      <c r="AM855" s="89">
        <v>43781.43891203704</v>
      </c>
      <c r="AN855" s="86" t="s">
        <v>10559</v>
      </c>
      <c r="AO855" s="93" t="s">
        <v>11412</v>
      </c>
      <c r="AP855" s="86" t="s">
        <v>65</v>
      </c>
      <c r="AQ855" s="48"/>
      <c r="AR855" s="49"/>
      <c r="AS855" s="48"/>
      <c r="AT855" s="49"/>
      <c r="AU855" s="48"/>
      <c r="AV855" s="49"/>
      <c r="AW855" s="48"/>
      <c r="AX855" s="49"/>
      <c r="AY855" s="48"/>
      <c r="AZ855" s="2"/>
      <c r="BA855" s="3"/>
      <c r="BB855" s="3"/>
      <c r="BC855" s="3"/>
      <c r="BD855" s="3"/>
    </row>
    <row r="856" spans="1:56" x14ac:dyDescent="0.25">
      <c r="A856" s="62" t="s">
        <v>1688</v>
      </c>
      <c r="B856" s="63"/>
      <c r="C856" s="63"/>
      <c r="D856" s="64"/>
      <c r="E856" s="66"/>
      <c r="F856" s="109" t="s">
        <v>9754</v>
      </c>
      <c r="G856" s="63"/>
      <c r="H856" s="67"/>
      <c r="I856" s="68"/>
      <c r="J856" s="68"/>
      <c r="K856" s="67" t="s">
        <v>13133</v>
      </c>
      <c r="L856" s="71"/>
      <c r="M856" s="72">
        <v>3508.701416015625</v>
      </c>
      <c r="N856" s="72">
        <v>2694.973876953125</v>
      </c>
      <c r="O856" s="73"/>
      <c r="P856" s="74"/>
      <c r="Q856" s="74"/>
      <c r="R856" s="98"/>
      <c r="S856" s="48">
        <v>1</v>
      </c>
      <c r="T856" s="48">
        <v>0</v>
      </c>
      <c r="U856" s="98"/>
      <c r="V856" s="50"/>
      <c r="W856" s="50"/>
      <c r="X856" s="50"/>
      <c r="Y856" s="50"/>
      <c r="Z856" s="49"/>
      <c r="AA856" s="69">
        <v>856</v>
      </c>
      <c r="AB8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56" s="70"/>
      <c r="AD856" s="86">
        <v>560</v>
      </c>
      <c r="AE856" s="86">
        <v>1218</v>
      </c>
      <c r="AF856" s="86">
        <v>14413</v>
      </c>
      <c r="AG856" s="86">
        <v>11584</v>
      </c>
      <c r="AH856" s="86"/>
      <c r="AI856" s="86" t="s">
        <v>7579</v>
      </c>
      <c r="AJ856" s="86" t="s">
        <v>8487</v>
      </c>
      <c r="AK856" s="86"/>
      <c r="AL856" s="86"/>
      <c r="AM856" s="89">
        <v>44001.081273148149</v>
      </c>
      <c r="AN856" s="86" t="s">
        <v>10559</v>
      </c>
      <c r="AO856" s="93" t="s">
        <v>11413</v>
      </c>
      <c r="AP856" s="86" t="s">
        <v>65</v>
      </c>
      <c r="AQ856" s="48"/>
      <c r="AR856" s="49"/>
      <c r="AS856" s="48"/>
      <c r="AT856" s="49"/>
      <c r="AU856" s="48"/>
      <c r="AV856" s="49"/>
      <c r="AW856" s="48"/>
      <c r="AX856" s="49"/>
      <c r="AY856" s="48"/>
      <c r="AZ856" s="2"/>
      <c r="BA856" s="3"/>
      <c r="BB856" s="3"/>
      <c r="BC856" s="3"/>
      <c r="BD856" s="3"/>
    </row>
    <row r="857" spans="1:56" x14ac:dyDescent="0.25">
      <c r="A857" s="62" t="s">
        <v>1689</v>
      </c>
      <c r="B857" s="63"/>
      <c r="C857" s="63"/>
      <c r="D857" s="64"/>
      <c r="E857" s="66"/>
      <c r="F857" s="109" t="s">
        <v>9755</v>
      </c>
      <c r="G857" s="63"/>
      <c r="H857" s="67"/>
      <c r="I857" s="68"/>
      <c r="J857" s="68"/>
      <c r="K857" s="67" t="s">
        <v>13134</v>
      </c>
      <c r="L857" s="71"/>
      <c r="M857" s="72">
        <v>3331.920166015625</v>
      </c>
      <c r="N857" s="72">
        <v>2724.07861328125</v>
      </c>
      <c r="O857" s="73"/>
      <c r="P857" s="74"/>
      <c r="Q857" s="74"/>
      <c r="R857" s="98"/>
      <c r="S857" s="48">
        <v>3</v>
      </c>
      <c r="T857" s="48">
        <v>0</v>
      </c>
      <c r="U857" s="98"/>
      <c r="V857" s="50"/>
      <c r="W857" s="50"/>
      <c r="X857" s="50"/>
      <c r="Y857" s="50"/>
      <c r="Z857" s="49"/>
      <c r="AA857" s="69">
        <v>857</v>
      </c>
      <c r="AB8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57" s="70"/>
      <c r="AD857" s="86">
        <v>886</v>
      </c>
      <c r="AE857" s="86">
        <v>2463</v>
      </c>
      <c r="AF857" s="86">
        <v>14025</v>
      </c>
      <c r="AG857" s="86">
        <v>9208</v>
      </c>
      <c r="AH857" s="86"/>
      <c r="AI857" s="86" t="s">
        <v>7580</v>
      </c>
      <c r="AJ857" s="86"/>
      <c r="AK857" s="86"/>
      <c r="AL857" s="86"/>
      <c r="AM857" s="89">
        <v>43124.114201388889</v>
      </c>
      <c r="AN857" s="86" t="s">
        <v>10559</v>
      </c>
      <c r="AO857" s="93" t="s">
        <v>11414</v>
      </c>
      <c r="AP857" s="86" t="s">
        <v>65</v>
      </c>
      <c r="AQ857" s="48"/>
      <c r="AR857" s="49"/>
      <c r="AS857" s="48"/>
      <c r="AT857" s="49"/>
      <c r="AU857" s="48"/>
      <c r="AV857" s="49"/>
      <c r="AW857" s="48"/>
      <c r="AX857" s="49"/>
      <c r="AY857" s="48"/>
      <c r="AZ857" s="2"/>
      <c r="BA857" s="3"/>
      <c r="BB857" s="3"/>
      <c r="BC857" s="3"/>
      <c r="BD857" s="3"/>
    </row>
    <row r="858" spans="1:56" x14ac:dyDescent="0.25">
      <c r="A858" s="62" t="s">
        <v>1690</v>
      </c>
      <c r="B858" s="63"/>
      <c r="C858" s="63"/>
      <c r="D858" s="64"/>
      <c r="E858" s="66"/>
      <c r="F858" s="109" t="s">
        <v>9756</v>
      </c>
      <c r="G858" s="63"/>
      <c r="H858" s="67"/>
      <c r="I858" s="68"/>
      <c r="J858" s="68"/>
      <c r="K858" s="67" t="s">
        <v>13135</v>
      </c>
      <c r="L858" s="71"/>
      <c r="M858" s="72">
        <v>3378.677490234375</v>
      </c>
      <c r="N858" s="72">
        <v>2876.438232421875</v>
      </c>
      <c r="O858" s="73"/>
      <c r="P858" s="74"/>
      <c r="Q858" s="74"/>
      <c r="R858" s="98"/>
      <c r="S858" s="48">
        <v>2</v>
      </c>
      <c r="T858" s="48">
        <v>0</v>
      </c>
      <c r="U858" s="98"/>
      <c r="V858" s="50"/>
      <c r="W858" s="50"/>
      <c r="X858" s="50"/>
      <c r="Y858" s="50"/>
      <c r="Z858" s="49"/>
      <c r="AA858" s="69">
        <v>858</v>
      </c>
      <c r="AB8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58" s="70"/>
      <c r="AD858" s="86">
        <v>1682</v>
      </c>
      <c r="AE858" s="86">
        <v>1541</v>
      </c>
      <c r="AF858" s="86">
        <v>27008</v>
      </c>
      <c r="AG858" s="86">
        <v>25030</v>
      </c>
      <c r="AH858" s="86"/>
      <c r="AI858" s="86" t="s">
        <v>7581</v>
      </c>
      <c r="AJ858" s="86" t="s">
        <v>8229</v>
      </c>
      <c r="AK858" s="86"/>
      <c r="AL858" s="86"/>
      <c r="AM858" s="89">
        <v>43925.704328703701</v>
      </c>
      <c r="AN858" s="86" t="s">
        <v>10559</v>
      </c>
      <c r="AO858" s="93" t="s">
        <v>11415</v>
      </c>
      <c r="AP858" s="86" t="s">
        <v>65</v>
      </c>
      <c r="AQ858" s="48"/>
      <c r="AR858" s="49"/>
      <c r="AS858" s="48"/>
      <c r="AT858" s="49"/>
      <c r="AU858" s="48"/>
      <c r="AV858" s="49"/>
      <c r="AW858" s="48"/>
      <c r="AX858" s="49"/>
      <c r="AY858" s="48"/>
      <c r="AZ858" s="2"/>
      <c r="BA858" s="3"/>
      <c r="BB858" s="3"/>
      <c r="BC858" s="3"/>
      <c r="BD858" s="3"/>
    </row>
    <row r="859" spans="1:56" x14ac:dyDescent="0.25">
      <c r="A859" s="62" t="s">
        <v>1691</v>
      </c>
      <c r="B859" s="63"/>
      <c r="C859" s="63"/>
      <c r="D859" s="64"/>
      <c r="E859" s="66"/>
      <c r="F859" s="109" t="s">
        <v>9757</v>
      </c>
      <c r="G859" s="63"/>
      <c r="H859" s="67"/>
      <c r="I859" s="68"/>
      <c r="J859" s="68"/>
      <c r="K859" s="67" t="s">
        <v>13136</v>
      </c>
      <c r="L859" s="71"/>
      <c r="M859" s="72">
        <v>3365.317626953125</v>
      </c>
      <c r="N859" s="72">
        <v>2820.013427734375</v>
      </c>
      <c r="O859" s="73"/>
      <c r="P859" s="74"/>
      <c r="Q859" s="74"/>
      <c r="R859" s="98"/>
      <c r="S859" s="48">
        <v>2</v>
      </c>
      <c r="T859" s="48">
        <v>0</v>
      </c>
      <c r="U859" s="98"/>
      <c r="V859" s="50"/>
      <c r="W859" s="50"/>
      <c r="X859" s="50"/>
      <c r="Y859" s="50"/>
      <c r="Z859" s="49"/>
      <c r="AA859" s="69">
        <v>859</v>
      </c>
      <c r="AB8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59" s="70"/>
      <c r="AD859" s="86">
        <v>1</v>
      </c>
      <c r="AE859" s="86">
        <v>4964</v>
      </c>
      <c r="AF859" s="86">
        <v>0</v>
      </c>
      <c r="AG859" s="86">
        <v>0</v>
      </c>
      <c r="AH859" s="86"/>
      <c r="AI859" s="86"/>
      <c r="AJ859" s="86"/>
      <c r="AK859" s="86"/>
      <c r="AL859" s="86"/>
      <c r="AM859" s="89">
        <v>42191.392453703702</v>
      </c>
      <c r="AN859" s="86" t="s">
        <v>10559</v>
      </c>
      <c r="AO859" s="93" t="s">
        <v>11416</v>
      </c>
      <c r="AP859" s="86" t="s">
        <v>65</v>
      </c>
      <c r="AQ859" s="48"/>
      <c r="AR859" s="49"/>
      <c r="AS859" s="48"/>
      <c r="AT859" s="49"/>
      <c r="AU859" s="48"/>
      <c r="AV859" s="49"/>
      <c r="AW859" s="48"/>
      <c r="AX859" s="49"/>
      <c r="AY859" s="48"/>
      <c r="AZ859" s="2"/>
      <c r="BA859" s="3"/>
      <c r="BB859" s="3"/>
      <c r="BC859" s="3"/>
      <c r="BD859" s="3"/>
    </row>
    <row r="860" spans="1:56" x14ac:dyDescent="0.25">
      <c r="A860" s="62" t="s">
        <v>1692</v>
      </c>
      <c r="B860" s="63"/>
      <c r="C860" s="63"/>
      <c r="D860" s="64"/>
      <c r="E860" s="66"/>
      <c r="F860" s="109" t="s">
        <v>9758</v>
      </c>
      <c r="G860" s="63"/>
      <c r="H860" s="67"/>
      <c r="I860" s="68"/>
      <c r="J860" s="68"/>
      <c r="K860" s="67" t="s">
        <v>13137</v>
      </c>
      <c r="L860" s="71"/>
      <c r="M860" s="72">
        <v>3767.82666015625</v>
      </c>
      <c r="N860" s="72">
        <v>2484.312255859375</v>
      </c>
      <c r="O860" s="73"/>
      <c r="P860" s="74"/>
      <c r="Q860" s="74"/>
      <c r="R860" s="98"/>
      <c r="S860" s="48">
        <v>2</v>
      </c>
      <c r="T860" s="48">
        <v>0</v>
      </c>
      <c r="U860" s="98"/>
      <c r="V860" s="50"/>
      <c r="W860" s="50"/>
      <c r="X860" s="50"/>
      <c r="Y860" s="50"/>
      <c r="Z860" s="49"/>
      <c r="AA860" s="69">
        <v>860</v>
      </c>
      <c r="AB8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60" s="70"/>
      <c r="AD860" s="86">
        <v>203</v>
      </c>
      <c r="AE860" s="86">
        <v>1042</v>
      </c>
      <c r="AF860" s="86">
        <v>6633</v>
      </c>
      <c r="AG860" s="86">
        <v>4330</v>
      </c>
      <c r="AH860" s="86"/>
      <c r="AI860" s="86" t="s">
        <v>7582</v>
      </c>
      <c r="AJ860" s="86" t="s">
        <v>8488</v>
      </c>
      <c r="AK860" s="86"/>
      <c r="AL860" s="86"/>
      <c r="AM860" s="89">
        <v>43071.759027777778</v>
      </c>
      <c r="AN860" s="86" t="s">
        <v>10559</v>
      </c>
      <c r="AO860" s="93" t="s">
        <v>11417</v>
      </c>
      <c r="AP860" s="86" t="s">
        <v>65</v>
      </c>
      <c r="AQ860" s="48"/>
      <c r="AR860" s="49"/>
      <c r="AS860" s="48"/>
      <c r="AT860" s="49"/>
      <c r="AU860" s="48"/>
      <c r="AV860" s="49"/>
      <c r="AW860" s="48"/>
      <c r="AX860" s="49"/>
      <c r="AY860" s="48"/>
      <c r="AZ860" s="2"/>
      <c r="BA860" s="3"/>
      <c r="BB860" s="3"/>
      <c r="BC860" s="3"/>
      <c r="BD860" s="3"/>
    </row>
    <row r="861" spans="1:56" x14ac:dyDescent="0.25">
      <c r="A861" s="62" t="s">
        <v>681</v>
      </c>
      <c r="B861" s="63"/>
      <c r="C861" s="63"/>
      <c r="D861" s="64"/>
      <c r="E861" s="66"/>
      <c r="F861" s="109" t="s">
        <v>9759</v>
      </c>
      <c r="G861" s="63"/>
      <c r="H861" s="67"/>
      <c r="I861" s="68"/>
      <c r="J861" s="68"/>
      <c r="K861" s="67" t="s">
        <v>13138</v>
      </c>
      <c r="L861" s="71"/>
      <c r="M861" s="72">
        <v>4844.189453125</v>
      </c>
      <c r="N861" s="72">
        <v>4612.1318359375</v>
      </c>
      <c r="O861" s="73"/>
      <c r="P861" s="74"/>
      <c r="Q861" s="74"/>
      <c r="R861" s="98"/>
      <c r="S861" s="48">
        <v>0</v>
      </c>
      <c r="T861" s="48">
        <v>1</v>
      </c>
      <c r="U861" s="98"/>
      <c r="V861" s="50"/>
      <c r="W861" s="50"/>
      <c r="X861" s="50"/>
      <c r="Y861" s="50"/>
      <c r="Z861" s="49"/>
      <c r="AA861" s="69">
        <v>861</v>
      </c>
      <c r="AB8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61" s="70"/>
      <c r="AD861" s="86">
        <v>416</v>
      </c>
      <c r="AE861" s="86">
        <v>479</v>
      </c>
      <c r="AF861" s="86">
        <v>68084</v>
      </c>
      <c r="AG861" s="86">
        <v>126502</v>
      </c>
      <c r="AH861" s="86"/>
      <c r="AI861" s="86" t="s">
        <v>7583</v>
      </c>
      <c r="AJ861" s="86" t="s">
        <v>8489</v>
      </c>
      <c r="AK861" s="86"/>
      <c r="AL861" s="86"/>
      <c r="AM861" s="89">
        <v>43647.595706018517</v>
      </c>
      <c r="AN861" s="86" t="s">
        <v>10559</v>
      </c>
      <c r="AO861" s="93" t="s">
        <v>11418</v>
      </c>
      <c r="AP861" s="86" t="s">
        <v>66</v>
      </c>
      <c r="AQ861" s="48">
        <v>0</v>
      </c>
      <c r="AR861" s="49">
        <v>0</v>
      </c>
      <c r="AS861" s="48">
        <v>0</v>
      </c>
      <c r="AT861" s="49">
        <v>0</v>
      </c>
      <c r="AU861" s="48">
        <v>0</v>
      </c>
      <c r="AV861" s="49">
        <v>0</v>
      </c>
      <c r="AW861" s="48">
        <v>16</v>
      </c>
      <c r="AX861" s="49">
        <v>100</v>
      </c>
      <c r="AY861" s="48">
        <v>16</v>
      </c>
      <c r="AZ861" s="2"/>
      <c r="BA861" s="3"/>
      <c r="BB861" s="3"/>
      <c r="BC861" s="3"/>
      <c r="BD861" s="3"/>
    </row>
    <row r="862" spans="1:56" x14ac:dyDescent="0.25">
      <c r="A862" s="62" t="s">
        <v>682</v>
      </c>
      <c r="B862" s="63"/>
      <c r="C862" s="63"/>
      <c r="D862" s="64"/>
      <c r="E862" s="66"/>
      <c r="F862" s="109" t="s">
        <v>9760</v>
      </c>
      <c r="G862" s="63"/>
      <c r="H862" s="67"/>
      <c r="I862" s="68"/>
      <c r="J862" s="68"/>
      <c r="K862" s="67" t="s">
        <v>13139</v>
      </c>
      <c r="L862" s="71"/>
      <c r="M862" s="72">
        <v>5552.24169921875</v>
      </c>
      <c r="N862" s="72">
        <v>4893.3955078125</v>
      </c>
      <c r="O862" s="73"/>
      <c r="P862" s="74"/>
      <c r="Q862" s="74"/>
      <c r="R862" s="98"/>
      <c r="S862" s="48">
        <v>0</v>
      </c>
      <c r="T862" s="48">
        <v>1</v>
      </c>
      <c r="U862" s="98"/>
      <c r="V862" s="50"/>
      <c r="W862" s="50"/>
      <c r="X862" s="50"/>
      <c r="Y862" s="50"/>
      <c r="Z862" s="49"/>
      <c r="AA862" s="69">
        <v>862</v>
      </c>
      <c r="AB8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62" s="70"/>
      <c r="AD862" s="86">
        <v>1838</v>
      </c>
      <c r="AE862" s="86">
        <v>865</v>
      </c>
      <c r="AF862" s="86">
        <v>4790</v>
      </c>
      <c r="AG862" s="86">
        <v>1553</v>
      </c>
      <c r="AH862" s="86"/>
      <c r="AI862" s="86" t="s">
        <v>7584</v>
      </c>
      <c r="AJ862" s="86" t="s">
        <v>8490</v>
      </c>
      <c r="AK862" s="86"/>
      <c r="AL862" s="86"/>
      <c r="AM862" s="89">
        <v>43594.481620370374</v>
      </c>
      <c r="AN862" s="86" t="s">
        <v>10559</v>
      </c>
      <c r="AO862" s="93" t="s">
        <v>11419</v>
      </c>
      <c r="AP862" s="86" t="s">
        <v>66</v>
      </c>
      <c r="AQ862" s="48">
        <v>0</v>
      </c>
      <c r="AR862" s="49">
        <v>0</v>
      </c>
      <c r="AS862" s="48">
        <v>0</v>
      </c>
      <c r="AT862" s="49">
        <v>0</v>
      </c>
      <c r="AU862" s="48">
        <v>0</v>
      </c>
      <c r="AV862" s="49">
        <v>0</v>
      </c>
      <c r="AW862" s="48">
        <v>27</v>
      </c>
      <c r="AX862" s="49">
        <v>100</v>
      </c>
      <c r="AY862" s="48">
        <v>27</v>
      </c>
      <c r="AZ862" s="2"/>
      <c r="BA862" s="3"/>
      <c r="BB862" s="3"/>
      <c r="BC862" s="3"/>
      <c r="BD862" s="3"/>
    </row>
    <row r="863" spans="1:56" x14ac:dyDescent="0.25">
      <c r="A863" s="62" t="s">
        <v>683</v>
      </c>
      <c r="B863" s="63"/>
      <c r="C863" s="63"/>
      <c r="D863" s="64"/>
      <c r="E863" s="66"/>
      <c r="F863" s="109" t="s">
        <v>9761</v>
      </c>
      <c r="G863" s="63"/>
      <c r="H863" s="67"/>
      <c r="I863" s="68"/>
      <c r="J863" s="68"/>
      <c r="K863" s="67" t="s">
        <v>13140</v>
      </c>
      <c r="L863" s="71"/>
      <c r="M863" s="72">
        <v>5209.34521484375</v>
      </c>
      <c r="N863" s="72">
        <v>4235.40087890625</v>
      </c>
      <c r="O863" s="73"/>
      <c r="P863" s="74"/>
      <c r="Q863" s="74"/>
      <c r="R863" s="98"/>
      <c r="S863" s="48">
        <v>0</v>
      </c>
      <c r="T863" s="48">
        <v>1</v>
      </c>
      <c r="U863" s="98"/>
      <c r="V863" s="50"/>
      <c r="W863" s="50"/>
      <c r="X863" s="50"/>
      <c r="Y863" s="50"/>
      <c r="Z863" s="49"/>
      <c r="AA863" s="69">
        <v>863</v>
      </c>
      <c r="AB8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63" s="70"/>
      <c r="AD863" s="86">
        <v>1328</v>
      </c>
      <c r="AE863" s="86">
        <v>238</v>
      </c>
      <c r="AF863" s="86">
        <v>42616</v>
      </c>
      <c r="AG863" s="86">
        <v>43916</v>
      </c>
      <c r="AH863" s="86"/>
      <c r="AI863" s="86" t="s">
        <v>7585</v>
      </c>
      <c r="AJ863" s="86" t="s">
        <v>8491</v>
      </c>
      <c r="AK863" s="86"/>
      <c r="AL863" s="86"/>
      <c r="AM863" s="89">
        <v>43771.080462962964</v>
      </c>
      <c r="AN863" s="86" t="s">
        <v>10559</v>
      </c>
      <c r="AO863" s="93" t="s">
        <v>11420</v>
      </c>
      <c r="AP863" s="86" t="s">
        <v>66</v>
      </c>
      <c r="AQ863" s="48">
        <v>0</v>
      </c>
      <c r="AR863" s="49">
        <v>0</v>
      </c>
      <c r="AS863" s="48">
        <v>0</v>
      </c>
      <c r="AT863" s="49">
        <v>0</v>
      </c>
      <c r="AU863" s="48">
        <v>0</v>
      </c>
      <c r="AV863" s="49">
        <v>0</v>
      </c>
      <c r="AW863" s="48">
        <v>16</v>
      </c>
      <c r="AX863" s="49">
        <v>100</v>
      </c>
      <c r="AY863" s="48">
        <v>16</v>
      </c>
      <c r="AZ863" s="2"/>
      <c r="BA863" s="3"/>
      <c r="BB863" s="3"/>
      <c r="BC863" s="3"/>
      <c r="BD863" s="3"/>
    </row>
    <row r="864" spans="1:56" x14ac:dyDescent="0.25">
      <c r="A864" s="62" t="s">
        <v>684</v>
      </c>
      <c r="B864" s="63"/>
      <c r="C864" s="63"/>
      <c r="D864" s="64"/>
      <c r="E864" s="66"/>
      <c r="F864" s="109" t="s">
        <v>9762</v>
      </c>
      <c r="G864" s="63"/>
      <c r="H864" s="67"/>
      <c r="I864" s="68"/>
      <c r="J864" s="68"/>
      <c r="K864" s="67" t="s">
        <v>13141</v>
      </c>
      <c r="L864" s="71"/>
      <c r="M864" s="72">
        <v>3795.13671875</v>
      </c>
      <c r="N864" s="72">
        <v>6619.83349609375</v>
      </c>
      <c r="O864" s="73"/>
      <c r="P864" s="74"/>
      <c r="Q864" s="74"/>
      <c r="R864" s="98"/>
      <c r="S864" s="48">
        <v>0</v>
      </c>
      <c r="T864" s="48">
        <v>2</v>
      </c>
      <c r="U864" s="98"/>
      <c r="V864" s="50"/>
      <c r="W864" s="50"/>
      <c r="X864" s="50"/>
      <c r="Y864" s="50"/>
      <c r="Z864" s="49"/>
      <c r="AA864" s="69">
        <v>864</v>
      </c>
      <c r="AB8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64" s="70"/>
      <c r="AD864" s="86">
        <v>27</v>
      </c>
      <c r="AE864" s="86">
        <v>5</v>
      </c>
      <c r="AF864" s="86">
        <v>285</v>
      </c>
      <c r="AG864" s="86">
        <v>326</v>
      </c>
      <c r="AH864" s="86"/>
      <c r="AI864" s="86"/>
      <c r="AJ864" s="86"/>
      <c r="AK864" s="86"/>
      <c r="AL864" s="86"/>
      <c r="AM864" s="89">
        <v>43966.289513888885</v>
      </c>
      <c r="AN864" s="86" t="s">
        <v>10559</v>
      </c>
      <c r="AO864" s="93" t="s">
        <v>11421</v>
      </c>
      <c r="AP864" s="86" t="s">
        <v>66</v>
      </c>
      <c r="AQ864" s="48">
        <v>0</v>
      </c>
      <c r="AR864" s="49">
        <v>0</v>
      </c>
      <c r="AS864" s="48">
        <v>0</v>
      </c>
      <c r="AT864" s="49">
        <v>0</v>
      </c>
      <c r="AU864" s="48">
        <v>0</v>
      </c>
      <c r="AV864" s="49">
        <v>0</v>
      </c>
      <c r="AW864" s="48">
        <v>39</v>
      </c>
      <c r="AX864" s="49">
        <v>100</v>
      </c>
      <c r="AY864" s="48">
        <v>39</v>
      </c>
      <c r="AZ864" s="2"/>
      <c r="BA864" s="3"/>
      <c r="BB864" s="3"/>
      <c r="BC864" s="3"/>
      <c r="BD864" s="3"/>
    </row>
    <row r="865" spans="1:56" x14ac:dyDescent="0.25">
      <c r="A865" s="62" t="s">
        <v>685</v>
      </c>
      <c r="B865" s="63"/>
      <c r="C865" s="63"/>
      <c r="D865" s="64"/>
      <c r="E865" s="66"/>
      <c r="F865" s="109" t="s">
        <v>9763</v>
      </c>
      <c r="G865" s="63"/>
      <c r="H865" s="67"/>
      <c r="I865" s="68"/>
      <c r="J865" s="68"/>
      <c r="K865" s="67" t="s">
        <v>13142</v>
      </c>
      <c r="L865" s="71"/>
      <c r="M865" s="72">
        <v>5472.74658203125</v>
      </c>
      <c r="N865" s="72">
        <v>5281.53466796875</v>
      </c>
      <c r="O865" s="73"/>
      <c r="P865" s="74"/>
      <c r="Q865" s="74"/>
      <c r="R865" s="98"/>
      <c r="S865" s="48">
        <v>0</v>
      </c>
      <c r="T865" s="48">
        <v>1</v>
      </c>
      <c r="U865" s="98"/>
      <c r="V865" s="50"/>
      <c r="W865" s="50"/>
      <c r="X865" s="50"/>
      <c r="Y865" s="50"/>
      <c r="Z865" s="49"/>
      <c r="AA865" s="69">
        <v>865</v>
      </c>
      <c r="AB8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65" s="70"/>
      <c r="AD865" s="86">
        <v>459</v>
      </c>
      <c r="AE865" s="86">
        <v>202</v>
      </c>
      <c r="AF865" s="86">
        <v>1865</v>
      </c>
      <c r="AG865" s="86">
        <v>1543</v>
      </c>
      <c r="AH865" s="86"/>
      <c r="AI865" s="86" t="s">
        <v>7586</v>
      </c>
      <c r="AJ865" s="86" t="s">
        <v>8302</v>
      </c>
      <c r="AK865" s="93" t="s">
        <v>8836</v>
      </c>
      <c r="AL865" s="86"/>
      <c r="AM865" s="89">
        <v>41216.295081018521</v>
      </c>
      <c r="AN865" s="86" t="s">
        <v>10559</v>
      </c>
      <c r="AO865" s="93" t="s">
        <v>11422</v>
      </c>
      <c r="AP865" s="86" t="s">
        <v>66</v>
      </c>
      <c r="AQ865" s="48">
        <v>0</v>
      </c>
      <c r="AR865" s="49">
        <v>0</v>
      </c>
      <c r="AS865" s="48">
        <v>0</v>
      </c>
      <c r="AT865" s="49">
        <v>0</v>
      </c>
      <c r="AU865" s="48">
        <v>0</v>
      </c>
      <c r="AV865" s="49">
        <v>0</v>
      </c>
      <c r="AW865" s="48">
        <v>29</v>
      </c>
      <c r="AX865" s="49">
        <v>100</v>
      </c>
      <c r="AY865" s="48">
        <v>29</v>
      </c>
      <c r="AZ865" s="2"/>
      <c r="BA865" s="3"/>
      <c r="BB865" s="3"/>
      <c r="BC865" s="3"/>
      <c r="BD865" s="3"/>
    </row>
    <row r="866" spans="1:56" x14ac:dyDescent="0.25">
      <c r="A866" s="62" t="s">
        <v>686</v>
      </c>
      <c r="B866" s="63"/>
      <c r="C866" s="63"/>
      <c r="D866" s="64"/>
      <c r="E866" s="66"/>
      <c r="F866" s="109" t="s">
        <v>9764</v>
      </c>
      <c r="G866" s="63"/>
      <c r="H866" s="67"/>
      <c r="I866" s="68"/>
      <c r="J866" s="68"/>
      <c r="K866" s="67" t="s">
        <v>13143</v>
      </c>
      <c r="L866" s="71"/>
      <c r="M866" s="72">
        <v>5855.64697265625</v>
      </c>
      <c r="N866" s="72">
        <v>5566.484375</v>
      </c>
      <c r="O866" s="73"/>
      <c r="P866" s="74"/>
      <c r="Q866" s="74"/>
      <c r="R866" s="98"/>
      <c r="S866" s="48">
        <v>0</v>
      </c>
      <c r="T866" s="48">
        <v>2</v>
      </c>
      <c r="U866" s="98"/>
      <c r="V866" s="50"/>
      <c r="W866" s="50"/>
      <c r="X866" s="50"/>
      <c r="Y866" s="50"/>
      <c r="Z866" s="49"/>
      <c r="AA866" s="69">
        <v>866</v>
      </c>
      <c r="AB8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66" s="70"/>
      <c r="AD866" s="86">
        <v>238</v>
      </c>
      <c r="AE866" s="86">
        <v>189</v>
      </c>
      <c r="AF866" s="86">
        <v>4807</v>
      </c>
      <c r="AG866" s="86">
        <v>1622</v>
      </c>
      <c r="AH866" s="86"/>
      <c r="AI866" s="86" t="s">
        <v>7587</v>
      </c>
      <c r="AJ866" s="86"/>
      <c r="AK866" s="86"/>
      <c r="AL866" s="86"/>
      <c r="AM866" s="89">
        <v>44003.526435185187</v>
      </c>
      <c r="AN866" s="86" t="s">
        <v>10559</v>
      </c>
      <c r="AO866" s="93" t="s">
        <v>11423</v>
      </c>
      <c r="AP866" s="86" t="s">
        <v>66</v>
      </c>
      <c r="AQ866" s="48">
        <v>0</v>
      </c>
      <c r="AR866" s="49">
        <v>0</v>
      </c>
      <c r="AS866" s="48">
        <v>0</v>
      </c>
      <c r="AT866" s="49">
        <v>0</v>
      </c>
      <c r="AU866" s="48">
        <v>0</v>
      </c>
      <c r="AV866" s="49">
        <v>0</v>
      </c>
      <c r="AW866" s="48">
        <v>25</v>
      </c>
      <c r="AX866" s="49">
        <v>100</v>
      </c>
      <c r="AY866" s="48">
        <v>25</v>
      </c>
      <c r="AZ866" s="2"/>
      <c r="BA866" s="3"/>
      <c r="BB866" s="3"/>
      <c r="BC866" s="3"/>
      <c r="BD866" s="3"/>
    </row>
    <row r="867" spans="1:56" x14ac:dyDescent="0.25">
      <c r="A867" s="62" t="s">
        <v>687</v>
      </c>
      <c r="B867" s="63"/>
      <c r="C867" s="63"/>
      <c r="D867" s="64"/>
      <c r="E867" s="66"/>
      <c r="F867" s="109" t="s">
        <v>9765</v>
      </c>
      <c r="G867" s="63"/>
      <c r="H867" s="67"/>
      <c r="I867" s="68"/>
      <c r="J867" s="68"/>
      <c r="K867" s="67" t="s">
        <v>13144</v>
      </c>
      <c r="L867" s="71"/>
      <c r="M867" s="72">
        <v>5925.95654296875</v>
      </c>
      <c r="N867" s="72">
        <v>5631.52001953125</v>
      </c>
      <c r="O867" s="73"/>
      <c r="P867" s="74"/>
      <c r="Q867" s="74"/>
      <c r="R867" s="98"/>
      <c r="S867" s="48">
        <v>0</v>
      </c>
      <c r="T867" s="48">
        <v>1</v>
      </c>
      <c r="U867" s="98"/>
      <c r="V867" s="50"/>
      <c r="W867" s="50"/>
      <c r="X867" s="50"/>
      <c r="Y867" s="50"/>
      <c r="Z867" s="49"/>
      <c r="AA867" s="69">
        <v>867</v>
      </c>
      <c r="AB8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67" s="70"/>
      <c r="AD867" s="86">
        <v>205</v>
      </c>
      <c r="AE867" s="86">
        <v>76</v>
      </c>
      <c r="AF867" s="86">
        <v>1976</v>
      </c>
      <c r="AG867" s="86">
        <v>3170</v>
      </c>
      <c r="AH867" s="86"/>
      <c r="AI867" s="86" t="s">
        <v>7588</v>
      </c>
      <c r="AJ867" s="86" t="s">
        <v>8492</v>
      </c>
      <c r="AK867" s="93" t="s">
        <v>8837</v>
      </c>
      <c r="AL867" s="86"/>
      <c r="AM867" s="89">
        <v>40824.520370370374</v>
      </c>
      <c r="AN867" s="86" t="s">
        <v>10559</v>
      </c>
      <c r="AO867" s="93" t="s">
        <v>11424</v>
      </c>
      <c r="AP867" s="86" t="s">
        <v>66</v>
      </c>
      <c r="AQ867" s="48">
        <v>0</v>
      </c>
      <c r="AR867" s="49">
        <v>0</v>
      </c>
      <c r="AS867" s="48">
        <v>0</v>
      </c>
      <c r="AT867" s="49">
        <v>0</v>
      </c>
      <c r="AU867" s="48">
        <v>0</v>
      </c>
      <c r="AV867" s="49">
        <v>0</v>
      </c>
      <c r="AW867" s="48">
        <v>34</v>
      </c>
      <c r="AX867" s="49">
        <v>100</v>
      </c>
      <c r="AY867" s="48">
        <v>34</v>
      </c>
      <c r="AZ867" s="2"/>
      <c r="BA867" s="3"/>
      <c r="BB867" s="3"/>
      <c r="BC867" s="3"/>
      <c r="BD867" s="3"/>
    </row>
    <row r="868" spans="1:56" x14ac:dyDescent="0.25">
      <c r="A868" s="62" t="s">
        <v>688</v>
      </c>
      <c r="B868" s="63"/>
      <c r="C868" s="63"/>
      <c r="D868" s="64"/>
      <c r="E868" s="66"/>
      <c r="F868" s="109" t="s">
        <v>8949</v>
      </c>
      <c r="G868" s="63"/>
      <c r="H868" s="67"/>
      <c r="I868" s="68"/>
      <c r="J868" s="68"/>
      <c r="K868" s="67" t="s">
        <v>13145</v>
      </c>
      <c r="L868" s="71"/>
      <c r="M868" s="72">
        <v>5816.470703125</v>
      </c>
      <c r="N868" s="72">
        <v>5602.21533203125</v>
      </c>
      <c r="O868" s="73"/>
      <c r="P868" s="74"/>
      <c r="Q868" s="74"/>
      <c r="R868" s="98"/>
      <c r="S868" s="48">
        <v>0</v>
      </c>
      <c r="T868" s="48">
        <v>1</v>
      </c>
      <c r="U868" s="98"/>
      <c r="V868" s="50"/>
      <c r="W868" s="50"/>
      <c r="X868" s="50"/>
      <c r="Y868" s="50"/>
      <c r="Z868" s="49"/>
      <c r="AA868" s="69">
        <v>868</v>
      </c>
      <c r="AB8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68" s="70"/>
      <c r="AD868" s="86">
        <v>300</v>
      </c>
      <c r="AE868" s="86">
        <v>164</v>
      </c>
      <c r="AF868" s="86">
        <v>4204</v>
      </c>
      <c r="AG868" s="86">
        <v>7505</v>
      </c>
      <c r="AH868" s="86"/>
      <c r="AI868" s="86"/>
      <c r="AJ868" s="86"/>
      <c r="AK868" s="86"/>
      <c r="AL868" s="86"/>
      <c r="AM868" s="89">
        <v>43953.182037037041</v>
      </c>
      <c r="AN868" s="86" t="s">
        <v>10559</v>
      </c>
      <c r="AO868" s="93" t="s">
        <v>11425</v>
      </c>
      <c r="AP868" s="86" t="s">
        <v>66</v>
      </c>
      <c r="AQ868" s="48">
        <v>0</v>
      </c>
      <c r="AR868" s="49">
        <v>0</v>
      </c>
      <c r="AS868" s="48">
        <v>0</v>
      </c>
      <c r="AT868" s="49">
        <v>0</v>
      </c>
      <c r="AU868" s="48">
        <v>0</v>
      </c>
      <c r="AV868" s="49">
        <v>0</v>
      </c>
      <c r="AW868" s="48">
        <v>108</v>
      </c>
      <c r="AX868" s="49">
        <v>100</v>
      </c>
      <c r="AY868" s="48">
        <v>108</v>
      </c>
      <c r="AZ868" s="2"/>
      <c r="BA868" s="3"/>
      <c r="BB868" s="3"/>
      <c r="BC868" s="3"/>
      <c r="BD868" s="3"/>
    </row>
    <row r="869" spans="1:56" x14ac:dyDescent="0.25">
      <c r="A869" s="62" t="s">
        <v>689</v>
      </c>
      <c r="B869" s="63"/>
      <c r="C869" s="63"/>
      <c r="D869" s="64"/>
      <c r="E869" s="66"/>
      <c r="F869" s="109" t="s">
        <v>9766</v>
      </c>
      <c r="G869" s="63"/>
      <c r="H869" s="67"/>
      <c r="I869" s="68"/>
      <c r="J869" s="68"/>
      <c r="K869" s="67" t="s">
        <v>13146</v>
      </c>
      <c r="L869" s="71"/>
      <c r="M869" s="72">
        <v>3441.861083984375</v>
      </c>
      <c r="N869" s="72">
        <v>6087.21630859375</v>
      </c>
      <c r="O869" s="73"/>
      <c r="P869" s="74"/>
      <c r="Q869" s="74"/>
      <c r="R869" s="98"/>
      <c r="S869" s="48">
        <v>0</v>
      </c>
      <c r="T869" s="48">
        <v>2</v>
      </c>
      <c r="U869" s="98"/>
      <c r="V869" s="50"/>
      <c r="W869" s="50"/>
      <c r="X869" s="50"/>
      <c r="Y869" s="50"/>
      <c r="Z869" s="49"/>
      <c r="AA869" s="69">
        <v>869</v>
      </c>
      <c r="AB8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69" s="70"/>
      <c r="AD869" s="86">
        <v>27</v>
      </c>
      <c r="AE869" s="86">
        <v>12</v>
      </c>
      <c r="AF869" s="86">
        <v>627</v>
      </c>
      <c r="AG869" s="86">
        <v>76</v>
      </c>
      <c r="AH869" s="86"/>
      <c r="AI869" s="86" t="s">
        <v>7589</v>
      </c>
      <c r="AJ869" s="86"/>
      <c r="AK869" s="86"/>
      <c r="AL869" s="86"/>
      <c r="AM869" s="89">
        <v>43976.612650462965</v>
      </c>
      <c r="AN869" s="86" t="s">
        <v>10559</v>
      </c>
      <c r="AO869" s="93" t="s">
        <v>11426</v>
      </c>
      <c r="AP869" s="86" t="s">
        <v>66</v>
      </c>
      <c r="AQ869" s="48">
        <v>0</v>
      </c>
      <c r="AR869" s="49">
        <v>0</v>
      </c>
      <c r="AS869" s="48">
        <v>0</v>
      </c>
      <c r="AT869" s="49">
        <v>0</v>
      </c>
      <c r="AU869" s="48">
        <v>0</v>
      </c>
      <c r="AV869" s="49">
        <v>0</v>
      </c>
      <c r="AW869" s="48">
        <v>19</v>
      </c>
      <c r="AX869" s="49">
        <v>100</v>
      </c>
      <c r="AY869" s="48">
        <v>19</v>
      </c>
      <c r="AZ869" s="2"/>
      <c r="BA869" s="3"/>
      <c r="BB869" s="3"/>
      <c r="BC869" s="3"/>
      <c r="BD869" s="3"/>
    </row>
    <row r="870" spans="1:56" x14ac:dyDescent="0.25">
      <c r="A870" s="62" t="s">
        <v>1693</v>
      </c>
      <c r="B870" s="63"/>
      <c r="C870" s="63"/>
      <c r="D870" s="64"/>
      <c r="E870" s="66"/>
      <c r="F870" s="109" t="s">
        <v>9767</v>
      </c>
      <c r="G870" s="63"/>
      <c r="H870" s="67"/>
      <c r="I870" s="68"/>
      <c r="J870" s="68"/>
      <c r="K870" s="67" t="s">
        <v>13147</v>
      </c>
      <c r="L870" s="71"/>
      <c r="M870" s="72">
        <v>2631.316650390625</v>
      </c>
      <c r="N870" s="72">
        <v>6483.2177734375</v>
      </c>
      <c r="O870" s="73"/>
      <c r="P870" s="74"/>
      <c r="Q870" s="74"/>
      <c r="R870" s="98"/>
      <c r="S870" s="48">
        <v>2</v>
      </c>
      <c r="T870" s="48">
        <v>0</v>
      </c>
      <c r="U870" s="98"/>
      <c r="V870" s="50"/>
      <c r="W870" s="50"/>
      <c r="X870" s="50"/>
      <c r="Y870" s="50"/>
      <c r="Z870" s="49"/>
      <c r="AA870" s="69">
        <v>870</v>
      </c>
      <c r="AB8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70" s="70"/>
      <c r="AD870" s="86">
        <v>925</v>
      </c>
      <c r="AE870" s="86">
        <v>890</v>
      </c>
      <c r="AF870" s="86">
        <v>13034</v>
      </c>
      <c r="AG870" s="86">
        <v>11316</v>
      </c>
      <c r="AH870" s="86"/>
      <c r="AI870" s="86" t="s">
        <v>7590</v>
      </c>
      <c r="AJ870" s="86" t="s">
        <v>8493</v>
      </c>
      <c r="AK870" s="86"/>
      <c r="AL870" s="86"/>
      <c r="AM870" s="89">
        <v>43907.061944444446</v>
      </c>
      <c r="AN870" s="86" t="s">
        <v>10559</v>
      </c>
      <c r="AO870" s="93" t="s">
        <v>11427</v>
      </c>
      <c r="AP870" s="86" t="s">
        <v>65</v>
      </c>
      <c r="AQ870" s="48"/>
      <c r="AR870" s="49"/>
      <c r="AS870" s="48"/>
      <c r="AT870" s="49"/>
      <c r="AU870" s="48"/>
      <c r="AV870" s="49"/>
      <c r="AW870" s="48"/>
      <c r="AX870" s="49"/>
      <c r="AY870" s="48"/>
      <c r="AZ870" s="2"/>
      <c r="BA870" s="3"/>
      <c r="BB870" s="3"/>
      <c r="BC870" s="3"/>
      <c r="BD870" s="3"/>
    </row>
    <row r="871" spans="1:56" x14ac:dyDescent="0.25">
      <c r="A871" s="62" t="s">
        <v>690</v>
      </c>
      <c r="B871" s="63"/>
      <c r="C871" s="63"/>
      <c r="D871" s="64"/>
      <c r="E871" s="66"/>
      <c r="F871" s="109" t="s">
        <v>9768</v>
      </c>
      <c r="G871" s="63"/>
      <c r="H871" s="67"/>
      <c r="I871" s="68"/>
      <c r="J871" s="68"/>
      <c r="K871" s="67" t="s">
        <v>13148</v>
      </c>
      <c r="L871" s="71"/>
      <c r="M871" s="72">
        <v>7185.55322265625</v>
      </c>
      <c r="N871" s="72">
        <v>4870.8330078125</v>
      </c>
      <c r="O871" s="73"/>
      <c r="P871" s="74"/>
      <c r="Q871" s="74"/>
      <c r="R871" s="98"/>
      <c r="S871" s="48">
        <v>0</v>
      </c>
      <c r="T871" s="48">
        <v>1</v>
      </c>
      <c r="U871" s="98"/>
      <c r="V871" s="50"/>
      <c r="W871" s="50"/>
      <c r="X871" s="50"/>
      <c r="Y871" s="50"/>
      <c r="Z871" s="49"/>
      <c r="AA871" s="69">
        <v>871</v>
      </c>
      <c r="AB8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71" s="70"/>
      <c r="AD871" s="86">
        <v>719</v>
      </c>
      <c r="AE871" s="86">
        <v>641</v>
      </c>
      <c r="AF871" s="86">
        <v>15188</v>
      </c>
      <c r="AG871" s="86">
        <v>38640</v>
      </c>
      <c r="AH871" s="86"/>
      <c r="AI871" s="107">
        <v>30597</v>
      </c>
      <c r="AJ871" s="86" t="s">
        <v>8494</v>
      </c>
      <c r="AK871" s="86"/>
      <c r="AL871" s="86"/>
      <c r="AM871" s="89">
        <v>43935.821909722225</v>
      </c>
      <c r="AN871" s="86" t="s">
        <v>10559</v>
      </c>
      <c r="AO871" s="93" t="s">
        <v>11428</v>
      </c>
      <c r="AP871" s="86" t="s">
        <v>66</v>
      </c>
      <c r="AQ871" s="48">
        <v>0</v>
      </c>
      <c r="AR871" s="49">
        <v>0</v>
      </c>
      <c r="AS871" s="48">
        <v>0</v>
      </c>
      <c r="AT871" s="49">
        <v>0</v>
      </c>
      <c r="AU871" s="48">
        <v>0</v>
      </c>
      <c r="AV871" s="49">
        <v>0</v>
      </c>
      <c r="AW871" s="48">
        <v>32</v>
      </c>
      <c r="AX871" s="49">
        <v>100</v>
      </c>
      <c r="AY871" s="48">
        <v>32</v>
      </c>
      <c r="AZ871" s="2"/>
      <c r="BA871" s="3"/>
      <c r="BB871" s="3"/>
      <c r="BC871" s="3"/>
      <c r="BD871" s="3"/>
    </row>
    <row r="872" spans="1:56" x14ac:dyDescent="0.25">
      <c r="A872" s="62" t="s">
        <v>691</v>
      </c>
      <c r="B872" s="63"/>
      <c r="C872" s="63"/>
      <c r="D872" s="64"/>
      <c r="E872" s="66"/>
      <c r="F872" s="109" t="s">
        <v>9769</v>
      </c>
      <c r="G872" s="63"/>
      <c r="H872" s="67"/>
      <c r="I872" s="68"/>
      <c r="J872" s="68"/>
      <c r="K872" s="67" t="s">
        <v>13149</v>
      </c>
      <c r="L872" s="71"/>
      <c r="M872" s="72">
        <v>5853.6494140625</v>
      </c>
      <c r="N872" s="72">
        <v>4445.06298828125</v>
      </c>
      <c r="O872" s="73"/>
      <c r="P872" s="74"/>
      <c r="Q872" s="74"/>
      <c r="R872" s="98"/>
      <c r="S872" s="48">
        <v>0</v>
      </c>
      <c r="T872" s="48">
        <v>1</v>
      </c>
      <c r="U872" s="98"/>
      <c r="V872" s="50"/>
      <c r="W872" s="50"/>
      <c r="X872" s="50"/>
      <c r="Y872" s="50"/>
      <c r="Z872" s="49"/>
      <c r="AA872" s="69">
        <v>872</v>
      </c>
      <c r="AB8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72" s="70"/>
      <c r="AD872" s="86">
        <v>590</v>
      </c>
      <c r="AE872" s="86">
        <v>138</v>
      </c>
      <c r="AF872" s="86">
        <v>12902</v>
      </c>
      <c r="AG872" s="86">
        <v>16909</v>
      </c>
      <c r="AH872" s="86"/>
      <c r="AI872" s="86" t="s">
        <v>6995</v>
      </c>
      <c r="AJ872" s="86"/>
      <c r="AK872" s="86"/>
      <c r="AL872" s="86"/>
      <c r="AM872" s="89">
        <v>43841.587638888886</v>
      </c>
      <c r="AN872" s="86" t="s">
        <v>10559</v>
      </c>
      <c r="AO872" s="93" t="s">
        <v>11429</v>
      </c>
      <c r="AP872" s="86" t="s">
        <v>66</v>
      </c>
      <c r="AQ872" s="48">
        <v>0</v>
      </c>
      <c r="AR872" s="49">
        <v>0</v>
      </c>
      <c r="AS872" s="48">
        <v>0</v>
      </c>
      <c r="AT872" s="49">
        <v>0</v>
      </c>
      <c r="AU872" s="48">
        <v>0</v>
      </c>
      <c r="AV872" s="49">
        <v>0</v>
      </c>
      <c r="AW872" s="48">
        <v>41</v>
      </c>
      <c r="AX872" s="49">
        <v>100</v>
      </c>
      <c r="AY872" s="48">
        <v>41</v>
      </c>
      <c r="AZ872" s="2"/>
      <c r="BA872" s="3"/>
      <c r="BB872" s="3"/>
      <c r="BC872" s="3"/>
      <c r="BD872" s="3"/>
    </row>
    <row r="873" spans="1:56" x14ac:dyDescent="0.25">
      <c r="A873" s="62" t="s">
        <v>692</v>
      </c>
      <c r="B873" s="63"/>
      <c r="C873" s="63"/>
      <c r="D873" s="64"/>
      <c r="E873" s="66"/>
      <c r="F873" s="109" t="s">
        <v>9770</v>
      </c>
      <c r="G873" s="63"/>
      <c r="H873" s="67"/>
      <c r="I873" s="68"/>
      <c r="J873" s="68"/>
      <c r="K873" s="67" t="s">
        <v>13150</v>
      </c>
      <c r="L873" s="71"/>
      <c r="M873" s="72">
        <v>5736.2216796875</v>
      </c>
      <c r="N873" s="72">
        <v>2498.655029296875</v>
      </c>
      <c r="O873" s="73"/>
      <c r="P873" s="74"/>
      <c r="Q873" s="74"/>
      <c r="R873" s="98"/>
      <c r="S873" s="48">
        <v>0</v>
      </c>
      <c r="T873" s="48">
        <v>1</v>
      </c>
      <c r="U873" s="98"/>
      <c r="V873" s="50"/>
      <c r="W873" s="50"/>
      <c r="X873" s="50"/>
      <c r="Y873" s="50"/>
      <c r="Z873" s="49"/>
      <c r="AA873" s="69">
        <v>873</v>
      </c>
      <c r="AB8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73" s="70"/>
      <c r="AD873" s="86">
        <v>27</v>
      </c>
      <c r="AE873" s="86">
        <v>11</v>
      </c>
      <c r="AF873" s="86">
        <v>16</v>
      </c>
      <c r="AG873" s="86">
        <v>25</v>
      </c>
      <c r="AH873" s="86"/>
      <c r="AI873" s="86" t="s">
        <v>7591</v>
      </c>
      <c r="AJ873" s="86"/>
      <c r="AK873" s="86"/>
      <c r="AL873" s="86"/>
      <c r="AM873" s="89">
        <v>44081.321064814816</v>
      </c>
      <c r="AN873" s="86" t="s">
        <v>10559</v>
      </c>
      <c r="AO873" s="93" t="s">
        <v>11430</v>
      </c>
      <c r="AP873" s="86" t="s">
        <v>66</v>
      </c>
      <c r="AQ873" s="48">
        <v>0</v>
      </c>
      <c r="AR873" s="49">
        <v>0</v>
      </c>
      <c r="AS873" s="48">
        <v>0</v>
      </c>
      <c r="AT873" s="49">
        <v>0</v>
      </c>
      <c r="AU873" s="48">
        <v>0</v>
      </c>
      <c r="AV873" s="49">
        <v>0</v>
      </c>
      <c r="AW873" s="48">
        <v>14</v>
      </c>
      <c r="AX873" s="49">
        <v>100</v>
      </c>
      <c r="AY873" s="48">
        <v>14</v>
      </c>
      <c r="AZ873" s="2"/>
      <c r="BA873" s="3"/>
      <c r="BB873" s="3"/>
      <c r="BC873" s="3"/>
      <c r="BD873" s="3"/>
    </row>
    <row r="874" spans="1:56" x14ac:dyDescent="0.25">
      <c r="A874" s="62" t="s">
        <v>693</v>
      </c>
      <c r="B874" s="63"/>
      <c r="C874" s="63"/>
      <c r="D874" s="64"/>
      <c r="E874" s="66"/>
      <c r="F874" s="109" t="s">
        <v>9771</v>
      </c>
      <c r="G874" s="63"/>
      <c r="H874" s="67"/>
      <c r="I874" s="68"/>
      <c r="J874" s="68"/>
      <c r="K874" s="67" t="s">
        <v>13151</v>
      </c>
      <c r="L874" s="71"/>
      <c r="M874" s="72">
        <v>5229.1611328125</v>
      </c>
      <c r="N874" s="72">
        <v>4550.29541015625</v>
      </c>
      <c r="O874" s="73"/>
      <c r="P874" s="74"/>
      <c r="Q874" s="74"/>
      <c r="R874" s="98"/>
      <c r="S874" s="48">
        <v>0</v>
      </c>
      <c r="T874" s="48">
        <v>1</v>
      </c>
      <c r="U874" s="98"/>
      <c r="V874" s="50"/>
      <c r="W874" s="50"/>
      <c r="X874" s="50"/>
      <c r="Y874" s="50"/>
      <c r="Z874" s="49"/>
      <c r="AA874" s="69">
        <v>874</v>
      </c>
      <c r="AB8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74" s="70"/>
      <c r="AD874" s="86">
        <v>418</v>
      </c>
      <c r="AE874" s="86">
        <v>273</v>
      </c>
      <c r="AF874" s="86">
        <v>3920</v>
      </c>
      <c r="AG874" s="86">
        <v>15252</v>
      </c>
      <c r="AH874" s="86"/>
      <c r="AI874" s="86" t="s">
        <v>7592</v>
      </c>
      <c r="AJ874" s="86" t="s">
        <v>8202</v>
      </c>
      <c r="AK874" s="93" t="s">
        <v>8838</v>
      </c>
      <c r="AL874" s="86"/>
      <c r="AM874" s="89">
        <v>43430.734537037039</v>
      </c>
      <c r="AN874" s="86" t="s">
        <v>10559</v>
      </c>
      <c r="AO874" s="93" t="s">
        <v>11431</v>
      </c>
      <c r="AP874" s="86" t="s">
        <v>66</v>
      </c>
      <c r="AQ874" s="48">
        <v>0</v>
      </c>
      <c r="AR874" s="49">
        <v>0</v>
      </c>
      <c r="AS874" s="48">
        <v>0</v>
      </c>
      <c r="AT874" s="49">
        <v>0</v>
      </c>
      <c r="AU874" s="48">
        <v>0</v>
      </c>
      <c r="AV874" s="49">
        <v>0</v>
      </c>
      <c r="AW874" s="48">
        <v>46</v>
      </c>
      <c r="AX874" s="49">
        <v>100</v>
      </c>
      <c r="AY874" s="48">
        <v>46</v>
      </c>
      <c r="AZ874" s="2"/>
      <c r="BA874" s="3"/>
      <c r="BB874" s="3"/>
      <c r="BC874" s="3"/>
      <c r="BD874" s="3"/>
    </row>
    <row r="875" spans="1:56" x14ac:dyDescent="0.25">
      <c r="A875" s="62" t="s">
        <v>694</v>
      </c>
      <c r="B875" s="63"/>
      <c r="C875" s="63"/>
      <c r="D875" s="64"/>
      <c r="E875" s="66"/>
      <c r="F875" s="109" t="s">
        <v>9772</v>
      </c>
      <c r="G875" s="63"/>
      <c r="H875" s="67"/>
      <c r="I875" s="68"/>
      <c r="J875" s="68"/>
      <c r="K875" s="67" t="s">
        <v>13152</v>
      </c>
      <c r="L875" s="71"/>
      <c r="M875" s="72">
        <v>7216.88720703125</v>
      </c>
      <c r="N875" s="72">
        <v>4862.83349609375</v>
      </c>
      <c r="O875" s="73"/>
      <c r="P875" s="74"/>
      <c r="Q875" s="74"/>
      <c r="R875" s="98"/>
      <c r="S875" s="48">
        <v>1</v>
      </c>
      <c r="T875" s="48">
        <v>1</v>
      </c>
      <c r="U875" s="98"/>
      <c r="V875" s="50"/>
      <c r="W875" s="50"/>
      <c r="X875" s="50"/>
      <c r="Y875" s="50"/>
      <c r="Z875" s="49"/>
      <c r="AA875" s="69">
        <v>875</v>
      </c>
      <c r="AB8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75" s="70"/>
      <c r="AD875" s="86">
        <v>2546</v>
      </c>
      <c r="AE875" s="86">
        <v>9160</v>
      </c>
      <c r="AF875" s="86">
        <v>109210</v>
      </c>
      <c r="AG875" s="86">
        <v>164477</v>
      </c>
      <c r="AH875" s="86"/>
      <c r="AI875" s="86" t="s">
        <v>7593</v>
      </c>
      <c r="AJ875" s="86" t="s">
        <v>8495</v>
      </c>
      <c r="AK875" s="86"/>
      <c r="AL875" s="86"/>
      <c r="AM875" s="89">
        <v>42096.490972222222</v>
      </c>
      <c r="AN875" s="86" t="s">
        <v>10559</v>
      </c>
      <c r="AO875" s="93" t="s">
        <v>11432</v>
      </c>
      <c r="AP875" s="86" t="s">
        <v>66</v>
      </c>
      <c r="AQ875" s="48">
        <v>0</v>
      </c>
      <c r="AR875" s="49">
        <v>0</v>
      </c>
      <c r="AS875" s="48">
        <v>0</v>
      </c>
      <c r="AT875" s="49">
        <v>0</v>
      </c>
      <c r="AU875" s="48">
        <v>0</v>
      </c>
      <c r="AV875" s="49">
        <v>0</v>
      </c>
      <c r="AW875" s="48">
        <v>2</v>
      </c>
      <c r="AX875" s="49">
        <v>100</v>
      </c>
      <c r="AY875" s="48">
        <v>2</v>
      </c>
      <c r="AZ875" s="2"/>
      <c r="BA875" s="3"/>
      <c r="BB875" s="3"/>
      <c r="BC875" s="3"/>
      <c r="BD875" s="3"/>
    </row>
    <row r="876" spans="1:56" x14ac:dyDescent="0.25">
      <c r="A876" s="62" t="s">
        <v>695</v>
      </c>
      <c r="B876" s="63"/>
      <c r="C876" s="63"/>
      <c r="D876" s="64"/>
      <c r="E876" s="66"/>
      <c r="F876" s="109" t="s">
        <v>9773</v>
      </c>
      <c r="G876" s="63"/>
      <c r="H876" s="67"/>
      <c r="I876" s="68"/>
      <c r="J876" s="68"/>
      <c r="K876" s="67" t="s">
        <v>13153</v>
      </c>
      <c r="L876" s="71"/>
      <c r="M876" s="72">
        <v>7241.94970703125</v>
      </c>
      <c r="N876" s="72">
        <v>4114.1171875</v>
      </c>
      <c r="O876" s="73"/>
      <c r="P876" s="74"/>
      <c r="Q876" s="74"/>
      <c r="R876" s="98"/>
      <c r="S876" s="48">
        <v>0</v>
      </c>
      <c r="T876" s="48">
        <v>2</v>
      </c>
      <c r="U876" s="98"/>
      <c r="V876" s="50"/>
      <c r="W876" s="50"/>
      <c r="X876" s="50"/>
      <c r="Y876" s="50"/>
      <c r="Z876" s="49"/>
      <c r="AA876" s="69">
        <v>876</v>
      </c>
      <c r="AB8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76" s="70"/>
      <c r="AD876" s="86">
        <v>594</v>
      </c>
      <c r="AE876" s="86">
        <v>1141</v>
      </c>
      <c r="AF876" s="86">
        <v>16194</v>
      </c>
      <c r="AG876" s="86">
        <v>41962</v>
      </c>
      <c r="AH876" s="86"/>
      <c r="AI876" s="86" t="s">
        <v>7594</v>
      </c>
      <c r="AJ876" s="86" t="s">
        <v>8211</v>
      </c>
      <c r="AK876" s="86"/>
      <c r="AL876" s="86"/>
      <c r="AM876" s="89">
        <v>41929.689641203702</v>
      </c>
      <c r="AN876" s="86" t="s">
        <v>10559</v>
      </c>
      <c r="AO876" s="93" t="s">
        <v>11433</v>
      </c>
      <c r="AP876" s="86" t="s">
        <v>66</v>
      </c>
      <c r="AQ876" s="48">
        <v>0</v>
      </c>
      <c r="AR876" s="49">
        <v>0</v>
      </c>
      <c r="AS876" s="48">
        <v>0</v>
      </c>
      <c r="AT876" s="49">
        <v>0</v>
      </c>
      <c r="AU876" s="48">
        <v>0</v>
      </c>
      <c r="AV876" s="49">
        <v>0</v>
      </c>
      <c r="AW876" s="48">
        <v>30</v>
      </c>
      <c r="AX876" s="49">
        <v>100</v>
      </c>
      <c r="AY876" s="48">
        <v>30</v>
      </c>
      <c r="AZ876" s="2"/>
      <c r="BA876" s="3"/>
      <c r="BB876" s="3"/>
      <c r="BC876" s="3"/>
      <c r="BD876" s="3"/>
    </row>
    <row r="877" spans="1:56" x14ac:dyDescent="0.25">
      <c r="A877" s="62" t="s">
        <v>696</v>
      </c>
      <c r="B877" s="63"/>
      <c r="C877" s="63"/>
      <c r="D877" s="64"/>
      <c r="E877" s="66"/>
      <c r="F877" s="109" t="s">
        <v>9774</v>
      </c>
      <c r="G877" s="63"/>
      <c r="H877" s="67"/>
      <c r="I877" s="68"/>
      <c r="J877" s="68"/>
      <c r="K877" s="67" t="s">
        <v>13154</v>
      </c>
      <c r="L877" s="71"/>
      <c r="M877" s="72">
        <v>6675.49462890625</v>
      </c>
      <c r="N877" s="72">
        <v>6005.5771484375</v>
      </c>
      <c r="O877" s="73"/>
      <c r="P877" s="74"/>
      <c r="Q877" s="74"/>
      <c r="R877" s="98"/>
      <c r="S877" s="48">
        <v>0</v>
      </c>
      <c r="T877" s="48">
        <v>1</v>
      </c>
      <c r="U877" s="98"/>
      <c r="V877" s="50"/>
      <c r="W877" s="50"/>
      <c r="X877" s="50"/>
      <c r="Y877" s="50"/>
      <c r="Z877" s="49"/>
      <c r="AA877" s="69">
        <v>877</v>
      </c>
      <c r="AB8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77" s="70"/>
      <c r="AD877" s="86">
        <v>170</v>
      </c>
      <c r="AE877" s="86">
        <v>12</v>
      </c>
      <c r="AF877" s="86">
        <v>597</v>
      </c>
      <c r="AG877" s="86">
        <v>37</v>
      </c>
      <c r="AH877" s="86"/>
      <c r="AI877" s="86"/>
      <c r="AJ877" s="86"/>
      <c r="AK877" s="86"/>
      <c r="AL877" s="86"/>
      <c r="AM877" s="89">
        <v>42326.388877314814</v>
      </c>
      <c r="AN877" s="86" t="s">
        <v>10559</v>
      </c>
      <c r="AO877" s="93" t="s">
        <v>11434</v>
      </c>
      <c r="AP877" s="86" t="s">
        <v>66</v>
      </c>
      <c r="AQ877" s="48">
        <v>0</v>
      </c>
      <c r="AR877" s="49">
        <v>0</v>
      </c>
      <c r="AS877" s="48">
        <v>0</v>
      </c>
      <c r="AT877" s="49">
        <v>0</v>
      </c>
      <c r="AU877" s="48">
        <v>0</v>
      </c>
      <c r="AV877" s="49">
        <v>0</v>
      </c>
      <c r="AW877" s="48">
        <v>17</v>
      </c>
      <c r="AX877" s="49">
        <v>100</v>
      </c>
      <c r="AY877" s="48">
        <v>17</v>
      </c>
      <c r="AZ877" s="2"/>
      <c r="BA877" s="3"/>
      <c r="BB877" s="3"/>
      <c r="BC877" s="3"/>
      <c r="BD877" s="3"/>
    </row>
    <row r="878" spans="1:56" x14ac:dyDescent="0.25">
      <c r="A878" s="62" t="s">
        <v>697</v>
      </c>
      <c r="B878" s="63"/>
      <c r="C878" s="63"/>
      <c r="D878" s="64"/>
      <c r="E878" s="66"/>
      <c r="F878" s="109" t="s">
        <v>9775</v>
      </c>
      <c r="G878" s="63"/>
      <c r="H878" s="67"/>
      <c r="I878" s="68"/>
      <c r="J878" s="68"/>
      <c r="K878" s="67" t="s">
        <v>13155</v>
      </c>
      <c r="L878" s="71"/>
      <c r="M878" s="72">
        <v>5307.3466796875</v>
      </c>
      <c r="N878" s="72">
        <v>5762.892578125</v>
      </c>
      <c r="O878" s="73"/>
      <c r="P878" s="74"/>
      <c r="Q878" s="74"/>
      <c r="R878" s="98"/>
      <c r="S878" s="48">
        <v>0</v>
      </c>
      <c r="T878" s="48">
        <v>2</v>
      </c>
      <c r="U878" s="98"/>
      <c r="V878" s="50"/>
      <c r="W878" s="50"/>
      <c r="X878" s="50"/>
      <c r="Y878" s="50"/>
      <c r="Z878" s="49"/>
      <c r="AA878" s="69">
        <v>878</v>
      </c>
      <c r="AB8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78" s="70"/>
      <c r="AD878" s="86">
        <v>97</v>
      </c>
      <c r="AE878" s="86">
        <v>32</v>
      </c>
      <c r="AF878" s="86">
        <v>1002</v>
      </c>
      <c r="AG878" s="86">
        <v>1533</v>
      </c>
      <c r="AH878" s="86"/>
      <c r="AI878" s="86" t="s">
        <v>7595</v>
      </c>
      <c r="AJ878" s="86" t="s">
        <v>8302</v>
      </c>
      <c r="AK878" s="86"/>
      <c r="AL878" s="86"/>
      <c r="AM878" s="89">
        <v>42035.160810185182</v>
      </c>
      <c r="AN878" s="86" t="s">
        <v>10559</v>
      </c>
      <c r="AO878" s="93" t="s">
        <v>11435</v>
      </c>
      <c r="AP878" s="86" t="s">
        <v>66</v>
      </c>
      <c r="AQ878" s="48">
        <v>0</v>
      </c>
      <c r="AR878" s="49">
        <v>0</v>
      </c>
      <c r="AS878" s="48">
        <v>0</v>
      </c>
      <c r="AT878" s="49">
        <v>0</v>
      </c>
      <c r="AU878" s="48">
        <v>0</v>
      </c>
      <c r="AV878" s="49">
        <v>0</v>
      </c>
      <c r="AW878" s="48">
        <v>97</v>
      </c>
      <c r="AX878" s="49">
        <v>100</v>
      </c>
      <c r="AY878" s="48">
        <v>97</v>
      </c>
      <c r="AZ878" s="2"/>
      <c r="BA878" s="3"/>
      <c r="BB878" s="3"/>
      <c r="BC878" s="3"/>
      <c r="BD878" s="3"/>
    </row>
    <row r="879" spans="1:56" x14ac:dyDescent="0.25">
      <c r="A879" s="62" t="s">
        <v>698</v>
      </c>
      <c r="B879" s="63"/>
      <c r="C879" s="63"/>
      <c r="D879" s="64"/>
      <c r="E879" s="66"/>
      <c r="F879" s="109" t="s">
        <v>9776</v>
      </c>
      <c r="G879" s="63"/>
      <c r="H879" s="67"/>
      <c r="I879" s="68"/>
      <c r="J879" s="68"/>
      <c r="K879" s="67" t="s">
        <v>13156</v>
      </c>
      <c r="L879" s="71"/>
      <c r="M879" s="72">
        <v>5533.69189453125</v>
      </c>
      <c r="N879" s="72">
        <v>4985.3447265625</v>
      </c>
      <c r="O879" s="73"/>
      <c r="P879" s="74"/>
      <c r="Q879" s="74"/>
      <c r="R879" s="98"/>
      <c r="S879" s="48">
        <v>0</v>
      </c>
      <c r="T879" s="48">
        <v>1</v>
      </c>
      <c r="U879" s="98"/>
      <c r="V879" s="50"/>
      <c r="W879" s="50"/>
      <c r="X879" s="50"/>
      <c r="Y879" s="50"/>
      <c r="Z879" s="49"/>
      <c r="AA879" s="69">
        <v>879</v>
      </c>
      <c r="AB8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79" s="70"/>
      <c r="AD879" s="86">
        <v>99</v>
      </c>
      <c r="AE879" s="86">
        <v>14</v>
      </c>
      <c r="AF879" s="86">
        <v>215</v>
      </c>
      <c r="AG879" s="86">
        <v>216</v>
      </c>
      <c r="AH879" s="86"/>
      <c r="AI879" s="86" t="s">
        <v>7596</v>
      </c>
      <c r="AJ879" s="86"/>
      <c r="AK879" s="86"/>
      <c r="AL879" s="86"/>
      <c r="AM879" s="89">
        <v>44074.440995370373</v>
      </c>
      <c r="AN879" s="86" t="s">
        <v>10559</v>
      </c>
      <c r="AO879" s="93" t="s">
        <v>11436</v>
      </c>
      <c r="AP879" s="86" t="s">
        <v>66</v>
      </c>
      <c r="AQ879" s="48">
        <v>0</v>
      </c>
      <c r="AR879" s="49">
        <v>0</v>
      </c>
      <c r="AS879" s="48">
        <v>0</v>
      </c>
      <c r="AT879" s="49">
        <v>0</v>
      </c>
      <c r="AU879" s="48">
        <v>0</v>
      </c>
      <c r="AV879" s="49">
        <v>0</v>
      </c>
      <c r="AW879" s="48">
        <v>26</v>
      </c>
      <c r="AX879" s="49">
        <v>100</v>
      </c>
      <c r="AY879" s="48">
        <v>26</v>
      </c>
      <c r="AZ879" s="2"/>
      <c r="BA879" s="3"/>
      <c r="BB879" s="3"/>
      <c r="BC879" s="3"/>
      <c r="BD879" s="3"/>
    </row>
    <row r="880" spans="1:56" x14ac:dyDescent="0.25">
      <c r="A880" s="62" t="s">
        <v>1694</v>
      </c>
      <c r="B880" s="63"/>
      <c r="C880" s="63"/>
      <c r="D880" s="64"/>
      <c r="E880" s="66"/>
      <c r="F880" s="109" t="s">
        <v>9777</v>
      </c>
      <c r="G880" s="63"/>
      <c r="H880" s="67"/>
      <c r="I880" s="68"/>
      <c r="J880" s="68"/>
      <c r="K880" s="67" t="s">
        <v>13157</v>
      </c>
      <c r="L880" s="71"/>
      <c r="M880" s="72">
        <v>5554.3544921875</v>
      </c>
      <c r="N880" s="72">
        <v>4963.51171875</v>
      </c>
      <c r="O880" s="73"/>
      <c r="P880" s="74"/>
      <c r="Q880" s="74"/>
      <c r="R880" s="98"/>
      <c r="S880" s="48">
        <v>1</v>
      </c>
      <c r="T880" s="48">
        <v>0</v>
      </c>
      <c r="U880" s="98"/>
      <c r="V880" s="50"/>
      <c r="W880" s="50"/>
      <c r="X880" s="50"/>
      <c r="Y880" s="50"/>
      <c r="Z880" s="49"/>
      <c r="AA880" s="69">
        <v>880</v>
      </c>
      <c r="AB8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80" s="70"/>
      <c r="AD880" s="86">
        <v>4076</v>
      </c>
      <c r="AE880" s="86">
        <v>4480</v>
      </c>
      <c r="AF880" s="86">
        <v>11183</v>
      </c>
      <c r="AG880" s="86">
        <v>32359</v>
      </c>
      <c r="AH880" s="86"/>
      <c r="AI880" s="86" t="s">
        <v>7597</v>
      </c>
      <c r="AJ880" s="86" t="s">
        <v>8426</v>
      </c>
      <c r="AK880" s="86"/>
      <c r="AL880" s="86"/>
      <c r="AM880" s="89">
        <v>43116.218854166669</v>
      </c>
      <c r="AN880" s="86" t="s">
        <v>10559</v>
      </c>
      <c r="AO880" s="93" t="s">
        <v>11437</v>
      </c>
      <c r="AP880" s="86" t="s">
        <v>65</v>
      </c>
      <c r="AQ880" s="48"/>
      <c r="AR880" s="49"/>
      <c r="AS880" s="48"/>
      <c r="AT880" s="49"/>
      <c r="AU880" s="48"/>
      <c r="AV880" s="49"/>
      <c r="AW880" s="48"/>
      <c r="AX880" s="49"/>
      <c r="AY880" s="48"/>
      <c r="AZ880" s="2"/>
      <c r="BA880" s="3"/>
      <c r="BB880" s="3"/>
      <c r="BC880" s="3"/>
      <c r="BD880" s="3"/>
    </row>
    <row r="881" spans="1:56" x14ac:dyDescent="0.25">
      <c r="A881" s="62" t="s">
        <v>699</v>
      </c>
      <c r="B881" s="63"/>
      <c r="C881" s="63"/>
      <c r="D881" s="64"/>
      <c r="E881" s="66"/>
      <c r="F881" s="109" t="s">
        <v>9778</v>
      </c>
      <c r="G881" s="63"/>
      <c r="H881" s="67"/>
      <c r="I881" s="68"/>
      <c r="J881" s="68"/>
      <c r="K881" s="67" t="s">
        <v>13158</v>
      </c>
      <c r="L881" s="71"/>
      <c r="M881" s="72">
        <v>5555.5</v>
      </c>
      <c r="N881" s="72">
        <v>5876.4912109375</v>
      </c>
      <c r="O881" s="73"/>
      <c r="P881" s="74"/>
      <c r="Q881" s="74"/>
      <c r="R881" s="98"/>
      <c r="S881" s="48">
        <v>0</v>
      </c>
      <c r="T881" s="48">
        <v>1</v>
      </c>
      <c r="U881" s="98"/>
      <c r="V881" s="50"/>
      <c r="W881" s="50"/>
      <c r="X881" s="50"/>
      <c r="Y881" s="50"/>
      <c r="Z881" s="49"/>
      <c r="AA881" s="69">
        <v>881</v>
      </c>
      <c r="AB8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81" s="70"/>
      <c r="AD881" s="86">
        <v>170</v>
      </c>
      <c r="AE881" s="86">
        <v>29</v>
      </c>
      <c r="AF881" s="86">
        <v>696</v>
      </c>
      <c r="AG881" s="86">
        <v>838</v>
      </c>
      <c r="AH881" s="86"/>
      <c r="AI881" s="86"/>
      <c r="AJ881" s="86"/>
      <c r="AK881" s="86"/>
      <c r="AL881" s="86"/>
      <c r="AM881" s="89">
        <v>43817.700868055559</v>
      </c>
      <c r="AN881" s="86" t="s">
        <v>10559</v>
      </c>
      <c r="AO881" s="93" t="s">
        <v>11438</v>
      </c>
      <c r="AP881" s="86" t="s">
        <v>66</v>
      </c>
      <c r="AQ881" s="48">
        <v>0</v>
      </c>
      <c r="AR881" s="49">
        <v>0</v>
      </c>
      <c r="AS881" s="48">
        <v>0</v>
      </c>
      <c r="AT881" s="49">
        <v>0</v>
      </c>
      <c r="AU881" s="48">
        <v>0</v>
      </c>
      <c r="AV881" s="49">
        <v>0</v>
      </c>
      <c r="AW881" s="48">
        <v>48</v>
      </c>
      <c r="AX881" s="49">
        <v>100</v>
      </c>
      <c r="AY881" s="48">
        <v>48</v>
      </c>
      <c r="AZ881" s="2"/>
      <c r="BA881" s="3"/>
      <c r="BB881" s="3"/>
      <c r="BC881" s="3"/>
      <c r="BD881" s="3"/>
    </row>
    <row r="882" spans="1:56" x14ac:dyDescent="0.25">
      <c r="A882" s="62" t="s">
        <v>701</v>
      </c>
      <c r="B882" s="63"/>
      <c r="C882" s="63"/>
      <c r="D882" s="64"/>
      <c r="E882" s="66"/>
      <c r="F882" s="109" t="s">
        <v>9779</v>
      </c>
      <c r="G882" s="63"/>
      <c r="H882" s="67"/>
      <c r="I882" s="68"/>
      <c r="J882" s="68"/>
      <c r="K882" s="67" t="s">
        <v>13159</v>
      </c>
      <c r="L882" s="71"/>
      <c r="M882" s="72">
        <v>3646.55078125</v>
      </c>
      <c r="N882" s="72">
        <v>3624.3818359375</v>
      </c>
      <c r="O882" s="73"/>
      <c r="P882" s="74"/>
      <c r="Q882" s="74"/>
      <c r="R882" s="98"/>
      <c r="S882" s="48">
        <v>0</v>
      </c>
      <c r="T882" s="48">
        <v>1</v>
      </c>
      <c r="U882" s="98"/>
      <c r="V882" s="50"/>
      <c r="W882" s="50"/>
      <c r="X882" s="50"/>
      <c r="Y882" s="50"/>
      <c r="Z882" s="49"/>
      <c r="AA882" s="69">
        <v>882</v>
      </c>
      <c r="AB8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82" s="70"/>
      <c r="AD882" s="86">
        <v>443</v>
      </c>
      <c r="AE882" s="86">
        <v>362</v>
      </c>
      <c r="AF882" s="86">
        <v>2904</v>
      </c>
      <c r="AG882" s="86">
        <v>2664</v>
      </c>
      <c r="AH882" s="86"/>
      <c r="AI882" s="86" t="s">
        <v>7598</v>
      </c>
      <c r="AJ882" s="86"/>
      <c r="AK882" s="86"/>
      <c r="AL882" s="86"/>
      <c r="AM882" s="89">
        <v>44040.34337962963</v>
      </c>
      <c r="AN882" s="86" t="s">
        <v>10559</v>
      </c>
      <c r="AO882" s="93" t="s">
        <v>11439</v>
      </c>
      <c r="AP882" s="86" t="s">
        <v>66</v>
      </c>
      <c r="AQ882" s="48">
        <v>0</v>
      </c>
      <c r="AR882" s="49">
        <v>0</v>
      </c>
      <c r="AS882" s="48">
        <v>0</v>
      </c>
      <c r="AT882" s="49">
        <v>0</v>
      </c>
      <c r="AU882" s="48">
        <v>0</v>
      </c>
      <c r="AV882" s="49">
        <v>0</v>
      </c>
      <c r="AW882" s="48">
        <v>48</v>
      </c>
      <c r="AX882" s="49">
        <v>100</v>
      </c>
      <c r="AY882" s="48">
        <v>48</v>
      </c>
      <c r="AZ882" s="2"/>
      <c r="BA882" s="3"/>
      <c r="BB882" s="3"/>
      <c r="BC882" s="3"/>
      <c r="BD882" s="3"/>
    </row>
    <row r="883" spans="1:56" x14ac:dyDescent="0.25">
      <c r="A883" s="62" t="s">
        <v>702</v>
      </c>
      <c r="B883" s="63"/>
      <c r="C883" s="63"/>
      <c r="D883" s="64"/>
      <c r="E883" s="66"/>
      <c r="F883" s="109" t="s">
        <v>9780</v>
      </c>
      <c r="G883" s="63"/>
      <c r="H883" s="67"/>
      <c r="I883" s="68"/>
      <c r="J883" s="68"/>
      <c r="K883" s="67" t="s">
        <v>13160</v>
      </c>
      <c r="L883" s="71"/>
      <c r="M883" s="72">
        <v>5539.69970703125</v>
      </c>
      <c r="N883" s="72">
        <v>4926.98291015625</v>
      </c>
      <c r="O883" s="73"/>
      <c r="P883" s="74"/>
      <c r="Q883" s="74"/>
      <c r="R883" s="98"/>
      <c r="S883" s="48">
        <v>0</v>
      </c>
      <c r="T883" s="48">
        <v>1</v>
      </c>
      <c r="U883" s="98"/>
      <c r="V883" s="50"/>
      <c r="W883" s="50"/>
      <c r="X883" s="50"/>
      <c r="Y883" s="50"/>
      <c r="Z883" s="49"/>
      <c r="AA883" s="69">
        <v>883</v>
      </c>
      <c r="AB8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83" s="70"/>
      <c r="AD883" s="86">
        <v>6824</v>
      </c>
      <c r="AE883" s="86">
        <v>7979</v>
      </c>
      <c r="AF883" s="86">
        <v>8185</v>
      </c>
      <c r="AG883" s="86">
        <v>42113</v>
      </c>
      <c r="AH883" s="86"/>
      <c r="AI883" s="86" t="s">
        <v>7599</v>
      </c>
      <c r="AJ883" s="86" t="s">
        <v>8213</v>
      </c>
      <c r="AK883" s="86"/>
      <c r="AL883" s="86"/>
      <c r="AM883" s="89">
        <v>43842.39135416667</v>
      </c>
      <c r="AN883" s="86" t="s">
        <v>10559</v>
      </c>
      <c r="AO883" s="93" t="s">
        <v>11440</v>
      </c>
      <c r="AP883" s="86" t="s">
        <v>66</v>
      </c>
      <c r="AQ883" s="48">
        <v>0</v>
      </c>
      <c r="AR883" s="49">
        <v>0</v>
      </c>
      <c r="AS883" s="48">
        <v>0</v>
      </c>
      <c r="AT883" s="49">
        <v>0</v>
      </c>
      <c r="AU883" s="48">
        <v>0</v>
      </c>
      <c r="AV883" s="49">
        <v>0</v>
      </c>
      <c r="AW883" s="48">
        <v>52</v>
      </c>
      <c r="AX883" s="49">
        <v>100</v>
      </c>
      <c r="AY883" s="48">
        <v>52</v>
      </c>
      <c r="AZ883" s="2"/>
      <c r="BA883" s="3"/>
      <c r="BB883" s="3"/>
      <c r="BC883" s="3"/>
      <c r="BD883" s="3"/>
    </row>
    <row r="884" spans="1:56" x14ac:dyDescent="0.25">
      <c r="A884" s="62" t="s">
        <v>703</v>
      </c>
      <c r="B884" s="63"/>
      <c r="C884" s="63"/>
      <c r="D884" s="64"/>
      <c r="E884" s="66"/>
      <c r="F884" s="109" t="s">
        <v>9781</v>
      </c>
      <c r="G884" s="63"/>
      <c r="H884" s="67"/>
      <c r="I884" s="68"/>
      <c r="J884" s="68"/>
      <c r="K884" s="67" t="s">
        <v>13161</v>
      </c>
      <c r="L884" s="71"/>
      <c r="M884" s="72">
        <v>5210.50634765625</v>
      </c>
      <c r="N884" s="72">
        <v>5827.60791015625</v>
      </c>
      <c r="O884" s="73"/>
      <c r="P884" s="74"/>
      <c r="Q884" s="74"/>
      <c r="R884" s="98"/>
      <c r="S884" s="48">
        <v>0</v>
      </c>
      <c r="T884" s="48">
        <v>1</v>
      </c>
      <c r="U884" s="98"/>
      <c r="V884" s="50"/>
      <c r="W884" s="50"/>
      <c r="X884" s="50"/>
      <c r="Y884" s="50"/>
      <c r="Z884" s="49"/>
      <c r="AA884" s="69">
        <v>884</v>
      </c>
      <c r="AB8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84" s="70"/>
      <c r="AD884" s="86">
        <v>15</v>
      </c>
      <c r="AE884" s="86">
        <v>5</v>
      </c>
      <c r="AF884" s="86">
        <v>96</v>
      </c>
      <c r="AG884" s="86">
        <v>67</v>
      </c>
      <c r="AH884" s="86"/>
      <c r="AI884" s="86" t="s">
        <v>7600</v>
      </c>
      <c r="AJ884" s="86" t="s">
        <v>8255</v>
      </c>
      <c r="AK884" s="86"/>
      <c r="AL884" s="86"/>
      <c r="AM884" s="89">
        <v>44036.480706018519</v>
      </c>
      <c r="AN884" s="86" t="s">
        <v>10559</v>
      </c>
      <c r="AO884" s="93" t="s">
        <v>11441</v>
      </c>
      <c r="AP884" s="86" t="s">
        <v>66</v>
      </c>
      <c r="AQ884" s="48">
        <v>0</v>
      </c>
      <c r="AR884" s="49">
        <v>0</v>
      </c>
      <c r="AS884" s="48">
        <v>0</v>
      </c>
      <c r="AT884" s="49">
        <v>0</v>
      </c>
      <c r="AU884" s="48">
        <v>0</v>
      </c>
      <c r="AV884" s="49">
        <v>0</v>
      </c>
      <c r="AW884" s="48">
        <v>44</v>
      </c>
      <c r="AX884" s="49">
        <v>100</v>
      </c>
      <c r="AY884" s="48">
        <v>44</v>
      </c>
      <c r="AZ884" s="2"/>
      <c r="BA884" s="3"/>
      <c r="BB884" s="3"/>
      <c r="BC884" s="3"/>
      <c r="BD884" s="3"/>
    </row>
    <row r="885" spans="1:56" x14ac:dyDescent="0.25">
      <c r="A885" s="62" t="s">
        <v>704</v>
      </c>
      <c r="B885" s="63"/>
      <c r="C885" s="63"/>
      <c r="D885" s="64"/>
      <c r="E885" s="66"/>
      <c r="F885" s="109" t="s">
        <v>8949</v>
      </c>
      <c r="G885" s="63"/>
      <c r="H885" s="67"/>
      <c r="I885" s="68"/>
      <c r="J885" s="68"/>
      <c r="K885" s="67" t="s">
        <v>13162</v>
      </c>
      <c r="L885" s="71"/>
      <c r="M885" s="72">
        <v>3853.78759765625</v>
      </c>
      <c r="N885" s="72">
        <v>6417.96875</v>
      </c>
      <c r="O885" s="73"/>
      <c r="P885" s="74"/>
      <c r="Q885" s="74"/>
      <c r="R885" s="98"/>
      <c r="S885" s="48">
        <v>0</v>
      </c>
      <c r="T885" s="48">
        <v>1</v>
      </c>
      <c r="U885" s="98"/>
      <c r="V885" s="50"/>
      <c r="W885" s="50"/>
      <c r="X885" s="50"/>
      <c r="Y885" s="50"/>
      <c r="Z885" s="49"/>
      <c r="AA885" s="69">
        <v>885</v>
      </c>
      <c r="AB8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85" s="70"/>
      <c r="AD885" s="86">
        <v>18</v>
      </c>
      <c r="AE885" s="86">
        <v>8</v>
      </c>
      <c r="AF885" s="86">
        <v>612</v>
      </c>
      <c r="AG885" s="86">
        <v>14</v>
      </c>
      <c r="AH885" s="86"/>
      <c r="AI885" s="86"/>
      <c r="AJ885" s="86"/>
      <c r="AK885" s="86"/>
      <c r="AL885" s="86"/>
      <c r="AM885" s="89">
        <v>40961.753449074073</v>
      </c>
      <c r="AN885" s="86" t="s">
        <v>10559</v>
      </c>
      <c r="AO885" s="93" t="s">
        <v>11442</v>
      </c>
      <c r="AP885" s="86" t="s">
        <v>66</v>
      </c>
      <c r="AQ885" s="48">
        <v>0</v>
      </c>
      <c r="AR885" s="49">
        <v>0</v>
      </c>
      <c r="AS885" s="48">
        <v>0</v>
      </c>
      <c r="AT885" s="49">
        <v>0</v>
      </c>
      <c r="AU885" s="48">
        <v>0</v>
      </c>
      <c r="AV885" s="49">
        <v>0</v>
      </c>
      <c r="AW885" s="48">
        <v>45</v>
      </c>
      <c r="AX885" s="49">
        <v>100</v>
      </c>
      <c r="AY885" s="48">
        <v>45</v>
      </c>
      <c r="AZ885" s="2"/>
      <c r="BA885" s="3"/>
      <c r="BB885" s="3"/>
      <c r="BC885" s="3"/>
      <c r="BD885" s="3"/>
    </row>
    <row r="886" spans="1:56" x14ac:dyDescent="0.25">
      <c r="A886" s="62" t="s">
        <v>705</v>
      </c>
      <c r="B886" s="63"/>
      <c r="C886" s="63"/>
      <c r="D886" s="64"/>
      <c r="E886" s="66"/>
      <c r="F886" s="109" t="s">
        <v>9782</v>
      </c>
      <c r="G886" s="63"/>
      <c r="H886" s="67"/>
      <c r="I886" s="68"/>
      <c r="J886" s="68"/>
      <c r="K886" s="67" t="s">
        <v>13163</v>
      </c>
      <c r="L886" s="71"/>
      <c r="M886" s="72">
        <v>5075.736328125</v>
      </c>
      <c r="N886" s="72">
        <v>5606.740234375</v>
      </c>
      <c r="O886" s="73"/>
      <c r="P886" s="74"/>
      <c r="Q886" s="74"/>
      <c r="R886" s="98"/>
      <c r="S886" s="48">
        <v>0</v>
      </c>
      <c r="T886" s="48">
        <v>2</v>
      </c>
      <c r="U886" s="98"/>
      <c r="V886" s="50"/>
      <c r="W886" s="50"/>
      <c r="X886" s="50"/>
      <c r="Y886" s="50"/>
      <c r="Z886" s="49"/>
      <c r="AA886" s="69">
        <v>886</v>
      </c>
      <c r="AB8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86" s="70"/>
      <c r="AD886" s="86">
        <v>33</v>
      </c>
      <c r="AE886" s="86">
        <v>457</v>
      </c>
      <c r="AF886" s="86">
        <v>55731</v>
      </c>
      <c r="AG886" s="86">
        <v>92520</v>
      </c>
      <c r="AH886" s="86"/>
      <c r="AI886" s="86" t="s">
        <v>7601</v>
      </c>
      <c r="AJ886" s="86" t="s">
        <v>8496</v>
      </c>
      <c r="AK886" s="93" t="s">
        <v>8839</v>
      </c>
      <c r="AL886" s="86"/>
      <c r="AM886" s="89">
        <v>41965.63486111111</v>
      </c>
      <c r="AN886" s="86" t="s">
        <v>10559</v>
      </c>
      <c r="AO886" s="93" t="s">
        <v>11443</v>
      </c>
      <c r="AP886" s="86" t="s">
        <v>66</v>
      </c>
      <c r="AQ886" s="48">
        <v>0</v>
      </c>
      <c r="AR886" s="49">
        <v>0</v>
      </c>
      <c r="AS886" s="48">
        <v>0</v>
      </c>
      <c r="AT886" s="49">
        <v>0</v>
      </c>
      <c r="AU886" s="48">
        <v>0</v>
      </c>
      <c r="AV886" s="49">
        <v>0</v>
      </c>
      <c r="AW886" s="48">
        <v>54</v>
      </c>
      <c r="AX886" s="49">
        <v>100</v>
      </c>
      <c r="AY886" s="48">
        <v>54</v>
      </c>
      <c r="AZ886" s="2"/>
      <c r="BA886" s="3"/>
      <c r="BB886" s="3"/>
      <c r="BC886" s="3"/>
      <c r="BD886" s="3"/>
    </row>
    <row r="887" spans="1:56" x14ac:dyDescent="0.25">
      <c r="A887" s="62" t="s">
        <v>706</v>
      </c>
      <c r="B887" s="63"/>
      <c r="C887" s="63"/>
      <c r="D887" s="64"/>
      <c r="E887" s="66"/>
      <c r="F887" s="109" t="s">
        <v>9783</v>
      </c>
      <c r="G887" s="63"/>
      <c r="H887" s="67"/>
      <c r="I887" s="68"/>
      <c r="J887" s="68"/>
      <c r="K887" s="67" t="s">
        <v>13164</v>
      </c>
      <c r="L887" s="71"/>
      <c r="M887" s="72">
        <v>3825.0712890625</v>
      </c>
      <c r="N887" s="72">
        <v>3528.69873046875</v>
      </c>
      <c r="O887" s="73"/>
      <c r="P887" s="74"/>
      <c r="Q887" s="74"/>
      <c r="R887" s="98"/>
      <c r="S887" s="48">
        <v>0</v>
      </c>
      <c r="T887" s="48">
        <v>1</v>
      </c>
      <c r="U887" s="98"/>
      <c r="V887" s="50"/>
      <c r="W887" s="50"/>
      <c r="X887" s="50"/>
      <c r="Y887" s="50"/>
      <c r="Z887" s="49"/>
      <c r="AA887" s="69">
        <v>887</v>
      </c>
      <c r="AB8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87" s="70"/>
      <c r="AD887" s="86">
        <v>576</v>
      </c>
      <c r="AE887" s="86">
        <v>338</v>
      </c>
      <c r="AF887" s="86">
        <v>1733</v>
      </c>
      <c r="AG887" s="86">
        <v>7125</v>
      </c>
      <c r="AH887" s="86"/>
      <c r="AI887" s="86" t="s">
        <v>7602</v>
      </c>
      <c r="AJ887" s="86" t="s">
        <v>8497</v>
      </c>
      <c r="AK887" s="86"/>
      <c r="AL887" s="86"/>
      <c r="AM887" s="89">
        <v>43876.323819444442</v>
      </c>
      <c r="AN887" s="86" t="s">
        <v>10559</v>
      </c>
      <c r="AO887" s="93" t="s">
        <v>11444</v>
      </c>
      <c r="AP887" s="86" t="s">
        <v>66</v>
      </c>
      <c r="AQ887" s="48">
        <v>0</v>
      </c>
      <c r="AR887" s="49">
        <v>0</v>
      </c>
      <c r="AS887" s="48">
        <v>0</v>
      </c>
      <c r="AT887" s="49">
        <v>0</v>
      </c>
      <c r="AU887" s="48">
        <v>0</v>
      </c>
      <c r="AV887" s="49">
        <v>0</v>
      </c>
      <c r="AW887" s="48">
        <v>40</v>
      </c>
      <c r="AX887" s="49">
        <v>100</v>
      </c>
      <c r="AY887" s="48">
        <v>40</v>
      </c>
      <c r="AZ887" s="2"/>
      <c r="BA887" s="3"/>
      <c r="BB887" s="3"/>
      <c r="BC887" s="3"/>
      <c r="BD887" s="3"/>
    </row>
    <row r="888" spans="1:56" x14ac:dyDescent="0.25">
      <c r="A888" s="62" t="s">
        <v>707</v>
      </c>
      <c r="B888" s="63"/>
      <c r="C888" s="63"/>
      <c r="D888" s="64"/>
      <c r="E888" s="66"/>
      <c r="F888" s="109" t="s">
        <v>9784</v>
      </c>
      <c r="G888" s="63"/>
      <c r="H888" s="67"/>
      <c r="I888" s="68"/>
      <c r="J888" s="68"/>
      <c r="K888" s="67" t="s">
        <v>13165</v>
      </c>
      <c r="L888" s="71"/>
      <c r="M888" s="72">
        <v>4582.77197265625</v>
      </c>
      <c r="N888" s="72">
        <v>7228.138671875</v>
      </c>
      <c r="O888" s="73"/>
      <c r="P888" s="74"/>
      <c r="Q888" s="74"/>
      <c r="R888" s="98"/>
      <c r="S888" s="48">
        <v>0</v>
      </c>
      <c r="T888" s="48">
        <v>2</v>
      </c>
      <c r="U888" s="98"/>
      <c r="V888" s="50"/>
      <c r="W888" s="50"/>
      <c r="X888" s="50"/>
      <c r="Y888" s="50"/>
      <c r="Z888" s="49"/>
      <c r="AA888" s="69">
        <v>888</v>
      </c>
      <c r="AB8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88" s="70"/>
      <c r="AD888" s="86">
        <v>68</v>
      </c>
      <c r="AE888" s="86">
        <v>9</v>
      </c>
      <c r="AF888" s="86">
        <v>1437</v>
      </c>
      <c r="AG888" s="86">
        <v>362</v>
      </c>
      <c r="AH888" s="86"/>
      <c r="AI888" s="86"/>
      <c r="AJ888" s="86"/>
      <c r="AK888" s="86"/>
      <c r="AL888" s="86"/>
      <c r="AM888" s="89">
        <v>44072.209780092591</v>
      </c>
      <c r="AN888" s="86" t="s">
        <v>10559</v>
      </c>
      <c r="AO888" s="93" t="s">
        <v>11445</v>
      </c>
      <c r="AP888" s="86" t="s">
        <v>66</v>
      </c>
      <c r="AQ888" s="48">
        <v>0</v>
      </c>
      <c r="AR888" s="49">
        <v>0</v>
      </c>
      <c r="AS888" s="48">
        <v>0</v>
      </c>
      <c r="AT888" s="49">
        <v>0</v>
      </c>
      <c r="AU888" s="48">
        <v>0</v>
      </c>
      <c r="AV888" s="49">
        <v>0</v>
      </c>
      <c r="AW888" s="48">
        <v>42</v>
      </c>
      <c r="AX888" s="49">
        <v>100</v>
      </c>
      <c r="AY888" s="48">
        <v>42</v>
      </c>
      <c r="AZ888" s="2"/>
      <c r="BA888" s="3"/>
      <c r="BB888" s="3"/>
      <c r="BC888" s="3"/>
      <c r="BD888" s="3"/>
    </row>
    <row r="889" spans="1:56" x14ac:dyDescent="0.25">
      <c r="A889" s="62" t="s">
        <v>708</v>
      </c>
      <c r="B889" s="63"/>
      <c r="C889" s="63"/>
      <c r="D889" s="64"/>
      <c r="E889" s="66"/>
      <c r="F889" s="109" t="s">
        <v>9785</v>
      </c>
      <c r="G889" s="63"/>
      <c r="H889" s="67"/>
      <c r="I889" s="68"/>
      <c r="J889" s="68"/>
      <c r="K889" s="67" t="s">
        <v>13166</v>
      </c>
      <c r="L889" s="71"/>
      <c r="M889" s="72">
        <v>5538.791015625</v>
      </c>
      <c r="N889" s="72">
        <v>5002.7099609375</v>
      </c>
      <c r="O889" s="73"/>
      <c r="P889" s="74"/>
      <c r="Q889" s="74"/>
      <c r="R889" s="98"/>
      <c r="S889" s="48">
        <v>0</v>
      </c>
      <c r="T889" s="48">
        <v>1</v>
      </c>
      <c r="U889" s="98"/>
      <c r="V889" s="50"/>
      <c r="W889" s="50"/>
      <c r="X889" s="50"/>
      <c r="Y889" s="50"/>
      <c r="Z889" s="49"/>
      <c r="AA889" s="69">
        <v>889</v>
      </c>
      <c r="AB8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89" s="70"/>
      <c r="AD889" s="86">
        <v>77</v>
      </c>
      <c r="AE889" s="86">
        <v>33</v>
      </c>
      <c r="AF889" s="86">
        <v>911</v>
      </c>
      <c r="AG889" s="86">
        <v>29</v>
      </c>
      <c r="AH889" s="86"/>
      <c r="AI889" s="86" t="s">
        <v>7603</v>
      </c>
      <c r="AJ889" s="86"/>
      <c r="AK889" s="86"/>
      <c r="AL889" s="86"/>
      <c r="AM889" s="89">
        <v>43957.652071759258</v>
      </c>
      <c r="AN889" s="86" t="s">
        <v>10559</v>
      </c>
      <c r="AO889" s="93" t="s">
        <v>11446</v>
      </c>
      <c r="AP889" s="86" t="s">
        <v>66</v>
      </c>
      <c r="AQ889" s="48">
        <v>0</v>
      </c>
      <c r="AR889" s="49">
        <v>0</v>
      </c>
      <c r="AS889" s="48">
        <v>0</v>
      </c>
      <c r="AT889" s="49">
        <v>0</v>
      </c>
      <c r="AU889" s="48">
        <v>0</v>
      </c>
      <c r="AV889" s="49">
        <v>0</v>
      </c>
      <c r="AW889" s="48">
        <v>44</v>
      </c>
      <c r="AX889" s="49">
        <v>100</v>
      </c>
      <c r="AY889" s="48">
        <v>44</v>
      </c>
      <c r="AZ889" s="2"/>
      <c r="BA889" s="3"/>
      <c r="BB889" s="3"/>
      <c r="BC889" s="3"/>
      <c r="BD889" s="3"/>
    </row>
    <row r="890" spans="1:56" x14ac:dyDescent="0.25">
      <c r="A890" s="62" t="s">
        <v>709</v>
      </c>
      <c r="B890" s="63"/>
      <c r="C890" s="63"/>
      <c r="D890" s="64"/>
      <c r="E890" s="66"/>
      <c r="F890" s="109" t="s">
        <v>9786</v>
      </c>
      <c r="G890" s="63"/>
      <c r="H890" s="67"/>
      <c r="I890" s="68"/>
      <c r="J890" s="68"/>
      <c r="K890" s="67" t="s">
        <v>13167</v>
      </c>
      <c r="L890" s="71"/>
      <c r="M890" s="72">
        <v>5137.0732421875</v>
      </c>
      <c r="N890" s="72">
        <v>4602.45068359375</v>
      </c>
      <c r="O890" s="73"/>
      <c r="P890" s="74"/>
      <c r="Q890" s="74"/>
      <c r="R890" s="98"/>
      <c r="S890" s="48">
        <v>0</v>
      </c>
      <c r="T890" s="48">
        <v>1</v>
      </c>
      <c r="U890" s="98"/>
      <c r="V890" s="50"/>
      <c r="W890" s="50"/>
      <c r="X890" s="50"/>
      <c r="Y890" s="50"/>
      <c r="Z890" s="49"/>
      <c r="AA890" s="69">
        <v>890</v>
      </c>
      <c r="AB8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90" s="70"/>
      <c r="AD890" s="86">
        <v>692</v>
      </c>
      <c r="AE890" s="86">
        <v>570</v>
      </c>
      <c r="AF890" s="86">
        <v>5234</v>
      </c>
      <c r="AG890" s="86">
        <v>5924</v>
      </c>
      <c r="AH890" s="86"/>
      <c r="AI890" s="86" t="s">
        <v>7604</v>
      </c>
      <c r="AJ890" s="86"/>
      <c r="AK890" s="86"/>
      <c r="AL890" s="86"/>
      <c r="AM890" s="89">
        <v>43494.538206018522</v>
      </c>
      <c r="AN890" s="86" t="s">
        <v>10559</v>
      </c>
      <c r="AO890" s="93" t="s">
        <v>11447</v>
      </c>
      <c r="AP890" s="86" t="s">
        <v>66</v>
      </c>
      <c r="AQ890" s="48">
        <v>0</v>
      </c>
      <c r="AR890" s="49">
        <v>0</v>
      </c>
      <c r="AS890" s="48">
        <v>0</v>
      </c>
      <c r="AT890" s="49">
        <v>0</v>
      </c>
      <c r="AU890" s="48">
        <v>0</v>
      </c>
      <c r="AV890" s="49">
        <v>0</v>
      </c>
      <c r="AW890" s="48">
        <v>26</v>
      </c>
      <c r="AX890" s="49">
        <v>100</v>
      </c>
      <c r="AY890" s="48">
        <v>26</v>
      </c>
      <c r="AZ890" s="2"/>
      <c r="BA890" s="3"/>
      <c r="BB890" s="3"/>
      <c r="BC890" s="3"/>
      <c r="BD890" s="3"/>
    </row>
    <row r="891" spans="1:56" x14ac:dyDescent="0.25">
      <c r="A891" s="62" t="s">
        <v>710</v>
      </c>
      <c r="B891" s="63"/>
      <c r="C891" s="63"/>
      <c r="D891" s="64"/>
      <c r="E891" s="66"/>
      <c r="F891" s="109" t="s">
        <v>8949</v>
      </c>
      <c r="G891" s="63"/>
      <c r="H891" s="67"/>
      <c r="I891" s="68"/>
      <c r="J891" s="68"/>
      <c r="K891" s="67" t="s">
        <v>13168</v>
      </c>
      <c r="L891" s="71"/>
      <c r="M891" s="72">
        <v>5569.916015625</v>
      </c>
      <c r="N891" s="72">
        <v>4957.43212890625</v>
      </c>
      <c r="O891" s="73"/>
      <c r="P891" s="74"/>
      <c r="Q891" s="74"/>
      <c r="R891" s="98"/>
      <c r="S891" s="48">
        <v>0</v>
      </c>
      <c r="T891" s="48">
        <v>1</v>
      </c>
      <c r="U891" s="98"/>
      <c r="V891" s="50"/>
      <c r="W891" s="50"/>
      <c r="X891" s="50"/>
      <c r="Y891" s="50"/>
      <c r="Z891" s="49"/>
      <c r="AA891" s="69">
        <v>891</v>
      </c>
      <c r="AB8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91" s="70"/>
      <c r="AD891" s="86">
        <v>26</v>
      </c>
      <c r="AE891" s="86">
        <v>7</v>
      </c>
      <c r="AF891" s="86">
        <v>485</v>
      </c>
      <c r="AG891" s="86">
        <v>389</v>
      </c>
      <c r="AH891" s="86"/>
      <c r="AI891" s="86"/>
      <c r="AJ891" s="86"/>
      <c r="AK891" s="86"/>
      <c r="AL891" s="86"/>
      <c r="AM891" s="89">
        <v>44045.176006944443</v>
      </c>
      <c r="AN891" s="86" t="s">
        <v>10559</v>
      </c>
      <c r="AO891" s="93" t="s">
        <v>11448</v>
      </c>
      <c r="AP891" s="86" t="s">
        <v>66</v>
      </c>
      <c r="AQ891" s="48">
        <v>2</v>
      </c>
      <c r="AR891" s="49">
        <v>8.695652173913043</v>
      </c>
      <c r="AS891" s="48">
        <v>0</v>
      </c>
      <c r="AT891" s="49">
        <v>0</v>
      </c>
      <c r="AU891" s="48">
        <v>0</v>
      </c>
      <c r="AV891" s="49">
        <v>0</v>
      </c>
      <c r="AW891" s="48">
        <v>21</v>
      </c>
      <c r="AX891" s="49">
        <v>91.304347826086953</v>
      </c>
      <c r="AY891" s="48">
        <v>23</v>
      </c>
      <c r="AZ891" s="2"/>
      <c r="BA891" s="3"/>
      <c r="BB891" s="3"/>
      <c r="BC891" s="3"/>
      <c r="BD891" s="3"/>
    </row>
    <row r="892" spans="1:56" x14ac:dyDescent="0.25">
      <c r="A892" s="62" t="s">
        <v>1695</v>
      </c>
      <c r="B892" s="63"/>
      <c r="C892" s="63"/>
      <c r="D892" s="64"/>
      <c r="E892" s="66"/>
      <c r="F892" s="109" t="s">
        <v>9787</v>
      </c>
      <c r="G892" s="63"/>
      <c r="H892" s="67"/>
      <c r="I892" s="68"/>
      <c r="J892" s="68"/>
      <c r="K892" s="67" t="s">
        <v>13169</v>
      </c>
      <c r="L892" s="71"/>
      <c r="M892" s="72">
        <v>5621.22998046875</v>
      </c>
      <c r="N892" s="72">
        <v>4898.033203125</v>
      </c>
      <c r="O892" s="73"/>
      <c r="P892" s="74"/>
      <c r="Q892" s="74"/>
      <c r="R892" s="98"/>
      <c r="S892" s="48">
        <v>1</v>
      </c>
      <c r="T892" s="48">
        <v>0</v>
      </c>
      <c r="U892" s="98"/>
      <c r="V892" s="50"/>
      <c r="W892" s="50"/>
      <c r="X892" s="50"/>
      <c r="Y892" s="50"/>
      <c r="Z892" s="49"/>
      <c r="AA892" s="69">
        <v>892</v>
      </c>
      <c r="AB8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92" s="70"/>
      <c r="AD892" s="86">
        <v>54</v>
      </c>
      <c r="AE892" s="86">
        <v>50</v>
      </c>
      <c r="AF892" s="86">
        <v>225</v>
      </c>
      <c r="AG892" s="86">
        <v>125</v>
      </c>
      <c r="AH892" s="86"/>
      <c r="AI892" s="86" t="s">
        <v>7605</v>
      </c>
      <c r="AJ892" s="86"/>
      <c r="AK892" s="86"/>
      <c r="AL892" s="86"/>
      <c r="AM892" s="89">
        <v>42449.387592592589</v>
      </c>
      <c r="AN892" s="86" t="s">
        <v>10559</v>
      </c>
      <c r="AO892" s="93" t="s">
        <v>11449</v>
      </c>
      <c r="AP892" s="86" t="s">
        <v>65</v>
      </c>
      <c r="AQ892" s="48"/>
      <c r="AR892" s="49"/>
      <c r="AS892" s="48"/>
      <c r="AT892" s="49"/>
      <c r="AU892" s="48"/>
      <c r="AV892" s="49"/>
      <c r="AW892" s="48"/>
      <c r="AX892" s="49"/>
      <c r="AY892" s="48"/>
      <c r="AZ892" s="2"/>
      <c r="BA892" s="3"/>
      <c r="BB892" s="3"/>
      <c r="BC892" s="3"/>
      <c r="BD892" s="3"/>
    </row>
    <row r="893" spans="1:56" x14ac:dyDescent="0.25">
      <c r="A893" s="62" t="s">
        <v>711</v>
      </c>
      <c r="B893" s="63"/>
      <c r="C893" s="63"/>
      <c r="D893" s="64"/>
      <c r="E893" s="66"/>
      <c r="F893" s="109" t="s">
        <v>9788</v>
      </c>
      <c r="G893" s="63"/>
      <c r="H893" s="67"/>
      <c r="I893" s="68"/>
      <c r="J893" s="68"/>
      <c r="K893" s="67" t="s">
        <v>13170</v>
      </c>
      <c r="L893" s="71"/>
      <c r="M893" s="72">
        <v>5034.71875</v>
      </c>
      <c r="N893" s="72">
        <v>5683.5478515625</v>
      </c>
      <c r="O893" s="73"/>
      <c r="P893" s="74"/>
      <c r="Q893" s="74"/>
      <c r="R893" s="98"/>
      <c r="S893" s="48">
        <v>0</v>
      </c>
      <c r="T893" s="48">
        <v>1</v>
      </c>
      <c r="U893" s="98"/>
      <c r="V893" s="50"/>
      <c r="W893" s="50"/>
      <c r="X893" s="50"/>
      <c r="Y893" s="50"/>
      <c r="Z893" s="49"/>
      <c r="AA893" s="69">
        <v>893</v>
      </c>
      <c r="AB8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93" s="70"/>
      <c r="AD893" s="86">
        <v>136</v>
      </c>
      <c r="AE893" s="86">
        <v>4104</v>
      </c>
      <c r="AF893" s="86">
        <v>231697</v>
      </c>
      <c r="AG893" s="86">
        <v>43846</v>
      </c>
      <c r="AH893" s="86"/>
      <c r="AI893" s="86" t="s">
        <v>7606</v>
      </c>
      <c r="AJ893" s="86"/>
      <c r="AK893" s="86"/>
      <c r="AL893" s="86"/>
      <c r="AM893" s="89">
        <v>40596.388761574075</v>
      </c>
      <c r="AN893" s="86" t="s">
        <v>10559</v>
      </c>
      <c r="AO893" s="93" t="s">
        <v>11450</v>
      </c>
      <c r="AP893" s="86" t="s">
        <v>66</v>
      </c>
      <c r="AQ893" s="48">
        <v>0</v>
      </c>
      <c r="AR893" s="49">
        <v>0</v>
      </c>
      <c r="AS893" s="48">
        <v>0</v>
      </c>
      <c r="AT893" s="49">
        <v>0</v>
      </c>
      <c r="AU893" s="48">
        <v>0</v>
      </c>
      <c r="AV893" s="49">
        <v>0</v>
      </c>
      <c r="AW893" s="48">
        <v>29</v>
      </c>
      <c r="AX893" s="49">
        <v>100</v>
      </c>
      <c r="AY893" s="48">
        <v>29</v>
      </c>
      <c r="AZ893" s="2"/>
      <c r="BA893" s="3"/>
      <c r="BB893" s="3"/>
      <c r="BC893" s="3"/>
      <c r="BD893" s="3"/>
    </row>
    <row r="894" spans="1:56" x14ac:dyDescent="0.25">
      <c r="A894" s="62" t="s">
        <v>712</v>
      </c>
      <c r="B894" s="63"/>
      <c r="C894" s="63"/>
      <c r="D894" s="64"/>
      <c r="E894" s="66"/>
      <c r="F894" s="109" t="s">
        <v>9789</v>
      </c>
      <c r="G894" s="63"/>
      <c r="H894" s="67"/>
      <c r="I894" s="68"/>
      <c r="J894" s="68"/>
      <c r="K894" s="67" t="s">
        <v>13171</v>
      </c>
      <c r="L894" s="71"/>
      <c r="M894" s="72">
        <v>5523.23291015625</v>
      </c>
      <c r="N894" s="72">
        <v>4882.95166015625</v>
      </c>
      <c r="O894" s="73"/>
      <c r="P894" s="74"/>
      <c r="Q894" s="74"/>
      <c r="R894" s="98"/>
      <c r="S894" s="48">
        <v>1</v>
      </c>
      <c r="T894" s="48">
        <v>1</v>
      </c>
      <c r="U894" s="98"/>
      <c r="V894" s="50"/>
      <c r="W894" s="50"/>
      <c r="X894" s="50"/>
      <c r="Y894" s="50"/>
      <c r="Z894" s="49"/>
      <c r="AA894" s="69">
        <v>894</v>
      </c>
      <c r="AB8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94" s="70"/>
      <c r="AD894" s="86">
        <v>1</v>
      </c>
      <c r="AE894" s="86">
        <v>2</v>
      </c>
      <c r="AF894" s="86">
        <v>8</v>
      </c>
      <c r="AG894" s="86">
        <v>0</v>
      </c>
      <c r="AH894" s="86"/>
      <c r="AI894" s="86" t="s">
        <v>7040</v>
      </c>
      <c r="AJ894" s="86"/>
      <c r="AK894" s="86"/>
      <c r="AL894" s="86"/>
      <c r="AM894" s="89">
        <v>44075.231562499997</v>
      </c>
      <c r="AN894" s="86" t="s">
        <v>10559</v>
      </c>
      <c r="AO894" s="93" t="s">
        <v>11451</v>
      </c>
      <c r="AP894" s="86" t="s">
        <v>66</v>
      </c>
      <c r="AQ894" s="48">
        <v>0</v>
      </c>
      <c r="AR894" s="49">
        <v>0</v>
      </c>
      <c r="AS894" s="48">
        <v>0</v>
      </c>
      <c r="AT894" s="49">
        <v>0</v>
      </c>
      <c r="AU894" s="48">
        <v>0</v>
      </c>
      <c r="AV894" s="49">
        <v>0</v>
      </c>
      <c r="AW894" s="48">
        <v>3</v>
      </c>
      <c r="AX894" s="49">
        <v>100</v>
      </c>
      <c r="AY894" s="48">
        <v>3</v>
      </c>
      <c r="AZ894" s="2"/>
      <c r="BA894" s="3"/>
      <c r="BB894" s="3"/>
      <c r="BC894" s="3"/>
      <c r="BD894" s="3"/>
    </row>
    <row r="895" spans="1:56" x14ac:dyDescent="0.25">
      <c r="A895" s="62" t="s">
        <v>713</v>
      </c>
      <c r="B895" s="63"/>
      <c r="C895" s="63"/>
      <c r="D895" s="64"/>
      <c r="E895" s="66"/>
      <c r="F895" s="109" t="s">
        <v>9790</v>
      </c>
      <c r="G895" s="63"/>
      <c r="H895" s="67"/>
      <c r="I895" s="68"/>
      <c r="J895" s="68"/>
      <c r="K895" s="67" t="s">
        <v>13172</v>
      </c>
      <c r="L895" s="71"/>
      <c r="M895" s="72">
        <v>6200.494140625</v>
      </c>
      <c r="N895" s="72">
        <v>7333.49951171875</v>
      </c>
      <c r="O895" s="73"/>
      <c r="P895" s="74"/>
      <c r="Q895" s="74"/>
      <c r="R895" s="98"/>
      <c r="S895" s="48">
        <v>0</v>
      </c>
      <c r="T895" s="48">
        <v>1</v>
      </c>
      <c r="U895" s="98"/>
      <c r="V895" s="50"/>
      <c r="W895" s="50"/>
      <c r="X895" s="50"/>
      <c r="Y895" s="50"/>
      <c r="Z895" s="49"/>
      <c r="AA895" s="69">
        <v>895</v>
      </c>
      <c r="AB8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95" s="70"/>
      <c r="AD895" s="86">
        <v>20</v>
      </c>
      <c r="AE895" s="86">
        <v>34</v>
      </c>
      <c r="AF895" s="86">
        <v>329</v>
      </c>
      <c r="AG895" s="86">
        <v>1499</v>
      </c>
      <c r="AH895" s="86"/>
      <c r="AI895" s="86" t="s">
        <v>7607</v>
      </c>
      <c r="AJ895" s="86" t="s">
        <v>8204</v>
      </c>
      <c r="AK895" s="86"/>
      <c r="AL895" s="86"/>
      <c r="AM895" s="89">
        <v>42993.179803240739</v>
      </c>
      <c r="AN895" s="86" t="s">
        <v>10559</v>
      </c>
      <c r="AO895" s="93" t="s">
        <v>11452</v>
      </c>
      <c r="AP895" s="86" t="s">
        <v>66</v>
      </c>
      <c r="AQ895" s="48">
        <v>0</v>
      </c>
      <c r="AR895" s="49">
        <v>0</v>
      </c>
      <c r="AS895" s="48">
        <v>0</v>
      </c>
      <c r="AT895" s="49">
        <v>0</v>
      </c>
      <c r="AU895" s="48">
        <v>0</v>
      </c>
      <c r="AV895" s="49">
        <v>0</v>
      </c>
      <c r="AW895" s="48">
        <v>8</v>
      </c>
      <c r="AX895" s="49">
        <v>100</v>
      </c>
      <c r="AY895" s="48">
        <v>8</v>
      </c>
      <c r="AZ895" s="2"/>
      <c r="BA895" s="3"/>
      <c r="BB895" s="3"/>
      <c r="BC895" s="3"/>
      <c r="BD895" s="3"/>
    </row>
    <row r="896" spans="1:56" x14ac:dyDescent="0.25">
      <c r="A896" s="62" t="s">
        <v>714</v>
      </c>
      <c r="B896" s="63"/>
      <c r="C896" s="63"/>
      <c r="D896" s="64"/>
      <c r="E896" s="66"/>
      <c r="F896" s="109" t="s">
        <v>9791</v>
      </c>
      <c r="G896" s="63"/>
      <c r="H896" s="67"/>
      <c r="I896" s="68"/>
      <c r="J896" s="68"/>
      <c r="K896" s="67" t="s">
        <v>13173</v>
      </c>
      <c r="L896" s="71"/>
      <c r="M896" s="72">
        <v>6243.46484375</v>
      </c>
      <c r="N896" s="72">
        <v>7543.8544921875</v>
      </c>
      <c r="O896" s="73"/>
      <c r="P896" s="74"/>
      <c r="Q896" s="74"/>
      <c r="R896" s="98"/>
      <c r="S896" s="48">
        <v>0</v>
      </c>
      <c r="T896" s="48">
        <v>1</v>
      </c>
      <c r="U896" s="98"/>
      <c r="V896" s="50"/>
      <c r="W896" s="50"/>
      <c r="X896" s="50"/>
      <c r="Y896" s="50"/>
      <c r="Z896" s="49"/>
      <c r="AA896" s="69">
        <v>896</v>
      </c>
      <c r="AB8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96" s="70"/>
      <c r="AD896" s="86">
        <v>131</v>
      </c>
      <c r="AE896" s="86">
        <v>16</v>
      </c>
      <c r="AF896" s="86">
        <v>172</v>
      </c>
      <c r="AG896" s="86">
        <v>645</v>
      </c>
      <c r="AH896" s="86"/>
      <c r="AI896" s="86" t="s">
        <v>7608</v>
      </c>
      <c r="AJ896" s="86" t="s">
        <v>8204</v>
      </c>
      <c r="AK896" s="86"/>
      <c r="AL896" s="86"/>
      <c r="AM896" s="89">
        <v>43855.553078703706</v>
      </c>
      <c r="AN896" s="86" t="s">
        <v>10559</v>
      </c>
      <c r="AO896" s="93" t="s">
        <v>11453</v>
      </c>
      <c r="AP896" s="86" t="s">
        <v>66</v>
      </c>
      <c r="AQ896" s="48">
        <v>0</v>
      </c>
      <c r="AR896" s="49">
        <v>0</v>
      </c>
      <c r="AS896" s="48">
        <v>0</v>
      </c>
      <c r="AT896" s="49">
        <v>0</v>
      </c>
      <c r="AU896" s="48">
        <v>0</v>
      </c>
      <c r="AV896" s="49">
        <v>0</v>
      </c>
      <c r="AW896" s="48">
        <v>20</v>
      </c>
      <c r="AX896" s="49">
        <v>100</v>
      </c>
      <c r="AY896" s="48">
        <v>20</v>
      </c>
      <c r="AZ896" s="2"/>
      <c r="BA896" s="3"/>
      <c r="BB896" s="3"/>
      <c r="BC896" s="3"/>
      <c r="BD896" s="3"/>
    </row>
    <row r="897" spans="1:56" x14ac:dyDescent="0.25">
      <c r="A897" s="62" t="s">
        <v>715</v>
      </c>
      <c r="B897" s="63"/>
      <c r="C897" s="63"/>
      <c r="D897" s="64"/>
      <c r="E897" s="66"/>
      <c r="F897" s="109" t="s">
        <v>9792</v>
      </c>
      <c r="G897" s="63"/>
      <c r="H897" s="67"/>
      <c r="I897" s="68"/>
      <c r="J897" s="68"/>
      <c r="K897" s="67" t="s">
        <v>13174</v>
      </c>
      <c r="L897" s="71"/>
      <c r="M897" s="72">
        <v>5847.779296875</v>
      </c>
      <c r="N897" s="72">
        <v>4756.796875</v>
      </c>
      <c r="O897" s="73"/>
      <c r="P897" s="74"/>
      <c r="Q897" s="74"/>
      <c r="R897" s="98"/>
      <c r="S897" s="48">
        <v>0</v>
      </c>
      <c r="T897" s="48">
        <v>1</v>
      </c>
      <c r="U897" s="98"/>
      <c r="V897" s="50"/>
      <c r="W897" s="50"/>
      <c r="X897" s="50"/>
      <c r="Y897" s="50"/>
      <c r="Z897" s="49"/>
      <c r="AA897" s="69">
        <v>897</v>
      </c>
      <c r="AB8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97" s="70"/>
      <c r="AD897" s="86">
        <v>31</v>
      </c>
      <c r="AE897" s="86">
        <v>18</v>
      </c>
      <c r="AF897" s="86">
        <v>1561</v>
      </c>
      <c r="AG897" s="86">
        <v>2050</v>
      </c>
      <c r="AH897" s="86"/>
      <c r="AI897" s="86"/>
      <c r="AJ897" s="86"/>
      <c r="AK897" s="86"/>
      <c r="AL897" s="86"/>
      <c r="AM897" s="89">
        <v>42927.31759259259</v>
      </c>
      <c r="AN897" s="86" t="s">
        <v>10559</v>
      </c>
      <c r="AO897" s="93" t="s">
        <v>11454</v>
      </c>
      <c r="AP897" s="86" t="s">
        <v>66</v>
      </c>
      <c r="AQ897" s="48">
        <v>0</v>
      </c>
      <c r="AR897" s="49">
        <v>0</v>
      </c>
      <c r="AS897" s="48">
        <v>0</v>
      </c>
      <c r="AT897" s="49">
        <v>0</v>
      </c>
      <c r="AU897" s="48">
        <v>0</v>
      </c>
      <c r="AV897" s="49">
        <v>0</v>
      </c>
      <c r="AW897" s="48">
        <v>64</v>
      </c>
      <c r="AX897" s="49">
        <v>100</v>
      </c>
      <c r="AY897" s="48">
        <v>64</v>
      </c>
      <c r="AZ897" s="2"/>
      <c r="BA897" s="3"/>
      <c r="BB897" s="3"/>
      <c r="BC897" s="3"/>
      <c r="BD897" s="3"/>
    </row>
    <row r="898" spans="1:56" x14ac:dyDescent="0.25">
      <c r="A898" s="62" t="s">
        <v>716</v>
      </c>
      <c r="B898" s="63"/>
      <c r="C898" s="63"/>
      <c r="D898" s="64"/>
      <c r="E898" s="66"/>
      <c r="F898" s="109" t="s">
        <v>9793</v>
      </c>
      <c r="G898" s="63"/>
      <c r="H898" s="67"/>
      <c r="I898" s="68"/>
      <c r="J898" s="68"/>
      <c r="K898" s="67" t="s">
        <v>13175</v>
      </c>
      <c r="L898" s="71"/>
      <c r="M898" s="72">
        <v>3694.84814453125</v>
      </c>
      <c r="N898" s="72">
        <v>6408.30419921875</v>
      </c>
      <c r="O898" s="73"/>
      <c r="P898" s="74"/>
      <c r="Q898" s="74"/>
      <c r="R898" s="98"/>
      <c r="S898" s="48">
        <v>0</v>
      </c>
      <c r="T898" s="48">
        <v>2</v>
      </c>
      <c r="U898" s="98"/>
      <c r="V898" s="50"/>
      <c r="W898" s="50"/>
      <c r="X898" s="50"/>
      <c r="Y898" s="50"/>
      <c r="Z898" s="49"/>
      <c r="AA898" s="69">
        <v>898</v>
      </c>
      <c r="AB8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98" s="70"/>
      <c r="AD898" s="86">
        <v>302</v>
      </c>
      <c r="AE898" s="86">
        <v>55</v>
      </c>
      <c r="AF898" s="86">
        <v>572</v>
      </c>
      <c r="AG898" s="86">
        <v>4654</v>
      </c>
      <c r="AH898" s="86"/>
      <c r="AI898" s="86" t="s">
        <v>7609</v>
      </c>
      <c r="AJ898" s="86" t="s">
        <v>8498</v>
      </c>
      <c r="AK898" s="93" t="s">
        <v>8840</v>
      </c>
      <c r="AL898" s="86"/>
      <c r="AM898" s="89">
        <v>42475.674560185187</v>
      </c>
      <c r="AN898" s="86" t="s">
        <v>10559</v>
      </c>
      <c r="AO898" s="93" t="s">
        <v>11455</v>
      </c>
      <c r="AP898" s="86" t="s">
        <v>66</v>
      </c>
      <c r="AQ898" s="48">
        <v>0</v>
      </c>
      <c r="AR898" s="49">
        <v>0</v>
      </c>
      <c r="AS898" s="48">
        <v>0</v>
      </c>
      <c r="AT898" s="49">
        <v>0</v>
      </c>
      <c r="AU898" s="48">
        <v>0</v>
      </c>
      <c r="AV898" s="49">
        <v>0</v>
      </c>
      <c r="AW898" s="48">
        <v>68</v>
      </c>
      <c r="AX898" s="49">
        <v>100</v>
      </c>
      <c r="AY898" s="48">
        <v>68</v>
      </c>
      <c r="AZ898" s="2"/>
      <c r="BA898" s="3"/>
      <c r="BB898" s="3"/>
      <c r="BC898" s="3"/>
      <c r="BD898" s="3"/>
    </row>
    <row r="899" spans="1:56" x14ac:dyDescent="0.25">
      <c r="A899" s="62" t="s">
        <v>1696</v>
      </c>
      <c r="B899" s="63"/>
      <c r="C899" s="63"/>
      <c r="D899" s="64"/>
      <c r="E899" s="66"/>
      <c r="F899" s="109" t="s">
        <v>9794</v>
      </c>
      <c r="G899" s="63"/>
      <c r="H899" s="67"/>
      <c r="I899" s="68"/>
      <c r="J899" s="68"/>
      <c r="K899" s="67" t="s">
        <v>13176</v>
      </c>
      <c r="L899" s="71"/>
      <c r="M899" s="72">
        <v>3594.488037109375</v>
      </c>
      <c r="N899" s="72">
        <v>7757.7080078125</v>
      </c>
      <c r="O899" s="73"/>
      <c r="P899" s="74"/>
      <c r="Q899" s="74"/>
      <c r="R899" s="98"/>
      <c r="S899" s="48">
        <v>1</v>
      </c>
      <c r="T899" s="48">
        <v>0</v>
      </c>
      <c r="U899" s="98"/>
      <c r="V899" s="50"/>
      <c r="W899" s="50"/>
      <c r="X899" s="50"/>
      <c r="Y899" s="50"/>
      <c r="Z899" s="49"/>
      <c r="AA899" s="69">
        <v>899</v>
      </c>
      <c r="AB8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899" s="70"/>
      <c r="AD899" s="86">
        <v>98</v>
      </c>
      <c r="AE899" s="86">
        <v>857</v>
      </c>
      <c r="AF899" s="86">
        <v>776</v>
      </c>
      <c r="AG899" s="86">
        <v>3134</v>
      </c>
      <c r="AH899" s="86"/>
      <c r="AI899" s="86" t="s">
        <v>7610</v>
      </c>
      <c r="AJ899" s="86" t="s">
        <v>8499</v>
      </c>
      <c r="AK899" s="93" t="s">
        <v>8698</v>
      </c>
      <c r="AL899" s="86"/>
      <c r="AM899" s="89">
        <v>42721.586574074077</v>
      </c>
      <c r="AN899" s="86" t="s">
        <v>10559</v>
      </c>
      <c r="AO899" s="93" t="s">
        <v>11456</v>
      </c>
      <c r="AP899" s="86" t="s">
        <v>65</v>
      </c>
      <c r="AQ899" s="48"/>
      <c r="AR899" s="49"/>
      <c r="AS899" s="48"/>
      <c r="AT899" s="49"/>
      <c r="AU899" s="48"/>
      <c r="AV899" s="49"/>
      <c r="AW899" s="48"/>
      <c r="AX899" s="49"/>
      <c r="AY899" s="48"/>
      <c r="AZ899" s="2"/>
      <c r="BA899" s="3"/>
      <c r="BB899" s="3"/>
      <c r="BC899" s="3"/>
      <c r="BD899" s="3"/>
    </row>
    <row r="900" spans="1:56" x14ac:dyDescent="0.25">
      <c r="A900" s="62" t="s">
        <v>717</v>
      </c>
      <c r="B900" s="63"/>
      <c r="C900" s="63"/>
      <c r="D900" s="64"/>
      <c r="E900" s="66"/>
      <c r="F900" s="109" t="s">
        <v>9795</v>
      </c>
      <c r="G900" s="63"/>
      <c r="H900" s="67"/>
      <c r="I900" s="68"/>
      <c r="J900" s="68"/>
      <c r="K900" s="67" t="s">
        <v>13177</v>
      </c>
      <c r="L900" s="71"/>
      <c r="M900" s="72">
        <v>5348.20556640625</v>
      </c>
      <c r="N900" s="72">
        <v>5078.45849609375</v>
      </c>
      <c r="O900" s="73"/>
      <c r="P900" s="74"/>
      <c r="Q900" s="74"/>
      <c r="R900" s="98"/>
      <c r="S900" s="48">
        <v>0</v>
      </c>
      <c r="T900" s="48">
        <v>1</v>
      </c>
      <c r="U900" s="98"/>
      <c r="V900" s="50"/>
      <c r="W900" s="50"/>
      <c r="X900" s="50"/>
      <c r="Y900" s="50"/>
      <c r="Z900" s="49"/>
      <c r="AA900" s="69">
        <v>900</v>
      </c>
      <c r="AB9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00" s="70"/>
      <c r="AD900" s="86">
        <v>262</v>
      </c>
      <c r="AE900" s="86">
        <v>392</v>
      </c>
      <c r="AF900" s="86">
        <v>5707</v>
      </c>
      <c r="AG900" s="86">
        <v>13551</v>
      </c>
      <c r="AH900" s="86"/>
      <c r="AI900" s="86" t="s">
        <v>7611</v>
      </c>
      <c r="AJ900" s="86" t="s">
        <v>8302</v>
      </c>
      <c r="AK900" s="86"/>
      <c r="AL900" s="86"/>
      <c r="AM900" s="89">
        <v>43789.42895833333</v>
      </c>
      <c r="AN900" s="86" t="s">
        <v>10559</v>
      </c>
      <c r="AO900" s="93" t="s">
        <v>11457</v>
      </c>
      <c r="AP900" s="86" t="s">
        <v>66</v>
      </c>
      <c r="AQ900" s="48">
        <v>0</v>
      </c>
      <c r="AR900" s="49">
        <v>0</v>
      </c>
      <c r="AS900" s="48">
        <v>0</v>
      </c>
      <c r="AT900" s="49">
        <v>0</v>
      </c>
      <c r="AU900" s="48">
        <v>0</v>
      </c>
      <c r="AV900" s="49">
        <v>0</v>
      </c>
      <c r="AW900" s="48">
        <v>21</v>
      </c>
      <c r="AX900" s="49">
        <v>100</v>
      </c>
      <c r="AY900" s="48">
        <v>21</v>
      </c>
      <c r="AZ900" s="2"/>
      <c r="BA900" s="3"/>
      <c r="BB900" s="3"/>
      <c r="BC900" s="3"/>
      <c r="BD900" s="3"/>
    </row>
    <row r="901" spans="1:56" x14ac:dyDescent="0.25">
      <c r="A901" s="62" t="s">
        <v>718</v>
      </c>
      <c r="B901" s="63"/>
      <c r="C901" s="63"/>
      <c r="D901" s="64"/>
      <c r="E901" s="66"/>
      <c r="F901" s="109" t="s">
        <v>9796</v>
      </c>
      <c r="G901" s="63"/>
      <c r="H901" s="67"/>
      <c r="I901" s="68"/>
      <c r="J901" s="68"/>
      <c r="K901" s="67" t="s">
        <v>13178</v>
      </c>
      <c r="L901" s="71"/>
      <c r="M901" s="72">
        <v>5323.04931640625</v>
      </c>
      <c r="N901" s="72">
        <v>5900.28564453125</v>
      </c>
      <c r="O901" s="73"/>
      <c r="P901" s="74"/>
      <c r="Q901" s="74"/>
      <c r="R901" s="98"/>
      <c r="S901" s="48">
        <v>0</v>
      </c>
      <c r="T901" s="48">
        <v>1</v>
      </c>
      <c r="U901" s="98"/>
      <c r="V901" s="50"/>
      <c r="W901" s="50"/>
      <c r="X901" s="50"/>
      <c r="Y901" s="50"/>
      <c r="Z901" s="49"/>
      <c r="AA901" s="69">
        <v>901</v>
      </c>
      <c r="AB9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01" s="70"/>
      <c r="AD901" s="86">
        <v>345</v>
      </c>
      <c r="AE901" s="86">
        <v>362</v>
      </c>
      <c r="AF901" s="86">
        <v>5930</v>
      </c>
      <c r="AG901" s="86">
        <v>26966</v>
      </c>
      <c r="AH901" s="86"/>
      <c r="AI901" s="86" t="s">
        <v>7612</v>
      </c>
      <c r="AJ901" s="86" t="s">
        <v>8500</v>
      </c>
      <c r="AK901" s="86"/>
      <c r="AL901" s="86"/>
      <c r="AM901" s="89">
        <v>41961.705312500002</v>
      </c>
      <c r="AN901" s="86" t="s">
        <v>10559</v>
      </c>
      <c r="AO901" s="93" t="s">
        <v>11458</v>
      </c>
      <c r="AP901" s="86" t="s">
        <v>66</v>
      </c>
      <c r="AQ901" s="48">
        <v>0</v>
      </c>
      <c r="AR901" s="49">
        <v>0</v>
      </c>
      <c r="AS901" s="48">
        <v>0</v>
      </c>
      <c r="AT901" s="49">
        <v>0</v>
      </c>
      <c r="AU901" s="48">
        <v>0</v>
      </c>
      <c r="AV901" s="49">
        <v>0</v>
      </c>
      <c r="AW901" s="48">
        <v>21</v>
      </c>
      <c r="AX901" s="49">
        <v>100</v>
      </c>
      <c r="AY901" s="48">
        <v>21</v>
      </c>
      <c r="AZ901" s="2"/>
      <c r="BA901" s="3"/>
      <c r="BB901" s="3"/>
      <c r="BC901" s="3"/>
      <c r="BD901" s="3"/>
    </row>
    <row r="902" spans="1:56" x14ac:dyDescent="0.25">
      <c r="A902" s="62" t="s">
        <v>719</v>
      </c>
      <c r="B902" s="63"/>
      <c r="C902" s="63"/>
      <c r="D902" s="64"/>
      <c r="E902" s="66"/>
      <c r="F902" s="109" t="s">
        <v>9797</v>
      </c>
      <c r="G902" s="63"/>
      <c r="H902" s="67"/>
      <c r="I902" s="68"/>
      <c r="J902" s="68"/>
      <c r="K902" s="67" t="s">
        <v>13179</v>
      </c>
      <c r="L902" s="71"/>
      <c r="M902" s="72">
        <v>5686.94287109375</v>
      </c>
      <c r="N902" s="72">
        <v>2636.974853515625</v>
      </c>
      <c r="O902" s="73"/>
      <c r="P902" s="74"/>
      <c r="Q902" s="74"/>
      <c r="R902" s="98"/>
      <c r="S902" s="48">
        <v>0</v>
      </c>
      <c r="T902" s="48">
        <v>1</v>
      </c>
      <c r="U902" s="98"/>
      <c r="V902" s="50"/>
      <c r="W902" s="50"/>
      <c r="X902" s="50"/>
      <c r="Y902" s="50"/>
      <c r="Z902" s="49"/>
      <c r="AA902" s="69">
        <v>902</v>
      </c>
      <c r="AB9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02" s="70"/>
      <c r="AD902" s="86">
        <v>52</v>
      </c>
      <c r="AE902" s="86">
        <v>8</v>
      </c>
      <c r="AF902" s="86">
        <v>117</v>
      </c>
      <c r="AG902" s="86">
        <v>454</v>
      </c>
      <c r="AH902" s="86"/>
      <c r="AI902" s="86" t="s">
        <v>7613</v>
      </c>
      <c r="AJ902" s="86" t="s">
        <v>8204</v>
      </c>
      <c r="AK902" s="86"/>
      <c r="AL902" s="86"/>
      <c r="AM902" s="89">
        <v>43851.307280092595</v>
      </c>
      <c r="AN902" s="86" t="s">
        <v>10559</v>
      </c>
      <c r="AO902" s="93" t="s">
        <v>11459</v>
      </c>
      <c r="AP902" s="86" t="s">
        <v>66</v>
      </c>
      <c r="AQ902" s="48">
        <v>0</v>
      </c>
      <c r="AR902" s="49">
        <v>0</v>
      </c>
      <c r="AS902" s="48">
        <v>0</v>
      </c>
      <c r="AT902" s="49">
        <v>0</v>
      </c>
      <c r="AU902" s="48">
        <v>0</v>
      </c>
      <c r="AV902" s="49">
        <v>0</v>
      </c>
      <c r="AW902" s="48">
        <v>14</v>
      </c>
      <c r="AX902" s="49">
        <v>100</v>
      </c>
      <c r="AY902" s="48">
        <v>14</v>
      </c>
      <c r="AZ902" s="2"/>
      <c r="BA902" s="3"/>
      <c r="BB902" s="3"/>
      <c r="BC902" s="3"/>
      <c r="BD902" s="3"/>
    </row>
    <row r="903" spans="1:56" x14ac:dyDescent="0.25">
      <c r="A903" s="62" t="s">
        <v>720</v>
      </c>
      <c r="B903" s="63"/>
      <c r="C903" s="63"/>
      <c r="D903" s="64"/>
      <c r="E903" s="66"/>
      <c r="F903" s="109" t="s">
        <v>9798</v>
      </c>
      <c r="G903" s="63"/>
      <c r="H903" s="67"/>
      <c r="I903" s="68"/>
      <c r="J903" s="68"/>
      <c r="K903" s="67" t="s">
        <v>13180</v>
      </c>
      <c r="L903" s="71"/>
      <c r="M903" s="72">
        <v>5106.5029296875</v>
      </c>
      <c r="N903" s="72">
        <v>2507.576416015625</v>
      </c>
      <c r="O903" s="73"/>
      <c r="P903" s="74"/>
      <c r="Q903" s="74"/>
      <c r="R903" s="98"/>
      <c r="S903" s="48">
        <v>0</v>
      </c>
      <c r="T903" s="48">
        <v>1</v>
      </c>
      <c r="U903" s="98"/>
      <c r="V903" s="50"/>
      <c r="W903" s="50"/>
      <c r="X903" s="50"/>
      <c r="Y903" s="50"/>
      <c r="Z903" s="49"/>
      <c r="AA903" s="69">
        <v>903</v>
      </c>
      <c r="AB9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03" s="70"/>
      <c r="AD903" s="86">
        <v>59</v>
      </c>
      <c r="AE903" s="86">
        <v>18</v>
      </c>
      <c r="AF903" s="86">
        <v>146</v>
      </c>
      <c r="AG903" s="86">
        <v>1</v>
      </c>
      <c r="AH903" s="86"/>
      <c r="AI903" s="86" t="s">
        <v>7614</v>
      </c>
      <c r="AJ903" s="86"/>
      <c r="AK903" s="86"/>
      <c r="AL903" s="86"/>
      <c r="AM903" s="89">
        <v>44064.325729166667</v>
      </c>
      <c r="AN903" s="86" t="s">
        <v>10559</v>
      </c>
      <c r="AO903" s="93" t="s">
        <v>11460</v>
      </c>
      <c r="AP903" s="86" t="s">
        <v>66</v>
      </c>
      <c r="AQ903" s="48">
        <v>0</v>
      </c>
      <c r="AR903" s="49">
        <v>0</v>
      </c>
      <c r="AS903" s="48">
        <v>0</v>
      </c>
      <c r="AT903" s="49">
        <v>0</v>
      </c>
      <c r="AU903" s="48">
        <v>0</v>
      </c>
      <c r="AV903" s="49">
        <v>0</v>
      </c>
      <c r="AW903" s="48">
        <v>14</v>
      </c>
      <c r="AX903" s="49">
        <v>100</v>
      </c>
      <c r="AY903" s="48">
        <v>14</v>
      </c>
      <c r="AZ903" s="2"/>
      <c r="BA903" s="3"/>
      <c r="BB903" s="3"/>
      <c r="BC903" s="3"/>
      <c r="BD903" s="3"/>
    </row>
    <row r="904" spans="1:56" x14ac:dyDescent="0.25">
      <c r="A904" s="62" t="s">
        <v>721</v>
      </c>
      <c r="B904" s="63"/>
      <c r="C904" s="63"/>
      <c r="D904" s="64"/>
      <c r="E904" s="66"/>
      <c r="F904" s="109" t="s">
        <v>9799</v>
      </c>
      <c r="G904" s="63"/>
      <c r="H904" s="67"/>
      <c r="I904" s="68"/>
      <c r="J904" s="68"/>
      <c r="K904" s="67" t="s">
        <v>13181</v>
      </c>
      <c r="L904" s="71"/>
      <c r="M904" s="72">
        <v>4625.77978515625</v>
      </c>
      <c r="N904" s="72">
        <v>7321.54638671875</v>
      </c>
      <c r="O904" s="73"/>
      <c r="P904" s="74"/>
      <c r="Q904" s="74"/>
      <c r="R904" s="98"/>
      <c r="S904" s="48">
        <v>0</v>
      </c>
      <c r="T904" s="48">
        <v>2</v>
      </c>
      <c r="U904" s="98"/>
      <c r="V904" s="50"/>
      <c r="W904" s="50"/>
      <c r="X904" s="50"/>
      <c r="Y904" s="50"/>
      <c r="Z904" s="49"/>
      <c r="AA904" s="69">
        <v>904</v>
      </c>
      <c r="AB9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04" s="70"/>
      <c r="AD904" s="86">
        <v>23</v>
      </c>
      <c r="AE904" s="86">
        <v>9</v>
      </c>
      <c r="AF904" s="86">
        <v>1142</v>
      </c>
      <c r="AG904" s="86">
        <v>539</v>
      </c>
      <c r="AH904" s="86"/>
      <c r="AI904" s="86"/>
      <c r="AJ904" s="86"/>
      <c r="AK904" s="86"/>
      <c r="AL904" s="86"/>
      <c r="AM904" s="89">
        <v>44078.029131944444</v>
      </c>
      <c r="AN904" s="86" t="s">
        <v>10559</v>
      </c>
      <c r="AO904" s="93" t="s">
        <v>11461</v>
      </c>
      <c r="AP904" s="86" t="s">
        <v>66</v>
      </c>
      <c r="AQ904" s="48">
        <v>0</v>
      </c>
      <c r="AR904" s="49">
        <v>0</v>
      </c>
      <c r="AS904" s="48">
        <v>0</v>
      </c>
      <c r="AT904" s="49">
        <v>0</v>
      </c>
      <c r="AU904" s="48">
        <v>0</v>
      </c>
      <c r="AV904" s="49">
        <v>0</v>
      </c>
      <c r="AW904" s="48">
        <v>42</v>
      </c>
      <c r="AX904" s="49">
        <v>100</v>
      </c>
      <c r="AY904" s="48">
        <v>42</v>
      </c>
      <c r="AZ904" s="2"/>
      <c r="BA904" s="3"/>
      <c r="BB904" s="3"/>
      <c r="BC904" s="3"/>
      <c r="BD904" s="3"/>
    </row>
    <row r="905" spans="1:56" x14ac:dyDescent="0.25">
      <c r="A905" s="62" t="s">
        <v>722</v>
      </c>
      <c r="B905" s="63"/>
      <c r="C905" s="63"/>
      <c r="D905" s="64"/>
      <c r="E905" s="66"/>
      <c r="F905" s="109" t="s">
        <v>8949</v>
      </c>
      <c r="G905" s="63"/>
      <c r="H905" s="67"/>
      <c r="I905" s="68"/>
      <c r="J905" s="68"/>
      <c r="K905" s="67" t="s">
        <v>13182</v>
      </c>
      <c r="L905" s="71"/>
      <c r="M905" s="72">
        <v>3090.592529296875</v>
      </c>
      <c r="N905" s="72">
        <v>6527.3740234375</v>
      </c>
      <c r="O905" s="73"/>
      <c r="P905" s="74"/>
      <c r="Q905" s="74"/>
      <c r="R905" s="98"/>
      <c r="S905" s="48">
        <v>0</v>
      </c>
      <c r="T905" s="48">
        <v>1</v>
      </c>
      <c r="U905" s="98"/>
      <c r="V905" s="50"/>
      <c r="W905" s="50"/>
      <c r="X905" s="50"/>
      <c r="Y905" s="50"/>
      <c r="Z905" s="49"/>
      <c r="AA905" s="69">
        <v>905</v>
      </c>
      <c r="AB9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05" s="70"/>
      <c r="AD905" s="86">
        <v>15</v>
      </c>
      <c r="AE905" s="86">
        <v>4</v>
      </c>
      <c r="AF905" s="86">
        <v>292</v>
      </c>
      <c r="AG905" s="86">
        <v>143</v>
      </c>
      <c r="AH905" s="86"/>
      <c r="AI905" s="86" t="s">
        <v>6994</v>
      </c>
      <c r="AJ905" s="86"/>
      <c r="AK905" s="86"/>
      <c r="AL905" s="86"/>
      <c r="AM905" s="89">
        <v>44077.52449074074</v>
      </c>
      <c r="AN905" s="86" t="s">
        <v>10559</v>
      </c>
      <c r="AO905" s="93" t="s">
        <v>11462</v>
      </c>
      <c r="AP905" s="86" t="s">
        <v>66</v>
      </c>
      <c r="AQ905" s="48">
        <v>1</v>
      </c>
      <c r="AR905" s="49">
        <v>3.5714285714285716</v>
      </c>
      <c r="AS905" s="48">
        <v>0</v>
      </c>
      <c r="AT905" s="49">
        <v>0</v>
      </c>
      <c r="AU905" s="48">
        <v>0</v>
      </c>
      <c r="AV905" s="49">
        <v>0</v>
      </c>
      <c r="AW905" s="48">
        <v>27</v>
      </c>
      <c r="AX905" s="49">
        <v>96.428571428571431</v>
      </c>
      <c r="AY905" s="48">
        <v>28</v>
      </c>
      <c r="AZ905" s="2"/>
      <c r="BA905" s="3"/>
      <c r="BB905" s="3"/>
      <c r="BC905" s="3"/>
      <c r="BD905" s="3"/>
    </row>
    <row r="906" spans="1:56" x14ac:dyDescent="0.25">
      <c r="A906" s="62" t="s">
        <v>723</v>
      </c>
      <c r="B906" s="63"/>
      <c r="C906" s="63"/>
      <c r="D906" s="64"/>
      <c r="E906" s="66"/>
      <c r="F906" s="109" t="s">
        <v>9800</v>
      </c>
      <c r="G906" s="63"/>
      <c r="H906" s="67"/>
      <c r="I906" s="68"/>
      <c r="J906" s="68"/>
      <c r="K906" s="67" t="s">
        <v>13183</v>
      </c>
      <c r="L906" s="71"/>
      <c r="M906" s="72">
        <v>5539.619140625</v>
      </c>
      <c r="N906" s="72">
        <v>4960.4638671875</v>
      </c>
      <c r="O906" s="73"/>
      <c r="P906" s="74"/>
      <c r="Q906" s="74"/>
      <c r="R906" s="98"/>
      <c r="S906" s="48">
        <v>1</v>
      </c>
      <c r="T906" s="48">
        <v>1</v>
      </c>
      <c r="U906" s="98"/>
      <c r="V906" s="50"/>
      <c r="W906" s="50"/>
      <c r="X906" s="50"/>
      <c r="Y906" s="50"/>
      <c r="Z906" s="49"/>
      <c r="AA906" s="69">
        <v>906</v>
      </c>
      <c r="AB9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06" s="70"/>
      <c r="AD906" s="86">
        <v>85</v>
      </c>
      <c r="AE906" s="86">
        <v>40</v>
      </c>
      <c r="AF906" s="86">
        <v>1972</v>
      </c>
      <c r="AG906" s="86">
        <v>214</v>
      </c>
      <c r="AH906" s="86"/>
      <c r="AI906" s="86" t="s">
        <v>7615</v>
      </c>
      <c r="AJ906" s="86" t="s">
        <v>8301</v>
      </c>
      <c r="AK906" s="93" t="s">
        <v>8841</v>
      </c>
      <c r="AL906" s="86"/>
      <c r="AM906" s="89">
        <v>41498.308379629627</v>
      </c>
      <c r="AN906" s="86" t="s">
        <v>10559</v>
      </c>
      <c r="AO906" s="93" t="s">
        <v>11463</v>
      </c>
      <c r="AP906" s="86" t="s">
        <v>66</v>
      </c>
      <c r="AQ906" s="48">
        <v>1</v>
      </c>
      <c r="AR906" s="49">
        <v>4.7619047619047619</v>
      </c>
      <c r="AS906" s="48">
        <v>1</v>
      </c>
      <c r="AT906" s="49">
        <v>4.7619047619047619</v>
      </c>
      <c r="AU906" s="48">
        <v>0</v>
      </c>
      <c r="AV906" s="49">
        <v>0</v>
      </c>
      <c r="AW906" s="48">
        <v>19</v>
      </c>
      <c r="AX906" s="49">
        <v>90.476190476190482</v>
      </c>
      <c r="AY906" s="48">
        <v>21</v>
      </c>
      <c r="AZ906" s="2"/>
      <c r="BA906" s="3"/>
      <c r="BB906" s="3"/>
      <c r="BC906" s="3"/>
      <c r="BD906" s="3"/>
    </row>
    <row r="907" spans="1:56" x14ac:dyDescent="0.25">
      <c r="A907" s="62" t="s">
        <v>724</v>
      </c>
      <c r="B907" s="63"/>
      <c r="C907" s="63"/>
      <c r="D907" s="64"/>
      <c r="E907" s="66"/>
      <c r="F907" s="109" t="s">
        <v>9801</v>
      </c>
      <c r="G907" s="63"/>
      <c r="H907" s="67"/>
      <c r="I907" s="68"/>
      <c r="J907" s="68"/>
      <c r="K907" s="67" t="s">
        <v>13184</v>
      </c>
      <c r="L907" s="71"/>
      <c r="M907" s="72">
        <v>3367.354736328125</v>
      </c>
      <c r="N907" s="72">
        <v>1777.99169921875</v>
      </c>
      <c r="O907" s="73"/>
      <c r="P907" s="74"/>
      <c r="Q907" s="74"/>
      <c r="R907" s="98"/>
      <c r="S907" s="48">
        <v>0</v>
      </c>
      <c r="T907" s="48">
        <v>1</v>
      </c>
      <c r="U907" s="98"/>
      <c r="V907" s="50"/>
      <c r="W907" s="50"/>
      <c r="X907" s="50"/>
      <c r="Y907" s="50"/>
      <c r="Z907" s="49"/>
      <c r="AA907" s="69">
        <v>907</v>
      </c>
      <c r="AB9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07" s="70"/>
      <c r="AD907" s="86">
        <v>122</v>
      </c>
      <c r="AE907" s="86">
        <v>115</v>
      </c>
      <c r="AF907" s="86">
        <v>1285</v>
      </c>
      <c r="AG907" s="86">
        <v>1995</v>
      </c>
      <c r="AH907" s="86"/>
      <c r="AI907" s="86" t="s">
        <v>7616</v>
      </c>
      <c r="AJ907" s="86" t="s">
        <v>8205</v>
      </c>
      <c r="AK907" s="86"/>
      <c r="AL907" s="86"/>
      <c r="AM907" s="89">
        <v>42812.119710648149</v>
      </c>
      <c r="AN907" s="86" t="s">
        <v>10559</v>
      </c>
      <c r="AO907" s="93" t="s">
        <v>11464</v>
      </c>
      <c r="AP907" s="86" t="s">
        <v>66</v>
      </c>
      <c r="AQ907" s="48">
        <v>0</v>
      </c>
      <c r="AR907" s="49">
        <v>0</v>
      </c>
      <c r="AS907" s="48">
        <v>0</v>
      </c>
      <c r="AT907" s="49">
        <v>0</v>
      </c>
      <c r="AU907" s="48">
        <v>0</v>
      </c>
      <c r="AV907" s="49">
        <v>0</v>
      </c>
      <c r="AW907" s="48">
        <v>32</v>
      </c>
      <c r="AX907" s="49">
        <v>100</v>
      </c>
      <c r="AY907" s="48">
        <v>32</v>
      </c>
      <c r="AZ907" s="2"/>
      <c r="BA907" s="3"/>
      <c r="BB907" s="3"/>
      <c r="BC907" s="3"/>
      <c r="BD907" s="3"/>
    </row>
    <row r="908" spans="1:56" x14ac:dyDescent="0.25">
      <c r="A908" s="62" t="s">
        <v>725</v>
      </c>
      <c r="B908" s="63"/>
      <c r="C908" s="63"/>
      <c r="D908" s="64"/>
      <c r="E908" s="66"/>
      <c r="F908" s="109" t="s">
        <v>9802</v>
      </c>
      <c r="G908" s="63"/>
      <c r="H908" s="67"/>
      <c r="I908" s="68"/>
      <c r="J908" s="68"/>
      <c r="K908" s="67" t="s">
        <v>13185</v>
      </c>
      <c r="L908" s="71"/>
      <c r="M908" s="72">
        <v>3063.625732421875</v>
      </c>
      <c r="N908" s="72">
        <v>5380.76953125</v>
      </c>
      <c r="O908" s="73"/>
      <c r="P908" s="74"/>
      <c r="Q908" s="74"/>
      <c r="R908" s="98"/>
      <c r="S908" s="48">
        <v>0</v>
      </c>
      <c r="T908" s="48">
        <v>1</v>
      </c>
      <c r="U908" s="98"/>
      <c r="V908" s="50"/>
      <c r="W908" s="50"/>
      <c r="X908" s="50"/>
      <c r="Y908" s="50"/>
      <c r="Z908" s="49"/>
      <c r="AA908" s="69">
        <v>908</v>
      </c>
      <c r="AB9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08" s="70"/>
      <c r="AD908" s="86">
        <v>8</v>
      </c>
      <c r="AE908" s="86">
        <v>0</v>
      </c>
      <c r="AF908" s="86">
        <v>94</v>
      </c>
      <c r="AG908" s="86">
        <v>4</v>
      </c>
      <c r="AH908" s="86"/>
      <c r="AI908" s="86" t="s">
        <v>7617</v>
      </c>
      <c r="AJ908" s="86"/>
      <c r="AK908" s="86"/>
      <c r="AL908" s="86"/>
      <c r="AM908" s="89">
        <v>44075.334074074075</v>
      </c>
      <c r="AN908" s="86" t="s">
        <v>10559</v>
      </c>
      <c r="AO908" s="93" t="s">
        <v>11465</v>
      </c>
      <c r="AP908" s="86" t="s">
        <v>66</v>
      </c>
      <c r="AQ908" s="48">
        <v>0</v>
      </c>
      <c r="AR908" s="49">
        <v>0</v>
      </c>
      <c r="AS908" s="48">
        <v>0</v>
      </c>
      <c r="AT908" s="49">
        <v>0</v>
      </c>
      <c r="AU908" s="48">
        <v>0</v>
      </c>
      <c r="AV908" s="49">
        <v>0</v>
      </c>
      <c r="AW908" s="48">
        <v>39</v>
      </c>
      <c r="AX908" s="49">
        <v>100</v>
      </c>
      <c r="AY908" s="48">
        <v>39</v>
      </c>
      <c r="AZ908" s="2"/>
      <c r="BA908" s="3"/>
      <c r="BB908" s="3"/>
      <c r="BC908" s="3"/>
      <c r="BD908" s="3"/>
    </row>
    <row r="909" spans="1:56" x14ac:dyDescent="0.25">
      <c r="A909" s="62" t="s">
        <v>726</v>
      </c>
      <c r="B909" s="63"/>
      <c r="C909" s="63"/>
      <c r="D909" s="64"/>
      <c r="E909" s="66"/>
      <c r="F909" s="109" t="s">
        <v>9803</v>
      </c>
      <c r="G909" s="63"/>
      <c r="H909" s="67"/>
      <c r="I909" s="68"/>
      <c r="J909" s="68"/>
      <c r="K909" s="67" t="s">
        <v>13186</v>
      </c>
      <c r="L909" s="71"/>
      <c r="M909" s="72">
        <v>5289.83544921875</v>
      </c>
      <c r="N909" s="72">
        <v>5744.49853515625</v>
      </c>
      <c r="O909" s="73"/>
      <c r="P909" s="74"/>
      <c r="Q909" s="74"/>
      <c r="R909" s="98"/>
      <c r="S909" s="48">
        <v>0</v>
      </c>
      <c r="T909" s="48">
        <v>1</v>
      </c>
      <c r="U909" s="98"/>
      <c r="V909" s="50"/>
      <c r="W909" s="50"/>
      <c r="X909" s="50"/>
      <c r="Y909" s="50"/>
      <c r="Z909" s="49"/>
      <c r="AA909" s="69">
        <v>909</v>
      </c>
      <c r="AB9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09" s="70"/>
      <c r="AD909" s="86">
        <v>291</v>
      </c>
      <c r="AE909" s="86">
        <v>67</v>
      </c>
      <c r="AF909" s="86">
        <v>330</v>
      </c>
      <c r="AG909" s="86">
        <v>1831</v>
      </c>
      <c r="AH909" s="86"/>
      <c r="AI909" s="86" t="s">
        <v>7618</v>
      </c>
      <c r="AJ909" s="86"/>
      <c r="AK909" s="86"/>
      <c r="AL909" s="86"/>
      <c r="AM909" s="89">
        <v>44078.200659722221</v>
      </c>
      <c r="AN909" s="86" t="s">
        <v>10559</v>
      </c>
      <c r="AO909" s="93" t="s">
        <v>11466</v>
      </c>
      <c r="AP909" s="86" t="s">
        <v>66</v>
      </c>
      <c r="AQ909" s="48">
        <v>0</v>
      </c>
      <c r="AR909" s="49">
        <v>0</v>
      </c>
      <c r="AS909" s="48">
        <v>0</v>
      </c>
      <c r="AT909" s="49">
        <v>0</v>
      </c>
      <c r="AU909" s="48">
        <v>0</v>
      </c>
      <c r="AV909" s="49">
        <v>0</v>
      </c>
      <c r="AW909" s="48">
        <v>65</v>
      </c>
      <c r="AX909" s="49">
        <v>100</v>
      </c>
      <c r="AY909" s="48">
        <v>65</v>
      </c>
      <c r="AZ909" s="2"/>
      <c r="BA909" s="3"/>
      <c r="BB909" s="3"/>
      <c r="BC909" s="3"/>
      <c r="BD909" s="3"/>
    </row>
    <row r="910" spans="1:56" x14ac:dyDescent="0.25">
      <c r="A910" s="62" t="s">
        <v>727</v>
      </c>
      <c r="B910" s="63"/>
      <c r="C910" s="63"/>
      <c r="D910" s="64"/>
      <c r="E910" s="66"/>
      <c r="F910" s="109" t="s">
        <v>9804</v>
      </c>
      <c r="G910" s="63"/>
      <c r="H910" s="67"/>
      <c r="I910" s="68"/>
      <c r="J910" s="68"/>
      <c r="K910" s="67" t="s">
        <v>13187</v>
      </c>
      <c r="L910" s="71"/>
      <c r="M910" s="72">
        <v>3598.0048828125</v>
      </c>
      <c r="N910" s="72">
        <v>3742.913818359375</v>
      </c>
      <c r="O910" s="73"/>
      <c r="P910" s="74"/>
      <c r="Q910" s="74"/>
      <c r="R910" s="98"/>
      <c r="S910" s="48">
        <v>0</v>
      </c>
      <c r="T910" s="48">
        <v>1</v>
      </c>
      <c r="U910" s="98"/>
      <c r="V910" s="50"/>
      <c r="W910" s="50"/>
      <c r="X910" s="50"/>
      <c r="Y910" s="50"/>
      <c r="Z910" s="49"/>
      <c r="AA910" s="69">
        <v>910</v>
      </c>
      <c r="AB9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10" s="70"/>
      <c r="AD910" s="86">
        <v>29</v>
      </c>
      <c r="AE910" s="86">
        <v>21</v>
      </c>
      <c r="AF910" s="86">
        <v>1863</v>
      </c>
      <c r="AG910" s="86">
        <v>617</v>
      </c>
      <c r="AH910" s="86"/>
      <c r="AI910" s="86" t="s">
        <v>7619</v>
      </c>
      <c r="AJ910" s="86"/>
      <c r="AK910" s="86"/>
      <c r="AL910" s="86"/>
      <c r="AM910" s="89">
        <v>43883.812673611108</v>
      </c>
      <c r="AN910" s="86" t="s">
        <v>10559</v>
      </c>
      <c r="AO910" s="93" t="s">
        <v>11467</v>
      </c>
      <c r="AP910" s="86" t="s">
        <v>66</v>
      </c>
      <c r="AQ910" s="48">
        <v>0</v>
      </c>
      <c r="AR910" s="49">
        <v>0</v>
      </c>
      <c r="AS910" s="48">
        <v>0</v>
      </c>
      <c r="AT910" s="49">
        <v>0</v>
      </c>
      <c r="AU910" s="48">
        <v>0</v>
      </c>
      <c r="AV910" s="49">
        <v>0</v>
      </c>
      <c r="AW910" s="48">
        <v>96</v>
      </c>
      <c r="AX910" s="49">
        <v>100</v>
      </c>
      <c r="AY910" s="48">
        <v>96</v>
      </c>
      <c r="AZ910" s="2"/>
      <c r="BA910" s="3"/>
      <c r="BB910" s="3"/>
      <c r="BC910" s="3"/>
      <c r="BD910" s="3"/>
    </row>
    <row r="911" spans="1:56" x14ac:dyDescent="0.25">
      <c r="A911" s="62" t="s">
        <v>728</v>
      </c>
      <c r="B911" s="63"/>
      <c r="C911" s="63"/>
      <c r="D911" s="64"/>
      <c r="E911" s="66"/>
      <c r="F911" s="109" t="s">
        <v>9805</v>
      </c>
      <c r="G911" s="63"/>
      <c r="H911" s="67"/>
      <c r="I911" s="68"/>
      <c r="J911" s="68"/>
      <c r="K911" s="67" t="s">
        <v>13188</v>
      </c>
      <c r="L911" s="71"/>
      <c r="M911" s="72">
        <v>5850.15478515625</v>
      </c>
      <c r="N911" s="72">
        <v>4681.95849609375</v>
      </c>
      <c r="O911" s="73"/>
      <c r="P911" s="74"/>
      <c r="Q911" s="74"/>
      <c r="R911" s="98"/>
      <c r="S911" s="48">
        <v>0</v>
      </c>
      <c r="T911" s="48">
        <v>1</v>
      </c>
      <c r="U911" s="98"/>
      <c r="V911" s="50"/>
      <c r="W911" s="50"/>
      <c r="X911" s="50"/>
      <c r="Y911" s="50"/>
      <c r="Z911" s="49"/>
      <c r="AA911" s="69">
        <v>911</v>
      </c>
      <c r="AB9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11" s="70"/>
      <c r="AD911" s="86">
        <v>483</v>
      </c>
      <c r="AE911" s="86">
        <v>2864</v>
      </c>
      <c r="AF911" s="86">
        <v>29498</v>
      </c>
      <c r="AG911" s="86">
        <v>137276</v>
      </c>
      <c r="AH911" s="86"/>
      <c r="AI911" s="86" t="s">
        <v>7620</v>
      </c>
      <c r="AJ911" s="86" t="s">
        <v>8202</v>
      </c>
      <c r="AK911" s="93" t="s">
        <v>8842</v>
      </c>
      <c r="AL911" s="86"/>
      <c r="AM911" s="89">
        <v>42387.657476851855</v>
      </c>
      <c r="AN911" s="86" t="s">
        <v>10559</v>
      </c>
      <c r="AO911" s="93" t="s">
        <v>11468</v>
      </c>
      <c r="AP911" s="86" t="s">
        <v>66</v>
      </c>
      <c r="AQ911" s="48">
        <v>0</v>
      </c>
      <c r="AR911" s="49">
        <v>0</v>
      </c>
      <c r="AS911" s="48">
        <v>0</v>
      </c>
      <c r="AT911" s="49">
        <v>0</v>
      </c>
      <c r="AU911" s="48">
        <v>0</v>
      </c>
      <c r="AV911" s="49">
        <v>0</v>
      </c>
      <c r="AW911" s="48">
        <v>21</v>
      </c>
      <c r="AX911" s="49">
        <v>100</v>
      </c>
      <c r="AY911" s="48">
        <v>21</v>
      </c>
      <c r="AZ911" s="2"/>
      <c r="BA911" s="3"/>
      <c r="BB911" s="3"/>
      <c r="BC911" s="3"/>
      <c r="BD911" s="3"/>
    </row>
    <row r="912" spans="1:56" x14ac:dyDescent="0.25">
      <c r="A912" s="62" t="s">
        <v>729</v>
      </c>
      <c r="B912" s="63"/>
      <c r="C912" s="63"/>
      <c r="D912" s="64"/>
      <c r="E912" s="66"/>
      <c r="F912" s="109" t="s">
        <v>8949</v>
      </c>
      <c r="G912" s="63"/>
      <c r="H912" s="67"/>
      <c r="I912" s="68"/>
      <c r="J912" s="68"/>
      <c r="K912" s="67" t="s">
        <v>13189</v>
      </c>
      <c r="L912" s="71"/>
      <c r="M912" s="72">
        <v>6229.978515625</v>
      </c>
      <c r="N912" s="72">
        <v>877.65655517578125</v>
      </c>
      <c r="O912" s="73"/>
      <c r="P912" s="74"/>
      <c r="Q912" s="74"/>
      <c r="R912" s="98"/>
      <c r="S912" s="48">
        <v>0</v>
      </c>
      <c r="T912" s="48">
        <v>1</v>
      </c>
      <c r="U912" s="98"/>
      <c r="V912" s="50"/>
      <c r="W912" s="50"/>
      <c r="X912" s="50"/>
      <c r="Y912" s="50"/>
      <c r="Z912" s="49"/>
      <c r="AA912" s="69">
        <v>912</v>
      </c>
      <c r="AB9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12" s="70"/>
      <c r="AD912" s="86">
        <v>9</v>
      </c>
      <c r="AE912" s="86">
        <v>1</v>
      </c>
      <c r="AF912" s="86">
        <v>34</v>
      </c>
      <c r="AG912" s="86">
        <v>15</v>
      </c>
      <c r="AH912" s="86"/>
      <c r="AI912" s="86" t="s">
        <v>7621</v>
      </c>
      <c r="AJ912" s="86"/>
      <c r="AK912" s="86"/>
      <c r="AL912" s="86"/>
      <c r="AM912" s="89">
        <v>44079.192650462966</v>
      </c>
      <c r="AN912" s="86" t="s">
        <v>10559</v>
      </c>
      <c r="AO912" s="93" t="s">
        <v>11469</v>
      </c>
      <c r="AP912" s="86" t="s">
        <v>66</v>
      </c>
      <c r="AQ912" s="48">
        <v>0</v>
      </c>
      <c r="AR912" s="49">
        <v>0</v>
      </c>
      <c r="AS912" s="48">
        <v>0</v>
      </c>
      <c r="AT912" s="49">
        <v>0</v>
      </c>
      <c r="AU912" s="48">
        <v>0</v>
      </c>
      <c r="AV912" s="49">
        <v>0</v>
      </c>
      <c r="AW912" s="48">
        <v>5</v>
      </c>
      <c r="AX912" s="49">
        <v>100</v>
      </c>
      <c r="AY912" s="48">
        <v>5</v>
      </c>
      <c r="AZ912" s="2"/>
      <c r="BA912" s="3"/>
      <c r="BB912" s="3"/>
      <c r="BC912" s="3"/>
      <c r="BD912" s="3"/>
    </row>
    <row r="913" spans="1:56" x14ac:dyDescent="0.25">
      <c r="A913" s="62" t="s">
        <v>1697</v>
      </c>
      <c r="B913" s="63"/>
      <c r="C913" s="63"/>
      <c r="D913" s="64"/>
      <c r="E913" s="66"/>
      <c r="F913" s="109" t="s">
        <v>9806</v>
      </c>
      <c r="G913" s="63"/>
      <c r="H913" s="67"/>
      <c r="I913" s="68"/>
      <c r="J913" s="68"/>
      <c r="K913" s="67" t="s">
        <v>13190</v>
      </c>
      <c r="L913" s="71"/>
      <c r="M913" s="72">
        <v>6144.2041015625</v>
      </c>
      <c r="N913" s="72">
        <v>1784.1541748046875</v>
      </c>
      <c r="O913" s="73"/>
      <c r="P913" s="74"/>
      <c r="Q913" s="74"/>
      <c r="R913" s="98"/>
      <c r="S913" s="48">
        <v>2</v>
      </c>
      <c r="T913" s="48">
        <v>0</v>
      </c>
      <c r="U913" s="98"/>
      <c r="V913" s="50"/>
      <c r="W913" s="50"/>
      <c r="X913" s="50"/>
      <c r="Y913" s="50"/>
      <c r="Z913" s="49"/>
      <c r="AA913" s="69">
        <v>913</v>
      </c>
      <c r="AB9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13" s="70"/>
      <c r="AD913" s="86">
        <v>2115</v>
      </c>
      <c r="AE913" s="86">
        <v>10393</v>
      </c>
      <c r="AF913" s="86">
        <v>7421</v>
      </c>
      <c r="AG913" s="86">
        <v>2475</v>
      </c>
      <c r="AH913" s="86"/>
      <c r="AI913" s="86" t="s">
        <v>7622</v>
      </c>
      <c r="AJ913" s="86" t="s">
        <v>8211</v>
      </c>
      <c r="AK913" s="86"/>
      <c r="AL913" s="86"/>
      <c r="AM913" s="89">
        <v>42471.526828703703</v>
      </c>
      <c r="AN913" s="86" t="s">
        <v>10559</v>
      </c>
      <c r="AO913" s="93" t="s">
        <v>11470</v>
      </c>
      <c r="AP913" s="86" t="s">
        <v>65</v>
      </c>
      <c r="AQ913" s="48"/>
      <c r="AR913" s="49"/>
      <c r="AS913" s="48"/>
      <c r="AT913" s="49"/>
      <c r="AU913" s="48"/>
      <c r="AV913" s="49"/>
      <c r="AW913" s="48"/>
      <c r="AX913" s="49"/>
      <c r="AY913" s="48"/>
      <c r="AZ913" s="2"/>
      <c r="BA913" s="3"/>
      <c r="BB913" s="3"/>
      <c r="BC913" s="3"/>
      <c r="BD913" s="3"/>
    </row>
    <row r="914" spans="1:56" x14ac:dyDescent="0.25">
      <c r="A914" s="62" t="s">
        <v>730</v>
      </c>
      <c r="B914" s="63"/>
      <c r="C914" s="63"/>
      <c r="D914" s="64"/>
      <c r="E914" s="66"/>
      <c r="F914" s="109" t="s">
        <v>9807</v>
      </c>
      <c r="G914" s="63"/>
      <c r="H914" s="67"/>
      <c r="I914" s="68"/>
      <c r="J914" s="68"/>
      <c r="K914" s="67" t="s">
        <v>13191</v>
      </c>
      <c r="L914" s="71"/>
      <c r="M914" s="72">
        <v>5517.85400390625</v>
      </c>
      <c r="N914" s="72">
        <v>4150.16845703125</v>
      </c>
      <c r="O914" s="73"/>
      <c r="P914" s="74"/>
      <c r="Q914" s="74"/>
      <c r="R914" s="98"/>
      <c r="S914" s="48">
        <v>0</v>
      </c>
      <c r="T914" s="48">
        <v>1</v>
      </c>
      <c r="U914" s="98"/>
      <c r="V914" s="50"/>
      <c r="W914" s="50"/>
      <c r="X914" s="50"/>
      <c r="Y914" s="50"/>
      <c r="Z914" s="49"/>
      <c r="AA914" s="69">
        <v>914</v>
      </c>
      <c r="AB9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14" s="70"/>
      <c r="AD914" s="86">
        <v>139</v>
      </c>
      <c r="AE914" s="86">
        <v>314</v>
      </c>
      <c r="AF914" s="86">
        <v>6226</v>
      </c>
      <c r="AG914" s="86">
        <v>2442</v>
      </c>
      <c r="AH914" s="86"/>
      <c r="AI914" s="86" t="s">
        <v>7623</v>
      </c>
      <c r="AJ914" s="86"/>
      <c r="AK914" s="86"/>
      <c r="AL914" s="86"/>
      <c r="AM914" s="89">
        <v>42282.705312500002</v>
      </c>
      <c r="AN914" s="86" t="s">
        <v>10559</v>
      </c>
      <c r="AO914" s="93" t="s">
        <v>11471</v>
      </c>
      <c r="AP914" s="86" t="s">
        <v>66</v>
      </c>
      <c r="AQ914" s="48">
        <v>0</v>
      </c>
      <c r="AR914" s="49">
        <v>0</v>
      </c>
      <c r="AS914" s="48">
        <v>0</v>
      </c>
      <c r="AT914" s="49">
        <v>0</v>
      </c>
      <c r="AU914" s="48">
        <v>0</v>
      </c>
      <c r="AV914" s="49">
        <v>0</v>
      </c>
      <c r="AW914" s="48">
        <v>16</v>
      </c>
      <c r="AX914" s="49">
        <v>100</v>
      </c>
      <c r="AY914" s="48">
        <v>16</v>
      </c>
      <c r="AZ914" s="2"/>
      <c r="BA914" s="3"/>
      <c r="BB914" s="3"/>
      <c r="BC914" s="3"/>
      <c r="BD914" s="3"/>
    </row>
    <row r="915" spans="1:56" x14ac:dyDescent="0.25">
      <c r="A915" s="62" t="s">
        <v>731</v>
      </c>
      <c r="B915" s="63"/>
      <c r="C915" s="63"/>
      <c r="D915" s="64"/>
      <c r="E915" s="66"/>
      <c r="F915" s="109" t="s">
        <v>9808</v>
      </c>
      <c r="G915" s="63"/>
      <c r="H915" s="67"/>
      <c r="I915" s="68"/>
      <c r="J915" s="68"/>
      <c r="K915" s="67" t="s">
        <v>13192</v>
      </c>
      <c r="L915" s="71"/>
      <c r="M915" s="72">
        <v>4600.455078125</v>
      </c>
      <c r="N915" s="72">
        <v>7256.22705078125</v>
      </c>
      <c r="O915" s="73"/>
      <c r="P915" s="74"/>
      <c r="Q915" s="74"/>
      <c r="R915" s="98"/>
      <c r="S915" s="48">
        <v>0</v>
      </c>
      <c r="T915" s="48">
        <v>2</v>
      </c>
      <c r="U915" s="98"/>
      <c r="V915" s="50"/>
      <c r="W915" s="50"/>
      <c r="X915" s="50"/>
      <c r="Y915" s="50"/>
      <c r="Z915" s="49"/>
      <c r="AA915" s="69">
        <v>915</v>
      </c>
      <c r="AB9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15" s="70"/>
      <c r="AD915" s="86">
        <v>964</v>
      </c>
      <c r="AE915" s="86">
        <v>1322</v>
      </c>
      <c r="AF915" s="86">
        <v>8901</v>
      </c>
      <c r="AG915" s="86">
        <v>3541</v>
      </c>
      <c r="AH915" s="86"/>
      <c r="AI915" s="86" t="s">
        <v>7624</v>
      </c>
      <c r="AJ915" s="86" t="s">
        <v>8501</v>
      </c>
      <c r="AK915" s="86"/>
      <c r="AL915" s="86"/>
      <c r="AM915" s="89">
        <v>43784.110821759263</v>
      </c>
      <c r="AN915" s="86" t="s">
        <v>10559</v>
      </c>
      <c r="AO915" s="93" t="s">
        <v>11472</v>
      </c>
      <c r="AP915" s="86" t="s">
        <v>66</v>
      </c>
      <c r="AQ915" s="48">
        <v>0</v>
      </c>
      <c r="AR915" s="49">
        <v>0</v>
      </c>
      <c r="AS915" s="48">
        <v>0</v>
      </c>
      <c r="AT915" s="49">
        <v>0</v>
      </c>
      <c r="AU915" s="48">
        <v>0</v>
      </c>
      <c r="AV915" s="49">
        <v>0</v>
      </c>
      <c r="AW915" s="48">
        <v>42</v>
      </c>
      <c r="AX915" s="49">
        <v>100</v>
      </c>
      <c r="AY915" s="48">
        <v>42</v>
      </c>
      <c r="AZ915" s="2"/>
      <c r="BA915" s="3"/>
      <c r="BB915" s="3"/>
      <c r="BC915" s="3"/>
      <c r="BD915" s="3"/>
    </row>
    <row r="916" spans="1:56" x14ac:dyDescent="0.25">
      <c r="A916" s="62" t="s">
        <v>732</v>
      </c>
      <c r="B916" s="63"/>
      <c r="C916" s="63"/>
      <c r="D916" s="64"/>
      <c r="E916" s="66"/>
      <c r="F916" s="109" t="s">
        <v>9809</v>
      </c>
      <c r="G916" s="63"/>
      <c r="H916" s="67"/>
      <c r="I916" s="68"/>
      <c r="J916" s="68"/>
      <c r="K916" s="67" t="s">
        <v>13193</v>
      </c>
      <c r="L916" s="71"/>
      <c r="M916" s="72">
        <v>5105.4462890625</v>
      </c>
      <c r="N916" s="72">
        <v>5895.53076171875</v>
      </c>
      <c r="O916" s="73"/>
      <c r="P916" s="74"/>
      <c r="Q916" s="74"/>
      <c r="R916" s="98"/>
      <c r="S916" s="48">
        <v>0</v>
      </c>
      <c r="T916" s="48">
        <v>3</v>
      </c>
      <c r="U916" s="98"/>
      <c r="V916" s="50"/>
      <c r="W916" s="50"/>
      <c r="X916" s="50"/>
      <c r="Y916" s="50"/>
      <c r="Z916" s="49"/>
      <c r="AA916" s="69">
        <v>916</v>
      </c>
      <c r="AB9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16" s="70"/>
      <c r="AD916" s="86">
        <v>521</v>
      </c>
      <c r="AE916" s="86">
        <v>556</v>
      </c>
      <c r="AF916" s="86">
        <v>68581</v>
      </c>
      <c r="AG916" s="86">
        <v>40553</v>
      </c>
      <c r="AH916" s="86"/>
      <c r="AI916" s="86" t="s">
        <v>7625</v>
      </c>
      <c r="AJ916" s="86" t="s">
        <v>8239</v>
      </c>
      <c r="AK916" s="86"/>
      <c r="AL916" s="86"/>
      <c r="AM916" s="89">
        <v>43015.848969907405</v>
      </c>
      <c r="AN916" s="86" t="s">
        <v>10559</v>
      </c>
      <c r="AO916" s="93" t="s">
        <v>11473</v>
      </c>
      <c r="AP916" s="86" t="s">
        <v>66</v>
      </c>
      <c r="AQ916" s="48">
        <v>0</v>
      </c>
      <c r="AR916" s="49">
        <v>0</v>
      </c>
      <c r="AS916" s="48">
        <v>0</v>
      </c>
      <c r="AT916" s="49">
        <v>0</v>
      </c>
      <c r="AU916" s="48">
        <v>0</v>
      </c>
      <c r="AV916" s="49">
        <v>0</v>
      </c>
      <c r="AW916" s="48">
        <v>71</v>
      </c>
      <c r="AX916" s="49">
        <v>100</v>
      </c>
      <c r="AY916" s="48">
        <v>71</v>
      </c>
      <c r="AZ916" s="2"/>
      <c r="BA916" s="3"/>
      <c r="BB916" s="3"/>
      <c r="BC916" s="3"/>
      <c r="BD916" s="3"/>
    </row>
    <row r="917" spans="1:56" x14ac:dyDescent="0.25">
      <c r="A917" s="62" t="s">
        <v>733</v>
      </c>
      <c r="B917" s="63"/>
      <c r="C917" s="63"/>
      <c r="D917" s="64"/>
      <c r="E917" s="66"/>
      <c r="F917" s="109" t="s">
        <v>9810</v>
      </c>
      <c r="G917" s="63"/>
      <c r="H917" s="67"/>
      <c r="I917" s="68"/>
      <c r="J917" s="68"/>
      <c r="K917" s="67" t="s">
        <v>13194</v>
      </c>
      <c r="L917" s="71"/>
      <c r="M917" s="72">
        <v>4918.9267578125</v>
      </c>
      <c r="N917" s="72">
        <v>4477.03125</v>
      </c>
      <c r="O917" s="73"/>
      <c r="P917" s="74"/>
      <c r="Q917" s="74"/>
      <c r="R917" s="98"/>
      <c r="S917" s="48">
        <v>0</v>
      </c>
      <c r="T917" s="48">
        <v>2</v>
      </c>
      <c r="U917" s="98"/>
      <c r="V917" s="50"/>
      <c r="W917" s="50"/>
      <c r="X917" s="50"/>
      <c r="Y917" s="50"/>
      <c r="Z917" s="49"/>
      <c r="AA917" s="69">
        <v>917</v>
      </c>
      <c r="AB9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17" s="70"/>
      <c r="AD917" s="86">
        <v>74</v>
      </c>
      <c r="AE917" s="86">
        <v>3</v>
      </c>
      <c r="AF917" s="86">
        <v>194</v>
      </c>
      <c r="AG917" s="86">
        <v>23</v>
      </c>
      <c r="AH917" s="86"/>
      <c r="AI917" s="86" t="s">
        <v>7626</v>
      </c>
      <c r="AJ917" s="86"/>
      <c r="AK917" s="86"/>
      <c r="AL917" s="86"/>
      <c r="AM917" s="89">
        <v>44075.247731481482</v>
      </c>
      <c r="AN917" s="86" t="s">
        <v>10559</v>
      </c>
      <c r="AO917" s="93" t="s">
        <v>11474</v>
      </c>
      <c r="AP917" s="86" t="s">
        <v>66</v>
      </c>
      <c r="AQ917" s="48">
        <v>0</v>
      </c>
      <c r="AR917" s="49">
        <v>0</v>
      </c>
      <c r="AS917" s="48">
        <v>0</v>
      </c>
      <c r="AT917" s="49">
        <v>0</v>
      </c>
      <c r="AU917" s="48">
        <v>0</v>
      </c>
      <c r="AV917" s="49">
        <v>0</v>
      </c>
      <c r="AW917" s="48">
        <v>43</v>
      </c>
      <c r="AX917" s="49">
        <v>100</v>
      </c>
      <c r="AY917" s="48">
        <v>43</v>
      </c>
      <c r="AZ917" s="2"/>
      <c r="BA917" s="3"/>
      <c r="BB917" s="3"/>
      <c r="BC917" s="3"/>
      <c r="BD917" s="3"/>
    </row>
    <row r="918" spans="1:56" x14ac:dyDescent="0.25">
      <c r="A918" s="62" t="s">
        <v>734</v>
      </c>
      <c r="B918" s="63"/>
      <c r="C918" s="63"/>
      <c r="D918" s="64"/>
      <c r="E918" s="66"/>
      <c r="F918" s="109" t="s">
        <v>8949</v>
      </c>
      <c r="G918" s="63"/>
      <c r="H918" s="67"/>
      <c r="I918" s="68"/>
      <c r="J918" s="68"/>
      <c r="K918" s="67" t="s">
        <v>13195</v>
      </c>
      <c r="L918" s="71"/>
      <c r="M918" s="72">
        <v>5262.5634765625</v>
      </c>
      <c r="N918" s="72">
        <v>5878.78857421875</v>
      </c>
      <c r="O918" s="73"/>
      <c r="P918" s="74"/>
      <c r="Q918" s="74"/>
      <c r="R918" s="98"/>
      <c r="S918" s="48">
        <v>0</v>
      </c>
      <c r="T918" s="48">
        <v>1</v>
      </c>
      <c r="U918" s="98"/>
      <c r="V918" s="50"/>
      <c r="W918" s="50"/>
      <c r="X918" s="50"/>
      <c r="Y918" s="50"/>
      <c r="Z918" s="49"/>
      <c r="AA918" s="69">
        <v>918</v>
      </c>
      <c r="AB9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18" s="70"/>
      <c r="AD918" s="86">
        <v>242</v>
      </c>
      <c r="AE918" s="86">
        <v>131</v>
      </c>
      <c r="AF918" s="86">
        <v>1654</v>
      </c>
      <c r="AG918" s="86">
        <v>3251</v>
      </c>
      <c r="AH918" s="86"/>
      <c r="AI918" s="86" t="s">
        <v>7627</v>
      </c>
      <c r="AJ918" s="86"/>
      <c r="AK918" s="86"/>
      <c r="AL918" s="86"/>
      <c r="AM918" s="89">
        <v>43498.474120370367</v>
      </c>
      <c r="AN918" s="86" t="s">
        <v>10559</v>
      </c>
      <c r="AO918" s="93" t="s">
        <v>11475</v>
      </c>
      <c r="AP918" s="86" t="s">
        <v>66</v>
      </c>
      <c r="AQ918" s="48">
        <v>0</v>
      </c>
      <c r="AR918" s="49">
        <v>0</v>
      </c>
      <c r="AS918" s="48">
        <v>0</v>
      </c>
      <c r="AT918" s="49">
        <v>0</v>
      </c>
      <c r="AU918" s="48">
        <v>0</v>
      </c>
      <c r="AV918" s="49">
        <v>0</v>
      </c>
      <c r="AW918" s="48">
        <v>16</v>
      </c>
      <c r="AX918" s="49">
        <v>100</v>
      </c>
      <c r="AY918" s="48">
        <v>16</v>
      </c>
      <c r="AZ918" s="2"/>
      <c r="BA918" s="3"/>
      <c r="BB918" s="3"/>
      <c r="BC918" s="3"/>
      <c r="BD918" s="3"/>
    </row>
    <row r="919" spans="1:56" x14ac:dyDescent="0.25">
      <c r="A919" s="62" t="s">
        <v>735</v>
      </c>
      <c r="B919" s="63"/>
      <c r="C919" s="63"/>
      <c r="D919" s="64"/>
      <c r="E919" s="66"/>
      <c r="F919" s="109" t="s">
        <v>9811</v>
      </c>
      <c r="G919" s="63"/>
      <c r="H919" s="67"/>
      <c r="I919" s="68"/>
      <c r="J919" s="68"/>
      <c r="K919" s="67" t="s">
        <v>13196</v>
      </c>
      <c r="L919" s="71"/>
      <c r="M919" s="72">
        <v>5573.85693359375</v>
      </c>
      <c r="N919" s="72">
        <v>4876.376953125</v>
      </c>
      <c r="O919" s="73"/>
      <c r="P919" s="74"/>
      <c r="Q919" s="74"/>
      <c r="R919" s="98"/>
      <c r="S919" s="48">
        <v>0</v>
      </c>
      <c r="T919" s="48">
        <v>1</v>
      </c>
      <c r="U919" s="98"/>
      <c r="V919" s="50"/>
      <c r="W919" s="50"/>
      <c r="X919" s="50"/>
      <c r="Y919" s="50"/>
      <c r="Z919" s="49"/>
      <c r="AA919" s="69">
        <v>919</v>
      </c>
      <c r="AB9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19" s="70"/>
      <c r="AD919" s="86">
        <v>74</v>
      </c>
      <c r="AE919" s="86">
        <v>58</v>
      </c>
      <c r="AF919" s="86">
        <v>146</v>
      </c>
      <c r="AG919" s="86">
        <v>118</v>
      </c>
      <c r="AH919" s="86"/>
      <c r="AI919" s="86"/>
      <c r="AJ919" s="86"/>
      <c r="AK919" s="86"/>
      <c r="AL919" s="86"/>
      <c r="AM919" s="89">
        <v>41768.40148148148</v>
      </c>
      <c r="AN919" s="86" t="s">
        <v>10559</v>
      </c>
      <c r="AO919" s="93" t="s">
        <v>11476</v>
      </c>
      <c r="AP919" s="86" t="s">
        <v>66</v>
      </c>
      <c r="AQ919" s="48">
        <v>0</v>
      </c>
      <c r="AR919" s="49">
        <v>0</v>
      </c>
      <c r="AS919" s="48">
        <v>0</v>
      </c>
      <c r="AT919" s="49">
        <v>0</v>
      </c>
      <c r="AU919" s="48">
        <v>0</v>
      </c>
      <c r="AV919" s="49">
        <v>0</v>
      </c>
      <c r="AW919" s="48">
        <v>36</v>
      </c>
      <c r="AX919" s="49">
        <v>100</v>
      </c>
      <c r="AY919" s="48">
        <v>36</v>
      </c>
      <c r="AZ919" s="2"/>
      <c r="BA919" s="3"/>
      <c r="BB919" s="3"/>
      <c r="BC919" s="3"/>
      <c r="BD919" s="3"/>
    </row>
    <row r="920" spans="1:56" x14ac:dyDescent="0.25">
      <c r="A920" s="62" t="s">
        <v>1698</v>
      </c>
      <c r="B920" s="63"/>
      <c r="C920" s="63"/>
      <c r="D920" s="64"/>
      <c r="E920" s="66"/>
      <c r="F920" s="109" t="s">
        <v>9812</v>
      </c>
      <c r="G920" s="63"/>
      <c r="H920" s="67"/>
      <c r="I920" s="68"/>
      <c r="J920" s="68"/>
      <c r="K920" s="67" t="s">
        <v>13197</v>
      </c>
      <c r="L920" s="71"/>
      <c r="M920" s="72">
        <v>5540.14453125</v>
      </c>
      <c r="N920" s="72">
        <v>4871.52001953125</v>
      </c>
      <c r="O920" s="73"/>
      <c r="P920" s="74"/>
      <c r="Q920" s="74"/>
      <c r="R920" s="98"/>
      <c r="S920" s="48">
        <v>1</v>
      </c>
      <c r="T920" s="48">
        <v>0</v>
      </c>
      <c r="U920" s="98"/>
      <c r="V920" s="50"/>
      <c r="W920" s="50"/>
      <c r="X920" s="50"/>
      <c r="Y920" s="50"/>
      <c r="Z920" s="49"/>
      <c r="AA920" s="69">
        <v>920</v>
      </c>
      <c r="AB9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20" s="70"/>
      <c r="AD920" s="86">
        <v>43</v>
      </c>
      <c r="AE920" s="86">
        <v>8</v>
      </c>
      <c r="AF920" s="86">
        <v>62</v>
      </c>
      <c r="AG920" s="86">
        <v>28</v>
      </c>
      <c r="AH920" s="86"/>
      <c r="AI920" s="86"/>
      <c r="AJ920" s="86"/>
      <c r="AK920" s="86"/>
      <c r="AL920" s="86"/>
      <c r="AM920" s="89">
        <v>44001.605451388888</v>
      </c>
      <c r="AN920" s="86" t="s">
        <v>10559</v>
      </c>
      <c r="AO920" s="93" t="s">
        <v>11477</v>
      </c>
      <c r="AP920" s="86" t="s">
        <v>65</v>
      </c>
      <c r="AQ920" s="48"/>
      <c r="AR920" s="49"/>
      <c r="AS920" s="48"/>
      <c r="AT920" s="49"/>
      <c r="AU920" s="48"/>
      <c r="AV920" s="49"/>
      <c r="AW920" s="48"/>
      <c r="AX920" s="49"/>
      <c r="AY920" s="48"/>
      <c r="AZ920" s="2"/>
      <c r="BA920" s="3"/>
      <c r="BB920" s="3"/>
      <c r="BC920" s="3"/>
      <c r="BD920" s="3"/>
    </row>
    <row r="921" spans="1:56" x14ac:dyDescent="0.25">
      <c r="A921" s="62" t="s">
        <v>736</v>
      </c>
      <c r="B921" s="63"/>
      <c r="C921" s="63"/>
      <c r="D921" s="64"/>
      <c r="E921" s="66"/>
      <c r="F921" s="109" t="s">
        <v>9813</v>
      </c>
      <c r="G921" s="63"/>
      <c r="H921" s="67"/>
      <c r="I921" s="68"/>
      <c r="J921" s="68"/>
      <c r="K921" s="67" t="s">
        <v>13198</v>
      </c>
      <c r="L921" s="71"/>
      <c r="M921" s="72">
        <v>7332.98291015625</v>
      </c>
      <c r="N921" s="72">
        <v>4865.1328125</v>
      </c>
      <c r="O921" s="73"/>
      <c r="P921" s="74"/>
      <c r="Q921" s="74"/>
      <c r="R921" s="98"/>
      <c r="S921" s="48">
        <v>0</v>
      </c>
      <c r="T921" s="48">
        <v>1</v>
      </c>
      <c r="U921" s="98"/>
      <c r="V921" s="50"/>
      <c r="W921" s="50"/>
      <c r="X921" s="50"/>
      <c r="Y921" s="50"/>
      <c r="Z921" s="49"/>
      <c r="AA921" s="69">
        <v>921</v>
      </c>
      <c r="AB9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21" s="70"/>
      <c r="AD921" s="86">
        <v>693</v>
      </c>
      <c r="AE921" s="86">
        <v>122</v>
      </c>
      <c r="AF921" s="86">
        <v>395</v>
      </c>
      <c r="AG921" s="86">
        <v>674</v>
      </c>
      <c r="AH921" s="86"/>
      <c r="AI921" s="86" t="s">
        <v>7628</v>
      </c>
      <c r="AJ921" s="86" t="s">
        <v>8253</v>
      </c>
      <c r="AK921" s="86"/>
      <c r="AL921" s="86"/>
      <c r="AM921" s="89">
        <v>43865.680625000001</v>
      </c>
      <c r="AN921" s="86" t="s">
        <v>10559</v>
      </c>
      <c r="AO921" s="93" t="s">
        <v>11478</v>
      </c>
      <c r="AP921" s="86" t="s">
        <v>66</v>
      </c>
      <c r="AQ921" s="48">
        <v>0</v>
      </c>
      <c r="AR921" s="49">
        <v>0</v>
      </c>
      <c r="AS921" s="48">
        <v>0</v>
      </c>
      <c r="AT921" s="49">
        <v>0</v>
      </c>
      <c r="AU921" s="48">
        <v>0</v>
      </c>
      <c r="AV921" s="49">
        <v>0</v>
      </c>
      <c r="AW921" s="48">
        <v>26</v>
      </c>
      <c r="AX921" s="49">
        <v>100</v>
      </c>
      <c r="AY921" s="48">
        <v>26</v>
      </c>
      <c r="AZ921" s="2"/>
      <c r="BA921" s="3"/>
      <c r="BB921" s="3"/>
      <c r="BC921" s="3"/>
      <c r="BD921" s="3"/>
    </row>
    <row r="922" spans="1:56" x14ac:dyDescent="0.25">
      <c r="A922" s="62" t="s">
        <v>737</v>
      </c>
      <c r="B922" s="63"/>
      <c r="C922" s="63"/>
      <c r="D922" s="64"/>
      <c r="E922" s="66"/>
      <c r="F922" s="109" t="s">
        <v>9814</v>
      </c>
      <c r="G922" s="63"/>
      <c r="H922" s="67"/>
      <c r="I922" s="68"/>
      <c r="J922" s="68"/>
      <c r="K922" s="67" t="s">
        <v>13199</v>
      </c>
      <c r="L922" s="71"/>
      <c r="M922" s="72">
        <v>5530.66943359375</v>
      </c>
      <c r="N922" s="72">
        <v>4861.384765625</v>
      </c>
      <c r="O922" s="73"/>
      <c r="P922" s="74"/>
      <c r="Q922" s="74"/>
      <c r="R922" s="98"/>
      <c r="S922" s="48">
        <v>0</v>
      </c>
      <c r="T922" s="48">
        <v>1</v>
      </c>
      <c r="U922" s="98"/>
      <c r="V922" s="50"/>
      <c r="W922" s="50"/>
      <c r="X922" s="50"/>
      <c r="Y922" s="50"/>
      <c r="Z922" s="49"/>
      <c r="AA922" s="69">
        <v>922</v>
      </c>
      <c r="AB9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22" s="70"/>
      <c r="AD922" s="86">
        <v>400</v>
      </c>
      <c r="AE922" s="86">
        <v>168</v>
      </c>
      <c r="AF922" s="86">
        <v>488</v>
      </c>
      <c r="AG922" s="86">
        <v>1143</v>
      </c>
      <c r="AH922" s="86"/>
      <c r="AI922" s="86" t="s">
        <v>7629</v>
      </c>
      <c r="AJ922" s="86"/>
      <c r="AK922" s="93" t="s">
        <v>8843</v>
      </c>
      <c r="AL922" s="86"/>
      <c r="AM922" s="89">
        <v>44069.364606481482</v>
      </c>
      <c r="AN922" s="86" t="s">
        <v>10559</v>
      </c>
      <c r="AO922" s="93" t="s">
        <v>11479</v>
      </c>
      <c r="AP922" s="86" t="s">
        <v>66</v>
      </c>
      <c r="AQ922" s="48">
        <v>0</v>
      </c>
      <c r="AR922" s="49">
        <v>0</v>
      </c>
      <c r="AS922" s="48">
        <v>0</v>
      </c>
      <c r="AT922" s="49">
        <v>0</v>
      </c>
      <c r="AU922" s="48">
        <v>0</v>
      </c>
      <c r="AV922" s="49">
        <v>0</v>
      </c>
      <c r="AW922" s="48">
        <v>25</v>
      </c>
      <c r="AX922" s="49">
        <v>100</v>
      </c>
      <c r="AY922" s="48">
        <v>25</v>
      </c>
      <c r="AZ922" s="2"/>
      <c r="BA922" s="3"/>
      <c r="BB922" s="3"/>
      <c r="BC922" s="3"/>
      <c r="BD922" s="3"/>
    </row>
    <row r="923" spans="1:56" x14ac:dyDescent="0.25">
      <c r="A923" s="62" t="s">
        <v>1699</v>
      </c>
      <c r="B923" s="63"/>
      <c r="C923" s="63"/>
      <c r="D923" s="64"/>
      <c r="E923" s="66"/>
      <c r="F923" s="109" t="s">
        <v>9815</v>
      </c>
      <c r="G923" s="63"/>
      <c r="H923" s="67"/>
      <c r="I923" s="68"/>
      <c r="J923" s="68"/>
      <c r="K923" s="67" t="s">
        <v>13200</v>
      </c>
      <c r="L923" s="71"/>
      <c r="M923" s="72">
        <v>5539.15771484375</v>
      </c>
      <c r="N923" s="72">
        <v>4924.15234375</v>
      </c>
      <c r="O923" s="73"/>
      <c r="P923" s="74"/>
      <c r="Q923" s="74"/>
      <c r="R923" s="98"/>
      <c r="S923" s="48">
        <v>1</v>
      </c>
      <c r="T923" s="48">
        <v>0</v>
      </c>
      <c r="U923" s="98"/>
      <c r="V923" s="50"/>
      <c r="W923" s="50"/>
      <c r="X923" s="50"/>
      <c r="Y923" s="50"/>
      <c r="Z923" s="49"/>
      <c r="AA923" s="69">
        <v>923</v>
      </c>
      <c r="AB9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23" s="70"/>
      <c r="AD923" s="86">
        <v>125</v>
      </c>
      <c r="AE923" s="86">
        <v>464</v>
      </c>
      <c r="AF923" s="86">
        <v>324</v>
      </c>
      <c r="AG923" s="86">
        <v>2002</v>
      </c>
      <c r="AH923" s="86"/>
      <c r="AI923" s="86" t="s">
        <v>7630</v>
      </c>
      <c r="AJ923" s="86" t="s">
        <v>8204</v>
      </c>
      <c r="AK923" s="86"/>
      <c r="AL923" s="86"/>
      <c r="AM923" s="89">
        <v>44058.764537037037</v>
      </c>
      <c r="AN923" s="86" t="s">
        <v>10559</v>
      </c>
      <c r="AO923" s="93" t="s">
        <v>11480</v>
      </c>
      <c r="AP923" s="86" t="s">
        <v>65</v>
      </c>
      <c r="AQ923" s="48"/>
      <c r="AR923" s="49"/>
      <c r="AS923" s="48"/>
      <c r="AT923" s="49"/>
      <c r="AU923" s="48"/>
      <c r="AV923" s="49"/>
      <c r="AW923" s="48"/>
      <c r="AX923" s="49"/>
      <c r="AY923" s="48"/>
      <c r="AZ923" s="2"/>
      <c r="BA923" s="3"/>
      <c r="BB923" s="3"/>
      <c r="BC923" s="3"/>
      <c r="BD923" s="3"/>
    </row>
    <row r="924" spans="1:56" x14ac:dyDescent="0.25">
      <c r="A924" s="62" t="s">
        <v>738</v>
      </c>
      <c r="B924" s="63"/>
      <c r="C924" s="63"/>
      <c r="D924" s="64"/>
      <c r="E924" s="66"/>
      <c r="F924" s="109" t="s">
        <v>9816</v>
      </c>
      <c r="G924" s="63"/>
      <c r="H924" s="67"/>
      <c r="I924" s="68"/>
      <c r="J924" s="68"/>
      <c r="K924" s="67" t="s">
        <v>13201</v>
      </c>
      <c r="L924" s="71"/>
      <c r="M924" s="72">
        <v>5581.61669921875</v>
      </c>
      <c r="N924" s="72">
        <v>4543.78662109375</v>
      </c>
      <c r="O924" s="73"/>
      <c r="P924" s="74"/>
      <c r="Q924" s="74"/>
      <c r="R924" s="98"/>
      <c r="S924" s="48">
        <v>0</v>
      </c>
      <c r="T924" s="48">
        <v>1</v>
      </c>
      <c r="U924" s="98"/>
      <c r="V924" s="50"/>
      <c r="W924" s="50"/>
      <c r="X924" s="50"/>
      <c r="Y924" s="50"/>
      <c r="Z924" s="49"/>
      <c r="AA924" s="69">
        <v>924</v>
      </c>
      <c r="AB9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24" s="70"/>
      <c r="AD924" s="86">
        <v>169</v>
      </c>
      <c r="AE924" s="86">
        <v>144</v>
      </c>
      <c r="AF924" s="86">
        <v>24873</v>
      </c>
      <c r="AG924" s="86">
        <v>38657</v>
      </c>
      <c r="AH924" s="86"/>
      <c r="AI924" s="86"/>
      <c r="AJ924" s="86"/>
      <c r="AK924" s="86"/>
      <c r="AL924" s="86"/>
      <c r="AM924" s="89">
        <v>43836.602916666663</v>
      </c>
      <c r="AN924" s="86" t="s">
        <v>10559</v>
      </c>
      <c r="AO924" s="93" t="s">
        <v>11481</v>
      </c>
      <c r="AP924" s="86" t="s">
        <v>66</v>
      </c>
      <c r="AQ924" s="48">
        <v>0</v>
      </c>
      <c r="AR924" s="49">
        <v>0</v>
      </c>
      <c r="AS924" s="48">
        <v>0</v>
      </c>
      <c r="AT924" s="49">
        <v>0</v>
      </c>
      <c r="AU924" s="48">
        <v>0</v>
      </c>
      <c r="AV924" s="49">
        <v>0</v>
      </c>
      <c r="AW924" s="48">
        <v>46</v>
      </c>
      <c r="AX924" s="49">
        <v>100</v>
      </c>
      <c r="AY924" s="48">
        <v>46</v>
      </c>
      <c r="AZ924" s="2"/>
      <c r="BA924" s="3"/>
      <c r="BB924" s="3"/>
      <c r="BC924" s="3"/>
      <c r="BD924" s="3"/>
    </row>
    <row r="925" spans="1:56" x14ac:dyDescent="0.25">
      <c r="A925" s="62" t="s">
        <v>739</v>
      </c>
      <c r="B925" s="63"/>
      <c r="C925" s="63"/>
      <c r="D925" s="64"/>
      <c r="E925" s="66"/>
      <c r="F925" s="109" t="s">
        <v>8949</v>
      </c>
      <c r="G925" s="63"/>
      <c r="H925" s="67"/>
      <c r="I925" s="68"/>
      <c r="J925" s="68"/>
      <c r="K925" s="67" t="s">
        <v>13202</v>
      </c>
      <c r="L925" s="71"/>
      <c r="M925" s="72">
        <v>5591.65576171875</v>
      </c>
      <c r="N925" s="72">
        <v>5852.43310546875</v>
      </c>
      <c r="O925" s="73"/>
      <c r="P925" s="74"/>
      <c r="Q925" s="74"/>
      <c r="R925" s="98"/>
      <c r="S925" s="48">
        <v>0</v>
      </c>
      <c r="T925" s="48">
        <v>1</v>
      </c>
      <c r="U925" s="98"/>
      <c r="V925" s="50"/>
      <c r="W925" s="50"/>
      <c r="X925" s="50"/>
      <c r="Y925" s="50"/>
      <c r="Z925" s="49"/>
      <c r="AA925" s="69">
        <v>925</v>
      </c>
      <c r="AB9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25" s="70"/>
      <c r="AD925" s="86">
        <v>4</v>
      </c>
      <c r="AE925" s="86">
        <v>72</v>
      </c>
      <c r="AF925" s="86">
        <v>7470</v>
      </c>
      <c r="AG925" s="86">
        <v>1227</v>
      </c>
      <c r="AH925" s="86"/>
      <c r="AI925" s="86"/>
      <c r="AJ925" s="86"/>
      <c r="AK925" s="86"/>
      <c r="AL925" s="86"/>
      <c r="AM925" s="89">
        <v>40889.494884259257</v>
      </c>
      <c r="AN925" s="86" t="s">
        <v>10559</v>
      </c>
      <c r="AO925" s="93" t="s">
        <v>11482</v>
      </c>
      <c r="AP925" s="86" t="s">
        <v>66</v>
      </c>
      <c r="AQ925" s="48">
        <v>0</v>
      </c>
      <c r="AR925" s="49">
        <v>0</v>
      </c>
      <c r="AS925" s="48">
        <v>0</v>
      </c>
      <c r="AT925" s="49">
        <v>0</v>
      </c>
      <c r="AU925" s="48">
        <v>0</v>
      </c>
      <c r="AV925" s="49">
        <v>0</v>
      </c>
      <c r="AW925" s="48">
        <v>47</v>
      </c>
      <c r="AX925" s="49">
        <v>100</v>
      </c>
      <c r="AY925" s="48">
        <v>47</v>
      </c>
      <c r="AZ925" s="2"/>
      <c r="BA925" s="3"/>
      <c r="BB925" s="3"/>
      <c r="BC925" s="3"/>
      <c r="BD925" s="3"/>
    </row>
    <row r="926" spans="1:56" x14ac:dyDescent="0.25">
      <c r="A926" s="62" t="s">
        <v>740</v>
      </c>
      <c r="B926" s="63"/>
      <c r="C926" s="63"/>
      <c r="D926" s="64"/>
      <c r="E926" s="66"/>
      <c r="F926" s="109" t="s">
        <v>9817</v>
      </c>
      <c r="G926" s="63"/>
      <c r="H926" s="67"/>
      <c r="I926" s="68"/>
      <c r="J926" s="68"/>
      <c r="K926" s="67" t="s">
        <v>13203</v>
      </c>
      <c r="L926" s="71"/>
      <c r="M926" s="72">
        <v>5741.24658203125</v>
      </c>
      <c r="N926" s="72">
        <v>4688.60302734375</v>
      </c>
      <c r="O926" s="73"/>
      <c r="P926" s="74"/>
      <c r="Q926" s="74"/>
      <c r="R926" s="98"/>
      <c r="S926" s="48">
        <v>0</v>
      </c>
      <c r="T926" s="48">
        <v>1</v>
      </c>
      <c r="U926" s="98"/>
      <c r="V926" s="50"/>
      <c r="W926" s="50"/>
      <c r="X926" s="50"/>
      <c r="Y926" s="50"/>
      <c r="Z926" s="49"/>
      <c r="AA926" s="69">
        <v>926</v>
      </c>
      <c r="AB9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26" s="70"/>
      <c r="AD926" s="86">
        <v>125</v>
      </c>
      <c r="AE926" s="86">
        <v>47</v>
      </c>
      <c r="AF926" s="86">
        <v>4511</v>
      </c>
      <c r="AG926" s="86">
        <v>7097</v>
      </c>
      <c r="AH926" s="86"/>
      <c r="AI926" s="86"/>
      <c r="AJ926" s="86"/>
      <c r="AK926" s="86"/>
      <c r="AL926" s="86"/>
      <c r="AM926" s="89">
        <v>43797.680810185186</v>
      </c>
      <c r="AN926" s="86" t="s">
        <v>10559</v>
      </c>
      <c r="AO926" s="93" t="s">
        <v>11483</v>
      </c>
      <c r="AP926" s="86" t="s">
        <v>66</v>
      </c>
      <c r="AQ926" s="48">
        <v>0</v>
      </c>
      <c r="AR926" s="49">
        <v>0</v>
      </c>
      <c r="AS926" s="48">
        <v>0</v>
      </c>
      <c r="AT926" s="49">
        <v>0</v>
      </c>
      <c r="AU926" s="48">
        <v>0</v>
      </c>
      <c r="AV926" s="49">
        <v>0</v>
      </c>
      <c r="AW926" s="48">
        <v>21</v>
      </c>
      <c r="AX926" s="49">
        <v>100</v>
      </c>
      <c r="AY926" s="48">
        <v>21</v>
      </c>
      <c r="AZ926" s="2"/>
      <c r="BA926" s="3"/>
      <c r="BB926" s="3"/>
      <c r="BC926" s="3"/>
      <c r="BD926" s="3"/>
    </row>
    <row r="927" spans="1:56" x14ac:dyDescent="0.25">
      <c r="A927" s="62" t="s">
        <v>741</v>
      </c>
      <c r="B927" s="63"/>
      <c r="C927" s="63"/>
      <c r="D927" s="64"/>
      <c r="E927" s="66"/>
      <c r="F927" s="109" t="s">
        <v>9818</v>
      </c>
      <c r="G927" s="63"/>
      <c r="H927" s="67"/>
      <c r="I927" s="68"/>
      <c r="J927" s="68"/>
      <c r="K927" s="67" t="s">
        <v>13204</v>
      </c>
      <c r="L927" s="71"/>
      <c r="M927" s="72">
        <v>5572.650390625</v>
      </c>
      <c r="N927" s="72">
        <v>4920.07568359375</v>
      </c>
      <c r="O927" s="73"/>
      <c r="P927" s="74"/>
      <c r="Q927" s="74"/>
      <c r="R927" s="98"/>
      <c r="S927" s="48">
        <v>0</v>
      </c>
      <c r="T927" s="48">
        <v>1</v>
      </c>
      <c r="U927" s="98"/>
      <c r="V927" s="50"/>
      <c r="W927" s="50"/>
      <c r="X927" s="50"/>
      <c r="Y927" s="50"/>
      <c r="Z927" s="49"/>
      <c r="AA927" s="69">
        <v>927</v>
      </c>
      <c r="AB9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27" s="70"/>
      <c r="AD927" s="86">
        <v>596</v>
      </c>
      <c r="AE927" s="86">
        <v>254</v>
      </c>
      <c r="AF927" s="86">
        <v>958</v>
      </c>
      <c r="AG927" s="86">
        <v>1510</v>
      </c>
      <c r="AH927" s="86"/>
      <c r="AI927" s="86" t="s">
        <v>7631</v>
      </c>
      <c r="AJ927" s="86"/>
      <c r="AK927" s="86"/>
      <c r="AL927" s="86"/>
      <c r="AM927" s="89">
        <v>44018.618113425924</v>
      </c>
      <c r="AN927" s="86" t="s">
        <v>10559</v>
      </c>
      <c r="AO927" s="93" t="s">
        <v>11484</v>
      </c>
      <c r="AP927" s="86" t="s">
        <v>66</v>
      </c>
      <c r="AQ927" s="48">
        <v>0</v>
      </c>
      <c r="AR927" s="49">
        <v>0</v>
      </c>
      <c r="AS927" s="48">
        <v>0</v>
      </c>
      <c r="AT927" s="49">
        <v>0</v>
      </c>
      <c r="AU927" s="48">
        <v>0</v>
      </c>
      <c r="AV927" s="49">
        <v>0</v>
      </c>
      <c r="AW927" s="48">
        <v>47</v>
      </c>
      <c r="AX927" s="49">
        <v>100</v>
      </c>
      <c r="AY927" s="48">
        <v>47</v>
      </c>
      <c r="AZ927" s="2"/>
      <c r="BA927" s="3"/>
      <c r="BB927" s="3"/>
      <c r="BC927" s="3"/>
      <c r="BD927" s="3"/>
    </row>
    <row r="928" spans="1:56" x14ac:dyDescent="0.25">
      <c r="A928" s="62" t="s">
        <v>1700</v>
      </c>
      <c r="B928" s="63"/>
      <c r="C928" s="63"/>
      <c r="D928" s="64"/>
      <c r="E928" s="66"/>
      <c r="F928" s="109" t="s">
        <v>9819</v>
      </c>
      <c r="G928" s="63"/>
      <c r="H928" s="67"/>
      <c r="I928" s="68"/>
      <c r="J928" s="68"/>
      <c r="K928" s="67" t="s">
        <v>13205</v>
      </c>
      <c r="L928" s="71"/>
      <c r="M928" s="72">
        <v>5628.1298828125</v>
      </c>
      <c r="N928" s="72">
        <v>4957.79345703125</v>
      </c>
      <c r="O928" s="73"/>
      <c r="P928" s="74"/>
      <c r="Q928" s="74"/>
      <c r="R928" s="98"/>
      <c r="S928" s="48">
        <v>1</v>
      </c>
      <c r="T928" s="48">
        <v>0</v>
      </c>
      <c r="U928" s="98"/>
      <c r="V928" s="50"/>
      <c r="W928" s="50"/>
      <c r="X928" s="50"/>
      <c r="Y928" s="50"/>
      <c r="Z928" s="49"/>
      <c r="AA928" s="69">
        <v>928</v>
      </c>
      <c r="AB9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28" s="70"/>
      <c r="AD928" s="86">
        <v>1786</v>
      </c>
      <c r="AE928" s="86">
        <v>1541</v>
      </c>
      <c r="AF928" s="86">
        <v>5555</v>
      </c>
      <c r="AG928" s="86">
        <v>5609</v>
      </c>
      <c r="AH928" s="86"/>
      <c r="AI928" s="86" t="s">
        <v>7632</v>
      </c>
      <c r="AJ928" s="86"/>
      <c r="AK928" s="86"/>
      <c r="AL928" s="86"/>
      <c r="AM928" s="89">
        <v>43980.451655092591</v>
      </c>
      <c r="AN928" s="86" t="s">
        <v>10559</v>
      </c>
      <c r="AO928" s="93" t="s">
        <v>11485</v>
      </c>
      <c r="AP928" s="86" t="s">
        <v>65</v>
      </c>
      <c r="AQ928" s="48"/>
      <c r="AR928" s="49"/>
      <c r="AS928" s="48"/>
      <c r="AT928" s="49"/>
      <c r="AU928" s="48"/>
      <c r="AV928" s="49"/>
      <c r="AW928" s="48"/>
      <c r="AX928" s="49"/>
      <c r="AY928" s="48"/>
      <c r="AZ928" s="2"/>
      <c r="BA928" s="3"/>
      <c r="BB928" s="3"/>
      <c r="BC928" s="3"/>
      <c r="BD928" s="3"/>
    </row>
    <row r="929" spans="1:56" x14ac:dyDescent="0.25">
      <c r="A929" s="62" t="s">
        <v>742</v>
      </c>
      <c r="B929" s="63"/>
      <c r="C929" s="63"/>
      <c r="D929" s="64"/>
      <c r="E929" s="66"/>
      <c r="F929" s="109" t="s">
        <v>8949</v>
      </c>
      <c r="G929" s="63"/>
      <c r="H929" s="67"/>
      <c r="I929" s="68"/>
      <c r="J929" s="68"/>
      <c r="K929" s="67" t="s">
        <v>13206</v>
      </c>
      <c r="L929" s="71"/>
      <c r="M929" s="72">
        <v>5545.31591796875</v>
      </c>
      <c r="N929" s="72">
        <v>5068.13232421875</v>
      </c>
      <c r="O929" s="73"/>
      <c r="P929" s="74"/>
      <c r="Q929" s="74"/>
      <c r="R929" s="98"/>
      <c r="S929" s="48">
        <v>0</v>
      </c>
      <c r="T929" s="48">
        <v>1</v>
      </c>
      <c r="U929" s="98"/>
      <c r="V929" s="50"/>
      <c r="W929" s="50"/>
      <c r="X929" s="50"/>
      <c r="Y929" s="50"/>
      <c r="Z929" s="49"/>
      <c r="AA929" s="69">
        <v>929</v>
      </c>
      <c r="AB9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29" s="70"/>
      <c r="AD929" s="86">
        <v>63</v>
      </c>
      <c r="AE929" s="86">
        <v>29</v>
      </c>
      <c r="AF929" s="86">
        <v>2016</v>
      </c>
      <c r="AG929" s="86">
        <v>1292</v>
      </c>
      <c r="AH929" s="86"/>
      <c r="AI929" s="86"/>
      <c r="AJ929" s="86"/>
      <c r="AK929" s="86"/>
      <c r="AL929" s="86"/>
      <c r="AM929" s="89">
        <v>43967.700856481482</v>
      </c>
      <c r="AN929" s="86" t="s">
        <v>10559</v>
      </c>
      <c r="AO929" s="93" t="s">
        <v>11486</v>
      </c>
      <c r="AP929" s="86" t="s">
        <v>66</v>
      </c>
      <c r="AQ929" s="48">
        <v>0</v>
      </c>
      <c r="AR929" s="49">
        <v>0</v>
      </c>
      <c r="AS929" s="48">
        <v>0</v>
      </c>
      <c r="AT929" s="49">
        <v>0</v>
      </c>
      <c r="AU929" s="48">
        <v>0</v>
      </c>
      <c r="AV929" s="49">
        <v>0</v>
      </c>
      <c r="AW929" s="48">
        <v>40</v>
      </c>
      <c r="AX929" s="49">
        <v>100</v>
      </c>
      <c r="AY929" s="48">
        <v>40</v>
      </c>
      <c r="AZ929" s="2"/>
      <c r="BA929" s="3"/>
      <c r="BB929" s="3"/>
      <c r="BC929" s="3"/>
      <c r="BD929" s="3"/>
    </row>
    <row r="930" spans="1:56" x14ac:dyDescent="0.25">
      <c r="A930" s="62" t="s">
        <v>1701</v>
      </c>
      <c r="B930" s="63"/>
      <c r="C930" s="63"/>
      <c r="D930" s="64"/>
      <c r="E930" s="66"/>
      <c r="F930" s="109" t="s">
        <v>9820</v>
      </c>
      <c r="G930" s="63"/>
      <c r="H930" s="67"/>
      <c r="I930" s="68"/>
      <c r="J930" s="68"/>
      <c r="K930" s="67" t="s">
        <v>13207</v>
      </c>
      <c r="L930" s="71"/>
      <c r="M930" s="72">
        <v>5595.2265625</v>
      </c>
      <c r="N930" s="72">
        <v>5097.60693359375</v>
      </c>
      <c r="O930" s="73"/>
      <c r="P930" s="74"/>
      <c r="Q930" s="74"/>
      <c r="R930" s="98"/>
      <c r="S930" s="48">
        <v>2</v>
      </c>
      <c r="T930" s="48">
        <v>0</v>
      </c>
      <c r="U930" s="98"/>
      <c r="V930" s="50"/>
      <c r="W930" s="50"/>
      <c r="X930" s="50"/>
      <c r="Y930" s="50"/>
      <c r="Z930" s="49"/>
      <c r="AA930" s="69">
        <v>930</v>
      </c>
      <c r="AB9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30" s="70"/>
      <c r="AD930" s="86">
        <v>4526</v>
      </c>
      <c r="AE930" s="86">
        <v>18228</v>
      </c>
      <c r="AF930" s="86">
        <v>8684</v>
      </c>
      <c r="AG930" s="86">
        <v>8977</v>
      </c>
      <c r="AH930" s="86"/>
      <c r="AI930" s="86" t="s">
        <v>7633</v>
      </c>
      <c r="AJ930" s="86" t="s">
        <v>8502</v>
      </c>
      <c r="AK930" s="86"/>
      <c r="AL930" s="86"/>
      <c r="AM930" s="89">
        <v>43613.280011574076</v>
      </c>
      <c r="AN930" s="86" t="s">
        <v>10559</v>
      </c>
      <c r="AO930" s="93" t="s">
        <v>11487</v>
      </c>
      <c r="AP930" s="86" t="s">
        <v>65</v>
      </c>
      <c r="AQ930" s="48"/>
      <c r="AR930" s="49"/>
      <c r="AS930" s="48"/>
      <c r="AT930" s="49"/>
      <c r="AU930" s="48"/>
      <c r="AV930" s="49"/>
      <c r="AW930" s="48"/>
      <c r="AX930" s="49"/>
      <c r="AY930" s="48"/>
      <c r="AZ930" s="2"/>
      <c r="BA930" s="3"/>
      <c r="BB930" s="3"/>
      <c r="BC930" s="3"/>
      <c r="BD930" s="3"/>
    </row>
    <row r="931" spans="1:56" x14ac:dyDescent="0.25">
      <c r="A931" s="62" t="s">
        <v>743</v>
      </c>
      <c r="B931" s="63"/>
      <c r="C931" s="63"/>
      <c r="D931" s="64"/>
      <c r="E931" s="66"/>
      <c r="F931" s="109" t="s">
        <v>8949</v>
      </c>
      <c r="G931" s="63"/>
      <c r="H931" s="67"/>
      <c r="I931" s="68"/>
      <c r="J931" s="68"/>
      <c r="K931" s="67" t="s">
        <v>13208</v>
      </c>
      <c r="L931" s="71"/>
      <c r="M931" s="72">
        <v>3524.693115234375</v>
      </c>
      <c r="N931" s="72">
        <v>6057.3154296875</v>
      </c>
      <c r="O931" s="73"/>
      <c r="P931" s="74"/>
      <c r="Q931" s="74"/>
      <c r="R931" s="98"/>
      <c r="S931" s="48">
        <v>0</v>
      </c>
      <c r="T931" s="48">
        <v>1</v>
      </c>
      <c r="U931" s="98"/>
      <c r="V931" s="50"/>
      <c r="W931" s="50"/>
      <c r="X931" s="50"/>
      <c r="Y931" s="50"/>
      <c r="Z931" s="49"/>
      <c r="AA931" s="69">
        <v>931</v>
      </c>
      <c r="AB9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31" s="70"/>
      <c r="AD931" s="86">
        <v>49</v>
      </c>
      <c r="AE931" s="86">
        <v>8</v>
      </c>
      <c r="AF931" s="86">
        <v>1074</v>
      </c>
      <c r="AG931" s="86">
        <v>854</v>
      </c>
      <c r="AH931" s="86"/>
      <c r="AI931" s="86" t="s">
        <v>6994</v>
      </c>
      <c r="AJ931" s="86"/>
      <c r="AK931" s="86"/>
      <c r="AL931" s="86"/>
      <c r="AM931" s="89">
        <v>44041.097453703704</v>
      </c>
      <c r="AN931" s="86" t="s">
        <v>10559</v>
      </c>
      <c r="AO931" s="93" t="s">
        <v>11488</v>
      </c>
      <c r="AP931" s="86" t="s">
        <v>66</v>
      </c>
      <c r="AQ931" s="48">
        <v>0</v>
      </c>
      <c r="AR931" s="49">
        <v>0</v>
      </c>
      <c r="AS931" s="48">
        <v>0</v>
      </c>
      <c r="AT931" s="49">
        <v>0</v>
      </c>
      <c r="AU931" s="48">
        <v>0</v>
      </c>
      <c r="AV931" s="49">
        <v>0</v>
      </c>
      <c r="AW931" s="48">
        <v>41</v>
      </c>
      <c r="AX931" s="49">
        <v>100</v>
      </c>
      <c r="AY931" s="48">
        <v>41</v>
      </c>
      <c r="AZ931" s="2"/>
      <c r="BA931" s="3"/>
      <c r="BB931" s="3"/>
      <c r="BC931" s="3"/>
      <c r="BD931" s="3"/>
    </row>
    <row r="932" spans="1:56" x14ac:dyDescent="0.25">
      <c r="A932" s="62" t="s">
        <v>744</v>
      </c>
      <c r="B932" s="63"/>
      <c r="C932" s="63"/>
      <c r="D932" s="64"/>
      <c r="E932" s="66"/>
      <c r="F932" s="109" t="s">
        <v>9821</v>
      </c>
      <c r="G932" s="63"/>
      <c r="H932" s="67"/>
      <c r="I932" s="68"/>
      <c r="J932" s="68"/>
      <c r="K932" s="67" t="s">
        <v>13209</v>
      </c>
      <c r="L932" s="71"/>
      <c r="M932" s="72">
        <v>6037.39453125</v>
      </c>
      <c r="N932" s="72">
        <v>4828.3564453125</v>
      </c>
      <c r="O932" s="73"/>
      <c r="P932" s="74"/>
      <c r="Q932" s="74"/>
      <c r="R932" s="98"/>
      <c r="S932" s="48">
        <v>0</v>
      </c>
      <c r="T932" s="48">
        <v>1</v>
      </c>
      <c r="U932" s="98"/>
      <c r="V932" s="50"/>
      <c r="W932" s="50"/>
      <c r="X932" s="50"/>
      <c r="Y932" s="50"/>
      <c r="Z932" s="49"/>
      <c r="AA932" s="69">
        <v>932</v>
      </c>
      <c r="AB9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32" s="70"/>
      <c r="AD932" s="86">
        <v>1139</v>
      </c>
      <c r="AE932" s="86">
        <v>1530</v>
      </c>
      <c r="AF932" s="86">
        <v>45831</v>
      </c>
      <c r="AG932" s="86">
        <v>184160</v>
      </c>
      <c r="AH932" s="86"/>
      <c r="AI932" s="86" t="s">
        <v>7634</v>
      </c>
      <c r="AJ932" s="86" t="s">
        <v>8503</v>
      </c>
      <c r="AK932" s="86"/>
      <c r="AL932" s="86"/>
      <c r="AM932" s="89">
        <v>41387.207766203705</v>
      </c>
      <c r="AN932" s="86" t="s">
        <v>10559</v>
      </c>
      <c r="AO932" s="93" t="s">
        <v>11489</v>
      </c>
      <c r="AP932" s="86" t="s">
        <v>66</v>
      </c>
      <c r="AQ932" s="48">
        <v>0</v>
      </c>
      <c r="AR932" s="49">
        <v>0</v>
      </c>
      <c r="AS932" s="48">
        <v>0</v>
      </c>
      <c r="AT932" s="49">
        <v>0</v>
      </c>
      <c r="AU932" s="48">
        <v>0</v>
      </c>
      <c r="AV932" s="49">
        <v>0</v>
      </c>
      <c r="AW932" s="48">
        <v>29</v>
      </c>
      <c r="AX932" s="49">
        <v>100</v>
      </c>
      <c r="AY932" s="48">
        <v>29</v>
      </c>
      <c r="AZ932" s="2"/>
      <c r="BA932" s="3"/>
      <c r="BB932" s="3"/>
      <c r="BC932" s="3"/>
      <c r="BD932" s="3"/>
    </row>
    <row r="933" spans="1:56" x14ac:dyDescent="0.25">
      <c r="A933" s="62" t="s">
        <v>745</v>
      </c>
      <c r="B933" s="63"/>
      <c r="C933" s="63"/>
      <c r="D933" s="64"/>
      <c r="E933" s="66"/>
      <c r="F933" s="109" t="s">
        <v>9822</v>
      </c>
      <c r="G933" s="63"/>
      <c r="H933" s="67"/>
      <c r="I933" s="68"/>
      <c r="J933" s="68"/>
      <c r="K933" s="67" t="s">
        <v>13210</v>
      </c>
      <c r="L933" s="71"/>
      <c r="M933" s="72">
        <v>5660.7685546875</v>
      </c>
      <c r="N933" s="72">
        <v>5558.05810546875</v>
      </c>
      <c r="O933" s="73"/>
      <c r="P933" s="74"/>
      <c r="Q933" s="74"/>
      <c r="R933" s="98"/>
      <c r="S933" s="48">
        <v>1</v>
      </c>
      <c r="T933" s="48">
        <v>2</v>
      </c>
      <c r="U933" s="98"/>
      <c r="V933" s="50"/>
      <c r="W933" s="50"/>
      <c r="X933" s="50"/>
      <c r="Y933" s="50"/>
      <c r="Z933" s="49"/>
      <c r="AA933" s="69">
        <v>933</v>
      </c>
      <c r="AB9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33" s="70"/>
      <c r="AD933" s="86">
        <v>623</v>
      </c>
      <c r="AE933" s="86">
        <v>585</v>
      </c>
      <c r="AF933" s="86">
        <v>13639</v>
      </c>
      <c r="AG933" s="86">
        <v>51562</v>
      </c>
      <c r="AH933" s="86"/>
      <c r="AI933" s="86" t="s">
        <v>7635</v>
      </c>
      <c r="AJ933" s="86" t="s">
        <v>8504</v>
      </c>
      <c r="AK933" s="86"/>
      <c r="AL933" s="86"/>
      <c r="AM933" s="89">
        <v>43122.445462962962</v>
      </c>
      <c r="AN933" s="86" t="s">
        <v>10559</v>
      </c>
      <c r="AO933" s="93" t="s">
        <v>11490</v>
      </c>
      <c r="AP933" s="86" t="s">
        <v>66</v>
      </c>
      <c r="AQ933" s="48">
        <v>0</v>
      </c>
      <c r="AR933" s="49">
        <v>0</v>
      </c>
      <c r="AS933" s="48">
        <v>0</v>
      </c>
      <c r="AT933" s="49">
        <v>0</v>
      </c>
      <c r="AU933" s="48">
        <v>0</v>
      </c>
      <c r="AV933" s="49">
        <v>0</v>
      </c>
      <c r="AW933" s="48">
        <v>49</v>
      </c>
      <c r="AX933" s="49">
        <v>100</v>
      </c>
      <c r="AY933" s="48">
        <v>49</v>
      </c>
      <c r="AZ933" s="2"/>
      <c r="BA933" s="3"/>
      <c r="BB933" s="3"/>
      <c r="BC933" s="3"/>
      <c r="BD933" s="3"/>
    </row>
    <row r="934" spans="1:56" x14ac:dyDescent="0.25">
      <c r="A934" s="62" t="s">
        <v>746</v>
      </c>
      <c r="B934" s="63"/>
      <c r="C934" s="63"/>
      <c r="D934" s="64"/>
      <c r="E934" s="66"/>
      <c r="F934" s="109" t="s">
        <v>9823</v>
      </c>
      <c r="G934" s="63"/>
      <c r="H934" s="67"/>
      <c r="I934" s="68"/>
      <c r="J934" s="68"/>
      <c r="K934" s="67" t="s">
        <v>13211</v>
      </c>
      <c r="L934" s="71"/>
      <c r="M934" s="72">
        <v>5574.30712890625</v>
      </c>
      <c r="N934" s="72">
        <v>5726.7890625</v>
      </c>
      <c r="O934" s="73"/>
      <c r="P934" s="74"/>
      <c r="Q934" s="74"/>
      <c r="R934" s="98"/>
      <c r="S934" s="48">
        <v>0</v>
      </c>
      <c r="T934" s="48">
        <v>1</v>
      </c>
      <c r="U934" s="98"/>
      <c r="V934" s="50"/>
      <c r="W934" s="50"/>
      <c r="X934" s="50"/>
      <c r="Y934" s="50"/>
      <c r="Z934" s="49"/>
      <c r="AA934" s="69">
        <v>934</v>
      </c>
      <c r="AB9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34" s="70"/>
      <c r="AD934" s="86">
        <v>96</v>
      </c>
      <c r="AE934" s="86">
        <v>40</v>
      </c>
      <c r="AF934" s="86">
        <v>5091</v>
      </c>
      <c r="AG934" s="86">
        <v>5029</v>
      </c>
      <c r="AH934" s="86"/>
      <c r="AI934" s="86"/>
      <c r="AJ934" s="86"/>
      <c r="AK934" s="86"/>
      <c r="AL934" s="86"/>
      <c r="AM934" s="89">
        <v>43671.592719907407</v>
      </c>
      <c r="AN934" s="86" t="s">
        <v>10559</v>
      </c>
      <c r="AO934" s="93" t="s">
        <v>11491</v>
      </c>
      <c r="AP934" s="86" t="s">
        <v>66</v>
      </c>
      <c r="AQ934" s="48">
        <v>0</v>
      </c>
      <c r="AR934" s="49">
        <v>0</v>
      </c>
      <c r="AS934" s="48">
        <v>0</v>
      </c>
      <c r="AT934" s="49">
        <v>0</v>
      </c>
      <c r="AU934" s="48">
        <v>0</v>
      </c>
      <c r="AV934" s="49">
        <v>0</v>
      </c>
      <c r="AW934" s="48">
        <v>44</v>
      </c>
      <c r="AX934" s="49">
        <v>100</v>
      </c>
      <c r="AY934" s="48">
        <v>44</v>
      </c>
      <c r="AZ934" s="2"/>
      <c r="BA934" s="3"/>
      <c r="BB934" s="3"/>
      <c r="BC934" s="3"/>
      <c r="BD934" s="3"/>
    </row>
    <row r="935" spans="1:56" x14ac:dyDescent="0.25">
      <c r="A935" s="62" t="s">
        <v>747</v>
      </c>
      <c r="B935" s="63"/>
      <c r="C935" s="63"/>
      <c r="D935" s="64"/>
      <c r="E935" s="66"/>
      <c r="F935" s="109" t="s">
        <v>9824</v>
      </c>
      <c r="G935" s="63"/>
      <c r="H935" s="67"/>
      <c r="I935" s="68"/>
      <c r="J935" s="68"/>
      <c r="K935" s="67" t="s">
        <v>13212</v>
      </c>
      <c r="L935" s="71"/>
      <c r="M935" s="72">
        <v>4069.4228515625</v>
      </c>
      <c r="N935" s="72">
        <v>3280.8701171875</v>
      </c>
      <c r="O935" s="73"/>
      <c r="P935" s="74"/>
      <c r="Q935" s="74"/>
      <c r="R935" s="98"/>
      <c r="S935" s="48">
        <v>0</v>
      </c>
      <c r="T935" s="48">
        <v>9</v>
      </c>
      <c r="U935" s="98"/>
      <c r="V935" s="50"/>
      <c r="W935" s="50"/>
      <c r="X935" s="50"/>
      <c r="Y935" s="50"/>
      <c r="Z935" s="49"/>
      <c r="AA935" s="69">
        <v>935</v>
      </c>
      <c r="AB9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35" s="70"/>
      <c r="AD935" s="86">
        <v>226</v>
      </c>
      <c r="AE935" s="86">
        <v>134</v>
      </c>
      <c r="AF935" s="86">
        <v>847</v>
      </c>
      <c r="AG935" s="86">
        <v>1797</v>
      </c>
      <c r="AH935" s="86"/>
      <c r="AI935" s="86" t="s">
        <v>7636</v>
      </c>
      <c r="AJ935" s="86"/>
      <c r="AK935" s="86"/>
      <c r="AL935" s="86"/>
      <c r="AM935" s="89">
        <v>43916.360439814816</v>
      </c>
      <c r="AN935" s="86" t="s">
        <v>10559</v>
      </c>
      <c r="AO935" s="93" t="s">
        <v>11492</v>
      </c>
      <c r="AP935" s="86" t="s">
        <v>66</v>
      </c>
      <c r="AQ935" s="48">
        <v>0</v>
      </c>
      <c r="AR935" s="49">
        <v>0</v>
      </c>
      <c r="AS935" s="48">
        <v>0</v>
      </c>
      <c r="AT935" s="49">
        <v>0</v>
      </c>
      <c r="AU935" s="48">
        <v>0</v>
      </c>
      <c r="AV935" s="49">
        <v>0</v>
      </c>
      <c r="AW935" s="48">
        <v>61</v>
      </c>
      <c r="AX935" s="49">
        <v>100</v>
      </c>
      <c r="AY935" s="48">
        <v>61</v>
      </c>
      <c r="AZ935" s="2"/>
      <c r="BA935" s="3"/>
      <c r="BB935" s="3"/>
      <c r="BC935" s="3"/>
      <c r="BD935" s="3"/>
    </row>
    <row r="936" spans="1:56" x14ac:dyDescent="0.25">
      <c r="A936" s="62" t="s">
        <v>1702</v>
      </c>
      <c r="B936" s="63"/>
      <c r="C936" s="63"/>
      <c r="D936" s="64"/>
      <c r="E936" s="66"/>
      <c r="F936" s="109" t="s">
        <v>9825</v>
      </c>
      <c r="G936" s="63"/>
      <c r="H936" s="67"/>
      <c r="I936" s="68"/>
      <c r="J936" s="68"/>
      <c r="K936" s="67" t="s">
        <v>13213</v>
      </c>
      <c r="L936" s="71"/>
      <c r="M936" s="72">
        <v>2237.1201171875</v>
      </c>
      <c r="N936" s="72">
        <v>3656.524658203125</v>
      </c>
      <c r="O936" s="73"/>
      <c r="P936" s="74"/>
      <c r="Q936" s="74"/>
      <c r="R936" s="98"/>
      <c r="S936" s="48">
        <v>1</v>
      </c>
      <c r="T936" s="48">
        <v>0</v>
      </c>
      <c r="U936" s="98"/>
      <c r="V936" s="50"/>
      <c r="W936" s="50"/>
      <c r="X936" s="50"/>
      <c r="Y936" s="50"/>
      <c r="Z936" s="49"/>
      <c r="AA936" s="69">
        <v>936</v>
      </c>
      <c r="AB9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36" s="70"/>
      <c r="AD936" s="86">
        <v>38</v>
      </c>
      <c r="AE936" s="86">
        <v>49</v>
      </c>
      <c r="AF936" s="86">
        <v>259</v>
      </c>
      <c r="AG936" s="86">
        <v>284</v>
      </c>
      <c r="AH936" s="86"/>
      <c r="AI936" s="86" t="s">
        <v>7637</v>
      </c>
      <c r="AJ936" s="86"/>
      <c r="AK936" s="86"/>
      <c r="AL936" s="86"/>
      <c r="AM936" s="89">
        <v>43897.391284722224</v>
      </c>
      <c r="AN936" s="86" t="s">
        <v>10559</v>
      </c>
      <c r="AO936" s="93" t="s">
        <v>11493</v>
      </c>
      <c r="AP936" s="86" t="s">
        <v>65</v>
      </c>
      <c r="AQ936" s="48"/>
      <c r="AR936" s="49"/>
      <c r="AS936" s="48"/>
      <c r="AT936" s="49"/>
      <c r="AU936" s="48"/>
      <c r="AV936" s="49"/>
      <c r="AW936" s="48"/>
      <c r="AX936" s="49"/>
      <c r="AY936" s="48"/>
      <c r="AZ936" s="2"/>
      <c r="BA936" s="3"/>
      <c r="BB936" s="3"/>
      <c r="BC936" s="3"/>
      <c r="BD936" s="3"/>
    </row>
    <row r="937" spans="1:56" x14ac:dyDescent="0.25">
      <c r="A937" s="62" t="s">
        <v>748</v>
      </c>
      <c r="B937" s="63"/>
      <c r="C937" s="63"/>
      <c r="D937" s="64"/>
      <c r="E937" s="66"/>
      <c r="F937" s="109" t="s">
        <v>9826</v>
      </c>
      <c r="G937" s="63"/>
      <c r="H937" s="67"/>
      <c r="I937" s="68"/>
      <c r="J937" s="68"/>
      <c r="K937" s="67" t="s">
        <v>13214</v>
      </c>
      <c r="L937" s="71"/>
      <c r="M937" s="72">
        <v>5610.1962890625</v>
      </c>
      <c r="N937" s="72">
        <v>2518.536376953125</v>
      </c>
      <c r="O937" s="73"/>
      <c r="P937" s="74"/>
      <c r="Q937" s="74"/>
      <c r="R937" s="98"/>
      <c r="S937" s="48">
        <v>0</v>
      </c>
      <c r="T937" s="48">
        <v>6</v>
      </c>
      <c r="U937" s="98"/>
      <c r="V937" s="50"/>
      <c r="W937" s="50"/>
      <c r="X937" s="50"/>
      <c r="Y937" s="50"/>
      <c r="Z937" s="49"/>
      <c r="AA937" s="69">
        <v>937</v>
      </c>
      <c r="AB9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37" s="70"/>
      <c r="AD937" s="86">
        <v>314</v>
      </c>
      <c r="AE937" s="86">
        <v>188</v>
      </c>
      <c r="AF937" s="86">
        <v>1138</v>
      </c>
      <c r="AG937" s="86">
        <v>1361</v>
      </c>
      <c r="AH937" s="86"/>
      <c r="AI937" s="86"/>
      <c r="AJ937" s="86"/>
      <c r="AK937" s="86"/>
      <c r="AL937" s="86"/>
      <c r="AM937" s="89">
        <v>43531.241597222222</v>
      </c>
      <c r="AN937" s="86" t="s">
        <v>10559</v>
      </c>
      <c r="AO937" s="93" t="s">
        <v>11494</v>
      </c>
      <c r="AP937" s="86" t="s">
        <v>66</v>
      </c>
      <c r="AQ937" s="48">
        <v>0</v>
      </c>
      <c r="AR937" s="49">
        <v>0</v>
      </c>
      <c r="AS937" s="48">
        <v>1</v>
      </c>
      <c r="AT937" s="49">
        <v>3.125</v>
      </c>
      <c r="AU937" s="48">
        <v>0</v>
      </c>
      <c r="AV937" s="49">
        <v>0</v>
      </c>
      <c r="AW937" s="48">
        <v>31</v>
      </c>
      <c r="AX937" s="49">
        <v>96.875</v>
      </c>
      <c r="AY937" s="48">
        <v>32</v>
      </c>
      <c r="AZ937" s="2"/>
      <c r="BA937" s="3"/>
      <c r="BB937" s="3"/>
      <c r="BC937" s="3"/>
      <c r="BD937" s="3"/>
    </row>
    <row r="938" spans="1:56" x14ac:dyDescent="0.25">
      <c r="A938" s="62" t="s">
        <v>1703</v>
      </c>
      <c r="B938" s="63"/>
      <c r="C938" s="63"/>
      <c r="D938" s="64"/>
      <c r="E938" s="66"/>
      <c r="F938" s="109" t="s">
        <v>9827</v>
      </c>
      <c r="G938" s="63"/>
      <c r="H938" s="67"/>
      <c r="I938" s="68"/>
      <c r="J938" s="68"/>
      <c r="K938" s="67" t="s">
        <v>13215</v>
      </c>
      <c r="L938" s="71"/>
      <c r="M938" s="72">
        <v>6126.0498046875</v>
      </c>
      <c r="N938" s="72">
        <v>1754.0345458984375</v>
      </c>
      <c r="O938" s="73"/>
      <c r="P938" s="74"/>
      <c r="Q938" s="74"/>
      <c r="R938" s="98"/>
      <c r="S938" s="48">
        <v>1</v>
      </c>
      <c r="T938" s="48">
        <v>0</v>
      </c>
      <c r="U938" s="98"/>
      <c r="V938" s="50"/>
      <c r="W938" s="50"/>
      <c r="X938" s="50"/>
      <c r="Y938" s="50"/>
      <c r="Z938" s="49"/>
      <c r="AA938" s="69">
        <v>938</v>
      </c>
      <c r="AB9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38" s="70"/>
      <c r="AD938" s="86">
        <v>1224</v>
      </c>
      <c r="AE938" s="86">
        <v>163</v>
      </c>
      <c r="AF938" s="86">
        <v>9101</v>
      </c>
      <c r="AG938" s="86">
        <v>679</v>
      </c>
      <c r="AH938" s="86"/>
      <c r="AI938" s="86"/>
      <c r="AJ938" s="86"/>
      <c r="AK938" s="86"/>
      <c r="AL938" s="86"/>
      <c r="AM938" s="89">
        <v>42050.128182870372</v>
      </c>
      <c r="AN938" s="86" t="s">
        <v>10559</v>
      </c>
      <c r="AO938" s="93" t="s">
        <v>11495</v>
      </c>
      <c r="AP938" s="86" t="s">
        <v>65</v>
      </c>
      <c r="AQ938" s="48"/>
      <c r="AR938" s="49"/>
      <c r="AS938" s="48"/>
      <c r="AT938" s="49"/>
      <c r="AU938" s="48"/>
      <c r="AV938" s="49"/>
      <c r="AW938" s="48"/>
      <c r="AX938" s="49"/>
      <c r="AY938" s="48"/>
      <c r="AZ938" s="2"/>
      <c r="BA938" s="3"/>
      <c r="BB938" s="3"/>
      <c r="BC938" s="3"/>
      <c r="BD938" s="3"/>
    </row>
    <row r="939" spans="1:56" x14ac:dyDescent="0.25">
      <c r="A939" s="62" t="s">
        <v>1704</v>
      </c>
      <c r="B939" s="63"/>
      <c r="C939" s="63"/>
      <c r="D939" s="64"/>
      <c r="E939" s="66"/>
      <c r="F939" s="109" t="s">
        <v>9828</v>
      </c>
      <c r="G939" s="63"/>
      <c r="H939" s="67"/>
      <c r="I939" s="68"/>
      <c r="J939" s="68"/>
      <c r="K939" s="67" t="s">
        <v>13216</v>
      </c>
      <c r="L939" s="71"/>
      <c r="M939" s="72">
        <v>5807.2626953125</v>
      </c>
      <c r="N939" s="72">
        <v>1608.7838134765625</v>
      </c>
      <c r="O939" s="73"/>
      <c r="P939" s="74"/>
      <c r="Q939" s="74"/>
      <c r="R939" s="98"/>
      <c r="S939" s="48">
        <v>1</v>
      </c>
      <c r="T939" s="48">
        <v>0</v>
      </c>
      <c r="U939" s="98"/>
      <c r="V939" s="50"/>
      <c r="W939" s="50"/>
      <c r="X939" s="50"/>
      <c r="Y939" s="50"/>
      <c r="Z939" s="49"/>
      <c r="AA939" s="69">
        <v>939</v>
      </c>
      <c r="AB9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39" s="70"/>
      <c r="AD939" s="86">
        <v>1261</v>
      </c>
      <c r="AE939" s="86">
        <v>7972</v>
      </c>
      <c r="AF939" s="86">
        <v>42288</v>
      </c>
      <c r="AG939" s="86">
        <v>107417</v>
      </c>
      <c r="AH939" s="86"/>
      <c r="AI939" s="86" t="s">
        <v>7638</v>
      </c>
      <c r="AJ939" s="86"/>
      <c r="AK939" s="86"/>
      <c r="AL939" s="86"/>
      <c r="AM939" s="89">
        <v>41232.428356481483</v>
      </c>
      <c r="AN939" s="86" t="s">
        <v>10559</v>
      </c>
      <c r="AO939" s="93" t="s">
        <v>11496</v>
      </c>
      <c r="AP939" s="86" t="s">
        <v>65</v>
      </c>
      <c r="AQ939" s="48"/>
      <c r="AR939" s="49"/>
      <c r="AS939" s="48"/>
      <c r="AT939" s="49"/>
      <c r="AU939" s="48"/>
      <c r="AV939" s="49"/>
      <c r="AW939" s="48"/>
      <c r="AX939" s="49"/>
      <c r="AY939" s="48"/>
      <c r="AZ939" s="2"/>
      <c r="BA939" s="3"/>
      <c r="BB939" s="3"/>
      <c r="BC939" s="3"/>
      <c r="BD939" s="3"/>
    </row>
    <row r="940" spans="1:56" x14ac:dyDescent="0.25">
      <c r="A940" s="62" t="s">
        <v>1705</v>
      </c>
      <c r="B940" s="63"/>
      <c r="C940" s="63"/>
      <c r="D940" s="64"/>
      <c r="E940" s="66"/>
      <c r="F940" s="109" t="s">
        <v>9829</v>
      </c>
      <c r="G940" s="63"/>
      <c r="H940" s="67"/>
      <c r="I940" s="68"/>
      <c r="J940" s="68"/>
      <c r="K940" s="67" t="s">
        <v>13217</v>
      </c>
      <c r="L940" s="71"/>
      <c r="M940" s="72">
        <v>6092.34765625</v>
      </c>
      <c r="N940" s="72">
        <v>1696.84130859375</v>
      </c>
      <c r="O940" s="73"/>
      <c r="P940" s="74"/>
      <c r="Q940" s="74"/>
      <c r="R940" s="98"/>
      <c r="S940" s="48">
        <v>1</v>
      </c>
      <c r="T940" s="48">
        <v>0</v>
      </c>
      <c r="U940" s="98"/>
      <c r="V940" s="50"/>
      <c r="W940" s="50"/>
      <c r="X940" s="50"/>
      <c r="Y940" s="50"/>
      <c r="Z940" s="49"/>
      <c r="AA940" s="69">
        <v>940</v>
      </c>
      <c r="AB9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40" s="70"/>
      <c r="AD940" s="86">
        <v>220</v>
      </c>
      <c r="AE940" s="86">
        <v>96</v>
      </c>
      <c r="AF940" s="86">
        <v>5472</v>
      </c>
      <c r="AG940" s="86">
        <v>9908</v>
      </c>
      <c r="AH940" s="86"/>
      <c r="AI940" s="86"/>
      <c r="AJ940" s="86"/>
      <c r="AK940" s="86"/>
      <c r="AL940" s="86"/>
      <c r="AM940" s="89">
        <v>43997.741689814815</v>
      </c>
      <c r="AN940" s="86" t="s">
        <v>10559</v>
      </c>
      <c r="AO940" s="93" t="s">
        <v>11497</v>
      </c>
      <c r="AP940" s="86" t="s">
        <v>65</v>
      </c>
      <c r="AQ940" s="48"/>
      <c r="AR940" s="49"/>
      <c r="AS940" s="48"/>
      <c r="AT940" s="49"/>
      <c r="AU940" s="48"/>
      <c r="AV940" s="49"/>
      <c r="AW940" s="48"/>
      <c r="AX940" s="49"/>
      <c r="AY940" s="48"/>
      <c r="AZ940" s="2"/>
      <c r="BA940" s="3"/>
      <c r="BB940" s="3"/>
      <c r="BC940" s="3"/>
      <c r="BD940" s="3"/>
    </row>
    <row r="941" spans="1:56" x14ac:dyDescent="0.25">
      <c r="A941" s="62" t="s">
        <v>1706</v>
      </c>
      <c r="B941" s="63"/>
      <c r="C941" s="63"/>
      <c r="D941" s="64"/>
      <c r="E941" s="66"/>
      <c r="F941" s="109" t="s">
        <v>9830</v>
      </c>
      <c r="G941" s="63"/>
      <c r="H941" s="67"/>
      <c r="I941" s="68"/>
      <c r="J941" s="68"/>
      <c r="K941" s="67" t="s">
        <v>13218</v>
      </c>
      <c r="L941" s="71"/>
      <c r="M941" s="72">
        <v>6065.0751953125</v>
      </c>
      <c r="N941" s="72">
        <v>1718.069580078125</v>
      </c>
      <c r="O941" s="73"/>
      <c r="P941" s="74"/>
      <c r="Q941" s="74"/>
      <c r="R941" s="98"/>
      <c r="S941" s="48">
        <v>1</v>
      </c>
      <c r="T941" s="48">
        <v>0</v>
      </c>
      <c r="U941" s="98"/>
      <c r="V941" s="50"/>
      <c r="W941" s="50"/>
      <c r="X941" s="50"/>
      <c r="Y941" s="50"/>
      <c r="Z941" s="49"/>
      <c r="AA941" s="69">
        <v>941</v>
      </c>
      <c r="AB9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41" s="70"/>
      <c r="AD941" s="86">
        <v>91</v>
      </c>
      <c r="AE941" s="86">
        <v>7</v>
      </c>
      <c r="AF941" s="86">
        <v>613</v>
      </c>
      <c r="AG941" s="86">
        <v>988</v>
      </c>
      <c r="AH941" s="86"/>
      <c r="AI941" s="86"/>
      <c r="AJ941" s="86"/>
      <c r="AK941" s="86"/>
      <c r="AL941" s="86"/>
      <c r="AM941" s="89">
        <v>43751.730486111112</v>
      </c>
      <c r="AN941" s="86" t="s">
        <v>10559</v>
      </c>
      <c r="AO941" s="93" t="s">
        <v>11498</v>
      </c>
      <c r="AP941" s="86" t="s">
        <v>65</v>
      </c>
      <c r="AQ941" s="48"/>
      <c r="AR941" s="49"/>
      <c r="AS941" s="48"/>
      <c r="AT941" s="49"/>
      <c r="AU941" s="48"/>
      <c r="AV941" s="49"/>
      <c r="AW941" s="48"/>
      <c r="AX941" s="49"/>
      <c r="AY941" s="48"/>
      <c r="AZ941" s="2"/>
      <c r="BA941" s="3"/>
      <c r="BB941" s="3"/>
      <c r="BC941" s="3"/>
      <c r="BD941" s="3"/>
    </row>
    <row r="942" spans="1:56" x14ac:dyDescent="0.25">
      <c r="A942" s="62" t="s">
        <v>1707</v>
      </c>
      <c r="B942" s="63"/>
      <c r="C942" s="63"/>
      <c r="D942" s="64"/>
      <c r="E942" s="66"/>
      <c r="F942" s="109" t="s">
        <v>9831</v>
      </c>
      <c r="G942" s="63"/>
      <c r="H942" s="67"/>
      <c r="I942" s="68"/>
      <c r="J942" s="68"/>
      <c r="K942" s="67" t="s">
        <v>13219</v>
      </c>
      <c r="L942" s="71"/>
      <c r="M942" s="72">
        <v>2563.058837890625</v>
      </c>
      <c r="N942" s="72">
        <v>5249.1982421875</v>
      </c>
      <c r="O942" s="73"/>
      <c r="P942" s="74"/>
      <c r="Q942" s="74"/>
      <c r="R942" s="98"/>
      <c r="S942" s="48">
        <v>3</v>
      </c>
      <c r="T942" s="48">
        <v>0</v>
      </c>
      <c r="U942" s="98"/>
      <c r="V942" s="50"/>
      <c r="W942" s="50"/>
      <c r="X942" s="50"/>
      <c r="Y942" s="50"/>
      <c r="Z942" s="49"/>
      <c r="AA942" s="69">
        <v>942</v>
      </c>
      <c r="AB9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42" s="70"/>
      <c r="AD942" s="86">
        <v>178</v>
      </c>
      <c r="AE942" s="86">
        <v>139</v>
      </c>
      <c r="AF942" s="86">
        <v>1423</v>
      </c>
      <c r="AG942" s="86">
        <v>2156</v>
      </c>
      <c r="AH942" s="86"/>
      <c r="AI942" s="86" t="s">
        <v>7639</v>
      </c>
      <c r="AJ942" s="86"/>
      <c r="AK942" s="86"/>
      <c r="AL942" s="86"/>
      <c r="AM942" s="89">
        <v>44047.327210648145</v>
      </c>
      <c r="AN942" s="86" t="s">
        <v>10559</v>
      </c>
      <c r="AO942" s="93" t="s">
        <v>11499</v>
      </c>
      <c r="AP942" s="86" t="s">
        <v>65</v>
      </c>
      <c r="AQ942" s="48"/>
      <c r="AR942" s="49"/>
      <c r="AS942" s="48"/>
      <c r="AT942" s="49"/>
      <c r="AU942" s="48"/>
      <c r="AV942" s="49"/>
      <c r="AW942" s="48"/>
      <c r="AX942" s="49"/>
      <c r="AY942" s="48"/>
      <c r="AZ942" s="2"/>
      <c r="BA942" s="3"/>
      <c r="BB942" s="3"/>
      <c r="BC942" s="3"/>
      <c r="BD942" s="3"/>
    </row>
    <row r="943" spans="1:56" x14ac:dyDescent="0.25">
      <c r="A943" s="62" t="s">
        <v>749</v>
      </c>
      <c r="B943" s="63"/>
      <c r="C943" s="63"/>
      <c r="D943" s="64"/>
      <c r="E943" s="66"/>
      <c r="F943" s="109" t="s">
        <v>9832</v>
      </c>
      <c r="G943" s="63"/>
      <c r="H943" s="67"/>
      <c r="I943" s="68"/>
      <c r="J943" s="68"/>
      <c r="K943" s="67" t="s">
        <v>13220</v>
      </c>
      <c r="L943" s="71"/>
      <c r="M943" s="72">
        <v>4866.0439453125</v>
      </c>
      <c r="N943" s="72">
        <v>4635.25927734375</v>
      </c>
      <c r="O943" s="73"/>
      <c r="P943" s="74"/>
      <c r="Q943" s="74"/>
      <c r="R943" s="98"/>
      <c r="S943" s="48">
        <v>0</v>
      </c>
      <c r="T943" s="48">
        <v>1</v>
      </c>
      <c r="U943" s="98"/>
      <c r="V943" s="50"/>
      <c r="W943" s="50"/>
      <c r="X943" s="50"/>
      <c r="Y943" s="50"/>
      <c r="Z943" s="49"/>
      <c r="AA943" s="69">
        <v>943</v>
      </c>
      <c r="AB9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43" s="70"/>
      <c r="AD943" s="86">
        <v>1966</v>
      </c>
      <c r="AE943" s="86">
        <v>683</v>
      </c>
      <c r="AF943" s="86">
        <v>25187</v>
      </c>
      <c r="AG943" s="86">
        <v>37870</v>
      </c>
      <c r="AH943" s="86"/>
      <c r="AI943" s="86" t="s">
        <v>7640</v>
      </c>
      <c r="AJ943" s="86" t="s">
        <v>8505</v>
      </c>
      <c r="AK943" s="93" t="s">
        <v>8761</v>
      </c>
      <c r="AL943" s="86"/>
      <c r="AM943" s="89">
        <v>40977.21471064815</v>
      </c>
      <c r="AN943" s="86" t="s">
        <v>10559</v>
      </c>
      <c r="AO943" s="93" t="s">
        <v>11500</v>
      </c>
      <c r="AP943" s="86" t="s">
        <v>66</v>
      </c>
      <c r="AQ943" s="48">
        <v>0</v>
      </c>
      <c r="AR943" s="49">
        <v>0</v>
      </c>
      <c r="AS943" s="48">
        <v>0</v>
      </c>
      <c r="AT943" s="49">
        <v>0</v>
      </c>
      <c r="AU943" s="48">
        <v>0</v>
      </c>
      <c r="AV943" s="49">
        <v>0</v>
      </c>
      <c r="AW943" s="48">
        <v>29</v>
      </c>
      <c r="AX943" s="49">
        <v>100</v>
      </c>
      <c r="AY943" s="48">
        <v>29</v>
      </c>
      <c r="AZ943" s="2"/>
      <c r="BA943" s="3"/>
      <c r="BB943" s="3"/>
      <c r="BC943" s="3"/>
      <c r="BD943" s="3"/>
    </row>
    <row r="944" spans="1:56" x14ac:dyDescent="0.25">
      <c r="A944" s="62" t="s">
        <v>750</v>
      </c>
      <c r="B944" s="63"/>
      <c r="C944" s="63"/>
      <c r="D944" s="64"/>
      <c r="E944" s="66"/>
      <c r="F944" s="109" t="s">
        <v>9833</v>
      </c>
      <c r="G944" s="63"/>
      <c r="H944" s="67"/>
      <c r="I944" s="68"/>
      <c r="J944" s="68"/>
      <c r="K944" s="67" t="s">
        <v>13221</v>
      </c>
      <c r="L944" s="71"/>
      <c r="M944" s="72">
        <v>6072.3134765625</v>
      </c>
      <c r="N944" s="72">
        <v>4966.94873046875</v>
      </c>
      <c r="O944" s="73"/>
      <c r="P944" s="74"/>
      <c r="Q944" s="74"/>
      <c r="R944" s="98"/>
      <c r="S944" s="48">
        <v>0</v>
      </c>
      <c r="T944" s="48">
        <v>3</v>
      </c>
      <c r="U944" s="98"/>
      <c r="V944" s="50"/>
      <c r="W944" s="50"/>
      <c r="X944" s="50"/>
      <c r="Y944" s="50"/>
      <c r="Z944" s="49"/>
      <c r="AA944" s="69">
        <v>944</v>
      </c>
      <c r="AB9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44" s="70"/>
      <c r="AD944" s="86">
        <v>37</v>
      </c>
      <c r="AE944" s="86">
        <v>11</v>
      </c>
      <c r="AF944" s="86">
        <v>234</v>
      </c>
      <c r="AG944" s="86">
        <v>0</v>
      </c>
      <c r="AH944" s="86"/>
      <c r="AI944" s="86" t="s">
        <v>7641</v>
      </c>
      <c r="AJ944" s="86"/>
      <c r="AK944" s="86"/>
      <c r="AL944" s="86"/>
      <c r="AM944" s="89">
        <v>44081.325810185182</v>
      </c>
      <c r="AN944" s="86" t="s">
        <v>10559</v>
      </c>
      <c r="AO944" s="93" t="s">
        <v>11501</v>
      </c>
      <c r="AP944" s="86" t="s">
        <v>66</v>
      </c>
      <c r="AQ944" s="48">
        <v>0</v>
      </c>
      <c r="AR944" s="49">
        <v>0</v>
      </c>
      <c r="AS944" s="48">
        <v>0</v>
      </c>
      <c r="AT944" s="49">
        <v>0</v>
      </c>
      <c r="AU944" s="48">
        <v>0</v>
      </c>
      <c r="AV944" s="49">
        <v>0</v>
      </c>
      <c r="AW944" s="48">
        <v>93</v>
      </c>
      <c r="AX944" s="49">
        <v>100</v>
      </c>
      <c r="AY944" s="48">
        <v>93</v>
      </c>
      <c r="AZ944" s="2"/>
      <c r="BA944" s="3"/>
      <c r="BB944" s="3"/>
      <c r="BC944" s="3"/>
      <c r="BD944" s="3"/>
    </row>
    <row r="945" spans="1:56" x14ac:dyDescent="0.25">
      <c r="A945" s="62" t="s">
        <v>1708</v>
      </c>
      <c r="B945" s="63"/>
      <c r="C945" s="63"/>
      <c r="D945" s="64"/>
      <c r="E945" s="66"/>
      <c r="F945" s="109" t="s">
        <v>9834</v>
      </c>
      <c r="G945" s="63"/>
      <c r="H945" s="67"/>
      <c r="I945" s="68"/>
      <c r="J945" s="68"/>
      <c r="K945" s="67" t="s">
        <v>13222</v>
      </c>
      <c r="L945" s="71"/>
      <c r="M945" s="72">
        <v>6379.13427734375</v>
      </c>
      <c r="N945" s="72">
        <v>6410.9091796875</v>
      </c>
      <c r="O945" s="73"/>
      <c r="P945" s="74"/>
      <c r="Q945" s="74"/>
      <c r="R945" s="98"/>
      <c r="S945" s="48">
        <v>1</v>
      </c>
      <c r="T945" s="48">
        <v>0</v>
      </c>
      <c r="U945" s="98"/>
      <c r="V945" s="50"/>
      <c r="W945" s="50"/>
      <c r="X945" s="50"/>
      <c r="Y945" s="50"/>
      <c r="Z945" s="49"/>
      <c r="AA945" s="69">
        <v>945</v>
      </c>
      <c r="AB9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45" s="70"/>
      <c r="AD945" s="86">
        <v>25</v>
      </c>
      <c r="AE945" s="86">
        <v>31</v>
      </c>
      <c r="AF945" s="86">
        <v>999</v>
      </c>
      <c r="AG945" s="86">
        <v>76</v>
      </c>
      <c r="AH945" s="86"/>
      <c r="AI945" s="86" t="s">
        <v>7642</v>
      </c>
      <c r="AJ945" s="86" t="s">
        <v>8506</v>
      </c>
      <c r="AK945" s="86"/>
      <c r="AL945" s="86"/>
      <c r="AM945" s="89">
        <v>41491.655127314814</v>
      </c>
      <c r="AN945" s="86" t="s">
        <v>10559</v>
      </c>
      <c r="AO945" s="93" t="s">
        <v>11502</v>
      </c>
      <c r="AP945" s="86" t="s">
        <v>65</v>
      </c>
      <c r="AQ945" s="48"/>
      <c r="AR945" s="49"/>
      <c r="AS945" s="48"/>
      <c r="AT945" s="49"/>
      <c r="AU945" s="48"/>
      <c r="AV945" s="49"/>
      <c r="AW945" s="48"/>
      <c r="AX945" s="49"/>
      <c r="AY945" s="48"/>
      <c r="AZ945" s="2"/>
      <c r="BA945" s="3"/>
      <c r="BB945" s="3"/>
      <c r="BC945" s="3"/>
      <c r="BD945" s="3"/>
    </row>
    <row r="946" spans="1:56" x14ac:dyDescent="0.25">
      <c r="A946" s="62" t="s">
        <v>1709</v>
      </c>
      <c r="B946" s="63"/>
      <c r="C946" s="63"/>
      <c r="D946" s="64"/>
      <c r="E946" s="66"/>
      <c r="F946" s="109" t="s">
        <v>9835</v>
      </c>
      <c r="G946" s="63"/>
      <c r="H946" s="67"/>
      <c r="I946" s="68"/>
      <c r="J946" s="68"/>
      <c r="K946" s="67" t="s">
        <v>13223</v>
      </c>
      <c r="L946" s="71"/>
      <c r="M946" s="72">
        <v>6565.6083984375</v>
      </c>
      <c r="N946" s="72">
        <v>6123.62158203125</v>
      </c>
      <c r="O946" s="73"/>
      <c r="P946" s="74"/>
      <c r="Q946" s="74"/>
      <c r="R946" s="98"/>
      <c r="S946" s="48">
        <v>1</v>
      </c>
      <c r="T946" s="48">
        <v>0</v>
      </c>
      <c r="U946" s="98"/>
      <c r="V946" s="50"/>
      <c r="W946" s="50"/>
      <c r="X946" s="50"/>
      <c r="Y946" s="50"/>
      <c r="Z946" s="49"/>
      <c r="AA946" s="69">
        <v>946</v>
      </c>
      <c r="AB9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46" s="70"/>
      <c r="AD946" s="86">
        <v>365</v>
      </c>
      <c r="AE946" s="86">
        <v>2367</v>
      </c>
      <c r="AF946" s="86">
        <v>211</v>
      </c>
      <c r="AG946" s="86">
        <v>3133</v>
      </c>
      <c r="AH946" s="86"/>
      <c r="AI946" s="86" t="s">
        <v>7643</v>
      </c>
      <c r="AJ946" s="86" t="s">
        <v>8218</v>
      </c>
      <c r="AK946" s="86"/>
      <c r="AL946" s="86"/>
      <c r="AM946" s="89">
        <v>44002.405300925922</v>
      </c>
      <c r="AN946" s="86" t="s">
        <v>10559</v>
      </c>
      <c r="AO946" s="93" t="s">
        <v>11503</v>
      </c>
      <c r="AP946" s="86" t="s">
        <v>65</v>
      </c>
      <c r="AQ946" s="48"/>
      <c r="AR946" s="49"/>
      <c r="AS946" s="48"/>
      <c r="AT946" s="49"/>
      <c r="AU946" s="48"/>
      <c r="AV946" s="49"/>
      <c r="AW946" s="48"/>
      <c r="AX946" s="49"/>
      <c r="AY946" s="48"/>
      <c r="AZ946" s="2"/>
      <c r="BA946" s="3"/>
      <c r="BB946" s="3"/>
      <c r="BC946" s="3"/>
      <c r="BD946" s="3"/>
    </row>
    <row r="947" spans="1:56" x14ac:dyDescent="0.25">
      <c r="A947" s="62" t="s">
        <v>751</v>
      </c>
      <c r="B947" s="63"/>
      <c r="C947" s="63"/>
      <c r="D947" s="64"/>
      <c r="E947" s="66"/>
      <c r="F947" s="109" t="s">
        <v>8949</v>
      </c>
      <c r="G947" s="63"/>
      <c r="H947" s="67"/>
      <c r="I947" s="68"/>
      <c r="J947" s="68"/>
      <c r="K947" s="67" t="s">
        <v>13224</v>
      </c>
      <c r="L947" s="71"/>
      <c r="M947" s="72">
        <v>3487.57666015625</v>
      </c>
      <c r="N947" s="72">
        <v>5412.404296875</v>
      </c>
      <c r="O947" s="73"/>
      <c r="P947" s="74"/>
      <c r="Q947" s="74"/>
      <c r="R947" s="98"/>
      <c r="S947" s="48">
        <v>0</v>
      </c>
      <c r="T947" s="48">
        <v>5</v>
      </c>
      <c r="U947" s="98"/>
      <c r="V947" s="50"/>
      <c r="W947" s="50"/>
      <c r="X947" s="50"/>
      <c r="Y947" s="50"/>
      <c r="Z947" s="49"/>
      <c r="AA947" s="69">
        <v>947</v>
      </c>
      <c r="AB9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47" s="70"/>
      <c r="AD947" s="86">
        <v>7</v>
      </c>
      <c r="AE947" s="86">
        <v>2</v>
      </c>
      <c r="AF947" s="86">
        <v>275</v>
      </c>
      <c r="AG947" s="86">
        <v>2</v>
      </c>
      <c r="AH947" s="86"/>
      <c r="AI947" s="86"/>
      <c r="AJ947" s="86"/>
      <c r="AK947" s="86"/>
      <c r="AL947" s="86"/>
      <c r="AM947" s="89">
        <v>44032.208807870367</v>
      </c>
      <c r="AN947" s="86" t="s">
        <v>10559</v>
      </c>
      <c r="AO947" s="93" t="s">
        <v>11504</v>
      </c>
      <c r="AP947" s="86" t="s">
        <v>66</v>
      </c>
      <c r="AQ947" s="48">
        <v>0</v>
      </c>
      <c r="AR947" s="49">
        <v>0</v>
      </c>
      <c r="AS947" s="48">
        <v>0</v>
      </c>
      <c r="AT947" s="49">
        <v>0</v>
      </c>
      <c r="AU947" s="48">
        <v>0</v>
      </c>
      <c r="AV947" s="49">
        <v>0</v>
      </c>
      <c r="AW947" s="48">
        <v>10</v>
      </c>
      <c r="AX947" s="49">
        <v>100</v>
      </c>
      <c r="AY947" s="48">
        <v>10</v>
      </c>
      <c r="AZ947" s="2"/>
      <c r="BA947" s="3"/>
      <c r="BB947" s="3"/>
      <c r="BC947" s="3"/>
      <c r="BD947" s="3"/>
    </row>
    <row r="948" spans="1:56" x14ac:dyDescent="0.25">
      <c r="A948" s="62" t="s">
        <v>1710</v>
      </c>
      <c r="B948" s="63"/>
      <c r="C948" s="63"/>
      <c r="D948" s="64"/>
      <c r="E948" s="66"/>
      <c r="F948" s="109" t="s">
        <v>9836</v>
      </c>
      <c r="G948" s="63"/>
      <c r="H948" s="67"/>
      <c r="I948" s="68"/>
      <c r="J948" s="68"/>
      <c r="K948" s="67" t="s">
        <v>13225</v>
      </c>
      <c r="L948" s="71"/>
      <c r="M948" s="72">
        <v>2472.258544921875</v>
      </c>
      <c r="N948" s="72">
        <v>5417.919921875</v>
      </c>
      <c r="O948" s="73"/>
      <c r="P948" s="74"/>
      <c r="Q948" s="74"/>
      <c r="R948" s="98"/>
      <c r="S948" s="48">
        <v>3</v>
      </c>
      <c r="T948" s="48">
        <v>0</v>
      </c>
      <c r="U948" s="98"/>
      <c r="V948" s="50"/>
      <c r="W948" s="50"/>
      <c r="X948" s="50"/>
      <c r="Y948" s="50"/>
      <c r="Z948" s="49"/>
      <c r="AA948" s="69">
        <v>948</v>
      </c>
      <c r="AB9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48" s="70"/>
      <c r="AD948" s="86">
        <v>120</v>
      </c>
      <c r="AE948" s="86">
        <v>58</v>
      </c>
      <c r="AF948" s="86">
        <v>547</v>
      </c>
      <c r="AG948" s="86">
        <v>604</v>
      </c>
      <c r="AH948" s="86"/>
      <c r="AI948" s="86"/>
      <c r="AJ948" s="86" t="s">
        <v>8205</v>
      </c>
      <c r="AK948" s="86"/>
      <c r="AL948" s="86"/>
      <c r="AM948" s="89">
        <v>40501.009432870371</v>
      </c>
      <c r="AN948" s="86" t="s">
        <v>10559</v>
      </c>
      <c r="AO948" s="93" t="s">
        <v>11505</v>
      </c>
      <c r="AP948" s="86" t="s">
        <v>65</v>
      </c>
      <c r="AQ948" s="48"/>
      <c r="AR948" s="49"/>
      <c r="AS948" s="48"/>
      <c r="AT948" s="49"/>
      <c r="AU948" s="48"/>
      <c r="AV948" s="49"/>
      <c r="AW948" s="48"/>
      <c r="AX948" s="49"/>
      <c r="AY948" s="48"/>
      <c r="AZ948" s="2"/>
      <c r="BA948" s="3"/>
      <c r="BB948" s="3"/>
      <c r="BC948" s="3"/>
      <c r="BD948" s="3"/>
    </row>
    <row r="949" spans="1:56" x14ac:dyDescent="0.25">
      <c r="A949" s="62" t="s">
        <v>752</v>
      </c>
      <c r="B949" s="63"/>
      <c r="C949" s="63"/>
      <c r="D949" s="64"/>
      <c r="E949" s="66"/>
      <c r="F949" s="109" t="s">
        <v>9837</v>
      </c>
      <c r="G949" s="63"/>
      <c r="H949" s="67"/>
      <c r="I949" s="68"/>
      <c r="J949" s="68"/>
      <c r="K949" s="67" t="s">
        <v>13226</v>
      </c>
      <c r="L949" s="71"/>
      <c r="M949" s="72">
        <v>5743.86279296875</v>
      </c>
      <c r="N949" s="72">
        <v>5572.0625</v>
      </c>
      <c r="O949" s="73"/>
      <c r="P949" s="74"/>
      <c r="Q949" s="74"/>
      <c r="R949" s="98"/>
      <c r="S949" s="48">
        <v>0</v>
      </c>
      <c r="T949" s="48">
        <v>1</v>
      </c>
      <c r="U949" s="98"/>
      <c r="V949" s="50"/>
      <c r="W949" s="50"/>
      <c r="X949" s="50"/>
      <c r="Y949" s="50"/>
      <c r="Z949" s="49"/>
      <c r="AA949" s="69">
        <v>949</v>
      </c>
      <c r="AB9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49" s="70"/>
      <c r="AD949" s="86">
        <v>1457</v>
      </c>
      <c r="AE949" s="86">
        <v>385</v>
      </c>
      <c r="AF949" s="86">
        <v>29177</v>
      </c>
      <c r="AG949" s="86">
        <v>54116</v>
      </c>
      <c r="AH949" s="86"/>
      <c r="AI949" s="86" t="s">
        <v>7644</v>
      </c>
      <c r="AJ949" s="86" t="s">
        <v>8329</v>
      </c>
      <c r="AK949" s="86"/>
      <c r="AL949" s="86"/>
      <c r="AM949" s="89">
        <v>43789.519791666666</v>
      </c>
      <c r="AN949" s="86" t="s">
        <v>10559</v>
      </c>
      <c r="AO949" s="93" t="s">
        <v>11506</v>
      </c>
      <c r="AP949" s="86" t="s">
        <v>66</v>
      </c>
      <c r="AQ949" s="48">
        <v>0</v>
      </c>
      <c r="AR949" s="49">
        <v>0</v>
      </c>
      <c r="AS949" s="48">
        <v>0</v>
      </c>
      <c r="AT949" s="49">
        <v>0</v>
      </c>
      <c r="AU949" s="48">
        <v>0</v>
      </c>
      <c r="AV949" s="49">
        <v>0</v>
      </c>
      <c r="AW949" s="48">
        <v>140</v>
      </c>
      <c r="AX949" s="49">
        <v>100</v>
      </c>
      <c r="AY949" s="48">
        <v>140</v>
      </c>
      <c r="AZ949" s="2"/>
      <c r="BA949" s="3"/>
      <c r="BB949" s="3"/>
      <c r="BC949" s="3"/>
      <c r="BD949" s="3"/>
    </row>
    <row r="950" spans="1:56" x14ac:dyDescent="0.25">
      <c r="A950" s="62" t="s">
        <v>753</v>
      </c>
      <c r="B950" s="63"/>
      <c r="C950" s="63"/>
      <c r="D950" s="64"/>
      <c r="E950" s="66"/>
      <c r="F950" s="109" t="s">
        <v>9838</v>
      </c>
      <c r="G950" s="63"/>
      <c r="H950" s="67"/>
      <c r="I950" s="68"/>
      <c r="J950" s="68"/>
      <c r="K950" s="67" t="s">
        <v>13227</v>
      </c>
      <c r="L950" s="71"/>
      <c r="M950" s="72">
        <v>5569.19970703125</v>
      </c>
      <c r="N950" s="72">
        <v>5034.9658203125</v>
      </c>
      <c r="O950" s="73"/>
      <c r="P950" s="74"/>
      <c r="Q950" s="74"/>
      <c r="R950" s="98"/>
      <c r="S950" s="48">
        <v>0</v>
      </c>
      <c r="T950" s="48">
        <v>1</v>
      </c>
      <c r="U950" s="98"/>
      <c r="V950" s="50"/>
      <c r="W950" s="50"/>
      <c r="X950" s="50"/>
      <c r="Y950" s="50"/>
      <c r="Z950" s="49"/>
      <c r="AA950" s="69">
        <v>950</v>
      </c>
      <c r="AB9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50" s="70"/>
      <c r="AD950" s="86">
        <v>866</v>
      </c>
      <c r="AE950" s="86">
        <v>3032</v>
      </c>
      <c r="AF950" s="86">
        <v>9976</v>
      </c>
      <c r="AG950" s="86">
        <v>9499</v>
      </c>
      <c r="AH950" s="86"/>
      <c r="AI950" s="86" t="s">
        <v>7645</v>
      </c>
      <c r="AJ950" s="86"/>
      <c r="AK950" s="86"/>
      <c r="AL950" s="86"/>
      <c r="AM950" s="89">
        <v>44050.351226851853</v>
      </c>
      <c r="AN950" s="86" t="s">
        <v>10559</v>
      </c>
      <c r="AO950" s="93" t="s">
        <v>11507</v>
      </c>
      <c r="AP950" s="86" t="s">
        <v>66</v>
      </c>
      <c r="AQ950" s="48">
        <v>0</v>
      </c>
      <c r="AR950" s="49">
        <v>0</v>
      </c>
      <c r="AS950" s="48">
        <v>0</v>
      </c>
      <c r="AT950" s="49">
        <v>0</v>
      </c>
      <c r="AU950" s="48">
        <v>0</v>
      </c>
      <c r="AV950" s="49">
        <v>0</v>
      </c>
      <c r="AW950" s="48">
        <v>23</v>
      </c>
      <c r="AX950" s="49">
        <v>100</v>
      </c>
      <c r="AY950" s="48">
        <v>23</v>
      </c>
      <c r="AZ950" s="2"/>
      <c r="BA950" s="3"/>
      <c r="BB950" s="3"/>
      <c r="BC950" s="3"/>
      <c r="BD950" s="3"/>
    </row>
    <row r="951" spans="1:56" x14ac:dyDescent="0.25">
      <c r="A951" s="62" t="s">
        <v>1711</v>
      </c>
      <c r="B951" s="63"/>
      <c r="C951" s="63"/>
      <c r="D951" s="64"/>
      <c r="E951" s="66"/>
      <c r="F951" s="109" t="s">
        <v>9839</v>
      </c>
      <c r="G951" s="63"/>
      <c r="H951" s="67"/>
      <c r="I951" s="68"/>
      <c r="J951" s="68"/>
      <c r="K951" s="67" t="s">
        <v>13228</v>
      </c>
      <c r="L951" s="71"/>
      <c r="M951" s="72">
        <v>5614.4208984375</v>
      </c>
      <c r="N951" s="72">
        <v>5057.92236328125</v>
      </c>
      <c r="O951" s="73"/>
      <c r="P951" s="74"/>
      <c r="Q951" s="74"/>
      <c r="R951" s="98"/>
      <c r="S951" s="48">
        <v>1</v>
      </c>
      <c r="T951" s="48">
        <v>0</v>
      </c>
      <c r="U951" s="98"/>
      <c r="V951" s="50"/>
      <c r="W951" s="50"/>
      <c r="X951" s="50"/>
      <c r="Y951" s="50"/>
      <c r="Z951" s="49"/>
      <c r="AA951" s="69">
        <v>951</v>
      </c>
      <c r="AB9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51" s="70"/>
      <c r="AD951" s="86">
        <v>360</v>
      </c>
      <c r="AE951" s="86">
        <v>292</v>
      </c>
      <c r="AF951" s="86">
        <v>2502</v>
      </c>
      <c r="AG951" s="86">
        <v>2072</v>
      </c>
      <c r="AH951" s="86"/>
      <c r="AI951" s="86" t="s">
        <v>7646</v>
      </c>
      <c r="AJ951" s="86" t="s">
        <v>8448</v>
      </c>
      <c r="AK951" s="86"/>
      <c r="AL951" s="86"/>
      <c r="AM951" s="89">
        <v>43856.175497685188</v>
      </c>
      <c r="AN951" s="86" t="s">
        <v>10559</v>
      </c>
      <c r="AO951" s="93" t="s">
        <v>11508</v>
      </c>
      <c r="AP951" s="86" t="s">
        <v>65</v>
      </c>
      <c r="AQ951" s="48"/>
      <c r="AR951" s="49"/>
      <c r="AS951" s="48"/>
      <c r="AT951" s="49"/>
      <c r="AU951" s="48"/>
      <c r="AV951" s="49"/>
      <c r="AW951" s="48"/>
      <c r="AX951" s="49"/>
      <c r="AY951" s="48"/>
      <c r="AZ951" s="2"/>
      <c r="BA951" s="3"/>
      <c r="BB951" s="3"/>
      <c r="BC951" s="3"/>
      <c r="BD951" s="3"/>
    </row>
    <row r="952" spans="1:56" x14ac:dyDescent="0.25">
      <c r="A952" s="62" t="s">
        <v>754</v>
      </c>
      <c r="B952" s="63"/>
      <c r="C952" s="63"/>
      <c r="D952" s="64"/>
      <c r="E952" s="66"/>
      <c r="F952" s="109" t="s">
        <v>9840</v>
      </c>
      <c r="G952" s="63"/>
      <c r="H952" s="67"/>
      <c r="I952" s="68"/>
      <c r="J952" s="68"/>
      <c r="K952" s="67" t="s">
        <v>13229</v>
      </c>
      <c r="L952" s="71"/>
      <c r="M952" s="72">
        <v>5063.94091796875</v>
      </c>
      <c r="N952" s="72">
        <v>5674.86328125</v>
      </c>
      <c r="O952" s="73"/>
      <c r="P952" s="74"/>
      <c r="Q952" s="74"/>
      <c r="R952" s="98"/>
      <c r="S952" s="48">
        <v>0</v>
      </c>
      <c r="T952" s="48">
        <v>1</v>
      </c>
      <c r="U952" s="98"/>
      <c r="V952" s="50"/>
      <c r="W952" s="50"/>
      <c r="X952" s="50"/>
      <c r="Y952" s="50"/>
      <c r="Z952" s="49"/>
      <c r="AA952" s="69">
        <v>952</v>
      </c>
      <c r="AB9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52" s="70"/>
      <c r="AD952" s="86">
        <v>288</v>
      </c>
      <c r="AE952" s="86">
        <v>132</v>
      </c>
      <c r="AF952" s="86">
        <v>2008</v>
      </c>
      <c r="AG952" s="86">
        <v>3894</v>
      </c>
      <c r="AH952" s="86"/>
      <c r="AI952" s="86" t="s">
        <v>7647</v>
      </c>
      <c r="AJ952" s="86"/>
      <c r="AK952" s="86"/>
      <c r="AL952" s="86"/>
      <c r="AM952" s="89">
        <v>44046.205370370371</v>
      </c>
      <c r="AN952" s="86" t="s">
        <v>10559</v>
      </c>
      <c r="AO952" s="93" t="s">
        <v>11509</v>
      </c>
      <c r="AP952" s="86" t="s">
        <v>66</v>
      </c>
      <c r="AQ952" s="48">
        <v>0</v>
      </c>
      <c r="AR952" s="49">
        <v>0</v>
      </c>
      <c r="AS952" s="48">
        <v>0</v>
      </c>
      <c r="AT952" s="49">
        <v>0</v>
      </c>
      <c r="AU952" s="48">
        <v>0</v>
      </c>
      <c r="AV952" s="49">
        <v>0</v>
      </c>
      <c r="AW952" s="48">
        <v>81</v>
      </c>
      <c r="AX952" s="49">
        <v>100</v>
      </c>
      <c r="AY952" s="48">
        <v>81</v>
      </c>
      <c r="AZ952" s="2"/>
      <c r="BA952" s="3"/>
      <c r="BB952" s="3"/>
      <c r="BC952" s="3"/>
      <c r="BD952" s="3"/>
    </row>
    <row r="953" spans="1:56" x14ac:dyDescent="0.25">
      <c r="A953" s="62" t="s">
        <v>755</v>
      </c>
      <c r="B953" s="63"/>
      <c r="C953" s="63"/>
      <c r="D953" s="64"/>
      <c r="E953" s="66"/>
      <c r="F953" s="109" t="s">
        <v>9841</v>
      </c>
      <c r="G953" s="63"/>
      <c r="H953" s="67"/>
      <c r="I953" s="68"/>
      <c r="J953" s="68"/>
      <c r="K953" s="67" t="s">
        <v>13230</v>
      </c>
      <c r="L953" s="71"/>
      <c r="M953" s="72">
        <v>5027.39306640625</v>
      </c>
      <c r="N953" s="72">
        <v>4654.79052734375</v>
      </c>
      <c r="O953" s="73"/>
      <c r="P953" s="74"/>
      <c r="Q953" s="74"/>
      <c r="R953" s="98"/>
      <c r="S953" s="48">
        <v>0</v>
      </c>
      <c r="T953" s="48">
        <v>1</v>
      </c>
      <c r="U953" s="98"/>
      <c r="V953" s="50"/>
      <c r="W953" s="50"/>
      <c r="X953" s="50"/>
      <c r="Y953" s="50"/>
      <c r="Z953" s="49"/>
      <c r="AA953" s="69">
        <v>953</v>
      </c>
      <c r="AB9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53" s="70"/>
      <c r="AD953" s="86">
        <v>813</v>
      </c>
      <c r="AE953" s="86">
        <v>373</v>
      </c>
      <c r="AF953" s="86">
        <v>9000</v>
      </c>
      <c r="AG953" s="86">
        <v>9775</v>
      </c>
      <c r="AH953" s="86"/>
      <c r="AI953" s="86" t="s">
        <v>7648</v>
      </c>
      <c r="AJ953" s="86" t="s">
        <v>8507</v>
      </c>
      <c r="AK953" s="86"/>
      <c r="AL953" s="86"/>
      <c r="AM953" s="89">
        <v>43943.372418981482</v>
      </c>
      <c r="AN953" s="86" t="s">
        <v>10559</v>
      </c>
      <c r="AO953" s="93" t="s">
        <v>11510</v>
      </c>
      <c r="AP953" s="86" t="s">
        <v>66</v>
      </c>
      <c r="AQ953" s="48">
        <v>0</v>
      </c>
      <c r="AR953" s="49">
        <v>0</v>
      </c>
      <c r="AS953" s="48">
        <v>0</v>
      </c>
      <c r="AT953" s="49">
        <v>0</v>
      </c>
      <c r="AU953" s="48">
        <v>0</v>
      </c>
      <c r="AV953" s="49">
        <v>0</v>
      </c>
      <c r="AW953" s="48">
        <v>37</v>
      </c>
      <c r="AX953" s="49">
        <v>100</v>
      </c>
      <c r="AY953" s="48">
        <v>37</v>
      </c>
      <c r="AZ953" s="2"/>
      <c r="BA953" s="3"/>
      <c r="BB953" s="3"/>
      <c r="BC953" s="3"/>
      <c r="BD953" s="3"/>
    </row>
    <row r="954" spans="1:56" x14ac:dyDescent="0.25">
      <c r="A954" s="62" t="s">
        <v>756</v>
      </c>
      <c r="B954" s="63"/>
      <c r="C954" s="63"/>
      <c r="D954" s="64"/>
      <c r="E954" s="66"/>
      <c r="F954" s="109" t="s">
        <v>9842</v>
      </c>
      <c r="G954" s="63"/>
      <c r="H954" s="67"/>
      <c r="I954" s="68"/>
      <c r="J954" s="68"/>
      <c r="K954" s="67" t="s">
        <v>13231</v>
      </c>
      <c r="L954" s="71"/>
      <c r="M954" s="72">
        <v>5291.37744140625</v>
      </c>
      <c r="N954" s="72">
        <v>1267.3763427734375</v>
      </c>
      <c r="O954" s="73"/>
      <c r="P954" s="74"/>
      <c r="Q954" s="74"/>
      <c r="R954" s="98"/>
      <c r="S954" s="48">
        <v>0</v>
      </c>
      <c r="T954" s="48">
        <v>1</v>
      </c>
      <c r="U954" s="98"/>
      <c r="V954" s="50"/>
      <c r="W954" s="50"/>
      <c r="X954" s="50"/>
      <c r="Y954" s="50"/>
      <c r="Z954" s="49"/>
      <c r="AA954" s="69">
        <v>954</v>
      </c>
      <c r="AB9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54" s="70"/>
      <c r="AD954" s="86">
        <v>99</v>
      </c>
      <c r="AE954" s="86">
        <v>28</v>
      </c>
      <c r="AF954" s="86">
        <v>415</v>
      </c>
      <c r="AG954" s="86">
        <v>339</v>
      </c>
      <c r="AH954" s="86"/>
      <c r="AI954" s="86" t="s">
        <v>7649</v>
      </c>
      <c r="AJ954" s="86" t="s">
        <v>8508</v>
      </c>
      <c r="AK954" s="86"/>
      <c r="AL954" s="86"/>
      <c r="AM954" s="89">
        <v>40261.630509259259</v>
      </c>
      <c r="AN954" s="86" t="s">
        <v>10559</v>
      </c>
      <c r="AO954" s="93" t="s">
        <v>11511</v>
      </c>
      <c r="AP954" s="86" t="s">
        <v>66</v>
      </c>
      <c r="AQ954" s="48">
        <v>0</v>
      </c>
      <c r="AR954" s="49">
        <v>0</v>
      </c>
      <c r="AS954" s="48">
        <v>0</v>
      </c>
      <c r="AT954" s="49">
        <v>0</v>
      </c>
      <c r="AU954" s="48">
        <v>0</v>
      </c>
      <c r="AV954" s="49">
        <v>0</v>
      </c>
      <c r="AW954" s="48">
        <v>29</v>
      </c>
      <c r="AX954" s="49">
        <v>100</v>
      </c>
      <c r="AY954" s="48">
        <v>29</v>
      </c>
      <c r="AZ954" s="2"/>
      <c r="BA954" s="3"/>
      <c r="BB954" s="3"/>
      <c r="BC954" s="3"/>
      <c r="BD954" s="3"/>
    </row>
    <row r="955" spans="1:56" x14ac:dyDescent="0.25">
      <c r="A955" s="62" t="s">
        <v>1712</v>
      </c>
      <c r="B955" s="63"/>
      <c r="C955" s="63"/>
      <c r="D955" s="64"/>
      <c r="E955" s="66"/>
      <c r="F955" s="109" t="s">
        <v>9843</v>
      </c>
      <c r="G955" s="63"/>
      <c r="H955" s="67"/>
      <c r="I955" s="68"/>
      <c r="J955" s="68"/>
      <c r="K955" s="67" t="s">
        <v>13232</v>
      </c>
      <c r="L955" s="71"/>
      <c r="M955" s="72">
        <v>4373.99462890625</v>
      </c>
      <c r="N955" s="72">
        <v>2075.130859375</v>
      </c>
      <c r="O955" s="73"/>
      <c r="P955" s="74"/>
      <c r="Q955" s="74"/>
      <c r="R955" s="98"/>
      <c r="S955" s="48">
        <v>2</v>
      </c>
      <c r="T955" s="48">
        <v>0</v>
      </c>
      <c r="U955" s="98"/>
      <c r="V955" s="50"/>
      <c r="W955" s="50"/>
      <c r="X955" s="50"/>
      <c r="Y955" s="50"/>
      <c r="Z955" s="49"/>
      <c r="AA955" s="69">
        <v>955</v>
      </c>
      <c r="AB9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55" s="70"/>
      <c r="AD955" s="86">
        <v>92</v>
      </c>
      <c r="AE955" s="86">
        <v>71</v>
      </c>
      <c r="AF955" s="86">
        <v>2096</v>
      </c>
      <c r="AG955" s="86">
        <v>2021</v>
      </c>
      <c r="AH955" s="86"/>
      <c r="AI955" s="86" t="s">
        <v>7650</v>
      </c>
      <c r="AJ955" s="86" t="s">
        <v>8204</v>
      </c>
      <c r="AK955" s="86"/>
      <c r="AL955" s="86"/>
      <c r="AM955" s="89">
        <v>41302.391793981478</v>
      </c>
      <c r="AN955" s="86" t="s">
        <v>10559</v>
      </c>
      <c r="AO955" s="93" t="s">
        <v>11512</v>
      </c>
      <c r="AP955" s="86" t="s">
        <v>65</v>
      </c>
      <c r="AQ955" s="48"/>
      <c r="AR955" s="49"/>
      <c r="AS955" s="48"/>
      <c r="AT955" s="49"/>
      <c r="AU955" s="48"/>
      <c r="AV955" s="49"/>
      <c r="AW955" s="48"/>
      <c r="AX955" s="49"/>
      <c r="AY955" s="48"/>
      <c r="AZ955" s="2"/>
      <c r="BA955" s="3"/>
      <c r="BB955" s="3"/>
      <c r="BC955" s="3"/>
      <c r="BD955" s="3"/>
    </row>
    <row r="956" spans="1:56" x14ac:dyDescent="0.25">
      <c r="A956" s="62" t="s">
        <v>757</v>
      </c>
      <c r="B956" s="63"/>
      <c r="C956" s="63"/>
      <c r="D956" s="64"/>
      <c r="E956" s="66"/>
      <c r="F956" s="109" t="s">
        <v>9844</v>
      </c>
      <c r="G956" s="63"/>
      <c r="H956" s="67"/>
      <c r="I956" s="68"/>
      <c r="J956" s="68"/>
      <c r="K956" s="67" t="s">
        <v>13233</v>
      </c>
      <c r="L956" s="71"/>
      <c r="M956" s="72">
        <v>6658.50244140625</v>
      </c>
      <c r="N956" s="72">
        <v>3145.487548828125</v>
      </c>
      <c r="O956" s="73"/>
      <c r="P956" s="74"/>
      <c r="Q956" s="74"/>
      <c r="R956" s="98"/>
      <c r="S956" s="48">
        <v>0</v>
      </c>
      <c r="T956" s="48">
        <v>4</v>
      </c>
      <c r="U956" s="98"/>
      <c r="V956" s="50"/>
      <c r="W956" s="50"/>
      <c r="X956" s="50"/>
      <c r="Y956" s="50"/>
      <c r="Z956" s="49"/>
      <c r="AA956" s="69">
        <v>956</v>
      </c>
      <c r="AB9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56" s="70"/>
      <c r="AD956" s="86">
        <v>521</v>
      </c>
      <c r="AE956" s="86">
        <v>763</v>
      </c>
      <c r="AF956" s="86">
        <v>15803</v>
      </c>
      <c r="AG956" s="86">
        <v>4578</v>
      </c>
      <c r="AH956" s="86"/>
      <c r="AI956" s="86" t="s">
        <v>7651</v>
      </c>
      <c r="AJ956" s="86" t="s">
        <v>8330</v>
      </c>
      <c r="AK956" s="86"/>
      <c r="AL956" s="86"/>
      <c r="AM956" s="89">
        <v>43512.237326388888</v>
      </c>
      <c r="AN956" s="86" t="s">
        <v>10559</v>
      </c>
      <c r="AO956" s="93" t="s">
        <v>11513</v>
      </c>
      <c r="AP956" s="86" t="s">
        <v>66</v>
      </c>
      <c r="AQ956" s="48">
        <v>0</v>
      </c>
      <c r="AR956" s="49">
        <v>0</v>
      </c>
      <c r="AS956" s="48">
        <v>0</v>
      </c>
      <c r="AT956" s="49">
        <v>0</v>
      </c>
      <c r="AU956" s="48">
        <v>0</v>
      </c>
      <c r="AV956" s="49">
        <v>0</v>
      </c>
      <c r="AW956" s="48">
        <v>213</v>
      </c>
      <c r="AX956" s="49">
        <v>100</v>
      </c>
      <c r="AY956" s="48">
        <v>213</v>
      </c>
      <c r="AZ956" s="2"/>
      <c r="BA956" s="3"/>
      <c r="BB956" s="3"/>
      <c r="BC956" s="3"/>
      <c r="BD956" s="3"/>
    </row>
    <row r="957" spans="1:56" x14ac:dyDescent="0.25">
      <c r="A957" s="62" t="s">
        <v>1713</v>
      </c>
      <c r="B957" s="63"/>
      <c r="C957" s="63"/>
      <c r="D957" s="64"/>
      <c r="E957" s="66"/>
      <c r="F957" s="109" t="s">
        <v>9845</v>
      </c>
      <c r="G957" s="63"/>
      <c r="H957" s="67"/>
      <c r="I957" s="68"/>
      <c r="J957" s="68"/>
      <c r="K957" s="67" t="s">
        <v>13234</v>
      </c>
      <c r="L957" s="71"/>
      <c r="M957" s="72">
        <v>7218.3212890625</v>
      </c>
      <c r="N957" s="72">
        <v>7554.583984375</v>
      </c>
      <c r="O957" s="73"/>
      <c r="P957" s="74"/>
      <c r="Q957" s="74"/>
      <c r="R957" s="98"/>
      <c r="S957" s="48">
        <v>1</v>
      </c>
      <c r="T957" s="48">
        <v>0</v>
      </c>
      <c r="U957" s="98"/>
      <c r="V957" s="50"/>
      <c r="W957" s="50"/>
      <c r="X957" s="50"/>
      <c r="Y957" s="50"/>
      <c r="Z957" s="49"/>
      <c r="AA957" s="69">
        <v>957</v>
      </c>
      <c r="AB9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57" s="70"/>
      <c r="AD957" s="86">
        <v>2050</v>
      </c>
      <c r="AE957" s="86">
        <v>914</v>
      </c>
      <c r="AF957" s="86">
        <v>22872</v>
      </c>
      <c r="AG957" s="86">
        <v>19157</v>
      </c>
      <c r="AH957" s="86"/>
      <c r="AI957" s="86"/>
      <c r="AJ957" s="86" t="s">
        <v>8509</v>
      </c>
      <c r="AK957" s="86"/>
      <c r="AL957" s="86"/>
      <c r="AM957" s="89">
        <v>43556.536689814813</v>
      </c>
      <c r="AN957" s="86" t="s">
        <v>10559</v>
      </c>
      <c r="AO957" s="93" t="s">
        <v>11514</v>
      </c>
      <c r="AP957" s="86" t="s">
        <v>65</v>
      </c>
      <c r="AQ957" s="48"/>
      <c r="AR957" s="49"/>
      <c r="AS957" s="48"/>
      <c r="AT957" s="49"/>
      <c r="AU957" s="48"/>
      <c r="AV957" s="49"/>
      <c r="AW957" s="48"/>
      <c r="AX957" s="49"/>
      <c r="AY957" s="48"/>
      <c r="AZ957" s="2"/>
      <c r="BA957" s="3"/>
      <c r="BB957" s="3"/>
      <c r="BC957" s="3"/>
      <c r="BD957" s="3"/>
    </row>
    <row r="958" spans="1:56" x14ac:dyDescent="0.25">
      <c r="A958" s="62" t="s">
        <v>758</v>
      </c>
      <c r="B958" s="63"/>
      <c r="C958" s="63"/>
      <c r="D958" s="64"/>
      <c r="E958" s="66"/>
      <c r="F958" s="109" t="s">
        <v>9846</v>
      </c>
      <c r="G958" s="63"/>
      <c r="H958" s="67"/>
      <c r="I958" s="68"/>
      <c r="J958" s="68"/>
      <c r="K958" s="67" t="s">
        <v>13235</v>
      </c>
      <c r="L958" s="71"/>
      <c r="M958" s="72">
        <v>5471.13134765625</v>
      </c>
      <c r="N958" s="72">
        <v>5771.6640625</v>
      </c>
      <c r="O958" s="73"/>
      <c r="P958" s="74"/>
      <c r="Q958" s="74"/>
      <c r="R958" s="98"/>
      <c r="S958" s="48">
        <v>0</v>
      </c>
      <c r="T958" s="48">
        <v>3</v>
      </c>
      <c r="U958" s="98"/>
      <c r="V958" s="50"/>
      <c r="W958" s="50"/>
      <c r="X958" s="50"/>
      <c r="Y958" s="50"/>
      <c r="Z958" s="49"/>
      <c r="AA958" s="69">
        <v>958</v>
      </c>
      <c r="AB9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58" s="70"/>
      <c r="AD958" s="86">
        <v>276</v>
      </c>
      <c r="AE958" s="86">
        <v>225</v>
      </c>
      <c r="AF958" s="86">
        <v>6836</v>
      </c>
      <c r="AG958" s="86">
        <v>6878</v>
      </c>
      <c r="AH958" s="86"/>
      <c r="AI958" s="86" t="s">
        <v>7652</v>
      </c>
      <c r="AJ958" s="86"/>
      <c r="AK958" s="86"/>
      <c r="AL958" s="86"/>
      <c r="AM958" s="89">
        <v>44040.370254629626</v>
      </c>
      <c r="AN958" s="86" t="s">
        <v>10559</v>
      </c>
      <c r="AO958" s="93" t="s">
        <v>11515</v>
      </c>
      <c r="AP958" s="86" t="s">
        <v>66</v>
      </c>
      <c r="AQ958" s="48">
        <v>0</v>
      </c>
      <c r="AR958" s="49">
        <v>0</v>
      </c>
      <c r="AS958" s="48">
        <v>0</v>
      </c>
      <c r="AT958" s="49">
        <v>0</v>
      </c>
      <c r="AU958" s="48">
        <v>0</v>
      </c>
      <c r="AV958" s="49">
        <v>0</v>
      </c>
      <c r="AW958" s="48">
        <v>15</v>
      </c>
      <c r="AX958" s="49">
        <v>100</v>
      </c>
      <c r="AY958" s="48">
        <v>15</v>
      </c>
      <c r="AZ958" s="2"/>
      <c r="BA958" s="3"/>
      <c r="BB958" s="3"/>
      <c r="BC958" s="3"/>
      <c r="BD958" s="3"/>
    </row>
    <row r="959" spans="1:56" x14ac:dyDescent="0.25">
      <c r="A959" s="62" t="s">
        <v>1714</v>
      </c>
      <c r="B959" s="63"/>
      <c r="C959" s="63"/>
      <c r="D959" s="64"/>
      <c r="E959" s="66"/>
      <c r="F959" s="109" t="s">
        <v>9847</v>
      </c>
      <c r="G959" s="63"/>
      <c r="H959" s="67"/>
      <c r="I959" s="68"/>
      <c r="J959" s="68"/>
      <c r="K959" s="67" t="s">
        <v>13236</v>
      </c>
      <c r="L959" s="71"/>
      <c r="M959" s="72">
        <v>6683.11767578125</v>
      </c>
      <c r="N959" s="72">
        <v>5838.27685546875</v>
      </c>
      <c r="O959" s="73"/>
      <c r="P959" s="74"/>
      <c r="Q959" s="74"/>
      <c r="R959" s="98"/>
      <c r="S959" s="48">
        <v>1</v>
      </c>
      <c r="T959" s="48">
        <v>0</v>
      </c>
      <c r="U959" s="98"/>
      <c r="V959" s="50"/>
      <c r="W959" s="50"/>
      <c r="X959" s="50"/>
      <c r="Y959" s="50"/>
      <c r="Z959" s="49"/>
      <c r="AA959" s="69">
        <v>959</v>
      </c>
      <c r="AB9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59" s="70"/>
      <c r="AD959" s="86">
        <v>163</v>
      </c>
      <c r="AE959" s="86">
        <v>4286516</v>
      </c>
      <c r="AF959" s="86">
        <v>18615</v>
      </c>
      <c r="AG959" s="86">
        <v>27611</v>
      </c>
      <c r="AH959" s="86"/>
      <c r="AI959" s="86" t="s">
        <v>7653</v>
      </c>
      <c r="AJ959" s="86" t="s">
        <v>8510</v>
      </c>
      <c r="AK959" s="86"/>
      <c r="AL959" s="86"/>
      <c r="AM959" s="89">
        <v>40282.777997685182</v>
      </c>
      <c r="AN959" s="86" t="s">
        <v>10559</v>
      </c>
      <c r="AO959" s="93" t="s">
        <v>11516</v>
      </c>
      <c r="AP959" s="86" t="s">
        <v>65</v>
      </c>
      <c r="AQ959" s="48"/>
      <c r="AR959" s="49"/>
      <c r="AS959" s="48"/>
      <c r="AT959" s="49"/>
      <c r="AU959" s="48"/>
      <c r="AV959" s="49"/>
      <c r="AW959" s="48"/>
      <c r="AX959" s="49"/>
      <c r="AY959" s="48"/>
      <c r="AZ959" s="2"/>
      <c r="BA959" s="3"/>
      <c r="BB959" s="3"/>
      <c r="BC959" s="3"/>
      <c r="BD959" s="3"/>
    </row>
    <row r="960" spans="1:56" x14ac:dyDescent="0.25">
      <c r="A960" s="62" t="s">
        <v>1715</v>
      </c>
      <c r="B960" s="63"/>
      <c r="C960" s="63"/>
      <c r="D960" s="64"/>
      <c r="E960" s="66"/>
      <c r="F960" s="109" t="s">
        <v>9848</v>
      </c>
      <c r="G960" s="63"/>
      <c r="H960" s="67"/>
      <c r="I960" s="68"/>
      <c r="J960" s="68"/>
      <c r="K960" s="67" t="s">
        <v>13237</v>
      </c>
      <c r="L960" s="71"/>
      <c r="M960" s="72">
        <v>5127.8974609375</v>
      </c>
      <c r="N960" s="72">
        <v>5042.5341796875</v>
      </c>
      <c r="O960" s="73"/>
      <c r="P960" s="74"/>
      <c r="Q960" s="74"/>
      <c r="R960" s="98"/>
      <c r="S960" s="48">
        <v>1</v>
      </c>
      <c r="T960" s="48">
        <v>0</v>
      </c>
      <c r="U960" s="98"/>
      <c r="V960" s="50"/>
      <c r="W960" s="50"/>
      <c r="X960" s="50"/>
      <c r="Y960" s="50"/>
      <c r="Z960" s="49"/>
      <c r="AA960" s="69">
        <v>960</v>
      </c>
      <c r="AB9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60" s="70"/>
      <c r="AD960" s="86">
        <v>208</v>
      </c>
      <c r="AE960" s="86">
        <v>165</v>
      </c>
      <c r="AF960" s="86">
        <v>573</v>
      </c>
      <c r="AG960" s="86">
        <v>1843</v>
      </c>
      <c r="AH960" s="86"/>
      <c r="AI960" s="86"/>
      <c r="AJ960" s="86" t="s">
        <v>8211</v>
      </c>
      <c r="AK960" s="86"/>
      <c r="AL960" s="86"/>
      <c r="AM960" s="89">
        <v>44070.82230324074</v>
      </c>
      <c r="AN960" s="86" t="s">
        <v>10559</v>
      </c>
      <c r="AO960" s="93" t="s">
        <v>11517</v>
      </c>
      <c r="AP960" s="86" t="s">
        <v>65</v>
      </c>
      <c r="AQ960" s="48"/>
      <c r="AR960" s="49"/>
      <c r="AS960" s="48"/>
      <c r="AT960" s="49"/>
      <c r="AU960" s="48"/>
      <c r="AV960" s="49"/>
      <c r="AW960" s="48"/>
      <c r="AX960" s="49"/>
      <c r="AY960" s="48"/>
      <c r="AZ960" s="2"/>
      <c r="BA960" s="3"/>
      <c r="BB960" s="3"/>
      <c r="BC960" s="3"/>
      <c r="BD960" s="3"/>
    </row>
    <row r="961" spans="1:56" x14ac:dyDescent="0.25">
      <c r="A961" s="62" t="s">
        <v>759</v>
      </c>
      <c r="B961" s="63"/>
      <c r="C961" s="63"/>
      <c r="D961" s="64"/>
      <c r="E961" s="66"/>
      <c r="F961" s="109" t="s">
        <v>9849</v>
      </c>
      <c r="G961" s="63"/>
      <c r="H961" s="67"/>
      <c r="I961" s="68"/>
      <c r="J961" s="68"/>
      <c r="K961" s="67" t="s">
        <v>13238</v>
      </c>
      <c r="L961" s="71"/>
      <c r="M961" s="72">
        <v>5274.78369140625</v>
      </c>
      <c r="N961" s="72">
        <v>4639.88134765625</v>
      </c>
      <c r="O961" s="73"/>
      <c r="P961" s="74"/>
      <c r="Q961" s="74"/>
      <c r="R961" s="98"/>
      <c r="S961" s="48">
        <v>0</v>
      </c>
      <c r="T961" s="48">
        <v>2</v>
      </c>
      <c r="U961" s="98"/>
      <c r="V961" s="50"/>
      <c r="W961" s="50"/>
      <c r="X961" s="50"/>
      <c r="Y961" s="50"/>
      <c r="Z961" s="49"/>
      <c r="AA961" s="69">
        <v>961</v>
      </c>
      <c r="AB9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61" s="70"/>
      <c r="AD961" s="86">
        <v>101</v>
      </c>
      <c r="AE961" s="86">
        <v>113</v>
      </c>
      <c r="AF961" s="86">
        <v>2151</v>
      </c>
      <c r="AG961" s="86">
        <v>123</v>
      </c>
      <c r="AH961" s="86"/>
      <c r="AI961" s="86"/>
      <c r="AJ961" s="86"/>
      <c r="AK961" s="86"/>
      <c r="AL961" s="86"/>
      <c r="AM961" s="89">
        <v>43959.231273148151</v>
      </c>
      <c r="AN961" s="86" t="s">
        <v>10559</v>
      </c>
      <c r="AO961" s="93" t="s">
        <v>11518</v>
      </c>
      <c r="AP961" s="86" t="s">
        <v>66</v>
      </c>
      <c r="AQ961" s="48">
        <v>0</v>
      </c>
      <c r="AR961" s="49">
        <v>0</v>
      </c>
      <c r="AS961" s="48">
        <v>0</v>
      </c>
      <c r="AT961" s="49">
        <v>0</v>
      </c>
      <c r="AU961" s="48">
        <v>0</v>
      </c>
      <c r="AV961" s="49">
        <v>0</v>
      </c>
      <c r="AW961" s="48">
        <v>63</v>
      </c>
      <c r="AX961" s="49">
        <v>100</v>
      </c>
      <c r="AY961" s="48">
        <v>63</v>
      </c>
      <c r="AZ961" s="2"/>
      <c r="BA961" s="3"/>
      <c r="BB961" s="3"/>
      <c r="BC961" s="3"/>
      <c r="BD961" s="3"/>
    </row>
    <row r="962" spans="1:56" x14ac:dyDescent="0.25">
      <c r="A962" s="62" t="s">
        <v>760</v>
      </c>
      <c r="B962" s="63"/>
      <c r="C962" s="63"/>
      <c r="D962" s="64"/>
      <c r="E962" s="66"/>
      <c r="F962" s="109" t="s">
        <v>9850</v>
      </c>
      <c r="G962" s="63"/>
      <c r="H962" s="67"/>
      <c r="I962" s="68"/>
      <c r="J962" s="68"/>
      <c r="K962" s="67" t="s">
        <v>13239</v>
      </c>
      <c r="L962" s="71"/>
      <c r="M962" s="72">
        <v>6031.0478515625</v>
      </c>
      <c r="N962" s="72">
        <v>4786.32568359375</v>
      </c>
      <c r="O962" s="73"/>
      <c r="P962" s="74"/>
      <c r="Q962" s="74"/>
      <c r="R962" s="98"/>
      <c r="S962" s="48">
        <v>0</v>
      </c>
      <c r="T962" s="48">
        <v>1</v>
      </c>
      <c r="U962" s="98"/>
      <c r="V962" s="50"/>
      <c r="W962" s="50"/>
      <c r="X962" s="50"/>
      <c r="Y962" s="50"/>
      <c r="Z962" s="49"/>
      <c r="AA962" s="69">
        <v>962</v>
      </c>
      <c r="AB9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62" s="70"/>
      <c r="AD962" s="86">
        <v>2421</v>
      </c>
      <c r="AE962" s="86">
        <v>160</v>
      </c>
      <c r="AF962" s="86">
        <v>5347</v>
      </c>
      <c r="AG962" s="86">
        <v>3819</v>
      </c>
      <c r="AH962" s="86"/>
      <c r="AI962" s="86" t="s">
        <v>7654</v>
      </c>
      <c r="AJ962" s="86" t="s">
        <v>8511</v>
      </c>
      <c r="AK962" s="86"/>
      <c r="AL962" s="86"/>
      <c r="AM962" s="89">
        <v>43903.63380787037</v>
      </c>
      <c r="AN962" s="86" t="s">
        <v>10559</v>
      </c>
      <c r="AO962" s="93" t="s">
        <v>11519</v>
      </c>
      <c r="AP962" s="86" t="s">
        <v>66</v>
      </c>
      <c r="AQ962" s="48">
        <v>0</v>
      </c>
      <c r="AR962" s="49">
        <v>0</v>
      </c>
      <c r="AS962" s="48">
        <v>0</v>
      </c>
      <c r="AT962" s="49">
        <v>0</v>
      </c>
      <c r="AU962" s="48">
        <v>0</v>
      </c>
      <c r="AV962" s="49">
        <v>0</v>
      </c>
      <c r="AW962" s="48">
        <v>21</v>
      </c>
      <c r="AX962" s="49">
        <v>100</v>
      </c>
      <c r="AY962" s="48">
        <v>21</v>
      </c>
      <c r="AZ962" s="2"/>
      <c r="BA962" s="3"/>
      <c r="BB962" s="3"/>
      <c r="BC962" s="3"/>
      <c r="BD962" s="3"/>
    </row>
    <row r="963" spans="1:56" x14ac:dyDescent="0.25">
      <c r="A963" s="62" t="s">
        <v>761</v>
      </c>
      <c r="B963" s="63"/>
      <c r="C963" s="63"/>
      <c r="D963" s="64"/>
      <c r="E963" s="66"/>
      <c r="F963" s="109" t="s">
        <v>9851</v>
      </c>
      <c r="G963" s="63"/>
      <c r="H963" s="67"/>
      <c r="I963" s="68"/>
      <c r="J963" s="68"/>
      <c r="K963" s="67" t="s">
        <v>13240</v>
      </c>
      <c r="L963" s="71"/>
      <c r="M963" s="72">
        <v>4958.9716796875</v>
      </c>
      <c r="N963" s="72">
        <v>4726.47802734375</v>
      </c>
      <c r="O963" s="73"/>
      <c r="P963" s="74"/>
      <c r="Q963" s="74"/>
      <c r="R963" s="98"/>
      <c r="S963" s="48">
        <v>0</v>
      </c>
      <c r="T963" s="48">
        <v>1</v>
      </c>
      <c r="U963" s="98"/>
      <c r="V963" s="50"/>
      <c r="W963" s="50"/>
      <c r="X963" s="50"/>
      <c r="Y963" s="50"/>
      <c r="Z963" s="49"/>
      <c r="AA963" s="69">
        <v>963</v>
      </c>
      <c r="AB9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63" s="70"/>
      <c r="AD963" s="86">
        <v>826</v>
      </c>
      <c r="AE963" s="86">
        <v>62</v>
      </c>
      <c r="AF963" s="86">
        <v>1243</v>
      </c>
      <c r="AG963" s="86">
        <v>4210</v>
      </c>
      <c r="AH963" s="86"/>
      <c r="AI963" s="86"/>
      <c r="AJ963" s="86" t="s">
        <v>8512</v>
      </c>
      <c r="AK963" s="86"/>
      <c r="AL963" s="86"/>
      <c r="AM963" s="89">
        <v>43431.669236111113</v>
      </c>
      <c r="AN963" s="86" t="s">
        <v>10559</v>
      </c>
      <c r="AO963" s="93" t="s">
        <v>11520</v>
      </c>
      <c r="AP963" s="86" t="s">
        <v>66</v>
      </c>
      <c r="AQ963" s="48">
        <v>0</v>
      </c>
      <c r="AR963" s="49">
        <v>0</v>
      </c>
      <c r="AS963" s="48">
        <v>0</v>
      </c>
      <c r="AT963" s="49">
        <v>0</v>
      </c>
      <c r="AU963" s="48">
        <v>0</v>
      </c>
      <c r="AV963" s="49">
        <v>0</v>
      </c>
      <c r="AW963" s="48">
        <v>21</v>
      </c>
      <c r="AX963" s="49">
        <v>100</v>
      </c>
      <c r="AY963" s="48">
        <v>21</v>
      </c>
      <c r="AZ963" s="2"/>
      <c r="BA963" s="3"/>
      <c r="BB963" s="3"/>
      <c r="BC963" s="3"/>
      <c r="BD963" s="3"/>
    </row>
    <row r="964" spans="1:56" x14ac:dyDescent="0.25">
      <c r="A964" s="62" t="s">
        <v>762</v>
      </c>
      <c r="B964" s="63"/>
      <c r="C964" s="63"/>
      <c r="D964" s="64"/>
      <c r="E964" s="66"/>
      <c r="F964" s="109" t="s">
        <v>9852</v>
      </c>
      <c r="G964" s="63"/>
      <c r="H964" s="67"/>
      <c r="I964" s="68"/>
      <c r="J964" s="68"/>
      <c r="K964" s="67" t="s">
        <v>13241</v>
      </c>
      <c r="L964" s="71"/>
      <c r="M964" s="72">
        <v>5356.4501953125</v>
      </c>
      <c r="N964" s="72">
        <v>5115.1767578125</v>
      </c>
      <c r="O964" s="73"/>
      <c r="P964" s="74"/>
      <c r="Q964" s="74"/>
      <c r="R964" s="98"/>
      <c r="S964" s="48">
        <v>0</v>
      </c>
      <c r="T964" s="48">
        <v>1</v>
      </c>
      <c r="U964" s="98"/>
      <c r="V964" s="50"/>
      <c r="W964" s="50"/>
      <c r="X964" s="50"/>
      <c r="Y964" s="50"/>
      <c r="Z964" s="49"/>
      <c r="AA964" s="69">
        <v>964</v>
      </c>
      <c r="AB9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64" s="70"/>
      <c r="AD964" s="86">
        <v>691</v>
      </c>
      <c r="AE964" s="86">
        <v>181</v>
      </c>
      <c r="AF964" s="86">
        <v>227</v>
      </c>
      <c r="AG964" s="86">
        <v>4703</v>
      </c>
      <c r="AH964" s="86"/>
      <c r="AI964" s="86" t="s">
        <v>6994</v>
      </c>
      <c r="AJ964" s="86" t="s">
        <v>8513</v>
      </c>
      <c r="AK964" s="86"/>
      <c r="AL964" s="86"/>
      <c r="AM964" s="89">
        <v>43629.203738425924</v>
      </c>
      <c r="AN964" s="86" t="s">
        <v>10559</v>
      </c>
      <c r="AO964" s="93" t="s">
        <v>11521</v>
      </c>
      <c r="AP964" s="86" t="s">
        <v>66</v>
      </c>
      <c r="AQ964" s="48">
        <v>0</v>
      </c>
      <c r="AR964" s="49">
        <v>0</v>
      </c>
      <c r="AS964" s="48">
        <v>0</v>
      </c>
      <c r="AT964" s="49">
        <v>0</v>
      </c>
      <c r="AU964" s="48">
        <v>0</v>
      </c>
      <c r="AV964" s="49">
        <v>0</v>
      </c>
      <c r="AW964" s="48">
        <v>26</v>
      </c>
      <c r="AX964" s="49">
        <v>100</v>
      </c>
      <c r="AY964" s="48">
        <v>26</v>
      </c>
      <c r="AZ964" s="2"/>
      <c r="BA964" s="3"/>
      <c r="BB964" s="3"/>
      <c r="BC964" s="3"/>
      <c r="BD964" s="3"/>
    </row>
    <row r="965" spans="1:56" x14ac:dyDescent="0.25">
      <c r="A965" s="62" t="s">
        <v>763</v>
      </c>
      <c r="B965" s="63"/>
      <c r="C965" s="63"/>
      <c r="D965" s="64"/>
      <c r="E965" s="66"/>
      <c r="F965" s="109" t="s">
        <v>8949</v>
      </c>
      <c r="G965" s="63"/>
      <c r="H965" s="67"/>
      <c r="I965" s="68"/>
      <c r="J965" s="68"/>
      <c r="K965" s="67" t="s">
        <v>13242</v>
      </c>
      <c r="L965" s="71"/>
      <c r="M965" s="72">
        <v>6165.2646484375</v>
      </c>
      <c r="N965" s="72">
        <v>7292.15625</v>
      </c>
      <c r="O965" s="73"/>
      <c r="P965" s="74"/>
      <c r="Q965" s="74"/>
      <c r="R965" s="98"/>
      <c r="S965" s="48">
        <v>0</v>
      </c>
      <c r="T965" s="48">
        <v>1</v>
      </c>
      <c r="U965" s="98"/>
      <c r="V965" s="50"/>
      <c r="W965" s="50"/>
      <c r="X965" s="50"/>
      <c r="Y965" s="50"/>
      <c r="Z965" s="49"/>
      <c r="AA965" s="69">
        <v>965</v>
      </c>
      <c r="AB9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65" s="70"/>
      <c r="AD965" s="86">
        <v>184</v>
      </c>
      <c r="AE965" s="86">
        <v>1</v>
      </c>
      <c r="AF965" s="86">
        <v>346</v>
      </c>
      <c r="AG965" s="86">
        <v>579</v>
      </c>
      <c r="AH965" s="86"/>
      <c r="AI965" s="86" t="s">
        <v>7655</v>
      </c>
      <c r="AJ965" s="86" t="s">
        <v>8204</v>
      </c>
      <c r="AK965" s="86"/>
      <c r="AL965" s="86"/>
      <c r="AM965" s="89">
        <v>43986.582013888888</v>
      </c>
      <c r="AN965" s="86" t="s">
        <v>10559</v>
      </c>
      <c r="AO965" s="93" t="s">
        <v>11522</v>
      </c>
      <c r="AP965" s="86" t="s">
        <v>66</v>
      </c>
      <c r="AQ965" s="48">
        <v>0</v>
      </c>
      <c r="AR965" s="49">
        <v>0</v>
      </c>
      <c r="AS965" s="48">
        <v>0</v>
      </c>
      <c r="AT965" s="49">
        <v>0</v>
      </c>
      <c r="AU965" s="48">
        <v>0</v>
      </c>
      <c r="AV965" s="49">
        <v>0</v>
      </c>
      <c r="AW965" s="48">
        <v>8</v>
      </c>
      <c r="AX965" s="49">
        <v>100</v>
      </c>
      <c r="AY965" s="48">
        <v>8</v>
      </c>
      <c r="AZ965" s="2"/>
      <c r="BA965" s="3"/>
      <c r="BB965" s="3"/>
      <c r="BC965" s="3"/>
      <c r="BD965" s="3"/>
    </row>
    <row r="966" spans="1:56" x14ac:dyDescent="0.25">
      <c r="A966" s="62" t="s">
        <v>764</v>
      </c>
      <c r="B966" s="63"/>
      <c r="C966" s="63"/>
      <c r="D966" s="64"/>
      <c r="E966" s="66"/>
      <c r="F966" s="109" t="s">
        <v>9853</v>
      </c>
      <c r="G966" s="63"/>
      <c r="H966" s="67"/>
      <c r="I966" s="68"/>
      <c r="J966" s="68"/>
      <c r="K966" s="67" t="s">
        <v>13243</v>
      </c>
      <c r="L966" s="71"/>
      <c r="M966" s="72">
        <v>3736.30419921875</v>
      </c>
      <c r="N966" s="72">
        <v>3716.00927734375</v>
      </c>
      <c r="O966" s="73"/>
      <c r="P966" s="74"/>
      <c r="Q966" s="74"/>
      <c r="R966" s="98"/>
      <c r="S966" s="48">
        <v>0</v>
      </c>
      <c r="T966" s="48">
        <v>1</v>
      </c>
      <c r="U966" s="98"/>
      <c r="V966" s="50"/>
      <c r="W966" s="50"/>
      <c r="X966" s="50"/>
      <c r="Y966" s="50"/>
      <c r="Z966" s="49"/>
      <c r="AA966" s="69">
        <v>966</v>
      </c>
      <c r="AB9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66" s="70"/>
      <c r="AD966" s="86">
        <v>41</v>
      </c>
      <c r="AE966" s="86">
        <v>10</v>
      </c>
      <c r="AF966" s="86">
        <v>585</v>
      </c>
      <c r="AG966" s="86">
        <v>793</v>
      </c>
      <c r="AH966" s="86"/>
      <c r="AI966" s="86" t="s">
        <v>7656</v>
      </c>
      <c r="AJ966" s="86"/>
      <c r="AK966" s="86"/>
      <c r="AL966" s="86"/>
      <c r="AM966" s="89">
        <v>44075.609814814816</v>
      </c>
      <c r="AN966" s="86" t="s">
        <v>10559</v>
      </c>
      <c r="AO966" s="93" t="s">
        <v>11523</v>
      </c>
      <c r="AP966" s="86" t="s">
        <v>66</v>
      </c>
      <c r="AQ966" s="48">
        <v>0</v>
      </c>
      <c r="AR966" s="49">
        <v>0</v>
      </c>
      <c r="AS966" s="48">
        <v>0</v>
      </c>
      <c r="AT966" s="49">
        <v>0</v>
      </c>
      <c r="AU966" s="48">
        <v>0</v>
      </c>
      <c r="AV966" s="49">
        <v>0</v>
      </c>
      <c r="AW966" s="48">
        <v>48</v>
      </c>
      <c r="AX966" s="49">
        <v>100</v>
      </c>
      <c r="AY966" s="48">
        <v>48</v>
      </c>
      <c r="AZ966" s="2"/>
      <c r="BA966" s="3"/>
      <c r="BB966" s="3"/>
      <c r="BC966" s="3"/>
      <c r="BD966" s="3"/>
    </row>
    <row r="967" spans="1:56" x14ac:dyDescent="0.25">
      <c r="A967" s="62" t="s">
        <v>765</v>
      </c>
      <c r="B967" s="63"/>
      <c r="C967" s="63"/>
      <c r="D967" s="64"/>
      <c r="E967" s="66"/>
      <c r="F967" s="109" t="s">
        <v>9854</v>
      </c>
      <c r="G967" s="63"/>
      <c r="H967" s="67"/>
      <c r="I967" s="68"/>
      <c r="J967" s="68"/>
      <c r="K967" s="67" t="s">
        <v>13244</v>
      </c>
      <c r="L967" s="71"/>
      <c r="M967" s="72">
        <v>5122.33642578125</v>
      </c>
      <c r="N967" s="72">
        <v>2409.381591796875</v>
      </c>
      <c r="O967" s="73"/>
      <c r="P967" s="74"/>
      <c r="Q967" s="74"/>
      <c r="R967" s="98"/>
      <c r="S967" s="48">
        <v>0</v>
      </c>
      <c r="T967" s="48">
        <v>1</v>
      </c>
      <c r="U967" s="98"/>
      <c r="V967" s="50"/>
      <c r="W967" s="50"/>
      <c r="X967" s="50"/>
      <c r="Y967" s="50"/>
      <c r="Z967" s="49"/>
      <c r="AA967" s="69">
        <v>967</v>
      </c>
      <c r="AB9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67" s="70"/>
      <c r="AD967" s="86">
        <v>690</v>
      </c>
      <c r="AE967" s="86">
        <v>252</v>
      </c>
      <c r="AF967" s="86">
        <v>884</v>
      </c>
      <c r="AG967" s="86">
        <v>3345</v>
      </c>
      <c r="AH967" s="86"/>
      <c r="AI967" s="86" t="s">
        <v>7657</v>
      </c>
      <c r="AJ967" s="86" t="s">
        <v>8248</v>
      </c>
      <c r="AK967" s="86"/>
      <c r="AL967" s="86"/>
      <c r="AM967" s="89">
        <v>40844.468587962961</v>
      </c>
      <c r="AN967" s="86" t="s">
        <v>10559</v>
      </c>
      <c r="AO967" s="93" t="s">
        <v>11524</v>
      </c>
      <c r="AP967" s="86" t="s">
        <v>66</v>
      </c>
      <c r="AQ967" s="48">
        <v>0</v>
      </c>
      <c r="AR967" s="49">
        <v>0</v>
      </c>
      <c r="AS967" s="48">
        <v>0</v>
      </c>
      <c r="AT967" s="49">
        <v>0</v>
      </c>
      <c r="AU967" s="48">
        <v>0</v>
      </c>
      <c r="AV967" s="49">
        <v>0</v>
      </c>
      <c r="AW967" s="48">
        <v>14</v>
      </c>
      <c r="AX967" s="49">
        <v>100</v>
      </c>
      <c r="AY967" s="48">
        <v>14</v>
      </c>
      <c r="AZ967" s="2"/>
      <c r="BA967" s="3"/>
      <c r="BB967" s="3"/>
      <c r="BC967" s="3"/>
      <c r="BD967" s="3"/>
    </row>
    <row r="968" spans="1:56" x14ac:dyDescent="0.25">
      <c r="A968" s="62" t="s">
        <v>766</v>
      </c>
      <c r="B968" s="63"/>
      <c r="C968" s="63"/>
      <c r="D968" s="64"/>
      <c r="E968" s="66"/>
      <c r="F968" s="109" t="s">
        <v>9855</v>
      </c>
      <c r="G968" s="63"/>
      <c r="H968" s="67"/>
      <c r="I968" s="68"/>
      <c r="J968" s="68"/>
      <c r="K968" s="67" t="s">
        <v>13245</v>
      </c>
      <c r="L968" s="71"/>
      <c r="M968" s="72">
        <v>4603.11767578125</v>
      </c>
      <c r="N968" s="72">
        <v>5335.46875</v>
      </c>
      <c r="O968" s="73"/>
      <c r="P968" s="74"/>
      <c r="Q968" s="74"/>
      <c r="R968" s="98"/>
      <c r="S968" s="48">
        <v>0</v>
      </c>
      <c r="T968" s="48">
        <v>2</v>
      </c>
      <c r="U968" s="98"/>
      <c r="V968" s="50"/>
      <c r="W968" s="50"/>
      <c r="X968" s="50"/>
      <c r="Y968" s="50"/>
      <c r="Z968" s="49"/>
      <c r="AA968" s="69">
        <v>968</v>
      </c>
      <c r="AB9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68" s="70"/>
      <c r="AD968" s="86">
        <v>203</v>
      </c>
      <c r="AE968" s="86">
        <v>631</v>
      </c>
      <c r="AF968" s="86">
        <v>23518</v>
      </c>
      <c r="AG968" s="86">
        <v>29222</v>
      </c>
      <c r="AH968" s="86"/>
      <c r="AI968" s="86" t="s">
        <v>7658</v>
      </c>
      <c r="AJ968" s="86" t="s">
        <v>8461</v>
      </c>
      <c r="AK968" s="86"/>
      <c r="AL968" s="86"/>
      <c r="AM968" s="89">
        <v>41630.550439814811</v>
      </c>
      <c r="AN968" s="86" t="s">
        <v>10559</v>
      </c>
      <c r="AO968" s="93" t="s">
        <v>11525</v>
      </c>
      <c r="AP968" s="86" t="s">
        <v>66</v>
      </c>
      <c r="AQ968" s="48">
        <v>0</v>
      </c>
      <c r="AR968" s="49">
        <v>0</v>
      </c>
      <c r="AS968" s="48">
        <v>0</v>
      </c>
      <c r="AT968" s="49">
        <v>0</v>
      </c>
      <c r="AU968" s="48">
        <v>0</v>
      </c>
      <c r="AV968" s="49">
        <v>0</v>
      </c>
      <c r="AW968" s="48">
        <v>114</v>
      </c>
      <c r="AX968" s="49">
        <v>100</v>
      </c>
      <c r="AY968" s="48">
        <v>114</v>
      </c>
      <c r="AZ968" s="2"/>
      <c r="BA968" s="3"/>
      <c r="BB968" s="3"/>
      <c r="BC968" s="3"/>
      <c r="BD968" s="3"/>
    </row>
    <row r="969" spans="1:56" x14ac:dyDescent="0.25">
      <c r="A969" s="62" t="s">
        <v>767</v>
      </c>
      <c r="B969" s="63"/>
      <c r="C969" s="63"/>
      <c r="D969" s="64"/>
      <c r="E969" s="66"/>
      <c r="F969" s="109" t="s">
        <v>8949</v>
      </c>
      <c r="G969" s="63"/>
      <c r="H969" s="67"/>
      <c r="I969" s="68"/>
      <c r="J969" s="68"/>
      <c r="K969" s="67" t="s">
        <v>13246</v>
      </c>
      <c r="L969" s="71"/>
      <c r="M969" s="72">
        <v>5530.04052734375</v>
      </c>
      <c r="N969" s="72">
        <v>5083.32470703125</v>
      </c>
      <c r="O969" s="73"/>
      <c r="P969" s="74"/>
      <c r="Q969" s="74"/>
      <c r="R969" s="98"/>
      <c r="S969" s="48">
        <v>0</v>
      </c>
      <c r="T969" s="48">
        <v>2</v>
      </c>
      <c r="U969" s="98"/>
      <c r="V969" s="50"/>
      <c r="W969" s="50"/>
      <c r="X969" s="50"/>
      <c r="Y969" s="50"/>
      <c r="Z969" s="49"/>
      <c r="AA969" s="69">
        <v>969</v>
      </c>
      <c r="AB9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69" s="70"/>
      <c r="AD969" s="86">
        <v>63</v>
      </c>
      <c r="AE969" s="86">
        <v>15</v>
      </c>
      <c r="AF969" s="86">
        <v>1043</v>
      </c>
      <c r="AG969" s="86">
        <v>635</v>
      </c>
      <c r="AH969" s="86"/>
      <c r="AI969" s="86"/>
      <c r="AJ969" s="86"/>
      <c r="AK969" s="86"/>
      <c r="AL969" s="86"/>
      <c r="AM969" s="89">
        <v>44058.653958333336</v>
      </c>
      <c r="AN969" s="86" t="s">
        <v>10559</v>
      </c>
      <c r="AO969" s="93" t="s">
        <v>11526</v>
      </c>
      <c r="AP969" s="86" t="s">
        <v>66</v>
      </c>
      <c r="AQ969" s="48">
        <v>0</v>
      </c>
      <c r="AR969" s="49">
        <v>0</v>
      </c>
      <c r="AS969" s="48">
        <v>0</v>
      </c>
      <c r="AT969" s="49">
        <v>0</v>
      </c>
      <c r="AU969" s="48">
        <v>0</v>
      </c>
      <c r="AV969" s="49">
        <v>0</v>
      </c>
      <c r="AW969" s="48">
        <v>86</v>
      </c>
      <c r="AX969" s="49">
        <v>100</v>
      </c>
      <c r="AY969" s="48">
        <v>86</v>
      </c>
      <c r="AZ969" s="2"/>
      <c r="BA969" s="3"/>
      <c r="BB969" s="3"/>
      <c r="BC969" s="3"/>
      <c r="BD969" s="3"/>
    </row>
    <row r="970" spans="1:56" x14ac:dyDescent="0.25">
      <c r="A970" s="62" t="s">
        <v>768</v>
      </c>
      <c r="B970" s="63"/>
      <c r="C970" s="63"/>
      <c r="D970" s="64"/>
      <c r="E970" s="66"/>
      <c r="F970" s="109" t="s">
        <v>9856</v>
      </c>
      <c r="G970" s="63"/>
      <c r="H970" s="67"/>
      <c r="I970" s="68"/>
      <c r="J970" s="68"/>
      <c r="K970" s="67" t="s">
        <v>13247</v>
      </c>
      <c r="L970" s="71"/>
      <c r="M970" s="72">
        <v>5430.248046875</v>
      </c>
      <c r="N970" s="72">
        <v>4341.22119140625</v>
      </c>
      <c r="O970" s="73"/>
      <c r="P970" s="74"/>
      <c r="Q970" s="74"/>
      <c r="R970" s="98"/>
      <c r="S970" s="48">
        <v>0</v>
      </c>
      <c r="T970" s="48">
        <v>1</v>
      </c>
      <c r="U970" s="98"/>
      <c r="V970" s="50"/>
      <c r="W970" s="50"/>
      <c r="X970" s="50"/>
      <c r="Y970" s="50"/>
      <c r="Z970" s="49"/>
      <c r="AA970" s="69">
        <v>970</v>
      </c>
      <c r="AB9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70" s="70"/>
      <c r="AD970" s="86">
        <v>175</v>
      </c>
      <c r="AE970" s="86">
        <v>51</v>
      </c>
      <c r="AF970" s="86">
        <v>208</v>
      </c>
      <c r="AG970" s="86">
        <v>580</v>
      </c>
      <c r="AH970" s="86"/>
      <c r="AI970" s="86" t="s">
        <v>7659</v>
      </c>
      <c r="AJ970" s="86" t="s">
        <v>8218</v>
      </c>
      <c r="AK970" s="86"/>
      <c r="AL970" s="86"/>
      <c r="AM970" s="89">
        <v>44015.430844907409</v>
      </c>
      <c r="AN970" s="86" t="s">
        <v>10559</v>
      </c>
      <c r="AO970" s="93" t="s">
        <v>11527</v>
      </c>
      <c r="AP970" s="86" t="s">
        <v>66</v>
      </c>
      <c r="AQ970" s="48">
        <v>0</v>
      </c>
      <c r="AR970" s="49">
        <v>0</v>
      </c>
      <c r="AS970" s="48">
        <v>0</v>
      </c>
      <c r="AT970" s="49">
        <v>0</v>
      </c>
      <c r="AU970" s="48">
        <v>0</v>
      </c>
      <c r="AV970" s="49">
        <v>0</v>
      </c>
      <c r="AW970" s="48">
        <v>21</v>
      </c>
      <c r="AX970" s="49">
        <v>100</v>
      </c>
      <c r="AY970" s="48">
        <v>21</v>
      </c>
      <c r="AZ970" s="2"/>
      <c r="BA970" s="3"/>
      <c r="BB970" s="3"/>
      <c r="BC970" s="3"/>
      <c r="BD970" s="3"/>
    </row>
    <row r="971" spans="1:56" x14ac:dyDescent="0.25">
      <c r="A971" s="62" t="s">
        <v>769</v>
      </c>
      <c r="B971" s="63"/>
      <c r="C971" s="63"/>
      <c r="D971" s="64"/>
      <c r="E971" s="66"/>
      <c r="F971" s="109" t="s">
        <v>9857</v>
      </c>
      <c r="G971" s="63"/>
      <c r="H971" s="67"/>
      <c r="I971" s="68"/>
      <c r="J971" s="68"/>
      <c r="K971" s="67" t="s">
        <v>13248</v>
      </c>
      <c r="L971" s="71"/>
      <c r="M971" s="72">
        <v>4585.7001953125</v>
      </c>
      <c r="N971" s="72">
        <v>7222.14404296875</v>
      </c>
      <c r="O971" s="73"/>
      <c r="P971" s="74"/>
      <c r="Q971" s="74"/>
      <c r="R971" s="98"/>
      <c r="S971" s="48">
        <v>0</v>
      </c>
      <c r="T971" s="48">
        <v>2</v>
      </c>
      <c r="U971" s="98"/>
      <c r="V971" s="50"/>
      <c r="W971" s="50"/>
      <c r="X971" s="50"/>
      <c r="Y971" s="50"/>
      <c r="Z971" s="49"/>
      <c r="AA971" s="69">
        <v>971</v>
      </c>
      <c r="AB9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71" s="70"/>
      <c r="AD971" s="86">
        <v>92</v>
      </c>
      <c r="AE971" s="86">
        <v>117</v>
      </c>
      <c r="AF971" s="86">
        <v>5498</v>
      </c>
      <c r="AG971" s="86">
        <v>1744</v>
      </c>
      <c r="AH971" s="86"/>
      <c r="AI971" s="86" t="s">
        <v>7660</v>
      </c>
      <c r="AJ971" s="86" t="s">
        <v>8267</v>
      </c>
      <c r="AK971" s="86"/>
      <c r="AL971" s="86"/>
      <c r="AM971" s="89">
        <v>43865.727962962963</v>
      </c>
      <c r="AN971" s="86" t="s">
        <v>10559</v>
      </c>
      <c r="AO971" s="93" t="s">
        <v>11528</v>
      </c>
      <c r="AP971" s="86" t="s">
        <v>66</v>
      </c>
      <c r="AQ971" s="48">
        <v>0</v>
      </c>
      <c r="AR971" s="49">
        <v>0</v>
      </c>
      <c r="AS971" s="48">
        <v>0</v>
      </c>
      <c r="AT971" s="49">
        <v>0</v>
      </c>
      <c r="AU971" s="48">
        <v>0</v>
      </c>
      <c r="AV971" s="49">
        <v>0</v>
      </c>
      <c r="AW971" s="48">
        <v>42</v>
      </c>
      <c r="AX971" s="49">
        <v>100</v>
      </c>
      <c r="AY971" s="48">
        <v>42</v>
      </c>
      <c r="AZ971" s="2"/>
      <c r="BA971" s="3"/>
      <c r="BB971" s="3"/>
      <c r="BC971" s="3"/>
      <c r="BD971" s="3"/>
    </row>
    <row r="972" spans="1:56" x14ac:dyDescent="0.25">
      <c r="A972" s="62" t="s">
        <v>770</v>
      </c>
      <c r="B972" s="63"/>
      <c r="C972" s="63"/>
      <c r="D972" s="64"/>
      <c r="E972" s="66"/>
      <c r="F972" s="109" t="s">
        <v>9858</v>
      </c>
      <c r="G972" s="63"/>
      <c r="H972" s="67"/>
      <c r="I972" s="68"/>
      <c r="J972" s="68"/>
      <c r="K972" s="67" t="s">
        <v>13249</v>
      </c>
      <c r="L972" s="71"/>
      <c r="M972" s="72">
        <v>6030.65966796875</v>
      </c>
      <c r="N972" s="72">
        <v>4658.35791015625</v>
      </c>
      <c r="O972" s="73"/>
      <c r="P972" s="74"/>
      <c r="Q972" s="74"/>
      <c r="R972" s="98"/>
      <c r="S972" s="48">
        <v>0</v>
      </c>
      <c r="T972" s="48">
        <v>1</v>
      </c>
      <c r="U972" s="98"/>
      <c r="V972" s="50"/>
      <c r="W972" s="50"/>
      <c r="X972" s="50"/>
      <c r="Y972" s="50"/>
      <c r="Z972" s="49"/>
      <c r="AA972" s="69">
        <v>972</v>
      </c>
      <c r="AB9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72" s="70"/>
      <c r="AD972" s="86">
        <v>606</v>
      </c>
      <c r="AE972" s="86">
        <v>164</v>
      </c>
      <c r="AF972" s="86">
        <v>9208</v>
      </c>
      <c r="AG972" s="86">
        <v>19421</v>
      </c>
      <c r="AH972" s="86"/>
      <c r="AI972" s="86" t="s">
        <v>7661</v>
      </c>
      <c r="AJ972" s="86" t="s">
        <v>8211</v>
      </c>
      <c r="AK972" s="86"/>
      <c r="AL972" s="86"/>
      <c r="AM972" s="89">
        <v>43926.522210648145</v>
      </c>
      <c r="AN972" s="86" t="s">
        <v>10559</v>
      </c>
      <c r="AO972" s="93" t="s">
        <v>11529</v>
      </c>
      <c r="AP972" s="86" t="s">
        <v>66</v>
      </c>
      <c r="AQ972" s="48">
        <v>0</v>
      </c>
      <c r="AR972" s="49">
        <v>0</v>
      </c>
      <c r="AS972" s="48">
        <v>0</v>
      </c>
      <c r="AT972" s="49">
        <v>0</v>
      </c>
      <c r="AU972" s="48">
        <v>0</v>
      </c>
      <c r="AV972" s="49">
        <v>0</v>
      </c>
      <c r="AW972" s="48">
        <v>16</v>
      </c>
      <c r="AX972" s="49">
        <v>100</v>
      </c>
      <c r="AY972" s="48">
        <v>16</v>
      </c>
      <c r="AZ972" s="2"/>
      <c r="BA972" s="3"/>
      <c r="BB972" s="3"/>
      <c r="BC972" s="3"/>
      <c r="BD972" s="3"/>
    </row>
    <row r="973" spans="1:56" x14ac:dyDescent="0.25">
      <c r="A973" s="62" t="s">
        <v>771</v>
      </c>
      <c r="B973" s="63"/>
      <c r="C973" s="63"/>
      <c r="D973" s="64"/>
      <c r="E973" s="66"/>
      <c r="F973" s="109" t="s">
        <v>9859</v>
      </c>
      <c r="G973" s="63"/>
      <c r="H973" s="67"/>
      <c r="I973" s="68"/>
      <c r="J973" s="68"/>
      <c r="K973" s="67" t="s">
        <v>13250</v>
      </c>
      <c r="L973" s="71"/>
      <c r="M973" s="72">
        <v>5233.14599609375</v>
      </c>
      <c r="N973" s="72">
        <v>4375.50537109375</v>
      </c>
      <c r="O973" s="73"/>
      <c r="P973" s="74"/>
      <c r="Q973" s="74"/>
      <c r="R973" s="98"/>
      <c r="S973" s="48">
        <v>0</v>
      </c>
      <c r="T973" s="48">
        <v>1</v>
      </c>
      <c r="U973" s="98"/>
      <c r="V973" s="50"/>
      <c r="W973" s="50"/>
      <c r="X973" s="50"/>
      <c r="Y973" s="50"/>
      <c r="Z973" s="49"/>
      <c r="AA973" s="69">
        <v>973</v>
      </c>
      <c r="AB9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73" s="70"/>
      <c r="AD973" s="86">
        <v>23</v>
      </c>
      <c r="AE973" s="86">
        <v>3</v>
      </c>
      <c r="AF973" s="86">
        <v>268</v>
      </c>
      <c r="AG973" s="86">
        <v>194</v>
      </c>
      <c r="AH973" s="86"/>
      <c r="AI973" s="86"/>
      <c r="AJ973" s="86"/>
      <c r="AK973" s="86"/>
      <c r="AL973" s="86"/>
      <c r="AM973" s="89">
        <v>43991.396504629629</v>
      </c>
      <c r="AN973" s="86" t="s">
        <v>10559</v>
      </c>
      <c r="AO973" s="93" t="s">
        <v>11530</v>
      </c>
      <c r="AP973" s="86" t="s">
        <v>66</v>
      </c>
      <c r="AQ973" s="48">
        <v>0</v>
      </c>
      <c r="AR973" s="49">
        <v>0</v>
      </c>
      <c r="AS973" s="48">
        <v>0</v>
      </c>
      <c r="AT973" s="49">
        <v>0</v>
      </c>
      <c r="AU973" s="48">
        <v>0</v>
      </c>
      <c r="AV973" s="49">
        <v>0</v>
      </c>
      <c r="AW973" s="48">
        <v>26</v>
      </c>
      <c r="AX973" s="49">
        <v>100</v>
      </c>
      <c r="AY973" s="48">
        <v>26</v>
      </c>
      <c r="AZ973" s="2"/>
      <c r="BA973" s="3"/>
      <c r="BB973" s="3"/>
      <c r="BC973" s="3"/>
      <c r="BD973" s="3"/>
    </row>
    <row r="974" spans="1:56" x14ac:dyDescent="0.25">
      <c r="A974" s="62" t="s">
        <v>772</v>
      </c>
      <c r="B974" s="63"/>
      <c r="C974" s="63"/>
      <c r="D974" s="64"/>
      <c r="E974" s="66"/>
      <c r="F974" s="109" t="s">
        <v>9860</v>
      </c>
      <c r="G974" s="63"/>
      <c r="H974" s="67"/>
      <c r="I974" s="68"/>
      <c r="J974" s="68"/>
      <c r="K974" s="67" t="s">
        <v>13251</v>
      </c>
      <c r="L974" s="71"/>
      <c r="M974" s="72">
        <v>5769.66845703125</v>
      </c>
      <c r="N974" s="72">
        <v>4439.01416015625</v>
      </c>
      <c r="O974" s="73"/>
      <c r="P974" s="74"/>
      <c r="Q974" s="74"/>
      <c r="R974" s="98"/>
      <c r="S974" s="48">
        <v>0</v>
      </c>
      <c r="T974" s="48">
        <v>1</v>
      </c>
      <c r="U974" s="98"/>
      <c r="V974" s="50"/>
      <c r="W974" s="50"/>
      <c r="X974" s="50"/>
      <c r="Y974" s="50"/>
      <c r="Z974" s="49"/>
      <c r="AA974" s="69">
        <v>974</v>
      </c>
      <c r="AB9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74" s="70"/>
      <c r="AD974" s="86">
        <v>265</v>
      </c>
      <c r="AE974" s="86">
        <v>336</v>
      </c>
      <c r="AF974" s="86">
        <v>4308</v>
      </c>
      <c r="AG974" s="86">
        <v>541</v>
      </c>
      <c r="AH974" s="86"/>
      <c r="AI974" s="86" t="s">
        <v>7662</v>
      </c>
      <c r="AJ974" s="86" t="s">
        <v>8514</v>
      </c>
      <c r="AK974" s="86"/>
      <c r="AL974" s="86"/>
      <c r="AM974" s="89">
        <v>42858.217303240737</v>
      </c>
      <c r="AN974" s="86" t="s">
        <v>10559</v>
      </c>
      <c r="AO974" s="93" t="s">
        <v>11531</v>
      </c>
      <c r="AP974" s="86" t="s">
        <v>66</v>
      </c>
      <c r="AQ974" s="48">
        <v>0</v>
      </c>
      <c r="AR974" s="49">
        <v>0</v>
      </c>
      <c r="AS974" s="48">
        <v>0</v>
      </c>
      <c r="AT974" s="49">
        <v>0</v>
      </c>
      <c r="AU974" s="48">
        <v>0</v>
      </c>
      <c r="AV974" s="49">
        <v>0</v>
      </c>
      <c r="AW974" s="48">
        <v>55</v>
      </c>
      <c r="AX974" s="49">
        <v>100</v>
      </c>
      <c r="AY974" s="48">
        <v>55</v>
      </c>
      <c r="AZ974" s="2"/>
      <c r="BA974" s="3"/>
      <c r="BB974" s="3"/>
      <c r="BC974" s="3"/>
      <c r="BD974" s="3"/>
    </row>
    <row r="975" spans="1:56" x14ac:dyDescent="0.25">
      <c r="A975" s="62" t="s">
        <v>773</v>
      </c>
      <c r="B975" s="63"/>
      <c r="C975" s="63"/>
      <c r="D975" s="64"/>
      <c r="E975" s="66"/>
      <c r="F975" s="109" t="s">
        <v>9861</v>
      </c>
      <c r="G975" s="63"/>
      <c r="H975" s="67"/>
      <c r="I975" s="68"/>
      <c r="J975" s="68"/>
      <c r="K975" s="67" t="s">
        <v>13252</v>
      </c>
      <c r="L975" s="71"/>
      <c r="M975" s="72">
        <v>5549.52587890625</v>
      </c>
      <c r="N975" s="72">
        <v>4925.9794921875</v>
      </c>
      <c r="O975" s="73"/>
      <c r="P975" s="74"/>
      <c r="Q975" s="74"/>
      <c r="R975" s="98"/>
      <c r="S975" s="48">
        <v>0</v>
      </c>
      <c r="T975" s="48">
        <v>2</v>
      </c>
      <c r="U975" s="98"/>
      <c r="V975" s="50"/>
      <c r="W975" s="50"/>
      <c r="X975" s="50"/>
      <c r="Y975" s="50"/>
      <c r="Z975" s="49"/>
      <c r="AA975" s="69">
        <v>975</v>
      </c>
      <c r="AB9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75" s="70"/>
      <c r="AD975" s="86">
        <v>62</v>
      </c>
      <c r="AE975" s="86">
        <v>4</v>
      </c>
      <c r="AF975" s="86">
        <v>8</v>
      </c>
      <c r="AG975" s="86">
        <v>3</v>
      </c>
      <c r="AH975" s="86"/>
      <c r="AI975" s="86" t="s">
        <v>7663</v>
      </c>
      <c r="AJ975" s="86"/>
      <c r="AK975" s="86"/>
      <c r="AL975" s="86"/>
      <c r="AM975" s="89">
        <v>44081.333414351851</v>
      </c>
      <c r="AN975" s="86" t="s">
        <v>10559</v>
      </c>
      <c r="AO975" s="93" t="s">
        <v>11532</v>
      </c>
      <c r="AP975" s="86" t="s">
        <v>66</v>
      </c>
      <c r="AQ975" s="48">
        <v>0</v>
      </c>
      <c r="AR975" s="49">
        <v>0</v>
      </c>
      <c r="AS975" s="48">
        <v>0</v>
      </c>
      <c r="AT975" s="49">
        <v>0</v>
      </c>
      <c r="AU975" s="48">
        <v>0</v>
      </c>
      <c r="AV975" s="49">
        <v>0</v>
      </c>
      <c r="AW975" s="48">
        <v>25</v>
      </c>
      <c r="AX975" s="49">
        <v>100</v>
      </c>
      <c r="AY975" s="48">
        <v>25</v>
      </c>
      <c r="AZ975" s="2"/>
      <c r="BA975" s="3"/>
      <c r="BB975" s="3"/>
      <c r="BC975" s="3"/>
      <c r="BD975" s="3"/>
    </row>
    <row r="976" spans="1:56" x14ac:dyDescent="0.25">
      <c r="A976" s="62" t="s">
        <v>1716</v>
      </c>
      <c r="B976" s="63"/>
      <c r="C976" s="63"/>
      <c r="D976" s="64"/>
      <c r="E976" s="66"/>
      <c r="F976" s="109" t="s">
        <v>9862</v>
      </c>
      <c r="G976" s="63"/>
      <c r="H976" s="67"/>
      <c r="I976" s="68"/>
      <c r="J976" s="68"/>
      <c r="K976" s="67" t="s">
        <v>13253</v>
      </c>
      <c r="L976" s="71"/>
      <c r="M976" s="72">
        <v>5600.6083984375</v>
      </c>
      <c r="N976" s="72">
        <v>4943.099609375</v>
      </c>
      <c r="O976" s="73"/>
      <c r="P976" s="74"/>
      <c r="Q976" s="74"/>
      <c r="R976" s="98"/>
      <c r="S976" s="48">
        <v>1</v>
      </c>
      <c r="T976" s="48">
        <v>0</v>
      </c>
      <c r="U976" s="98"/>
      <c r="V976" s="50"/>
      <c r="W976" s="50"/>
      <c r="X976" s="50"/>
      <c r="Y976" s="50"/>
      <c r="Z976" s="49"/>
      <c r="AA976" s="69">
        <v>976</v>
      </c>
      <c r="AB9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76" s="70"/>
      <c r="AD976" s="86">
        <v>437</v>
      </c>
      <c r="AE976" s="86">
        <v>640850</v>
      </c>
      <c r="AF976" s="86">
        <v>5302</v>
      </c>
      <c r="AG976" s="86">
        <v>4811</v>
      </c>
      <c r="AH976" s="86"/>
      <c r="AI976" s="86" t="s">
        <v>7664</v>
      </c>
      <c r="AJ976" s="86" t="s">
        <v>8515</v>
      </c>
      <c r="AK976" s="93" t="s">
        <v>8844</v>
      </c>
      <c r="AL976" s="86"/>
      <c r="AM976" s="89">
        <v>40071.595497685186</v>
      </c>
      <c r="AN976" s="86" t="s">
        <v>10559</v>
      </c>
      <c r="AO976" s="93" t="s">
        <v>11533</v>
      </c>
      <c r="AP976" s="86" t="s">
        <v>65</v>
      </c>
      <c r="AQ976" s="48"/>
      <c r="AR976" s="49"/>
      <c r="AS976" s="48"/>
      <c r="AT976" s="49"/>
      <c r="AU976" s="48"/>
      <c r="AV976" s="49"/>
      <c r="AW976" s="48"/>
      <c r="AX976" s="49"/>
      <c r="AY976" s="48"/>
      <c r="AZ976" s="2"/>
      <c r="BA976" s="3"/>
      <c r="BB976" s="3"/>
      <c r="BC976" s="3"/>
      <c r="BD976" s="3"/>
    </row>
    <row r="977" spans="1:56" x14ac:dyDescent="0.25">
      <c r="A977" s="62" t="s">
        <v>1717</v>
      </c>
      <c r="B977" s="63"/>
      <c r="C977" s="63"/>
      <c r="D977" s="64"/>
      <c r="E977" s="66"/>
      <c r="F977" s="109" t="s">
        <v>9863</v>
      </c>
      <c r="G977" s="63"/>
      <c r="H977" s="67"/>
      <c r="I977" s="68"/>
      <c r="J977" s="68"/>
      <c r="K977" s="67" t="s">
        <v>13254</v>
      </c>
      <c r="L977" s="71"/>
      <c r="M977" s="72">
        <v>5544.0478515625</v>
      </c>
      <c r="N977" s="72">
        <v>4975.8330078125</v>
      </c>
      <c r="O977" s="73"/>
      <c r="P977" s="74"/>
      <c r="Q977" s="74"/>
      <c r="R977" s="98"/>
      <c r="S977" s="48">
        <v>1</v>
      </c>
      <c r="T977" s="48">
        <v>0</v>
      </c>
      <c r="U977" s="98"/>
      <c r="V977" s="50"/>
      <c r="W977" s="50"/>
      <c r="X977" s="50"/>
      <c r="Y977" s="50"/>
      <c r="Z977" s="49"/>
      <c r="AA977" s="69">
        <v>977</v>
      </c>
      <c r="AB9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77" s="70"/>
      <c r="AD977" s="86">
        <v>5000</v>
      </c>
      <c r="AE977" s="86">
        <v>2072</v>
      </c>
      <c r="AF977" s="86">
        <v>2643</v>
      </c>
      <c r="AG977" s="86">
        <v>6232</v>
      </c>
      <c r="AH977" s="86"/>
      <c r="AI977" s="86" t="s">
        <v>7665</v>
      </c>
      <c r="AJ977" s="86"/>
      <c r="AK977" s="86"/>
      <c r="AL977" s="86"/>
      <c r="AM977" s="89">
        <v>43530.408865740741</v>
      </c>
      <c r="AN977" s="86" t="s">
        <v>10559</v>
      </c>
      <c r="AO977" s="93" t="s">
        <v>11534</v>
      </c>
      <c r="AP977" s="86" t="s">
        <v>65</v>
      </c>
      <c r="AQ977" s="48"/>
      <c r="AR977" s="49"/>
      <c r="AS977" s="48"/>
      <c r="AT977" s="49"/>
      <c r="AU977" s="48"/>
      <c r="AV977" s="49"/>
      <c r="AW977" s="48"/>
      <c r="AX977" s="49"/>
      <c r="AY977" s="48"/>
      <c r="AZ977" s="2"/>
      <c r="BA977" s="3"/>
      <c r="BB977" s="3"/>
      <c r="BC977" s="3"/>
      <c r="BD977" s="3"/>
    </row>
    <row r="978" spans="1:56" x14ac:dyDescent="0.25">
      <c r="A978" s="62" t="s">
        <v>774</v>
      </c>
      <c r="B978" s="63"/>
      <c r="C978" s="63"/>
      <c r="D978" s="64"/>
      <c r="E978" s="66"/>
      <c r="F978" s="109" t="s">
        <v>9864</v>
      </c>
      <c r="G978" s="63"/>
      <c r="H978" s="67"/>
      <c r="I978" s="68"/>
      <c r="J978" s="68"/>
      <c r="K978" s="67" t="s">
        <v>13255</v>
      </c>
      <c r="L978" s="71"/>
      <c r="M978" s="72">
        <v>5939.658203125</v>
      </c>
      <c r="N978" s="72">
        <v>5510.607421875</v>
      </c>
      <c r="O978" s="73"/>
      <c r="P978" s="74"/>
      <c r="Q978" s="74"/>
      <c r="R978" s="98"/>
      <c r="S978" s="48">
        <v>0</v>
      </c>
      <c r="T978" s="48">
        <v>1</v>
      </c>
      <c r="U978" s="98"/>
      <c r="V978" s="50"/>
      <c r="W978" s="50"/>
      <c r="X978" s="50"/>
      <c r="Y978" s="50"/>
      <c r="Z978" s="49"/>
      <c r="AA978" s="69">
        <v>978</v>
      </c>
      <c r="AB9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78" s="70"/>
      <c r="AD978" s="86">
        <v>408</v>
      </c>
      <c r="AE978" s="86">
        <v>123</v>
      </c>
      <c r="AF978" s="86">
        <v>6725</v>
      </c>
      <c r="AG978" s="86">
        <v>11755</v>
      </c>
      <c r="AH978" s="86"/>
      <c r="AI978" s="86"/>
      <c r="AJ978" s="86"/>
      <c r="AK978" s="86"/>
      <c r="AL978" s="86"/>
      <c r="AM978" s="89">
        <v>43827.738796296297</v>
      </c>
      <c r="AN978" s="86" t="s">
        <v>10559</v>
      </c>
      <c r="AO978" s="93" t="s">
        <v>11535</v>
      </c>
      <c r="AP978" s="86" t="s">
        <v>66</v>
      </c>
      <c r="AQ978" s="48">
        <v>0</v>
      </c>
      <c r="AR978" s="49">
        <v>0</v>
      </c>
      <c r="AS978" s="48">
        <v>0</v>
      </c>
      <c r="AT978" s="49">
        <v>0</v>
      </c>
      <c r="AU978" s="48">
        <v>0</v>
      </c>
      <c r="AV978" s="49">
        <v>0</v>
      </c>
      <c r="AW978" s="48">
        <v>26</v>
      </c>
      <c r="AX978" s="49">
        <v>100</v>
      </c>
      <c r="AY978" s="48">
        <v>26</v>
      </c>
      <c r="AZ978" s="2"/>
      <c r="BA978" s="3"/>
      <c r="BB978" s="3"/>
      <c r="BC978" s="3"/>
      <c r="BD978" s="3"/>
    </row>
    <row r="979" spans="1:56" x14ac:dyDescent="0.25">
      <c r="A979" s="62" t="s">
        <v>775</v>
      </c>
      <c r="B979" s="63"/>
      <c r="C979" s="63"/>
      <c r="D979" s="64"/>
      <c r="E979" s="66"/>
      <c r="F979" s="109" t="s">
        <v>9865</v>
      </c>
      <c r="G979" s="63"/>
      <c r="H979" s="67"/>
      <c r="I979" s="68"/>
      <c r="J979" s="68"/>
      <c r="K979" s="67" t="s">
        <v>13256</v>
      </c>
      <c r="L979" s="71"/>
      <c r="M979" s="72">
        <v>3839.124755859375</v>
      </c>
      <c r="N979" s="72">
        <v>6605.02197265625</v>
      </c>
      <c r="O979" s="73"/>
      <c r="P979" s="74"/>
      <c r="Q979" s="74"/>
      <c r="R979" s="98"/>
      <c r="S979" s="48">
        <v>0</v>
      </c>
      <c r="T979" s="48">
        <v>2</v>
      </c>
      <c r="U979" s="98"/>
      <c r="V979" s="50"/>
      <c r="W979" s="50"/>
      <c r="X979" s="50"/>
      <c r="Y979" s="50"/>
      <c r="Z979" s="49"/>
      <c r="AA979" s="69">
        <v>979</v>
      </c>
      <c r="AB9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79" s="70"/>
      <c r="AD979" s="86">
        <v>2174</v>
      </c>
      <c r="AE979" s="86">
        <v>912</v>
      </c>
      <c r="AF979" s="86">
        <v>44662</v>
      </c>
      <c r="AG979" s="86">
        <v>25726</v>
      </c>
      <c r="AH979" s="86"/>
      <c r="AI979" s="86" t="s">
        <v>7666</v>
      </c>
      <c r="AJ979" s="86" t="s">
        <v>8304</v>
      </c>
      <c r="AK979" s="86"/>
      <c r="AL979" s="86"/>
      <c r="AM979" s="89">
        <v>43177.256956018522</v>
      </c>
      <c r="AN979" s="86" t="s">
        <v>10559</v>
      </c>
      <c r="AO979" s="93" t="s">
        <v>11536</v>
      </c>
      <c r="AP979" s="86" t="s">
        <v>66</v>
      </c>
      <c r="AQ979" s="48">
        <v>0</v>
      </c>
      <c r="AR979" s="49">
        <v>0</v>
      </c>
      <c r="AS979" s="48">
        <v>0</v>
      </c>
      <c r="AT979" s="49">
        <v>0</v>
      </c>
      <c r="AU979" s="48">
        <v>0</v>
      </c>
      <c r="AV979" s="49">
        <v>0</v>
      </c>
      <c r="AW979" s="48">
        <v>26</v>
      </c>
      <c r="AX979" s="49">
        <v>100</v>
      </c>
      <c r="AY979" s="48">
        <v>26</v>
      </c>
      <c r="AZ979" s="2"/>
      <c r="BA979" s="3"/>
      <c r="BB979" s="3"/>
      <c r="BC979" s="3"/>
      <c r="BD979" s="3"/>
    </row>
    <row r="980" spans="1:56" x14ac:dyDescent="0.25">
      <c r="A980" s="62" t="s">
        <v>776</v>
      </c>
      <c r="B980" s="63"/>
      <c r="C980" s="63"/>
      <c r="D980" s="64"/>
      <c r="E980" s="66"/>
      <c r="F980" s="109" t="s">
        <v>8949</v>
      </c>
      <c r="G980" s="63"/>
      <c r="H980" s="67"/>
      <c r="I980" s="68"/>
      <c r="J980" s="68"/>
      <c r="K980" s="67" t="s">
        <v>13257</v>
      </c>
      <c r="L980" s="71"/>
      <c r="M980" s="72">
        <v>5634.23046875</v>
      </c>
      <c r="N980" s="72">
        <v>5648.33642578125</v>
      </c>
      <c r="O980" s="73"/>
      <c r="P980" s="74"/>
      <c r="Q980" s="74"/>
      <c r="R980" s="98"/>
      <c r="S980" s="48">
        <v>0</v>
      </c>
      <c r="T980" s="48">
        <v>1</v>
      </c>
      <c r="U980" s="98"/>
      <c r="V980" s="50"/>
      <c r="W980" s="50"/>
      <c r="X980" s="50"/>
      <c r="Y980" s="50"/>
      <c r="Z980" s="49"/>
      <c r="AA980" s="69">
        <v>980</v>
      </c>
      <c r="AB9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80" s="70"/>
      <c r="AD980" s="86">
        <v>15</v>
      </c>
      <c r="AE980" s="86">
        <v>2</v>
      </c>
      <c r="AF980" s="86">
        <v>137</v>
      </c>
      <c r="AG980" s="86">
        <v>38</v>
      </c>
      <c r="AH980" s="86"/>
      <c r="AI980" s="86"/>
      <c r="AJ980" s="86"/>
      <c r="AK980" s="86"/>
      <c r="AL980" s="86"/>
      <c r="AM980" s="89">
        <v>44079.160370370373</v>
      </c>
      <c r="AN980" s="86" t="s">
        <v>10559</v>
      </c>
      <c r="AO980" s="93" t="s">
        <v>11537</v>
      </c>
      <c r="AP980" s="86" t="s">
        <v>66</v>
      </c>
      <c r="AQ980" s="48">
        <v>0</v>
      </c>
      <c r="AR980" s="49">
        <v>0</v>
      </c>
      <c r="AS980" s="48">
        <v>0</v>
      </c>
      <c r="AT980" s="49">
        <v>0</v>
      </c>
      <c r="AU980" s="48">
        <v>0</v>
      </c>
      <c r="AV980" s="49">
        <v>0</v>
      </c>
      <c r="AW980" s="48">
        <v>44</v>
      </c>
      <c r="AX980" s="49">
        <v>100</v>
      </c>
      <c r="AY980" s="48">
        <v>44</v>
      </c>
      <c r="AZ980" s="2"/>
      <c r="BA980" s="3"/>
      <c r="BB980" s="3"/>
      <c r="BC980" s="3"/>
      <c r="BD980" s="3"/>
    </row>
    <row r="981" spans="1:56" x14ac:dyDescent="0.25">
      <c r="A981" s="62" t="s">
        <v>777</v>
      </c>
      <c r="B981" s="63"/>
      <c r="C981" s="63"/>
      <c r="D981" s="64"/>
      <c r="E981" s="66"/>
      <c r="F981" s="109" t="s">
        <v>9866</v>
      </c>
      <c r="G981" s="63"/>
      <c r="H981" s="67"/>
      <c r="I981" s="68"/>
      <c r="J981" s="68"/>
      <c r="K981" s="67" t="s">
        <v>13258</v>
      </c>
      <c r="L981" s="71"/>
      <c r="M981" s="72">
        <v>6769.69384765625</v>
      </c>
      <c r="N981" s="72">
        <v>2813.912109375</v>
      </c>
      <c r="O981" s="73"/>
      <c r="P981" s="74"/>
      <c r="Q981" s="74"/>
      <c r="R981" s="98"/>
      <c r="S981" s="48">
        <v>0</v>
      </c>
      <c r="T981" s="48">
        <v>1</v>
      </c>
      <c r="U981" s="98"/>
      <c r="V981" s="50"/>
      <c r="W981" s="50"/>
      <c r="X981" s="50"/>
      <c r="Y981" s="50"/>
      <c r="Z981" s="49"/>
      <c r="AA981" s="69">
        <v>981</v>
      </c>
      <c r="AB9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81" s="70"/>
      <c r="AD981" s="86">
        <v>28</v>
      </c>
      <c r="AE981" s="86">
        <v>11</v>
      </c>
      <c r="AF981" s="86">
        <v>12</v>
      </c>
      <c r="AG981" s="86">
        <v>18</v>
      </c>
      <c r="AH981" s="86"/>
      <c r="AI981" s="86" t="s">
        <v>7667</v>
      </c>
      <c r="AJ981" s="86" t="s">
        <v>8202</v>
      </c>
      <c r="AK981" s="86"/>
      <c r="AL981" s="86"/>
      <c r="AM981" s="89">
        <v>44029.442442129628</v>
      </c>
      <c r="AN981" s="86" t="s">
        <v>10559</v>
      </c>
      <c r="AO981" s="93" t="s">
        <v>11538</v>
      </c>
      <c r="AP981" s="86" t="s">
        <v>66</v>
      </c>
      <c r="AQ981" s="48">
        <v>0</v>
      </c>
      <c r="AR981" s="49">
        <v>0</v>
      </c>
      <c r="AS981" s="48">
        <v>0</v>
      </c>
      <c r="AT981" s="49">
        <v>0</v>
      </c>
      <c r="AU981" s="48">
        <v>0</v>
      </c>
      <c r="AV981" s="49">
        <v>0</v>
      </c>
      <c r="AW981" s="48">
        <v>43</v>
      </c>
      <c r="AX981" s="49">
        <v>100</v>
      </c>
      <c r="AY981" s="48">
        <v>43</v>
      </c>
      <c r="AZ981" s="2"/>
      <c r="BA981" s="3"/>
      <c r="BB981" s="3"/>
      <c r="BC981" s="3"/>
      <c r="BD981" s="3"/>
    </row>
    <row r="982" spans="1:56" x14ac:dyDescent="0.25">
      <c r="A982" s="62" t="s">
        <v>778</v>
      </c>
      <c r="B982" s="63"/>
      <c r="C982" s="63"/>
      <c r="D982" s="64"/>
      <c r="E982" s="66"/>
      <c r="F982" s="109" t="s">
        <v>9867</v>
      </c>
      <c r="G982" s="63"/>
      <c r="H982" s="67"/>
      <c r="I982" s="68"/>
      <c r="J982" s="68"/>
      <c r="K982" s="67" t="s">
        <v>13259</v>
      </c>
      <c r="L982" s="71"/>
      <c r="M982" s="72">
        <v>4119.10888671875</v>
      </c>
      <c r="N982" s="72">
        <v>1251.258544921875</v>
      </c>
      <c r="O982" s="73"/>
      <c r="P982" s="74"/>
      <c r="Q982" s="74"/>
      <c r="R982" s="98"/>
      <c r="S982" s="48">
        <v>0</v>
      </c>
      <c r="T982" s="48">
        <v>4</v>
      </c>
      <c r="U982" s="98"/>
      <c r="V982" s="50"/>
      <c r="W982" s="50"/>
      <c r="X982" s="50"/>
      <c r="Y982" s="50"/>
      <c r="Z982" s="49"/>
      <c r="AA982" s="69">
        <v>982</v>
      </c>
      <c r="AB9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82" s="70"/>
      <c r="AD982" s="86">
        <v>705</v>
      </c>
      <c r="AE982" s="86">
        <v>234</v>
      </c>
      <c r="AF982" s="86">
        <v>6128</v>
      </c>
      <c r="AG982" s="86">
        <v>7200</v>
      </c>
      <c r="AH982" s="86"/>
      <c r="AI982" s="86" t="s">
        <v>7668</v>
      </c>
      <c r="AJ982" s="86" t="s">
        <v>8516</v>
      </c>
      <c r="AK982" s="86"/>
      <c r="AL982" s="86"/>
      <c r="AM982" s="89">
        <v>43818.404942129629</v>
      </c>
      <c r="AN982" s="86" t="s">
        <v>10559</v>
      </c>
      <c r="AO982" s="93" t="s">
        <v>11539</v>
      </c>
      <c r="AP982" s="86" t="s">
        <v>66</v>
      </c>
      <c r="AQ982" s="48">
        <v>4</v>
      </c>
      <c r="AR982" s="49">
        <v>9.0909090909090917</v>
      </c>
      <c r="AS982" s="48">
        <v>1</v>
      </c>
      <c r="AT982" s="49">
        <v>2.2727272727272729</v>
      </c>
      <c r="AU982" s="48">
        <v>0</v>
      </c>
      <c r="AV982" s="49">
        <v>0</v>
      </c>
      <c r="AW982" s="48">
        <v>39</v>
      </c>
      <c r="AX982" s="49">
        <v>88.63636363636364</v>
      </c>
      <c r="AY982" s="48">
        <v>44</v>
      </c>
      <c r="AZ982" s="2"/>
      <c r="BA982" s="3"/>
      <c r="BB982" s="3"/>
      <c r="BC982" s="3"/>
      <c r="BD982" s="3"/>
    </row>
    <row r="983" spans="1:56" x14ac:dyDescent="0.25">
      <c r="A983" s="62" t="s">
        <v>1718</v>
      </c>
      <c r="B983" s="63"/>
      <c r="C983" s="63"/>
      <c r="D983" s="64"/>
      <c r="E983" s="66"/>
      <c r="F983" s="109" t="s">
        <v>9868</v>
      </c>
      <c r="G983" s="63"/>
      <c r="H983" s="67"/>
      <c r="I983" s="68"/>
      <c r="J983" s="68"/>
      <c r="K983" s="67" t="s">
        <v>13260</v>
      </c>
      <c r="L983" s="71"/>
      <c r="M983" s="72">
        <v>2969.310546875</v>
      </c>
      <c r="N983" s="72">
        <v>235.96231079101563</v>
      </c>
      <c r="O983" s="73"/>
      <c r="P983" s="74"/>
      <c r="Q983" s="74"/>
      <c r="R983" s="98"/>
      <c r="S983" s="48">
        <v>1</v>
      </c>
      <c r="T983" s="48">
        <v>0</v>
      </c>
      <c r="U983" s="98"/>
      <c r="V983" s="50"/>
      <c r="W983" s="50"/>
      <c r="X983" s="50"/>
      <c r="Y983" s="50"/>
      <c r="Z983" s="49"/>
      <c r="AA983" s="69">
        <v>983</v>
      </c>
      <c r="AB9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83" s="70"/>
      <c r="AD983" s="86">
        <v>970</v>
      </c>
      <c r="AE983" s="86">
        <v>1453</v>
      </c>
      <c r="AF983" s="86">
        <v>5831</v>
      </c>
      <c r="AG983" s="86">
        <v>19209</v>
      </c>
      <c r="AH983" s="86"/>
      <c r="AI983" s="86" t="s">
        <v>7669</v>
      </c>
      <c r="AJ983" s="86"/>
      <c r="AK983" s="86"/>
      <c r="AL983" s="86"/>
      <c r="AM983" s="89">
        <v>43876.199618055558</v>
      </c>
      <c r="AN983" s="86" t="s">
        <v>10559</v>
      </c>
      <c r="AO983" s="93" t="s">
        <v>11540</v>
      </c>
      <c r="AP983" s="86" t="s">
        <v>65</v>
      </c>
      <c r="AQ983" s="48"/>
      <c r="AR983" s="49"/>
      <c r="AS983" s="48"/>
      <c r="AT983" s="49"/>
      <c r="AU983" s="48"/>
      <c r="AV983" s="49"/>
      <c r="AW983" s="48"/>
      <c r="AX983" s="49"/>
      <c r="AY983" s="48"/>
      <c r="AZ983" s="2"/>
      <c r="BA983" s="3"/>
      <c r="BB983" s="3"/>
      <c r="BC983" s="3"/>
      <c r="BD983" s="3"/>
    </row>
    <row r="984" spans="1:56" x14ac:dyDescent="0.25">
      <c r="A984" s="62" t="s">
        <v>1719</v>
      </c>
      <c r="B984" s="63"/>
      <c r="C984" s="63"/>
      <c r="D984" s="64"/>
      <c r="E984" s="66"/>
      <c r="F984" s="109" t="s">
        <v>9869</v>
      </c>
      <c r="G984" s="63"/>
      <c r="H984" s="67"/>
      <c r="I984" s="68"/>
      <c r="J984" s="68"/>
      <c r="K984" s="67" t="s">
        <v>13261</v>
      </c>
      <c r="L984" s="71"/>
      <c r="M984" s="72">
        <v>3919.50732421875</v>
      </c>
      <c r="N984" s="72">
        <v>395.64944458007813</v>
      </c>
      <c r="O984" s="73"/>
      <c r="P984" s="74"/>
      <c r="Q984" s="74"/>
      <c r="R984" s="98"/>
      <c r="S984" s="48">
        <v>1</v>
      </c>
      <c r="T984" s="48">
        <v>0</v>
      </c>
      <c r="U984" s="98"/>
      <c r="V984" s="50"/>
      <c r="W984" s="50"/>
      <c r="X984" s="50"/>
      <c r="Y984" s="50"/>
      <c r="Z984" s="49"/>
      <c r="AA984" s="69">
        <v>984</v>
      </c>
      <c r="AB9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84" s="70"/>
      <c r="AD984" s="86">
        <v>3892</v>
      </c>
      <c r="AE984" s="86">
        <v>3505</v>
      </c>
      <c r="AF984" s="86">
        <v>9085</v>
      </c>
      <c r="AG984" s="86">
        <v>7750</v>
      </c>
      <c r="AH984" s="86"/>
      <c r="AI984" s="86" t="s">
        <v>7670</v>
      </c>
      <c r="AJ984" s="86" t="s">
        <v>8517</v>
      </c>
      <c r="AK984" s="86"/>
      <c r="AL984" s="86"/>
      <c r="AM984" s="89">
        <v>42483.543611111112</v>
      </c>
      <c r="AN984" s="86" t="s">
        <v>10559</v>
      </c>
      <c r="AO984" s="93" t="s">
        <v>11541</v>
      </c>
      <c r="AP984" s="86" t="s">
        <v>65</v>
      </c>
      <c r="AQ984" s="48"/>
      <c r="AR984" s="49"/>
      <c r="AS984" s="48"/>
      <c r="AT984" s="49"/>
      <c r="AU984" s="48"/>
      <c r="AV984" s="49"/>
      <c r="AW984" s="48"/>
      <c r="AX984" s="49"/>
      <c r="AY984" s="48"/>
      <c r="AZ984" s="2"/>
      <c r="BA984" s="3"/>
      <c r="BB984" s="3"/>
      <c r="BC984" s="3"/>
      <c r="BD984" s="3"/>
    </row>
    <row r="985" spans="1:56" x14ac:dyDescent="0.25">
      <c r="A985" s="62" t="s">
        <v>779</v>
      </c>
      <c r="B985" s="63"/>
      <c r="C985" s="63"/>
      <c r="D985" s="64"/>
      <c r="E985" s="66"/>
      <c r="F985" s="109" t="s">
        <v>9870</v>
      </c>
      <c r="G985" s="63"/>
      <c r="H985" s="67"/>
      <c r="I985" s="68"/>
      <c r="J985" s="68"/>
      <c r="K985" s="67" t="s">
        <v>13262</v>
      </c>
      <c r="L985" s="71"/>
      <c r="M985" s="72">
        <v>5796.46630859375</v>
      </c>
      <c r="N985" s="72">
        <v>5524.41064453125</v>
      </c>
      <c r="O985" s="73"/>
      <c r="P985" s="74"/>
      <c r="Q985" s="74"/>
      <c r="R985" s="98"/>
      <c r="S985" s="48">
        <v>0</v>
      </c>
      <c r="T985" s="48">
        <v>1</v>
      </c>
      <c r="U985" s="98"/>
      <c r="V985" s="50"/>
      <c r="W985" s="50"/>
      <c r="X985" s="50"/>
      <c r="Y985" s="50"/>
      <c r="Z985" s="49"/>
      <c r="AA985" s="69">
        <v>985</v>
      </c>
      <c r="AB9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85" s="70"/>
      <c r="AD985" s="86">
        <v>737</v>
      </c>
      <c r="AE985" s="86">
        <v>241</v>
      </c>
      <c r="AF985" s="86">
        <v>3698</v>
      </c>
      <c r="AG985" s="86">
        <v>9825</v>
      </c>
      <c r="AH985" s="86"/>
      <c r="AI985" s="86" t="s">
        <v>7671</v>
      </c>
      <c r="AJ985" s="86"/>
      <c r="AK985" s="86"/>
      <c r="AL985" s="86"/>
      <c r="AM985" s="89">
        <v>43484.574583333335</v>
      </c>
      <c r="AN985" s="86" t="s">
        <v>10559</v>
      </c>
      <c r="AO985" s="93" t="s">
        <v>11542</v>
      </c>
      <c r="AP985" s="86" t="s">
        <v>66</v>
      </c>
      <c r="AQ985" s="48">
        <v>0</v>
      </c>
      <c r="AR985" s="49">
        <v>0</v>
      </c>
      <c r="AS985" s="48">
        <v>0</v>
      </c>
      <c r="AT985" s="49">
        <v>0</v>
      </c>
      <c r="AU985" s="48">
        <v>0</v>
      </c>
      <c r="AV985" s="49">
        <v>0</v>
      </c>
      <c r="AW985" s="48">
        <v>26</v>
      </c>
      <c r="AX985" s="49">
        <v>100</v>
      </c>
      <c r="AY985" s="48">
        <v>26</v>
      </c>
      <c r="AZ985" s="2"/>
      <c r="BA985" s="3"/>
      <c r="BB985" s="3"/>
      <c r="BC985" s="3"/>
      <c r="BD985" s="3"/>
    </row>
    <row r="986" spans="1:56" x14ac:dyDescent="0.25">
      <c r="A986" s="62" t="s">
        <v>780</v>
      </c>
      <c r="B986" s="63"/>
      <c r="C986" s="63"/>
      <c r="D986" s="64"/>
      <c r="E986" s="66"/>
      <c r="F986" s="109" t="s">
        <v>8949</v>
      </c>
      <c r="G986" s="63"/>
      <c r="H986" s="67"/>
      <c r="I986" s="68"/>
      <c r="J986" s="68"/>
      <c r="K986" s="67" t="s">
        <v>13263</v>
      </c>
      <c r="L986" s="71"/>
      <c r="M986" s="72">
        <v>5430.7509765625</v>
      </c>
      <c r="N986" s="72">
        <v>5776.1572265625</v>
      </c>
      <c r="O986" s="73"/>
      <c r="P986" s="74"/>
      <c r="Q986" s="74"/>
      <c r="R986" s="98"/>
      <c r="S986" s="48">
        <v>0</v>
      </c>
      <c r="T986" s="48">
        <v>1</v>
      </c>
      <c r="U986" s="98"/>
      <c r="V986" s="50"/>
      <c r="W986" s="50"/>
      <c r="X986" s="50"/>
      <c r="Y986" s="50"/>
      <c r="Z986" s="49"/>
      <c r="AA986" s="69">
        <v>986</v>
      </c>
      <c r="AB9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86" s="70"/>
      <c r="AD986" s="86">
        <v>391</v>
      </c>
      <c r="AE986" s="86">
        <v>118</v>
      </c>
      <c r="AF986" s="86">
        <v>4397</v>
      </c>
      <c r="AG986" s="86">
        <v>21543</v>
      </c>
      <c r="AH986" s="86"/>
      <c r="AI986" s="86"/>
      <c r="AJ986" s="86"/>
      <c r="AK986" s="86"/>
      <c r="AL986" s="86"/>
      <c r="AM986" s="89">
        <v>43986.33935185185</v>
      </c>
      <c r="AN986" s="86" t="s">
        <v>10559</v>
      </c>
      <c r="AO986" s="93" t="s">
        <v>11543</v>
      </c>
      <c r="AP986" s="86" t="s">
        <v>66</v>
      </c>
      <c r="AQ986" s="48">
        <v>0</v>
      </c>
      <c r="AR986" s="49">
        <v>0</v>
      </c>
      <c r="AS986" s="48">
        <v>0</v>
      </c>
      <c r="AT986" s="49">
        <v>0</v>
      </c>
      <c r="AU986" s="48">
        <v>0</v>
      </c>
      <c r="AV986" s="49">
        <v>0</v>
      </c>
      <c r="AW986" s="48">
        <v>16</v>
      </c>
      <c r="AX986" s="49">
        <v>100</v>
      </c>
      <c r="AY986" s="48">
        <v>16</v>
      </c>
      <c r="AZ986" s="2"/>
      <c r="BA986" s="3"/>
      <c r="BB986" s="3"/>
      <c r="BC986" s="3"/>
      <c r="BD986" s="3"/>
    </row>
    <row r="987" spans="1:56" x14ac:dyDescent="0.25">
      <c r="A987" s="62" t="s">
        <v>781</v>
      </c>
      <c r="B987" s="63"/>
      <c r="C987" s="63"/>
      <c r="D987" s="64"/>
      <c r="E987" s="66"/>
      <c r="F987" s="109" t="s">
        <v>9871</v>
      </c>
      <c r="G987" s="63"/>
      <c r="H987" s="67"/>
      <c r="I987" s="68"/>
      <c r="J987" s="68"/>
      <c r="K987" s="67" t="s">
        <v>13264</v>
      </c>
      <c r="L987" s="71"/>
      <c r="M987" s="72">
        <v>3634.763427734375</v>
      </c>
      <c r="N987" s="72">
        <v>6082.37841796875</v>
      </c>
      <c r="O987" s="73"/>
      <c r="P987" s="74"/>
      <c r="Q987" s="74"/>
      <c r="R987" s="98"/>
      <c r="S987" s="48">
        <v>0</v>
      </c>
      <c r="T987" s="48">
        <v>1</v>
      </c>
      <c r="U987" s="98"/>
      <c r="V987" s="50"/>
      <c r="W987" s="50"/>
      <c r="X987" s="50"/>
      <c r="Y987" s="50"/>
      <c r="Z987" s="49"/>
      <c r="AA987" s="69">
        <v>987</v>
      </c>
      <c r="AB9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87" s="70"/>
      <c r="AD987" s="86">
        <v>88</v>
      </c>
      <c r="AE987" s="86">
        <v>149</v>
      </c>
      <c r="AF987" s="86">
        <v>7170</v>
      </c>
      <c r="AG987" s="86">
        <v>6478</v>
      </c>
      <c r="AH987" s="86"/>
      <c r="AI987" s="86"/>
      <c r="AJ987" s="86" t="s">
        <v>8518</v>
      </c>
      <c r="AK987" s="86"/>
      <c r="AL987" s="86"/>
      <c r="AM987" s="89">
        <v>43836.792337962965</v>
      </c>
      <c r="AN987" s="86" t="s">
        <v>10559</v>
      </c>
      <c r="AO987" s="93" t="s">
        <v>11544</v>
      </c>
      <c r="AP987" s="86" t="s">
        <v>66</v>
      </c>
      <c r="AQ987" s="48">
        <v>0</v>
      </c>
      <c r="AR987" s="49">
        <v>0</v>
      </c>
      <c r="AS987" s="48">
        <v>0</v>
      </c>
      <c r="AT987" s="49">
        <v>0</v>
      </c>
      <c r="AU987" s="48">
        <v>0</v>
      </c>
      <c r="AV987" s="49">
        <v>0</v>
      </c>
      <c r="AW987" s="48">
        <v>22</v>
      </c>
      <c r="AX987" s="49">
        <v>100</v>
      </c>
      <c r="AY987" s="48">
        <v>22</v>
      </c>
      <c r="AZ987" s="2"/>
      <c r="BA987" s="3"/>
      <c r="BB987" s="3"/>
      <c r="BC987" s="3"/>
      <c r="BD987" s="3"/>
    </row>
    <row r="988" spans="1:56" x14ac:dyDescent="0.25">
      <c r="A988" s="62" t="s">
        <v>782</v>
      </c>
      <c r="B988" s="63"/>
      <c r="C988" s="63"/>
      <c r="D988" s="64"/>
      <c r="E988" s="66"/>
      <c r="F988" s="109" t="s">
        <v>9872</v>
      </c>
      <c r="G988" s="63"/>
      <c r="H988" s="67"/>
      <c r="I988" s="68"/>
      <c r="J988" s="68"/>
      <c r="K988" s="67" t="s">
        <v>13265</v>
      </c>
      <c r="L988" s="71"/>
      <c r="M988" s="72">
        <v>5794.2470703125</v>
      </c>
      <c r="N988" s="72">
        <v>5652.32666015625</v>
      </c>
      <c r="O988" s="73"/>
      <c r="P988" s="74"/>
      <c r="Q988" s="74"/>
      <c r="R988" s="98"/>
      <c r="S988" s="48">
        <v>0</v>
      </c>
      <c r="T988" s="48">
        <v>1</v>
      </c>
      <c r="U988" s="98"/>
      <c r="V988" s="50"/>
      <c r="W988" s="50"/>
      <c r="X988" s="50"/>
      <c r="Y988" s="50"/>
      <c r="Z988" s="49"/>
      <c r="AA988" s="69">
        <v>988</v>
      </c>
      <c r="AB9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88" s="70"/>
      <c r="AD988" s="86">
        <v>846</v>
      </c>
      <c r="AE988" s="86">
        <v>778</v>
      </c>
      <c r="AF988" s="86">
        <v>3875</v>
      </c>
      <c r="AG988" s="86">
        <v>2051</v>
      </c>
      <c r="AH988" s="86"/>
      <c r="AI988" s="86" t="s">
        <v>7672</v>
      </c>
      <c r="AJ988" s="86" t="s">
        <v>8519</v>
      </c>
      <c r="AK988" s="86"/>
      <c r="AL988" s="86"/>
      <c r="AM988" s="89">
        <v>43610.728831018518</v>
      </c>
      <c r="AN988" s="86" t="s">
        <v>10559</v>
      </c>
      <c r="AO988" s="93" t="s">
        <v>11545</v>
      </c>
      <c r="AP988" s="86" t="s">
        <v>66</v>
      </c>
      <c r="AQ988" s="48">
        <v>0</v>
      </c>
      <c r="AR988" s="49">
        <v>0</v>
      </c>
      <c r="AS988" s="48">
        <v>0</v>
      </c>
      <c r="AT988" s="49">
        <v>0</v>
      </c>
      <c r="AU988" s="48">
        <v>0</v>
      </c>
      <c r="AV988" s="49">
        <v>0</v>
      </c>
      <c r="AW988" s="48">
        <v>2</v>
      </c>
      <c r="AX988" s="49">
        <v>100</v>
      </c>
      <c r="AY988" s="48">
        <v>2</v>
      </c>
      <c r="AZ988" s="2"/>
      <c r="BA988" s="3"/>
      <c r="BB988" s="3"/>
      <c r="BC988" s="3"/>
      <c r="BD988" s="3"/>
    </row>
    <row r="989" spans="1:56" x14ac:dyDescent="0.25">
      <c r="A989" s="62" t="s">
        <v>783</v>
      </c>
      <c r="B989" s="63"/>
      <c r="C989" s="63"/>
      <c r="D989" s="64"/>
      <c r="E989" s="66"/>
      <c r="F989" s="109" t="s">
        <v>8949</v>
      </c>
      <c r="G989" s="63"/>
      <c r="H989" s="67"/>
      <c r="I989" s="68"/>
      <c r="J989" s="68"/>
      <c r="K989" s="67" t="s">
        <v>13266</v>
      </c>
      <c r="L989" s="71"/>
      <c r="M989" s="72">
        <v>5369.09814453125</v>
      </c>
      <c r="N989" s="72">
        <v>1330.22998046875</v>
      </c>
      <c r="O989" s="73"/>
      <c r="P989" s="74"/>
      <c r="Q989" s="74"/>
      <c r="R989" s="98"/>
      <c r="S989" s="48">
        <v>0</v>
      </c>
      <c r="T989" s="48">
        <v>2</v>
      </c>
      <c r="U989" s="98"/>
      <c r="V989" s="50"/>
      <c r="W989" s="50"/>
      <c r="X989" s="50"/>
      <c r="Y989" s="50"/>
      <c r="Z989" s="49"/>
      <c r="AA989" s="69">
        <v>989</v>
      </c>
      <c r="AB9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89" s="70"/>
      <c r="AD989" s="86">
        <v>6</v>
      </c>
      <c r="AE989" s="86">
        <v>0</v>
      </c>
      <c r="AF989" s="86">
        <v>58</v>
      </c>
      <c r="AG989" s="86">
        <v>51</v>
      </c>
      <c r="AH989" s="86"/>
      <c r="AI989" s="86"/>
      <c r="AJ989" s="86"/>
      <c r="AK989" s="86"/>
      <c r="AL989" s="86"/>
      <c r="AM989" s="89">
        <v>44045.573680555557</v>
      </c>
      <c r="AN989" s="86" t="s">
        <v>10559</v>
      </c>
      <c r="AO989" s="93" t="s">
        <v>11546</v>
      </c>
      <c r="AP989" s="86" t="s">
        <v>66</v>
      </c>
      <c r="AQ989" s="48">
        <v>0</v>
      </c>
      <c r="AR989" s="49">
        <v>0</v>
      </c>
      <c r="AS989" s="48">
        <v>0</v>
      </c>
      <c r="AT989" s="49">
        <v>0</v>
      </c>
      <c r="AU989" s="48">
        <v>0</v>
      </c>
      <c r="AV989" s="49">
        <v>0</v>
      </c>
      <c r="AW989" s="48">
        <v>80</v>
      </c>
      <c r="AX989" s="49">
        <v>100</v>
      </c>
      <c r="AY989" s="48">
        <v>80</v>
      </c>
      <c r="AZ989" s="2"/>
      <c r="BA989" s="3"/>
      <c r="BB989" s="3"/>
      <c r="BC989" s="3"/>
      <c r="BD989" s="3"/>
    </row>
    <row r="990" spans="1:56" x14ac:dyDescent="0.25">
      <c r="A990" s="62" t="s">
        <v>1720</v>
      </c>
      <c r="B990" s="63"/>
      <c r="C990" s="63"/>
      <c r="D990" s="64"/>
      <c r="E990" s="66"/>
      <c r="F990" s="109" t="s">
        <v>9873</v>
      </c>
      <c r="G990" s="63"/>
      <c r="H990" s="67"/>
      <c r="I990" s="68"/>
      <c r="J990" s="68"/>
      <c r="K990" s="67" t="s">
        <v>13267</v>
      </c>
      <c r="L990" s="71"/>
      <c r="M990" s="72">
        <v>4380.54541015625</v>
      </c>
      <c r="N990" s="72">
        <v>235.96231079101563</v>
      </c>
      <c r="O990" s="73"/>
      <c r="P990" s="74"/>
      <c r="Q990" s="74"/>
      <c r="R990" s="98"/>
      <c r="S990" s="48">
        <v>1</v>
      </c>
      <c r="T990" s="48">
        <v>0</v>
      </c>
      <c r="U990" s="98"/>
      <c r="V990" s="50"/>
      <c r="W990" s="50"/>
      <c r="X990" s="50"/>
      <c r="Y990" s="50"/>
      <c r="Z990" s="49"/>
      <c r="AA990" s="69">
        <v>990</v>
      </c>
      <c r="AB9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90" s="70"/>
      <c r="AD990" s="86">
        <v>354</v>
      </c>
      <c r="AE990" s="86">
        <v>403</v>
      </c>
      <c r="AF990" s="86">
        <v>13479</v>
      </c>
      <c r="AG990" s="86">
        <v>9707</v>
      </c>
      <c r="AH990" s="86"/>
      <c r="AI990" s="86"/>
      <c r="AJ990" s="86" t="s">
        <v>8520</v>
      </c>
      <c r="AK990" s="86"/>
      <c r="AL990" s="86"/>
      <c r="AM990" s="89">
        <v>44025.583437499998</v>
      </c>
      <c r="AN990" s="86" t="s">
        <v>10559</v>
      </c>
      <c r="AO990" s="93" t="s">
        <v>11547</v>
      </c>
      <c r="AP990" s="86" t="s">
        <v>65</v>
      </c>
      <c r="AQ990" s="48"/>
      <c r="AR990" s="49"/>
      <c r="AS990" s="48"/>
      <c r="AT990" s="49"/>
      <c r="AU990" s="48"/>
      <c r="AV990" s="49"/>
      <c r="AW990" s="48"/>
      <c r="AX990" s="49"/>
      <c r="AY990" s="48"/>
      <c r="AZ990" s="2"/>
      <c r="BA990" s="3"/>
      <c r="BB990" s="3"/>
      <c r="BC990" s="3"/>
      <c r="BD990" s="3"/>
    </row>
    <row r="991" spans="1:56" x14ac:dyDescent="0.25">
      <c r="A991" s="62" t="s">
        <v>784</v>
      </c>
      <c r="B991" s="63"/>
      <c r="C991" s="63"/>
      <c r="D991" s="64"/>
      <c r="E991" s="66"/>
      <c r="F991" s="109" t="s">
        <v>9874</v>
      </c>
      <c r="G991" s="63"/>
      <c r="H991" s="67"/>
      <c r="I991" s="68"/>
      <c r="J991" s="68"/>
      <c r="K991" s="67" t="s">
        <v>13268</v>
      </c>
      <c r="L991" s="71"/>
      <c r="M991" s="72">
        <v>5680.892578125</v>
      </c>
      <c r="N991" s="72">
        <v>4374.4619140625</v>
      </c>
      <c r="O991" s="73"/>
      <c r="P991" s="74"/>
      <c r="Q991" s="74"/>
      <c r="R991" s="98"/>
      <c r="S991" s="48">
        <v>0</v>
      </c>
      <c r="T991" s="48">
        <v>1</v>
      </c>
      <c r="U991" s="98"/>
      <c r="V991" s="50"/>
      <c r="W991" s="50"/>
      <c r="X991" s="50"/>
      <c r="Y991" s="50"/>
      <c r="Z991" s="49"/>
      <c r="AA991" s="69">
        <v>991</v>
      </c>
      <c r="AB9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91" s="70"/>
      <c r="AD991" s="86">
        <v>416</v>
      </c>
      <c r="AE991" s="86">
        <v>329</v>
      </c>
      <c r="AF991" s="86">
        <v>5761</v>
      </c>
      <c r="AG991" s="86">
        <v>1354</v>
      </c>
      <c r="AH991" s="86"/>
      <c r="AI991" s="86" t="s">
        <v>7673</v>
      </c>
      <c r="AJ991" s="86"/>
      <c r="AK991" s="86"/>
      <c r="AL991" s="86"/>
      <c r="AM991" s="89">
        <v>43121.462071759262</v>
      </c>
      <c r="AN991" s="86" t="s">
        <v>10559</v>
      </c>
      <c r="AO991" s="93" t="s">
        <v>11548</v>
      </c>
      <c r="AP991" s="86" t="s">
        <v>66</v>
      </c>
      <c r="AQ991" s="48">
        <v>0</v>
      </c>
      <c r="AR991" s="49">
        <v>0</v>
      </c>
      <c r="AS991" s="48">
        <v>0</v>
      </c>
      <c r="AT991" s="49">
        <v>0</v>
      </c>
      <c r="AU991" s="48">
        <v>0</v>
      </c>
      <c r="AV991" s="49">
        <v>0</v>
      </c>
      <c r="AW991" s="48">
        <v>16</v>
      </c>
      <c r="AX991" s="49">
        <v>100</v>
      </c>
      <c r="AY991" s="48">
        <v>16</v>
      </c>
      <c r="AZ991" s="2"/>
      <c r="BA991" s="3"/>
      <c r="BB991" s="3"/>
      <c r="BC991" s="3"/>
      <c r="BD991" s="3"/>
    </row>
    <row r="992" spans="1:56" x14ac:dyDescent="0.25">
      <c r="A992" s="62" t="s">
        <v>785</v>
      </c>
      <c r="B992" s="63"/>
      <c r="C992" s="63"/>
      <c r="D992" s="64"/>
      <c r="E992" s="66"/>
      <c r="F992" s="109" t="s">
        <v>9875</v>
      </c>
      <c r="G992" s="63"/>
      <c r="H992" s="67"/>
      <c r="I992" s="68"/>
      <c r="J992" s="68"/>
      <c r="K992" s="67" t="s">
        <v>13269</v>
      </c>
      <c r="L992" s="71"/>
      <c r="M992" s="72">
        <v>5852.1640625</v>
      </c>
      <c r="N992" s="72">
        <v>4836.103515625</v>
      </c>
      <c r="O992" s="73"/>
      <c r="P992" s="74"/>
      <c r="Q992" s="74"/>
      <c r="R992" s="98"/>
      <c r="S992" s="48">
        <v>0</v>
      </c>
      <c r="T992" s="48">
        <v>1</v>
      </c>
      <c r="U992" s="98"/>
      <c r="V992" s="50"/>
      <c r="W992" s="50"/>
      <c r="X992" s="50"/>
      <c r="Y992" s="50"/>
      <c r="Z992" s="49"/>
      <c r="AA992" s="69">
        <v>992</v>
      </c>
      <c r="AB9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92" s="70"/>
      <c r="AD992" s="86">
        <v>45</v>
      </c>
      <c r="AE992" s="86">
        <v>14</v>
      </c>
      <c r="AF992" s="86">
        <v>4829</v>
      </c>
      <c r="AG992" s="86">
        <v>1761</v>
      </c>
      <c r="AH992" s="86"/>
      <c r="AI992" s="86" t="s">
        <v>7674</v>
      </c>
      <c r="AJ992" s="86" t="s">
        <v>8211</v>
      </c>
      <c r="AK992" s="86"/>
      <c r="AL992" s="86"/>
      <c r="AM992" s="89">
        <v>44064.298321759263</v>
      </c>
      <c r="AN992" s="86" t="s">
        <v>10559</v>
      </c>
      <c r="AO992" s="93" t="s">
        <v>11549</v>
      </c>
      <c r="AP992" s="86" t="s">
        <v>66</v>
      </c>
      <c r="AQ992" s="48">
        <v>0</v>
      </c>
      <c r="AR992" s="49">
        <v>0</v>
      </c>
      <c r="AS992" s="48">
        <v>0</v>
      </c>
      <c r="AT992" s="49">
        <v>0</v>
      </c>
      <c r="AU992" s="48">
        <v>0</v>
      </c>
      <c r="AV992" s="49">
        <v>0</v>
      </c>
      <c r="AW992" s="48">
        <v>21</v>
      </c>
      <c r="AX992" s="49">
        <v>100</v>
      </c>
      <c r="AY992" s="48">
        <v>21</v>
      </c>
      <c r="AZ992" s="2"/>
      <c r="BA992" s="3"/>
      <c r="BB992" s="3"/>
      <c r="BC992" s="3"/>
      <c r="BD992" s="3"/>
    </row>
    <row r="993" spans="1:56" x14ac:dyDescent="0.25">
      <c r="A993" s="62" t="s">
        <v>786</v>
      </c>
      <c r="B993" s="63"/>
      <c r="C993" s="63"/>
      <c r="D993" s="64"/>
      <c r="E993" s="66"/>
      <c r="F993" s="109" t="s">
        <v>9876</v>
      </c>
      <c r="G993" s="63"/>
      <c r="H993" s="67"/>
      <c r="I993" s="68"/>
      <c r="J993" s="68"/>
      <c r="K993" s="67" t="s">
        <v>13270</v>
      </c>
      <c r="L993" s="71"/>
      <c r="M993" s="72">
        <v>5205.4931640625</v>
      </c>
      <c r="N993" s="72">
        <v>9014.4013671875</v>
      </c>
      <c r="O993" s="73"/>
      <c r="P993" s="74"/>
      <c r="Q993" s="74"/>
      <c r="R993" s="98"/>
      <c r="S993" s="48">
        <v>0</v>
      </c>
      <c r="T993" s="48">
        <v>1</v>
      </c>
      <c r="U993" s="98"/>
      <c r="V993" s="50"/>
      <c r="W993" s="50"/>
      <c r="X993" s="50"/>
      <c r="Y993" s="50"/>
      <c r="Z993" s="49"/>
      <c r="AA993" s="69">
        <v>993</v>
      </c>
      <c r="AB9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93" s="70"/>
      <c r="AD993" s="86">
        <v>3287</v>
      </c>
      <c r="AE993" s="86">
        <v>8024</v>
      </c>
      <c r="AF993" s="86">
        <v>48936</v>
      </c>
      <c r="AG993" s="86">
        <v>45307</v>
      </c>
      <c r="AH993" s="86"/>
      <c r="AI993" s="86" t="s">
        <v>7675</v>
      </c>
      <c r="AJ993" s="86" t="s">
        <v>8521</v>
      </c>
      <c r="AK993" s="86"/>
      <c r="AL993" s="86"/>
      <c r="AM993" s="89">
        <v>43928.210069444445</v>
      </c>
      <c r="AN993" s="86" t="s">
        <v>10559</v>
      </c>
      <c r="AO993" s="93" t="s">
        <v>11550</v>
      </c>
      <c r="AP993" s="86" t="s">
        <v>66</v>
      </c>
      <c r="AQ993" s="48">
        <v>0</v>
      </c>
      <c r="AR993" s="49">
        <v>0</v>
      </c>
      <c r="AS993" s="48">
        <v>1</v>
      </c>
      <c r="AT993" s="49">
        <v>5</v>
      </c>
      <c r="AU993" s="48">
        <v>0</v>
      </c>
      <c r="AV993" s="49">
        <v>0</v>
      </c>
      <c r="AW993" s="48">
        <v>19</v>
      </c>
      <c r="AX993" s="49">
        <v>95</v>
      </c>
      <c r="AY993" s="48">
        <v>20</v>
      </c>
      <c r="AZ993" s="2"/>
      <c r="BA993" s="3"/>
      <c r="BB993" s="3"/>
      <c r="BC993" s="3"/>
      <c r="BD993" s="3"/>
    </row>
    <row r="994" spans="1:56" x14ac:dyDescent="0.25">
      <c r="A994" s="62" t="s">
        <v>787</v>
      </c>
      <c r="B994" s="63"/>
      <c r="C994" s="63"/>
      <c r="D994" s="64"/>
      <c r="E994" s="66"/>
      <c r="F994" s="109" t="s">
        <v>9877</v>
      </c>
      <c r="G994" s="63"/>
      <c r="H994" s="67"/>
      <c r="I994" s="68"/>
      <c r="J994" s="68"/>
      <c r="K994" s="67" t="s">
        <v>13271</v>
      </c>
      <c r="L994" s="71"/>
      <c r="M994" s="72">
        <v>5607.21044921875</v>
      </c>
      <c r="N994" s="72">
        <v>5153.3896484375</v>
      </c>
      <c r="O994" s="73"/>
      <c r="P994" s="74"/>
      <c r="Q994" s="74"/>
      <c r="R994" s="98"/>
      <c r="S994" s="48">
        <v>0</v>
      </c>
      <c r="T994" s="48">
        <v>1</v>
      </c>
      <c r="U994" s="98"/>
      <c r="V994" s="50"/>
      <c r="W994" s="50"/>
      <c r="X994" s="50"/>
      <c r="Y994" s="50"/>
      <c r="Z994" s="49"/>
      <c r="AA994" s="69">
        <v>994</v>
      </c>
      <c r="AB9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94" s="70"/>
      <c r="AD994" s="86">
        <v>25</v>
      </c>
      <c r="AE994" s="86">
        <v>6</v>
      </c>
      <c r="AF994" s="86">
        <v>10</v>
      </c>
      <c r="AG994" s="86">
        <v>34</v>
      </c>
      <c r="AH994" s="86"/>
      <c r="AI994" s="86"/>
      <c r="AJ994" s="86"/>
      <c r="AK994" s="86"/>
      <c r="AL994" s="86"/>
      <c r="AM994" s="89">
        <v>43944.423518518517</v>
      </c>
      <c r="AN994" s="86" t="s">
        <v>10559</v>
      </c>
      <c r="AO994" s="93" t="s">
        <v>11551</v>
      </c>
      <c r="AP994" s="86" t="s">
        <v>66</v>
      </c>
      <c r="AQ994" s="48">
        <v>0</v>
      </c>
      <c r="AR994" s="49">
        <v>0</v>
      </c>
      <c r="AS994" s="48">
        <v>0</v>
      </c>
      <c r="AT994" s="49">
        <v>0</v>
      </c>
      <c r="AU994" s="48">
        <v>0</v>
      </c>
      <c r="AV994" s="49">
        <v>0</v>
      </c>
      <c r="AW994" s="48">
        <v>47</v>
      </c>
      <c r="AX994" s="49">
        <v>100</v>
      </c>
      <c r="AY994" s="48">
        <v>47</v>
      </c>
      <c r="AZ994" s="2"/>
      <c r="BA994" s="3"/>
      <c r="BB994" s="3"/>
      <c r="BC994" s="3"/>
      <c r="BD994" s="3"/>
    </row>
    <row r="995" spans="1:56" x14ac:dyDescent="0.25">
      <c r="A995" s="62" t="s">
        <v>788</v>
      </c>
      <c r="B995" s="63"/>
      <c r="C995" s="63"/>
      <c r="D995" s="64"/>
      <c r="E995" s="66"/>
      <c r="F995" s="109" t="s">
        <v>9878</v>
      </c>
      <c r="G995" s="63"/>
      <c r="H995" s="67"/>
      <c r="I995" s="68"/>
      <c r="J995" s="68"/>
      <c r="K995" s="67" t="s">
        <v>13272</v>
      </c>
      <c r="L995" s="71"/>
      <c r="M995" s="72">
        <v>5338.83544921875</v>
      </c>
      <c r="N995" s="72">
        <v>2644.051025390625</v>
      </c>
      <c r="O995" s="73"/>
      <c r="P995" s="74"/>
      <c r="Q995" s="74"/>
      <c r="R995" s="98"/>
      <c r="S995" s="48">
        <v>0</v>
      </c>
      <c r="T995" s="48">
        <v>1</v>
      </c>
      <c r="U995" s="98"/>
      <c r="V995" s="50"/>
      <c r="W995" s="50"/>
      <c r="X995" s="50"/>
      <c r="Y995" s="50"/>
      <c r="Z995" s="49"/>
      <c r="AA995" s="69">
        <v>995</v>
      </c>
      <c r="AB9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95" s="70"/>
      <c r="AD995" s="86">
        <v>14</v>
      </c>
      <c r="AE995" s="86">
        <v>10</v>
      </c>
      <c r="AF995" s="86">
        <v>11</v>
      </c>
      <c r="AG995" s="86">
        <v>187</v>
      </c>
      <c r="AH995" s="86"/>
      <c r="AI995" s="86" t="s">
        <v>7676</v>
      </c>
      <c r="AJ995" s="86"/>
      <c r="AK995" s="86"/>
      <c r="AL995" s="86"/>
      <c r="AM995" s="89">
        <v>43211.240995370368</v>
      </c>
      <c r="AN995" s="86" t="s">
        <v>10559</v>
      </c>
      <c r="AO995" s="93" t="s">
        <v>11552</v>
      </c>
      <c r="AP995" s="86" t="s">
        <v>66</v>
      </c>
      <c r="AQ995" s="48">
        <v>0</v>
      </c>
      <c r="AR995" s="49">
        <v>0</v>
      </c>
      <c r="AS995" s="48">
        <v>0</v>
      </c>
      <c r="AT995" s="49">
        <v>0</v>
      </c>
      <c r="AU995" s="48">
        <v>0</v>
      </c>
      <c r="AV995" s="49">
        <v>0</v>
      </c>
      <c r="AW995" s="48">
        <v>14</v>
      </c>
      <c r="AX995" s="49">
        <v>100</v>
      </c>
      <c r="AY995" s="48">
        <v>14</v>
      </c>
      <c r="AZ995" s="2"/>
      <c r="BA995" s="3"/>
      <c r="BB995" s="3"/>
      <c r="BC995" s="3"/>
      <c r="BD995" s="3"/>
    </row>
    <row r="996" spans="1:56" x14ac:dyDescent="0.25">
      <c r="A996" s="62" t="s">
        <v>789</v>
      </c>
      <c r="B996" s="63"/>
      <c r="C996" s="63"/>
      <c r="D996" s="64"/>
      <c r="E996" s="66"/>
      <c r="F996" s="109" t="s">
        <v>8949</v>
      </c>
      <c r="G996" s="63"/>
      <c r="H996" s="67"/>
      <c r="I996" s="68"/>
      <c r="J996" s="68"/>
      <c r="K996" s="67" t="s">
        <v>13273</v>
      </c>
      <c r="L996" s="71"/>
      <c r="M996" s="72">
        <v>5601.4833984375</v>
      </c>
      <c r="N996" s="72">
        <v>4977.8447265625</v>
      </c>
      <c r="O996" s="73"/>
      <c r="P996" s="74"/>
      <c r="Q996" s="74"/>
      <c r="R996" s="98"/>
      <c r="S996" s="48">
        <v>0</v>
      </c>
      <c r="T996" s="48">
        <v>1</v>
      </c>
      <c r="U996" s="98"/>
      <c r="V996" s="50"/>
      <c r="W996" s="50"/>
      <c r="X996" s="50"/>
      <c r="Y996" s="50"/>
      <c r="Z996" s="49"/>
      <c r="AA996" s="69">
        <v>996</v>
      </c>
      <c r="AB9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96" s="70"/>
      <c r="AD996" s="86">
        <v>5</v>
      </c>
      <c r="AE996" s="86">
        <v>0</v>
      </c>
      <c r="AF996" s="86">
        <v>20</v>
      </c>
      <c r="AG996" s="86">
        <v>23</v>
      </c>
      <c r="AH996" s="86"/>
      <c r="AI996" s="86" t="s">
        <v>7677</v>
      </c>
      <c r="AJ996" s="86"/>
      <c r="AK996" s="86"/>
      <c r="AL996" s="86"/>
      <c r="AM996" s="89">
        <v>44081.185891203706</v>
      </c>
      <c r="AN996" s="86" t="s">
        <v>10559</v>
      </c>
      <c r="AO996" s="93" t="s">
        <v>11553</v>
      </c>
      <c r="AP996" s="86" t="s">
        <v>66</v>
      </c>
      <c r="AQ996" s="48">
        <v>0</v>
      </c>
      <c r="AR996" s="49">
        <v>0</v>
      </c>
      <c r="AS996" s="48">
        <v>0</v>
      </c>
      <c r="AT996" s="49">
        <v>0</v>
      </c>
      <c r="AU996" s="48">
        <v>0</v>
      </c>
      <c r="AV996" s="49">
        <v>0</v>
      </c>
      <c r="AW996" s="48">
        <v>21</v>
      </c>
      <c r="AX996" s="49">
        <v>100</v>
      </c>
      <c r="AY996" s="48">
        <v>21</v>
      </c>
      <c r="AZ996" s="2"/>
      <c r="BA996" s="3"/>
      <c r="BB996" s="3"/>
      <c r="BC996" s="3"/>
      <c r="BD996" s="3"/>
    </row>
    <row r="997" spans="1:56" x14ac:dyDescent="0.25">
      <c r="A997" s="62" t="s">
        <v>1721</v>
      </c>
      <c r="B997" s="63"/>
      <c r="C997" s="63"/>
      <c r="D997" s="64"/>
      <c r="E997" s="66"/>
      <c r="F997" s="109" t="s">
        <v>9879</v>
      </c>
      <c r="G997" s="63"/>
      <c r="H997" s="67"/>
      <c r="I997" s="68"/>
      <c r="J997" s="68"/>
      <c r="K997" s="67" t="s">
        <v>13274</v>
      </c>
      <c r="L997" s="71"/>
      <c r="M997" s="72">
        <v>5597.94482421875</v>
      </c>
      <c r="N997" s="72">
        <v>4956.03857421875</v>
      </c>
      <c r="O997" s="73"/>
      <c r="P997" s="74"/>
      <c r="Q997" s="74"/>
      <c r="R997" s="98"/>
      <c r="S997" s="48">
        <v>1</v>
      </c>
      <c r="T997" s="48">
        <v>0</v>
      </c>
      <c r="U997" s="98"/>
      <c r="V997" s="50"/>
      <c r="W997" s="50"/>
      <c r="X997" s="50"/>
      <c r="Y997" s="50"/>
      <c r="Z997" s="49"/>
      <c r="AA997" s="69">
        <v>997</v>
      </c>
      <c r="AB9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97" s="70"/>
      <c r="AD997" s="86">
        <v>138</v>
      </c>
      <c r="AE997" s="86">
        <v>3368</v>
      </c>
      <c r="AF997" s="86">
        <v>1374</v>
      </c>
      <c r="AG997" s="86">
        <v>1388</v>
      </c>
      <c r="AH997" s="86"/>
      <c r="AI997" s="86" t="s">
        <v>7678</v>
      </c>
      <c r="AJ997" s="86" t="s">
        <v>8204</v>
      </c>
      <c r="AK997" s="93" t="s">
        <v>8845</v>
      </c>
      <c r="AL997" s="86"/>
      <c r="AM997" s="89">
        <v>40166.30840277778</v>
      </c>
      <c r="AN997" s="86" t="s">
        <v>10559</v>
      </c>
      <c r="AO997" s="93" t="s">
        <v>11554</v>
      </c>
      <c r="AP997" s="86" t="s">
        <v>65</v>
      </c>
      <c r="AQ997" s="48"/>
      <c r="AR997" s="49"/>
      <c r="AS997" s="48"/>
      <c r="AT997" s="49"/>
      <c r="AU997" s="48"/>
      <c r="AV997" s="49"/>
      <c r="AW997" s="48"/>
      <c r="AX997" s="49"/>
      <c r="AY997" s="48"/>
      <c r="AZ997" s="2"/>
      <c r="BA997" s="3"/>
      <c r="BB997" s="3"/>
      <c r="BC997" s="3"/>
      <c r="BD997" s="3"/>
    </row>
    <row r="998" spans="1:56" x14ac:dyDescent="0.25">
      <c r="A998" s="62" t="s">
        <v>790</v>
      </c>
      <c r="B998" s="63"/>
      <c r="C998" s="63"/>
      <c r="D998" s="64"/>
      <c r="E998" s="66"/>
      <c r="F998" s="109" t="s">
        <v>9880</v>
      </c>
      <c r="G998" s="63"/>
      <c r="H998" s="67"/>
      <c r="I998" s="68"/>
      <c r="J998" s="68"/>
      <c r="K998" s="67" t="s">
        <v>13275</v>
      </c>
      <c r="L998" s="71"/>
      <c r="M998" s="72">
        <v>3574.219970703125</v>
      </c>
      <c r="N998" s="72">
        <v>4035.400390625</v>
      </c>
      <c r="O998" s="73"/>
      <c r="P998" s="74"/>
      <c r="Q998" s="74"/>
      <c r="R998" s="98"/>
      <c r="S998" s="48">
        <v>0</v>
      </c>
      <c r="T998" s="48">
        <v>2</v>
      </c>
      <c r="U998" s="98"/>
      <c r="V998" s="50"/>
      <c r="W998" s="50"/>
      <c r="X998" s="50"/>
      <c r="Y998" s="50"/>
      <c r="Z998" s="49"/>
      <c r="AA998" s="69">
        <v>998</v>
      </c>
      <c r="AB9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98" s="70"/>
      <c r="AD998" s="86">
        <v>40</v>
      </c>
      <c r="AE998" s="86">
        <v>26</v>
      </c>
      <c r="AF998" s="86">
        <v>248</v>
      </c>
      <c r="AG998" s="86">
        <v>26</v>
      </c>
      <c r="AH998" s="86"/>
      <c r="AI998" s="86"/>
      <c r="AJ998" s="86"/>
      <c r="AK998" s="86"/>
      <c r="AL998" s="86"/>
      <c r="AM998" s="89">
        <v>42520.592083333337</v>
      </c>
      <c r="AN998" s="86" t="s">
        <v>10559</v>
      </c>
      <c r="AO998" s="93" t="s">
        <v>11555</v>
      </c>
      <c r="AP998" s="86" t="s">
        <v>66</v>
      </c>
      <c r="AQ998" s="48">
        <v>0</v>
      </c>
      <c r="AR998" s="49">
        <v>0</v>
      </c>
      <c r="AS998" s="48">
        <v>0</v>
      </c>
      <c r="AT998" s="49">
        <v>0</v>
      </c>
      <c r="AU998" s="48">
        <v>0</v>
      </c>
      <c r="AV998" s="49">
        <v>0</v>
      </c>
      <c r="AW998" s="48">
        <v>62</v>
      </c>
      <c r="AX998" s="49">
        <v>100</v>
      </c>
      <c r="AY998" s="48">
        <v>62</v>
      </c>
      <c r="AZ998" s="2"/>
      <c r="BA998" s="3"/>
      <c r="BB998" s="3"/>
      <c r="BC998" s="3"/>
      <c r="BD998" s="3"/>
    </row>
    <row r="999" spans="1:56" x14ac:dyDescent="0.25">
      <c r="A999" s="62" t="s">
        <v>791</v>
      </c>
      <c r="B999" s="63"/>
      <c r="C999" s="63"/>
      <c r="D999" s="64"/>
      <c r="E999" s="66"/>
      <c r="F999" s="109" t="s">
        <v>9881</v>
      </c>
      <c r="G999" s="63"/>
      <c r="H999" s="67"/>
      <c r="I999" s="68"/>
      <c r="J999" s="68"/>
      <c r="K999" s="67" t="s">
        <v>13276</v>
      </c>
      <c r="L999" s="71"/>
      <c r="M999" s="72">
        <v>3644.558349609375</v>
      </c>
      <c r="N999" s="72">
        <v>6318.1416015625</v>
      </c>
      <c r="O999" s="73"/>
      <c r="P999" s="74"/>
      <c r="Q999" s="74"/>
      <c r="R999" s="98"/>
      <c r="S999" s="48">
        <v>0</v>
      </c>
      <c r="T999" s="48">
        <v>1</v>
      </c>
      <c r="U999" s="98"/>
      <c r="V999" s="50"/>
      <c r="W999" s="50"/>
      <c r="X999" s="50"/>
      <c r="Y999" s="50"/>
      <c r="Z999" s="49"/>
      <c r="AA999" s="69">
        <v>999</v>
      </c>
      <c r="AB9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999" s="70"/>
      <c r="AD999" s="86">
        <v>5</v>
      </c>
      <c r="AE999" s="86">
        <v>7</v>
      </c>
      <c r="AF999" s="86">
        <v>668</v>
      </c>
      <c r="AG999" s="86">
        <v>326</v>
      </c>
      <c r="AH999" s="86"/>
      <c r="AI999" s="86"/>
      <c r="AJ999" s="86"/>
      <c r="AK999" s="86"/>
      <c r="AL999" s="86"/>
      <c r="AM999" s="89">
        <v>44074.265231481484</v>
      </c>
      <c r="AN999" s="86" t="s">
        <v>10559</v>
      </c>
      <c r="AO999" s="93" t="s">
        <v>11556</v>
      </c>
      <c r="AP999" s="86" t="s">
        <v>66</v>
      </c>
      <c r="AQ999" s="48">
        <v>0</v>
      </c>
      <c r="AR999" s="49">
        <v>0</v>
      </c>
      <c r="AS999" s="48">
        <v>0</v>
      </c>
      <c r="AT999" s="49">
        <v>0</v>
      </c>
      <c r="AU999" s="48">
        <v>0</v>
      </c>
      <c r="AV999" s="49">
        <v>0</v>
      </c>
      <c r="AW999" s="48">
        <v>6</v>
      </c>
      <c r="AX999" s="49">
        <v>100</v>
      </c>
      <c r="AY999" s="48">
        <v>6</v>
      </c>
      <c r="AZ999" s="2"/>
      <c r="BA999" s="3"/>
      <c r="BB999" s="3"/>
      <c r="BC999" s="3"/>
      <c r="BD999" s="3"/>
    </row>
    <row r="1000" spans="1:56" x14ac:dyDescent="0.25">
      <c r="A1000" s="62" t="s">
        <v>792</v>
      </c>
      <c r="B1000" s="63"/>
      <c r="C1000" s="63"/>
      <c r="D1000" s="64"/>
      <c r="E1000" s="66"/>
      <c r="F1000" s="109" t="s">
        <v>9882</v>
      </c>
      <c r="G1000" s="63"/>
      <c r="H1000" s="67"/>
      <c r="I1000" s="68"/>
      <c r="J1000" s="68"/>
      <c r="K1000" s="67" t="s">
        <v>13277</v>
      </c>
      <c r="L1000" s="71"/>
      <c r="M1000" s="72">
        <v>5319.6015625</v>
      </c>
      <c r="N1000" s="72">
        <v>4355.29150390625</v>
      </c>
      <c r="O1000" s="73"/>
      <c r="P1000" s="74"/>
      <c r="Q1000" s="74"/>
      <c r="R1000" s="98"/>
      <c r="S1000" s="48">
        <v>0</v>
      </c>
      <c r="T1000" s="48">
        <v>2</v>
      </c>
      <c r="U1000" s="98"/>
      <c r="V1000" s="50"/>
      <c r="W1000" s="50"/>
      <c r="X1000" s="50"/>
      <c r="Y1000" s="50"/>
      <c r="Z1000" s="49"/>
      <c r="AA1000" s="69">
        <v>1000</v>
      </c>
      <c r="AB10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00" s="70"/>
      <c r="AD1000" s="86">
        <v>286</v>
      </c>
      <c r="AE1000" s="86">
        <v>67</v>
      </c>
      <c r="AF1000" s="86">
        <v>1122</v>
      </c>
      <c r="AG1000" s="86">
        <v>673</v>
      </c>
      <c r="AH1000" s="86"/>
      <c r="AI1000" s="86" t="s">
        <v>7679</v>
      </c>
      <c r="AJ1000" s="86" t="s">
        <v>8513</v>
      </c>
      <c r="AK1000" s="86"/>
      <c r="AL1000" s="86"/>
      <c r="AM1000" s="89">
        <v>43995.563611111109</v>
      </c>
      <c r="AN1000" s="86" t="s">
        <v>10559</v>
      </c>
      <c r="AO1000" s="93" t="s">
        <v>11557</v>
      </c>
      <c r="AP1000" s="86" t="s">
        <v>66</v>
      </c>
      <c r="AQ1000" s="48">
        <v>0</v>
      </c>
      <c r="AR1000" s="49">
        <v>0</v>
      </c>
      <c r="AS1000" s="48">
        <v>0</v>
      </c>
      <c r="AT1000" s="49">
        <v>0</v>
      </c>
      <c r="AU1000" s="48">
        <v>0</v>
      </c>
      <c r="AV1000" s="49">
        <v>0</v>
      </c>
      <c r="AW1000" s="48">
        <v>73</v>
      </c>
      <c r="AX1000" s="49">
        <v>100</v>
      </c>
      <c r="AY1000" s="48">
        <v>73</v>
      </c>
      <c r="AZ1000" s="2"/>
      <c r="BA1000" s="3"/>
      <c r="BB1000" s="3"/>
      <c r="BC1000" s="3"/>
      <c r="BD1000" s="3"/>
    </row>
    <row r="1001" spans="1:56" x14ac:dyDescent="0.25">
      <c r="A1001" s="62" t="s">
        <v>1167</v>
      </c>
      <c r="B1001" s="63"/>
      <c r="C1001" s="63"/>
      <c r="D1001" s="64"/>
      <c r="E1001" s="66"/>
      <c r="F1001" s="109" t="s">
        <v>9883</v>
      </c>
      <c r="G1001" s="63"/>
      <c r="H1001" s="67"/>
      <c r="I1001" s="68"/>
      <c r="J1001" s="68"/>
      <c r="K1001" s="67" t="s">
        <v>13278</v>
      </c>
      <c r="L1001" s="71"/>
      <c r="M1001" s="72">
        <v>5272.6123046875</v>
      </c>
      <c r="N1001" s="72">
        <v>4171.27392578125</v>
      </c>
      <c r="O1001" s="73"/>
      <c r="P1001" s="74"/>
      <c r="Q1001" s="74"/>
      <c r="R1001" s="98"/>
      <c r="S1001" s="48">
        <v>3</v>
      </c>
      <c r="T1001" s="48">
        <v>3</v>
      </c>
      <c r="U1001" s="98"/>
      <c r="V1001" s="50"/>
      <c r="W1001" s="50"/>
      <c r="X1001" s="50"/>
      <c r="Y1001" s="50"/>
      <c r="Z1001" s="49"/>
      <c r="AA1001" s="69">
        <v>1001</v>
      </c>
      <c r="AB10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01" s="70"/>
      <c r="AD1001" s="86">
        <v>1142</v>
      </c>
      <c r="AE1001" s="86">
        <v>437</v>
      </c>
      <c r="AF1001" s="86">
        <v>5594</v>
      </c>
      <c r="AG1001" s="86">
        <v>3580</v>
      </c>
      <c r="AH1001" s="86"/>
      <c r="AI1001" s="86" t="s">
        <v>7680</v>
      </c>
      <c r="AJ1001" s="86" t="s">
        <v>8218</v>
      </c>
      <c r="AK1001" s="93" t="s">
        <v>8846</v>
      </c>
      <c r="AL1001" s="86"/>
      <c r="AM1001" s="89">
        <v>43961.174618055556</v>
      </c>
      <c r="AN1001" s="86" t="s">
        <v>10559</v>
      </c>
      <c r="AO1001" s="93" t="s">
        <v>11558</v>
      </c>
      <c r="AP1001" s="86" t="s">
        <v>66</v>
      </c>
      <c r="AQ1001" s="48">
        <v>0</v>
      </c>
      <c r="AR1001" s="49">
        <v>0</v>
      </c>
      <c r="AS1001" s="48">
        <v>0</v>
      </c>
      <c r="AT1001" s="49">
        <v>0</v>
      </c>
      <c r="AU1001" s="48">
        <v>0</v>
      </c>
      <c r="AV1001" s="49">
        <v>0</v>
      </c>
      <c r="AW1001" s="48">
        <v>109</v>
      </c>
      <c r="AX1001" s="49">
        <v>100</v>
      </c>
      <c r="AY1001" s="48">
        <v>109</v>
      </c>
      <c r="AZ1001" s="2"/>
      <c r="BA1001" s="3"/>
      <c r="BB1001" s="3"/>
      <c r="BC1001" s="3"/>
      <c r="BD1001" s="3"/>
    </row>
    <row r="1002" spans="1:56" x14ac:dyDescent="0.25">
      <c r="A1002" s="62" t="s">
        <v>793</v>
      </c>
      <c r="B1002" s="63"/>
      <c r="C1002" s="63"/>
      <c r="D1002" s="64"/>
      <c r="E1002" s="66"/>
      <c r="F1002" s="109" t="s">
        <v>9884</v>
      </c>
      <c r="G1002" s="63"/>
      <c r="H1002" s="67"/>
      <c r="I1002" s="68"/>
      <c r="J1002" s="68"/>
      <c r="K1002" s="67" t="s">
        <v>13279</v>
      </c>
      <c r="L1002" s="71"/>
      <c r="M1002" s="72">
        <v>4735.3759765625</v>
      </c>
      <c r="N1002" s="72">
        <v>5713.181640625</v>
      </c>
      <c r="O1002" s="73"/>
      <c r="P1002" s="74"/>
      <c r="Q1002" s="74"/>
      <c r="R1002" s="98"/>
      <c r="S1002" s="48">
        <v>0</v>
      </c>
      <c r="T1002" s="48">
        <v>5</v>
      </c>
      <c r="U1002" s="98"/>
      <c r="V1002" s="50"/>
      <c r="W1002" s="50"/>
      <c r="X1002" s="50"/>
      <c r="Y1002" s="50"/>
      <c r="Z1002" s="49"/>
      <c r="AA1002" s="69">
        <v>1002</v>
      </c>
      <c r="AB10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02" s="70"/>
      <c r="AD1002" s="86">
        <v>42</v>
      </c>
      <c r="AE1002" s="86">
        <v>20</v>
      </c>
      <c r="AF1002" s="86">
        <v>1319</v>
      </c>
      <c r="AG1002" s="86">
        <v>168</v>
      </c>
      <c r="AH1002" s="86"/>
      <c r="AI1002" s="86" t="s">
        <v>7508</v>
      </c>
      <c r="AJ1002" s="86"/>
      <c r="AK1002" s="86"/>
      <c r="AL1002" s="86"/>
      <c r="AM1002" s="89">
        <v>43979.520960648151</v>
      </c>
      <c r="AN1002" s="86" t="s">
        <v>10559</v>
      </c>
      <c r="AO1002" s="93" t="s">
        <v>11559</v>
      </c>
      <c r="AP1002" s="86" t="s">
        <v>66</v>
      </c>
      <c r="AQ1002" s="48">
        <v>0</v>
      </c>
      <c r="AR1002" s="49">
        <v>0</v>
      </c>
      <c r="AS1002" s="48">
        <v>0</v>
      </c>
      <c r="AT1002" s="49">
        <v>0</v>
      </c>
      <c r="AU1002" s="48">
        <v>0</v>
      </c>
      <c r="AV1002" s="49">
        <v>0</v>
      </c>
      <c r="AW1002" s="48">
        <v>347</v>
      </c>
      <c r="AX1002" s="49">
        <v>100</v>
      </c>
      <c r="AY1002" s="48">
        <v>347</v>
      </c>
      <c r="AZ1002" s="2"/>
      <c r="BA1002" s="3"/>
      <c r="BB1002" s="3"/>
      <c r="BC1002" s="3"/>
      <c r="BD1002" s="3"/>
    </row>
    <row r="1003" spans="1:56" x14ac:dyDescent="0.25">
      <c r="A1003" s="62" t="s">
        <v>794</v>
      </c>
      <c r="B1003" s="63"/>
      <c r="C1003" s="63"/>
      <c r="D1003" s="64"/>
      <c r="E1003" s="66"/>
      <c r="F1003" s="109" t="s">
        <v>9885</v>
      </c>
      <c r="G1003" s="63"/>
      <c r="H1003" s="67"/>
      <c r="I1003" s="68"/>
      <c r="J1003" s="68"/>
      <c r="K1003" s="67" t="s">
        <v>13280</v>
      </c>
      <c r="L1003" s="71"/>
      <c r="M1003" s="72">
        <v>5140.3486328125</v>
      </c>
      <c r="N1003" s="72">
        <v>2706.744873046875</v>
      </c>
      <c r="O1003" s="73"/>
      <c r="P1003" s="74"/>
      <c r="Q1003" s="74"/>
      <c r="R1003" s="98"/>
      <c r="S1003" s="48">
        <v>0</v>
      </c>
      <c r="T1003" s="48">
        <v>1</v>
      </c>
      <c r="U1003" s="98"/>
      <c r="V1003" s="50"/>
      <c r="W1003" s="50"/>
      <c r="X1003" s="50"/>
      <c r="Y1003" s="50"/>
      <c r="Z1003" s="49"/>
      <c r="AA1003" s="69">
        <v>1003</v>
      </c>
      <c r="AB10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03" s="70"/>
      <c r="AD1003" s="86">
        <v>494</v>
      </c>
      <c r="AE1003" s="86">
        <v>301</v>
      </c>
      <c r="AF1003" s="86">
        <v>4047</v>
      </c>
      <c r="AG1003" s="86">
        <v>6554</v>
      </c>
      <c r="AH1003" s="86"/>
      <c r="AI1003" s="86" t="s">
        <v>7681</v>
      </c>
      <c r="AJ1003" s="86" t="s">
        <v>8522</v>
      </c>
      <c r="AK1003" s="93" t="s">
        <v>8847</v>
      </c>
      <c r="AL1003" s="86"/>
      <c r="AM1003" s="89">
        <v>42338.339699074073</v>
      </c>
      <c r="AN1003" s="86" t="s">
        <v>10559</v>
      </c>
      <c r="AO1003" s="93" t="s">
        <v>11560</v>
      </c>
      <c r="AP1003" s="86" t="s">
        <v>66</v>
      </c>
      <c r="AQ1003" s="48">
        <v>0</v>
      </c>
      <c r="AR1003" s="49">
        <v>0</v>
      </c>
      <c r="AS1003" s="48">
        <v>0</v>
      </c>
      <c r="AT1003" s="49">
        <v>0</v>
      </c>
      <c r="AU1003" s="48">
        <v>0</v>
      </c>
      <c r="AV1003" s="49">
        <v>0</v>
      </c>
      <c r="AW1003" s="48">
        <v>32</v>
      </c>
      <c r="AX1003" s="49">
        <v>100</v>
      </c>
      <c r="AY1003" s="48">
        <v>32</v>
      </c>
      <c r="AZ1003" s="2"/>
      <c r="BA1003" s="3"/>
      <c r="BB1003" s="3"/>
      <c r="BC1003" s="3"/>
      <c r="BD1003" s="3"/>
    </row>
    <row r="1004" spans="1:56" x14ac:dyDescent="0.25">
      <c r="A1004" s="62" t="s">
        <v>795</v>
      </c>
      <c r="B1004" s="63"/>
      <c r="C1004" s="63"/>
      <c r="D1004" s="64"/>
      <c r="E1004" s="66"/>
      <c r="F1004" s="109" t="s">
        <v>9886</v>
      </c>
      <c r="G1004" s="63"/>
      <c r="H1004" s="67"/>
      <c r="I1004" s="68"/>
      <c r="J1004" s="68"/>
      <c r="K1004" s="67" t="s">
        <v>13281</v>
      </c>
      <c r="L1004" s="71"/>
      <c r="M1004" s="72">
        <v>7639.17041015625</v>
      </c>
      <c r="N1004" s="72">
        <v>6074.91357421875</v>
      </c>
      <c r="O1004" s="73"/>
      <c r="P1004" s="74"/>
      <c r="Q1004" s="74"/>
      <c r="R1004" s="98"/>
      <c r="S1004" s="48">
        <v>0</v>
      </c>
      <c r="T1004" s="48">
        <v>2</v>
      </c>
      <c r="U1004" s="98"/>
      <c r="V1004" s="50"/>
      <c r="W1004" s="50"/>
      <c r="X1004" s="50"/>
      <c r="Y1004" s="50"/>
      <c r="Z1004" s="49"/>
      <c r="AA1004" s="69">
        <v>1004</v>
      </c>
      <c r="AB10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04" s="70"/>
      <c r="AD1004" s="86">
        <v>167</v>
      </c>
      <c r="AE1004" s="86">
        <v>131</v>
      </c>
      <c r="AF1004" s="86">
        <v>419</v>
      </c>
      <c r="AG1004" s="86">
        <v>2376</v>
      </c>
      <c r="AH1004" s="86"/>
      <c r="AI1004" s="86" t="s">
        <v>7682</v>
      </c>
      <c r="AJ1004" s="86" t="s">
        <v>8523</v>
      </c>
      <c r="AK1004" s="86"/>
      <c r="AL1004" s="86"/>
      <c r="AM1004" s="89">
        <v>40927.238564814812</v>
      </c>
      <c r="AN1004" s="86" t="s">
        <v>10559</v>
      </c>
      <c r="AO1004" s="93" t="s">
        <v>11561</v>
      </c>
      <c r="AP1004" s="86" t="s">
        <v>66</v>
      </c>
      <c r="AQ1004" s="48">
        <v>0</v>
      </c>
      <c r="AR1004" s="49">
        <v>0</v>
      </c>
      <c r="AS1004" s="48">
        <v>0</v>
      </c>
      <c r="AT1004" s="49">
        <v>0</v>
      </c>
      <c r="AU1004" s="48">
        <v>0</v>
      </c>
      <c r="AV1004" s="49">
        <v>0</v>
      </c>
      <c r="AW1004" s="48">
        <v>22</v>
      </c>
      <c r="AX1004" s="49">
        <v>100</v>
      </c>
      <c r="AY1004" s="48">
        <v>22</v>
      </c>
      <c r="AZ1004" s="2"/>
      <c r="BA1004" s="3"/>
      <c r="BB1004" s="3"/>
      <c r="BC1004" s="3"/>
      <c r="BD1004" s="3"/>
    </row>
    <row r="1005" spans="1:56" x14ac:dyDescent="0.25">
      <c r="A1005" s="62" t="s">
        <v>1722</v>
      </c>
      <c r="B1005" s="63"/>
      <c r="C1005" s="63"/>
      <c r="D1005" s="64"/>
      <c r="E1005" s="66"/>
      <c r="F1005" s="109" t="s">
        <v>9887</v>
      </c>
      <c r="G1005" s="63"/>
      <c r="H1005" s="67"/>
      <c r="I1005" s="68"/>
      <c r="J1005" s="68"/>
      <c r="K1005" s="67" t="s">
        <v>13282</v>
      </c>
      <c r="L1005" s="71"/>
      <c r="M1005" s="72">
        <v>8348.8291015625</v>
      </c>
      <c r="N1005" s="72">
        <v>5018.3671875</v>
      </c>
      <c r="O1005" s="73"/>
      <c r="P1005" s="74"/>
      <c r="Q1005" s="74"/>
      <c r="R1005" s="98"/>
      <c r="S1005" s="48">
        <v>1</v>
      </c>
      <c r="T1005" s="48">
        <v>0</v>
      </c>
      <c r="U1005" s="98"/>
      <c r="V1005" s="50"/>
      <c r="W1005" s="50"/>
      <c r="X1005" s="50"/>
      <c r="Y1005" s="50"/>
      <c r="Z1005" s="49"/>
      <c r="AA1005" s="69">
        <v>1005</v>
      </c>
      <c r="AB10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05" s="70"/>
      <c r="AD1005" s="86">
        <v>2327</v>
      </c>
      <c r="AE1005" s="86">
        <v>2568</v>
      </c>
      <c r="AF1005" s="86">
        <v>1107</v>
      </c>
      <c r="AG1005" s="86">
        <v>322</v>
      </c>
      <c r="AH1005" s="86"/>
      <c r="AI1005" s="86" t="s">
        <v>7683</v>
      </c>
      <c r="AJ1005" s="86" t="s">
        <v>8523</v>
      </c>
      <c r="AK1005" s="86"/>
      <c r="AL1005" s="86"/>
      <c r="AM1005" s="89">
        <v>42446.64335648148</v>
      </c>
      <c r="AN1005" s="86" t="s">
        <v>10559</v>
      </c>
      <c r="AO1005" s="93" t="s">
        <v>11562</v>
      </c>
      <c r="AP1005" s="86" t="s">
        <v>65</v>
      </c>
      <c r="AQ1005" s="48"/>
      <c r="AR1005" s="49"/>
      <c r="AS1005" s="48"/>
      <c r="AT1005" s="49"/>
      <c r="AU1005" s="48"/>
      <c r="AV1005" s="49"/>
      <c r="AW1005" s="48"/>
      <c r="AX1005" s="49"/>
      <c r="AY1005" s="48"/>
      <c r="AZ1005" s="2"/>
      <c r="BA1005" s="3"/>
      <c r="BB1005" s="3"/>
      <c r="BC1005" s="3"/>
      <c r="BD1005" s="3"/>
    </row>
    <row r="1006" spans="1:56" x14ac:dyDescent="0.25">
      <c r="A1006" s="62" t="s">
        <v>1723</v>
      </c>
      <c r="B1006" s="63"/>
      <c r="C1006" s="63"/>
      <c r="D1006" s="64"/>
      <c r="E1006" s="66"/>
      <c r="F1006" s="109" t="s">
        <v>9888</v>
      </c>
      <c r="G1006" s="63"/>
      <c r="H1006" s="67"/>
      <c r="I1006" s="68"/>
      <c r="J1006" s="68"/>
      <c r="K1006" s="67" t="s">
        <v>13283</v>
      </c>
      <c r="L1006" s="71"/>
      <c r="M1006" s="72">
        <v>6646.70361328125</v>
      </c>
      <c r="N1006" s="72">
        <v>4192.87255859375</v>
      </c>
      <c r="O1006" s="73"/>
      <c r="P1006" s="74"/>
      <c r="Q1006" s="74"/>
      <c r="R1006" s="98"/>
      <c r="S1006" s="48">
        <v>5</v>
      </c>
      <c r="T1006" s="48">
        <v>0</v>
      </c>
      <c r="U1006" s="98"/>
      <c r="V1006" s="50"/>
      <c r="W1006" s="50"/>
      <c r="X1006" s="50"/>
      <c r="Y1006" s="50"/>
      <c r="Z1006" s="49"/>
      <c r="AA1006" s="69">
        <v>1006</v>
      </c>
      <c r="AB10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06" s="70"/>
      <c r="AD1006" s="86">
        <v>2419</v>
      </c>
      <c r="AE1006" s="86">
        <v>7192701</v>
      </c>
      <c r="AF1006" s="86">
        <v>73809</v>
      </c>
      <c r="AG1006" s="86">
        <v>1296</v>
      </c>
      <c r="AH1006" s="86"/>
      <c r="AI1006" s="86" t="s">
        <v>7684</v>
      </c>
      <c r="AJ1006" s="86" t="s">
        <v>8202</v>
      </c>
      <c r="AK1006" s="93" t="s">
        <v>8848</v>
      </c>
      <c r="AL1006" s="86"/>
      <c r="AM1006" s="89">
        <v>41311.239942129629</v>
      </c>
      <c r="AN1006" s="86" t="s">
        <v>10559</v>
      </c>
      <c r="AO1006" s="93" t="s">
        <v>11563</v>
      </c>
      <c r="AP1006" s="86" t="s">
        <v>65</v>
      </c>
      <c r="AQ1006" s="48"/>
      <c r="AR1006" s="49"/>
      <c r="AS1006" s="48"/>
      <c r="AT1006" s="49"/>
      <c r="AU1006" s="48"/>
      <c r="AV1006" s="49"/>
      <c r="AW1006" s="48"/>
      <c r="AX1006" s="49"/>
      <c r="AY1006" s="48"/>
      <c r="AZ1006" s="2"/>
      <c r="BA1006" s="3"/>
      <c r="BB1006" s="3"/>
      <c r="BC1006" s="3"/>
      <c r="BD1006" s="3"/>
    </row>
    <row r="1007" spans="1:56" x14ac:dyDescent="0.25">
      <c r="A1007" s="62" t="s">
        <v>796</v>
      </c>
      <c r="B1007" s="63"/>
      <c r="C1007" s="63"/>
      <c r="D1007" s="64"/>
      <c r="E1007" s="66"/>
      <c r="F1007" s="109" t="s">
        <v>9889</v>
      </c>
      <c r="G1007" s="63"/>
      <c r="H1007" s="67"/>
      <c r="I1007" s="68"/>
      <c r="J1007" s="68"/>
      <c r="K1007" s="67" t="s">
        <v>13284</v>
      </c>
      <c r="L1007" s="71"/>
      <c r="M1007" s="72">
        <v>4666.662109375</v>
      </c>
      <c r="N1007" s="72">
        <v>5494.65869140625</v>
      </c>
      <c r="O1007" s="73"/>
      <c r="P1007" s="74"/>
      <c r="Q1007" s="74"/>
      <c r="R1007" s="98"/>
      <c r="S1007" s="48">
        <v>0</v>
      </c>
      <c r="T1007" s="48">
        <v>10</v>
      </c>
      <c r="U1007" s="98"/>
      <c r="V1007" s="50"/>
      <c r="W1007" s="50"/>
      <c r="X1007" s="50"/>
      <c r="Y1007" s="50"/>
      <c r="Z1007" s="49"/>
      <c r="AA1007" s="69">
        <v>1007</v>
      </c>
      <c r="AB10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07" s="70"/>
      <c r="AD1007" s="86">
        <v>97</v>
      </c>
      <c r="AE1007" s="86">
        <v>68</v>
      </c>
      <c r="AF1007" s="86">
        <v>4679</v>
      </c>
      <c r="AG1007" s="86">
        <v>3692</v>
      </c>
      <c r="AH1007" s="86"/>
      <c r="AI1007" s="86"/>
      <c r="AJ1007" s="86"/>
      <c r="AK1007" s="86"/>
      <c r="AL1007" s="86"/>
      <c r="AM1007" s="89">
        <v>43445.545555555553</v>
      </c>
      <c r="AN1007" s="86" t="s">
        <v>10559</v>
      </c>
      <c r="AO1007" s="93" t="s">
        <v>11564</v>
      </c>
      <c r="AP1007" s="86" t="s">
        <v>66</v>
      </c>
      <c r="AQ1007" s="48">
        <v>0</v>
      </c>
      <c r="AR1007" s="49">
        <v>0</v>
      </c>
      <c r="AS1007" s="48">
        <v>0</v>
      </c>
      <c r="AT1007" s="49">
        <v>0</v>
      </c>
      <c r="AU1007" s="48">
        <v>0</v>
      </c>
      <c r="AV1007" s="49">
        <v>0</v>
      </c>
      <c r="AW1007" s="48">
        <v>604</v>
      </c>
      <c r="AX1007" s="49">
        <v>100</v>
      </c>
      <c r="AY1007" s="48">
        <v>604</v>
      </c>
      <c r="AZ1007" s="2"/>
      <c r="BA1007" s="3"/>
      <c r="BB1007" s="3"/>
      <c r="BC1007" s="3"/>
      <c r="BD1007" s="3"/>
    </row>
    <row r="1008" spans="1:56" x14ac:dyDescent="0.25">
      <c r="A1008" s="62" t="s">
        <v>1724</v>
      </c>
      <c r="B1008" s="63"/>
      <c r="C1008" s="63"/>
      <c r="D1008" s="64"/>
      <c r="E1008" s="66"/>
      <c r="F1008" s="109" t="s">
        <v>9890</v>
      </c>
      <c r="G1008" s="63"/>
      <c r="H1008" s="67"/>
      <c r="I1008" s="68"/>
      <c r="J1008" s="68"/>
      <c r="K1008" s="67" t="s">
        <v>13285</v>
      </c>
      <c r="L1008" s="71"/>
      <c r="M1008" s="72">
        <v>5530.18017578125</v>
      </c>
      <c r="N1008" s="72">
        <v>4685.513671875</v>
      </c>
      <c r="O1008" s="73"/>
      <c r="P1008" s="74"/>
      <c r="Q1008" s="74"/>
      <c r="R1008" s="98"/>
      <c r="S1008" s="48">
        <v>1</v>
      </c>
      <c r="T1008" s="48">
        <v>0</v>
      </c>
      <c r="U1008" s="98"/>
      <c r="V1008" s="50"/>
      <c r="W1008" s="50"/>
      <c r="X1008" s="50"/>
      <c r="Y1008" s="50"/>
      <c r="Z1008" s="49"/>
      <c r="AA1008" s="69">
        <v>1008</v>
      </c>
      <c r="AB10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08" s="70"/>
      <c r="AD1008" s="86">
        <v>55</v>
      </c>
      <c r="AE1008" s="86">
        <v>27</v>
      </c>
      <c r="AF1008" s="86">
        <v>284</v>
      </c>
      <c r="AG1008" s="86">
        <v>530</v>
      </c>
      <c r="AH1008" s="86"/>
      <c r="AI1008" s="86" t="s">
        <v>7685</v>
      </c>
      <c r="AJ1008" s="86"/>
      <c r="AK1008" s="86"/>
      <c r="AL1008" s="86"/>
      <c r="AM1008" s="89">
        <v>43968.692418981482</v>
      </c>
      <c r="AN1008" s="86" t="s">
        <v>10559</v>
      </c>
      <c r="AO1008" s="93" t="s">
        <v>11565</v>
      </c>
      <c r="AP1008" s="86" t="s">
        <v>65</v>
      </c>
      <c r="AQ1008" s="48"/>
      <c r="AR1008" s="49"/>
      <c r="AS1008" s="48"/>
      <c r="AT1008" s="49"/>
      <c r="AU1008" s="48"/>
      <c r="AV1008" s="49"/>
      <c r="AW1008" s="48"/>
      <c r="AX1008" s="49"/>
      <c r="AY1008" s="48"/>
      <c r="AZ1008" s="2"/>
      <c r="BA1008" s="3"/>
      <c r="BB1008" s="3"/>
      <c r="BC1008" s="3"/>
      <c r="BD1008" s="3"/>
    </row>
    <row r="1009" spans="1:56" x14ac:dyDescent="0.25">
      <c r="A1009" s="62" t="s">
        <v>1725</v>
      </c>
      <c r="B1009" s="63"/>
      <c r="C1009" s="63"/>
      <c r="D1009" s="64"/>
      <c r="E1009" s="66"/>
      <c r="F1009" s="109" t="s">
        <v>9891</v>
      </c>
      <c r="G1009" s="63"/>
      <c r="H1009" s="67"/>
      <c r="I1009" s="68"/>
      <c r="J1009" s="68"/>
      <c r="K1009" s="67" t="s">
        <v>13286</v>
      </c>
      <c r="L1009" s="71"/>
      <c r="M1009" s="72">
        <v>4992.95166015625</v>
      </c>
      <c r="N1009" s="72">
        <v>3740.27001953125</v>
      </c>
      <c r="O1009" s="73"/>
      <c r="P1009" s="74"/>
      <c r="Q1009" s="74"/>
      <c r="R1009" s="98"/>
      <c r="S1009" s="48">
        <v>2</v>
      </c>
      <c r="T1009" s="48">
        <v>0</v>
      </c>
      <c r="U1009" s="98"/>
      <c r="V1009" s="50"/>
      <c r="W1009" s="50"/>
      <c r="X1009" s="50"/>
      <c r="Y1009" s="50"/>
      <c r="Z1009" s="49"/>
      <c r="AA1009" s="69">
        <v>1009</v>
      </c>
      <c r="AB10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09" s="70"/>
      <c r="AD1009" s="86">
        <v>100</v>
      </c>
      <c r="AE1009" s="86">
        <v>34</v>
      </c>
      <c r="AF1009" s="86">
        <v>469</v>
      </c>
      <c r="AG1009" s="86">
        <v>12136</v>
      </c>
      <c r="AH1009" s="86"/>
      <c r="AI1009" s="86" t="s">
        <v>7686</v>
      </c>
      <c r="AJ1009" s="86"/>
      <c r="AK1009" s="86"/>
      <c r="AL1009" s="86"/>
      <c r="AM1009" s="89">
        <v>43979.282893518517</v>
      </c>
      <c r="AN1009" s="86" t="s">
        <v>10559</v>
      </c>
      <c r="AO1009" s="93" t="s">
        <v>11566</v>
      </c>
      <c r="AP1009" s="86" t="s">
        <v>65</v>
      </c>
      <c r="AQ1009" s="48"/>
      <c r="AR1009" s="49"/>
      <c r="AS1009" s="48"/>
      <c r="AT1009" s="49"/>
      <c r="AU1009" s="48"/>
      <c r="AV1009" s="49"/>
      <c r="AW1009" s="48"/>
      <c r="AX1009" s="49"/>
      <c r="AY1009" s="48"/>
      <c r="AZ1009" s="2"/>
      <c r="BA1009" s="3"/>
      <c r="BB1009" s="3"/>
      <c r="BC1009" s="3"/>
      <c r="BD1009" s="3"/>
    </row>
    <row r="1010" spans="1:56" x14ac:dyDescent="0.25">
      <c r="A1010" s="62" t="s">
        <v>797</v>
      </c>
      <c r="B1010" s="63"/>
      <c r="C1010" s="63"/>
      <c r="D1010" s="64"/>
      <c r="E1010" s="66"/>
      <c r="F1010" s="109" t="s">
        <v>9892</v>
      </c>
      <c r="G1010" s="63"/>
      <c r="H1010" s="67"/>
      <c r="I1010" s="68"/>
      <c r="J1010" s="68"/>
      <c r="K1010" s="67" t="s">
        <v>13287</v>
      </c>
      <c r="L1010" s="71"/>
      <c r="M1010" s="72">
        <v>3602.10791015625</v>
      </c>
      <c r="N1010" s="72">
        <v>5631.25537109375</v>
      </c>
      <c r="O1010" s="73"/>
      <c r="P1010" s="74"/>
      <c r="Q1010" s="74"/>
      <c r="R1010" s="98"/>
      <c r="S1010" s="48">
        <v>0</v>
      </c>
      <c r="T1010" s="48">
        <v>3</v>
      </c>
      <c r="U1010" s="98"/>
      <c r="V1010" s="50"/>
      <c r="W1010" s="50"/>
      <c r="X1010" s="50"/>
      <c r="Y1010" s="50"/>
      <c r="Z1010" s="49"/>
      <c r="AA1010" s="69">
        <v>1010</v>
      </c>
      <c r="AB10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10" s="70"/>
      <c r="AD1010" s="86">
        <v>8</v>
      </c>
      <c r="AE1010" s="86">
        <v>0</v>
      </c>
      <c r="AF1010" s="86">
        <v>7</v>
      </c>
      <c r="AG1010" s="86">
        <v>8</v>
      </c>
      <c r="AH1010" s="86"/>
      <c r="AI1010" s="86" t="s">
        <v>6994</v>
      </c>
      <c r="AJ1010" s="86"/>
      <c r="AK1010" s="86"/>
      <c r="AL1010" s="86"/>
      <c r="AM1010" s="89">
        <v>44081.227696759262</v>
      </c>
      <c r="AN1010" s="86" t="s">
        <v>10559</v>
      </c>
      <c r="AO1010" s="93" t="s">
        <v>11567</v>
      </c>
      <c r="AP1010" s="86" t="s">
        <v>66</v>
      </c>
      <c r="AQ1010" s="48">
        <v>0</v>
      </c>
      <c r="AR1010" s="49">
        <v>0</v>
      </c>
      <c r="AS1010" s="48">
        <v>0</v>
      </c>
      <c r="AT1010" s="49">
        <v>0</v>
      </c>
      <c r="AU1010" s="48">
        <v>0</v>
      </c>
      <c r="AV1010" s="49">
        <v>0</v>
      </c>
      <c r="AW1010" s="48">
        <v>78</v>
      </c>
      <c r="AX1010" s="49">
        <v>100</v>
      </c>
      <c r="AY1010" s="48">
        <v>78</v>
      </c>
      <c r="AZ1010" s="2"/>
      <c r="BA1010" s="3"/>
      <c r="BB1010" s="3"/>
      <c r="BC1010" s="3"/>
      <c r="BD1010" s="3"/>
    </row>
    <row r="1011" spans="1:56" x14ac:dyDescent="0.25">
      <c r="A1011" s="62" t="s">
        <v>1726</v>
      </c>
      <c r="B1011" s="63"/>
      <c r="C1011" s="63"/>
      <c r="D1011" s="64"/>
      <c r="E1011" s="66"/>
      <c r="F1011" s="109" t="s">
        <v>9893</v>
      </c>
      <c r="G1011" s="63"/>
      <c r="H1011" s="67"/>
      <c r="I1011" s="68"/>
      <c r="J1011" s="68"/>
      <c r="K1011" s="67" t="s">
        <v>13288</v>
      </c>
      <c r="L1011" s="71"/>
      <c r="M1011" s="72">
        <v>6178.38916015625</v>
      </c>
      <c r="N1011" s="72">
        <v>4331.755859375</v>
      </c>
      <c r="O1011" s="73"/>
      <c r="P1011" s="74"/>
      <c r="Q1011" s="74"/>
      <c r="R1011" s="98"/>
      <c r="S1011" s="48">
        <v>5</v>
      </c>
      <c r="T1011" s="48">
        <v>0</v>
      </c>
      <c r="U1011" s="98"/>
      <c r="V1011" s="50"/>
      <c r="W1011" s="50"/>
      <c r="X1011" s="50"/>
      <c r="Y1011" s="50"/>
      <c r="Z1011" s="49"/>
      <c r="AA1011" s="69">
        <v>1011</v>
      </c>
      <c r="AB10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11" s="70"/>
      <c r="AD1011" s="86">
        <v>1890</v>
      </c>
      <c r="AE1011" s="86">
        <v>5258</v>
      </c>
      <c r="AF1011" s="86">
        <v>11902</v>
      </c>
      <c r="AG1011" s="86">
        <v>15295</v>
      </c>
      <c r="AH1011" s="86"/>
      <c r="AI1011" s="86" t="s">
        <v>7687</v>
      </c>
      <c r="AJ1011" s="86"/>
      <c r="AK1011" s="86"/>
      <c r="AL1011" s="86"/>
      <c r="AM1011" s="89">
        <v>43845.537037037036</v>
      </c>
      <c r="AN1011" s="86" t="s">
        <v>10559</v>
      </c>
      <c r="AO1011" s="93" t="s">
        <v>11568</v>
      </c>
      <c r="AP1011" s="86" t="s">
        <v>65</v>
      </c>
      <c r="AQ1011" s="48"/>
      <c r="AR1011" s="49"/>
      <c r="AS1011" s="48"/>
      <c r="AT1011" s="49"/>
      <c r="AU1011" s="48"/>
      <c r="AV1011" s="49"/>
      <c r="AW1011" s="48"/>
      <c r="AX1011" s="49"/>
      <c r="AY1011" s="48"/>
      <c r="AZ1011" s="2"/>
      <c r="BA1011" s="3"/>
      <c r="BB1011" s="3"/>
      <c r="BC1011" s="3"/>
      <c r="BD1011" s="3"/>
    </row>
    <row r="1012" spans="1:56" x14ac:dyDescent="0.25">
      <c r="A1012" s="62" t="s">
        <v>798</v>
      </c>
      <c r="B1012" s="63"/>
      <c r="C1012" s="63"/>
      <c r="D1012" s="64"/>
      <c r="E1012" s="66"/>
      <c r="F1012" s="109" t="s">
        <v>9894</v>
      </c>
      <c r="G1012" s="63"/>
      <c r="H1012" s="67"/>
      <c r="I1012" s="68"/>
      <c r="J1012" s="68"/>
      <c r="K1012" s="67" t="s">
        <v>13289</v>
      </c>
      <c r="L1012" s="71"/>
      <c r="M1012" s="72">
        <v>5899.5419921875</v>
      </c>
      <c r="N1012" s="72">
        <v>4542.50146484375</v>
      </c>
      <c r="O1012" s="73"/>
      <c r="P1012" s="74"/>
      <c r="Q1012" s="74"/>
      <c r="R1012" s="98"/>
      <c r="S1012" s="48">
        <v>0</v>
      </c>
      <c r="T1012" s="48">
        <v>1</v>
      </c>
      <c r="U1012" s="98"/>
      <c r="V1012" s="50"/>
      <c r="W1012" s="50"/>
      <c r="X1012" s="50"/>
      <c r="Y1012" s="50"/>
      <c r="Z1012" s="49"/>
      <c r="AA1012" s="69">
        <v>1012</v>
      </c>
      <c r="AB10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12" s="70"/>
      <c r="AD1012" s="86">
        <v>151</v>
      </c>
      <c r="AE1012" s="86">
        <v>186</v>
      </c>
      <c r="AF1012" s="86">
        <v>22637</v>
      </c>
      <c r="AG1012" s="86">
        <v>30083</v>
      </c>
      <c r="AH1012" s="86"/>
      <c r="AI1012" s="86" t="s">
        <v>7688</v>
      </c>
      <c r="AJ1012" s="86"/>
      <c r="AK1012" s="86"/>
      <c r="AL1012" s="86"/>
      <c r="AM1012" s="89">
        <v>43731.529976851853</v>
      </c>
      <c r="AN1012" s="86" t="s">
        <v>10559</v>
      </c>
      <c r="AO1012" s="93" t="s">
        <v>11569</v>
      </c>
      <c r="AP1012" s="86" t="s">
        <v>66</v>
      </c>
      <c r="AQ1012" s="48">
        <v>0</v>
      </c>
      <c r="AR1012" s="49">
        <v>0</v>
      </c>
      <c r="AS1012" s="48">
        <v>0</v>
      </c>
      <c r="AT1012" s="49">
        <v>0</v>
      </c>
      <c r="AU1012" s="48">
        <v>0</v>
      </c>
      <c r="AV1012" s="49">
        <v>0</v>
      </c>
      <c r="AW1012" s="48">
        <v>35</v>
      </c>
      <c r="AX1012" s="49">
        <v>100</v>
      </c>
      <c r="AY1012" s="48">
        <v>35</v>
      </c>
      <c r="AZ1012" s="2"/>
      <c r="BA1012" s="3"/>
      <c r="BB1012" s="3"/>
      <c r="BC1012" s="3"/>
      <c r="BD1012" s="3"/>
    </row>
    <row r="1013" spans="1:56" x14ac:dyDescent="0.25">
      <c r="A1013" s="62" t="s">
        <v>799</v>
      </c>
      <c r="B1013" s="63"/>
      <c r="C1013" s="63"/>
      <c r="D1013" s="64"/>
      <c r="E1013" s="66"/>
      <c r="F1013" s="109" t="s">
        <v>9895</v>
      </c>
      <c r="G1013" s="63"/>
      <c r="H1013" s="67"/>
      <c r="I1013" s="68"/>
      <c r="J1013" s="68"/>
      <c r="K1013" s="67" t="s">
        <v>13290</v>
      </c>
      <c r="L1013" s="71"/>
      <c r="M1013" s="72">
        <v>5140.6201171875</v>
      </c>
      <c r="N1013" s="72">
        <v>5722.115234375</v>
      </c>
      <c r="O1013" s="73"/>
      <c r="P1013" s="74"/>
      <c r="Q1013" s="74"/>
      <c r="R1013" s="98"/>
      <c r="S1013" s="48">
        <v>1</v>
      </c>
      <c r="T1013" s="48">
        <v>2</v>
      </c>
      <c r="U1013" s="98"/>
      <c r="V1013" s="50"/>
      <c r="W1013" s="50"/>
      <c r="X1013" s="50"/>
      <c r="Y1013" s="50"/>
      <c r="Z1013" s="49"/>
      <c r="AA1013" s="69">
        <v>1013</v>
      </c>
      <c r="AB10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13" s="70"/>
      <c r="AD1013" s="86">
        <v>245</v>
      </c>
      <c r="AE1013" s="86">
        <v>34</v>
      </c>
      <c r="AF1013" s="86">
        <v>399</v>
      </c>
      <c r="AG1013" s="86">
        <v>1656</v>
      </c>
      <c r="AH1013" s="86"/>
      <c r="AI1013" s="86" t="s">
        <v>7689</v>
      </c>
      <c r="AJ1013" s="86"/>
      <c r="AK1013" s="86"/>
      <c r="AL1013" s="86"/>
      <c r="AM1013" s="89">
        <v>43304.318576388891</v>
      </c>
      <c r="AN1013" s="86" t="s">
        <v>10559</v>
      </c>
      <c r="AO1013" s="93" t="s">
        <v>11570</v>
      </c>
      <c r="AP1013" s="86" t="s">
        <v>66</v>
      </c>
      <c r="AQ1013" s="48">
        <v>0</v>
      </c>
      <c r="AR1013" s="49">
        <v>0</v>
      </c>
      <c r="AS1013" s="48">
        <v>0</v>
      </c>
      <c r="AT1013" s="49">
        <v>0</v>
      </c>
      <c r="AU1013" s="48">
        <v>0</v>
      </c>
      <c r="AV1013" s="49">
        <v>0</v>
      </c>
      <c r="AW1013" s="48">
        <v>43</v>
      </c>
      <c r="AX1013" s="49">
        <v>100</v>
      </c>
      <c r="AY1013" s="48">
        <v>43</v>
      </c>
      <c r="AZ1013" s="2"/>
      <c r="BA1013" s="3"/>
      <c r="BB1013" s="3"/>
      <c r="BC1013" s="3"/>
      <c r="BD1013" s="3"/>
    </row>
    <row r="1014" spans="1:56" x14ac:dyDescent="0.25">
      <c r="A1014" s="62" t="s">
        <v>800</v>
      </c>
      <c r="B1014" s="63"/>
      <c r="C1014" s="63"/>
      <c r="D1014" s="64"/>
      <c r="E1014" s="66"/>
      <c r="F1014" s="109" t="s">
        <v>9896</v>
      </c>
      <c r="G1014" s="63"/>
      <c r="H1014" s="67"/>
      <c r="I1014" s="68"/>
      <c r="J1014" s="68"/>
      <c r="K1014" s="67" t="s">
        <v>13291</v>
      </c>
      <c r="L1014" s="71"/>
      <c r="M1014" s="72">
        <v>3879.345703125</v>
      </c>
      <c r="N1014" s="72">
        <v>6384.97412109375</v>
      </c>
      <c r="O1014" s="73"/>
      <c r="P1014" s="74"/>
      <c r="Q1014" s="74"/>
      <c r="R1014" s="98"/>
      <c r="S1014" s="48">
        <v>0</v>
      </c>
      <c r="T1014" s="48">
        <v>10</v>
      </c>
      <c r="U1014" s="98"/>
      <c r="V1014" s="50"/>
      <c r="W1014" s="50"/>
      <c r="X1014" s="50"/>
      <c r="Y1014" s="50"/>
      <c r="Z1014" s="49"/>
      <c r="AA1014" s="69">
        <v>1014</v>
      </c>
      <c r="AB10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14" s="70"/>
      <c r="AD1014" s="86">
        <v>246</v>
      </c>
      <c r="AE1014" s="86">
        <v>140</v>
      </c>
      <c r="AF1014" s="86">
        <v>917</v>
      </c>
      <c r="AG1014" s="86">
        <v>867</v>
      </c>
      <c r="AH1014" s="86"/>
      <c r="AI1014" s="86" t="s">
        <v>7690</v>
      </c>
      <c r="AJ1014" s="86"/>
      <c r="AK1014" s="86"/>
      <c r="AL1014" s="86"/>
      <c r="AM1014" s="89">
        <v>44002.352546296293</v>
      </c>
      <c r="AN1014" s="86" t="s">
        <v>10559</v>
      </c>
      <c r="AO1014" s="93" t="s">
        <v>11571</v>
      </c>
      <c r="AP1014" s="86" t="s">
        <v>66</v>
      </c>
      <c r="AQ1014" s="48">
        <v>0</v>
      </c>
      <c r="AR1014" s="49">
        <v>0</v>
      </c>
      <c r="AS1014" s="48">
        <v>0</v>
      </c>
      <c r="AT1014" s="49">
        <v>0</v>
      </c>
      <c r="AU1014" s="48">
        <v>0</v>
      </c>
      <c r="AV1014" s="49">
        <v>0</v>
      </c>
      <c r="AW1014" s="48">
        <v>58</v>
      </c>
      <c r="AX1014" s="49">
        <v>100</v>
      </c>
      <c r="AY1014" s="48">
        <v>58</v>
      </c>
      <c r="AZ1014" s="2"/>
      <c r="BA1014" s="3"/>
      <c r="BB1014" s="3"/>
      <c r="BC1014" s="3"/>
      <c r="BD1014" s="3"/>
    </row>
    <row r="1015" spans="1:56" x14ac:dyDescent="0.25">
      <c r="A1015" s="62" t="s">
        <v>1727</v>
      </c>
      <c r="B1015" s="63"/>
      <c r="C1015" s="63"/>
      <c r="D1015" s="64"/>
      <c r="E1015" s="66"/>
      <c r="F1015" s="109" t="s">
        <v>9897</v>
      </c>
      <c r="G1015" s="63"/>
      <c r="H1015" s="67"/>
      <c r="I1015" s="68"/>
      <c r="J1015" s="68"/>
      <c r="K1015" s="67" t="s">
        <v>13292</v>
      </c>
      <c r="L1015" s="71"/>
      <c r="M1015" s="72">
        <v>2941.954345703125</v>
      </c>
      <c r="N1015" s="72">
        <v>6861.05859375</v>
      </c>
      <c r="O1015" s="73"/>
      <c r="P1015" s="74"/>
      <c r="Q1015" s="74"/>
      <c r="R1015" s="98"/>
      <c r="S1015" s="48">
        <v>1</v>
      </c>
      <c r="T1015" s="48">
        <v>0</v>
      </c>
      <c r="U1015" s="98"/>
      <c r="V1015" s="50"/>
      <c r="W1015" s="50"/>
      <c r="X1015" s="50"/>
      <c r="Y1015" s="50"/>
      <c r="Z1015" s="49"/>
      <c r="AA1015" s="69">
        <v>1015</v>
      </c>
      <c r="AB10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15" s="70"/>
      <c r="AD1015" s="86">
        <v>461</v>
      </c>
      <c r="AE1015" s="86">
        <v>32051083</v>
      </c>
      <c r="AF1015" s="86">
        <v>7733</v>
      </c>
      <c r="AG1015" s="86">
        <v>739</v>
      </c>
      <c r="AH1015" s="86"/>
      <c r="AI1015" s="86" t="s">
        <v>7691</v>
      </c>
      <c r="AJ1015" s="86" t="s">
        <v>8524</v>
      </c>
      <c r="AK1015" s="93" t="s">
        <v>8849</v>
      </c>
      <c r="AL1015" s="86"/>
      <c r="AM1015" s="89">
        <v>39907.053171296298</v>
      </c>
      <c r="AN1015" s="86" t="s">
        <v>10559</v>
      </c>
      <c r="AO1015" s="93" t="s">
        <v>11572</v>
      </c>
      <c r="AP1015" s="86" t="s">
        <v>65</v>
      </c>
      <c r="AQ1015" s="48"/>
      <c r="AR1015" s="49"/>
      <c r="AS1015" s="48"/>
      <c r="AT1015" s="49"/>
      <c r="AU1015" s="48"/>
      <c r="AV1015" s="49"/>
      <c r="AW1015" s="48"/>
      <c r="AX1015" s="49"/>
      <c r="AY1015" s="48"/>
      <c r="AZ1015" s="2"/>
      <c r="BA1015" s="3"/>
      <c r="BB1015" s="3"/>
      <c r="BC1015" s="3"/>
      <c r="BD1015" s="3"/>
    </row>
    <row r="1016" spans="1:56" x14ac:dyDescent="0.25">
      <c r="A1016" s="62" t="s">
        <v>1728</v>
      </c>
      <c r="B1016" s="63"/>
      <c r="C1016" s="63"/>
      <c r="D1016" s="64"/>
      <c r="E1016" s="66"/>
      <c r="F1016" s="109" t="s">
        <v>9898</v>
      </c>
      <c r="G1016" s="63"/>
      <c r="H1016" s="67"/>
      <c r="I1016" s="68"/>
      <c r="J1016" s="68"/>
      <c r="K1016" s="67" t="s">
        <v>13293</v>
      </c>
      <c r="L1016" s="71"/>
      <c r="M1016" s="72">
        <v>2922.130859375</v>
      </c>
      <c r="N1016" s="72">
        <v>6869.712890625</v>
      </c>
      <c r="O1016" s="73"/>
      <c r="P1016" s="74"/>
      <c r="Q1016" s="74"/>
      <c r="R1016" s="98"/>
      <c r="S1016" s="48">
        <v>1</v>
      </c>
      <c r="T1016" s="48">
        <v>0</v>
      </c>
      <c r="U1016" s="98"/>
      <c r="V1016" s="50"/>
      <c r="W1016" s="50"/>
      <c r="X1016" s="50"/>
      <c r="Y1016" s="50"/>
      <c r="Z1016" s="49"/>
      <c r="AA1016" s="69">
        <v>1016</v>
      </c>
      <c r="AB10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16" s="70"/>
      <c r="AD1016" s="86">
        <v>7887</v>
      </c>
      <c r="AE1016" s="86">
        <v>13644</v>
      </c>
      <c r="AF1016" s="86">
        <v>4864</v>
      </c>
      <c r="AG1016" s="86">
        <v>34626</v>
      </c>
      <c r="AH1016" s="86"/>
      <c r="AI1016" s="86" t="s">
        <v>7692</v>
      </c>
      <c r="AJ1016" s="86" t="s">
        <v>8525</v>
      </c>
      <c r="AK1016" s="86"/>
      <c r="AL1016" s="86"/>
      <c r="AM1016" s="89">
        <v>43481.563692129632</v>
      </c>
      <c r="AN1016" s="86" t="s">
        <v>10559</v>
      </c>
      <c r="AO1016" s="93" t="s">
        <v>11573</v>
      </c>
      <c r="AP1016" s="86" t="s">
        <v>65</v>
      </c>
      <c r="AQ1016" s="48"/>
      <c r="AR1016" s="49"/>
      <c r="AS1016" s="48"/>
      <c r="AT1016" s="49"/>
      <c r="AU1016" s="48"/>
      <c r="AV1016" s="49"/>
      <c r="AW1016" s="48"/>
      <c r="AX1016" s="49"/>
      <c r="AY1016" s="48"/>
      <c r="AZ1016" s="2"/>
      <c r="BA1016" s="3"/>
      <c r="BB1016" s="3"/>
      <c r="BC1016" s="3"/>
      <c r="BD1016" s="3"/>
    </row>
    <row r="1017" spans="1:56" x14ac:dyDescent="0.25">
      <c r="A1017" s="62" t="s">
        <v>1729</v>
      </c>
      <c r="B1017" s="63"/>
      <c r="C1017" s="63"/>
      <c r="D1017" s="64"/>
      <c r="E1017" s="66"/>
      <c r="F1017" s="109" t="s">
        <v>9899</v>
      </c>
      <c r="G1017" s="63"/>
      <c r="H1017" s="67"/>
      <c r="I1017" s="68"/>
      <c r="J1017" s="68"/>
      <c r="K1017" s="67" t="s">
        <v>13294</v>
      </c>
      <c r="L1017" s="71"/>
      <c r="M1017" s="72">
        <v>2890.059814453125</v>
      </c>
      <c r="N1017" s="72">
        <v>6844.865234375</v>
      </c>
      <c r="O1017" s="73"/>
      <c r="P1017" s="74"/>
      <c r="Q1017" s="74"/>
      <c r="R1017" s="98"/>
      <c r="S1017" s="48">
        <v>1</v>
      </c>
      <c r="T1017" s="48">
        <v>0</v>
      </c>
      <c r="U1017" s="98"/>
      <c r="V1017" s="50"/>
      <c r="W1017" s="50"/>
      <c r="X1017" s="50"/>
      <c r="Y1017" s="50"/>
      <c r="Z1017" s="49"/>
      <c r="AA1017" s="69">
        <v>1017</v>
      </c>
      <c r="AB10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17" s="70"/>
      <c r="AD1017" s="86">
        <v>710</v>
      </c>
      <c r="AE1017" s="86">
        <v>448</v>
      </c>
      <c r="AF1017" s="86">
        <v>1768</v>
      </c>
      <c r="AG1017" s="86">
        <v>557</v>
      </c>
      <c r="AH1017" s="86"/>
      <c r="AI1017" s="86" t="s">
        <v>7693</v>
      </c>
      <c r="AJ1017" s="86"/>
      <c r="AK1017" s="86"/>
      <c r="AL1017" s="86"/>
      <c r="AM1017" s="89">
        <v>44000.244421296295</v>
      </c>
      <c r="AN1017" s="86" t="s">
        <v>10559</v>
      </c>
      <c r="AO1017" s="93" t="s">
        <v>11574</v>
      </c>
      <c r="AP1017" s="86" t="s">
        <v>65</v>
      </c>
      <c r="AQ1017" s="48"/>
      <c r="AR1017" s="49"/>
      <c r="AS1017" s="48"/>
      <c r="AT1017" s="49"/>
      <c r="AU1017" s="48"/>
      <c r="AV1017" s="49"/>
      <c r="AW1017" s="48"/>
      <c r="AX1017" s="49"/>
      <c r="AY1017" s="48"/>
      <c r="AZ1017" s="2"/>
      <c r="BA1017" s="3"/>
      <c r="BB1017" s="3"/>
      <c r="BC1017" s="3"/>
      <c r="BD1017" s="3"/>
    </row>
    <row r="1018" spans="1:56" x14ac:dyDescent="0.25">
      <c r="A1018" s="62" t="s">
        <v>1730</v>
      </c>
      <c r="B1018" s="63"/>
      <c r="C1018" s="63"/>
      <c r="D1018" s="64"/>
      <c r="E1018" s="66"/>
      <c r="F1018" s="109" t="s">
        <v>9900</v>
      </c>
      <c r="G1018" s="63"/>
      <c r="H1018" s="67"/>
      <c r="I1018" s="68"/>
      <c r="J1018" s="68"/>
      <c r="K1018" s="67" t="s">
        <v>13295</v>
      </c>
      <c r="L1018" s="71"/>
      <c r="M1018" s="72">
        <v>3488.431884765625</v>
      </c>
      <c r="N1018" s="72">
        <v>7412.123046875</v>
      </c>
      <c r="O1018" s="73"/>
      <c r="P1018" s="74"/>
      <c r="Q1018" s="74"/>
      <c r="R1018" s="98"/>
      <c r="S1018" s="48">
        <v>1</v>
      </c>
      <c r="T1018" s="48">
        <v>0</v>
      </c>
      <c r="U1018" s="98"/>
      <c r="V1018" s="50"/>
      <c r="W1018" s="50"/>
      <c r="X1018" s="50"/>
      <c r="Y1018" s="50"/>
      <c r="Z1018" s="49"/>
      <c r="AA1018" s="69">
        <v>1018</v>
      </c>
      <c r="AB10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18" s="70"/>
      <c r="AD1018" s="86">
        <v>995</v>
      </c>
      <c r="AE1018" s="86">
        <v>717</v>
      </c>
      <c r="AF1018" s="86">
        <v>4893</v>
      </c>
      <c r="AG1018" s="86">
        <v>9413</v>
      </c>
      <c r="AH1018" s="86"/>
      <c r="AI1018" s="86" t="s">
        <v>7694</v>
      </c>
      <c r="AJ1018" s="86" t="s">
        <v>8526</v>
      </c>
      <c r="AK1018" s="86"/>
      <c r="AL1018" s="86"/>
      <c r="AM1018" s="89">
        <v>42942.327569444446</v>
      </c>
      <c r="AN1018" s="86" t="s">
        <v>10559</v>
      </c>
      <c r="AO1018" s="93" t="s">
        <v>11575</v>
      </c>
      <c r="AP1018" s="86" t="s">
        <v>65</v>
      </c>
      <c r="AQ1018" s="48"/>
      <c r="AR1018" s="49"/>
      <c r="AS1018" s="48"/>
      <c r="AT1018" s="49"/>
      <c r="AU1018" s="48"/>
      <c r="AV1018" s="49"/>
      <c r="AW1018" s="48"/>
      <c r="AX1018" s="49"/>
      <c r="AY1018" s="48"/>
      <c r="AZ1018" s="2"/>
      <c r="BA1018" s="3"/>
      <c r="BB1018" s="3"/>
      <c r="BC1018" s="3"/>
      <c r="BD1018" s="3"/>
    </row>
    <row r="1019" spans="1:56" x14ac:dyDescent="0.25">
      <c r="A1019" s="62" t="s">
        <v>1731</v>
      </c>
      <c r="B1019" s="63"/>
      <c r="C1019" s="63"/>
      <c r="D1019" s="64"/>
      <c r="E1019" s="66"/>
      <c r="F1019" s="109" t="s">
        <v>9901</v>
      </c>
      <c r="G1019" s="63"/>
      <c r="H1019" s="67"/>
      <c r="I1019" s="68"/>
      <c r="J1019" s="68"/>
      <c r="K1019" s="67" t="s">
        <v>13296</v>
      </c>
      <c r="L1019" s="71"/>
      <c r="M1019" s="72">
        <v>3281.62255859375</v>
      </c>
      <c r="N1019" s="72">
        <v>7516.1953125</v>
      </c>
      <c r="O1019" s="73"/>
      <c r="P1019" s="74"/>
      <c r="Q1019" s="74"/>
      <c r="R1019" s="98"/>
      <c r="S1019" s="48">
        <v>1</v>
      </c>
      <c r="T1019" s="48">
        <v>0</v>
      </c>
      <c r="U1019" s="98"/>
      <c r="V1019" s="50"/>
      <c r="W1019" s="50"/>
      <c r="X1019" s="50"/>
      <c r="Y1019" s="50"/>
      <c r="Z1019" s="49"/>
      <c r="AA1019" s="69">
        <v>1019</v>
      </c>
      <c r="AB10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19" s="70"/>
      <c r="AD1019" s="86">
        <v>5513</v>
      </c>
      <c r="AE1019" s="86">
        <v>5470</v>
      </c>
      <c r="AF1019" s="86">
        <v>4064</v>
      </c>
      <c r="AG1019" s="86">
        <v>5772</v>
      </c>
      <c r="AH1019" s="86"/>
      <c r="AI1019" s="86" t="s">
        <v>7695</v>
      </c>
      <c r="AJ1019" s="86" t="s">
        <v>8213</v>
      </c>
      <c r="AK1019" s="93" t="s">
        <v>8850</v>
      </c>
      <c r="AL1019" s="86"/>
      <c r="AM1019" s="89">
        <v>42845.23945601852</v>
      </c>
      <c r="AN1019" s="86" t="s">
        <v>10559</v>
      </c>
      <c r="AO1019" s="93" t="s">
        <v>11576</v>
      </c>
      <c r="AP1019" s="86" t="s">
        <v>65</v>
      </c>
      <c r="AQ1019" s="48"/>
      <c r="AR1019" s="49"/>
      <c r="AS1019" s="48"/>
      <c r="AT1019" s="49"/>
      <c r="AU1019" s="48"/>
      <c r="AV1019" s="49"/>
      <c r="AW1019" s="48"/>
      <c r="AX1019" s="49"/>
      <c r="AY1019" s="48"/>
      <c r="AZ1019" s="2"/>
      <c r="BA1019" s="3"/>
      <c r="BB1019" s="3"/>
      <c r="BC1019" s="3"/>
      <c r="BD1019" s="3"/>
    </row>
    <row r="1020" spans="1:56" x14ac:dyDescent="0.25">
      <c r="A1020" s="62" t="s">
        <v>1732</v>
      </c>
      <c r="B1020" s="63"/>
      <c r="C1020" s="63"/>
      <c r="D1020" s="64"/>
      <c r="E1020" s="66"/>
      <c r="F1020" s="109" t="s">
        <v>9902</v>
      </c>
      <c r="G1020" s="63"/>
      <c r="H1020" s="67"/>
      <c r="I1020" s="68"/>
      <c r="J1020" s="68"/>
      <c r="K1020" s="67" t="s">
        <v>13297</v>
      </c>
      <c r="L1020" s="71"/>
      <c r="M1020" s="72">
        <v>2922.357177734375</v>
      </c>
      <c r="N1020" s="72">
        <v>6897.9189453125</v>
      </c>
      <c r="O1020" s="73"/>
      <c r="P1020" s="74"/>
      <c r="Q1020" s="74"/>
      <c r="R1020" s="98"/>
      <c r="S1020" s="48">
        <v>1</v>
      </c>
      <c r="T1020" s="48">
        <v>0</v>
      </c>
      <c r="U1020" s="98"/>
      <c r="V1020" s="50"/>
      <c r="W1020" s="50"/>
      <c r="X1020" s="50"/>
      <c r="Y1020" s="50"/>
      <c r="Z1020" s="49"/>
      <c r="AA1020" s="69">
        <v>1020</v>
      </c>
      <c r="AB10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20" s="70"/>
      <c r="AD1020" s="86">
        <v>825</v>
      </c>
      <c r="AE1020" s="86">
        <v>818</v>
      </c>
      <c r="AF1020" s="86">
        <v>1911</v>
      </c>
      <c r="AG1020" s="86">
        <v>2536</v>
      </c>
      <c r="AH1020" s="86"/>
      <c r="AI1020" s="86" t="s">
        <v>7696</v>
      </c>
      <c r="AJ1020" s="86" t="s">
        <v>8527</v>
      </c>
      <c r="AK1020" s="86"/>
      <c r="AL1020" s="86"/>
      <c r="AM1020" s="89">
        <v>40065.58693287037</v>
      </c>
      <c r="AN1020" s="86" t="s">
        <v>10559</v>
      </c>
      <c r="AO1020" s="93" t="s">
        <v>11577</v>
      </c>
      <c r="AP1020" s="86" t="s">
        <v>65</v>
      </c>
      <c r="AQ1020" s="48"/>
      <c r="AR1020" s="49"/>
      <c r="AS1020" s="48"/>
      <c r="AT1020" s="49"/>
      <c r="AU1020" s="48"/>
      <c r="AV1020" s="49"/>
      <c r="AW1020" s="48"/>
      <c r="AX1020" s="49"/>
      <c r="AY1020" s="48"/>
      <c r="AZ1020" s="2"/>
      <c r="BA1020" s="3"/>
      <c r="BB1020" s="3"/>
      <c r="BC1020" s="3"/>
      <c r="BD1020" s="3"/>
    </row>
    <row r="1021" spans="1:56" x14ac:dyDescent="0.25">
      <c r="A1021" s="62" t="s">
        <v>1733</v>
      </c>
      <c r="B1021" s="63"/>
      <c r="C1021" s="63"/>
      <c r="D1021" s="64"/>
      <c r="E1021" s="66"/>
      <c r="F1021" s="109" t="s">
        <v>9903</v>
      </c>
      <c r="G1021" s="63"/>
      <c r="H1021" s="67"/>
      <c r="I1021" s="68"/>
      <c r="J1021" s="68"/>
      <c r="K1021" s="67" t="s">
        <v>13298</v>
      </c>
      <c r="L1021" s="71"/>
      <c r="M1021" s="72">
        <v>2651.02978515625</v>
      </c>
      <c r="N1021" s="72">
        <v>6607.15966796875</v>
      </c>
      <c r="O1021" s="73"/>
      <c r="P1021" s="74"/>
      <c r="Q1021" s="74"/>
      <c r="R1021" s="98"/>
      <c r="S1021" s="48">
        <v>1</v>
      </c>
      <c r="T1021" s="48">
        <v>0</v>
      </c>
      <c r="U1021" s="98"/>
      <c r="V1021" s="50"/>
      <c r="W1021" s="50"/>
      <c r="X1021" s="50"/>
      <c r="Y1021" s="50"/>
      <c r="Z1021" s="49"/>
      <c r="AA1021" s="69">
        <v>1021</v>
      </c>
      <c r="AB10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21" s="70"/>
      <c r="AD1021" s="86">
        <v>469</v>
      </c>
      <c r="AE1021" s="86">
        <v>411</v>
      </c>
      <c r="AF1021" s="86">
        <v>2431</v>
      </c>
      <c r="AG1021" s="86">
        <v>960</v>
      </c>
      <c r="AH1021" s="86"/>
      <c r="AI1021" s="86"/>
      <c r="AJ1021" s="86"/>
      <c r="AK1021" s="86"/>
      <c r="AL1021" s="86"/>
      <c r="AM1021" s="89">
        <v>43911.140648148146</v>
      </c>
      <c r="AN1021" s="86" t="s">
        <v>10559</v>
      </c>
      <c r="AO1021" s="93" t="s">
        <v>11578</v>
      </c>
      <c r="AP1021" s="86" t="s">
        <v>65</v>
      </c>
      <c r="AQ1021" s="48"/>
      <c r="AR1021" s="49"/>
      <c r="AS1021" s="48"/>
      <c r="AT1021" s="49"/>
      <c r="AU1021" s="48"/>
      <c r="AV1021" s="49"/>
      <c r="AW1021" s="48"/>
      <c r="AX1021" s="49"/>
      <c r="AY1021" s="48"/>
      <c r="AZ1021" s="2"/>
      <c r="BA1021" s="3"/>
      <c r="BB1021" s="3"/>
      <c r="BC1021" s="3"/>
      <c r="BD1021" s="3"/>
    </row>
    <row r="1022" spans="1:56" x14ac:dyDescent="0.25">
      <c r="A1022" s="62" t="s">
        <v>1734</v>
      </c>
      <c r="B1022" s="63"/>
      <c r="C1022" s="63"/>
      <c r="D1022" s="64"/>
      <c r="E1022" s="66"/>
      <c r="F1022" s="109" t="s">
        <v>9904</v>
      </c>
      <c r="G1022" s="63"/>
      <c r="H1022" s="67"/>
      <c r="I1022" s="68"/>
      <c r="J1022" s="68"/>
      <c r="K1022" s="67" t="s">
        <v>13299</v>
      </c>
      <c r="L1022" s="71"/>
      <c r="M1022" s="72">
        <v>2903.884765625</v>
      </c>
      <c r="N1022" s="72">
        <v>6834.62548828125</v>
      </c>
      <c r="O1022" s="73"/>
      <c r="P1022" s="74"/>
      <c r="Q1022" s="74"/>
      <c r="R1022" s="98"/>
      <c r="S1022" s="48">
        <v>1</v>
      </c>
      <c r="T1022" s="48">
        <v>0</v>
      </c>
      <c r="U1022" s="98"/>
      <c r="V1022" s="50"/>
      <c r="W1022" s="50"/>
      <c r="X1022" s="50"/>
      <c r="Y1022" s="50"/>
      <c r="Z1022" s="49"/>
      <c r="AA1022" s="69">
        <v>1022</v>
      </c>
      <c r="AB10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22" s="70"/>
      <c r="AD1022" s="86">
        <v>544</v>
      </c>
      <c r="AE1022" s="86">
        <v>603</v>
      </c>
      <c r="AF1022" s="86">
        <v>1325</v>
      </c>
      <c r="AG1022" s="86">
        <v>1562</v>
      </c>
      <c r="AH1022" s="86"/>
      <c r="AI1022" s="86" t="s">
        <v>7697</v>
      </c>
      <c r="AJ1022" s="86" t="s">
        <v>8528</v>
      </c>
      <c r="AK1022" s="93" t="s">
        <v>8851</v>
      </c>
      <c r="AL1022" s="86"/>
      <c r="AM1022" s="89">
        <v>41515.394872685189</v>
      </c>
      <c r="AN1022" s="86" t="s">
        <v>10559</v>
      </c>
      <c r="AO1022" s="93" t="s">
        <v>11579</v>
      </c>
      <c r="AP1022" s="86" t="s">
        <v>65</v>
      </c>
      <c r="AQ1022" s="48"/>
      <c r="AR1022" s="49"/>
      <c r="AS1022" s="48"/>
      <c r="AT1022" s="49"/>
      <c r="AU1022" s="48"/>
      <c r="AV1022" s="49"/>
      <c r="AW1022" s="48"/>
      <c r="AX1022" s="49"/>
      <c r="AY1022" s="48"/>
      <c r="AZ1022" s="2"/>
      <c r="BA1022" s="3"/>
      <c r="BB1022" s="3"/>
      <c r="BC1022" s="3"/>
      <c r="BD1022" s="3"/>
    </row>
    <row r="1023" spans="1:56" x14ac:dyDescent="0.25">
      <c r="A1023" s="62" t="s">
        <v>1735</v>
      </c>
      <c r="B1023" s="63"/>
      <c r="C1023" s="63"/>
      <c r="D1023" s="64"/>
      <c r="E1023" s="66"/>
      <c r="F1023" s="109" t="s">
        <v>9905</v>
      </c>
      <c r="G1023" s="63"/>
      <c r="H1023" s="67"/>
      <c r="I1023" s="68"/>
      <c r="J1023" s="68"/>
      <c r="K1023" s="67" t="s">
        <v>13300</v>
      </c>
      <c r="L1023" s="71"/>
      <c r="M1023" s="72">
        <v>3329.4638671875</v>
      </c>
      <c r="N1023" s="72">
        <v>7530.09521484375</v>
      </c>
      <c r="O1023" s="73"/>
      <c r="P1023" s="74"/>
      <c r="Q1023" s="74"/>
      <c r="R1023" s="98"/>
      <c r="S1023" s="48">
        <v>1</v>
      </c>
      <c r="T1023" s="48">
        <v>0</v>
      </c>
      <c r="U1023" s="98"/>
      <c r="V1023" s="50"/>
      <c r="W1023" s="50"/>
      <c r="X1023" s="50"/>
      <c r="Y1023" s="50"/>
      <c r="Z1023" s="49"/>
      <c r="AA1023" s="69">
        <v>1023</v>
      </c>
      <c r="AB10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23" s="70"/>
      <c r="AD1023" s="86">
        <v>213</v>
      </c>
      <c r="AE1023" s="86">
        <v>304</v>
      </c>
      <c r="AF1023" s="86">
        <v>353</v>
      </c>
      <c r="AG1023" s="86">
        <v>231</v>
      </c>
      <c r="AH1023" s="86"/>
      <c r="AI1023" s="86" t="s">
        <v>7698</v>
      </c>
      <c r="AJ1023" s="86"/>
      <c r="AK1023" s="86"/>
      <c r="AL1023" s="86"/>
      <c r="AM1023" s="89">
        <v>43993.59652777778</v>
      </c>
      <c r="AN1023" s="86" t="s">
        <v>10559</v>
      </c>
      <c r="AO1023" s="93" t="s">
        <v>11580</v>
      </c>
      <c r="AP1023" s="86" t="s">
        <v>65</v>
      </c>
      <c r="AQ1023" s="48"/>
      <c r="AR1023" s="49"/>
      <c r="AS1023" s="48"/>
      <c r="AT1023" s="49"/>
      <c r="AU1023" s="48"/>
      <c r="AV1023" s="49"/>
      <c r="AW1023" s="48"/>
      <c r="AX1023" s="49"/>
      <c r="AY1023" s="48"/>
      <c r="AZ1023" s="2"/>
      <c r="BA1023" s="3"/>
      <c r="BB1023" s="3"/>
      <c r="BC1023" s="3"/>
      <c r="BD1023" s="3"/>
    </row>
    <row r="1024" spans="1:56" x14ac:dyDescent="0.25">
      <c r="A1024" s="62" t="s">
        <v>801</v>
      </c>
      <c r="B1024" s="63"/>
      <c r="C1024" s="63"/>
      <c r="D1024" s="64"/>
      <c r="E1024" s="66"/>
      <c r="F1024" s="109" t="s">
        <v>9906</v>
      </c>
      <c r="G1024" s="63"/>
      <c r="H1024" s="67"/>
      <c r="I1024" s="68"/>
      <c r="J1024" s="68"/>
      <c r="K1024" s="67" t="s">
        <v>13301</v>
      </c>
      <c r="L1024" s="71"/>
      <c r="M1024" s="72">
        <v>3531.6591796875</v>
      </c>
      <c r="N1024" s="72">
        <v>8557.9765625</v>
      </c>
      <c r="O1024" s="73"/>
      <c r="P1024" s="74"/>
      <c r="Q1024" s="74"/>
      <c r="R1024" s="98"/>
      <c r="S1024" s="48">
        <v>0</v>
      </c>
      <c r="T1024" s="48">
        <v>1</v>
      </c>
      <c r="U1024" s="98"/>
      <c r="V1024" s="50"/>
      <c r="W1024" s="50"/>
      <c r="X1024" s="50"/>
      <c r="Y1024" s="50"/>
      <c r="Z1024" s="49"/>
      <c r="AA1024" s="69">
        <v>1024</v>
      </c>
      <c r="AB10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24" s="70"/>
      <c r="AD1024" s="86">
        <v>54</v>
      </c>
      <c r="AE1024" s="86">
        <v>13</v>
      </c>
      <c r="AF1024" s="86">
        <v>1146</v>
      </c>
      <c r="AG1024" s="86">
        <v>514</v>
      </c>
      <c r="AH1024" s="86"/>
      <c r="AI1024" s="86" t="s">
        <v>7699</v>
      </c>
      <c r="AJ1024" s="86" t="s">
        <v>8300</v>
      </c>
      <c r="AK1024" s="93" t="s">
        <v>8852</v>
      </c>
      <c r="AL1024" s="86"/>
      <c r="AM1024" s="89">
        <v>43976.163287037038</v>
      </c>
      <c r="AN1024" s="86" t="s">
        <v>10559</v>
      </c>
      <c r="AO1024" s="93" t="s">
        <v>11581</v>
      </c>
      <c r="AP1024" s="86" t="s">
        <v>66</v>
      </c>
      <c r="AQ1024" s="48">
        <v>0</v>
      </c>
      <c r="AR1024" s="49">
        <v>0</v>
      </c>
      <c r="AS1024" s="48">
        <v>0</v>
      </c>
      <c r="AT1024" s="49">
        <v>0</v>
      </c>
      <c r="AU1024" s="48">
        <v>0</v>
      </c>
      <c r="AV1024" s="49">
        <v>0</v>
      </c>
      <c r="AW1024" s="48">
        <v>40</v>
      </c>
      <c r="AX1024" s="49">
        <v>100</v>
      </c>
      <c r="AY1024" s="48">
        <v>40</v>
      </c>
      <c r="AZ1024" s="2"/>
      <c r="BA1024" s="3"/>
      <c r="BB1024" s="3"/>
      <c r="BC1024" s="3"/>
      <c r="BD1024" s="3"/>
    </row>
    <row r="1025" spans="1:56" x14ac:dyDescent="0.25">
      <c r="A1025" s="62" t="s">
        <v>802</v>
      </c>
      <c r="B1025" s="63"/>
      <c r="C1025" s="63"/>
      <c r="D1025" s="64"/>
      <c r="E1025" s="66"/>
      <c r="F1025" s="109" t="s">
        <v>9907</v>
      </c>
      <c r="G1025" s="63"/>
      <c r="H1025" s="67"/>
      <c r="I1025" s="68"/>
      <c r="J1025" s="68"/>
      <c r="K1025" s="67" t="s">
        <v>13302</v>
      </c>
      <c r="L1025" s="71"/>
      <c r="M1025" s="72">
        <v>7453.69384765625</v>
      </c>
      <c r="N1025" s="72">
        <v>5834.60302734375</v>
      </c>
      <c r="O1025" s="73"/>
      <c r="P1025" s="74"/>
      <c r="Q1025" s="74"/>
      <c r="R1025" s="98"/>
      <c r="S1025" s="48">
        <v>0</v>
      </c>
      <c r="T1025" s="48">
        <v>1</v>
      </c>
      <c r="U1025" s="98"/>
      <c r="V1025" s="50"/>
      <c r="W1025" s="50"/>
      <c r="X1025" s="50"/>
      <c r="Y1025" s="50"/>
      <c r="Z1025" s="49"/>
      <c r="AA1025" s="69">
        <v>1025</v>
      </c>
      <c r="AB10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25" s="70"/>
      <c r="AD1025" s="86">
        <v>137</v>
      </c>
      <c r="AE1025" s="86">
        <v>32</v>
      </c>
      <c r="AF1025" s="86">
        <v>293</v>
      </c>
      <c r="AG1025" s="86">
        <v>1720</v>
      </c>
      <c r="AH1025" s="86"/>
      <c r="AI1025" s="86" t="s">
        <v>7700</v>
      </c>
      <c r="AJ1025" s="86" t="s">
        <v>8211</v>
      </c>
      <c r="AK1025" s="86"/>
      <c r="AL1025" s="86"/>
      <c r="AM1025" s="89">
        <v>41156.577245370368</v>
      </c>
      <c r="AN1025" s="86" t="s">
        <v>10559</v>
      </c>
      <c r="AO1025" s="93" t="s">
        <v>11582</v>
      </c>
      <c r="AP1025" s="86" t="s">
        <v>66</v>
      </c>
      <c r="AQ1025" s="48">
        <v>0</v>
      </c>
      <c r="AR1025" s="49">
        <v>0</v>
      </c>
      <c r="AS1025" s="48">
        <v>0</v>
      </c>
      <c r="AT1025" s="49">
        <v>0</v>
      </c>
      <c r="AU1025" s="48">
        <v>0</v>
      </c>
      <c r="AV1025" s="49">
        <v>0</v>
      </c>
      <c r="AW1025" s="48">
        <v>14</v>
      </c>
      <c r="AX1025" s="49">
        <v>100</v>
      </c>
      <c r="AY1025" s="48">
        <v>14</v>
      </c>
      <c r="AZ1025" s="2"/>
      <c r="BA1025" s="3"/>
      <c r="BB1025" s="3"/>
      <c r="BC1025" s="3"/>
      <c r="BD1025" s="3"/>
    </row>
    <row r="1026" spans="1:56" x14ac:dyDescent="0.25">
      <c r="A1026" s="62" t="s">
        <v>803</v>
      </c>
      <c r="B1026" s="63"/>
      <c r="C1026" s="63"/>
      <c r="D1026" s="64"/>
      <c r="E1026" s="66"/>
      <c r="F1026" s="109" t="s">
        <v>9908</v>
      </c>
      <c r="G1026" s="63"/>
      <c r="H1026" s="67"/>
      <c r="I1026" s="68"/>
      <c r="J1026" s="68"/>
      <c r="K1026" s="67" t="s">
        <v>13303</v>
      </c>
      <c r="L1026" s="71"/>
      <c r="M1026" s="72">
        <v>5298.61376953125</v>
      </c>
      <c r="N1026" s="72">
        <v>5767.0576171875</v>
      </c>
      <c r="O1026" s="73"/>
      <c r="P1026" s="74"/>
      <c r="Q1026" s="74"/>
      <c r="R1026" s="98"/>
      <c r="S1026" s="48">
        <v>0</v>
      </c>
      <c r="T1026" s="48">
        <v>1</v>
      </c>
      <c r="U1026" s="98"/>
      <c r="V1026" s="50"/>
      <c r="W1026" s="50"/>
      <c r="X1026" s="50"/>
      <c r="Y1026" s="50"/>
      <c r="Z1026" s="49"/>
      <c r="AA1026" s="69">
        <v>1026</v>
      </c>
      <c r="AB10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26" s="70"/>
      <c r="AD1026" s="86">
        <v>2838</v>
      </c>
      <c r="AE1026" s="86">
        <v>1847</v>
      </c>
      <c r="AF1026" s="86">
        <v>13435</v>
      </c>
      <c r="AG1026" s="86">
        <v>62655</v>
      </c>
      <c r="AH1026" s="86"/>
      <c r="AI1026" s="86" t="s">
        <v>7701</v>
      </c>
      <c r="AJ1026" s="86" t="s">
        <v>8296</v>
      </c>
      <c r="AK1026" s="86"/>
      <c r="AL1026" s="86"/>
      <c r="AM1026" s="89">
        <v>43372.323541666665</v>
      </c>
      <c r="AN1026" s="86" t="s">
        <v>10559</v>
      </c>
      <c r="AO1026" s="93" t="s">
        <v>11583</v>
      </c>
      <c r="AP1026" s="86" t="s">
        <v>66</v>
      </c>
      <c r="AQ1026" s="48">
        <v>0</v>
      </c>
      <c r="AR1026" s="49">
        <v>0</v>
      </c>
      <c r="AS1026" s="48">
        <v>0</v>
      </c>
      <c r="AT1026" s="49">
        <v>0</v>
      </c>
      <c r="AU1026" s="48">
        <v>0</v>
      </c>
      <c r="AV1026" s="49">
        <v>0</v>
      </c>
      <c r="AW1026" s="48">
        <v>21</v>
      </c>
      <c r="AX1026" s="49">
        <v>100</v>
      </c>
      <c r="AY1026" s="48">
        <v>21</v>
      </c>
      <c r="AZ1026" s="2"/>
      <c r="BA1026" s="3"/>
      <c r="BB1026" s="3"/>
      <c r="BC1026" s="3"/>
      <c r="BD1026" s="3"/>
    </row>
    <row r="1027" spans="1:56" x14ac:dyDescent="0.25">
      <c r="A1027" s="62" t="s">
        <v>804</v>
      </c>
      <c r="B1027" s="63"/>
      <c r="C1027" s="63"/>
      <c r="D1027" s="64"/>
      <c r="E1027" s="66"/>
      <c r="F1027" s="109" t="s">
        <v>9909</v>
      </c>
      <c r="G1027" s="63"/>
      <c r="H1027" s="67"/>
      <c r="I1027" s="68"/>
      <c r="J1027" s="68"/>
      <c r="K1027" s="67" t="s">
        <v>13304</v>
      </c>
      <c r="L1027" s="71"/>
      <c r="M1027" s="72">
        <v>2255.759521484375</v>
      </c>
      <c r="N1027" s="72">
        <v>6795.38232421875</v>
      </c>
      <c r="O1027" s="73"/>
      <c r="P1027" s="74"/>
      <c r="Q1027" s="74"/>
      <c r="R1027" s="98"/>
      <c r="S1027" s="48">
        <v>0</v>
      </c>
      <c r="T1027" s="48">
        <v>3</v>
      </c>
      <c r="U1027" s="98"/>
      <c r="V1027" s="50"/>
      <c r="W1027" s="50"/>
      <c r="X1027" s="50"/>
      <c r="Y1027" s="50"/>
      <c r="Z1027" s="49"/>
      <c r="AA1027" s="69">
        <v>1027</v>
      </c>
      <c r="AB10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27" s="70"/>
      <c r="AD1027" s="86">
        <v>93</v>
      </c>
      <c r="AE1027" s="86">
        <v>20</v>
      </c>
      <c r="AF1027" s="86">
        <v>186</v>
      </c>
      <c r="AG1027" s="86">
        <v>137</v>
      </c>
      <c r="AH1027" s="86"/>
      <c r="AI1027" s="86"/>
      <c r="AJ1027" s="86" t="s">
        <v>8529</v>
      </c>
      <c r="AK1027" s="86"/>
      <c r="AL1027" s="86"/>
      <c r="AM1027" s="89">
        <v>43610.572916666664</v>
      </c>
      <c r="AN1027" s="86" t="s">
        <v>10559</v>
      </c>
      <c r="AO1027" s="93" t="s">
        <v>11584</v>
      </c>
      <c r="AP1027" s="86" t="s">
        <v>66</v>
      </c>
      <c r="AQ1027" s="48">
        <v>0</v>
      </c>
      <c r="AR1027" s="49">
        <v>0</v>
      </c>
      <c r="AS1027" s="48">
        <v>0</v>
      </c>
      <c r="AT1027" s="49">
        <v>0</v>
      </c>
      <c r="AU1027" s="48">
        <v>0</v>
      </c>
      <c r="AV1027" s="49">
        <v>0</v>
      </c>
      <c r="AW1027" s="48">
        <v>35</v>
      </c>
      <c r="AX1027" s="49">
        <v>100</v>
      </c>
      <c r="AY1027" s="48">
        <v>35</v>
      </c>
      <c r="AZ1027" s="2"/>
      <c r="BA1027" s="3"/>
      <c r="BB1027" s="3"/>
      <c r="BC1027" s="3"/>
      <c r="BD1027" s="3"/>
    </row>
    <row r="1028" spans="1:56" x14ac:dyDescent="0.25">
      <c r="A1028" s="62" t="s">
        <v>805</v>
      </c>
      <c r="B1028" s="63"/>
      <c r="C1028" s="63"/>
      <c r="D1028" s="64"/>
      <c r="E1028" s="66"/>
      <c r="F1028" s="109" t="s">
        <v>8949</v>
      </c>
      <c r="G1028" s="63"/>
      <c r="H1028" s="67"/>
      <c r="I1028" s="68"/>
      <c r="J1028" s="68"/>
      <c r="K1028" s="67" t="s">
        <v>13305</v>
      </c>
      <c r="L1028" s="71"/>
      <c r="M1028" s="72">
        <v>5498.9384765625</v>
      </c>
      <c r="N1028" s="72">
        <v>5137.099609375</v>
      </c>
      <c r="O1028" s="73"/>
      <c r="P1028" s="74"/>
      <c r="Q1028" s="74"/>
      <c r="R1028" s="98"/>
      <c r="S1028" s="48">
        <v>0</v>
      </c>
      <c r="T1028" s="48">
        <v>1</v>
      </c>
      <c r="U1028" s="98"/>
      <c r="V1028" s="50"/>
      <c r="W1028" s="50"/>
      <c r="X1028" s="50"/>
      <c r="Y1028" s="50"/>
      <c r="Z1028" s="49"/>
      <c r="AA1028" s="69">
        <v>1028</v>
      </c>
      <c r="AB10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28" s="70"/>
      <c r="AD1028" s="86">
        <v>20</v>
      </c>
      <c r="AE1028" s="86">
        <v>0</v>
      </c>
      <c r="AF1028" s="86">
        <v>37</v>
      </c>
      <c r="AG1028" s="86">
        <v>27</v>
      </c>
      <c r="AH1028" s="86"/>
      <c r="AI1028" s="86"/>
      <c r="AJ1028" s="86"/>
      <c r="AK1028" s="86"/>
      <c r="AL1028" s="86"/>
      <c r="AM1028" s="89">
        <v>44074.507175925923</v>
      </c>
      <c r="AN1028" s="86" t="s">
        <v>10559</v>
      </c>
      <c r="AO1028" s="93" t="s">
        <v>11585</v>
      </c>
      <c r="AP1028" s="86" t="s">
        <v>66</v>
      </c>
      <c r="AQ1028" s="48">
        <v>0</v>
      </c>
      <c r="AR1028" s="49">
        <v>0</v>
      </c>
      <c r="AS1028" s="48">
        <v>0</v>
      </c>
      <c r="AT1028" s="49">
        <v>0</v>
      </c>
      <c r="AU1028" s="48">
        <v>0</v>
      </c>
      <c r="AV1028" s="49">
        <v>0</v>
      </c>
      <c r="AW1028" s="48">
        <v>26</v>
      </c>
      <c r="AX1028" s="49">
        <v>100</v>
      </c>
      <c r="AY1028" s="48">
        <v>26</v>
      </c>
      <c r="AZ1028" s="2"/>
      <c r="BA1028" s="3"/>
      <c r="BB1028" s="3"/>
      <c r="BC1028" s="3"/>
      <c r="BD1028" s="3"/>
    </row>
    <row r="1029" spans="1:56" x14ac:dyDescent="0.25">
      <c r="A1029" s="62" t="s">
        <v>806</v>
      </c>
      <c r="B1029" s="63"/>
      <c r="C1029" s="63"/>
      <c r="D1029" s="64"/>
      <c r="E1029" s="66"/>
      <c r="F1029" s="109" t="s">
        <v>9910</v>
      </c>
      <c r="G1029" s="63"/>
      <c r="H1029" s="67"/>
      <c r="I1029" s="68"/>
      <c r="J1029" s="68"/>
      <c r="K1029" s="67" t="s">
        <v>13306</v>
      </c>
      <c r="L1029" s="71"/>
      <c r="M1029" s="72">
        <v>3287.373291015625</v>
      </c>
      <c r="N1029" s="72">
        <v>4214.419921875</v>
      </c>
      <c r="O1029" s="73"/>
      <c r="P1029" s="74"/>
      <c r="Q1029" s="74"/>
      <c r="R1029" s="98"/>
      <c r="S1029" s="48">
        <v>0</v>
      </c>
      <c r="T1029" s="48">
        <v>1</v>
      </c>
      <c r="U1029" s="98"/>
      <c r="V1029" s="50"/>
      <c r="W1029" s="50"/>
      <c r="X1029" s="50"/>
      <c r="Y1029" s="50"/>
      <c r="Z1029" s="49"/>
      <c r="AA1029" s="69">
        <v>1029</v>
      </c>
      <c r="AB10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29" s="70"/>
      <c r="AD1029" s="86">
        <v>41</v>
      </c>
      <c r="AE1029" s="86">
        <v>34</v>
      </c>
      <c r="AF1029" s="86">
        <v>484</v>
      </c>
      <c r="AG1029" s="86">
        <v>843</v>
      </c>
      <c r="AH1029" s="86"/>
      <c r="AI1029" s="86"/>
      <c r="AJ1029" s="86"/>
      <c r="AK1029" s="86"/>
      <c r="AL1029" s="86"/>
      <c r="AM1029" s="89">
        <v>44039.550543981481</v>
      </c>
      <c r="AN1029" s="86" t="s">
        <v>10559</v>
      </c>
      <c r="AO1029" s="93" t="s">
        <v>11586</v>
      </c>
      <c r="AP1029" s="86" t="s">
        <v>66</v>
      </c>
      <c r="AQ1029" s="48">
        <v>0</v>
      </c>
      <c r="AR1029" s="49">
        <v>0</v>
      </c>
      <c r="AS1029" s="48">
        <v>0</v>
      </c>
      <c r="AT1029" s="49">
        <v>0</v>
      </c>
      <c r="AU1029" s="48">
        <v>0</v>
      </c>
      <c r="AV1029" s="49">
        <v>0</v>
      </c>
      <c r="AW1029" s="48">
        <v>50</v>
      </c>
      <c r="AX1029" s="49">
        <v>100</v>
      </c>
      <c r="AY1029" s="48">
        <v>50</v>
      </c>
      <c r="AZ1029" s="2"/>
      <c r="BA1029" s="3"/>
      <c r="BB1029" s="3"/>
      <c r="BC1029" s="3"/>
      <c r="BD1029" s="3"/>
    </row>
    <row r="1030" spans="1:56" x14ac:dyDescent="0.25">
      <c r="A1030" s="62" t="s">
        <v>807</v>
      </c>
      <c r="B1030" s="63"/>
      <c r="C1030" s="63"/>
      <c r="D1030" s="64"/>
      <c r="E1030" s="66"/>
      <c r="F1030" s="109" t="s">
        <v>9911</v>
      </c>
      <c r="G1030" s="63"/>
      <c r="H1030" s="67"/>
      <c r="I1030" s="68"/>
      <c r="J1030" s="68"/>
      <c r="K1030" s="67" t="s">
        <v>13307</v>
      </c>
      <c r="L1030" s="71"/>
      <c r="M1030" s="72">
        <v>5662.29833984375</v>
      </c>
      <c r="N1030" s="72">
        <v>5282.47314453125</v>
      </c>
      <c r="O1030" s="73"/>
      <c r="P1030" s="74"/>
      <c r="Q1030" s="74"/>
      <c r="R1030" s="98"/>
      <c r="S1030" s="48">
        <v>0</v>
      </c>
      <c r="T1030" s="48">
        <v>1</v>
      </c>
      <c r="U1030" s="98"/>
      <c r="V1030" s="50"/>
      <c r="W1030" s="50"/>
      <c r="X1030" s="50"/>
      <c r="Y1030" s="50"/>
      <c r="Z1030" s="49"/>
      <c r="AA1030" s="69">
        <v>1030</v>
      </c>
      <c r="AB10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30" s="70"/>
      <c r="AD1030" s="86">
        <v>1061</v>
      </c>
      <c r="AE1030" s="86">
        <v>248</v>
      </c>
      <c r="AF1030" s="86">
        <v>8921</v>
      </c>
      <c r="AG1030" s="86">
        <v>15233</v>
      </c>
      <c r="AH1030" s="86"/>
      <c r="AI1030" s="86"/>
      <c r="AJ1030" s="86" t="s">
        <v>8211</v>
      </c>
      <c r="AK1030" s="86"/>
      <c r="AL1030" s="86"/>
      <c r="AM1030" s="89">
        <v>43690.207199074073</v>
      </c>
      <c r="AN1030" s="86" t="s">
        <v>10559</v>
      </c>
      <c r="AO1030" s="93" t="s">
        <v>11587</v>
      </c>
      <c r="AP1030" s="86" t="s">
        <v>66</v>
      </c>
      <c r="AQ1030" s="48">
        <v>0</v>
      </c>
      <c r="AR1030" s="49">
        <v>0</v>
      </c>
      <c r="AS1030" s="48">
        <v>0</v>
      </c>
      <c r="AT1030" s="49">
        <v>0</v>
      </c>
      <c r="AU1030" s="48">
        <v>0</v>
      </c>
      <c r="AV1030" s="49">
        <v>0</v>
      </c>
      <c r="AW1030" s="48">
        <v>44</v>
      </c>
      <c r="AX1030" s="49">
        <v>100</v>
      </c>
      <c r="AY1030" s="48">
        <v>44</v>
      </c>
      <c r="AZ1030" s="2"/>
      <c r="BA1030" s="3"/>
      <c r="BB1030" s="3"/>
      <c r="BC1030" s="3"/>
      <c r="BD1030" s="3"/>
    </row>
    <row r="1031" spans="1:56" x14ac:dyDescent="0.25">
      <c r="A1031" s="62" t="s">
        <v>808</v>
      </c>
      <c r="B1031" s="63"/>
      <c r="C1031" s="63"/>
      <c r="D1031" s="64"/>
      <c r="E1031" s="66"/>
      <c r="F1031" s="109" t="s">
        <v>9912</v>
      </c>
      <c r="G1031" s="63"/>
      <c r="H1031" s="67"/>
      <c r="I1031" s="68"/>
      <c r="J1031" s="68"/>
      <c r="K1031" s="67" t="s">
        <v>13308</v>
      </c>
      <c r="L1031" s="71"/>
      <c r="M1031" s="72">
        <v>3612.70849609375</v>
      </c>
      <c r="N1031" s="72">
        <v>6058.86669921875</v>
      </c>
      <c r="O1031" s="73"/>
      <c r="P1031" s="74"/>
      <c r="Q1031" s="74"/>
      <c r="R1031" s="98"/>
      <c r="S1031" s="48">
        <v>0</v>
      </c>
      <c r="T1031" s="48">
        <v>1</v>
      </c>
      <c r="U1031" s="98"/>
      <c r="V1031" s="50"/>
      <c r="W1031" s="50"/>
      <c r="X1031" s="50"/>
      <c r="Y1031" s="50"/>
      <c r="Z1031" s="49"/>
      <c r="AA1031" s="69">
        <v>1031</v>
      </c>
      <c r="AB10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31" s="70"/>
      <c r="AD1031" s="86">
        <v>15</v>
      </c>
      <c r="AE1031" s="86">
        <v>5</v>
      </c>
      <c r="AF1031" s="86">
        <v>431</v>
      </c>
      <c r="AG1031" s="86">
        <v>590</v>
      </c>
      <c r="AH1031" s="86"/>
      <c r="AI1031" s="86" t="s">
        <v>7702</v>
      </c>
      <c r="AJ1031" s="86" t="s">
        <v>8239</v>
      </c>
      <c r="AK1031" s="86"/>
      <c r="AL1031" s="86"/>
      <c r="AM1031" s="89">
        <v>44074.210312499999</v>
      </c>
      <c r="AN1031" s="86" t="s">
        <v>10559</v>
      </c>
      <c r="AO1031" s="93" t="s">
        <v>11588</v>
      </c>
      <c r="AP1031" s="86" t="s">
        <v>66</v>
      </c>
      <c r="AQ1031" s="48">
        <v>0</v>
      </c>
      <c r="AR1031" s="49">
        <v>0</v>
      </c>
      <c r="AS1031" s="48">
        <v>0</v>
      </c>
      <c r="AT1031" s="49">
        <v>0</v>
      </c>
      <c r="AU1031" s="48">
        <v>0</v>
      </c>
      <c r="AV1031" s="49">
        <v>0</v>
      </c>
      <c r="AW1031" s="48">
        <v>22</v>
      </c>
      <c r="AX1031" s="49">
        <v>100</v>
      </c>
      <c r="AY1031" s="48">
        <v>22</v>
      </c>
      <c r="AZ1031" s="2"/>
      <c r="BA1031" s="3"/>
      <c r="BB1031" s="3"/>
      <c r="BC1031" s="3"/>
      <c r="BD1031" s="3"/>
    </row>
    <row r="1032" spans="1:56" x14ac:dyDescent="0.25">
      <c r="A1032" s="62" t="s">
        <v>809</v>
      </c>
      <c r="B1032" s="63"/>
      <c r="C1032" s="63"/>
      <c r="D1032" s="64"/>
      <c r="E1032" s="66"/>
      <c r="F1032" s="109" t="s">
        <v>9913</v>
      </c>
      <c r="G1032" s="63"/>
      <c r="H1032" s="67"/>
      <c r="I1032" s="68"/>
      <c r="J1032" s="68"/>
      <c r="K1032" s="67" t="s">
        <v>13309</v>
      </c>
      <c r="L1032" s="71"/>
      <c r="M1032" s="72">
        <v>4638.4140625</v>
      </c>
      <c r="N1032" s="72">
        <v>7316.84130859375</v>
      </c>
      <c r="O1032" s="73"/>
      <c r="P1032" s="74"/>
      <c r="Q1032" s="74"/>
      <c r="R1032" s="98"/>
      <c r="S1032" s="48">
        <v>0</v>
      </c>
      <c r="T1032" s="48">
        <v>2</v>
      </c>
      <c r="U1032" s="98"/>
      <c r="V1032" s="50"/>
      <c r="W1032" s="50"/>
      <c r="X1032" s="50"/>
      <c r="Y1032" s="50"/>
      <c r="Z1032" s="49"/>
      <c r="AA1032" s="69">
        <v>1032</v>
      </c>
      <c r="AB10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32" s="70"/>
      <c r="AD1032" s="86">
        <v>79</v>
      </c>
      <c r="AE1032" s="86">
        <v>244</v>
      </c>
      <c r="AF1032" s="86">
        <v>6241</v>
      </c>
      <c r="AG1032" s="86">
        <v>18912</v>
      </c>
      <c r="AH1032" s="86"/>
      <c r="AI1032" s="86" t="s">
        <v>7703</v>
      </c>
      <c r="AJ1032" s="86" t="s">
        <v>8426</v>
      </c>
      <c r="AK1032" s="93" t="s">
        <v>8853</v>
      </c>
      <c r="AL1032" s="86"/>
      <c r="AM1032" s="89">
        <v>42962.090925925928</v>
      </c>
      <c r="AN1032" s="86" t="s">
        <v>10559</v>
      </c>
      <c r="AO1032" s="93" t="s">
        <v>11589</v>
      </c>
      <c r="AP1032" s="86" t="s">
        <v>66</v>
      </c>
      <c r="AQ1032" s="48">
        <v>0</v>
      </c>
      <c r="AR1032" s="49">
        <v>0</v>
      </c>
      <c r="AS1032" s="48">
        <v>0</v>
      </c>
      <c r="AT1032" s="49">
        <v>0</v>
      </c>
      <c r="AU1032" s="48">
        <v>0</v>
      </c>
      <c r="AV1032" s="49">
        <v>0</v>
      </c>
      <c r="AW1032" s="48">
        <v>42</v>
      </c>
      <c r="AX1032" s="49">
        <v>100</v>
      </c>
      <c r="AY1032" s="48">
        <v>42</v>
      </c>
      <c r="AZ1032" s="2"/>
      <c r="BA1032" s="3"/>
      <c r="BB1032" s="3"/>
      <c r="BC1032" s="3"/>
      <c r="BD1032" s="3"/>
    </row>
    <row r="1033" spans="1:56" x14ac:dyDescent="0.25">
      <c r="A1033" s="62" t="s">
        <v>810</v>
      </c>
      <c r="B1033" s="63"/>
      <c r="C1033" s="63"/>
      <c r="D1033" s="64"/>
      <c r="E1033" s="66"/>
      <c r="F1033" s="109" t="s">
        <v>9914</v>
      </c>
      <c r="G1033" s="63"/>
      <c r="H1033" s="67"/>
      <c r="I1033" s="68"/>
      <c r="J1033" s="68"/>
      <c r="K1033" s="67" t="s">
        <v>13310</v>
      </c>
      <c r="L1033" s="71"/>
      <c r="M1033" s="72">
        <v>7171.4306640625</v>
      </c>
      <c r="N1033" s="72">
        <v>4539.869140625</v>
      </c>
      <c r="O1033" s="73"/>
      <c r="P1033" s="74"/>
      <c r="Q1033" s="74"/>
      <c r="R1033" s="98"/>
      <c r="S1033" s="48">
        <v>0</v>
      </c>
      <c r="T1033" s="48">
        <v>1</v>
      </c>
      <c r="U1033" s="98"/>
      <c r="V1033" s="50"/>
      <c r="W1033" s="50"/>
      <c r="X1033" s="50"/>
      <c r="Y1033" s="50"/>
      <c r="Z1033" s="49"/>
      <c r="AA1033" s="69">
        <v>1033</v>
      </c>
      <c r="AB10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33" s="70"/>
      <c r="AD1033" s="86">
        <v>290</v>
      </c>
      <c r="AE1033" s="86">
        <v>1270</v>
      </c>
      <c r="AF1033" s="86">
        <v>36083</v>
      </c>
      <c r="AG1033" s="86">
        <v>43290</v>
      </c>
      <c r="AH1033" s="86"/>
      <c r="AI1033" s="86" t="s">
        <v>7704</v>
      </c>
      <c r="AJ1033" s="86" t="s">
        <v>8530</v>
      </c>
      <c r="AK1033" s="86"/>
      <c r="AL1033" s="86"/>
      <c r="AM1033" s="89">
        <v>42678.334502314814</v>
      </c>
      <c r="AN1033" s="86" t="s">
        <v>10559</v>
      </c>
      <c r="AO1033" s="93" t="s">
        <v>11590</v>
      </c>
      <c r="AP1033" s="86" t="s">
        <v>66</v>
      </c>
      <c r="AQ1033" s="48">
        <v>0</v>
      </c>
      <c r="AR1033" s="49">
        <v>0</v>
      </c>
      <c r="AS1033" s="48">
        <v>0</v>
      </c>
      <c r="AT1033" s="49">
        <v>0</v>
      </c>
      <c r="AU1033" s="48">
        <v>0</v>
      </c>
      <c r="AV1033" s="49">
        <v>0</v>
      </c>
      <c r="AW1033" s="48">
        <v>44</v>
      </c>
      <c r="AX1033" s="49">
        <v>100</v>
      </c>
      <c r="AY1033" s="48">
        <v>44</v>
      </c>
      <c r="AZ1033" s="2"/>
      <c r="BA1033" s="3"/>
      <c r="BB1033" s="3"/>
      <c r="BC1033" s="3"/>
      <c r="BD1033" s="3"/>
    </row>
    <row r="1034" spans="1:56" x14ac:dyDescent="0.25">
      <c r="A1034" s="62" t="s">
        <v>811</v>
      </c>
      <c r="B1034" s="63"/>
      <c r="C1034" s="63"/>
      <c r="D1034" s="64"/>
      <c r="E1034" s="66"/>
      <c r="F1034" s="109" t="s">
        <v>9915</v>
      </c>
      <c r="G1034" s="63"/>
      <c r="H1034" s="67"/>
      <c r="I1034" s="68"/>
      <c r="J1034" s="68"/>
      <c r="K1034" s="67" t="s">
        <v>13311</v>
      </c>
      <c r="L1034" s="71"/>
      <c r="M1034" s="72">
        <v>5538.849609375</v>
      </c>
      <c r="N1034" s="72">
        <v>4700.349609375</v>
      </c>
      <c r="O1034" s="73"/>
      <c r="P1034" s="74"/>
      <c r="Q1034" s="74"/>
      <c r="R1034" s="98"/>
      <c r="S1034" s="48">
        <v>0</v>
      </c>
      <c r="T1034" s="48">
        <v>2</v>
      </c>
      <c r="U1034" s="98"/>
      <c r="V1034" s="50"/>
      <c r="W1034" s="50"/>
      <c r="X1034" s="50"/>
      <c r="Y1034" s="50"/>
      <c r="Z1034" s="49"/>
      <c r="AA1034" s="69">
        <v>1034</v>
      </c>
      <c r="AB10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34" s="70"/>
      <c r="AD1034" s="86">
        <v>45</v>
      </c>
      <c r="AE1034" s="86">
        <v>59</v>
      </c>
      <c r="AF1034" s="86">
        <v>2390</v>
      </c>
      <c r="AG1034" s="86">
        <v>4056</v>
      </c>
      <c r="AH1034" s="86"/>
      <c r="AI1034" s="86"/>
      <c r="AJ1034" s="86"/>
      <c r="AK1034" s="86"/>
      <c r="AL1034" s="86"/>
      <c r="AM1034" s="89">
        <v>42628.470023148147</v>
      </c>
      <c r="AN1034" s="86" t="s">
        <v>10559</v>
      </c>
      <c r="AO1034" s="93" t="s">
        <v>11591</v>
      </c>
      <c r="AP1034" s="86" t="s">
        <v>66</v>
      </c>
      <c r="AQ1034" s="48">
        <v>0</v>
      </c>
      <c r="AR1034" s="49">
        <v>0</v>
      </c>
      <c r="AS1034" s="48">
        <v>0</v>
      </c>
      <c r="AT1034" s="49">
        <v>0</v>
      </c>
      <c r="AU1034" s="48">
        <v>0</v>
      </c>
      <c r="AV1034" s="49">
        <v>0</v>
      </c>
      <c r="AW1034" s="48">
        <v>63</v>
      </c>
      <c r="AX1034" s="49">
        <v>100</v>
      </c>
      <c r="AY1034" s="48">
        <v>63</v>
      </c>
      <c r="AZ1034" s="2"/>
      <c r="BA1034" s="3"/>
      <c r="BB1034" s="3"/>
      <c r="BC1034" s="3"/>
      <c r="BD1034" s="3"/>
    </row>
    <row r="1035" spans="1:56" x14ac:dyDescent="0.25">
      <c r="A1035" s="62" t="s">
        <v>812</v>
      </c>
      <c r="B1035" s="63"/>
      <c r="C1035" s="63"/>
      <c r="D1035" s="64"/>
      <c r="E1035" s="66"/>
      <c r="F1035" s="109" t="s">
        <v>9916</v>
      </c>
      <c r="G1035" s="63"/>
      <c r="H1035" s="67"/>
      <c r="I1035" s="68"/>
      <c r="J1035" s="68"/>
      <c r="K1035" s="67" t="s">
        <v>13312</v>
      </c>
      <c r="L1035" s="71"/>
      <c r="M1035" s="72">
        <v>5518.68115234375</v>
      </c>
      <c r="N1035" s="72">
        <v>4942.29296875</v>
      </c>
      <c r="O1035" s="73"/>
      <c r="P1035" s="74"/>
      <c r="Q1035" s="74"/>
      <c r="R1035" s="98"/>
      <c r="S1035" s="48">
        <v>1</v>
      </c>
      <c r="T1035" s="48">
        <v>1</v>
      </c>
      <c r="U1035" s="98"/>
      <c r="V1035" s="50"/>
      <c r="W1035" s="50"/>
      <c r="X1035" s="50"/>
      <c r="Y1035" s="50"/>
      <c r="Z1035" s="49"/>
      <c r="AA1035" s="69">
        <v>1035</v>
      </c>
      <c r="AB10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35" s="70"/>
      <c r="AD1035" s="86">
        <v>409</v>
      </c>
      <c r="AE1035" s="86">
        <v>3120</v>
      </c>
      <c r="AF1035" s="86">
        <v>24703</v>
      </c>
      <c r="AG1035" s="86">
        <v>22995</v>
      </c>
      <c r="AH1035" s="86"/>
      <c r="AI1035" s="86" t="s">
        <v>7705</v>
      </c>
      <c r="AJ1035" s="86" t="s">
        <v>8531</v>
      </c>
      <c r="AK1035" s="93" t="s">
        <v>8854</v>
      </c>
      <c r="AL1035" s="86"/>
      <c r="AM1035" s="89">
        <v>42144.093310185184</v>
      </c>
      <c r="AN1035" s="86" t="s">
        <v>10559</v>
      </c>
      <c r="AO1035" s="93" t="s">
        <v>11592</v>
      </c>
      <c r="AP1035" s="86" t="s">
        <v>66</v>
      </c>
      <c r="AQ1035" s="48">
        <v>0</v>
      </c>
      <c r="AR1035" s="49">
        <v>0</v>
      </c>
      <c r="AS1035" s="48">
        <v>0</v>
      </c>
      <c r="AT1035" s="49">
        <v>0</v>
      </c>
      <c r="AU1035" s="48">
        <v>0</v>
      </c>
      <c r="AV1035" s="49">
        <v>0</v>
      </c>
      <c r="AW1035" s="48">
        <v>39</v>
      </c>
      <c r="AX1035" s="49">
        <v>100</v>
      </c>
      <c r="AY1035" s="48">
        <v>39</v>
      </c>
      <c r="AZ1035" s="2"/>
      <c r="BA1035" s="3"/>
      <c r="BB1035" s="3"/>
      <c r="BC1035" s="3"/>
      <c r="BD1035" s="3"/>
    </row>
    <row r="1036" spans="1:56" x14ac:dyDescent="0.25">
      <c r="A1036" s="62" t="s">
        <v>813</v>
      </c>
      <c r="B1036" s="63"/>
      <c r="C1036" s="63"/>
      <c r="D1036" s="64"/>
      <c r="E1036" s="66"/>
      <c r="F1036" s="109" t="s">
        <v>9917</v>
      </c>
      <c r="G1036" s="63"/>
      <c r="H1036" s="67"/>
      <c r="I1036" s="68"/>
      <c r="J1036" s="68"/>
      <c r="K1036" s="67" t="s">
        <v>13313</v>
      </c>
      <c r="L1036" s="71"/>
      <c r="M1036" s="72">
        <v>5711.1904296875</v>
      </c>
      <c r="N1036" s="72">
        <v>2569.80078125</v>
      </c>
      <c r="O1036" s="73"/>
      <c r="P1036" s="74"/>
      <c r="Q1036" s="74"/>
      <c r="R1036" s="98"/>
      <c r="S1036" s="48">
        <v>0</v>
      </c>
      <c r="T1036" s="48">
        <v>1</v>
      </c>
      <c r="U1036" s="98"/>
      <c r="V1036" s="50"/>
      <c r="W1036" s="50"/>
      <c r="X1036" s="50"/>
      <c r="Y1036" s="50"/>
      <c r="Z1036" s="49"/>
      <c r="AA1036" s="69">
        <v>1036</v>
      </c>
      <c r="AB10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36" s="70"/>
      <c r="AD1036" s="86">
        <v>82</v>
      </c>
      <c r="AE1036" s="86">
        <v>10</v>
      </c>
      <c r="AF1036" s="86">
        <v>630</v>
      </c>
      <c r="AG1036" s="86">
        <v>1488</v>
      </c>
      <c r="AH1036" s="86"/>
      <c r="AI1036" s="86"/>
      <c r="AJ1036" s="86"/>
      <c r="AK1036" s="86"/>
      <c r="AL1036" s="86"/>
      <c r="AM1036" s="89">
        <v>43789.367025462961</v>
      </c>
      <c r="AN1036" s="86" t="s">
        <v>10559</v>
      </c>
      <c r="AO1036" s="93" t="s">
        <v>11593</v>
      </c>
      <c r="AP1036" s="86" t="s">
        <v>66</v>
      </c>
      <c r="AQ1036" s="48">
        <v>0</v>
      </c>
      <c r="AR1036" s="49">
        <v>0</v>
      </c>
      <c r="AS1036" s="48">
        <v>0</v>
      </c>
      <c r="AT1036" s="49">
        <v>0</v>
      </c>
      <c r="AU1036" s="48">
        <v>0</v>
      </c>
      <c r="AV1036" s="49">
        <v>0</v>
      </c>
      <c r="AW1036" s="48">
        <v>14</v>
      </c>
      <c r="AX1036" s="49">
        <v>100</v>
      </c>
      <c r="AY1036" s="48">
        <v>14</v>
      </c>
      <c r="AZ1036" s="2"/>
      <c r="BA1036" s="3"/>
      <c r="BB1036" s="3"/>
      <c r="BC1036" s="3"/>
      <c r="BD1036" s="3"/>
    </row>
    <row r="1037" spans="1:56" x14ac:dyDescent="0.25">
      <c r="A1037" s="62" t="s">
        <v>814</v>
      </c>
      <c r="B1037" s="63"/>
      <c r="C1037" s="63"/>
      <c r="D1037" s="64"/>
      <c r="E1037" s="66"/>
      <c r="F1037" s="109" t="s">
        <v>9918</v>
      </c>
      <c r="G1037" s="63"/>
      <c r="H1037" s="67"/>
      <c r="I1037" s="68"/>
      <c r="J1037" s="68"/>
      <c r="K1037" s="67" t="s">
        <v>13314</v>
      </c>
      <c r="L1037" s="71"/>
      <c r="M1037" s="72">
        <v>5562.00390625</v>
      </c>
      <c r="N1037" s="72">
        <v>4876.88330078125</v>
      </c>
      <c r="O1037" s="73"/>
      <c r="P1037" s="74"/>
      <c r="Q1037" s="74"/>
      <c r="R1037" s="98"/>
      <c r="S1037" s="48">
        <v>0</v>
      </c>
      <c r="T1037" s="48">
        <v>1</v>
      </c>
      <c r="U1037" s="98"/>
      <c r="V1037" s="50"/>
      <c r="W1037" s="50"/>
      <c r="X1037" s="50"/>
      <c r="Y1037" s="50"/>
      <c r="Z1037" s="49"/>
      <c r="AA1037" s="69">
        <v>1037</v>
      </c>
      <c r="AB10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37" s="70"/>
      <c r="AD1037" s="86">
        <v>162</v>
      </c>
      <c r="AE1037" s="86">
        <v>47</v>
      </c>
      <c r="AF1037" s="86">
        <v>579</v>
      </c>
      <c r="AG1037" s="86">
        <v>1375</v>
      </c>
      <c r="AH1037" s="86"/>
      <c r="AI1037" s="86" t="s">
        <v>7706</v>
      </c>
      <c r="AJ1037" s="86" t="s">
        <v>8318</v>
      </c>
      <c r="AK1037" s="86"/>
      <c r="AL1037" s="86"/>
      <c r="AM1037" s="89">
        <v>43958.715914351851</v>
      </c>
      <c r="AN1037" s="86" t="s">
        <v>10559</v>
      </c>
      <c r="AO1037" s="93" t="s">
        <v>11594</v>
      </c>
      <c r="AP1037" s="86" t="s">
        <v>66</v>
      </c>
      <c r="AQ1037" s="48">
        <v>0</v>
      </c>
      <c r="AR1037" s="49">
        <v>0</v>
      </c>
      <c r="AS1037" s="48">
        <v>0</v>
      </c>
      <c r="AT1037" s="49">
        <v>0</v>
      </c>
      <c r="AU1037" s="48">
        <v>0</v>
      </c>
      <c r="AV1037" s="49">
        <v>0</v>
      </c>
      <c r="AW1037" s="48">
        <v>47</v>
      </c>
      <c r="AX1037" s="49">
        <v>100</v>
      </c>
      <c r="AY1037" s="48">
        <v>47</v>
      </c>
      <c r="AZ1037" s="2"/>
      <c r="BA1037" s="3"/>
      <c r="BB1037" s="3"/>
      <c r="BC1037" s="3"/>
      <c r="BD1037" s="3"/>
    </row>
    <row r="1038" spans="1:56" x14ac:dyDescent="0.25">
      <c r="A1038" s="62" t="s">
        <v>1736</v>
      </c>
      <c r="B1038" s="63"/>
      <c r="C1038" s="63"/>
      <c r="D1038" s="64"/>
      <c r="E1038" s="66"/>
      <c r="F1038" s="109" t="s">
        <v>8949</v>
      </c>
      <c r="G1038" s="63"/>
      <c r="H1038" s="67"/>
      <c r="I1038" s="68"/>
      <c r="J1038" s="68"/>
      <c r="K1038" s="67" t="s">
        <v>13315</v>
      </c>
      <c r="L1038" s="71"/>
      <c r="M1038" s="72">
        <v>5514.98681640625</v>
      </c>
      <c r="N1038" s="72">
        <v>4916.58154296875</v>
      </c>
      <c r="O1038" s="73"/>
      <c r="P1038" s="74"/>
      <c r="Q1038" s="74"/>
      <c r="R1038" s="98"/>
      <c r="S1038" s="48">
        <v>1</v>
      </c>
      <c r="T1038" s="48">
        <v>0</v>
      </c>
      <c r="U1038" s="98"/>
      <c r="V1038" s="50"/>
      <c r="W1038" s="50"/>
      <c r="X1038" s="50"/>
      <c r="Y1038" s="50"/>
      <c r="Z1038" s="49"/>
      <c r="AA1038" s="69">
        <v>1038</v>
      </c>
      <c r="AB10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38" s="70"/>
      <c r="AD1038" s="86">
        <v>8</v>
      </c>
      <c r="AE1038" s="86">
        <v>3</v>
      </c>
      <c r="AF1038" s="86">
        <v>8</v>
      </c>
      <c r="AG1038" s="86">
        <v>1</v>
      </c>
      <c r="AH1038" s="86"/>
      <c r="AI1038" s="86"/>
      <c r="AJ1038" s="86"/>
      <c r="AK1038" s="86"/>
      <c r="AL1038" s="86"/>
      <c r="AM1038" s="89">
        <v>44080.164780092593</v>
      </c>
      <c r="AN1038" s="86" t="s">
        <v>10559</v>
      </c>
      <c r="AO1038" s="93" t="s">
        <v>11595</v>
      </c>
      <c r="AP1038" s="86" t="s">
        <v>65</v>
      </c>
      <c r="AQ1038" s="48"/>
      <c r="AR1038" s="49"/>
      <c r="AS1038" s="48"/>
      <c r="AT1038" s="49"/>
      <c r="AU1038" s="48"/>
      <c r="AV1038" s="49"/>
      <c r="AW1038" s="48"/>
      <c r="AX1038" s="49"/>
      <c r="AY1038" s="48"/>
      <c r="AZ1038" s="2"/>
      <c r="BA1038" s="3"/>
      <c r="BB1038" s="3"/>
      <c r="BC1038" s="3"/>
      <c r="BD1038" s="3"/>
    </row>
    <row r="1039" spans="1:56" x14ac:dyDescent="0.25">
      <c r="A1039" s="62" t="s">
        <v>815</v>
      </c>
      <c r="B1039" s="63"/>
      <c r="C1039" s="63"/>
      <c r="D1039" s="64"/>
      <c r="E1039" s="66"/>
      <c r="F1039" s="109" t="s">
        <v>9919</v>
      </c>
      <c r="G1039" s="63"/>
      <c r="H1039" s="67"/>
      <c r="I1039" s="68"/>
      <c r="J1039" s="68"/>
      <c r="K1039" s="67" t="s">
        <v>13316</v>
      </c>
      <c r="L1039" s="71"/>
      <c r="M1039" s="72">
        <v>4993.7744140625</v>
      </c>
      <c r="N1039" s="72">
        <v>7240.677734375</v>
      </c>
      <c r="O1039" s="73"/>
      <c r="P1039" s="74"/>
      <c r="Q1039" s="74"/>
      <c r="R1039" s="98"/>
      <c r="S1039" s="48">
        <v>0</v>
      </c>
      <c r="T1039" s="48">
        <v>2</v>
      </c>
      <c r="U1039" s="98"/>
      <c r="V1039" s="50"/>
      <c r="W1039" s="50"/>
      <c r="X1039" s="50"/>
      <c r="Y1039" s="50"/>
      <c r="Z1039" s="49"/>
      <c r="AA1039" s="69">
        <v>1039</v>
      </c>
      <c r="AB10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39" s="70"/>
      <c r="AD1039" s="86">
        <v>367</v>
      </c>
      <c r="AE1039" s="86">
        <v>287</v>
      </c>
      <c r="AF1039" s="86">
        <v>9674</v>
      </c>
      <c r="AG1039" s="86">
        <v>12192</v>
      </c>
      <c r="AH1039" s="86"/>
      <c r="AI1039" s="86" t="s">
        <v>7707</v>
      </c>
      <c r="AJ1039" s="86"/>
      <c r="AK1039" s="86"/>
      <c r="AL1039" s="86"/>
      <c r="AM1039" s="89">
        <v>41732.687164351853</v>
      </c>
      <c r="AN1039" s="86" t="s">
        <v>10559</v>
      </c>
      <c r="AO1039" s="93" t="s">
        <v>11596</v>
      </c>
      <c r="AP1039" s="86" t="s">
        <v>66</v>
      </c>
      <c r="AQ1039" s="48">
        <v>0</v>
      </c>
      <c r="AR1039" s="49">
        <v>0</v>
      </c>
      <c r="AS1039" s="48">
        <v>0</v>
      </c>
      <c r="AT1039" s="49">
        <v>0</v>
      </c>
      <c r="AU1039" s="48">
        <v>0</v>
      </c>
      <c r="AV1039" s="49">
        <v>0</v>
      </c>
      <c r="AW1039" s="48">
        <v>42</v>
      </c>
      <c r="AX1039" s="49">
        <v>100</v>
      </c>
      <c r="AY1039" s="48">
        <v>42</v>
      </c>
      <c r="AZ1039" s="2"/>
      <c r="BA1039" s="3"/>
      <c r="BB1039" s="3"/>
      <c r="BC1039" s="3"/>
      <c r="BD1039" s="3"/>
    </row>
    <row r="1040" spans="1:56" x14ac:dyDescent="0.25">
      <c r="A1040" s="62" t="s">
        <v>816</v>
      </c>
      <c r="B1040" s="63"/>
      <c r="C1040" s="63"/>
      <c r="D1040" s="64"/>
      <c r="E1040" s="66"/>
      <c r="F1040" s="109" t="s">
        <v>9920</v>
      </c>
      <c r="G1040" s="63"/>
      <c r="H1040" s="67"/>
      <c r="I1040" s="68"/>
      <c r="J1040" s="68"/>
      <c r="K1040" s="67" t="s">
        <v>13317</v>
      </c>
      <c r="L1040" s="71"/>
      <c r="M1040" s="72">
        <v>4774.810546875</v>
      </c>
      <c r="N1040" s="72">
        <v>5079.263671875</v>
      </c>
      <c r="O1040" s="73"/>
      <c r="P1040" s="74"/>
      <c r="Q1040" s="74"/>
      <c r="R1040" s="98"/>
      <c r="S1040" s="48">
        <v>0</v>
      </c>
      <c r="T1040" s="48">
        <v>2</v>
      </c>
      <c r="U1040" s="98"/>
      <c r="V1040" s="50"/>
      <c r="W1040" s="50"/>
      <c r="X1040" s="50"/>
      <c r="Y1040" s="50"/>
      <c r="Z1040" s="49"/>
      <c r="AA1040" s="69">
        <v>1040</v>
      </c>
      <c r="AB10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40" s="70"/>
      <c r="AD1040" s="86">
        <v>98</v>
      </c>
      <c r="AE1040" s="86">
        <v>3</v>
      </c>
      <c r="AF1040" s="86">
        <v>18</v>
      </c>
      <c r="AG1040" s="86">
        <v>30</v>
      </c>
      <c r="AH1040" s="86"/>
      <c r="AI1040" s="86" t="s">
        <v>7708</v>
      </c>
      <c r="AJ1040" s="86"/>
      <c r="AK1040" s="86"/>
      <c r="AL1040" s="86"/>
      <c r="AM1040" s="89">
        <v>44080.834699074076</v>
      </c>
      <c r="AN1040" s="86" t="s">
        <v>10559</v>
      </c>
      <c r="AO1040" s="93" t="s">
        <v>11597</v>
      </c>
      <c r="AP1040" s="86" t="s">
        <v>66</v>
      </c>
      <c r="AQ1040" s="48">
        <v>0</v>
      </c>
      <c r="AR1040" s="49">
        <v>0</v>
      </c>
      <c r="AS1040" s="48">
        <v>0</v>
      </c>
      <c r="AT1040" s="49">
        <v>0</v>
      </c>
      <c r="AU1040" s="48">
        <v>0</v>
      </c>
      <c r="AV1040" s="49">
        <v>0</v>
      </c>
      <c r="AW1040" s="48">
        <v>42</v>
      </c>
      <c r="AX1040" s="49">
        <v>100</v>
      </c>
      <c r="AY1040" s="48">
        <v>42</v>
      </c>
      <c r="AZ1040" s="2"/>
      <c r="BA1040" s="3"/>
      <c r="BB1040" s="3"/>
      <c r="BC1040" s="3"/>
      <c r="BD1040" s="3"/>
    </row>
    <row r="1041" spans="1:56" x14ac:dyDescent="0.25">
      <c r="A1041" s="62" t="s">
        <v>817</v>
      </c>
      <c r="B1041" s="63"/>
      <c r="C1041" s="63"/>
      <c r="D1041" s="64"/>
      <c r="E1041" s="66"/>
      <c r="F1041" s="109" t="s">
        <v>9921</v>
      </c>
      <c r="G1041" s="63"/>
      <c r="H1041" s="67"/>
      <c r="I1041" s="68"/>
      <c r="J1041" s="68"/>
      <c r="K1041" s="67" t="s">
        <v>13318</v>
      </c>
      <c r="L1041" s="71"/>
      <c r="M1041" s="72">
        <v>6055.1435546875</v>
      </c>
      <c r="N1041" s="72">
        <v>4899.85791015625</v>
      </c>
      <c r="O1041" s="73"/>
      <c r="P1041" s="74"/>
      <c r="Q1041" s="74"/>
      <c r="R1041" s="98"/>
      <c r="S1041" s="48">
        <v>0</v>
      </c>
      <c r="T1041" s="48">
        <v>1</v>
      </c>
      <c r="U1041" s="98"/>
      <c r="V1041" s="50"/>
      <c r="W1041" s="50"/>
      <c r="X1041" s="50"/>
      <c r="Y1041" s="50"/>
      <c r="Z1041" s="49"/>
      <c r="AA1041" s="69">
        <v>1041</v>
      </c>
      <c r="AB10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41" s="70"/>
      <c r="AD1041" s="86">
        <v>63</v>
      </c>
      <c r="AE1041" s="86">
        <v>22</v>
      </c>
      <c r="AF1041" s="86">
        <v>164</v>
      </c>
      <c r="AG1041" s="86">
        <v>102</v>
      </c>
      <c r="AH1041" s="86"/>
      <c r="AI1041" s="86" t="s">
        <v>7709</v>
      </c>
      <c r="AJ1041" s="86" t="s">
        <v>8532</v>
      </c>
      <c r="AK1041" s="86"/>
      <c r="AL1041" s="86"/>
      <c r="AM1041" s="89">
        <v>44004.822511574072</v>
      </c>
      <c r="AN1041" s="86" t="s">
        <v>10559</v>
      </c>
      <c r="AO1041" s="93" t="s">
        <v>11598</v>
      </c>
      <c r="AP1041" s="86" t="s">
        <v>66</v>
      </c>
      <c r="AQ1041" s="48">
        <v>0</v>
      </c>
      <c r="AR1041" s="49">
        <v>0</v>
      </c>
      <c r="AS1041" s="48">
        <v>0</v>
      </c>
      <c r="AT1041" s="49">
        <v>0</v>
      </c>
      <c r="AU1041" s="48">
        <v>0</v>
      </c>
      <c r="AV1041" s="49">
        <v>0</v>
      </c>
      <c r="AW1041" s="48">
        <v>29</v>
      </c>
      <c r="AX1041" s="49">
        <v>100</v>
      </c>
      <c r="AY1041" s="48">
        <v>29</v>
      </c>
      <c r="AZ1041" s="2"/>
      <c r="BA1041" s="3"/>
      <c r="BB1041" s="3"/>
      <c r="BC1041" s="3"/>
      <c r="BD1041" s="3"/>
    </row>
    <row r="1042" spans="1:56" x14ac:dyDescent="0.25">
      <c r="A1042" s="62" t="s">
        <v>818</v>
      </c>
      <c r="B1042" s="63"/>
      <c r="C1042" s="63"/>
      <c r="D1042" s="64"/>
      <c r="E1042" s="66"/>
      <c r="F1042" s="109" t="s">
        <v>9922</v>
      </c>
      <c r="G1042" s="63"/>
      <c r="H1042" s="67"/>
      <c r="I1042" s="68"/>
      <c r="J1042" s="68"/>
      <c r="K1042" s="67" t="s">
        <v>13319</v>
      </c>
      <c r="L1042" s="71"/>
      <c r="M1042" s="72">
        <v>6234.783203125</v>
      </c>
      <c r="N1042" s="72">
        <v>1450.708251953125</v>
      </c>
      <c r="O1042" s="73"/>
      <c r="P1042" s="74"/>
      <c r="Q1042" s="74"/>
      <c r="R1042" s="98"/>
      <c r="S1042" s="48">
        <v>0</v>
      </c>
      <c r="T1042" s="48">
        <v>1</v>
      </c>
      <c r="U1042" s="98"/>
      <c r="V1042" s="50"/>
      <c r="W1042" s="50"/>
      <c r="X1042" s="50"/>
      <c r="Y1042" s="50"/>
      <c r="Z1042" s="49"/>
      <c r="AA1042" s="69">
        <v>1042</v>
      </c>
      <c r="AB10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42" s="70"/>
      <c r="AD1042" s="86">
        <v>75</v>
      </c>
      <c r="AE1042" s="86">
        <v>42</v>
      </c>
      <c r="AF1042" s="86">
        <v>3140</v>
      </c>
      <c r="AG1042" s="86">
        <v>3204</v>
      </c>
      <c r="AH1042" s="86"/>
      <c r="AI1042" s="86" t="s">
        <v>7710</v>
      </c>
      <c r="AJ1042" s="86"/>
      <c r="AK1042" s="86"/>
      <c r="AL1042" s="86"/>
      <c r="AM1042" s="89">
        <v>42681.482928240737</v>
      </c>
      <c r="AN1042" s="86" t="s">
        <v>10559</v>
      </c>
      <c r="AO1042" s="93" t="s">
        <v>11599</v>
      </c>
      <c r="AP1042" s="86" t="s">
        <v>66</v>
      </c>
      <c r="AQ1042" s="48">
        <v>0</v>
      </c>
      <c r="AR1042" s="49">
        <v>0</v>
      </c>
      <c r="AS1042" s="48">
        <v>0</v>
      </c>
      <c r="AT1042" s="49">
        <v>0</v>
      </c>
      <c r="AU1042" s="48">
        <v>0</v>
      </c>
      <c r="AV1042" s="49">
        <v>0</v>
      </c>
      <c r="AW1042" s="48">
        <v>48</v>
      </c>
      <c r="AX1042" s="49">
        <v>100</v>
      </c>
      <c r="AY1042" s="48">
        <v>48</v>
      </c>
      <c r="AZ1042" s="2"/>
      <c r="BA1042" s="3"/>
      <c r="BB1042" s="3"/>
      <c r="BC1042" s="3"/>
      <c r="BD1042" s="3"/>
    </row>
    <row r="1043" spans="1:56" x14ac:dyDescent="0.25">
      <c r="A1043" s="62" t="s">
        <v>819</v>
      </c>
      <c r="B1043" s="63"/>
      <c r="C1043" s="63"/>
      <c r="D1043" s="64"/>
      <c r="E1043" s="66"/>
      <c r="F1043" s="109" t="s">
        <v>9923</v>
      </c>
      <c r="G1043" s="63"/>
      <c r="H1043" s="67"/>
      <c r="I1043" s="68"/>
      <c r="J1043" s="68"/>
      <c r="K1043" s="67" t="s">
        <v>13320</v>
      </c>
      <c r="L1043" s="71"/>
      <c r="M1043" s="72">
        <v>5407.337890625</v>
      </c>
      <c r="N1043" s="72">
        <v>4444.09765625</v>
      </c>
      <c r="O1043" s="73"/>
      <c r="P1043" s="74"/>
      <c r="Q1043" s="74"/>
      <c r="R1043" s="98"/>
      <c r="S1043" s="48">
        <v>0</v>
      </c>
      <c r="T1043" s="48">
        <v>1</v>
      </c>
      <c r="U1043" s="98"/>
      <c r="V1043" s="50"/>
      <c r="W1043" s="50"/>
      <c r="X1043" s="50"/>
      <c r="Y1043" s="50"/>
      <c r="Z1043" s="49"/>
      <c r="AA1043" s="69">
        <v>1043</v>
      </c>
      <c r="AB10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43" s="70"/>
      <c r="AD1043" s="86">
        <v>3460</v>
      </c>
      <c r="AE1043" s="86">
        <v>4892</v>
      </c>
      <c r="AF1043" s="86">
        <v>5131</v>
      </c>
      <c r="AG1043" s="86">
        <v>8493</v>
      </c>
      <c r="AH1043" s="86"/>
      <c r="AI1043" s="86" t="s">
        <v>7711</v>
      </c>
      <c r="AJ1043" s="86" t="s">
        <v>8204</v>
      </c>
      <c r="AK1043" s="86"/>
      <c r="AL1043" s="86"/>
      <c r="AM1043" s="89">
        <v>43782.606030092589</v>
      </c>
      <c r="AN1043" s="86" t="s">
        <v>10559</v>
      </c>
      <c r="AO1043" s="93" t="s">
        <v>11600</v>
      </c>
      <c r="AP1043" s="86" t="s">
        <v>66</v>
      </c>
      <c r="AQ1043" s="48">
        <v>0</v>
      </c>
      <c r="AR1043" s="49">
        <v>0</v>
      </c>
      <c r="AS1043" s="48">
        <v>0</v>
      </c>
      <c r="AT1043" s="49">
        <v>0</v>
      </c>
      <c r="AU1043" s="48">
        <v>0</v>
      </c>
      <c r="AV1043" s="49">
        <v>0</v>
      </c>
      <c r="AW1043" s="48">
        <v>26</v>
      </c>
      <c r="AX1043" s="49">
        <v>100</v>
      </c>
      <c r="AY1043" s="48">
        <v>26</v>
      </c>
      <c r="AZ1043" s="2"/>
      <c r="BA1043" s="3"/>
      <c r="BB1043" s="3"/>
      <c r="BC1043" s="3"/>
      <c r="BD1043" s="3"/>
    </row>
    <row r="1044" spans="1:56" x14ac:dyDescent="0.25">
      <c r="A1044" s="62" t="s">
        <v>820</v>
      </c>
      <c r="B1044" s="63"/>
      <c r="C1044" s="63"/>
      <c r="D1044" s="64"/>
      <c r="E1044" s="66"/>
      <c r="F1044" s="109" t="s">
        <v>9924</v>
      </c>
      <c r="G1044" s="63"/>
      <c r="H1044" s="67"/>
      <c r="I1044" s="68"/>
      <c r="J1044" s="68"/>
      <c r="K1044" s="67" t="s">
        <v>13321</v>
      </c>
      <c r="L1044" s="71"/>
      <c r="M1044" s="72">
        <v>5609.8984375</v>
      </c>
      <c r="N1044" s="72">
        <v>5029.53759765625</v>
      </c>
      <c r="O1044" s="73"/>
      <c r="P1044" s="74"/>
      <c r="Q1044" s="74"/>
      <c r="R1044" s="98"/>
      <c r="S1044" s="48">
        <v>0</v>
      </c>
      <c r="T1044" s="48">
        <v>1</v>
      </c>
      <c r="U1044" s="98"/>
      <c r="V1044" s="50"/>
      <c r="W1044" s="50"/>
      <c r="X1044" s="50"/>
      <c r="Y1044" s="50"/>
      <c r="Z1044" s="49"/>
      <c r="AA1044" s="69">
        <v>1044</v>
      </c>
      <c r="AB10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44" s="70"/>
      <c r="AD1044" s="86">
        <v>42</v>
      </c>
      <c r="AE1044" s="86">
        <v>15</v>
      </c>
      <c r="AF1044" s="86">
        <v>688</v>
      </c>
      <c r="AG1044" s="86">
        <v>136</v>
      </c>
      <c r="AH1044" s="86"/>
      <c r="AI1044" s="86" t="s">
        <v>7712</v>
      </c>
      <c r="AJ1044" s="86"/>
      <c r="AK1044" s="86"/>
      <c r="AL1044" s="86"/>
      <c r="AM1044" s="89">
        <v>43957.761956018519</v>
      </c>
      <c r="AN1044" s="86" t="s">
        <v>10559</v>
      </c>
      <c r="AO1044" s="93" t="s">
        <v>11601</v>
      </c>
      <c r="AP1044" s="86" t="s">
        <v>66</v>
      </c>
      <c r="AQ1044" s="48">
        <v>0</v>
      </c>
      <c r="AR1044" s="49">
        <v>0</v>
      </c>
      <c r="AS1044" s="48">
        <v>0</v>
      </c>
      <c r="AT1044" s="49">
        <v>0</v>
      </c>
      <c r="AU1044" s="48">
        <v>0</v>
      </c>
      <c r="AV1044" s="49">
        <v>0</v>
      </c>
      <c r="AW1044" s="48">
        <v>44</v>
      </c>
      <c r="AX1044" s="49">
        <v>100</v>
      </c>
      <c r="AY1044" s="48">
        <v>44</v>
      </c>
      <c r="AZ1044" s="2"/>
      <c r="BA1044" s="3"/>
      <c r="BB1044" s="3"/>
      <c r="BC1044" s="3"/>
      <c r="BD1044" s="3"/>
    </row>
    <row r="1045" spans="1:56" x14ac:dyDescent="0.25">
      <c r="A1045" s="62" t="s">
        <v>821</v>
      </c>
      <c r="B1045" s="63"/>
      <c r="C1045" s="63"/>
      <c r="D1045" s="64"/>
      <c r="E1045" s="66"/>
      <c r="F1045" s="109" t="s">
        <v>9925</v>
      </c>
      <c r="G1045" s="63"/>
      <c r="H1045" s="67"/>
      <c r="I1045" s="68"/>
      <c r="J1045" s="68"/>
      <c r="K1045" s="67" t="s">
        <v>13322</v>
      </c>
      <c r="L1045" s="71"/>
      <c r="M1045" s="72">
        <v>3848.871826171875</v>
      </c>
      <c r="N1045" s="72">
        <v>3474.4248046875</v>
      </c>
      <c r="O1045" s="73"/>
      <c r="P1045" s="74"/>
      <c r="Q1045" s="74"/>
      <c r="R1045" s="98"/>
      <c r="S1045" s="48">
        <v>0</v>
      </c>
      <c r="T1045" s="48">
        <v>8</v>
      </c>
      <c r="U1045" s="98"/>
      <c r="V1045" s="50"/>
      <c r="W1045" s="50"/>
      <c r="X1045" s="50"/>
      <c r="Y1045" s="50"/>
      <c r="Z1045" s="49"/>
      <c r="AA1045" s="69">
        <v>1045</v>
      </c>
      <c r="AB10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45" s="70"/>
      <c r="AD1045" s="86">
        <v>32</v>
      </c>
      <c r="AE1045" s="86">
        <v>24</v>
      </c>
      <c r="AF1045" s="86">
        <v>267</v>
      </c>
      <c r="AG1045" s="86">
        <v>255</v>
      </c>
      <c r="AH1045" s="86"/>
      <c r="AI1045" s="86"/>
      <c r="AJ1045" s="86" t="s">
        <v>8211</v>
      </c>
      <c r="AK1045" s="86"/>
      <c r="AL1045" s="86"/>
      <c r="AM1045" s="89">
        <v>43973.401076388887</v>
      </c>
      <c r="AN1045" s="86" t="s">
        <v>10559</v>
      </c>
      <c r="AO1045" s="93" t="s">
        <v>11602</v>
      </c>
      <c r="AP1045" s="86" t="s">
        <v>66</v>
      </c>
      <c r="AQ1045" s="48">
        <v>0</v>
      </c>
      <c r="AR1045" s="49">
        <v>0</v>
      </c>
      <c r="AS1045" s="48">
        <v>0</v>
      </c>
      <c r="AT1045" s="49">
        <v>0</v>
      </c>
      <c r="AU1045" s="48">
        <v>0</v>
      </c>
      <c r="AV1045" s="49">
        <v>0</v>
      </c>
      <c r="AW1045" s="48">
        <v>11</v>
      </c>
      <c r="AX1045" s="49">
        <v>100</v>
      </c>
      <c r="AY1045" s="48">
        <v>11</v>
      </c>
      <c r="AZ1045" s="2"/>
      <c r="BA1045" s="3"/>
      <c r="BB1045" s="3"/>
      <c r="BC1045" s="3"/>
      <c r="BD1045" s="3"/>
    </row>
    <row r="1046" spans="1:56" x14ac:dyDescent="0.25">
      <c r="A1046" s="62" t="s">
        <v>822</v>
      </c>
      <c r="B1046" s="63"/>
      <c r="C1046" s="63"/>
      <c r="D1046" s="64"/>
      <c r="E1046" s="66"/>
      <c r="F1046" s="109" t="s">
        <v>9926</v>
      </c>
      <c r="G1046" s="63"/>
      <c r="H1046" s="67"/>
      <c r="I1046" s="68"/>
      <c r="J1046" s="68"/>
      <c r="K1046" s="67" t="s">
        <v>13323</v>
      </c>
      <c r="L1046" s="71"/>
      <c r="M1046" s="72">
        <v>3823.645263671875</v>
      </c>
      <c r="N1046" s="72">
        <v>8786.5927734375</v>
      </c>
      <c r="O1046" s="73"/>
      <c r="P1046" s="74"/>
      <c r="Q1046" s="74"/>
      <c r="R1046" s="98"/>
      <c r="S1046" s="48">
        <v>0</v>
      </c>
      <c r="T1046" s="48">
        <v>1</v>
      </c>
      <c r="U1046" s="98"/>
      <c r="V1046" s="50"/>
      <c r="W1046" s="50"/>
      <c r="X1046" s="50"/>
      <c r="Y1046" s="50"/>
      <c r="Z1046" s="49"/>
      <c r="AA1046" s="69">
        <v>1046</v>
      </c>
      <c r="AB10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46" s="70"/>
      <c r="AD1046" s="86">
        <v>136</v>
      </c>
      <c r="AE1046" s="86">
        <v>21</v>
      </c>
      <c r="AF1046" s="86">
        <v>763</v>
      </c>
      <c r="AG1046" s="86">
        <v>126</v>
      </c>
      <c r="AH1046" s="86"/>
      <c r="AI1046" s="86"/>
      <c r="AJ1046" s="86"/>
      <c r="AK1046" s="86"/>
      <c r="AL1046" s="86"/>
      <c r="AM1046" s="89">
        <v>43796.483391203707</v>
      </c>
      <c r="AN1046" s="86" t="s">
        <v>10559</v>
      </c>
      <c r="AO1046" s="93" t="s">
        <v>11603</v>
      </c>
      <c r="AP1046" s="86" t="s">
        <v>66</v>
      </c>
      <c r="AQ1046" s="48">
        <v>0</v>
      </c>
      <c r="AR1046" s="49">
        <v>0</v>
      </c>
      <c r="AS1046" s="48">
        <v>0</v>
      </c>
      <c r="AT1046" s="49">
        <v>0</v>
      </c>
      <c r="AU1046" s="48">
        <v>0</v>
      </c>
      <c r="AV1046" s="49">
        <v>0</v>
      </c>
      <c r="AW1046" s="48">
        <v>47</v>
      </c>
      <c r="AX1046" s="49">
        <v>100</v>
      </c>
      <c r="AY1046" s="48">
        <v>47</v>
      </c>
      <c r="AZ1046" s="2"/>
      <c r="BA1046" s="3"/>
      <c r="BB1046" s="3"/>
      <c r="BC1046" s="3"/>
      <c r="BD1046" s="3"/>
    </row>
    <row r="1047" spans="1:56" x14ac:dyDescent="0.25">
      <c r="A1047" s="62" t="s">
        <v>823</v>
      </c>
      <c r="B1047" s="63"/>
      <c r="C1047" s="63"/>
      <c r="D1047" s="64"/>
      <c r="E1047" s="66"/>
      <c r="F1047" s="109" t="s">
        <v>9927</v>
      </c>
      <c r="G1047" s="63"/>
      <c r="H1047" s="67"/>
      <c r="I1047" s="68"/>
      <c r="J1047" s="68"/>
      <c r="K1047" s="67" t="s">
        <v>13324</v>
      </c>
      <c r="L1047" s="71"/>
      <c r="M1047" s="72">
        <v>5564.482421875</v>
      </c>
      <c r="N1047" s="72">
        <v>4959.90087890625</v>
      </c>
      <c r="O1047" s="73"/>
      <c r="P1047" s="74"/>
      <c r="Q1047" s="74"/>
      <c r="R1047" s="98"/>
      <c r="S1047" s="48">
        <v>2</v>
      </c>
      <c r="T1047" s="48">
        <v>1</v>
      </c>
      <c r="U1047" s="98"/>
      <c r="V1047" s="50"/>
      <c r="W1047" s="50"/>
      <c r="X1047" s="50"/>
      <c r="Y1047" s="50"/>
      <c r="Z1047" s="49"/>
      <c r="AA1047" s="69">
        <v>1047</v>
      </c>
      <c r="AB10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47" s="70"/>
      <c r="AD1047" s="86">
        <v>213</v>
      </c>
      <c r="AE1047" s="86">
        <v>129</v>
      </c>
      <c r="AF1047" s="86">
        <v>151</v>
      </c>
      <c r="AG1047" s="86">
        <v>3563</v>
      </c>
      <c r="AH1047" s="86"/>
      <c r="AI1047" s="86" t="s">
        <v>7713</v>
      </c>
      <c r="AJ1047" s="86" t="s">
        <v>8533</v>
      </c>
      <c r="AK1047" s="86"/>
      <c r="AL1047" s="86"/>
      <c r="AM1047" s="89">
        <v>43994.2656712963</v>
      </c>
      <c r="AN1047" s="86" t="s">
        <v>10559</v>
      </c>
      <c r="AO1047" s="93" t="s">
        <v>11604</v>
      </c>
      <c r="AP1047" s="86" t="s">
        <v>66</v>
      </c>
      <c r="AQ1047" s="48">
        <v>0</v>
      </c>
      <c r="AR1047" s="49">
        <v>0</v>
      </c>
      <c r="AS1047" s="48">
        <v>0</v>
      </c>
      <c r="AT1047" s="49">
        <v>0</v>
      </c>
      <c r="AU1047" s="48">
        <v>0</v>
      </c>
      <c r="AV1047" s="49">
        <v>0</v>
      </c>
      <c r="AW1047" s="48">
        <v>84</v>
      </c>
      <c r="AX1047" s="49">
        <v>100</v>
      </c>
      <c r="AY1047" s="48">
        <v>84</v>
      </c>
      <c r="AZ1047" s="2"/>
      <c r="BA1047" s="3"/>
      <c r="BB1047" s="3"/>
      <c r="BC1047" s="3"/>
      <c r="BD1047" s="3"/>
    </row>
    <row r="1048" spans="1:56" x14ac:dyDescent="0.25">
      <c r="A1048" s="62" t="s">
        <v>824</v>
      </c>
      <c r="B1048" s="63"/>
      <c r="C1048" s="63"/>
      <c r="D1048" s="64"/>
      <c r="E1048" s="66"/>
      <c r="F1048" s="109" t="s">
        <v>9928</v>
      </c>
      <c r="G1048" s="63"/>
      <c r="H1048" s="67"/>
      <c r="I1048" s="68"/>
      <c r="J1048" s="68"/>
      <c r="K1048" s="67" t="s">
        <v>13325</v>
      </c>
      <c r="L1048" s="71"/>
      <c r="M1048" s="72">
        <v>5617.32421875</v>
      </c>
      <c r="N1048" s="72">
        <v>5010.748046875</v>
      </c>
      <c r="O1048" s="73"/>
      <c r="P1048" s="74"/>
      <c r="Q1048" s="74"/>
      <c r="R1048" s="98"/>
      <c r="S1048" s="48">
        <v>0</v>
      </c>
      <c r="T1048" s="48">
        <v>1</v>
      </c>
      <c r="U1048" s="98"/>
      <c r="V1048" s="50"/>
      <c r="W1048" s="50"/>
      <c r="X1048" s="50"/>
      <c r="Y1048" s="50"/>
      <c r="Z1048" s="49"/>
      <c r="AA1048" s="69">
        <v>1048</v>
      </c>
      <c r="AB10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48" s="70"/>
      <c r="AD1048" s="86">
        <v>1</v>
      </c>
      <c r="AE1048" s="86">
        <v>3722</v>
      </c>
      <c r="AF1048" s="86">
        <v>113749</v>
      </c>
      <c r="AG1048" s="86">
        <v>28</v>
      </c>
      <c r="AH1048" s="86"/>
      <c r="AI1048" s="86" t="s">
        <v>7714</v>
      </c>
      <c r="AJ1048" s="86" t="s">
        <v>8534</v>
      </c>
      <c r="AK1048" s="86"/>
      <c r="AL1048" s="86"/>
      <c r="AM1048" s="89">
        <v>43981.429490740738</v>
      </c>
      <c r="AN1048" s="86" t="s">
        <v>10559</v>
      </c>
      <c r="AO1048" s="93" t="s">
        <v>11605</v>
      </c>
      <c r="AP1048" s="86" t="s">
        <v>66</v>
      </c>
      <c r="AQ1048" s="48">
        <v>0</v>
      </c>
      <c r="AR1048" s="49">
        <v>0</v>
      </c>
      <c r="AS1048" s="48">
        <v>0</v>
      </c>
      <c r="AT1048" s="49">
        <v>0</v>
      </c>
      <c r="AU1048" s="48">
        <v>0</v>
      </c>
      <c r="AV1048" s="49">
        <v>0</v>
      </c>
      <c r="AW1048" s="48">
        <v>43</v>
      </c>
      <c r="AX1048" s="49">
        <v>100</v>
      </c>
      <c r="AY1048" s="48">
        <v>43</v>
      </c>
      <c r="AZ1048" s="2"/>
      <c r="BA1048" s="3"/>
      <c r="BB1048" s="3"/>
      <c r="BC1048" s="3"/>
      <c r="BD1048" s="3"/>
    </row>
    <row r="1049" spans="1:56" x14ac:dyDescent="0.25">
      <c r="A1049" s="62" t="s">
        <v>825</v>
      </c>
      <c r="B1049" s="63"/>
      <c r="C1049" s="63"/>
      <c r="D1049" s="64"/>
      <c r="E1049" s="66"/>
      <c r="F1049" s="109" t="s">
        <v>8949</v>
      </c>
      <c r="G1049" s="63"/>
      <c r="H1049" s="67"/>
      <c r="I1049" s="68"/>
      <c r="J1049" s="68"/>
      <c r="K1049" s="67" t="s">
        <v>13326</v>
      </c>
      <c r="L1049" s="71"/>
      <c r="M1049" s="72">
        <v>5549.30615234375</v>
      </c>
      <c r="N1049" s="72">
        <v>4862.47802734375</v>
      </c>
      <c r="O1049" s="73"/>
      <c r="P1049" s="74"/>
      <c r="Q1049" s="74"/>
      <c r="R1049" s="98"/>
      <c r="S1049" s="48">
        <v>0</v>
      </c>
      <c r="T1049" s="48">
        <v>1</v>
      </c>
      <c r="U1049" s="98"/>
      <c r="V1049" s="50"/>
      <c r="W1049" s="50"/>
      <c r="X1049" s="50"/>
      <c r="Y1049" s="50"/>
      <c r="Z1049" s="49"/>
      <c r="AA1049" s="69">
        <v>1049</v>
      </c>
      <c r="AB10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49" s="70"/>
      <c r="AD1049" s="86">
        <v>112</v>
      </c>
      <c r="AE1049" s="86">
        <v>51</v>
      </c>
      <c r="AF1049" s="86">
        <v>6229</v>
      </c>
      <c r="AG1049" s="86">
        <v>1740</v>
      </c>
      <c r="AH1049" s="86"/>
      <c r="AI1049" s="86"/>
      <c r="AJ1049" s="86"/>
      <c r="AK1049" s="86"/>
      <c r="AL1049" s="86"/>
      <c r="AM1049" s="89">
        <v>42801.555625000001</v>
      </c>
      <c r="AN1049" s="86" t="s">
        <v>10559</v>
      </c>
      <c r="AO1049" s="93" t="s">
        <v>11606</v>
      </c>
      <c r="AP1049" s="86" t="s">
        <v>66</v>
      </c>
      <c r="AQ1049" s="48">
        <v>0</v>
      </c>
      <c r="AR1049" s="49">
        <v>0</v>
      </c>
      <c r="AS1049" s="48">
        <v>1</v>
      </c>
      <c r="AT1049" s="49">
        <v>4.5454545454545459</v>
      </c>
      <c r="AU1049" s="48">
        <v>0</v>
      </c>
      <c r="AV1049" s="49">
        <v>0</v>
      </c>
      <c r="AW1049" s="48">
        <v>21</v>
      </c>
      <c r="AX1049" s="49">
        <v>95.454545454545453</v>
      </c>
      <c r="AY1049" s="48">
        <v>22</v>
      </c>
      <c r="AZ1049" s="2"/>
      <c r="BA1049" s="3"/>
      <c r="BB1049" s="3"/>
      <c r="BC1049" s="3"/>
      <c r="BD1049" s="3"/>
    </row>
    <row r="1050" spans="1:56" x14ac:dyDescent="0.25">
      <c r="A1050" s="62" t="s">
        <v>1737</v>
      </c>
      <c r="B1050" s="63"/>
      <c r="C1050" s="63"/>
      <c r="D1050" s="64"/>
      <c r="E1050" s="66"/>
      <c r="F1050" s="109" t="s">
        <v>9929</v>
      </c>
      <c r="G1050" s="63"/>
      <c r="H1050" s="67"/>
      <c r="I1050" s="68"/>
      <c r="J1050" s="68"/>
      <c r="K1050" s="67" t="s">
        <v>13327</v>
      </c>
      <c r="L1050" s="71"/>
      <c r="M1050" s="72">
        <v>5582.15087890625</v>
      </c>
      <c r="N1050" s="72">
        <v>4866.79736328125</v>
      </c>
      <c r="O1050" s="73"/>
      <c r="P1050" s="74"/>
      <c r="Q1050" s="74"/>
      <c r="R1050" s="98"/>
      <c r="S1050" s="48">
        <v>1</v>
      </c>
      <c r="T1050" s="48">
        <v>0</v>
      </c>
      <c r="U1050" s="98"/>
      <c r="V1050" s="50"/>
      <c r="W1050" s="50"/>
      <c r="X1050" s="50"/>
      <c r="Y1050" s="50"/>
      <c r="Z1050" s="49"/>
      <c r="AA1050" s="69">
        <v>1050</v>
      </c>
      <c r="AB10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50" s="70"/>
      <c r="AD1050" s="86">
        <v>409</v>
      </c>
      <c r="AE1050" s="86">
        <v>75</v>
      </c>
      <c r="AF1050" s="86">
        <v>4072</v>
      </c>
      <c r="AG1050" s="86">
        <v>15954</v>
      </c>
      <c r="AH1050" s="86"/>
      <c r="AI1050" s="86" t="s">
        <v>7715</v>
      </c>
      <c r="AJ1050" s="86" t="s">
        <v>8535</v>
      </c>
      <c r="AK1050" s="86"/>
      <c r="AL1050" s="86"/>
      <c r="AM1050" s="89">
        <v>40584.810046296298</v>
      </c>
      <c r="AN1050" s="86" t="s">
        <v>10559</v>
      </c>
      <c r="AO1050" s="93" t="s">
        <v>11607</v>
      </c>
      <c r="AP1050" s="86" t="s">
        <v>65</v>
      </c>
      <c r="AQ1050" s="48"/>
      <c r="AR1050" s="49"/>
      <c r="AS1050" s="48"/>
      <c r="AT1050" s="49"/>
      <c r="AU1050" s="48"/>
      <c r="AV1050" s="49"/>
      <c r="AW1050" s="48"/>
      <c r="AX1050" s="49"/>
      <c r="AY1050" s="48"/>
      <c r="AZ1050" s="2"/>
      <c r="BA1050" s="3"/>
      <c r="BB1050" s="3"/>
      <c r="BC1050" s="3"/>
      <c r="BD1050" s="3"/>
    </row>
    <row r="1051" spans="1:56" x14ac:dyDescent="0.25">
      <c r="A1051" s="62" t="s">
        <v>826</v>
      </c>
      <c r="B1051" s="63"/>
      <c r="C1051" s="63"/>
      <c r="D1051" s="64"/>
      <c r="E1051" s="66"/>
      <c r="F1051" s="109" t="s">
        <v>9930</v>
      </c>
      <c r="G1051" s="63"/>
      <c r="H1051" s="67"/>
      <c r="I1051" s="68"/>
      <c r="J1051" s="68"/>
      <c r="K1051" s="67" t="s">
        <v>13328</v>
      </c>
      <c r="L1051" s="71"/>
      <c r="M1051" s="72">
        <v>5119.2763671875</v>
      </c>
      <c r="N1051" s="72">
        <v>4467.51220703125</v>
      </c>
      <c r="O1051" s="73"/>
      <c r="P1051" s="74"/>
      <c r="Q1051" s="74"/>
      <c r="R1051" s="98"/>
      <c r="S1051" s="48">
        <v>0</v>
      </c>
      <c r="T1051" s="48">
        <v>1</v>
      </c>
      <c r="U1051" s="98"/>
      <c r="V1051" s="50"/>
      <c r="W1051" s="50"/>
      <c r="X1051" s="50"/>
      <c r="Y1051" s="50"/>
      <c r="Z1051" s="49"/>
      <c r="AA1051" s="69">
        <v>1051</v>
      </c>
      <c r="AB10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51" s="70"/>
      <c r="AD1051" s="86">
        <v>302</v>
      </c>
      <c r="AE1051" s="86">
        <v>129</v>
      </c>
      <c r="AF1051" s="86">
        <v>56505</v>
      </c>
      <c r="AG1051" s="86">
        <v>4995</v>
      </c>
      <c r="AH1051" s="86"/>
      <c r="AI1051" s="86" t="s">
        <v>7716</v>
      </c>
      <c r="AJ1051" s="86" t="s">
        <v>8536</v>
      </c>
      <c r="AK1051" s="93" t="s">
        <v>8855</v>
      </c>
      <c r="AL1051" s="86"/>
      <c r="AM1051" s="89">
        <v>42745.404236111113</v>
      </c>
      <c r="AN1051" s="86" t="s">
        <v>10559</v>
      </c>
      <c r="AO1051" s="93" t="s">
        <v>11608</v>
      </c>
      <c r="AP1051" s="86" t="s">
        <v>66</v>
      </c>
      <c r="AQ1051" s="48">
        <v>0</v>
      </c>
      <c r="AR1051" s="49">
        <v>0</v>
      </c>
      <c r="AS1051" s="48">
        <v>0</v>
      </c>
      <c r="AT1051" s="49">
        <v>0</v>
      </c>
      <c r="AU1051" s="48">
        <v>0</v>
      </c>
      <c r="AV1051" s="49">
        <v>0</v>
      </c>
      <c r="AW1051" s="48">
        <v>44</v>
      </c>
      <c r="AX1051" s="49">
        <v>100</v>
      </c>
      <c r="AY1051" s="48">
        <v>44</v>
      </c>
      <c r="AZ1051" s="2"/>
      <c r="BA1051" s="3"/>
      <c r="BB1051" s="3"/>
      <c r="BC1051" s="3"/>
      <c r="BD1051" s="3"/>
    </row>
    <row r="1052" spans="1:56" x14ac:dyDescent="0.25">
      <c r="A1052" s="62" t="s">
        <v>827</v>
      </c>
      <c r="B1052" s="63"/>
      <c r="C1052" s="63"/>
      <c r="D1052" s="64"/>
      <c r="E1052" s="66"/>
      <c r="F1052" s="109" t="s">
        <v>9931</v>
      </c>
      <c r="G1052" s="63"/>
      <c r="H1052" s="67"/>
      <c r="I1052" s="68"/>
      <c r="J1052" s="68"/>
      <c r="K1052" s="67" t="s">
        <v>13329</v>
      </c>
      <c r="L1052" s="71"/>
      <c r="M1052" s="72">
        <v>5911.51416015625</v>
      </c>
      <c r="N1052" s="72">
        <v>5211.2333984375</v>
      </c>
      <c r="O1052" s="73"/>
      <c r="P1052" s="74"/>
      <c r="Q1052" s="74"/>
      <c r="R1052" s="98"/>
      <c r="S1052" s="48">
        <v>0</v>
      </c>
      <c r="T1052" s="48">
        <v>1</v>
      </c>
      <c r="U1052" s="98"/>
      <c r="V1052" s="50"/>
      <c r="W1052" s="50"/>
      <c r="X1052" s="50"/>
      <c r="Y1052" s="50"/>
      <c r="Z1052" s="49"/>
      <c r="AA1052" s="69">
        <v>1052</v>
      </c>
      <c r="AB10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52" s="70"/>
      <c r="AD1052" s="86">
        <v>140</v>
      </c>
      <c r="AE1052" s="86">
        <v>4</v>
      </c>
      <c r="AF1052" s="86">
        <v>32</v>
      </c>
      <c r="AG1052" s="86">
        <v>776</v>
      </c>
      <c r="AH1052" s="86"/>
      <c r="AI1052" s="86" t="s">
        <v>7717</v>
      </c>
      <c r="AJ1052" s="86" t="s">
        <v>8529</v>
      </c>
      <c r="AK1052" s="86"/>
      <c r="AL1052" s="86"/>
      <c r="AM1052" s="89">
        <v>43251.828483796293</v>
      </c>
      <c r="AN1052" s="86" t="s">
        <v>10559</v>
      </c>
      <c r="AO1052" s="93" t="s">
        <v>11609</v>
      </c>
      <c r="AP1052" s="86" t="s">
        <v>66</v>
      </c>
      <c r="AQ1052" s="48">
        <v>0</v>
      </c>
      <c r="AR1052" s="49">
        <v>0</v>
      </c>
      <c r="AS1052" s="48">
        <v>0</v>
      </c>
      <c r="AT1052" s="49">
        <v>0</v>
      </c>
      <c r="AU1052" s="48">
        <v>0</v>
      </c>
      <c r="AV1052" s="49">
        <v>0</v>
      </c>
      <c r="AW1052" s="48">
        <v>26</v>
      </c>
      <c r="AX1052" s="49">
        <v>100</v>
      </c>
      <c r="AY1052" s="48">
        <v>26</v>
      </c>
      <c r="AZ1052" s="2"/>
      <c r="BA1052" s="3"/>
      <c r="BB1052" s="3"/>
      <c r="BC1052" s="3"/>
      <c r="BD1052" s="3"/>
    </row>
    <row r="1053" spans="1:56" x14ac:dyDescent="0.25">
      <c r="A1053" s="62" t="s">
        <v>828</v>
      </c>
      <c r="B1053" s="63"/>
      <c r="C1053" s="63"/>
      <c r="D1053" s="64"/>
      <c r="E1053" s="66"/>
      <c r="F1053" s="109" t="s">
        <v>9932</v>
      </c>
      <c r="G1053" s="63"/>
      <c r="H1053" s="67"/>
      <c r="I1053" s="68"/>
      <c r="J1053" s="68"/>
      <c r="K1053" s="67" t="s">
        <v>13330</v>
      </c>
      <c r="L1053" s="71"/>
      <c r="M1053" s="72">
        <v>5956.17626953125</v>
      </c>
      <c r="N1053" s="72">
        <v>5091.96728515625</v>
      </c>
      <c r="O1053" s="73"/>
      <c r="P1053" s="74"/>
      <c r="Q1053" s="74"/>
      <c r="R1053" s="98"/>
      <c r="S1053" s="48">
        <v>0</v>
      </c>
      <c r="T1053" s="48">
        <v>1</v>
      </c>
      <c r="U1053" s="98"/>
      <c r="V1053" s="50"/>
      <c r="W1053" s="50"/>
      <c r="X1053" s="50"/>
      <c r="Y1053" s="50"/>
      <c r="Z1053" s="49"/>
      <c r="AA1053" s="69">
        <v>1053</v>
      </c>
      <c r="AB10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53" s="70"/>
      <c r="AD1053" s="86">
        <v>69</v>
      </c>
      <c r="AE1053" s="86">
        <v>19</v>
      </c>
      <c r="AF1053" s="86">
        <v>80</v>
      </c>
      <c r="AG1053" s="86">
        <v>261</v>
      </c>
      <c r="AH1053" s="86"/>
      <c r="AI1053" s="86" t="s">
        <v>6994</v>
      </c>
      <c r="AJ1053" s="86"/>
      <c r="AK1053" s="86"/>
      <c r="AL1053" s="86"/>
      <c r="AM1053" s="89">
        <v>44050.703229166669</v>
      </c>
      <c r="AN1053" s="86" t="s">
        <v>10559</v>
      </c>
      <c r="AO1053" s="93" t="s">
        <v>11610</v>
      </c>
      <c r="AP1053" s="86" t="s">
        <v>66</v>
      </c>
      <c r="AQ1053" s="48">
        <v>0</v>
      </c>
      <c r="AR1053" s="49">
        <v>0</v>
      </c>
      <c r="AS1053" s="48">
        <v>0</v>
      </c>
      <c r="AT1053" s="49">
        <v>0</v>
      </c>
      <c r="AU1053" s="48">
        <v>0</v>
      </c>
      <c r="AV1053" s="49">
        <v>0</v>
      </c>
      <c r="AW1053" s="48">
        <v>26</v>
      </c>
      <c r="AX1053" s="49">
        <v>100</v>
      </c>
      <c r="AY1053" s="48">
        <v>26</v>
      </c>
      <c r="AZ1053" s="2"/>
      <c r="BA1053" s="3"/>
      <c r="BB1053" s="3"/>
      <c r="BC1053" s="3"/>
      <c r="BD1053" s="3"/>
    </row>
    <row r="1054" spans="1:56" x14ac:dyDescent="0.25">
      <c r="A1054" s="62" t="s">
        <v>829</v>
      </c>
      <c r="B1054" s="63"/>
      <c r="C1054" s="63"/>
      <c r="D1054" s="64"/>
      <c r="E1054" s="66"/>
      <c r="F1054" s="109" t="s">
        <v>9933</v>
      </c>
      <c r="G1054" s="63"/>
      <c r="H1054" s="67"/>
      <c r="I1054" s="68"/>
      <c r="J1054" s="68"/>
      <c r="K1054" s="67" t="s">
        <v>13331</v>
      </c>
      <c r="L1054" s="71"/>
      <c r="M1054" s="72">
        <v>3953.12109375</v>
      </c>
      <c r="N1054" s="72">
        <v>6681.66650390625</v>
      </c>
      <c r="O1054" s="73"/>
      <c r="P1054" s="74"/>
      <c r="Q1054" s="74"/>
      <c r="R1054" s="98"/>
      <c r="S1054" s="48">
        <v>0</v>
      </c>
      <c r="T1054" s="48">
        <v>2</v>
      </c>
      <c r="U1054" s="98"/>
      <c r="V1054" s="50"/>
      <c r="W1054" s="50"/>
      <c r="X1054" s="50"/>
      <c r="Y1054" s="50"/>
      <c r="Z1054" s="49"/>
      <c r="AA1054" s="69">
        <v>1054</v>
      </c>
      <c r="AB10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54" s="70"/>
      <c r="AD1054" s="86">
        <v>48</v>
      </c>
      <c r="AE1054" s="86">
        <v>21</v>
      </c>
      <c r="AF1054" s="86">
        <v>694</v>
      </c>
      <c r="AG1054" s="86">
        <v>291</v>
      </c>
      <c r="AH1054" s="86"/>
      <c r="AI1054" s="86" t="s">
        <v>7718</v>
      </c>
      <c r="AJ1054" s="86"/>
      <c r="AK1054" s="86"/>
      <c r="AL1054" s="86"/>
      <c r="AM1054" s="89">
        <v>43196.404409722221</v>
      </c>
      <c r="AN1054" s="86" t="s">
        <v>10559</v>
      </c>
      <c r="AO1054" s="93" t="s">
        <v>11611</v>
      </c>
      <c r="AP1054" s="86" t="s">
        <v>66</v>
      </c>
      <c r="AQ1054" s="48">
        <v>0</v>
      </c>
      <c r="AR1054" s="49">
        <v>0</v>
      </c>
      <c r="AS1054" s="48">
        <v>0</v>
      </c>
      <c r="AT1054" s="49">
        <v>0</v>
      </c>
      <c r="AU1054" s="48">
        <v>0</v>
      </c>
      <c r="AV1054" s="49">
        <v>0</v>
      </c>
      <c r="AW1054" s="48">
        <v>41</v>
      </c>
      <c r="AX1054" s="49">
        <v>100</v>
      </c>
      <c r="AY1054" s="48">
        <v>41</v>
      </c>
      <c r="AZ1054" s="2"/>
      <c r="BA1054" s="3"/>
      <c r="BB1054" s="3"/>
      <c r="BC1054" s="3"/>
      <c r="BD1054" s="3"/>
    </row>
    <row r="1055" spans="1:56" x14ac:dyDescent="0.25">
      <c r="A1055" s="62" t="s">
        <v>1738</v>
      </c>
      <c r="B1055" s="63"/>
      <c r="C1055" s="63"/>
      <c r="D1055" s="64"/>
      <c r="E1055" s="66"/>
      <c r="F1055" s="109" t="s">
        <v>9934</v>
      </c>
      <c r="G1055" s="63"/>
      <c r="H1055" s="67"/>
      <c r="I1055" s="68"/>
      <c r="J1055" s="68"/>
      <c r="K1055" s="67" t="s">
        <v>13332</v>
      </c>
      <c r="L1055" s="71"/>
      <c r="M1055" s="72">
        <v>3317.342529296875</v>
      </c>
      <c r="N1055" s="72">
        <v>7463.21923828125</v>
      </c>
      <c r="O1055" s="73"/>
      <c r="P1055" s="74"/>
      <c r="Q1055" s="74"/>
      <c r="R1055" s="98"/>
      <c r="S1055" s="48">
        <v>1</v>
      </c>
      <c r="T1055" s="48">
        <v>0</v>
      </c>
      <c r="U1055" s="98"/>
      <c r="V1055" s="50"/>
      <c r="W1055" s="50"/>
      <c r="X1055" s="50"/>
      <c r="Y1055" s="50"/>
      <c r="Z1055" s="49"/>
      <c r="AA1055" s="69">
        <v>1055</v>
      </c>
      <c r="AB10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55" s="70"/>
      <c r="AD1055" s="86">
        <v>949</v>
      </c>
      <c r="AE1055" s="86">
        <v>2213</v>
      </c>
      <c r="AF1055" s="86">
        <v>414</v>
      </c>
      <c r="AG1055" s="86">
        <v>2988</v>
      </c>
      <c r="AH1055" s="86"/>
      <c r="AI1055" s="86" t="s">
        <v>7719</v>
      </c>
      <c r="AJ1055" s="86"/>
      <c r="AK1055" s="86"/>
      <c r="AL1055" s="86"/>
      <c r="AM1055" s="89">
        <v>43959.585578703707</v>
      </c>
      <c r="AN1055" s="86" t="s">
        <v>10559</v>
      </c>
      <c r="AO1055" s="93" t="s">
        <v>11612</v>
      </c>
      <c r="AP1055" s="86" t="s">
        <v>65</v>
      </c>
      <c r="AQ1055" s="48"/>
      <c r="AR1055" s="49"/>
      <c r="AS1055" s="48"/>
      <c r="AT1055" s="49"/>
      <c r="AU1055" s="48"/>
      <c r="AV1055" s="49"/>
      <c r="AW1055" s="48"/>
      <c r="AX1055" s="49"/>
      <c r="AY1055" s="48"/>
      <c r="AZ1055" s="2"/>
      <c r="BA1055" s="3"/>
      <c r="BB1055" s="3"/>
      <c r="BC1055" s="3"/>
      <c r="BD1055" s="3"/>
    </row>
    <row r="1056" spans="1:56" x14ac:dyDescent="0.25">
      <c r="A1056" s="62" t="s">
        <v>830</v>
      </c>
      <c r="B1056" s="63"/>
      <c r="C1056" s="63"/>
      <c r="D1056" s="64"/>
      <c r="E1056" s="66"/>
      <c r="F1056" s="109" t="s">
        <v>9935</v>
      </c>
      <c r="G1056" s="63"/>
      <c r="H1056" s="67"/>
      <c r="I1056" s="68"/>
      <c r="J1056" s="68"/>
      <c r="K1056" s="67" t="s">
        <v>13333</v>
      </c>
      <c r="L1056" s="71"/>
      <c r="M1056" s="72">
        <v>5076.841796875</v>
      </c>
      <c r="N1056" s="72">
        <v>5091.02294921875</v>
      </c>
      <c r="O1056" s="73"/>
      <c r="P1056" s="74"/>
      <c r="Q1056" s="74"/>
      <c r="R1056" s="98"/>
      <c r="S1056" s="48">
        <v>0</v>
      </c>
      <c r="T1056" s="48">
        <v>1</v>
      </c>
      <c r="U1056" s="98"/>
      <c r="V1056" s="50"/>
      <c r="W1056" s="50"/>
      <c r="X1056" s="50"/>
      <c r="Y1056" s="50"/>
      <c r="Z1056" s="49"/>
      <c r="AA1056" s="69">
        <v>1056</v>
      </c>
      <c r="AB10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56" s="70"/>
      <c r="AD1056" s="86">
        <v>44</v>
      </c>
      <c r="AE1056" s="86">
        <v>29</v>
      </c>
      <c r="AF1056" s="86">
        <v>450</v>
      </c>
      <c r="AG1056" s="86">
        <v>443</v>
      </c>
      <c r="AH1056" s="86"/>
      <c r="AI1056" s="86" t="s">
        <v>7720</v>
      </c>
      <c r="AJ1056" s="86" t="s">
        <v>8537</v>
      </c>
      <c r="AK1056" s="86"/>
      <c r="AL1056" s="86"/>
      <c r="AM1056" s="89">
        <v>43325.743391203701</v>
      </c>
      <c r="AN1056" s="86" t="s">
        <v>10559</v>
      </c>
      <c r="AO1056" s="93" t="s">
        <v>11613</v>
      </c>
      <c r="AP1056" s="86" t="s">
        <v>66</v>
      </c>
      <c r="AQ1056" s="48">
        <v>0</v>
      </c>
      <c r="AR1056" s="49">
        <v>0</v>
      </c>
      <c r="AS1056" s="48">
        <v>0</v>
      </c>
      <c r="AT1056" s="49">
        <v>0</v>
      </c>
      <c r="AU1056" s="48">
        <v>0</v>
      </c>
      <c r="AV1056" s="49">
        <v>0</v>
      </c>
      <c r="AW1056" s="48">
        <v>44</v>
      </c>
      <c r="AX1056" s="49">
        <v>100</v>
      </c>
      <c r="AY1056" s="48">
        <v>44</v>
      </c>
      <c r="AZ1056" s="2"/>
      <c r="BA1056" s="3"/>
      <c r="BB1056" s="3"/>
      <c r="BC1056" s="3"/>
      <c r="BD1056" s="3"/>
    </row>
    <row r="1057" spans="1:56" x14ac:dyDescent="0.25">
      <c r="A1057" s="62" t="s">
        <v>831</v>
      </c>
      <c r="B1057" s="63"/>
      <c r="C1057" s="63"/>
      <c r="D1057" s="64"/>
      <c r="E1057" s="66"/>
      <c r="F1057" s="109" t="s">
        <v>9936</v>
      </c>
      <c r="G1057" s="63"/>
      <c r="H1057" s="67"/>
      <c r="I1057" s="68"/>
      <c r="J1057" s="68"/>
      <c r="K1057" s="67" t="s">
        <v>13334</v>
      </c>
      <c r="L1057" s="71"/>
      <c r="M1057" s="72">
        <v>5881.13525390625</v>
      </c>
      <c r="N1057" s="72">
        <v>5456.02587890625</v>
      </c>
      <c r="O1057" s="73"/>
      <c r="P1057" s="74"/>
      <c r="Q1057" s="74"/>
      <c r="R1057" s="98"/>
      <c r="S1057" s="48">
        <v>0</v>
      </c>
      <c r="T1057" s="48">
        <v>1</v>
      </c>
      <c r="U1057" s="98"/>
      <c r="V1057" s="50"/>
      <c r="W1057" s="50"/>
      <c r="X1057" s="50"/>
      <c r="Y1057" s="50"/>
      <c r="Z1057" s="49"/>
      <c r="AA1057" s="69">
        <v>1057</v>
      </c>
      <c r="AB10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57" s="70"/>
      <c r="AD1057" s="86">
        <v>2014</v>
      </c>
      <c r="AE1057" s="86">
        <v>600</v>
      </c>
      <c r="AF1057" s="86">
        <v>3962</v>
      </c>
      <c r="AG1057" s="86">
        <v>9598</v>
      </c>
      <c r="AH1057" s="86"/>
      <c r="AI1057" s="86" t="s">
        <v>7721</v>
      </c>
      <c r="AJ1057" s="86"/>
      <c r="AK1057" s="86"/>
      <c r="AL1057" s="86"/>
      <c r="AM1057" s="89">
        <v>42937.290671296294</v>
      </c>
      <c r="AN1057" s="86" t="s">
        <v>10559</v>
      </c>
      <c r="AO1057" s="93" t="s">
        <v>11614</v>
      </c>
      <c r="AP1057" s="86" t="s">
        <v>66</v>
      </c>
      <c r="AQ1057" s="48">
        <v>0</v>
      </c>
      <c r="AR1057" s="49">
        <v>0</v>
      </c>
      <c r="AS1057" s="48">
        <v>0</v>
      </c>
      <c r="AT1057" s="49">
        <v>0</v>
      </c>
      <c r="AU1057" s="48">
        <v>0</v>
      </c>
      <c r="AV1057" s="49">
        <v>0</v>
      </c>
      <c r="AW1057" s="48">
        <v>89</v>
      </c>
      <c r="AX1057" s="49">
        <v>100</v>
      </c>
      <c r="AY1057" s="48">
        <v>89</v>
      </c>
      <c r="AZ1057" s="2"/>
      <c r="BA1057" s="3"/>
      <c r="BB1057" s="3"/>
      <c r="BC1057" s="3"/>
      <c r="BD1057" s="3"/>
    </row>
    <row r="1058" spans="1:56" x14ac:dyDescent="0.25">
      <c r="A1058" s="62" t="s">
        <v>832</v>
      </c>
      <c r="B1058" s="63"/>
      <c r="C1058" s="63"/>
      <c r="D1058" s="64"/>
      <c r="E1058" s="66"/>
      <c r="F1058" s="109" t="s">
        <v>9937</v>
      </c>
      <c r="G1058" s="63"/>
      <c r="H1058" s="67"/>
      <c r="I1058" s="68"/>
      <c r="J1058" s="68"/>
      <c r="K1058" s="67" t="s">
        <v>13335</v>
      </c>
      <c r="L1058" s="71"/>
      <c r="M1058" s="72">
        <v>6941.3564453125</v>
      </c>
      <c r="N1058" s="72">
        <v>3501.669921875</v>
      </c>
      <c r="O1058" s="73"/>
      <c r="P1058" s="74"/>
      <c r="Q1058" s="74"/>
      <c r="R1058" s="98"/>
      <c r="S1058" s="48">
        <v>0</v>
      </c>
      <c r="T1058" s="48">
        <v>1</v>
      </c>
      <c r="U1058" s="98"/>
      <c r="V1058" s="50"/>
      <c r="W1058" s="50"/>
      <c r="X1058" s="50"/>
      <c r="Y1058" s="50"/>
      <c r="Z1058" s="49"/>
      <c r="AA1058" s="69">
        <v>1058</v>
      </c>
      <c r="AB10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58" s="70"/>
      <c r="AD1058" s="86">
        <v>882</v>
      </c>
      <c r="AE1058" s="86">
        <v>594</v>
      </c>
      <c r="AF1058" s="86">
        <v>3540</v>
      </c>
      <c r="AG1058" s="86">
        <v>10898</v>
      </c>
      <c r="AH1058" s="86"/>
      <c r="AI1058" s="86" t="s">
        <v>7722</v>
      </c>
      <c r="AJ1058" s="86"/>
      <c r="AK1058" s="86"/>
      <c r="AL1058" s="86"/>
      <c r="AM1058" s="89">
        <v>44035.278761574074</v>
      </c>
      <c r="AN1058" s="86" t="s">
        <v>10559</v>
      </c>
      <c r="AO1058" s="93" t="s">
        <v>11615</v>
      </c>
      <c r="AP1058" s="86" t="s">
        <v>66</v>
      </c>
      <c r="AQ1058" s="48">
        <v>0</v>
      </c>
      <c r="AR1058" s="49">
        <v>0</v>
      </c>
      <c r="AS1058" s="48">
        <v>0</v>
      </c>
      <c r="AT1058" s="49">
        <v>0</v>
      </c>
      <c r="AU1058" s="48">
        <v>0</v>
      </c>
      <c r="AV1058" s="49">
        <v>0</v>
      </c>
      <c r="AW1058" s="48">
        <v>26</v>
      </c>
      <c r="AX1058" s="49">
        <v>100</v>
      </c>
      <c r="AY1058" s="48">
        <v>26</v>
      </c>
      <c r="AZ1058" s="2"/>
      <c r="BA1058" s="3"/>
      <c r="BB1058" s="3"/>
      <c r="BC1058" s="3"/>
      <c r="BD1058" s="3"/>
    </row>
    <row r="1059" spans="1:56" x14ac:dyDescent="0.25">
      <c r="A1059" s="62" t="s">
        <v>833</v>
      </c>
      <c r="B1059" s="63"/>
      <c r="C1059" s="63"/>
      <c r="D1059" s="64"/>
      <c r="E1059" s="66"/>
      <c r="F1059" s="109" t="s">
        <v>9938</v>
      </c>
      <c r="G1059" s="63"/>
      <c r="H1059" s="67"/>
      <c r="I1059" s="68"/>
      <c r="J1059" s="68"/>
      <c r="K1059" s="67" t="s">
        <v>13336</v>
      </c>
      <c r="L1059" s="71"/>
      <c r="M1059" s="72">
        <v>5418.8896484375</v>
      </c>
      <c r="N1059" s="72">
        <v>5550.06982421875</v>
      </c>
      <c r="O1059" s="73"/>
      <c r="P1059" s="74"/>
      <c r="Q1059" s="74"/>
      <c r="R1059" s="98"/>
      <c r="S1059" s="48">
        <v>0</v>
      </c>
      <c r="T1059" s="48">
        <v>1</v>
      </c>
      <c r="U1059" s="98"/>
      <c r="V1059" s="50"/>
      <c r="W1059" s="50"/>
      <c r="X1059" s="50"/>
      <c r="Y1059" s="50"/>
      <c r="Z1059" s="49"/>
      <c r="AA1059" s="69">
        <v>1059</v>
      </c>
      <c r="AB10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59" s="70"/>
      <c r="AD1059" s="86">
        <v>161</v>
      </c>
      <c r="AE1059" s="86">
        <v>35</v>
      </c>
      <c r="AF1059" s="86">
        <v>1098</v>
      </c>
      <c r="AG1059" s="86">
        <v>109</v>
      </c>
      <c r="AH1059" s="86"/>
      <c r="AI1059" s="86"/>
      <c r="AJ1059" s="86"/>
      <c r="AK1059" s="86"/>
      <c r="AL1059" s="86"/>
      <c r="AM1059" s="89">
        <v>44013.276319444441</v>
      </c>
      <c r="AN1059" s="86" t="s">
        <v>10559</v>
      </c>
      <c r="AO1059" s="93" t="s">
        <v>11616</v>
      </c>
      <c r="AP1059" s="86" t="s">
        <v>66</v>
      </c>
      <c r="AQ1059" s="48">
        <v>0</v>
      </c>
      <c r="AR1059" s="49">
        <v>0</v>
      </c>
      <c r="AS1059" s="48">
        <v>0</v>
      </c>
      <c r="AT1059" s="49">
        <v>0</v>
      </c>
      <c r="AU1059" s="48">
        <v>0</v>
      </c>
      <c r="AV1059" s="49">
        <v>0</v>
      </c>
      <c r="AW1059" s="48">
        <v>44</v>
      </c>
      <c r="AX1059" s="49">
        <v>100</v>
      </c>
      <c r="AY1059" s="48">
        <v>44</v>
      </c>
      <c r="AZ1059" s="2"/>
      <c r="BA1059" s="3"/>
      <c r="BB1059" s="3"/>
      <c r="BC1059" s="3"/>
      <c r="BD1059" s="3"/>
    </row>
    <row r="1060" spans="1:56" x14ac:dyDescent="0.25">
      <c r="A1060" s="62" t="s">
        <v>834</v>
      </c>
      <c r="B1060" s="63"/>
      <c r="C1060" s="63"/>
      <c r="D1060" s="64"/>
      <c r="E1060" s="66"/>
      <c r="F1060" s="109" t="s">
        <v>9939</v>
      </c>
      <c r="G1060" s="63"/>
      <c r="H1060" s="67"/>
      <c r="I1060" s="68"/>
      <c r="J1060" s="68"/>
      <c r="K1060" s="67" t="s">
        <v>13337</v>
      </c>
      <c r="L1060" s="71"/>
      <c r="M1060" s="72">
        <v>5046.583984375</v>
      </c>
      <c r="N1060" s="72">
        <v>4601.75341796875</v>
      </c>
      <c r="O1060" s="73"/>
      <c r="P1060" s="74"/>
      <c r="Q1060" s="74"/>
      <c r="R1060" s="98"/>
      <c r="S1060" s="48">
        <v>0</v>
      </c>
      <c r="T1060" s="48">
        <v>1</v>
      </c>
      <c r="U1060" s="98"/>
      <c r="V1060" s="50"/>
      <c r="W1060" s="50"/>
      <c r="X1060" s="50"/>
      <c r="Y1060" s="50"/>
      <c r="Z1060" s="49"/>
      <c r="AA1060" s="69">
        <v>1060</v>
      </c>
      <c r="AB10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60" s="70"/>
      <c r="AD1060" s="86">
        <v>51</v>
      </c>
      <c r="AE1060" s="86">
        <v>34</v>
      </c>
      <c r="AF1060" s="86">
        <v>398</v>
      </c>
      <c r="AG1060" s="86">
        <v>455</v>
      </c>
      <c r="AH1060" s="86"/>
      <c r="AI1060" s="86" t="s">
        <v>7723</v>
      </c>
      <c r="AJ1060" s="86"/>
      <c r="AK1060" s="86"/>
      <c r="AL1060" s="86"/>
      <c r="AM1060" s="89">
        <v>43920.677997685183</v>
      </c>
      <c r="AN1060" s="86" t="s">
        <v>10559</v>
      </c>
      <c r="AO1060" s="93" t="s">
        <v>11617</v>
      </c>
      <c r="AP1060" s="86" t="s">
        <v>66</v>
      </c>
      <c r="AQ1060" s="48">
        <v>0</v>
      </c>
      <c r="AR1060" s="49">
        <v>0</v>
      </c>
      <c r="AS1060" s="48">
        <v>0</v>
      </c>
      <c r="AT1060" s="49">
        <v>0</v>
      </c>
      <c r="AU1060" s="48">
        <v>0</v>
      </c>
      <c r="AV1060" s="49">
        <v>0</v>
      </c>
      <c r="AW1060" s="48">
        <v>44</v>
      </c>
      <c r="AX1060" s="49">
        <v>100</v>
      </c>
      <c r="AY1060" s="48">
        <v>44</v>
      </c>
      <c r="AZ1060" s="2"/>
      <c r="BA1060" s="3"/>
      <c r="BB1060" s="3"/>
      <c r="BC1060" s="3"/>
      <c r="BD1060" s="3"/>
    </row>
    <row r="1061" spans="1:56" x14ac:dyDescent="0.25">
      <c r="A1061" s="62" t="s">
        <v>835</v>
      </c>
      <c r="B1061" s="63"/>
      <c r="C1061" s="63"/>
      <c r="D1061" s="64"/>
      <c r="E1061" s="66"/>
      <c r="F1061" s="109" t="s">
        <v>9940</v>
      </c>
      <c r="G1061" s="63"/>
      <c r="H1061" s="67"/>
      <c r="I1061" s="68"/>
      <c r="J1061" s="68"/>
      <c r="K1061" s="67" t="s">
        <v>13338</v>
      </c>
      <c r="L1061" s="71"/>
      <c r="M1061" s="72">
        <v>5526.58837890625</v>
      </c>
      <c r="N1061" s="72">
        <v>4910.7333984375</v>
      </c>
      <c r="O1061" s="73"/>
      <c r="P1061" s="74"/>
      <c r="Q1061" s="74"/>
      <c r="R1061" s="98"/>
      <c r="S1061" s="48">
        <v>0</v>
      </c>
      <c r="T1061" s="48">
        <v>1</v>
      </c>
      <c r="U1061" s="98"/>
      <c r="V1061" s="50"/>
      <c r="W1061" s="50"/>
      <c r="X1061" s="50"/>
      <c r="Y1061" s="50"/>
      <c r="Z1061" s="49"/>
      <c r="AA1061" s="69">
        <v>1061</v>
      </c>
      <c r="AB10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61" s="70"/>
      <c r="AD1061" s="86">
        <v>186</v>
      </c>
      <c r="AE1061" s="86">
        <v>286</v>
      </c>
      <c r="AF1061" s="86">
        <v>6866</v>
      </c>
      <c r="AG1061" s="86">
        <v>18281</v>
      </c>
      <c r="AH1061" s="86"/>
      <c r="AI1061" s="86" t="s">
        <v>7724</v>
      </c>
      <c r="AJ1061" s="86" t="s">
        <v>8538</v>
      </c>
      <c r="AK1061" s="86"/>
      <c r="AL1061" s="86"/>
      <c r="AM1061" s="89">
        <v>42546.255983796298</v>
      </c>
      <c r="AN1061" s="86" t="s">
        <v>10559</v>
      </c>
      <c r="AO1061" s="93" t="s">
        <v>11618</v>
      </c>
      <c r="AP1061" s="86" t="s">
        <v>66</v>
      </c>
      <c r="AQ1061" s="48">
        <v>0</v>
      </c>
      <c r="AR1061" s="49">
        <v>0</v>
      </c>
      <c r="AS1061" s="48">
        <v>0</v>
      </c>
      <c r="AT1061" s="49">
        <v>0</v>
      </c>
      <c r="AU1061" s="48">
        <v>0</v>
      </c>
      <c r="AV1061" s="49">
        <v>0</v>
      </c>
      <c r="AW1061" s="48">
        <v>26</v>
      </c>
      <c r="AX1061" s="49">
        <v>100</v>
      </c>
      <c r="AY1061" s="48">
        <v>26</v>
      </c>
      <c r="AZ1061" s="2"/>
      <c r="BA1061" s="3"/>
      <c r="BB1061" s="3"/>
      <c r="BC1061" s="3"/>
      <c r="BD1061" s="3"/>
    </row>
    <row r="1062" spans="1:56" x14ac:dyDescent="0.25">
      <c r="A1062" s="62" t="s">
        <v>836</v>
      </c>
      <c r="B1062" s="63"/>
      <c r="C1062" s="63"/>
      <c r="D1062" s="64"/>
      <c r="E1062" s="66"/>
      <c r="F1062" s="109" t="s">
        <v>9941</v>
      </c>
      <c r="G1062" s="63"/>
      <c r="H1062" s="67"/>
      <c r="I1062" s="68"/>
      <c r="J1062" s="68"/>
      <c r="K1062" s="67" t="s">
        <v>13339</v>
      </c>
      <c r="L1062" s="71"/>
      <c r="M1062" s="72">
        <v>6666.22021484375</v>
      </c>
      <c r="N1062" s="72">
        <v>4250.64990234375</v>
      </c>
      <c r="O1062" s="73"/>
      <c r="P1062" s="74"/>
      <c r="Q1062" s="74"/>
      <c r="R1062" s="98"/>
      <c r="S1062" s="48">
        <v>0</v>
      </c>
      <c r="T1062" s="48">
        <v>4</v>
      </c>
      <c r="U1062" s="98"/>
      <c r="V1062" s="50"/>
      <c r="W1062" s="50"/>
      <c r="X1062" s="50"/>
      <c r="Y1062" s="50"/>
      <c r="Z1062" s="49"/>
      <c r="AA1062" s="69">
        <v>1062</v>
      </c>
      <c r="AB10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62" s="70"/>
      <c r="AD1062" s="86">
        <v>330</v>
      </c>
      <c r="AE1062" s="86">
        <v>95</v>
      </c>
      <c r="AF1062" s="86">
        <v>1138</v>
      </c>
      <c r="AG1062" s="86">
        <v>1020</v>
      </c>
      <c r="AH1062" s="86"/>
      <c r="AI1062" s="86" t="s">
        <v>7725</v>
      </c>
      <c r="AJ1062" s="86"/>
      <c r="AK1062" s="86"/>
      <c r="AL1062" s="86"/>
      <c r="AM1062" s="89">
        <v>44060.520960648151</v>
      </c>
      <c r="AN1062" s="86" t="s">
        <v>10559</v>
      </c>
      <c r="AO1062" s="93" t="s">
        <v>11619</v>
      </c>
      <c r="AP1062" s="86" t="s">
        <v>66</v>
      </c>
      <c r="AQ1062" s="48">
        <v>0</v>
      </c>
      <c r="AR1062" s="49">
        <v>0</v>
      </c>
      <c r="AS1062" s="48">
        <v>0</v>
      </c>
      <c r="AT1062" s="49">
        <v>0</v>
      </c>
      <c r="AU1062" s="48">
        <v>0</v>
      </c>
      <c r="AV1062" s="49">
        <v>0</v>
      </c>
      <c r="AW1062" s="48">
        <v>150</v>
      </c>
      <c r="AX1062" s="49">
        <v>100</v>
      </c>
      <c r="AY1062" s="48">
        <v>150</v>
      </c>
      <c r="AZ1062" s="2"/>
      <c r="BA1062" s="3"/>
      <c r="BB1062" s="3"/>
      <c r="BC1062" s="3"/>
      <c r="BD1062" s="3"/>
    </row>
    <row r="1063" spans="1:56" x14ac:dyDescent="0.25">
      <c r="A1063" s="62" t="s">
        <v>1739</v>
      </c>
      <c r="B1063" s="63"/>
      <c r="C1063" s="63"/>
      <c r="D1063" s="64"/>
      <c r="E1063" s="66"/>
      <c r="F1063" s="109" t="s">
        <v>8949</v>
      </c>
      <c r="G1063" s="63"/>
      <c r="H1063" s="67"/>
      <c r="I1063" s="68"/>
      <c r="J1063" s="68"/>
      <c r="K1063" s="67" t="s">
        <v>13340</v>
      </c>
      <c r="L1063" s="71"/>
      <c r="M1063" s="72">
        <v>7065.09716796875</v>
      </c>
      <c r="N1063" s="72">
        <v>2981.834228515625</v>
      </c>
      <c r="O1063" s="73"/>
      <c r="P1063" s="74"/>
      <c r="Q1063" s="74"/>
      <c r="R1063" s="98"/>
      <c r="S1063" s="48">
        <v>1</v>
      </c>
      <c r="T1063" s="48">
        <v>0</v>
      </c>
      <c r="U1063" s="98"/>
      <c r="V1063" s="50"/>
      <c r="W1063" s="50"/>
      <c r="X1063" s="50"/>
      <c r="Y1063" s="50"/>
      <c r="Z1063" s="49"/>
      <c r="AA1063" s="69">
        <v>1063</v>
      </c>
      <c r="AB10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63" s="70"/>
      <c r="AD1063" s="86">
        <v>11</v>
      </c>
      <c r="AE1063" s="86">
        <v>3</v>
      </c>
      <c r="AF1063" s="86">
        <v>1109</v>
      </c>
      <c r="AG1063" s="86">
        <v>4</v>
      </c>
      <c r="AH1063" s="86"/>
      <c r="AI1063" s="86" t="s">
        <v>6994</v>
      </c>
      <c r="AJ1063" s="86"/>
      <c r="AK1063" s="86"/>
      <c r="AL1063" s="86"/>
      <c r="AM1063" s="89">
        <v>43878.347407407404</v>
      </c>
      <c r="AN1063" s="86" t="s">
        <v>10559</v>
      </c>
      <c r="AO1063" s="93" t="s">
        <v>11620</v>
      </c>
      <c r="AP1063" s="86" t="s">
        <v>65</v>
      </c>
      <c r="AQ1063" s="48"/>
      <c r="AR1063" s="49"/>
      <c r="AS1063" s="48"/>
      <c r="AT1063" s="49"/>
      <c r="AU1063" s="48"/>
      <c r="AV1063" s="49"/>
      <c r="AW1063" s="48"/>
      <c r="AX1063" s="49"/>
      <c r="AY1063" s="48"/>
      <c r="AZ1063" s="2"/>
      <c r="BA1063" s="3"/>
      <c r="BB1063" s="3"/>
      <c r="BC1063" s="3"/>
      <c r="BD1063" s="3"/>
    </row>
    <row r="1064" spans="1:56" x14ac:dyDescent="0.25">
      <c r="A1064" s="62" t="s">
        <v>1740</v>
      </c>
      <c r="B1064" s="63"/>
      <c r="C1064" s="63"/>
      <c r="D1064" s="64"/>
      <c r="E1064" s="66"/>
      <c r="F1064" s="109" t="s">
        <v>9942</v>
      </c>
      <c r="G1064" s="63"/>
      <c r="H1064" s="67"/>
      <c r="I1064" s="68"/>
      <c r="J1064" s="68"/>
      <c r="K1064" s="67" t="s">
        <v>13341</v>
      </c>
      <c r="L1064" s="71"/>
      <c r="M1064" s="72">
        <v>6953.0703125</v>
      </c>
      <c r="N1064" s="72">
        <v>2821.53125</v>
      </c>
      <c r="O1064" s="73"/>
      <c r="P1064" s="74"/>
      <c r="Q1064" s="74"/>
      <c r="R1064" s="98"/>
      <c r="S1064" s="48">
        <v>1</v>
      </c>
      <c r="T1064" s="48">
        <v>0</v>
      </c>
      <c r="U1064" s="98"/>
      <c r="V1064" s="50"/>
      <c r="W1064" s="50"/>
      <c r="X1064" s="50"/>
      <c r="Y1064" s="50"/>
      <c r="Z1064" s="49"/>
      <c r="AA1064" s="69">
        <v>1064</v>
      </c>
      <c r="AB10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64" s="70"/>
      <c r="AD1064" s="86">
        <v>212</v>
      </c>
      <c r="AE1064" s="86">
        <v>176</v>
      </c>
      <c r="AF1064" s="86">
        <v>3242</v>
      </c>
      <c r="AG1064" s="86">
        <v>860</v>
      </c>
      <c r="AH1064" s="86"/>
      <c r="AI1064" s="86"/>
      <c r="AJ1064" s="86" t="s">
        <v>8481</v>
      </c>
      <c r="AK1064" s="86"/>
      <c r="AL1064" s="86"/>
      <c r="AM1064" s="89">
        <v>41497.288206018522</v>
      </c>
      <c r="AN1064" s="86" t="s">
        <v>10559</v>
      </c>
      <c r="AO1064" s="93" t="s">
        <v>11621</v>
      </c>
      <c r="AP1064" s="86" t="s">
        <v>65</v>
      </c>
      <c r="AQ1064" s="48"/>
      <c r="AR1064" s="49"/>
      <c r="AS1064" s="48"/>
      <c r="AT1064" s="49"/>
      <c r="AU1064" s="48"/>
      <c r="AV1064" s="49"/>
      <c r="AW1064" s="48"/>
      <c r="AX1064" s="49"/>
      <c r="AY1064" s="48"/>
      <c r="AZ1064" s="2"/>
      <c r="BA1064" s="3"/>
      <c r="BB1064" s="3"/>
      <c r="BC1064" s="3"/>
      <c r="BD1064" s="3"/>
    </row>
    <row r="1065" spans="1:56" x14ac:dyDescent="0.25">
      <c r="A1065" s="62" t="s">
        <v>1741</v>
      </c>
      <c r="B1065" s="63"/>
      <c r="C1065" s="63"/>
      <c r="D1065" s="64"/>
      <c r="E1065" s="66"/>
      <c r="F1065" s="109" t="s">
        <v>9943</v>
      </c>
      <c r="G1065" s="63"/>
      <c r="H1065" s="67"/>
      <c r="I1065" s="68"/>
      <c r="J1065" s="68"/>
      <c r="K1065" s="67" t="s">
        <v>13342</v>
      </c>
      <c r="L1065" s="71"/>
      <c r="M1065" s="72">
        <v>7659.51025390625</v>
      </c>
      <c r="N1065" s="72">
        <v>4700.16064453125</v>
      </c>
      <c r="O1065" s="73"/>
      <c r="P1065" s="74"/>
      <c r="Q1065" s="74"/>
      <c r="R1065" s="98"/>
      <c r="S1065" s="48">
        <v>1</v>
      </c>
      <c r="T1065" s="48">
        <v>0</v>
      </c>
      <c r="U1065" s="98"/>
      <c r="V1065" s="50"/>
      <c r="W1065" s="50"/>
      <c r="X1065" s="50"/>
      <c r="Y1065" s="50"/>
      <c r="Z1065" s="49"/>
      <c r="AA1065" s="69">
        <v>1065</v>
      </c>
      <c r="AB10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65" s="70"/>
      <c r="AD1065" s="86">
        <v>186</v>
      </c>
      <c r="AE1065" s="86">
        <v>12</v>
      </c>
      <c r="AF1065" s="86">
        <v>533</v>
      </c>
      <c r="AG1065" s="86">
        <v>29</v>
      </c>
      <c r="AH1065" s="86"/>
      <c r="AI1065" s="86"/>
      <c r="AJ1065" s="86" t="s">
        <v>8202</v>
      </c>
      <c r="AK1065" s="93" t="s">
        <v>8856</v>
      </c>
      <c r="AL1065" s="86"/>
      <c r="AM1065" s="89">
        <v>40615.314953703702</v>
      </c>
      <c r="AN1065" s="86" t="s">
        <v>10559</v>
      </c>
      <c r="AO1065" s="93" t="s">
        <v>11622</v>
      </c>
      <c r="AP1065" s="86" t="s">
        <v>65</v>
      </c>
      <c r="AQ1065" s="48"/>
      <c r="AR1065" s="49"/>
      <c r="AS1065" s="48"/>
      <c r="AT1065" s="49"/>
      <c r="AU1065" s="48"/>
      <c r="AV1065" s="49"/>
      <c r="AW1065" s="48"/>
      <c r="AX1065" s="49"/>
      <c r="AY1065" s="48"/>
      <c r="AZ1065" s="2"/>
      <c r="BA1065" s="3"/>
      <c r="BB1065" s="3"/>
      <c r="BC1065" s="3"/>
      <c r="BD1065" s="3"/>
    </row>
    <row r="1066" spans="1:56" x14ac:dyDescent="0.25">
      <c r="A1066" s="62" t="s">
        <v>1343</v>
      </c>
      <c r="B1066" s="63"/>
      <c r="C1066" s="63"/>
      <c r="D1066" s="64"/>
      <c r="E1066" s="66"/>
      <c r="F1066" s="109" t="s">
        <v>9944</v>
      </c>
      <c r="G1066" s="63"/>
      <c r="H1066" s="67"/>
      <c r="I1066" s="68"/>
      <c r="J1066" s="68"/>
      <c r="K1066" s="67" t="s">
        <v>13343</v>
      </c>
      <c r="L1066" s="71"/>
      <c r="M1066" s="72">
        <v>5148.85791015625</v>
      </c>
      <c r="N1066" s="72">
        <v>5062.55908203125</v>
      </c>
      <c r="O1066" s="73"/>
      <c r="P1066" s="74"/>
      <c r="Q1066" s="74"/>
      <c r="R1066" s="98"/>
      <c r="S1066" s="48">
        <v>1</v>
      </c>
      <c r="T1066" s="48">
        <v>2</v>
      </c>
      <c r="U1066" s="98"/>
      <c r="V1066" s="50"/>
      <c r="W1066" s="50"/>
      <c r="X1066" s="50"/>
      <c r="Y1066" s="50"/>
      <c r="Z1066" s="49"/>
      <c r="AA1066" s="69">
        <v>1066</v>
      </c>
      <c r="AB10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66" s="70"/>
      <c r="AD1066" s="86">
        <v>298</v>
      </c>
      <c r="AE1066" s="86">
        <v>255</v>
      </c>
      <c r="AF1066" s="86">
        <v>7463</v>
      </c>
      <c r="AG1066" s="86">
        <v>140</v>
      </c>
      <c r="AH1066" s="86"/>
      <c r="AI1066" s="86" t="s">
        <v>7726</v>
      </c>
      <c r="AJ1066" s="86"/>
      <c r="AK1066" s="86"/>
      <c r="AL1066" s="86"/>
      <c r="AM1066" s="89">
        <v>43993.222812499997</v>
      </c>
      <c r="AN1066" s="86" t="s">
        <v>10559</v>
      </c>
      <c r="AO1066" s="93" t="s">
        <v>11623</v>
      </c>
      <c r="AP1066" s="86" t="s">
        <v>66</v>
      </c>
      <c r="AQ1066" s="48">
        <v>0</v>
      </c>
      <c r="AR1066" s="49">
        <v>0</v>
      </c>
      <c r="AS1066" s="48">
        <v>0</v>
      </c>
      <c r="AT1066" s="49">
        <v>0</v>
      </c>
      <c r="AU1066" s="48">
        <v>0</v>
      </c>
      <c r="AV1066" s="49">
        <v>0</v>
      </c>
      <c r="AW1066" s="48">
        <v>82</v>
      </c>
      <c r="AX1066" s="49">
        <v>100</v>
      </c>
      <c r="AY1066" s="48">
        <v>82</v>
      </c>
      <c r="AZ1066" s="2"/>
      <c r="BA1066" s="3"/>
      <c r="BB1066" s="3"/>
      <c r="BC1066" s="3"/>
      <c r="BD1066" s="3"/>
    </row>
    <row r="1067" spans="1:56" x14ac:dyDescent="0.25">
      <c r="A1067" s="62" t="s">
        <v>837</v>
      </c>
      <c r="B1067" s="63"/>
      <c r="C1067" s="63"/>
      <c r="D1067" s="64"/>
      <c r="E1067" s="66"/>
      <c r="F1067" s="109" t="s">
        <v>9945</v>
      </c>
      <c r="G1067" s="63"/>
      <c r="H1067" s="67"/>
      <c r="I1067" s="68"/>
      <c r="J1067" s="68"/>
      <c r="K1067" s="67" t="s">
        <v>13344</v>
      </c>
      <c r="L1067" s="71"/>
      <c r="M1067" s="72">
        <v>5583.078125</v>
      </c>
      <c r="N1067" s="72">
        <v>7783.853515625</v>
      </c>
      <c r="O1067" s="73"/>
      <c r="P1067" s="74"/>
      <c r="Q1067" s="74"/>
      <c r="R1067" s="98"/>
      <c r="S1067" s="48">
        <v>0</v>
      </c>
      <c r="T1067" s="48">
        <v>1</v>
      </c>
      <c r="U1067" s="98"/>
      <c r="V1067" s="50"/>
      <c r="W1067" s="50"/>
      <c r="X1067" s="50"/>
      <c r="Y1067" s="50"/>
      <c r="Z1067" s="49"/>
      <c r="AA1067" s="69">
        <v>1067</v>
      </c>
      <c r="AB10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67" s="70"/>
      <c r="AD1067" s="86">
        <v>155</v>
      </c>
      <c r="AE1067" s="86">
        <v>2</v>
      </c>
      <c r="AF1067" s="86">
        <v>1571</v>
      </c>
      <c r="AG1067" s="86">
        <v>602</v>
      </c>
      <c r="AH1067" s="86"/>
      <c r="AI1067" s="86" t="s">
        <v>7727</v>
      </c>
      <c r="AJ1067" s="86"/>
      <c r="AK1067" s="86"/>
      <c r="AL1067" s="86"/>
      <c r="AM1067" s="89">
        <v>43864.592013888891</v>
      </c>
      <c r="AN1067" s="86" t="s">
        <v>10559</v>
      </c>
      <c r="AO1067" s="93" t="s">
        <v>11624</v>
      </c>
      <c r="AP1067" s="86" t="s">
        <v>66</v>
      </c>
      <c r="AQ1067" s="48">
        <v>0</v>
      </c>
      <c r="AR1067" s="49">
        <v>0</v>
      </c>
      <c r="AS1067" s="48">
        <v>0</v>
      </c>
      <c r="AT1067" s="49">
        <v>0</v>
      </c>
      <c r="AU1067" s="48">
        <v>0</v>
      </c>
      <c r="AV1067" s="49">
        <v>0</v>
      </c>
      <c r="AW1067" s="48">
        <v>20</v>
      </c>
      <c r="AX1067" s="49">
        <v>100</v>
      </c>
      <c r="AY1067" s="48">
        <v>20</v>
      </c>
      <c r="AZ1067" s="2"/>
      <c r="BA1067" s="3"/>
      <c r="BB1067" s="3"/>
      <c r="BC1067" s="3"/>
      <c r="BD1067" s="3"/>
    </row>
    <row r="1068" spans="1:56" x14ac:dyDescent="0.25">
      <c r="A1068" s="62" t="s">
        <v>838</v>
      </c>
      <c r="B1068" s="63"/>
      <c r="C1068" s="63"/>
      <c r="D1068" s="64"/>
      <c r="E1068" s="66"/>
      <c r="F1068" s="109" t="s">
        <v>9946</v>
      </c>
      <c r="G1068" s="63"/>
      <c r="H1068" s="67"/>
      <c r="I1068" s="68"/>
      <c r="J1068" s="68"/>
      <c r="K1068" s="67" t="s">
        <v>13345</v>
      </c>
      <c r="L1068" s="71"/>
      <c r="M1068" s="72">
        <v>7185.8134765625</v>
      </c>
      <c r="N1068" s="72">
        <v>4796.48095703125</v>
      </c>
      <c r="O1068" s="73"/>
      <c r="P1068" s="74"/>
      <c r="Q1068" s="74"/>
      <c r="R1068" s="98"/>
      <c r="S1068" s="48">
        <v>0</v>
      </c>
      <c r="T1068" s="48">
        <v>1</v>
      </c>
      <c r="U1068" s="98"/>
      <c r="V1068" s="50"/>
      <c r="W1068" s="50"/>
      <c r="X1068" s="50"/>
      <c r="Y1068" s="50"/>
      <c r="Z1068" s="49"/>
      <c r="AA1068" s="69">
        <v>1068</v>
      </c>
      <c r="AB10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68" s="70"/>
      <c r="AD1068" s="86">
        <v>570</v>
      </c>
      <c r="AE1068" s="86">
        <v>85</v>
      </c>
      <c r="AF1068" s="86">
        <v>8148</v>
      </c>
      <c r="AG1068" s="86">
        <v>7194</v>
      </c>
      <c r="AH1068" s="86"/>
      <c r="AI1068" s="86" t="s">
        <v>7728</v>
      </c>
      <c r="AJ1068" s="86"/>
      <c r="AK1068" s="86"/>
      <c r="AL1068" s="86"/>
      <c r="AM1068" s="89">
        <v>43993.350092592591</v>
      </c>
      <c r="AN1068" s="86" t="s">
        <v>10559</v>
      </c>
      <c r="AO1068" s="93" t="s">
        <v>11625</v>
      </c>
      <c r="AP1068" s="86" t="s">
        <v>66</v>
      </c>
      <c r="AQ1068" s="48">
        <v>0</v>
      </c>
      <c r="AR1068" s="49">
        <v>0</v>
      </c>
      <c r="AS1068" s="48">
        <v>0</v>
      </c>
      <c r="AT1068" s="49">
        <v>0</v>
      </c>
      <c r="AU1068" s="48">
        <v>0</v>
      </c>
      <c r="AV1068" s="49">
        <v>0</v>
      </c>
      <c r="AW1068" s="48">
        <v>33</v>
      </c>
      <c r="AX1068" s="49">
        <v>100</v>
      </c>
      <c r="AY1068" s="48">
        <v>33</v>
      </c>
      <c r="AZ1068" s="2"/>
      <c r="BA1068" s="3"/>
      <c r="BB1068" s="3"/>
      <c r="BC1068" s="3"/>
      <c r="BD1068" s="3"/>
    </row>
    <row r="1069" spans="1:56" x14ac:dyDescent="0.25">
      <c r="A1069" s="62" t="s">
        <v>839</v>
      </c>
      <c r="B1069" s="63"/>
      <c r="C1069" s="63"/>
      <c r="D1069" s="64"/>
      <c r="E1069" s="66"/>
      <c r="F1069" s="109" t="s">
        <v>9947</v>
      </c>
      <c r="G1069" s="63"/>
      <c r="H1069" s="67"/>
      <c r="I1069" s="68"/>
      <c r="J1069" s="68"/>
      <c r="K1069" s="67" t="s">
        <v>13346</v>
      </c>
      <c r="L1069" s="71"/>
      <c r="M1069" s="72">
        <v>5913.22216796875</v>
      </c>
      <c r="N1069" s="72">
        <v>5460.111328125</v>
      </c>
      <c r="O1069" s="73"/>
      <c r="P1069" s="74"/>
      <c r="Q1069" s="74"/>
      <c r="R1069" s="98"/>
      <c r="S1069" s="48">
        <v>0</v>
      </c>
      <c r="T1069" s="48">
        <v>1</v>
      </c>
      <c r="U1069" s="98"/>
      <c r="V1069" s="50"/>
      <c r="W1069" s="50"/>
      <c r="X1069" s="50"/>
      <c r="Y1069" s="50"/>
      <c r="Z1069" s="49"/>
      <c r="AA1069" s="69">
        <v>1069</v>
      </c>
      <c r="AB10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69" s="70"/>
      <c r="AD1069" s="86">
        <v>310</v>
      </c>
      <c r="AE1069" s="86">
        <v>387</v>
      </c>
      <c r="AF1069" s="86">
        <v>25819</v>
      </c>
      <c r="AG1069" s="86">
        <v>25743</v>
      </c>
      <c r="AH1069" s="86"/>
      <c r="AI1069" s="86"/>
      <c r="AJ1069" s="86" t="s">
        <v>8204</v>
      </c>
      <c r="AK1069" s="86"/>
      <c r="AL1069" s="86"/>
      <c r="AM1069" s="89">
        <v>43031.123935185184</v>
      </c>
      <c r="AN1069" s="86" t="s">
        <v>10559</v>
      </c>
      <c r="AO1069" s="93" t="s">
        <v>11626</v>
      </c>
      <c r="AP1069" s="86" t="s">
        <v>66</v>
      </c>
      <c r="AQ1069" s="48">
        <v>0</v>
      </c>
      <c r="AR1069" s="49">
        <v>0</v>
      </c>
      <c r="AS1069" s="48">
        <v>0</v>
      </c>
      <c r="AT1069" s="49">
        <v>0</v>
      </c>
      <c r="AU1069" s="48">
        <v>0</v>
      </c>
      <c r="AV1069" s="49">
        <v>0</v>
      </c>
      <c r="AW1069" s="48">
        <v>44</v>
      </c>
      <c r="AX1069" s="49">
        <v>100</v>
      </c>
      <c r="AY1069" s="48">
        <v>44</v>
      </c>
      <c r="AZ1069" s="2"/>
      <c r="BA1069" s="3"/>
      <c r="BB1069" s="3"/>
      <c r="BC1069" s="3"/>
      <c r="BD1069" s="3"/>
    </row>
    <row r="1070" spans="1:56" x14ac:dyDescent="0.25">
      <c r="A1070" s="62" t="s">
        <v>840</v>
      </c>
      <c r="B1070" s="63"/>
      <c r="C1070" s="63"/>
      <c r="D1070" s="64"/>
      <c r="E1070" s="66"/>
      <c r="F1070" s="109" t="s">
        <v>8949</v>
      </c>
      <c r="G1070" s="63"/>
      <c r="H1070" s="67"/>
      <c r="I1070" s="68"/>
      <c r="J1070" s="68"/>
      <c r="K1070" s="67" t="s">
        <v>13347</v>
      </c>
      <c r="L1070" s="71"/>
      <c r="M1070" s="72">
        <v>7129.0615234375</v>
      </c>
      <c r="N1070" s="72">
        <v>2168.555419921875</v>
      </c>
      <c r="O1070" s="73"/>
      <c r="P1070" s="74"/>
      <c r="Q1070" s="74"/>
      <c r="R1070" s="98"/>
      <c r="S1070" s="48">
        <v>0</v>
      </c>
      <c r="T1070" s="48">
        <v>1</v>
      </c>
      <c r="U1070" s="98"/>
      <c r="V1070" s="50"/>
      <c r="W1070" s="50"/>
      <c r="X1070" s="50"/>
      <c r="Y1070" s="50"/>
      <c r="Z1070" s="49"/>
      <c r="AA1070" s="69">
        <v>1070</v>
      </c>
      <c r="AB10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70" s="70"/>
      <c r="AD1070" s="86">
        <v>6</v>
      </c>
      <c r="AE1070" s="86">
        <v>4</v>
      </c>
      <c r="AF1070" s="86">
        <v>963</v>
      </c>
      <c r="AG1070" s="86">
        <v>55</v>
      </c>
      <c r="AH1070" s="86"/>
      <c r="AI1070" s="86"/>
      <c r="AJ1070" s="86"/>
      <c r="AK1070" s="86"/>
      <c r="AL1070" s="86"/>
      <c r="AM1070" s="89">
        <v>43989.205023148148</v>
      </c>
      <c r="AN1070" s="86" t="s">
        <v>10559</v>
      </c>
      <c r="AO1070" s="93" t="s">
        <v>11627</v>
      </c>
      <c r="AP1070" s="86" t="s">
        <v>66</v>
      </c>
      <c r="AQ1070" s="48">
        <v>0</v>
      </c>
      <c r="AR1070" s="49">
        <v>0</v>
      </c>
      <c r="AS1070" s="48">
        <v>0</v>
      </c>
      <c r="AT1070" s="49">
        <v>0</v>
      </c>
      <c r="AU1070" s="48">
        <v>0</v>
      </c>
      <c r="AV1070" s="49">
        <v>0</v>
      </c>
      <c r="AW1070" s="48">
        <v>49</v>
      </c>
      <c r="AX1070" s="49">
        <v>100</v>
      </c>
      <c r="AY1070" s="48">
        <v>49</v>
      </c>
      <c r="AZ1070" s="2"/>
      <c r="BA1070" s="3"/>
      <c r="BB1070" s="3"/>
      <c r="BC1070" s="3"/>
      <c r="BD1070" s="3"/>
    </row>
    <row r="1071" spans="1:56" x14ac:dyDescent="0.25">
      <c r="A1071" s="62" t="s">
        <v>841</v>
      </c>
      <c r="B1071" s="63"/>
      <c r="C1071" s="63"/>
      <c r="D1071" s="64"/>
      <c r="E1071" s="66"/>
      <c r="F1071" s="109" t="s">
        <v>9948</v>
      </c>
      <c r="G1071" s="63"/>
      <c r="H1071" s="67"/>
      <c r="I1071" s="68"/>
      <c r="J1071" s="68"/>
      <c r="K1071" s="67" t="s">
        <v>13348</v>
      </c>
      <c r="L1071" s="71"/>
      <c r="M1071" s="72">
        <v>6059.056640625</v>
      </c>
      <c r="N1071" s="72">
        <v>5225.3115234375</v>
      </c>
      <c r="O1071" s="73"/>
      <c r="P1071" s="74"/>
      <c r="Q1071" s="74"/>
      <c r="R1071" s="98"/>
      <c r="S1071" s="48">
        <v>0</v>
      </c>
      <c r="T1071" s="48">
        <v>1</v>
      </c>
      <c r="U1071" s="98"/>
      <c r="V1071" s="50"/>
      <c r="W1071" s="50"/>
      <c r="X1071" s="50"/>
      <c r="Y1071" s="50"/>
      <c r="Z1071" s="49"/>
      <c r="AA1071" s="69">
        <v>1071</v>
      </c>
      <c r="AB10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71" s="70"/>
      <c r="AD1071" s="86">
        <v>186</v>
      </c>
      <c r="AE1071" s="86">
        <v>16</v>
      </c>
      <c r="AF1071" s="86">
        <v>645</v>
      </c>
      <c r="AG1071" s="86">
        <v>603</v>
      </c>
      <c r="AH1071" s="86"/>
      <c r="AI1071" s="86" t="s">
        <v>7729</v>
      </c>
      <c r="AJ1071" s="86"/>
      <c r="AK1071" s="86"/>
      <c r="AL1071" s="86"/>
      <c r="AM1071" s="89">
        <v>44071.664490740739</v>
      </c>
      <c r="AN1071" s="86" t="s">
        <v>10559</v>
      </c>
      <c r="AO1071" s="93" t="s">
        <v>11628</v>
      </c>
      <c r="AP1071" s="86" t="s">
        <v>66</v>
      </c>
      <c r="AQ1071" s="48">
        <v>0</v>
      </c>
      <c r="AR1071" s="49">
        <v>0</v>
      </c>
      <c r="AS1071" s="48">
        <v>0</v>
      </c>
      <c r="AT1071" s="49">
        <v>0</v>
      </c>
      <c r="AU1071" s="48">
        <v>0</v>
      </c>
      <c r="AV1071" s="49">
        <v>0</v>
      </c>
      <c r="AW1071" s="48">
        <v>124</v>
      </c>
      <c r="AX1071" s="49">
        <v>100</v>
      </c>
      <c r="AY1071" s="48">
        <v>124</v>
      </c>
      <c r="AZ1071" s="2"/>
      <c r="BA1071" s="3"/>
      <c r="BB1071" s="3"/>
      <c r="BC1071" s="3"/>
      <c r="BD1071" s="3"/>
    </row>
    <row r="1072" spans="1:56" x14ac:dyDescent="0.25">
      <c r="A1072" s="62" t="s">
        <v>842</v>
      </c>
      <c r="B1072" s="63"/>
      <c r="C1072" s="63"/>
      <c r="D1072" s="64"/>
      <c r="E1072" s="66"/>
      <c r="F1072" s="109" t="s">
        <v>9949</v>
      </c>
      <c r="G1072" s="63"/>
      <c r="H1072" s="67"/>
      <c r="I1072" s="68"/>
      <c r="J1072" s="68"/>
      <c r="K1072" s="67" t="s">
        <v>13349</v>
      </c>
      <c r="L1072" s="71"/>
      <c r="M1072" s="72">
        <v>6367.056640625</v>
      </c>
      <c r="N1072" s="72">
        <v>7499.7451171875</v>
      </c>
      <c r="O1072" s="73"/>
      <c r="P1072" s="74"/>
      <c r="Q1072" s="74"/>
      <c r="R1072" s="98"/>
      <c r="S1072" s="48">
        <v>0</v>
      </c>
      <c r="T1072" s="48">
        <v>1</v>
      </c>
      <c r="U1072" s="98"/>
      <c r="V1072" s="50"/>
      <c r="W1072" s="50"/>
      <c r="X1072" s="50"/>
      <c r="Y1072" s="50"/>
      <c r="Z1072" s="49"/>
      <c r="AA1072" s="69">
        <v>1072</v>
      </c>
      <c r="AB10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72" s="70"/>
      <c r="AD1072" s="86">
        <v>640</v>
      </c>
      <c r="AE1072" s="86">
        <v>39</v>
      </c>
      <c r="AF1072" s="86">
        <v>628</v>
      </c>
      <c r="AG1072" s="86">
        <v>1394</v>
      </c>
      <c r="AH1072" s="86"/>
      <c r="AI1072" s="86" t="s">
        <v>7730</v>
      </c>
      <c r="AJ1072" s="86" t="s">
        <v>8259</v>
      </c>
      <c r="AK1072" s="86"/>
      <c r="AL1072" s="86"/>
      <c r="AM1072" s="89">
        <v>43014.198842592596</v>
      </c>
      <c r="AN1072" s="86" t="s">
        <v>10559</v>
      </c>
      <c r="AO1072" s="93" t="s">
        <v>11629</v>
      </c>
      <c r="AP1072" s="86" t="s">
        <v>66</v>
      </c>
      <c r="AQ1072" s="48">
        <v>0</v>
      </c>
      <c r="AR1072" s="49">
        <v>0</v>
      </c>
      <c r="AS1072" s="48">
        <v>0</v>
      </c>
      <c r="AT1072" s="49">
        <v>0</v>
      </c>
      <c r="AU1072" s="48">
        <v>0</v>
      </c>
      <c r="AV1072" s="49">
        <v>0</v>
      </c>
      <c r="AW1072" s="48">
        <v>20</v>
      </c>
      <c r="AX1072" s="49">
        <v>100</v>
      </c>
      <c r="AY1072" s="48">
        <v>20</v>
      </c>
      <c r="AZ1072" s="2"/>
      <c r="BA1072" s="3"/>
      <c r="BB1072" s="3"/>
      <c r="BC1072" s="3"/>
      <c r="BD1072" s="3"/>
    </row>
    <row r="1073" spans="1:56" x14ac:dyDescent="0.25">
      <c r="A1073" s="62" t="s">
        <v>843</v>
      </c>
      <c r="B1073" s="63"/>
      <c r="C1073" s="63"/>
      <c r="D1073" s="64"/>
      <c r="E1073" s="66"/>
      <c r="F1073" s="109" t="s">
        <v>9950</v>
      </c>
      <c r="G1073" s="63"/>
      <c r="H1073" s="67"/>
      <c r="I1073" s="68"/>
      <c r="J1073" s="68"/>
      <c r="K1073" s="67" t="s">
        <v>13350</v>
      </c>
      <c r="L1073" s="71"/>
      <c r="M1073" s="72">
        <v>7187.15966796875</v>
      </c>
      <c r="N1073" s="72">
        <v>4799.5009765625</v>
      </c>
      <c r="O1073" s="73"/>
      <c r="P1073" s="74"/>
      <c r="Q1073" s="74"/>
      <c r="R1073" s="98"/>
      <c r="S1073" s="48">
        <v>0</v>
      </c>
      <c r="T1073" s="48">
        <v>1</v>
      </c>
      <c r="U1073" s="98"/>
      <c r="V1073" s="50"/>
      <c r="W1073" s="50"/>
      <c r="X1073" s="50"/>
      <c r="Y1073" s="50"/>
      <c r="Z1073" s="49"/>
      <c r="AA1073" s="69">
        <v>1073</v>
      </c>
      <c r="AB10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73" s="70"/>
      <c r="AD1073" s="86">
        <v>818</v>
      </c>
      <c r="AE1073" s="86">
        <v>501</v>
      </c>
      <c r="AF1073" s="86">
        <v>3025</v>
      </c>
      <c r="AG1073" s="86">
        <v>29277</v>
      </c>
      <c r="AH1073" s="86"/>
      <c r="AI1073" s="86" t="s">
        <v>7731</v>
      </c>
      <c r="AJ1073" s="86" t="s">
        <v>8375</v>
      </c>
      <c r="AK1073" s="86"/>
      <c r="AL1073" s="86"/>
      <c r="AM1073" s="89">
        <v>43332.155173611114</v>
      </c>
      <c r="AN1073" s="86" t="s">
        <v>10559</v>
      </c>
      <c r="AO1073" s="93" t="s">
        <v>11630</v>
      </c>
      <c r="AP1073" s="86" t="s">
        <v>66</v>
      </c>
      <c r="AQ1073" s="48">
        <v>0</v>
      </c>
      <c r="AR1073" s="49">
        <v>0</v>
      </c>
      <c r="AS1073" s="48">
        <v>0</v>
      </c>
      <c r="AT1073" s="49">
        <v>0</v>
      </c>
      <c r="AU1073" s="48">
        <v>0</v>
      </c>
      <c r="AV1073" s="49">
        <v>0</v>
      </c>
      <c r="AW1073" s="48">
        <v>26</v>
      </c>
      <c r="AX1073" s="49">
        <v>100</v>
      </c>
      <c r="AY1073" s="48">
        <v>26</v>
      </c>
      <c r="AZ1073" s="2"/>
      <c r="BA1073" s="3"/>
      <c r="BB1073" s="3"/>
      <c r="BC1073" s="3"/>
      <c r="BD1073" s="3"/>
    </row>
    <row r="1074" spans="1:56" x14ac:dyDescent="0.25">
      <c r="A1074" s="62" t="s">
        <v>844</v>
      </c>
      <c r="B1074" s="63"/>
      <c r="C1074" s="63"/>
      <c r="D1074" s="64"/>
      <c r="E1074" s="66"/>
      <c r="F1074" s="109" t="s">
        <v>9951</v>
      </c>
      <c r="G1074" s="63"/>
      <c r="H1074" s="67"/>
      <c r="I1074" s="68"/>
      <c r="J1074" s="68"/>
      <c r="K1074" s="67" t="s">
        <v>13351</v>
      </c>
      <c r="L1074" s="71"/>
      <c r="M1074" s="72">
        <v>5600.30224609375</v>
      </c>
      <c r="N1074" s="72">
        <v>4986.23193359375</v>
      </c>
      <c r="O1074" s="73"/>
      <c r="P1074" s="74"/>
      <c r="Q1074" s="74"/>
      <c r="R1074" s="98"/>
      <c r="S1074" s="48">
        <v>1</v>
      </c>
      <c r="T1074" s="48">
        <v>1</v>
      </c>
      <c r="U1074" s="98"/>
      <c r="V1074" s="50"/>
      <c r="W1074" s="50"/>
      <c r="X1074" s="50"/>
      <c r="Y1074" s="50"/>
      <c r="Z1074" s="49"/>
      <c r="AA1074" s="69">
        <v>1074</v>
      </c>
      <c r="AB10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74" s="70"/>
      <c r="AD1074" s="86">
        <v>342</v>
      </c>
      <c r="AE1074" s="86">
        <v>532</v>
      </c>
      <c r="AF1074" s="86">
        <v>10813</v>
      </c>
      <c r="AG1074" s="86">
        <v>22423</v>
      </c>
      <c r="AH1074" s="86"/>
      <c r="AI1074" s="86" t="s">
        <v>7732</v>
      </c>
      <c r="AJ1074" s="86" t="s">
        <v>8231</v>
      </c>
      <c r="AK1074" s="86"/>
      <c r="AL1074" s="86"/>
      <c r="AM1074" s="89">
        <v>42705.41983796296</v>
      </c>
      <c r="AN1074" s="86" t="s">
        <v>10559</v>
      </c>
      <c r="AO1074" s="93" t="s">
        <v>11631</v>
      </c>
      <c r="AP1074" s="86" t="s">
        <v>66</v>
      </c>
      <c r="AQ1074" s="48">
        <v>0</v>
      </c>
      <c r="AR1074" s="49">
        <v>0</v>
      </c>
      <c r="AS1074" s="48">
        <v>0</v>
      </c>
      <c r="AT1074" s="49">
        <v>0</v>
      </c>
      <c r="AU1074" s="48">
        <v>0</v>
      </c>
      <c r="AV1074" s="49">
        <v>0</v>
      </c>
      <c r="AW1074" s="48">
        <v>1</v>
      </c>
      <c r="AX1074" s="49">
        <v>100</v>
      </c>
      <c r="AY1074" s="48">
        <v>1</v>
      </c>
      <c r="AZ1074" s="2"/>
      <c r="BA1074" s="3"/>
      <c r="BB1074" s="3"/>
      <c r="BC1074" s="3"/>
      <c r="BD1074" s="3"/>
    </row>
    <row r="1075" spans="1:56" x14ac:dyDescent="0.25">
      <c r="A1075" s="62" t="s">
        <v>845</v>
      </c>
      <c r="B1075" s="63"/>
      <c r="C1075" s="63"/>
      <c r="D1075" s="64"/>
      <c r="E1075" s="66"/>
      <c r="F1075" s="109" t="s">
        <v>9952</v>
      </c>
      <c r="G1075" s="63"/>
      <c r="H1075" s="67"/>
      <c r="I1075" s="68"/>
      <c r="J1075" s="68"/>
      <c r="K1075" s="67" t="s">
        <v>13352</v>
      </c>
      <c r="L1075" s="71"/>
      <c r="M1075" s="72">
        <v>5719.44384765625</v>
      </c>
      <c r="N1075" s="72">
        <v>5587.7060546875</v>
      </c>
      <c r="O1075" s="73"/>
      <c r="P1075" s="74"/>
      <c r="Q1075" s="74"/>
      <c r="R1075" s="98"/>
      <c r="S1075" s="48">
        <v>0</v>
      </c>
      <c r="T1075" s="48">
        <v>1</v>
      </c>
      <c r="U1075" s="98"/>
      <c r="V1075" s="50"/>
      <c r="W1075" s="50"/>
      <c r="X1075" s="50"/>
      <c r="Y1075" s="50"/>
      <c r="Z1075" s="49"/>
      <c r="AA1075" s="69">
        <v>1075</v>
      </c>
      <c r="AB10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75" s="70"/>
      <c r="AD1075" s="86">
        <v>980</v>
      </c>
      <c r="AE1075" s="86">
        <v>472</v>
      </c>
      <c r="AF1075" s="86">
        <v>10077</v>
      </c>
      <c r="AG1075" s="86">
        <v>8254</v>
      </c>
      <c r="AH1075" s="86"/>
      <c r="AI1075" s="86" t="s">
        <v>7733</v>
      </c>
      <c r="AJ1075" s="86" t="s">
        <v>8237</v>
      </c>
      <c r="AK1075" s="93" t="s">
        <v>8857</v>
      </c>
      <c r="AL1075" s="86"/>
      <c r="AM1075" s="89">
        <v>40433.287048611113</v>
      </c>
      <c r="AN1075" s="86" t="s">
        <v>10559</v>
      </c>
      <c r="AO1075" s="93" t="s">
        <v>11632</v>
      </c>
      <c r="AP1075" s="86" t="s">
        <v>66</v>
      </c>
      <c r="AQ1075" s="48">
        <v>0</v>
      </c>
      <c r="AR1075" s="49">
        <v>0</v>
      </c>
      <c r="AS1075" s="48">
        <v>0</v>
      </c>
      <c r="AT1075" s="49">
        <v>0</v>
      </c>
      <c r="AU1075" s="48">
        <v>0</v>
      </c>
      <c r="AV1075" s="49">
        <v>0</v>
      </c>
      <c r="AW1075" s="48">
        <v>37</v>
      </c>
      <c r="AX1075" s="49">
        <v>100</v>
      </c>
      <c r="AY1075" s="48">
        <v>37</v>
      </c>
      <c r="AZ1075" s="2"/>
      <c r="BA1075" s="3"/>
      <c r="BB1075" s="3"/>
      <c r="BC1075" s="3"/>
      <c r="BD1075" s="3"/>
    </row>
    <row r="1076" spans="1:56" x14ac:dyDescent="0.25">
      <c r="A1076" s="62" t="s">
        <v>846</v>
      </c>
      <c r="B1076" s="63"/>
      <c r="C1076" s="63"/>
      <c r="D1076" s="64"/>
      <c r="E1076" s="66"/>
      <c r="F1076" s="109" t="s">
        <v>9953</v>
      </c>
      <c r="G1076" s="63"/>
      <c r="H1076" s="67"/>
      <c r="I1076" s="68"/>
      <c r="J1076" s="68"/>
      <c r="K1076" s="67" t="s">
        <v>13353</v>
      </c>
      <c r="L1076" s="71"/>
      <c r="M1076" s="72">
        <v>5578.49267578125</v>
      </c>
      <c r="N1076" s="72">
        <v>5056.38232421875</v>
      </c>
      <c r="O1076" s="73"/>
      <c r="P1076" s="74"/>
      <c r="Q1076" s="74"/>
      <c r="R1076" s="98"/>
      <c r="S1076" s="48">
        <v>0</v>
      </c>
      <c r="T1076" s="48">
        <v>1</v>
      </c>
      <c r="U1076" s="98"/>
      <c r="V1076" s="50"/>
      <c r="W1076" s="50"/>
      <c r="X1076" s="50"/>
      <c r="Y1076" s="50"/>
      <c r="Z1076" s="49"/>
      <c r="AA1076" s="69">
        <v>1076</v>
      </c>
      <c r="AB10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76" s="70"/>
      <c r="AD1076" s="86">
        <v>624</v>
      </c>
      <c r="AE1076" s="86">
        <v>248</v>
      </c>
      <c r="AF1076" s="86">
        <v>463</v>
      </c>
      <c r="AG1076" s="86">
        <v>1251</v>
      </c>
      <c r="AH1076" s="86"/>
      <c r="AI1076" s="86" t="s">
        <v>7734</v>
      </c>
      <c r="AJ1076" s="86" t="s">
        <v>8213</v>
      </c>
      <c r="AK1076" s="86"/>
      <c r="AL1076" s="86"/>
      <c r="AM1076" s="89">
        <v>42507.773379629631</v>
      </c>
      <c r="AN1076" s="86" t="s">
        <v>10559</v>
      </c>
      <c r="AO1076" s="93" t="s">
        <v>11633</v>
      </c>
      <c r="AP1076" s="86" t="s">
        <v>66</v>
      </c>
      <c r="AQ1076" s="48">
        <v>0</v>
      </c>
      <c r="AR1076" s="49">
        <v>0</v>
      </c>
      <c r="AS1076" s="48">
        <v>0</v>
      </c>
      <c r="AT1076" s="49">
        <v>0</v>
      </c>
      <c r="AU1076" s="48">
        <v>0</v>
      </c>
      <c r="AV1076" s="49">
        <v>0</v>
      </c>
      <c r="AW1076" s="48">
        <v>22</v>
      </c>
      <c r="AX1076" s="49">
        <v>100</v>
      </c>
      <c r="AY1076" s="48">
        <v>22</v>
      </c>
      <c r="AZ1076" s="2"/>
      <c r="BA1076" s="3"/>
      <c r="BB1076" s="3"/>
      <c r="BC1076" s="3"/>
      <c r="BD1076" s="3"/>
    </row>
    <row r="1077" spans="1:56" x14ac:dyDescent="0.25">
      <c r="A1077" s="62" t="s">
        <v>1742</v>
      </c>
      <c r="B1077" s="63"/>
      <c r="C1077" s="63"/>
      <c r="D1077" s="64"/>
      <c r="E1077" s="66"/>
      <c r="F1077" s="109" t="s">
        <v>9954</v>
      </c>
      <c r="G1077" s="63"/>
      <c r="H1077" s="67"/>
      <c r="I1077" s="68"/>
      <c r="J1077" s="68"/>
      <c r="K1077" s="67" t="s">
        <v>13354</v>
      </c>
      <c r="L1077" s="71"/>
      <c r="M1077" s="72">
        <v>5555.82861328125</v>
      </c>
      <c r="N1077" s="72">
        <v>5065.92822265625</v>
      </c>
      <c r="O1077" s="73"/>
      <c r="P1077" s="74"/>
      <c r="Q1077" s="74"/>
      <c r="R1077" s="98"/>
      <c r="S1077" s="48">
        <v>1</v>
      </c>
      <c r="T1077" s="48">
        <v>0</v>
      </c>
      <c r="U1077" s="98"/>
      <c r="V1077" s="50"/>
      <c r="W1077" s="50"/>
      <c r="X1077" s="50"/>
      <c r="Y1077" s="50"/>
      <c r="Z1077" s="49"/>
      <c r="AA1077" s="69">
        <v>1077</v>
      </c>
      <c r="AB10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77" s="70"/>
      <c r="AD1077" s="86">
        <v>482</v>
      </c>
      <c r="AE1077" s="86">
        <v>312</v>
      </c>
      <c r="AF1077" s="86">
        <v>1262</v>
      </c>
      <c r="AG1077" s="86">
        <v>307</v>
      </c>
      <c r="AH1077" s="86"/>
      <c r="AI1077" s="86" t="s">
        <v>7735</v>
      </c>
      <c r="AJ1077" s="86" t="s">
        <v>8539</v>
      </c>
      <c r="AK1077" s="86"/>
      <c r="AL1077" s="86"/>
      <c r="AM1077" s="89">
        <v>44038.24322916667</v>
      </c>
      <c r="AN1077" s="86" t="s">
        <v>10559</v>
      </c>
      <c r="AO1077" s="93" t="s">
        <v>11634</v>
      </c>
      <c r="AP1077" s="86" t="s">
        <v>65</v>
      </c>
      <c r="AQ1077" s="48"/>
      <c r="AR1077" s="49"/>
      <c r="AS1077" s="48"/>
      <c r="AT1077" s="49"/>
      <c r="AU1077" s="48"/>
      <c r="AV1077" s="49"/>
      <c r="AW1077" s="48"/>
      <c r="AX1077" s="49"/>
      <c r="AY1077" s="48"/>
      <c r="AZ1077" s="2"/>
      <c r="BA1077" s="3"/>
      <c r="BB1077" s="3"/>
      <c r="BC1077" s="3"/>
      <c r="BD1077" s="3"/>
    </row>
    <row r="1078" spans="1:56" x14ac:dyDescent="0.25">
      <c r="A1078" s="62" t="s">
        <v>847</v>
      </c>
      <c r="B1078" s="63"/>
      <c r="C1078" s="63"/>
      <c r="D1078" s="64"/>
      <c r="E1078" s="66"/>
      <c r="F1078" s="109" t="s">
        <v>8949</v>
      </c>
      <c r="G1078" s="63"/>
      <c r="H1078" s="67"/>
      <c r="I1078" s="68"/>
      <c r="J1078" s="68"/>
      <c r="K1078" s="67" t="s">
        <v>13355</v>
      </c>
      <c r="L1078" s="71"/>
      <c r="M1078" s="72">
        <v>4145.37646484375</v>
      </c>
      <c r="N1078" s="72">
        <v>6662.23876953125</v>
      </c>
      <c r="O1078" s="73"/>
      <c r="P1078" s="74"/>
      <c r="Q1078" s="74"/>
      <c r="R1078" s="98"/>
      <c r="S1078" s="48">
        <v>0</v>
      </c>
      <c r="T1078" s="48">
        <v>1</v>
      </c>
      <c r="U1078" s="98"/>
      <c r="V1078" s="50"/>
      <c r="W1078" s="50"/>
      <c r="X1078" s="50"/>
      <c r="Y1078" s="50"/>
      <c r="Z1078" s="49"/>
      <c r="AA1078" s="69">
        <v>1078</v>
      </c>
      <c r="AB10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78" s="70"/>
      <c r="AD1078" s="86">
        <v>15</v>
      </c>
      <c r="AE1078" s="86">
        <v>3</v>
      </c>
      <c r="AF1078" s="86">
        <v>208</v>
      </c>
      <c r="AG1078" s="86">
        <v>39</v>
      </c>
      <c r="AH1078" s="86"/>
      <c r="AI1078" s="86"/>
      <c r="AJ1078" s="86"/>
      <c r="AK1078" s="86"/>
      <c r="AL1078" s="86"/>
      <c r="AM1078" s="89">
        <v>44065.088564814818</v>
      </c>
      <c r="AN1078" s="86" t="s">
        <v>10559</v>
      </c>
      <c r="AO1078" s="93" t="s">
        <v>11635</v>
      </c>
      <c r="AP1078" s="86" t="s">
        <v>66</v>
      </c>
      <c r="AQ1078" s="48">
        <v>0</v>
      </c>
      <c r="AR1078" s="49">
        <v>0</v>
      </c>
      <c r="AS1078" s="48">
        <v>0</v>
      </c>
      <c r="AT1078" s="49">
        <v>0</v>
      </c>
      <c r="AU1078" s="48">
        <v>0</v>
      </c>
      <c r="AV1078" s="49">
        <v>0</v>
      </c>
      <c r="AW1078" s="48">
        <v>17</v>
      </c>
      <c r="AX1078" s="49">
        <v>100</v>
      </c>
      <c r="AY1078" s="48">
        <v>17</v>
      </c>
      <c r="AZ1078" s="2"/>
      <c r="BA1078" s="3"/>
      <c r="BB1078" s="3"/>
      <c r="BC1078" s="3"/>
      <c r="BD1078" s="3"/>
    </row>
    <row r="1079" spans="1:56" x14ac:dyDescent="0.25">
      <c r="A1079" s="62" t="s">
        <v>848</v>
      </c>
      <c r="B1079" s="63"/>
      <c r="C1079" s="63"/>
      <c r="D1079" s="64"/>
      <c r="E1079" s="66"/>
      <c r="F1079" s="109" t="s">
        <v>9955</v>
      </c>
      <c r="G1079" s="63"/>
      <c r="H1079" s="67"/>
      <c r="I1079" s="68"/>
      <c r="J1079" s="68"/>
      <c r="K1079" s="67" t="s">
        <v>13356</v>
      </c>
      <c r="L1079" s="71"/>
      <c r="M1079" s="72">
        <v>5978.443359375</v>
      </c>
      <c r="N1079" s="72">
        <v>4895.53173828125</v>
      </c>
      <c r="O1079" s="73"/>
      <c r="P1079" s="74"/>
      <c r="Q1079" s="74"/>
      <c r="R1079" s="98"/>
      <c r="S1079" s="48">
        <v>0</v>
      </c>
      <c r="T1079" s="48">
        <v>2</v>
      </c>
      <c r="U1079" s="98"/>
      <c r="V1079" s="50"/>
      <c r="W1079" s="50"/>
      <c r="X1079" s="50"/>
      <c r="Y1079" s="50"/>
      <c r="Z1079" s="49"/>
      <c r="AA1079" s="69">
        <v>1079</v>
      </c>
      <c r="AB10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79" s="70"/>
      <c r="AD1079" s="86">
        <v>115</v>
      </c>
      <c r="AE1079" s="86">
        <v>49</v>
      </c>
      <c r="AF1079" s="86">
        <v>1494</v>
      </c>
      <c r="AG1079" s="86">
        <v>1494</v>
      </c>
      <c r="AH1079" s="86"/>
      <c r="AI1079" s="86" t="s">
        <v>7736</v>
      </c>
      <c r="AJ1079" s="86"/>
      <c r="AK1079" s="86"/>
      <c r="AL1079" s="86"/>
      <c r="AM1079" s="89">
        <v>44067.410532407404</v>
      </c>
      <c r="AN1079" s="86" t="s">
        <v>10559</v>
      </c>
      <c r="AO1079" s="93" t="s">
        <v>11636</v>
      </c>
      <c r="AP1079" s="86" t="s">
        <v>66</v>
      </c>
      <c r="AQ1079" s="48">
        <v>0</v>
      </c>
      <c r="AR1079" s="49">
        <v>0</v>
      </c>
      <c r="AS1079" s="48">
        <v>0</v>
      </c>
      <c r="AT1079" s="49">
        <v>0</v>
      </c>
      <c r="AU1079" s="48">
        <v>0</v>
      </c>
      <c r="AV1079" s="49">
        <v>0</v>
      </c>
      <c r="AW1079" s="48">
        <v>69</v>
      </c>
      <c r="AX1079" s="49">
        <v>100</v>
      </c>
      <c r="AY1079" s="48">
        <v>69</v>
      </c>
      <c r="AZ1079" s="2"/>
      <c r="BA1079" s="3"/>
      <c r="BB1079" s="3"/>
      <c r="BC1079" s="3"/>
      <c r="BD1079" s="3"/>
    </row>
    <row r="1080" spans="1:56" x14ac:dyDescent="0.25">
      <c r="A1080" s="62" t="s">
        <v>1743</v>
      </c>
      <c r="B1080" s="63"/>
      <c r="C1080" s="63"/>
      <c r="D1080" s="64"/>
      <c r="E1080" s="66"/>
      <c r="F1080" s="109" t="s">
        <v>9956</v>
      </c>
      <c r="G1080" s="63"/>
      <c r="H1080" s="67"/>
      <c r="I1080" s="68"/>
      <c r="J1080" s="68"/>
      <c r="K1080" s="67" t="s">
        <v>13357</v>
      </c>
      <c r="L1080" s="71"/>
      <c r="M1080" s="72">
        <v>6774.87451171875</v>
      </c>
      <c r="N1080" s="72">
        <v>4411.37109375</v>
      </c>
      <c r="O1080" s="73"/>
      <c r="P1080" s="74"/>
      <c r="Q1080" s="74"/>
      <c r="R1080" s="98"/>
      <c r="S1080" s="48">
        <v>2</v>
      </c>
      <c r="T1080" s="48">
        <v>0</v>
      </c>
      <c r="U1080" s="98"/>
      <c r="V1080" s="50"/>
      <c r="W1080" s="50"/>
      <c r="X1080" s="50"/>
      <c r="Y1080" s="50"/>
      <c r="Z1080" s="49"/>
      <c r="AA1080" s="69">
        <v>1080</v>
      </c>
      <c r="AB10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80" s="70"/>
      <c r="AD1080" s="86">
        <v>10099</v>
      </c>
      <c r="AE1080" s="86">
        <v>83569</v>
      </c>
      <c r="AF1080" s="86">
        <v>12381</v>
      </c>
      <c r="AG1080" s="86">
        <v>23410</v>
      </c>
      <c r="AH1080" s="86"/>
      <c r="AI1080" s="86" t="s">
        <v>7737</v>
      </c>
      <c r="AJ1080" s="86"/>
      <c r="AK1080" s="86"/>
      <c r="AL1080" s="86"/>
      <c r="AM1080" s="89">
        <v>43905.715254629627</v>
      </c>
      <c r="AN1080" s="86" t="s">
        <v>10559</v>
      </c>
      <c r="AO1080" s="93" t="s">
        <v>11637</v>
      </c>
      <c r="AP1080" s="86" t="s">
        <v>65</v>
      </c>
      <c r="AQ1080" s="48"/>
      <c r="AR1080" s="49"/>
      <c r="AS1080" s="48"/>
      <c r="AT1080" s="49"/>
      <c r="AU1080" s="48"/>
      <c r="AV1080" s="49"/>
      <c r="AW1080" s="48"/>
      <c r="AX1080" s="49"/>
      <c r="AY1080" s="48"/>
      <c r="AZ1080" s="2"/>
      <c r="BA1080" s="3"/>
      <c r="BB1080" s="3"/>
      <c r="BC1080" s="3"/>
      <c r="BD1080" s="3"/>
    </row>
    <row r="1081" spans="1:56" x14ac:dyDescent="0.25">
      <c r="A1081" s="62" t="s">
        <v>849</v>
      </c>
      <c r="B1081" s="63"/>
      <c r="C1081" s="63"/>
      <c r="D1081" s="64"/>
      <c r="E1081" s="66"/>
      <c r="F1081" s="109" t="s">
        <v>9957</v>
      </c>
      <c r="G1081" s="63"/>
      <c r="H1081" s="67"/>
      <c r="I1081" s="68"/>
      <c r="J1081" s="68"/>
      <c r="K1081" s="67" t="s">
        <v>13358</v>
      </c>
      <c r="L1081" s="71"/>
      <c r="M1081" s="72">
        <v>5783.09912109375</v>
      </c>
      <c r="N1081" s="72">
        <v>5544.421875</v>
      </c>
      <c r="O1081" s="73"/>
      <c r="P1081" s="74"/>
      <c r="Q1081" s="74"/>
      <c r="R1081" s="98"/>
      <c r="S1081" s="48">
        <v>0</v>
      </c>
      <c r="T1081" s="48">
        <v>1</v>
      </c>
      <c r="U1081" s="98"/>
      <c r="V1081" s="50"/>
      <c r="W1081" s="50"/>
      <c r="X1081" s="50"/>
      <c r="Y1081" s="50"/>
      <c r="Z1081" s="49"/>
      <c r="AA1081" s="69">
        <v>1081</v>
      </c>
      <c r="AB10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81" s="70"/>
      <c r="AD1081" s="86">
        <v>245</v>
      </c>
      <c r="AE1081" s="86">
        <v>156</v>
      </c>
      <c r="AF1081" s="86">
        <v>5712</v>
      </c>
      <c r="AG1081" s="86">
        <v>543</v>
      </c>
      <c r="AH1081" s="86"/>
      <c r="AI1081" s="86" t="s">
        <v>7738</v>
      </c>
      <c r="AJ1081" s="86"/>
      <c r="AK1081" s="86"/>
      <c r="AL1081" s="86"/>
      <c r="AM1081" s="89">
        <v>43709.363043981481</v>
      </c>
      <c r="AN1081" s="86" t="s">
        <v>10559</v>
      </c>
      <c r="AO1081" s="93" t="s">
        <v>11638</v>
      </c>
      <c r="AP1081" s="86" t="s">
        <v>66</v>
      </c>
      <c r="AQ1081" s="48">
        <v>0</v>
      </c>
      <c r="AR1081" s="49">
        <v>0</v>
      </c>
      <c r="AS1081" s="48">
        <v>0</v>
      </c>
      <c r="AT1081" s="49">
        <v>0</v>
      </c>
      <c r="AU1081" s="48">
        <v>0</v>
      </c>
      <c r="AV1081" s="49">
        <v>0</v>
      </c>
      <c r="AW1081" s="48">
        <v>37</v>
      </c>
      <c r="AX1081" s="49">
        <v>100</v>
      </c>
      <c r="AY1081" s="48">
        <v>37</v>
      </c>
      <c r="AZ1081" s="2"/>
      <c r="BA1081" s="3"/>
      <c r="BB1081" s="3"/>
      <c r="BC1081" s="3"/>
      <c r="BD1081" s="3"/>
    </row>
    <row r="1082" spans="1:56" x14ac:dyDescent="0.25">
      <c r="A1082" s="62" t="s">
        <v>850</v>
      </c>
      <c r="B1082" s="63"/>
      <c r="C1082" s="63"/>
      <c r="D1082" s="64"/>
      <c r="E1082" s="66"/>
      <c r="F1082" s="109" t="s">
        <v>9958</v>
      </c>
      <c r="G1082" s="63"/>
      <c r="H1082" s="67"/>
      <c r="I1082" s="68"/>
      <c r="J1082" s="68"/>
      <c r="K1082" s="67" t="s">
        <v>13359</v>
      </c>
      <c r="L1082" s="71"/>
      <c r="M1082" s="72">
        <v>1914.2841796875</v>
      </c>
      <c r="N1082" s="72">
        <v>3094.046630859375</v>
      </c>
      <c r="O1082" s="73"/>
      <c r="P1082" s="74"/>
      <c r="Q1082" s="74"/>
      <c r="R1082" s="98"/>
      <c r="S1082" s="48">
        <v>0</v>
      </c>
      <c r="T1082" s="48">
        <v>2</v>
      </c>
      <c r="U1082" s="98"/>
      <c r="V1082" s="50"/>
      <c r="W1082" s="50"/>
      <c r="X1082" s="50"/>
      <c r="Y1082" s="50"/>
      <c r="Z1082" s="49"/>
      <c r="AA1082" s="69">
        <v>1082</v>
      </c>
      <c r="AB10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82" s="70"/>
      <c r="AD1082" s="86">
        <v>244</v>
      </c>
      <c r="AE1082" s="86">
        <v>347</v>
      </c>
      <c r="AF1082" s="86">
        <v>6196</v>
      </c>
      <c r="AG1082" s="86">
        <v>4359</v>
      </c>
      <c r="AH1082" s="86"/>
      <c r="AI1082" s="86" t="s">
        <v>7739</v>
      </c>
      <c r="AJ1082" s="86" t="s">
        <v>8293</v>
      </c>
      <c r="AK1082" s="86"/>
      <c r="AL1082" s="86"/>
      <c r="AM1082" s="89">
        <v>44021.617129629631</v>
      </c>
      <c r="AN1082" s="86" t="s">
        <v>10559</v>
      </c>
      <c r="AO1082" s="93" t="s">
        <v>11639</v>
      </c>
      <c r="AP1082" s="86" t="s">
        <v>66</v>
      </c>
      <c r="AQ1082" s="48">
        <v>0</v>
      </c>
      <c r="AR1082" s="49">
        <v>0</v>
      </c>
      <c r="AS1082" s="48">
        <v>0</v>
      </c>
      <c r="AT1082" s="49">
        <v>0</v>
      </c>
      <c r="AU1082" s="48">
        <v>0</v>
      </c>
      <c r="AV1082" s="49">
        <v>0</v>
      </c>
      <c r="AW1082" s="48">
        <v>89</v>
      </c>
      <c r="AX1082" s="49">
        <v>100</v>
      </c>
      <c r="AY1082" s="48">
        <v>89</v>
      </c>
      <c r="AZ1082" s="2"/>
      <c r="BA1082" s="3"/>
      <c r="BB1082" s="3"/>
      <c r="BC1082" s="3"/>
      <c r="BD1082" s="3"/>
    </row>
    <row r="1083" spans="1:56" x14ac:dyDescent="0.25">
      <c r="A1083" s="62" t="s">
        <v>851</v>
      </c>
      <c r="B1083" s="63"/>
      <c r="C1083" s="63"/>
      <c r="D1083" s="64"/>
      <c r="E1083" s="66"/>
      <c r="F1083" s="109" t="s">
        <v>9959</v>
      </c>
      <c r="G1083" s="63"/>
      <c r="H1083" s="67"/>
      <c r="I1083" s="68"/>
      <c r="J1083" s="68"/>
      <c r="K1083" s="67" t="s">
        <v>13360</v>
      </c>
      <c r="L1083" s="71"/>
      <c r="M1083" s="72">
        <v>5473.0087890625</v>
      </c>
      <c r="N1083" s="72">
        <v>5102.560546875</v>
      </c>
      <c r="O1083" s="73"/>
      <c r="P1083" s="74"/>
      <c r="Q1083" s="74"/>
      <c r="R1083" s="98"/>
      <c r="S1083" s="48">
        <v>0</v>
      </c>
      <c r="T1083" s="48">
        <v>1</v>
      </c>
      <c r="U1083" s="98"/>
      <c r="V1083" s="50"/>
      <c r="W1083" s="50"/>
      <c r="X1083" s="50"/>
      <c r="Y1083" s="50"/>
      <c r="Z1083" s="49"/>
      <c r="AA1083" s="69">
        <v>1083</v>
      </c>
      <c r="AB10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83" s="70"/>
      <c r="AD1083" s="86">
        <v>97</v>
      </c>
      <c r="AE1083" s="86">
        <v>20</v>
      </c>
      <c r="AF1083" s="86">
        <v>735</v>
      </c>
      <c r="AG1083" s="86">
        <v>963</v>
      </c>
      <c r="AH1083" s="86"/>
      <c r="AI1083" s="86" t="s">
        <v>7740</v>
      </c>
      <c r="AJ1083" s="86" t="s">
        <v>8540</v>
      </c>
      <c r="AK1083" s="86"/>
      <c r="AL1083" s="86"/>
      <c r="AM1083" s="89">
        <v>44023.218784722223</v>
      </c>
      <c r="AN1083" s="86" t="s">
        <v>10559</v>
      </c>
      <c r="AO1083" s="93" t="s">
        <v>11640</v>
      </c>
      <c r="AP1083" s="86" t="s">
        <v>66</v>
      </c>
      <c r="AQ1083" s="48">
        <v>0</v>
      </c>
      <c r="AR1083" s="49">
        <v>0</v>
      </c>
      <c r="AS1083" s="48">
        <v>0</v>
      </c>
      <c r="AT1083" s="49">
        <v>0</v>
      </c>
      <c r="AU1083" s="48">
        <v>0</v>
      </c>
      <c r="AV1083" s="49">
        <v>0</v>
      </c>
      <c r="AW1083" s="48">
        <v>42</v>
      </c>
      <c r="AX1083" s="49">
        <v>100</v>
      </c>
      <c r="AY1083" s="48">
        <v>42</v>
      </c>
      <c r="AZ1083" s="2"/>
      <c r="BA1083" s="3"/>
      <c r="BB1083" s="3"/>
      <c r="BC1083" s="3"/>
      <c r="BD1083" s="3"/>
    </row>
    <row r="1084" spans="1:56" x14ac:dyDescent="0.25">
      <c r="A1084" s="62" t="s">
        <v>1744</v>
      </c>
      <c r="B1084" s="63"/>
      <c r="C1084" s="63"/>
      <c r="D1084" s="64"/>
      <c r="E1084" s="66"/>
      <c r="F1084" s="109" t="s">
        <v>9960</v>
      </c>
      <c r="G1084" s="63"/>
      <c r="H1084" s="67"/>
      <c r="I1084" s="68"/>
      <c r="J1084" s="68"/>
      <c r="K1084" s="67" t="s">
        <v>13361</v>
      </c>
      <c r="L1084" s="71"/>
      <c r="M1084" s="72">
        <v>5500.59228515625</v>
      </c>
      <c r="N1084" s="72">
        <v>5087.6826171875</v>
      </c>
      <c r="O1084" s="73"/>
      <c r="P1084" s="74"/>
      <c r="Q1084" s="74"/>
      <c r="R1084" s="98"/>
      <c r="S1084" s="48">
        <v>1</v>
      </c>
      <c r="T1084" s="48">
        <v>0</v>
      </c>
      <c r="U1084" s="98"/>
      <c r="V1084" s="50"/>
      <c r="W1084" s="50"/>
      <c r="X1084" s="50"/>
      <c r="Y1084" s="50"/>
      <c r="Z1084" s="49"/>
      <c r="AA1084" s="69">
        <v>1084</v>
      </c>
      <c r="AB10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84" s="70"/>
      <c r="AD1084" s="86">
        <v>768</v>
      </c>
      <c r="AE1084" s="86">
        <v>824</v>
      </c>
      <c r="AF1084" s="86">
        <v>8025</v>
      </c>
      <c r="AG1084" s="86">
        <v>17098</v>
      </c>
      <c r="AH1084" s="86"/>
      <c r="AI1084" s="86" t="s">
        <v>7741</v>
      </c>
      <c r="AJ1084" s="86" t="s">
        <v>8541</v>
      </c>
      <c r="AK1084" s="86"/>
      <c r="AL1084" s="86"/>
      <c r="AM1084" s="89">
        <v>42109.189675925925</v>
      </c>
      <c r="AN1084" s="86" t="s">
        <v>10559</v>
      </c>
      <c r="AO1084" s="93" t="s">
        <v>11641</v>
      </c>
      <c r="AP1084" s="86" t="s">
        <v>65</v>
      </c>
      <c r="AQ1084" s="48"/>
      <c r="AR1084" s="49"/>
      <c r="AS1084" s="48"/>
      <c r="AT1084" s="49"/>
      <c r="AU1084" s="48"/>
      <c r="AV1084" s="49"/>
      <c r="AW1084" s="48"/>
      <c r="AX1084" s="49"/>
      <c r="AY1084" s="48"/>
      <c r="AZ1084" s="2"/>
      <c r="BA1084" s="3"/>
      <c r="BB1084" s="3"/>
      <c r="BC1084" s="3"/>
      <c r="BD1084" s="3"/>
    </row>
    <row r="1085" spans="1:56" x14ac:dyDescent="0.25">
      <c r="A1085" s="62" t="s">
        <v>853</v>
      </c>
      <c r="B1085" s="63"/>
      <c r="C1085" s="63"/>
      <c r="D1085" s="64"/>
      <c r="E1085" s="66"/>
      <c r="F1085" s="109" t="s">
        <v>9961</v>
      </c>
      <c r="G1085" s="63"/>
      <c r="H1085" s="67"/>
      <c r="I1085" s="68"/>
      <c r="J1085" s="68"/>
      <c r="K1085" s="67" t="s">
        <v>13362</v>
      </c>
      <c r="L1085" s="71"/>
      <c r="M1085" s="72">
        <v>4661.83349609375</v>
      </c>
      <c r="N1085" s="72">
        <v>7269.20849609375</v>
      </c>
      <c r="O1085" s="73"/>
      <c r="P1085" s="74"/>
      <c r="Q1085" s="74"/>
      <c r="R1085" s="98"/>
      <c r="S1085" s="48">
        <v>0</v>
      </c>
      <c r="T1085" s="48">
        <v>2</v>
      </c>
      <c r="U1085" s="98"/>
      <c r="V1085" s="50"/>
      <c r="W1085" s="50"/>
      <c r="X1085" s="50"/>
      <c r="Y1085" s="50"/>
      <c r="Z1085" s="49"/>
      <c r="AA1085" s="69">
        <v>1085</v>
      </c>
      <c r="AB10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85" s="70"/>
      <c r="AD1085" s="86">
        <v>71</v>
      </c>
      <c r="AE1085" s="86">
        <v>9</v>
      </c>
      <c r="AF1085" s="86">
        <v>251</v>
      </c>
      <c r="AG1085" s="86">
        <v>149</v>
      </c>
      <c r="AH1085" s="86"/>
      <c r="AI1085" s="86"/>
      <c r="AJ1085" s="86"/>
      <c r="AK1085" s="86"/>
      <c r="AL1085" s="86"/>
      <c r="AM1085" s="89">
        <v>43738.412928240738</v>
      </c>
      <c r="AN1085" s="86" t="s">
        <v>10559</v>
      </c>
      <c r="AO1085" s="93" t="s">
        <v>11642</v>
      </c>
      <c r="AP1085" s="86" t="s">
        <v>66</v>
      </c>
      <c r="AQ1085" s="48">
        <v>0</v>
      </c>
      <c r="AR1085" s="49">
        <v>0</v>
      </c>
      <c r="AS1085" s="48">
        <v>0</v>
      </c>
      <c r="AT1085" s="49">
        <v>0</v>
      </c>
      <c r="AU1085" s="48">
        <v>0</v>
      </c>
      <c r="AV1085" s="49">
        <v>0</v>
      </c>
      <c r="AW1085" s="48">
        <v>42</v>
      </c>
      <c r="AX1085" s="49">
        <v>100</v>
      </c>
      <c r="AY1085" s="48">
        <v>42</v>
      </c>
      <c r="AZ1085" s="2"/>
      <c r="BA1085" s="3"/>
      <c r="BB1085" s="3"/>
      <c r="BC1085" s="3"/>
      <c r="BD1085" s="3"/>
    </row>
    <row r="1086" spans="1:56" x14ac:dyDescent="0.25">
      <c r="A1086" s="62" t="s">
        <v>854</v>
      </c>
      <c r="B1086" s="63"/>
      <c r="C1086" s="63"/>
      <c r="D1086" s="64"/>
      <c r="E1086" s="66"/>
      <c r="F1086" s="109" t="s">
        <v>9962</v>
      </c>
      <c r="G1086" s="63"/>
      <c r="H1086" s="67"/>
      <c r="I1086" s="68"/>
      <c r="J1086" s="68"/>
      <c r="K1086" s="67" t="s">
        <v>13363</v>
      </c>
      <c r="L1086" s="71"/>
      <c r="M1086" s="72">
        <v>4137.0068359375</v>
      </c>
      <c r="N1086" s="72">
        <v>7347.31640625</v>
      </c>
      <c r="O1086" s="73"/>
      <c r="P1086" s="74"/>
      <c r="Q1086" s="74"/>
      <c r="R1086" s="98"/>
      <c r="S1086" s="48">
        <v>0</v>
      </c>
      <c r="T1086" s="48">
        <v>1</v>
      </c>
      <c r="U1086" s="98"/>
      <c r="V1086" s="50"/>
      <c r="W1086" s="50"/>
      <c r="X1086" s="50"/>
      <c r="Y1086" s="50"/>
      <c r="Z1086" s="49"/>
      <c r="AA1086" s="69">
        <v>1086</v>
      </c>
      <c r="AB10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86" s="70"/>
      <c r="AD1086" s="86">
        <v>41</v>
      </c>
      <c r="AE1086" s="86">
        <v>11</v>
      </c>
      <c r="AF1086" s="86">
        <v>129</v>
      </c>
      <c r="AG1086" s="86">
        <v>105</v>
      </c>
      <c r="AH1086" s="86"/>
      <c r="AI1086" s="86" t="s">
        <v>7742</v>
      </c>
      <c r="AJ1086" s="86" t="s">
        <v>8542</v>
      </c>
      <c r="AK1086" s="86"/>
      <c r="AL1086" s="86"/>
      <c r="AM1086" s="89">
        <v>43818.722777777781</v>
      </c>
      <c r="AN1086" s="86" t="s">
        <v>10559</v>
      </c>
      <c r="AO1086" s="93" t="s">
        <v>11643</v>
      </c>
      <c r="AP1086" s="86" t="s">
        <v>66</v>
      </c>
      <c r="AQ1086" s="48">
        <v>0</v>
      </c>
      <c r="AR1086" s="49">
        <v>0</v>
      </c>
      <c r="AS1086" s="48">
        <v>0</v>
      </c>
      <c r="AT1086" s="49">
        <v>0</v>
      </c>
      <c r="AU1086" s="48">
        <v>0</v>
      </c>
      <c r="AV1086" s="49">
        <v>0</v>
      </c>
      <c r="AW1086" s="48">
        <v>22</v>
      </c>
      <c r="AX1086" s="49">
        <v>100</v>
      </c>
      <c r="AY1086" s="48">
        <v>22</v>
      </c>
      <c r="AZ1086" s="2"/>
      <c r="BA1086" s="3"/>
      <c r="BB1086" s="3"/>
      <c r="BC1086" s="3"/>
      <c r="BD1086" s="3"/>
    </row>
    <row r="1087" spans="1:56" x14ac:dyDescent="0.25">
      <c r="A1087" s="62" t="s">
        <v>855</v>
      </c>
      <c r="B1087" s="63"/>
      <c r="C1087" s="63"/>
      <c r="D1087" s="64"/>
      <c r="E1087" s="66"/>
      <c r="F1087" s="109" t="s">
        <v>9963</v>
      </c>
      <c r="G1087" s="63"/>
      <c r="H1087" s="67"/>
      <c r="I1087" s="68"/>
      <c r="J1087" s="68"/>
      <c r="K1087" s="67" t="s">
        <v>13364</v>
      </c>
      <c r="L1087" s="71"/>
      <c r="M1087" s="72">
        <v>3798.685546875</v>
      </c>
      <c r="N1087" s="72">
        <v>6268.3017578125</v>
      </c>
      <c r="O1087" s="73"/>
      <c r="P1087" s="74"/>
      <c r="Q1087" s="74"/>
      <c r="R1087" s="98"/>
      <c r="S1087" s="48">
        <v>0</v>
      </c>
      <c r="T1087" s="48">
        <v>1</v>
      </c>
      <c r="U1087" s="98"/>
      <c r="V1087" s="50"/>
      <c r="W1087" s="50"/>
      <c r="X1087" s="50"/>
      <c r="Y1087" s="50"/>
      <c r="Z1087" s="49"/>
      <c r="AA1087" s="69">
        <v>1087</v>
      </c>
      <c r="AB10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87" s="70"/>
      <c r="AD1087" s="86">
        <v>69</v>
      </c>
      <c r="AE1087" s="86">
        <v>23</v>
      </c>
      <c r="AF1087" s="86">
        <v>127</v>
      </c>
      <c r="AG1087" s="86">
        <v>201</v>
      </c>
      <c r="AH1087" s="86"/>
      <c r="AI1087" s="86"/>
      <c r="AJ1087" s="86"/>
      <c r="AK1087" s="86"/>
      <c r="AL1087" s="86"/>
      <c r="AM1087" s="89">
        <v>44030.601157407407</v>
      </c>
      <c r="AN1087" s="86" t="s">
        <v>10559</v>
      </c>
      <c r="AO1087" s="93" t="s">
        <v>11644</v>
      </c>
      <c r="AP1087" s="86" t="s">
        <v>66</v>
      </c>
      <c r="AQ1087" s="48">
        <v>0</v>
      </c>
      <c r="AR1087" s="49">
        <v>0</v>
      </c>
      <c r="AS1087" s="48">
        <v>0</v>
      </c>
      <c r="AT1087" s="49">
        <v>0</v>
      </c>
      <c r="AU1087" s="48">
        <v>0</v>
      </c>
      <c r="AV1087" s="49">
        <v>0</v>
      </c>
      <c r="AW1087" s="48">
        <v>46</v>
      </c>
      <c r="AX1087" s="49">
        <v>100</v>
      </c>
      <c r="AY1087" s="48">
        <v>46</v>
      </c>
      <c r="AZ1087" s="2"/>
      <c r="BA1087" s="3"/>
      <c r="BB1087" s="3"/>
      <c r="BC1087" s="3"/>
      <c r="BD1087" s="3"/>
    </row>
    <row r="1088" spans="1:56" x14ac:dyDescent="0.25">
      <c r="A1088" s="62" t="s">
        <v>856</v>
      </c>
      <c r="B1088" s="63"/>
      <c r="C1088" s="63"/>
      <c r="D1088" s="64"/>
      <c r="E1088" s="66"/>
      <c r="F1088" s="109" t="s">
        <v>9964</v>
      </c>
      <c r="G1088" s="63"/>
      <c r="H1088" s="67"/>
      <c r="I1088" s="68"/>
      <c r="J1088" s="68"/>
      <c r="K1088" s="67" t="s">
        <v>13365</v>
      </c>
      <c r="L1088" s="71"/>
      <c r="M1088" s="72">
        <v>5369.32958984375</v>
      </c>
      <c r="N1088" s="72">
        <v>4604.63818359375</v>
      </c>
      <c r="O1088" s="73"/>
      <c r="P1088" s="74"/>
      <c r="Q1088" s="74"/>
      <c r="R1088" s="98"/>
      <c r="S1088" s="48">
        <v>0</v>
      </c>
      <c r="T1088" s="48">
        <v>2</v>
      </c>
      <c r="U1088" s="98"/>
      <c r="V1088" s="50"/>
      <c r="W1088" s="50"/>
      <c r="X1088" s="50"/>
      <c r="Y1088" s="50"/>
      <c r="Z1088" s="49"/>
      <c r="AA1088" s="69">
        <v>1088</v>
      </c>
      <c r="AB10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88" s="70"/>
      <c r="AD1088" s="86">
        <v>41</v>
      </c>
      <c r="AE1088" s="86">
        <v>18</v>
      </c>
      <c r="AF1088" s="86">
        <v>2467</v>
      </c>
      <c r="AG1088" s="86">
        <v>1525</v>
      </c>
      <c r="AH1088" s="86"/>
      <c r="AI1088" s="86"/>
      <c r="AJ1088" s="86"/>
      <c r="AK1088" s="86"/>
      <c r="AL1088" s="86"/>
      <c r="AM1088" s="89">
        <v>44002.176041666666</v>
      </c>
      <c r="AN1088" s="86" t="s">
        <v>10559</v>
      </c>
      <c r="AO1088" s="93" t="s">
        <v>11645</v>
      </c>
      <c r="AP1088" s="86" t="s">
        <v>66</v>
      </c>
      <c r="AQ1088" s="48">
        <v>0</v>
      </c>
      <c r="AR1088" s="49">
        <v>0</v>
      </c>
      <c r="AS1088" s="48">
        <v>0</v>
      </c>
      <c r="AT1088" s="49">
        <v>0</v>
      </c>
      <c r="AU1088" s="48">
        <v>0</v>
      </c>
      <c r="AV1088" s="49">
        <v>0</v>
      </c>
      <c r="AW1088" s="48">
        <v>34</v>
      </c>
      <c r="AX1088" s="49">
        <v>100</v>
      </c>
      <c r="AY1088" s="48">
        <v>34</v>
      </c>
      <c r="AZ1088" s="2"/>
      <c r="BA1088" s="3"/>
      <c r="BB1088" s="3"/>
      <c r="BC1088" s="3"/>
      <c r="BD1088" s="3"/>
    </row>
    <row r="1089" spans="1:56" x14ac:dyDescent="0.25">
      <c r="A1089" s="62" t="s">
        <v>857</v>
      </c>
      <c r="B1089" s="63"/>
      <c r="C1089" s="63"/>
      <c r="D1089" s="64"/>
      <c r="E1089" s="66"/>
      <c r="F1089" s="109" t="s">
        <v>9965</v>
      </c>
      <c r="G1089" s="63"/>
      <c r="H1089" s="67"/>
      <c r="I1089" s="68"/>
      <c r="J1089" s="68"/>
      <c r="K1089" s="67" t="s">
        <v>13366</v>
      </c>
      <c r="L1089" s="71"/>
      <c r="M1089" s="72">
        <v>5926.1611328125</v>
      </c>
      <c r="N1089" s="72">
        <v>5000.390625</v>
      </c>
      <c r="O1089" s="73"/>
      <c r="P1089" s="74"/>
      <c r="Q1089" s="74"/>
      <c r="R1089" s="98"/>
      <c r="S1089" s="48">
        <v>0</v>
      </c>
      <c r="T1089" s="48">
        <v>1</v>
      </c>
      <c r="U1089" s="98"/>
      <c r="V1089" s="50"/>
      <c r="W1089" s="50"/>
      <c r="X1089" s="50"/>
      <c r="Y1089" s="50"/>
      <c r="Z1089" s="49"/>
      <c r="AA1089" s="69">
        <v>1089</v>
      </c>
      <c r="AB10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89" s="70"/>
      <c r="AD1089" s="86">
        <v>113</v>
      </c>
      <c r="AE1089" s="86">
        <v>502</v>
      </c>
      <c r="AF1089" s="86">
        <v>1296</v>
      </c>
      <c r="AG1089" s="86">
        <v>452</v>
      </c>
      <c r="AH1089" s="86"/>
      <c r="AI1089" s="86" t="s">
        <v>7743</v>
      </c>
      <c r="AJ1089" s="86" t="s">
        <v>8202</v>
      </c>
      <c r="AK1089" s="86"/>
      <c r="AL1089" s="86"/>
      <c r="AM1089" s="89">
        <v>44007.773761574077</v>
      </c>
      <c r="AN1089" s="86" t="s">
        <v>10559</v>
      </c>
      <c r="AO1089" s="93" t="s">
        <v>11646</v>
      </c>
      <c r="AP1089" s="86" t="s">
        <v>66</v>
      </c>
      <c r="AQ1089" s="48">
        <v>0</v>
      </c>
      <c r="AR1089" s="49">
        <v>0</v>
      </c>
      <c r="AS1089" s="48">
        <v>0</v>
      </c>
      <c r="AT1089" s="49">
        <v>0</v>
      </c>
      <c r="AU1089" s="48">
        <v>0</v>
      </c>
      <c r="AV1089" s="49">
        <v>0</v>
      </c>
      <c r="AW1089" s="48">
        <v>21</v>
      </c>
      <c r="AX1089" s="49">
        <v>100</v>
      </c>
      <c r="AY1089" s="48">
        <v>21</v>
      </c>
      <c r="AZ1089" s="2"/>
      <c r="BA1089" s="3"/>
      <c r="BB1089" s="3"/>
      <c r="BC1089" s="3"/>
      <c r="BD1089" s="3"/>
    </row>
    <row r="1090" spans="1:56" x14ac:dyDescent="0.25">
      <c r="A1090" s="62" t="s">
        <v>858</v>
      </c>
      <c r="B1090" s="63"/>
      <c r="C1090" s="63"/>
      <c r="D1090" s="64"/>
      <c r="E1090" s="66"/>
      <c r="F1090" s="109" t="s">
        <v>9966</v>
      </c>
      <c r="G1090" s="63"/>
      <c r="H1090" s="67"/>
      <c r="I1090" s="68"/>
      <c r="J1090" s="68"/>
      <c r="K1090" s="67" t="s">
        <v>13367</v>
      </c>
      <c r="L1090" s="71"/>
      <c r="M1090" s="72">
        <v>3612.996826171875</v>
      </c>
      <c r="N1090" s="72">
        <v>3706.661865234375</v>
      </c>
      <c r="O1090" s="73"/>
      <c r="P1090" s="74"/>
      <c r="Q1090" s="74"/>
      <c r="R1090" s="98"/>
      <c r="S1090" s="48">
        <v>0</v>
      </c>
      <c r="T1090" s="48">
        <v>1</v>
      </c>
      <c r="U1090" s="98"/>
      <c r="V1090" s="50"/>
      <c r="W1090" s="50"/>
      <c r="X1090" s="50"/>
      <c r="Y1090" s="50"/>
      <c r="Z1090" s="49"/>
      <c r="AA1090" s="69">
        <v>1090</v>
      </c>
      <c r="AB10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90" s="70"/>
      <c r="AD1090" s="86">
        <v>150</v>
      </c>
      <c r="AE1090" s="86">
        <v>41</v>
      </c>
      <c r="AF1090" s="86">
        <v>649</v>
      </c>
      <c r="AG1090" s="86">
        <v>986</v>
      </c>
      <c r="AH1090" s="86"/>
      <c r="AI1090" s="86"/>
      <c r="AJ1090" s="86"/>
      <c r="AK1090" s="86"/>
      <c r="AL1090" s="86"/>
      <c r="AM1090" s="89">
        <v>43911.395254629628</v>
      </c>
      <c r="AN1090" s="86" t="s">
        <v>10559</v>
      </c>
      <c r="AO1090" s="93" t="s">
        <v>11647</v>
      </c>
      <c r="AP1090" s="86" t="s">
        <v>66</v>
      </c>
      <c r="AQ1090" s="48">
        <v>0</v>
      </c>
      <c r="AR1090" s="49">
        <v>0</v>
      </c>
      <c r="AS1090" s="48">
        <v>0</v>
      </c>
      <c r="AT1090" s="49">
        <v>0</v>
      </c>
      <c r="AU1090" s="48">
        <v>0</v>
      </c>
      <c r="AV1090" s="49">
        <v>0</v>
      </c>
      <c r="AW1090" s="48">
        <v>48</v>
      </c>
      <c r="AX1090" s="49">
        <v>100</v>
      </c>
      <c r="AY1090" s="48">
        <v>48</v>
      </c>
      <c r="AZ1090" s="2"/>
      <c r="BA1090" s="3"/>
      <c r="BB1090" s="3"/>
      <c r="BC1090" s="3"/>
      <c r="BD1090" s="3"/>
    </row>
    <row r="1091" spans="1:56" x14ac:dyDescent="0.25">
      <c r="A1091" s="62" t="s">
        <v>859</v>
      </c>
      <c r="B1091" s="63"/>
      <c r="C1091" s="63"/>
      <c r="D1091" s="64"/>
      <c r="E1091" s="66"/>
      <c r="F1091" s="109" t="s">
        <v>9967</v>
      </c>
      <c r="G1091" s="63"/>
      <c r="H1091" s="67"/>
      <c r="I1091" s="68"/>
      <c r="J1091" s="68"/>
      <c r="K1091" s="67" t="s">
        <v>13368</v>
      </c>
      <c r="L1091" s="71"/>
      <c r="M1091" s="72">
        <v>5147.65625</v>
      </c>
      <c r="N1091" s="72">
        <v>5135.22216796875</v>
      </c>
      <c r="O1091" s="73"/>
      <c r="P1091" s="74"/>
      <c r="Q1091" s="74"/>
      <c r="R1091" s="98"/>
      <c r="S1091" s="48">
        <v>0</v>
      </c>
      <c r="T1091" s="48">
        <v>1</v>
      </c>
      <c r="U1091" s="98"/>
      <c r="V1091" s="50"/>
      <c r="W1091" s="50"/>
      <c r="X1091" s="50"/>
      <c r="Y1091" s="50"/>
      <c r="Z1091" s="49"/>
      <c r="AA1091" s="69">
        <v>1091</v>
      </c>
      <c r="AB10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91" s="70"/>
      <c r="AD1091" s="86">
        <v>668</v>
      </c>
      <c r="AE1091" s="86">
        <v>175</v>
      </c>
      <c r="AF1091" s="86">
        <v>7906</v>
      </c>
      <c r="AG1091" s="86">
        <v>7054</v>
      </c>
      <c r="AH1091" s="86"/>
      <c r="AI1091" s="86"/>
      <c r="AJ1091" s="86"/>
      <c r="AK1091" s="86"/>
      <c r="AL1091" s="86"/>
      <c r="AM1091" s="89">
        <v>41105.519629629627</v>
      </c>
      <c r="AN1091" s="86" t="s">
        <v>10559</v>
      </c>
      <c r="AO1091" s="93" t="s">
        <v>11648</v>
      </c>
      <c r="AP1091" s="86" t="s">
        <v>66</v>
      </c>
      <c r="AQ1091" s="48">
        <v>0</v>
      </c>
      <c r="AR1091" s="49">
        <v>0</v>
      </c>
      <c r="AS1091" s="48">
        <v>0</v>
      </c>
      <c r="AT1091" s="49">
        <v>0</v>
      </c>
      <c r="AU1091" s="48">
        <v>0</v>
      </c>
      <c r="AV1091" s="49">
        <v>0</v>
      </c>
      <c r="AW1091" s="48">
        <v>29</v>
      </c>
      <c r="AX1091" s="49">
        <v>100</v>
      </c>
      <c r="AY1091" s="48">
        <v>29</v>
      </c>
      <c r="AZ1091" s="2"/>
      <c r="BA1091" s="3"/>
      <c r="BB1091" s="3"/>
      <c r="BC1091" s="3"/>
      <c r="BD1091" s="3"/>
    </row>
    <row r="1092" spans="1:56" x14ac:dyDescent="0.25">
      <c r="A1092" s="62" t="s">
        <v>860</v>
      </c>
      <c r="B1092" s="63"/>
      <c r="C1092" s="63"/>
      <c r="D1092" s="64"/>
      <c r="E1092" s="66"/>
      <c r="F1092" s="109" t="s">
        <v>9968</v>
      </c>
      <c r="G1092" s="63"/>
      <c r="H1092" s="67"/>
      <c r="I1092" s="68"/>
      <c r="J1092" s="68"/>
      <c r="K1092" s="67" t="s">
        <v>13369</v>
      </c>
      <c r="L1092" s="71"/>
      <c r="M1092" s="72">
        <v>4666.3662109375</v>
      </c>
      <c r="N1092" s="72">
        <v>5514.85498046875</v>
      </c>
      <c r="O1092" s="73"/>
      <c r="P1092" s="74"/>
      <c r="Q1092" s="74"/>
      <c r="R1092" s="98"/>
      <c r="S1092" s="48">
        <v>0</v>
      </c>
      <c r="T1092" s="48">
        <v>5</v>
      </c>
      <c r="U1092" s="98"/>
      <c r="V1092" s="50"/>
      <c r="W1092" s="50"/>
      <c r="X1092" s="50"/>
      <c r="Y1092" s="50"/>
      <c r="Z1092" s="49"/>
      <c r="AA1092" s="69">
        <v>1092</v>
      </c>
      <c r="AB10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92" s="70"/>
      <c r="AD1092" s="86">
        <v>230</v>
      </c>
      <c r="AE1092" s="86">
        <v>121</v>
      </c>
      <c r="AF1092" s="86">
        <v>6640</v>
      </c>
      <c r="AG1092" s="86">
        <v>24333</v>
      </c>
      <c r="AH1092" s="86"/>
      <c r="AI1092" s="86" t="s">
        <v>7744</v>
      </c>
      <c r="AJ1092" s="86" t="s">
        <v>8231</v>
      </c>
      <c r="AK1092" s="86"/>
      <c r="AL1092" s="86"/>
      <c r="AM1092" s="89">
        <v>43750.830370370371</v>
      </c>
      <c r="AN1092" s="86" t="s">
        <v>10559</v>
      </c>
      <c r="AO1092" s="93" t="s">
        <v>11649</v>
      </c>
      <c r="AP1092" s="86" t="s">
        <v>66</v>
      </c>
      <c r="AQ1092" s="48">
        <v>0</v>
      </c>
      <c r="AR1092" s="49">
        <v>0</v>
      </c>
      <c r="AS1092" s="48">
        <v>0</v>
      </c>
      <c r="AT1092" s="49">
        <v>0</v>
      </c>
      <c r="AU1092" s="48">
        <v>0</v>
      </c>
      <c r="AV1092" s="49">
        <v>0</v>
      </c>
      <c r="AW1092" s="48">
        <v>62</v>
      </c>
      <c r="AX1092" s="49">
        <v>100</v>
      </c>
      <c r="AY1092" s="48">
        <v>62</v>
      </c>
      <c r="AZ1092" s="2"/>
      <c r="BA1092" s="3"/>
      <c r="BB1092" s="3"/>
      <c r="BC1092" s="3"/>
      <c r="BD1092" s="3"/>
    </row>
    <row r="1093" spans="1:56" x14ac:dyDescent="0.25">
      <c r="A1093" s="62" t="s">
        <v>861</v>
      </c>
      <c r="B1093" s="63"/>
      <c r="C1093" s="63"/>
      <c r="D1093" s="64"/>
      <c r="E1093" s="66"/>
      <c r="F1093" s="109" t="s">
        <v>9969</v>
      </c>
      <c r="G1093" s="63"/>
      <c r="H1093" s="67"/>
      <c r="I1093" s="68"/>
      <c r="J1093" s="68"/>
      <c r="K1093" s="67" t="s">
        <v>13370</v>
      </c>
      <c r="L1093" s="71"/>
      <c r="M1093" s="72">
        <v>5203.46435546875</v>
      </c>
      <c r="N1093" s="72">
        <v>5715.337890625</v>
      </c>
      <c r="O1093" s="73"/>
      <c r="P1093" s="74"/>
      <c r="Q1093" s="74"/>
      <c r="R1093" s="98"/>
      <c r="S1093" s="48">
        <v>0</v>
      </c>
      <c r="T1093" s="48">
        <v>1</v>
      </c>
      <c r="U1093" s="98"/>
      <c r="V1093" s="50"/>
      <c r="W1093" s="50"/>
      <c r="X1093" s="50"/>
      <c r="Y1093" s="50"/>
      <c r="Z1093" s="49"/>
      <c r="AA1093" s="69">
        <v>1093</v>
      </c>
      <c r="AB10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93" s="70"/>
      <c r="AD1093" s="86">
        <v>22</v>
      </c>
      <c r="AE1093" s="86">
        <v>8</v>
      </c>
      <c r="AF1093" s="86">
        <v>67</v>
      </c>
      <c r="AG1093" s="86">
        <v>235</v>
      </c>
      <c r="AH1093" s="86"/>
      <c r="AI1093" s="86" t="s">
        <v>7745</v>
      </c>
      <c r="AJ1093" s="86"/>
      <c r="AK1093" s="86"/>
      <c r="AL1093" s="86"/>
      <c r="AM1093" s="89">
        <v>43077.183564814812</v>
      </c>
      <c r="AN1093" s="86" t="s">
        <v>10559</v>
      </c>
      <c r="AO1093" s="93" t="s">
        <v>11650</v>
      </c>
      <c r="AP1093" s="86" t="s">
        <v>66</v>
      </c>
      <c r="AQ1093" s="48">
        <v>0</v>
      </c>
      <c r="AR1093" s="49">
        <v>0</v>
      </c>
      <c r="AS1093" s="48">
        <v>0</v>
      </c>
      <c r="AT1093" s="49">
        <v>0</v>
      </c>
      <c r="AU1093" s="48">
        <v>0</v>
      </c>
      <c r="AV1093" s="49">
        <v>0</v>
      </c>
      <c r="AW1093" s="48">
        <v>44</v>
      </c>
      <c r="AX1093" s="49">
        <v>100</v>
      </c>
      <c r="AY1093" s="48">
        <v>44</v>
      </c>
      <c r="AZ1093" s="2"/>
      <c r="BA1093" s="3"/>
      <c r="BB1093" s="3"/>
      <c r="BC1093" s="3"/>
      <c r="BD1093" s="3"/>
    </row>
    <row r="1094" spans="1:56" x14ac:dyDescent="0.25">
      <c r="A1094" s="62" t="s">
        <v>862</v>
      </c>
      <c r="B1094" s="63"/>
      <c r="C1094" s="63"/>
      <c r="D1094" s="64"/>
      <c r="E1094" s="66"/>
      <c r="F1094" s="109" t="s">
        <v>9970</v>
      </c>
      <c r="G1094" s="63"/>
      <c r="H1094" s="67"/>
      <c r="I1094" s="68"/>
      <c r="J1094" s="68"/>
      <c r="K1094" s="67" t="s">
        <v>13371</v>
      </c>
      <c r="L1094" s="71"/>
      <c r="M1094" s="72">
        <v>5915.51318359375</v>
      </c>
      <c r="N1094" s="72">
        <v>4461.98779296875</v>
      </c>
      <c r="O1094" s="73"/>
      <c r="P1094" s="74"/>
      <c r="Q1094" s="74"/>
      <c r="R1094" s="98"/>
      <c r="S1094" s="48">
        <v>0</v>
      </c>
      <c r="T1094" s="48">
        <v>1</v>
      </c>
      <c r="U1094" s="98"/>
      <c r="V1094" s="50"/>
      <c r="W1094" s="50"/>
      <c r="X1094" s="50"/>
      <c r="Y1094" s="50"/>
      <c r="Z1094" s="49"/>
      <c r="AA1094" s="69">
        <v>1094</v>
      </c>
      <c r="AB10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94" s="70"/>
      <c r="AD1094" s="86">
        <v>1377</v>
      </c>
      <c r="AE1094" s="86">
        <v>565</v>
      </c>
      <c r="AF1094" s="86">
        <v>16880</v>
      </c>
      <c r="AG1094" s="86">
        <v>21182</v>
      </c>
      <c r="AH1094" s="86"/>
      <c r="AI1094" s="86" t="s">
        <v>7746</v>
      </c>
      <c r="AJ1094" s="86" t="s">
        <v>8426</v>
      </c>
      <c r="AK1094" s="86"/>
      <c r="AL1094" s="86"/>
      <c r="AM1094" s="89">
        <v>43759.436203703706</v>
      </c>
      <c r="AN1094" s="86" t="s">
        <v>10559</v>
      </c>
      <c r="AO1094" s="93" t="s">
        <v>11651</v>
      </c>
      <c r="AP1094" s="86" t="s">
        <v>66</v>
      </c>
      <c r="AQ1094" s="48">
        <v>0</v>
      </c>
      <c r="AR1094" s="49">
        <v>0</v>
      </c>
      <c r="AS1094" s="48">
        <v>0</v>
      </c>
      <c r="AT1094" s="49">
        <v>0</v>
      </c>
      <c r="AU1094" s="48">
        <v>0</v>
      </c>
      <c r="AV1094" s="49">
        <v>0</v>
      </c>
      <c r="AW1094" s="48">
        <v>23</v>
      </c>
      <c r="AX1094" s="49">
        <v>100</v>
      </c>
      <c r="AY1094" s="48">
        <v>23</v>
      </c>
      <c r="AZ1094" s="2"/>
      <c r="BA1094" s="3"/>
      <c r="BB1094" s="3"/>
      <c r="BC1094" s="3"/>
      <c r="BD1094" s="3"/>
    </row>
    <row r="1095" spans="1:56" x14ac:dyDescent="0.25">
      <c r="A1095" s="62" t="s">
        <v>863</v>
      </c>
      <c r="B1095" s="63"/>
      <c r="C1095" s="63"/>
      <c r="D1095" s="64"/>
      <c r="E1095" s="66"/>
      <c r="F1095" s="109" t="s">
        <v>9971</v>
      </c>
      <c r="G1095" s="63"/>
      <c r="H1095" s="67"/>
      <c r="I1095" s="68"/>
      <c r="J1095" s="68"/>
      <c r="K1095" s="67" t="s">
        <v>13372</v>
      </c>
      <c r="L1095" s="71"/>
      <c r="M1095" s="72">
        <v>5537.14794921875</v>
      </c>
      <c r="N1095" s="72">
        <v>4965.0517578125</v>
      </c>
      <c r="O1095" s="73"/>
      <c r="P1095" s="74"/>
      <c r="Q1095" s="74"/>
      <c r="R1095" s="98"/>
      <c r="S1095" s="48">
        <v>0</v>
      </c>
      <c r="T1095" s="48">
        <v>1</v>
      </c>
      <c r="U1095" s="98"/>
      <c r="V1095" s="50"/>
      <c r="W1095" s="50"/>
      <c r="X1095" s="50"/>
      <c r="Y1095" s="50"/>
      <c r="Z1095" s="49"/>
      <c r="AA1095" s="69">
        <v>1095</v>
      </c>
      <c r="AB10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95" s="70"/>
      <c r="AD1095" s="86">
        <v>16</v>
      </c>
      <c r="AE1095" s="86">
        <v>23</v>
      </c>
      <c r="AF1095" s="86">
        <v>1087</v>
      </c>
      <c r="AG1095" s="86">
        <v>628</v>
      </c>
      <c r="AH1095" s="86"/>
      <c r="AI1095" s="86" t="s">
        <v>7747</v>
      </c>
      <c r="AJ1095" s="86"/>
      <c r="AK1095" s="86"/>
      <c r="AL1095" s="86"/>
      <c r="AM1095" s="89">
        <v>41639.249780092592</v>
      </c>
      <c r="AN1095" s="86" t="s">
        <v>10559</v>
      </c>
      <c r="AO1095" s="93" t="s">
        <v>11652</v>
      </c>
      <c r="AP1095" s="86" t="s">
        <v>66</v>
      </c>
      <c r="AQ1095" s="48">
        <v>0</v>
      </c>
      <c r="AR1095" s="49">
        <v>0</v>
      </c>
      <c r="AS1095" s="48">
        <v>0</v>
      </c>
      <c r="AT1095" s="49">
        <v>0</v>
      </c>
      <c r="AU1095" s="48">
        <v>0</v>
      </c>
      <c r="AV1095" s="49">
        <v>0</v>
      </c>
      <c r="AW1095" s="48">
        <v>98</v>
      </c>
      <c r="AX1095" s="49">
        <v>100</v>
      </c>
      <c r="AY1095" s="48">
        <v>98</v>
      </c>
      <c r="AZ1095" s="2"/>
      <c r="BA1095" s="3"/>
      <c r="BB1095" s="3"/>
      <c r="BC1095" s="3"/>
      <c r="BD1095" s="3"/>
    </row>
    <row r="1096" spans="1:56" x14ac:dyDescent="0.25">
      <c r="A1096" s="62" t="s">
        <v>1745</v>
      </c>
      <c r="B1096" s="63"/>
      <c r="C1096" s="63"/>
      <c r="D1096" s="64"/>
      <c r="E1096" s="66"/>
      <c r="F1096" s="109" t="s">
        <v>9972</v>
      </c>
      <c r="G1096" s="63"/>
      <c r="H1096" s="67"/>
      <c r="I1096" s="68"/>
      <c r="J1096" s="68"/>
      <c r="K1096" s="67" t="s">
        <v>13373</v>
      </c>
      <c r="L1096" s="71"/>
      <c r="M1096" s="72">
        <v>5525.1689453125</v>
      </c>
      <c r="N1096" s="72">
        <v>4957.88037109375</v>
      </c>
      <c r="O1096" s="73"/>
      <c r="P1096" s="74"/>
      <c r="Q1096" s="74"/>
      <c r="R1096" s="98"/>
      <c r="S1096" s="48">
        <v>1</v>
      </c>
      <c r="T1096" s="48">
        <v>0</v>
      </c>
      <c r="U1096" s="98"/>
      <c r="V1096" s="50"/>
      <c r="W1096" s="50"/>
      <c r="X1096" s="50"/>
      <c r="Y1096" s="50"/>
      <c r="Z1096" s="49"/>
      <c r="AA1096" s="69">
        <v>1096</v>
      </c>
      <c r="AB10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96" s="70"/>
      <c r="AD1096" s="86">
        <v>57</v>
      </c>
      <c r="AE1096" s="86">
        <v>595</v>
      </c>
      <c r="AF1096" s="86">
        <v>52</v>
      </c>
      <c r="AG1096" s="86">
        <v>191</v>
      </c>
      <c r="AH1096" s="86"/>
      <c r="AI1096" s="86" t="s">
        <v>7748</v>
      </c>
      <c r="AJ1096" s="86" t="s">
        <v>8211</v>
      </c>
      <c r="AK1096" s="93" t="s">
        <v>8858</v>
      </c>
      <c r="AL1096" s="86"/>
      <c r="AM1096" s="89">
        <v>42711.300254629627</v>
      </c>
      <c r="AN1096" s="86" t="s">
        <v>10559</v>
      </c>
      <c r="AO1096" s="93" t="s">
        <v>11653</v>
      </c>
      <c r="AP1096" s="86" t="s">
        <v>65</v>
      </c>
      <c r="AQ1096" s="48"/>
      <c r="AR1096" s="49"/>
      <c r="AS1096" s="48"/>
      <c r="AT1096" s="49"/>
      <c r="AU1096" s="48"/>
      <c r="AV1096" s="49"/>
      <c r="AW1096" s="48"/>
      <c r="AX1096" s="49"/>
      <c r="AY1096" s="48"/>
      <c r="AZ1096" s="2"/>
      <c r="BA1096" s="3"/>
      <c r="BB1096" s="3"/>
      <c r="BC1096" s="3"/>
      <c r="BD1096" s="3"/>
    </row>
    <row r="1097" spans="1:56" x14ac:dyDescent="0.25">
      <c r="A1097" s="62" t="s">
        <v>864</v>
      </c>
      <c r="B1097" s="63"/>
      <c r="C1097" s="63"/>
      <c r="D1097" s="64"/>
      <c r="E1097" s="66"/>
      <c r="F1097" s="109" t="s">
        <v>9973</v>
      </c>
      <c r="G1097" s="63"/>
      <c r="H1097" s="67"/>
      <c r="I1097" s="68"/>
      <c r="J1097" s="68"/>
      <c r="K1097" s="67" t="s">
        <v>13374</v>
      </c>
      <c r="L1097" s="71"/>
      <c r="M1097" s="72">
        <v>5534.20263671875</v>
      </c>
      <c r="N1097" s="72">
        <v>5013.9931640625</v>
      </c>
      <c r="O1097" s="73"/>
      <c r="P1097" s="74"/>
      <c r="Q1097" s="74"/>
      <c r="R1097" s="98"/>
      <c r="S1097" s="48">
        <v>0</v>
      </c>
      <c r="T1097" s="48">
        <v>1</v>
      </c>
      <c r="U1097" s="98"/>
      <c r="V1097" s="50"/>
      <c r="W1097" s="50"/>
      <c r="X1097" s="50"/>
      <c r="Y1097" s="50"/>
      <c r="Z1097" s="49"/>
      <c r="AA1097" s="69">
        <v>1097</v>
      </c>
      <c r="AB10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97" s="70"/>
      <c r="AD1097" s="86">
        <v>870</v>
      </c>
      <c r="AE1097" s="86">
        <v>1130</v>
      </c>
      <c r="AF1097" s="86">
        <v>8886</v>
      </c>
      <c r="AG1097" s="86">
        <v>10052</v>
      </c>
      <c r="AH1097" s="86"/>
      <c r="AI1097" s="86" t="s">
        <v>7749</v>
      </c>
      <c r="AJ1097" s="86" t="s">
        <v>8543</v>
      </c>
      <c r="AK1097" s="86"/>
      <c r="AL1097" s="86"/>
      <c r="AM1097" s="89">
        <v>41594.517002314817</v>
      </c>
      <c r="AN1097" s="86" t="s">
        <v>10559</v>
      </c>
      <c r="AO1097" s="93" t="s">
        <v>11654</v>
      </c>
      <c r="AP1097" s="86" t="s">
        <v>66</v>
      </c>
      <c r="AQ1097" s="48">
        <v>0</v>
      </c>
      <c r="AR1097" s="49">
        <v>0</v>
      </c>
      <c r="AS1097" s="48">
        <v>0</v>
      </c>
      <c r="AT1097" s="49">
        <v>0</v>
      </c>
      <c r="AU1097" s="48">
        <v>0</v>
      </c>
      <c r="AV1097" s="49">
        <v>0</v>
      </c>
      <c r="AW1097" s="48">
        <v>37</v>
      </c>
      <c r="AX1097" s="49">
        <v>100</v>
      </c>
      <c r="AY1097" s="48">
        <v>37</v>
      </c>
      <c r="AZ1097" s="2"/>
      <c r="BA1097" s="3"/>
      <c r="BB1097" s="3"/>
      <c r="BC1097" s="3"/>
      <c r="BD1097" s="3"/>
    </row>
    <row r="1098" spans="1:56" x14ac:dyDescent="0.25">
      <c r="A1098" s="62" t="s">
        <v>865</v>
      </c>
      <c r="B1098" s="63"/>
      <c r="C1098" s="63"/>
      <c r="D1098" s="64"/>
      <c r="E1098" s="66"/>
      <c r="F1098" s="109" t="s">
        <v>9974</v>
      </c>
      <c r="G1098" s="63"/>
      <c r="H1098" s="67"/>
      <c r="I1098" s="68"/>
      <c r="J1098" s="68"/>
      <c r="K1098" s="67" t="s">
        <v>13375</v>
      </c>
      <c r="L1098" s="71"/>
      <c r="M1098" s="72">
        <v>5256.53515625</v>
      </c>
      <c r="N1098" s="72">
        <v>4550.07763671875</v>
      </c>
      <c r="O1098" s="73"/>
      <c r="P1098" s="74"/>
      <c r="Q1098" s="74"/>
      <c r="R1098" s="98"/>
      <c r="S1098" s="48">
        <v>0</v>
      </c>
      <c r="T1098" s="48">
        <v>1</v>
      </c>
      <c r="U1098" s="98"/>
      <c r="V1098" s="50"/>
      <c r="W1098" s="50"/>
      <c r="X1098" s="50"/>
      <c r="Y1098" s="50"/>
      <c r="Z1098" s="49"/>
      <c r="AA1098" s="69">
        <v>1098</v>
      </c>
      <c r="AB10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98" s="70"/>
      <c r="AD1098" s="86">
        <v>754</v>
      </c>
      <c r="AE1098" s="86">
        <v>314</v>
      </c>
      <c r="AF1098" s="86">
        <v>3165</v>
      </c>
      <c r="AG1098" s="86">
        <v>13131</v>
      </c>
      <c r="AH1098" s="86"/>
      <c r="AI1098" s="86" t="s">
        <v>7750</v>
      </c>
      <c r="AJ1098" s="86" t="s">
        <v>8544</v>
      </c>
      <c r="AK1098" s="86"/>
      <c r="AL1098" s="86"/>
      <c r="AM1098" s="89">
        <v>42572.034918981481</v>
      </c>
      <c r="AN1098" s="86" t="s">
        <v>10559</v>
      </c>
      <c r="AO1098" s="93" t="s">
        <v>11655</v>
      </c>
      <c r="AP1098" s="86" t="s">
        <v>66</v>
      </c>
      <c r="AQ1098" s="48">
        <v>0</v>
      </c>
      <c r="AR1098" s="49">
        <v>0</v>
      </c>
      <c r="AS1098" s="48">
        <v>0</v>
      </c>
      <c r="AT1098" s="49">
        <v>0</v>
      </c>
      <c r="AU1098" s="48">
        <v>0</v>
      </c>
      <c r="AV1098" s="49">
        <v>0</v>
      </c>
      <c r="AW1098" s="48">
        <v>21</v>
      </c>
      <c r="AX1098" s="49">
        <v>100</v>
      </c>
      <c r="AY1098" s="48">
        <v>21</v>
      </c>
      <c r="AZ1098" s="2"/>
      <c r="BA1098" s="3"/>
      <c r="BB1098" s="3"/>
      <c r="BC1098" s="3"/>
      <c r="BD1098" s="3"/>
    </row>
    <row r="1099" spans="1:56" x14ac:dyDescent="0.25">
      <c r="A1099" s="62" t="s">
        <v>866</v>
      </c>
      <c r="B1099" s="63"/>
      <c r="C1099" s="63"/>
      <c r="D1099" s="64"/>
      <c r="E1099" s="66"/>
      <c r="F1099" s="109" t="s">
        <v>9975</v>
      </c>
      <c r="G1099" s="63"/>
      <c r="H1099" s="67"/>
      <c r="I1099" s="68"/>
      <c r="J1099" s="68"/>
      <c r="K1099" s="67" t="s">
        <v>13376</v>
      </c>
      <c r="L1099" s="71"/>
      <c r="M1099" s="72">
        <v>5218.958984375</v>
      </c>
      <c r="N1099" s="72">
        <v>4249.5126953125</v>
      </c>
      <c r="O1099" s="73"/>
      <c r="P1099" s="74"/>
      <c r="Q1099" s="74"/>
      <c r="R1099" s="98"/>
      <c r="S1099" s="48">
        <v>0</v>
      </c>
      <c r="T1099" s="48">
        <v>1</v>
      </c>
      <c r="U1099" s="98"/>
      <c r="V1099" s="50"/>
      <c r="W1099" s="50"/>
      <c r="X1099" s="50"/>
      <c r="Y1099" s="50"/>
      <c r="Z1099" s="49"/>
      <c r="AA1099" s="69">
        <v>1099</v>
      </c>
      <c r="AB10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099" s="70"/>
      <c r="AD1099" s="86">
        <v>99</v>
      </c>
      <c r="AE1099" s="86">
        <v>198</v>
      </c>
      <c r="AF1099" s="86">
        <v>15323</v>
      </c>
      <c r="AG1099" s="86">
        <v>921</v>
      </c>
      <c r="AH1099" s="86"/>
      <c r="AI1099" s="86" t="s">
        <v>7751</v>
      </c>
      <c r="AJ1099" s="86" t="s">
        <v>8231</v>
      </c>
      <c r="AK1099" s="86"/>
      <c r="AL1099" s="86"/>
      <c r="AM1099" s="89">
        <v>40358.602233796293</v>
      </c>
      <c r="AN1099" s="86" t="s">
        <v>10559</v>
      </c>
      <c r="AO1099" s="93" t="s">
        <v>11656</v>
      </c>
      <c r="AP1099" s="86" t="s">
        <v>66</v>
      </c>
      <c r="AQ1099" s="48">
        <v>0</v>
      </c>
      <c r="AR1099" s="49">
        <v>0</v>
      </c>
      <c r="AS1099" s="48">
        <v>0</v>
      </c>
      <c r="AT1099" s="49">
        <v>0</v>
      </c>
      <c r="AU1099" s="48">
        <v>0</v>
      </c>
      <c r="AV1099" s="49">
        <v>0</v>
      </c>
      <c r="AW1099" s="48">
        <v>44</v>
      </c>
      <c r="AX1099" s="49">
        <v>100</v>
      </c>
      <c r="AY1099" s="48">
        <v>44</v>
      </c>
      <c r="AZ1099" s="2"/>
      <c r="BA1099" s="3"/>
      <c r="BB1099" s="3"/>
      <c r="BC1099" s="3"/>
      <c r="BD1099" s="3"/>
    </row>
    <row r="1100" spans="1:56" x14ac:dyDescent="0.25">
      <c r="A1100" s="62" t="s">
        <v>867</v>
      </c>
      <c r="B1100" s="63"/>
      <c r="C1100" s="63"/>
      <c r="D1100" s="64"/>
      <c r="E1100" s="66"/>
      <c r="F1100" s="109" t="s">
        <v>9976</v>
      </c>
      <c r="G1100" s="63"/>
      <c r="H1100" s="67"/>
      <c r="I1100" s="68"/>
      <c r="J1100" s="68"/>
      <c r="K1100" s="67" t="s">
        <v>13377</v>
      </c>
      <c r="L1100" s="71"/>
      <c r="M1100" s="72">
        <v>5167.86083984375</v>
      </c>
      <c r="N1100" s="72">
        <v>4611.33544921875</v>
      </c>
      <c r="O1100" s="73"/>
      <c r="P1100" s="74"/>
      <c r="Q1100" s="74"/>
      <c r="R1100" s="98"/>
      <c r="S1100" s="48">
        <v>0</v>
      </c>
      <c r="T1100" s="48">
        <v>1</v>
      </c>
      <c r="U1100" s="98"/>
      <c r="V1100" s="50"/>
      <c r="W1100" s="50"/>
      <c r="X1100" s="50"/>
      <c r="Y1100" s="50"/>
      <c r="Z1100" s="49"/>
      <c r="AA1100" s="69">
        <v>1100</v>
      </c>
      <c r="AB11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00" s="70"/>
      <c r="AD1100" s="86">
        <v>552</v>
      </c>
      <c r="AE1100" s="86">
        <v>213</v>
      </c>
      <c r="AF1100" s="86">
        <v>6633</v>
      </c>
      <c r="AG1100" s="86">
        <v>8184</v>
      </c>
      <c r="AH1100" s="86"/>
      <c r="AI1100" s="86" t="s">
        <v>7752</v>
      </c>
      <c r="AJ1100" s="86" t="s">
        <v>8423</v>
      </c>
      <c r="AK1100" s="86"/>
      <c r="AL1100" s="86"/>
      <c r="AM1100" s="89">
        <v>42909.165324074071</v>
      </c>
      <c r="AN1100" s="86" t="s">
        <v>10559</v>
      </c>
      <c r="AO1100" s="93" t="s">
        <v>11657</v>
      </c>
      <c r="AP1100" s="86" t="s">
        <v>66</v>
      </c>
      <c r="AQ1100" s="48">
        <v>0</v>
      </c>
      <c r="AR1100" s="49">
        <v>0</v>
      </c>
      <c r="AS1100" s="48">
        <v>0</v>
      </c>
      <c r="AT1100" s="49">
        <v>0</v>
      </c>
      <c r="AU1100" s="48">
        <v>0</v>
      </c>
      <c r="AV1100" s="49">
        <v>0</v>
      </c>
      <c r="AW1100" s="48">
        <v>44</v>
      </c>
      <c r="AX1100" s="49">
        <v>100</v>
      </c>
      <c r="AY1100" s="48">
        <v>44</v>
      </c>
      <c r="AZ1100" s="2"/>
      <c r="BA1100" s="3"/>
      <c r="BB1100" s="3"/>
      <c r="BC1100" s="3"/>
      <c r="BD1100" s="3"/>
    </row>
    <row r="1101" spans="1:56" x14ac:dyDescent="0.25">
      <c r="A1101" s="62" t="s">
        <v>868</v>
      </c>
      <c r="B1101" s="63"/>
      <c r="C1101" s="63"/>
      <c r="D1101" s="64"/>
      <c r="E1101" s="66"/>
      <c r="F1101" s="109" t="s">
        <v>9977</v>
      </c>
      <c r="G1101" s="63"/>
      <c r="H1101" s="67"/>
      <c r="I1101" s="68"/>
      <c r="J1101" s="68"/>
      <c r="K1101" s="67" t="s">
        <v>13378</v>
      </c>
      <c r="L1101" s="71"/>
      <c r="M1101" s="72">
        <v>6033.0146484375</v>
      </c>
      <c r="N1101" s="72">
        <v>4976.291015625</v>
      </c>
      <c r="O1101" s="73"/>
      <c r="P1101" s="74"/>
      <c r="Q1101" s="74"/>
      <c r="R1101" s="98"/>
      <c r="S1101" s="48">
        <v>0</v>
      </c>
      <c r="T1101" s="48">
        <v>1</v>
      </c>
      <c r="U1101" s="98"/>
      <c r="V1101" s="50"/>
      <c r="W1101" s="50"/>
      <c r="X1101" s="50"/>
      <c r="Y1101" s="50"/>
      <c r="Z1101" s="49"/>
      <c r="AA1101" s="69">
        <v>1101</v>
      </c>
      <c r="AB11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01" s="70"/>
      <c r="AD1101" s="86">
        <v>8</v>
      </c>
      <c r="AE1101" s="86">
        <v>49</v>
      </c>
      <c r="AF1101" s="86">
        <v>2453</v>
      </c>
      <c r="AG1101" s="86">
        <v>3048</v>
      </c>
      <c r="AH1101" s="86"/>
      <c r="AI1101" s="86" t="s">
        <v>7753</v>
      </c>
      <c r="AJ1101" s="86" t="s">
        <v>8205</v>
      </c>
      <c r="AK1101" s="86"/>
      <c r="AL1101" s="86"/>
      <c r="AM1101" s="89">
        <v>44062.432766203703</v>
      </c>
      <c r="AN1101" s="86" t="s">
        <v>10559</v>
      </c>
      <c r="AO1101" s="93" t="s">
        <v>11658</v>
      </c>
      <c r="AP1101" s="86" t="s">
        <v>66</v>
      </c>
      <c r="AQ1101" s="48">
        <v>0</v>
      </c>
      <c r="AR1101" s="49">
        <v>0</v>
      </c>
      <c r="AS1101" s="48">
        <v>0</v>
      </c>
      <c r="AT1101" s="49">
        <v>0</v>
      </c>
      <c r="AU1101" s="48">
        <v>0</v>
      </c>
      <c r="AV1101" s="49">
        <v>0</v>
      </c>
      <c r="AW1101" s="48">
        <v>21</v>
      </c>
      <c r="AX1101" s="49">
        <v>100</v>
      </c>
      <c r="AY1101" s="48">
        <v>21</v>
      </c>
      <c r="AZ1101" s="2"/>
      <c r="BA1101" s="3"/>
      <c r="BB1101" s="3"/>
      <c r="BC1101" s="3"/>
      <c r="BD1101" s="3"/>
    </row>
    <row r="1102" spans="1:56" x14ac:dyDescent="0.25">
      <c r="A1102" s="62" t="s">
        <v>869</v>
      </c>
      <c r="B1102" s="63"/>
      <c r="C1102" s="63"/>
      <c r="D1102" s="64"/>
      <c r="E1102" s="66"/>
      <c r="F1102" s="109" t="s">
        <v>9978</v>
      </c>
      <c r="G1102" s="63"/>
      <c r="H1102" s="67"/>
      <c r="I1102" s="68"/>
      <c r="J1102" s="68"/>
      <c r="K1102" s="67" t="s">
        <v>13379</v>
      </c>
      <c r="L1102" s="71"/>
      <c r="M1102" s="72">
        <v>5589.46630859375</v>
      </c>
      <c r="N1102" s="72">
        <v>5915.2109375</v>
      </c>
      <c r="O1102" s="73"/>
      <c r="P1102" s="74"/>
      <c r="Q1102" s="74"/>
      <c r="R1102" s="98"/>
      <c r="S1102" s="48">
        <v>0</v>
      </c>
      <c r="T1102" s="48">
        <v>1</v>
      </c>
      <c r="U1102" s="98"/>
      <c r="V1102" s="50"/>
      <c r="W1102" s="50"/>
      <c r="X1102" s="50"/>
      <c r="Y1102" s="50"/>
      <c r="Z1102" s="49"/>
      <c r="AA1102" s="69">
        <v>1102</v>
      </c>
      <c r="AB11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02" s="70"/>
      <c r="AD1102" s="86">
        <v>530</v>
      </c>
      <c r="AE1102" s="86">
        <v>180</v>
      </c>
      <c r="AF1102" s="86">
        <v>3562</v>
      </c>
      <c r="AG1102" s="86">
        <v>16569</v>
      </c>
      <c r="AH1102" s="86"/>
      <c r="AI1102" s="86" t="s">
        <v>7754</v>
      </c>
      <c r="AJ1102" s="86"/>
      <c r="AK1102" s="86"/>
      <c r="AL1102" s="86"/>
      <c r="AM1102" s="89">
        <v>43683.495127314818</v>
      </c>
      <c r="AN1102" s="86" t="s">
        <v>10559</v>
      </c>
      <c r="AO1102" s="93" t="s">
        <v>11659</v>
      </c>
      <c r="AP1102" s="86" t="s">
        <v>66</v>
      </c>
      <c r="AQ1102" s="48">
        <v>0</v>
      </c>
      <c r="AR1102" s="49">
        <v>0</v>
      </c>
      <c r="AS1102" s="48">
        <v>0</v>
      </c>
      <c r="AT1102" s="49">
        <v>0</v>
      </c>
      <c r="AU1102" s="48">
        <v>0</v>
      </c>
      <c r="AV1102" s="49">
        <v>0</v>
      </c>
      <c r="AW1102" s="48">
        <v>26</v>
      </c>
      <c r="AX1102" s="49">
        <v>100</v>
      </c>
      <c r="AY1102" s="48">
        <v>26</v>
      </c>
      <c r="AZ1102" s="2"/>
      <c r="BA1102" s="3"/>
      <c r="BB1102" s="3"/>
      <c r="BC1102" s="3"/>
      <c r="BD1102" s="3"/>
    </row>
    <row r="1103" spans="1:56" x14ac:dyDescent="0.25">
      <c r="A1103" s="62" t="s">
        <v>870</v>
      </c>
      <c r="B1103" s="63"/>
      <c r="C1103" s="63"/>
      <c r="D1103" s="64"/>
      <c r="E1103" s="66"/>
      <c r="F1103" s="109" t="s">
        <v>8949</v>
      </c>
      <c r="G1103" s="63"/>
      <c r="H1103" s="67"/>
      <c r="I1103" s="68"/>
      <c r="J1103" s="68"/>
      <c r="K1103" s="67" t="s">
        <v>13380</v>
      </c>
      <c r="L1103" s="71"/>
      <c r="M1103" s="72">
        <v>6877.72216796875</v>
      </c>
      <c r="N1103" s="72">
        <v>1973.6168212890625</v>
      </c>
      <c r="O1103" s="73"/>
      <c r="P1103" s="74"/>
      <c r="Q1103" s="74"/>
      <c r="R1103" s="98"/>
      <c r="S1103" s="48">
        <v>0</v>
      </c>
      <c r="T1103" s="48">
        <v>1</v>
      </c>
      <c r="U1103" s="98"/>
      <c r="V1103" s="50"/>
      <c r="W1103" s="50"/>
      <c r="X1103" s="50"/>
      <c r="Y1103" s="50"/>
      <c r="Z1103" s="49"/>
      <c r="AA1103" s="69">
        <v>1103</v>
      </c>
      <c r="AB11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03" s="70"/>
      <c r="AD1103" s="86">
        <v>91</v>
      </c>
      <c r="AE1103" s="86">
        <v>2</v>
      </c>
      <c r="AF1103" s="86">
        <v>35</v>
      </c>
      <c r="AG1103" s="86">
        <v>73</v>
      </c>
      <c r="AH1103" s="86"/>
      <c r="AI1103" s="86"/>
      <c r="AJ1103" s="86"/>
      <c r="AK1103" s="86"/>
      <c r="AL1103" s="86"/>
      <c r="AM1103" s="89">
        <v>43092.450138888889</v>
      </c>
      <c r="AN1103" s="86" t="s">
        <v>10559</v>
      </c>
      <c r="AO1103" s="93" t="s">
        <v>11660</v>
      </c>
      <c r="AP1103" s="86" t="s">
        <v>66</v>
      </c>
      <c r="AQ1103" s="48">
        <v>0</v>
      </c>
      <c r="AR1103" s="49">
        <v>0</v>
      </c>
      <c r="AS1103" s="48">
        <v>0</v>
      </c>
      <c r="AT1103" s="49">
        <v>0</v>
      </c>
      <c r="AU1103" s="48">
        <v>0</v>
      </c>
      <c r="AV1103" s="49">
        <v>0</v>
      </c>
      <c r="AW1103" s="48">
        <v>39</v>
      </c>
      <c r="AX1103" s="49">
        <v>100</v>
      </c>
      <c r="AY1103" s="48">
        <v>39</v>
      </c>
      <c r="AZ1103" s="2"/>
      <c r="BA1103" s="3"/>
      <c r="BB1103" s="3"/>
      <c r="BC1103" s="3"/>
      <c r="BD1103" s="3"/>
    </row>
    <row r="1104" spans="1:56" x14ac:dyDescent="0.25">
      <c r="A1104" s="62" t="s">
        <v>871</v>
      </c>
      <c r="B1104" s="63"/>
      <c r="C1104" s="63"/>
      <c r="D1104" s="64"/>
      <c r="E1104" s="66"/>
      <c r="F1104" s="109" t="s">
        <v>9979</v>
      </c>
      <c r="G1104" s="63"/>
      <c r="H1104" s="67"/>
      <c r="I1104" s="68"/>
      <c r="J1104" s="68"/>
      <c r="K1104" s="67" t="s">
        <v>13381</v>
      </c>
      <c r="L1104" s="71"/>
      <c r="M1104" s="72">
        <v>3988.302734375</v>
      </c>
      <c r="N1104" s="72">
        <v>3430.237548828125</v>
      </c>
      <c r="O1104" s="73"/>
      <c r="P1104" s="74"/>
      <c r="Q1104" s="74"/>
      <c r="R1104" s="98"/>
      <c r="S1104" s="48">
        <v>0</v>
      </c>
      <c r="T1104" s="48">
        <v>9</v>
      </c>
      <c r="U1104" s="98"/>
      <c r="V1104" s="50"/>
      <c r="W1104" s="50"/>
      <c r="X1104" s="50"/>
      <c r="Y1104" s="50"/>
      <c r="Z1104" s="49"/>
      <c r="AA1104" s="69">
        <v>1104</v>
      </c>
      <c r="AB11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04" s="70"/>
      <c r="AD1104" s="86">
        <v>142</v>
      </c>
      <c r="AE1104" s="86">
        <v>58</v>
      </c>
      <c r="AF1104" s="86">
        <v>316</v>
      </c>
      <c r="AG1104" s="86">
        <v>507</v>
      </c>
      <c r="AH1104" s="86"/>
      <c r="AI1104" s="86" t="s">
        <v>7755</v>
      </c>
      <c r="AJ1104" s="86"/>
      <c r="AK1104" s="86"/>
      <c r="AL1104" s="86"/>
      <c r="AM1104" s="89">
        <v>44035.0859375</v>
      </c>
      <c r="AN1104" s="86" t="s">
        <v>10559</v>
      </c>
      <c r="AO1104" s="93" t="s">
        <v>11661</v>
      </c>
      <c r="AP1104" s="86" t="s">
        <v>66</v>
      </c>
      <c r="AQ1104" s="48">
        <v>2</v>
      </c>
      <c r="AR1104" s="49">
        <v>0.90909090909090906</v>
      </c>
      <c r="AS1104" s="48">
        <v>3</v>
      </c>
      <c r="AT1104" s="49">
        <v>1.3636363636363635</v>
      </c>
      <c r="AU1104" s="48">
        <v>0</v>
      </c>
      <c r="AV1104" s="49">
        <v>0</v>
      </c>
      <c r="AW1104" s="48">
        <v>215</v>
      </c>
      <c r="AX1104" s="49">
        <v>97.727272727272734</v>
      </c>
      <c r="AY1104" s="48">
        <v>220</v>
      </c>
      <c r="AZ1104" s="2"/>
      <c r="BA1104" s="3"/>
      <c r="BB1104" s="3"/>
      <c r="BC1104" s="3"/>
      <c r="BD1104" s="3"/>
    </row>
    <row r="1105" spans="1:56" x14ac:dyDescent="0.25">
      <c r="A1105" s="62" t="s">
        <v>1746</v>
      </c>
      <c r="B1105" s="63"/>
      <c r="C1105" s="63"/>
      <c r="D1105" s="64"/>
      <c r="E1105" s="66"/>
      <c r="F1105" s="109" t="s">
        <v>9980</v>
      </c>
      <c r="G1105" s="63"/>
      <c r="H1105" s="67"/>
      <c r="I1105" s="68"/>
      <c r="J1105" s="68"/>
      <c r="K1105" s="67" t="s">
        <v>13382</v>
      </c>
      <c r="L1105" s="71"/>
      <c r="M1105" s="72">
        <v>3868.30078125</v>
      </c>
      <c r="N1105" s="72">
        <v>2264.285888671875</v>
      </c>
      <c r="O1105" s="73"/>
      <c r="P1105" s="74"/>
      <c r="Q1105" s="74"/>
      <c r="R1105" s="98"/>
      <c r="S1105" s="48">
        <v>1</v>
      </c>
      <c r="T1105" s="48">
        <v>0</v>
      </c>
      <c r="U1105" s="98"/>
      <c r="V1105" s="50"/>
      <c r="W1105" s="50"/>
      <c r="X1105" s="50"/>
      <c r="Y1105" s="50"/>
      <c r="Z1105" s="49"/>
      <c r="AA1105" s="69">
        <v>1105</v>
      </c>
      <c r="AB11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05" s="70"/>
      <c r="AD1105" s="86">
        <v>992</v>
      </c>
      <c r="AE1105" s="86">
        <v>1821</v>
      </c>
      <c r="AF1105" s="86">
        <v>11480</v>
      </c>
      <c r="AG1105" s="86">
        <v>7077</v>
      </c>
      <c r="AH1105" s="86"/>
      <c r="AI1105" s="86" t="s">
        <v>7580</v>
      </c>
      <c r="AJ1105" s="86"/>
      <c r="AK1105" s="86"/>
      <c r="AL1105" s="86"/>
      <c r="AM1105" s="89">
        <v>43996.300868055558</v>
      </c>
      <c r="AN1105" s="86" t="s">
        <v>10559</v>
      </c>
      <c r="AO1105" s="93" t="s">
        <v>11662</v>
      </c>
      <c r="AP1105" s="86" t="s">
        <v>65</v>
      </c>
      <c r="AQ1105" s="48"/>
      <c r="AR1105" s="49"/>
      <c r="AS1105" s="48"/>
      <c r="AT1105" s="49"/>
      <c r="AU1105" s="48"/>
      <c r="AV1105" s="49"/>
      <c r="AW1105" s="48"/>
      <c r="AX1105" s="49"/>
      <c r="AY1105" s="48"/>
      <c r="AZ1105" s="2"/>
      <c r="BA1105" s="3"/>
      <c r="BB1105" s="3"/>
      <c r="BC1105" s="3"/>
      <c r="BD1105" s="3"/>
    </row>
    <row r="1106" spans="1:56" x14ac:dyDescent="0.25">
      <c r="A1106" s="62" t="s">
        <v>1747</v>
      </c>
      <c r="B1106" s="63"/>
      <c r="C1106" s="63"/>
      <c r="D1106" s="64"/>
      <c r="E1106" s="66"/>
      <c r="F1106" s="109" t="s">
        <v>8949</v>
      </c>
      <c r="G1106" s="63"/>
      <c r="H1106" s="67"/>
      <c r="I1106" s="68"/>
      <c r="J1106" s="68"/>
      <c r="K1106" s="67" t="s">
        <v>13383</v>
      </c>
      <c r="L1106" s="71"/>
      <c r="M1106" s="72">
        <v>3849.99169921875</v>
      </c>
      <c r="N1106" s="72">
        <v>2268.650146484375</v>
      </c>
      <c r="O1106" s="73"/>
      <c r="P1106" s="74"/>
      <c r="Q1106" s="74"/>
      <c r="R1106" s="98"/>
      <c r="S1106" s="48">
        <v>1</v>
      </c>
      <c r="T1106" s="48">
        <v>0</v>
      </c>
      <c r="U1106" s="98"/>
      <c r="V1106" s="50"/>
      <c r="W1106" s="50"/>
      <c r="X1106" s="50"/>
      <c r="Y1106" s="50"/>
      <c r="Z1106" s="49"/>
      <c r="AA1106" s="69">
        <v>1106</v>
      </c>
      <c r="AB11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06" s="70"/>
      <c r="AD1106" s="86">
        <v>6</v>
      </c>
      <c r="AE1106" s="86">
        <v>21</v>
      </c>
      <c r="AF1106" s="86">
        <v>10</v>
      </c>
      <c r="AG1106" s="86">
        <v>1</v>
      </c>
      <c r="AH1106" s="86"/>
      <c r="AI1106" s="86"/>
      <c r="AJ1106" s="86"/>
      <c r="AK1106" s="86"/>
      <c r="AL1106" s="86"/>
      <c r="AM1106" s="89">
        <v>39919.596215277779</v>
      </c>
      <c r="AN1106" s="86" t="s">
        <v>10559</v>
      </c>
      <c r="AO1106" s="93" t="s">
        <v>11663</v>
      </c>
      <c r="AP1106" s="86" t="s">
        <v>65</v>
      </c>
      <c r="AQ1106" s="48"/>
      <c r="AR1106" s="49"/>
      <c r="AS1106" s="48"/>
      <c r="AT1106" s="49"/>
      <c r="AU1106" s="48"/>
      <c r="AV1106" s="49"/>
      <c r="AW1106" s="48"/>
      <c r="AX1106" s="49"/>
      <c r="AY1106" s="48"/>
      <c r="AZ1106" s="2"/>
      <c r="BA1106" s="3"/>
      <c r="BB1106" s="3"/>
      <c r="BC1106" s="3"/>
      <c r="BD1106" s="3"/>
    </row>
    <row r="1107" spans="1:56" x14ac:dyDescent="0.25">
      <c r="A1107" s="62" t="s">
        <v>1748</v>
      </c>
      <c r="B1107" s="63"/>
      <c r="C1107" s="63"/>
      <c r="D1107" s="64"/>
      <c r="E1107" s="66"/>
      <c r="F1107" s="109" t="s">
        <v>9981</v>
      </c>
      <c r="G1107" s="63"/>
      <c r="H1107" s="67"/>
      <c r="I1107" s="68"/>
      <c r="J1107" s="68"/>
      <c r="K1107" s="67" t="s">
        <v>13384</v>
      </c>
      <c r="L1107" s="71"/>
      <c r="M1107" s="72">
        <v>4872.30029296875</v>
      </c>
      <c r="N1107" s="72">
        <v>3466.91552734375</v>
      </c>
      <c r="O1107" s="73"/>
      <c r="P1107" s="74"/>
      <c r="Q1107" s="74"/>
      <c r="R1107" s="98"/>
      <c r="S1107" s="48">
        <v>2</v>
      </c>
      <c r="T1107" s="48">
        <v>0</v>
      </c>
      <c r="U1107" s="98"/>
      <c r="V1107" s="50"/>
      <c r="W1107" s="50"/>
      <c r="X1107" s="50"/>
      <c r="Y1107" s="50"/>
      <c r="Z1107" s="49"/>
      <c r="AA1107" s="69">
        <v>1107</v>
      </c>
      <c r="AB11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07" s="70"/>
      <c r="AD1107" s="86">
        <v>3449</v>
      </c>
      <c r="AE1107" s="86">
        <v>2434</v>
      </c>
      <c r="AF1107" s="86">
        <v>1010</v>
      </c>
      <c r="AG1107" s="86">
        <v>4069</v>
      </c>
      <c r="AH1107" s="86"/>
      <c r="AI1107" s="86" t="s">
        <v>7756</v>
      </c>
      <c r="AJ1107" s="86" t="s">
        <v>8326</v>
      </c>
      <c r="AK1107" s="86"/>
      <c r="AL1107" s="86"/>
      <c r="AM1107" s="89">
        <v>43975.196145833332</v>
      </c>
      <c r="AN1107" s="86" t="s">
        <v>10559</v>
      </c>
      <c r="AO1107" s="93" t="s">
        <v>11664</v>
      </c>
      <c r="AP1107" s="86" t="s">
        <v>65</v>
      </c>
      <c r="AQ1107" s="48"/>
      <c r="AR1107" s="49"/>
      <c r="AS1107" s="48"/>
      <c r="AT1107" s="49"/>
      <c r="AU1107" s="48"/>
      <c r="AV1107" s="49"/>
      <c r="AW1107" s="48"/>
      <c r="AX1107" s="49"/>
      <c r="AY1107" s="48"/>
      <c r="AZ1107" s="2"/>
      <c r="BA1107" s="3"/>
      <c r="BB1107" s="3"/>
      <c r="BC1107" s="3"/>
      <c r="BD1107" s="3"/>
    </row>
    <row r="1108" spans="1:56" x14ac:dyDescent="0.25">
      <c r="A1108" s="62" t="s">
        <v>1749</v>
      </c>
      <c r="B1108" s="63"/>
      <c r="C1108" s="63"/>
      <c r="D1108" s="64"/>
      <c r="E1108" s="66"/>
      <c r="F1108" s="109" t="s">
        <v>9982</v>
      </c>
      <c r="G1108" s="63"/>
      <c r="H1108" s="67"/>
      <c r="I1108" s="68"/>
      <c r="J1108" s="68"/>
      <c r="K1108" s="67" t="s">
        <v>13385</v>
      </c>
      <c r="L1108" s="71"/>
      <c r="M1108" s="72">
        <v>5063.294921875</v>
      </c>
      <c r="N1108" s="72">
        <v>3417.000732421875</v>
      </c>
      <c r="O1108" s="73"/>
      <c r="P1108" s="74"/>
      <c r="Q1108" s="74"/>
      <c r="R1108" s="98"/>
      <c r="S1108" s="48">
        <v>3</v>
      </c>
      <c r="T1108" s="48">
        <v>0</v>
      </c>
      <c r="U1108" s="98"/>
      <c r="V1108" s="50"/>
      <c r="W1108" s="50"/>
      <c r="X1108" s="50"/>
      <c r="Y1108" s="50"/>
      <c r="Z1108" s="49"/>
      <c r="AA1108" s="69">
        <v>1108</v>
      </c>
      <c r="AB11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08" s="70"/>
      <c r="AD1108" s="86">
        <v>1225</v>
      </c>
      <c r="AE1108" s="86">
        <v>5584</v>
      </c>
      <c r="AF1108" s="86">
        <v>40706</v>
      </c>
      <c r="AG1108" s="86">
        <v>35250</v>
      </c>
      <c r="AH1108" s="86"/>
      <c r="AI1108" s="86" t="s">
        <v>7757</v>
      </c>
      <c r="AJ1108" s="86" t="s">
        <v>8545</v>
      </c>
      <c r="AK1108" s="93" t="s">
        <v>8859</v>
      </c>
      <c r="AL1108" s="86"/>
      <c r="AM1108" s="89">
        <v>41710.265810185185</v>
      </c>
      <c r="AN1108" s="86" t="s">
        <v>10559</v>
      </c>
      <c r="AO1108" s="93" t="s">
        <v>11665</v>
      </c>
      <c r="AP1108" s="86" t="s">
        <v>65</v>
      </c>
      <c r="AQ1108" s="48"/>
      <c r="AR1108" s="49"/>
      <c r="AS1108" s="48"/>
      <c r="AT1108" s="49"/>
      <c r="AU1108" s="48"/>
      <c r="AV1108" s="49"/>
      <c r="AW1108" s="48"/>
      <c r="AX1108" s="49"/>
      <c r="AY1108" s="48"/>
      <c r="AZ1108" s="2"/>
      <c r="BA1108" s="3"/>
      <c r="BB1108" s="3"/>
      <c r="BC1108" s="3"/>
      <c r="BD1108" s="3"/>
    </row>
    <row r="1109" spans="1:56" x14ac:dyDescent="0.25">
      <c r="A1109" s="62" t="s">
        <v>872</v>
      </c>
      <c r="B1109" s="63"/>
      <c r="C1109" s="63"/>
      <c r="D1109" s="64"/>
      <c r="E1109" s="66"/>
      <c r="F1109" s="109" t="s">
        <v>9983</v>
      </c>
      <c r="G1109" s="63"/>
      <c r="H1109" s="67"/>
      <c r="I1109" s="68"/>
      <c r="J1109" s="68"/>
      <c r="K1109" s="67" t="s">
        <v>13386</v>
      </c>
      <c r="L1109" s="71"/>
      <c r="M1109" s="72">
        <v>5781.08447265625</v>
      </c>
      <c r="N1109" s="72">
        <v>5537.10009765625</v>
      </c>
      <c r="O1109" s="73"/>
      <c r="P1109" s="74"/>
      <c r="Q1109" s="74"/>
      <c r="R1109" s="98"/>
      <c r="S1109" s="48">
        <v>0</v>
      </c>
      <c r="T1109" s="48">
        <v>3</v>
      </c>
      <c r="U1109" s="98"/>
      <c r="V1109" s="50"/>
      <c r="W1109" s="50"/>
      <c r="X1109" s="50"/>
      <c r="Y1109" s="50"/>
      <c r="Z1109" s="49"/>
      <c r="AA1109" s="69">
        <v>1109</v>
      </c>
      <c r="AB11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09" s="70"/>
      <c r="AD1109" s="86">
        <v>150</v>
      </c>
      <c r="AE1109" s="86">
        <v>61</v>
      </c>
      <c r="AF1109" s="86">
        <v>5838</v>
      </c>
      <c r="AG1109" s="86">
        <v>5011</v>
      </c>
      <c r="AH1109" s="86"/>
      <c r="AI1109" s="86" t="s">
        <v>7758</v>
      </c>
      <c r="AJ1109" s="86" t="s">
        <v>8546</v>
      </c>
      <c r="AK1109" s="86"/>
      <c r="AL1109" s="86"/>
      <c r="AM1109" s="89">
        <v>43401.587858796294</v>
      </c>
      <c r="AN1109" s="86" t="s">
        <v>10559</v>
      </c>
      <c r="AO1109" s="93" t="s">
        <v>11666</v>
      </c>
      <c r="AP1109" s="86" t="s">
        <v>66</v>
      </c>
      <c r="AQ1109" s="48">
        <v>0</v>
      </c>
      <c r="AR1109" s="49">
        <v>0</v>
      </c>
      <c r="AS1109" s="48">
        <v>0</v>
      </c>
      <c r="AT1109" s="49">
        <v>0</v>
      </c>
      <c r="AU1109" s="48">
        <v>0</v>
      </c>
      <c r="AV1109" s="49">
        <v>0</v>
      </c>
      <c r="AW1109" s="48">
        <v>84</v>
      </c>
      <c r="AX1109" s="49">
        <v>100</v>
      </c>
      <c r="AY1109" s="48">
        <v>84</v>
      </c>
      <c r="AZ1109" s="2"/>
      <c r="BA1109" s="3"/>
      <c r="BB1109" s="3"/>
      <c r="BC1109" s="3"/>
      <c r="BD1109" s="3"/>
    </row>
    <row r="1110" spans="1:56" x14ac:dyDescent="0.25">
      <c r="A1110" s="62" t="s">
        <v>1750</v>
      </c>
      <c r="B1110" s="63"/>
      <c r="C1110" s="63"/>
      <c r="D1110" s="64"/>
      <c r="E1110" s="66"/>
      <c r="F1110" s="109" t="s">
        <v>9984</v>
      </c>
      <c r="G1110" s="63"/>
      <c r="H1110" s="67"/>
      <c r="I1110" s="68"/>
      <c r="J1110" s="68"/>
      <c r="K1110" s="67" t="s">
        <v>13387</v>
      </c>
      <c r="L1110" s="71"/>
      <c r="M1110" s="72">
        <v>6301.794921875</v>
      </c>
      <c r="N1110" s="72">
        <v>3631.375244140625</v>
      </c>
      <c r="O1110" s="73"/>
      <c r="P1110" s="74"/>
      <c r="Q1110" s="74"/>
      <c r="R1110" s="98"/>
      <c r="S1110" s="48">
        <v>2</v>
      </c>
      <c r="T1110" s="48">
        <v>0</v>
      </c>
      <c r="U1110" s="98"/>
      <c r="V1110" s="50"/>
      <c r="W1110" s="50"/>
      <c r="X1110" s="50"/>
      <c r="Y1110" s="50"/>
      <c r="Z1110" s="49"/>
      <c r="AA1110" s="69">
        <v>1110</v>
      </c>
      <c r="AB11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10" s="70"/>
      <c r="AD1110" s="86">
        <v>1636</v>
      </c>
      <c r="AE1110" s="86">
        <v>3192</v>
      </c>
      <c r="AF1110" s="86">
        <v>4315</v>
      </c>
      <c r="AG1110" s="86">
        <v>8173</v>
      </c>
      <c r="AH1110" s="86"/>
      <c r="AI1110" s="86" t="s">
        <v>7759</v>
      </c>
      <c r="AJ1110" s="86"/>
      <c r="AK1110" s="86"/>
      <c r="AL1110" s="86"/>
      <c r="AM1110" s="89">
        <v>44002.092928240738</v>
      </c>
      <c r="AN1110" s="86" t="s">
        <v>10559</v>
      </c>
      <c r="AO1110" s="93" t="s">
        <v>11667</v>
      </c>
      <c r="AP1110" s="86" t="s">
        <v>65</v>
      </c>
      <c r="AQ1110" s="48"/>
      <c r="AR1110" s="49"/>
      <c r="AS1110" s="48"/>
      <c r="AT1110" s="49"/>
      <c r="AU1110" s="48"/>
      <c r="AV1110" s="49"/>
      <c r="AW1110" s="48"/>
      <c r="AX1110" s="49"/>
      <c r="AY1110" s="48"/>
      <c r="AZ1110" s="2"/>
      <c r="BA1110" s="3"/>
      <c r="BB1110" s="3"/>
      <c r="BC1110" s="3"/>
      <c r="BD1110" s="3"/>
    </row>
    <row r="1111" spans="1:56" x14ac:dyDescent="0.25">
      <c r="A1111" s="62" t="s">
        <v>873</v>
      </c>
      <c r="B1111" s="63"/>
      <c r="C1111" s="63"/>
      <c r="D1111" s="64"/>
      <c r="E1111" s="66"/>
      <c r="F1111" s="109" t="s">
        <v>9985</v>
      </c>
      <c r="G1111" s="63"/>
      <c r="H1111" s="67"/>
      <c r="I1111" s="68"/>
      <c r="J1111" s="68"/>
      <c r="K1111" s="67" t="s">
        <v>13388</v>
      </c>
      <c r="L1111" s="71"/>
      <c r="M1111" s="72">
        <v>3717.778076171875</v>
      </c>
      <c r="N1111" s="72">
        <v>3655.104736328125</v>
      </c>
      <c r="O1111" s="73"/>
      <c r="P1111" s="74"/>
      <c r="Q1111" s="74"/>
      <c r="R1111" s="98"/>
      <c r="S1111" s="48">
        <v>0</v>
      </c>
      <c r="T1111" s="48">
        <v>1</v>
      </c>
      <c r="U1111" s="98"/>
      <c r="V1111" s="50"/>
      <c r="W1111" s="50"/>
      <c r="X1111" s="50"/>
      <c r="Y1111" s="50"/>
      <c r="Z1111" s="49"/>
      <c r="AA1111" s="69">
        <v>1111</v>
      </c>
      <c r="AB11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11" s="70"/>
      <c r="AD1111" s="86">
        <v>21</v>
      </c>
      <c r="AE1111" s="86">
        <v>4</v>
      </c>
      <c r="AF1111" s="86">
        <v>4</v>
      </c>
      <c r="AG1111" s="86">
        <v>13</v>
      </c>
      <c r="AH1111" s="86"/>
      <c r="AI1111" s="86" t="s">
        <v>7760</v>
      </c>
      <c r="AJ1111" s="86" t="s">
        <v>8547</v>
      </c>
      <c r="AK1111" s="86"/>
      <c r="AL1111" s="86"/>
      <c r="AM1111" s="89">
        <v>44080.595243055555</v>
      </c>
      <c r="AN1111" s="86" t="s">
        <v>10559</v>
      </c>
      <c r="AO1111" s="93" t="s">
        <v>11668</v>
      </c>
      <c r="AP1111" s="86" t="s">
        <v>66</v>
      </c>
      <c r="AQ1111" s="48">
        <v>0</v>
      </c>
      <c r="AR1111" s="49">
        <v>0</v>
      </c>
      <c r="AS1111" s="48">
        <v>0</v>
      </c>
      <c r="AT1111" s="49">
        <v>0</v>
      </c>
      <c r="AU1111" s="48">
        <v>0</v>
      </c>
      <c r="AV1111" s="49">
        <v>0</v>
      </c>
      <c r="AW1111" s="48">
        <v>48</v>
      </c>
      <c r="AX1111" s="49">
        <v>100</v>
      </c>
      <c r="AY1111" s="48">
        <v>48</v>
      </c>
      <c r="AZ1111" s="2"/>
      <c r="BA1111" s="3"/>
      <c r="BB1111" s="3"/>
      <c r="BC1111" s="3"/>
      <c r="BD1111" s="3"/>
    </row>
    <row r="1112" spans="1:56" x14ac:dyDescent="0.25">
      <c r="A1112" s="62" t="s">
        <v>874</v>
      </c>
      <c r="B1112" s="63"/>
      <c r="C1112" s="63"/>
      <c r="D1112" s="64"/>
      <c r="E1112" s="66"/>
      <c r="F1112" s="109" t="s">
        <v>9986</v>
      </c>
      <c r="G1112" s="63"/>
      <c r="H1112" s="67"/>
      <c r="I1112" s="68"/>
      <c r="J1112" s="68"/>
      <c r="K1112" s="67" t="s">
        <v>13389</v>
      </c>
      <c r="L1112" s="71"/>
      <c r="M1112" s="72">
        <v>5633.7724609375</v>
      </c>
      <c r="N1112" s="72">
        <v>4736.67431640625</v>
      </c>
      <c r="O1112" s="73"/>
      <c r="P1112" s="74"/>
      <c r="Q1112" s="74"/>
      <c r="R1112" s="98"/>
      <c r="S1112" s="48">
        <v>0</v>
      </c>
      <c r="T1112" s="48">
        <v>1</v>
      </c>
      <c r="U1112" s="98"/>
      <c r="V1112" s="50"/>
      <c r="W1112" s="50"/>
      <c r="X1112" s="50"/>
      <c r="Y1112" s="50"/>
      <c r="Z1112" s="49"/>
      <c r="AA1112" s="69">
        <v>1112</v>
      </c>
      <c r="AB11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12" s="70"/>
      <c r="AD1112" s="86">
        <v>1765</v>
      </c>
      <c r="AE1112" s="86">
        <v>880</v>
      </c>
      <c r="AF1112" s="86">
        <v>75207</v>
      </c>
      <c r="AG1112" s="86">
        <v>139962</v>
      </c>
      <c r="AH1112" s="86"/>
      <c r="AI1112" s="86" t="s">
        <v>7761</v>
      </c>
      <c r="AJ1112" s="86" t="s">
        <v>8415</v>
      </c>
      <c r="AK1112" s="86"/>
      <c r="AL1112" s="86"/>
      <c r="AM1112" s="89">
        <v>43495.514953703707</v>
      </c>
      <c r="AN1112" s="86" t="s">
        <v>10559</v>
      </c>
      <c r="AO1112" s="93" t="s">
        <v>11669</v>
      </c>
      <c r="AP1112" s="86" t="s">
        <v>66</v>
      </c>
      <c r="AQ1112" s="48">
        <v>0</v>
      </c>
      <c r="AR1112" s="49">
        <v>0</v>
      </c>
      <c r="AS1112" s="48">
        <v>0</v>
      </c>
      <c r="AT1112" s="49">
        <v>0</v>
      </c>
      <c r="AU1112" s="48">
        <v>0</v>
      </c>
      <c r="AV1112" s="49">
        <v>0</v>
      </c>
      <c r="AW1112" s="48">
        <v>44</v>
      </c>
      <c r="AX1112" s="49">
        <v>100</v>
      </c>
      <c r="AY1112" s="48">
        <v>44</v>
      </c>
      <c r="AZ1112" s="2"/>
      <c r="BA1112" s="3"/>
      <c r="BB1112" s="3"/>
      <c r="BC1112" s="3"/>
      <c r="BD1112" s="3"/>
    </row>
    <row r="1113" spans="1:56" x14ac:dyDescent="0.25">
      <c r="A1113" s="62" t="s">
        <v>875</v>
      </c>
      <c r="B1113" s="63"/>
      <c r="C1113" s="63"/>
      <c r="D1113" s="64"/>
      <c r="E1113" s="66"/>
      <c r="F1113" s="109" t="s">
        <v>9987</v>
      </c>
      <c r="G1113" s="63"/>
      <c r="H1113" s="67"/>
      <c r="I1113" s="68"/>
      <c r="J1113" s="68"/>
      <c r="K1113" s="67" t="s">
        <v>13390</v>
      </c>
      <c r="L1113" s="71"/>
      <c r="M1113" s="72">
        <v>3525.458251953125</v>
      </c>
      <c r="N1113" s="72">
        <v>6087.9248046875</v>
      </c>
      <c r="O1113" s="73"/>
      <c r="P1113" s="74"/>
      <c r="Q1113" s="74"/>
      <c r="R1113" s="98"/>
      <c r="S1113" s="48">
        <v>0</v>
      </c>
      <c r="T1113" s="48">
        <v>1</v>
      </c>
      <c r="U1113" s="98"/>
      <c r="V1113" s="50"/>
      <c r="W1113" s="50"/>
      <c r="X1113" s="50"/>
      <c r="Y1113" s="50"/>
      <c r="Z1113" s="49"/>
      <c r="AA1113" s="69">
        <v>1113</v>
      </c>
      <c r="AB11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13" s="70"/>
      <c r="AD1113" s="86">
        <v>312</v>
      </c>
      <c r="AE1113" s="86">
        <v>369</v>
      </c>
      <c r="AF1113" s="86">
        <v>141</v>
      </c>
      <c r="AG1113" s="86">
        <v>483</v>
      </c>
      <c r="AH1113" s="86"/>
      <c r="AI1113" s="86" t="s">
        <v>7762</v>
      </c>
      <c r="AJ1113" s="86"/>
      <c r="AK1113" s="86"/>
      <c r="AL1113" s="86"/>
      <c r="AM1113" s="89">
        <v>43976.473622685182</v>
      </c>
      <c r="AN1113" s="86" t="s">
        <v>10559</v>
      </c>
      <c r="AO1113" s="93" t="s">
        <v>11670</v>
      </c>
      <c r="AP1113" s="86" t="s">
        <v>66</v>
      </c>
      <c r="AQ1113" s="48">
        <v>0</v>
      </c>
      <c r="AR1113" s="49">
        <v>0</v>
      </c>
      <c r="AS1113" s="48">
        <v>0</v>
      </c>
      <c r="AT1113" s="49">
        <v>0</v>
      </c>
      <c r="AU1113" s="48">
        <v>0</v>
      </c>
      <c r="AV1113" s="49">
        <v>0</v>
      </c>
      <c r="AW1113" s="48">
        <v>45</v>
      </c>
      <c r="AX1113" s="49">
        <v>100</v>
      </c>
      <c r="AY1113" s="48">
        <v>45</v>
      </c>
      <c r="AZ1113" s="2"/>
      <c r="BA1113" s="3"/>
      <c r="BB1113" s="3"/>
      <c r="BC1113" s="3"/>
      <c r="BD1113" s="3"/>
    </row>
    <row r="1114" spans="1:56" x14ac:dyDescent="0.25">
      <c r="A1114" s="62" t="s">
        <v>876</v>
      </c>
      <c r="B1114" s="63"/>
      <c r="C1114" s="63"/>
      <c r="D1114" s="64"/>
      <c r="E1114" s="66"/>
      <c r="F1114" s="109" t="s">
        <v>9988</v>
      </c>
      <c r="G1114" s="63"/>
      <c r="H1114" s="67"/>
      <c r="I1114" s="68"/>
      <c r="J1114" s="68"/>
      <c r="K1114" s="67" t="s">
        <v>13391</v>
      </c>
      <c r="L1114" s="71"/>
      <c r="M1114" s="72">
        <v>3724.028076171875</v>
      </c>
      <c r="N1114" s="72">
        <v>3891.91259765625</v>
      </c>
      <c r="O1114" s="73"/>
      <c r="P1114" s="74"/>
      <c r="Q1114" s="74"/>
      <c r="R1114" s="98"/>
      <c r="S1114" s="48">
        <v>0</v>
      </c>
      <c r="T1114" s="48">
        <v>2</v>
      </c>
      <c r="U1114" s="98"/>
      <c r="V1114" s="50"/>
      <c r="W1114" s="50"/>
      <c r="X1114" s="50"/>
      <c r="Y1114" s="50"/>
      <c r="Z1114" s="49"/>
      <c r="AA1114" s="69">
        <v>1114</v>
      </c>
      <c r="AB11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14" s="70"/>
      <c r="AD1114" s="86">
        <v>11</v>
      </c>
      <c r="AE1114" s="86">
        <v>25</v>
      </c>
      <c r="AF1114" s="86">
        <v>789</v>
      </c>
      <c r="AG1114" s="86">
        <v>777</v>
      </c>
      <c r="AH1114" s="86"/>
      <c r="AI1114" s="86" t="s">
        <v>7335</v>
      </c>
      <c r="AJ1114" s="86"/>
      <c r="AK1114" s="86"/>
      <c r="AL1114" s="86"/>
      <c r="AM1114" s="89">
        <v>44035.276643518519</v>
      </c>
      <c r="AN1114" s="86" t="s">
        <v>10559</v>
      </c>
      <c r="AO1114" s="93" t="s">
        <v>11671</v>
      </c>
      <c r="AP1114" s="86" t="s">
        <v>66</v>
      </c>
      <c r="AQ1114" s="48">
        <v>1</v>
      </c>
      <c r="AR1114" s="49">
        <v>1.4285714285714286</v>
      </c>
      <c r="AS1114" s="48">
        <v>2</v>
      </c>
      <c r="AT1114" s="49">
        <v>2.8571428571428572</v>
      </c>
      <c r="AU1114" s="48">
        <v>0</v>
      </c>
      <c r="AV1114" s="49">
        <v>0</v>
      </c>
      <c r="AW1114" s="48">
        <v>67</v>
      </c>
      <c r="AX1114" s="49">
        <v>95.714285714285708</v>
      </c>
      <c r="AY1114" s="48">
        <v>70</v>
      </c>
      <c r="AZ1114" s="2"/>
      <c r="BA1114" s="3"/>
      <c r="BB1114" s="3"/>
      <c r="BC1114" s="3"/>
      <c r="BD1114" s="3"/>
    </row>
    <row r="1115" spans="1:56" x14ac:dyDescent="0.25">
      <c r="A1115" s="62" t="s">
        <v>877</v>
      </c>
      <c r="B1115" s="63"/>
      <c r="C1115" s="63"/>
      <c r="D1115" s="64"/>
      <c r="E1115" s="66"/>
      <c r="F1115" s="109" t="s">
        <v>9989</v>
      </c>
      <c r="G1115" s="63"/>
      <c r="H1115" s="67"/>
      <c r="I1115" s="68"/>
      <c r="J1115" s="68"/>
      <c r="K1115" s="67" t="s">
        <v>13392</v>
      </c>
      <c r="L1115" s="71"/>
      <c r="M1115" s="72">
        <v>5318.71484375</v>
      </c>
      <c r="N1115" s="72">
        <v>2476.4150390625</v>
      </c>
      <c r="O1115" s="73"/>
      <c r="P1115" s="74"/>
      <c r="Q1115" s="74"/>
      <c r="R1115" s="98"/>
      <c r="S1115" s="48">
        <v>0</v>
      </c>
      <c r="T1115" s="48">
        <v>1</v>
      </c>
      <c r="U1115" s="98"/>
      <c r="V1115" s="50"/>
      <c r="W1115" s="50"/>
      <c r="X1115" s="50"/>
      <c r="Y1115" s="50"/>
      <c r="Z1115" s="49"/>
      <c r="AA1115" s="69">
        <v>1115</v>
      </c>
      <c r="AB11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15" s="70"/>
      <c r="AD1115" s="86">
        <v>131</v>
      </c>
      <c r="AE1115" s="86">
        <v>112</v>
      </c>
      <c r="AF1115" s="86">
        <v>5671</v>
      </c>
      <c r="AG1115" s="86">
        <v>7352</v>
      </c>
      <c r="AH1115" s="86"/>
      <c r="AI1115" s="86"/>
      <c r="AJ1115" s="86"/>
      <c r="AK1115" s="86"/>
      <c r="AL1115" s="86"/>
      <c r="AM1115" s="89">
        <v>40697.486562500002</v>
      </c>
      <c r="AN1115" s="86" t="s">
        <v>10559</v>
      </c>
      <c r="AO1115" s="93" t="s">
        <v>11672</v>
      </c>
      <c r="AP1115" s="86" t="s">
        <v>66</v>
      </c>
      <c r="AQ1115" s="48">
        <v>0</v>
      </c>
      <c r="AR1115" s="49">
        <v>0</v>
      </c>
      <c r="AS1115" s="48">
        <v>0</v>
      </c>
      <c r="AT1115" s="49">
        <v>0</v>
      </c>
      <c r="AU1115" s="48">
        <v>0</v>
      </c>
      <c r="AV1115" s="49">
        <v>0</v>
      </c>
      <c r="AW1115" s="48">
        <v>14</v>
      </c>
      <c r="AX1115" s="49">
        <v>100</v>
      </c>
      <c r="AY1115" s="48">
        <v>14</v>
      </c>
      <c r="AZ1115" s="2"/>
      <c r="BA1115" s="3"/>
      <c r="BB1115" s="3"/>
      <c r="BC1115" s="3"/>
      <c r="BD1115" s="3"/>
    </row>
    <row r="1116" spans="1:56" x14ac:dyDescent="0.25">
      <c r="A1116" s="62" t="s">
        <v>878</v>
      </c>
      <c r="B1116" s="63"/>
      <c r="C1116" s="63"/>
      <c r="D1116" s="64"/>
      <c r="E1116" s="66"/>
      <c r="F1116" s="109" t="s">
        <v>9990</v>
      </c>
      <c r="G1116" s="63"/>
      <c r="H1116" s="67"/>
      <c r="I1116" s="68"/>
      <c r="J1116" s="68"/>
      <c r="K1116" s="67" t="s">
        <v>13393</v>
      </c>
      <c r="L1116" s="71"/>
      <c r="M1116" s="72">
        <v>7806.33447265625</v>
      </c>
      <c r="N1116" s="72">
        <v>4919.22021484375</v>
      </c>
      <c r="O1116" s="73"/>
      <c r="P1116" s="74"/>
      <c r="Q1116" s="74"/>
      <c r="R1116" s="98"/>
      <c r="S1116" s="48">
        <v>0</v>
      </c>
      <c r="T1116" s="48">
        <v>1</v>
      </c>
      <c r="U1116" s="98"/>
      <c r="V1116" s="50"/>
      <c r="W1116" s="50"/>
      <c r="X1116" s="50"/>
      <c r="Y1116" s="50"/>
      <c r="Z1116" s="49"/>
      <c r="AA1116" s="69">
        <v>1116</v>
      </c>
      <c r="AB11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16" s="70"/>
      <c r="AD1116" s="86">
        <v>475</v>
      </c>
      <c r="AE1116" s="86">
        <v>336</v>
      </c>
      <c r="AF1116" s="86">
        <v>10652</v>
      </c>
      <c r="AG1116" s="86">
        <v>11481</v>
      </c>
      <c r="AH1116" s="86"/>
      <c r="AI1116" s="86" t="s">
        <v>7763</v>
      </c>
      <c r="AJ1116" s="86"/>
      <c r="AK1116" s="86"/>
      <c r="AL1116" s="86"/>
      <c r="AM1116" s="89">
        <v>43799.337002314816</v>
      </c>
      <c r="AN1116" s="86" t="s">
        <v>10559</v>
      </c>
      <c r="AO1116" s="93" t="s">
        <v>11673</v>
      </c>
      <c r="AP1116" s="86" t="s">
        <v>66</v>
      </c>
      <c r="AQ1116" s="48">
        <v>0</v>
      </c>
      <c r="AR1116" s="49">
        <v>0</v>
      </c>
      <c r="AS1116" s="48">
        <v>0</v>
      </c>
      <c r="AT1116" s="49">
        <v>0</v>
      </c>
      <c r="AU1116" s="48">
        <v>0</v>
      </c>
      <c r="AV1116" s="49">
        <v>0</v>
      </c>
      <c r="AW1116" s="48">
        <v>38</v>
      </c>
      <c r="AX1116" s="49">
        <v>100</v>
      </c>
      <c r="AY1116" s="48">
        <v>38</v>
      </c>
      <c r="AZ1116" s="2"/>
      <c r="BA1116" s="3"/>
      <c r="BB1116" s="3"/>
      <c r="BC1116" s="3"/>
      <c r="BD1116" s="3"/>
    </row>
    <row r="1117" spans="1:56" x14ac:dyDescent="0.25">
      <c r="A1117" s="62" t="s">
        <v>879</v>
      </c>
      <c r="B1117" s="63"/>
      <c r="C1117" s="63"/>
      <c r="D1117" s="64"/>
      <c r="E1117" s="66"/>
      <c r="F1117" s="109" t="s">
        <v>9991</v>
      </c>
      <c r="G1117" s="63"/>
      <c r="H1117" s="67"/>
      <c r="I1117" s="68"/>
      <c r="J1117" s="68"/>
      <c r="K1117" s="67" t="s">
        <v>13394</v>
      </c>
      <c r="L1117" s="71"/>
      <c r="M1117" s="72">
        <v>5034.53955078125</v>
      </c>
      <c r="N1117" s="72">
        <v>2420.281982421875</v>
      </c>
      <c r="O1117" s="73"/>
      <c r="P1117" s="74"/>
      <c r="Q1117" s="74"/>
      <c r="R1117" s="98"/>
      <c r="S1117" s="48">
        <v>0</v>
      </c>
      <c r="T1117" s="48">
        <v>2</v>
      </c>
      <c r="U1117" s="98"/>
      <c r="V1117" s="50"/>
      <c r="W1117" s="50"/>
      <c r="X1117" s="50"/>
      <c r="Y1117" s="50"/>
      <c r="Z1117" s="49"/>
      <c r="AA1117" s="69">
        <v>1117</v>
      </c>
      <c r="AB11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17" s="70"/>
      <c r="AD1117" s="86">
        <v>27</v>
      </c>
      <c r="AE1117" s="86">
        <v>11</v>
      </c>
      <c r="AF1117" s="86">
        <v>275</v>
      </c>
      <c r="AG1117" s="86">
        <v>153</v>
      </c>
      <c r="AH1117" s="86"/>
      <c r="AI1117" s="86" t="s">
        <v>7508</v>
      </c>
      <c r="AJ1117" s="86"/>
      <c r="AK1117" s="86"/>
      <c r="AL1117" s="86"/>
      <c r="AM1117" s="89">
        <v>44078.697916666664</v>
      </c>
      <c r="AN1117" s="86" t="s">
        <v>10559</v>
      </c>
      <c r="AO1117" s="93" t="s">
        <v>11674</v>
      </c>
      <c r="AP1117" s="86" t="s">
        <v>66</v>
      </c>
      <c r="AQ1117" s="48">
        <v>0</v>
      </c>
      <c r="AR1117" s="49">
        <v>0</v>
      </c>
      <c r="AS1117" s="48">
        <v>0</v>
      </c>
      <c r="AT1117" s="49">
        <v>0</v>
      </c>
      <c r="AU1117" s="48">
        <v>0</v>
      </c>
      <c r="AV1117" s="49">
        <v>0</v>
      </c>
      <c r="AW1117" s="48">
        <v>19</v>
      </c>
      <c r="AX1117" s="49">
        <v>100</v>
      </c>
      <c r="AY1117" s="48">
        <v>19</v>
      </c>
      <c r="AZ1117" s="2"/>
      <c r="BA1117" s="3"/>
      <c r="BB1117" s="3"/>
      <c r="BC1117" s="3"/>
      <c r="BD1117" s="3"/>
    </row>
    <row r="1118" spans="1:56" x14ac:dyDescent="0.25">
      <c r="A1118" s="62" t="s">
        <v>880</v>
      </c>
      <c r="B1118" s="63"/>
      <c r="C1118" s="63"/>
      <c r="D1118" s="64"/>
      <c r="E1118" s="66"/>
      <c r="F1118" s="109" t="s">
        <v>8949</v>
      </c>
      <c r="G1118" s="63"/>
      <c r="H1118" s="67"/>
      <c r="I1118" s="68"/>
      <c r="J1118" s="68"/>
      <c r="K1118" s="67" t="s">
        <v>13395</v>
      </c>
      <c r="L1118" s="71"/>
      <c r="M1118" s="72">
        <v>5951.951171875</v>
      </c>
      <c r="N1118" s="72">
        <v>5084.42578125</v>
      </c>
      <c r="O1118" s="73"/>
      <c r="P1118" s="74"/>
      <c r="Q1118" s="74"/>
      <c r="R1118" s="98"/>
      <c r="S1118" s="48">
        <v>0</v>
      </c>
      <c r="T1118" s="48">
        <v>1</v>
      </c>
      <c r="U1118" s="98"/>
      <c r="V1118" s="50"/>
      <c r="W1118" s="50"/>
      <c r="X1118" s="50"/>
      <c r="Y1118" s="50"/>
      <c r="Z1118" s="49"/>
      <c r="AA1118" s="69">
        <v>1118</v>
      </c>
      <c r="AB11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18" s="70"/>
      <c r="AD1118" s="86">
        <v>590</v>
      </c>
      <c r="AE1118" s="86">
        <v>16</v>
      </c>
      <c r="AF1118" s="86">
        <v>1449</v>
      </c>
      <c r="AG1118" s="86">
        <v>1371</v>
      </c>
      <c r="AH1118" s="86"/>
      <c r="AI1118" s="86"/>
      <c r="AJ1118" s="86"/>
      <c r="AK1118" s="86"/>
      <c r="AL1118" s="86"/>
      <c r="AM1118" s="89">
        <v>41602.150138888886</v>
      </c>
      <c r="AN1118" s="86" t="s">
        <v>10559</v>
      </c>
      <c r="AO1118" s="93" t="s">
        <v>11675</v>
      </c>
      <c r="AP1118" s="86" t="s">
        <v>66</v>
      </c>
      <c r="AQ1118" s="48">
        <v>0</v>
      </c>
      <c r="AR1118" s="49">
        <v>0</v>
      </c>
      <c r="AS1118" s="48">
        <v>0</v>
      </c>
      <c r="AT1118" s="49">
        <v>0</v>
      </c>
      <c r="AU1118" s="48">
        <v>0</v>
      </c>
      <c r="AV1118" s="49">
        <v>0</v>
      </c>
      <c r="AW1118" s="48">
        <v>26</v>
      </c>
      <c r="AX1118" s="49">
        <v>100</v>
      </c>
      <c r="AY1118" s="48">
        <v>26</v>
      </c>
      <c r="AZ1118" s="2"/>
      <c r="BA1118" s="3"/>
      <c r="BB1118" s="3"/>
      <c r="BC1118" s="3"/>
      <c r="BD1118" s="3"/>
    </row>
    <row r="1119" spans="1:56" x14ac:dyDescent="0.25">
      <c r="A1119" s="62" t="s">
        <v>881</v>
      </c>
      <c r="B1119" s="63"/>
      <c r="C1119" s="63"/>
      <c r="D1119" s="64"/>
      <c r="E1119" s="66"/>
      <c r="F1119" s="109" t="s">
        <v>9992</v>
      </c>
      <c r="G1119" s="63"/>
      <c r="H1119" s="67"/>
      <c r="I1119" s="68"/>
      <c r="J1119" s="68"/>
      <c r="K1119" s="67" t="s">
        <v>13396</v>
      </c>
      <c r="L1119" s="71"/>
      <c r="M1119" s="72">
        <v>6033.02978515625</v>
      </c>
      <c r="N1119" s="72">
        <v>5085.61962890625</v>
      </c>
      <c r="O1119" s="73"/>
      <c r="P1119" s="74"/>
      <c r="Q1119" s="74"/>
      <c r="R1119" s="98"/>
      <c r="S1119" s="48">
        <v>0</v>
      </c>
      <c r="T1119" s="48">
        <v>1</v>
      </c>
      <c r="U1119" s="98"/>
      <c r="V1119" s="50"/>
      <c r="W1119" s="50"/>
      <c r="X1119" s="50"/>
      <c r="Y1119" s="50"/>
      <c r="Z1119" s="49"/>
      <c r="AA1119" s="69">
        <v>1119</v>
      </c>
      <c r="AB11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19" s="70"/>
      <c r="AD1119" s="86">
        <v>1193</v>
      </c>
      <c r="AE1119" s="86">
        <v>1446</v>
      </c>
      <c r="AF1119" s="86">
        <v>8978</v>
      </c>
      <c r="AG1119" s="86">
        <v>66719</v>
      </c>
      <c r="AH1119" s="86"/>
      <c r="AI1119" s="86" t="s">
        <v>7764</v>
      </c>
      <c r="AJ1119" s="86" t="s">
        <v>8548</v>
      </c>
      <c r="AK1119" s="86"/>
      <c r="AL1119" s="86"/>
      <c r="AM1119" s="89">
        <v>43007.096886574072</v>
      </c>
      <c r="AN1119" s="86" t="s">
        <v>10559</v>
      </c>
      <c r="AO1119" s="93" t="s">
        <v>11676</v>
      </c>
      <c r="AP1119" s="86" t="s">
        <v>66</v>
      </c>
      <c r="AQ1119" s="48">
        <v>0</v>
      </c>
      <c r="AR1119" s="49">
        <v>0</v>
      </c>
      <c r="AS1119" s="48">
        <v>0</v>
      </c>
      <c r="AT1119" s="49">
        <v>0</v>
      </c>
      <c r="AU1119" s="48">
        <v>0</v>
      </c>
      <c r="AV1119" s="49">
        <v>0</v>
      </c>
      <c r="AW1119" s="48">
        <v>29</v>
      </c>
      <c r="AX1119" s="49">
        <v>100</v>
      </c>
      <c r="AY1119" s="48">
        <v>29</v>
      </c>
      <c r="AZ1119" s="2"/>
      <c r="BA1119" s="3"/>
      <c r="BB1119" s="3"/>
      <c r="BC1119" s="3"/>
      <c r="BD1119" s="3"/>
    </row>
    <row r="1120" spans="1:56" x14ac:dyDescent="0.25">
      <c r="A1120" s="62" t="s">
        <v>882</v>
      </c>
      <c r="B1120" s="63"/>
      <c r="C1120" s="63"/>
      <c r="D1120" s="64"/>
      <c r="E1120" s="66"/>
      <c r="F1120" s="109" t="s">
        <v>9993</v>
      </c>
      <c r="G1120" s="63"/>
      <c r="H1120" s="67"/>
      <c r="I1120" s="68"/>
      <c r="J1120" s="68"/>
      <c r="K1120" s="67" t="s">
        <v>13397</v>
      </c>
      <c r="L1120" s="71"/>
      <c r="M1120" s="72">
        <v>5315.27001953125</v>
      </c>
      <c r="N1120" s="72">
        <v>4335.81396484375</v>
      </c>
      <c r="O1120" s="73"/>
      <c r="P1120" s="74"/>
      <c r="Q1120" s="74"/>
      <c r="R1120" s="98"/>
      <c r="S1120" s="48">
        <v>0</v>
      </c>
      <c r="T1120" s="48">
        <v>1</v>
      </c>
      <c r="U1120" s="98"/>
      <c r="V1120" s="50"/>
      <c r="W1120" s="50"/>
      <c r="X1120" s="50"/>
      <c r="Y1120" s="50"/>
      <c r="Z1120" s="49"/>
      <c r="AA1120" s="69">
        <v>1120</v>
      </c>
      <c r="AB11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20" s="70"/>
      <c r="AD1120" s="86">
        <v>21</v>
      </c>
      <c r="AE1120" s="86">
        <v>4</v>
      </c>
      <c r="AF1120" s="86">
        <v>33</v>
      </c>
      <c r="AG1120" s="86">
        <v>48</v>
      </c>
      <c r="AH1120" s="86"/>
      <c r="AI1120" s="86"/>
      <c r="AJ1120" s="86"/>
      <c r="AK1120" s="86"/>
      <c r="AL1120" s="86"/>
      <c r="AM1120" s="89">
        <v>43941.645798611113</v>
      </c>
      <c r="AN1120" s="86" t="s">
        <v>10559</v>
      </c>
      <c r="AO1120" s="93" t="s">
        <v>11677</v>
      </c>
      <c r="AP1120" s="86" t="s">
        <v>66</v>
      </c>
      <c r="AQ1120" s="48">
        <v>0</v>
      </c>
      <c r="AR1120" s="49">
        <v>0</v>
      </c>
      <c r="AS1120" s="48">
        <v>0</v>
      </c>
      <c r="AT1120" s="49">
        <v>0</v>
      </c>
      <c r="AU1120" s="48">
        <v>0</v>
      </c>
      <c r="AV1120" s="49">
        <v>0</v>
      </c>
      <c r="AW1120" s="48">
        <v>70</v>
      </c>
      <c r="AX1120" s="49">
        <v>100</v>
      </c>
      <c r="AY1120" s="48">
        <v>70</v>
      </c>
      <c r="AZ1120" s="2"/>
      <c r="BA1120" s="3"/>
      <c r="BB1120" s="3"/>
      <c r="BC1120" s="3"/>
      <c r="BD1120" s="3"/>
    </row>
    <row r="1121" spans="1:56" x14ac:dyDescent="0.25">
      <c r="A1121" s="62" t="s">
        <v>883</v>
      </c>
      <c r="B1121" s="63"/>
      <c r="C1121" s="63"/>
      <c r="D1121" s="64"/>
      <c r="E1121" s="66"/>
      <c r="F1121" s="109" t="s">
        <v>9994</v>
      </c>
      <c r="G1121" s="63"/>
      <c r="H1121" s="67"/>
      <c r="I1121" s="68"/>
      <c r="J1121" s="68"/>
      <c r="K1121" s="67" t="s">
        <v>13398</v>
      </c>
      <c r="L1121" s="71"/>
      <c r="M1121" s="72">
        <v>5660.2841796875</v>
      </c>
      <c r="N1121" s="72">
        <v>4588.66259765625</v>
      </c>
      <c r="O1121" s="73"/>
      <c r="P1121" s="74"/>
      <c r="Q1121" s="74"/>
      <c r="R1121" s="98"/>
      <c r="S1121" s="48">
        <v>0</v>
      </c>
      <c r="T1121" s="48">
        <v>2</v>
      </c>
      <c r="U1121" s="98"/>
      <c r="V1121" s="50"/>
      <c r="W1121" s="50"/>
      <c r="X1121" s="50"/>
      <c r="Y1121" s="50"/>
      <c r="Z1121" s="49"/>
      <c r="AA1121" s="69">
        <v>1121</v>
      </c>
      <c r="AB11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21" s="70"/>
      <c r="AD1121" s="86">
        <v>1228</v>
      </c>
      <c r="AE1121" s="86">
        <v>670</v>
      </c>
      <c r="AF1121" s="86">
        <v>30514</v>
      </c>
      <c r="AG1121" s="86">
        <v>61720</v>
      </c>
      <c r="AH1121" s="86"/>
      <c r="AI1121" s="86" t="s">
        <v>7765</v>
      </c>
      <c r="AJ1121" s="86" t="s">
        <v>8549</v>
      </c>
      <c r="AK1121" s="86"/>
      <c r="AL1121" s="86"/>
      <c r="AM1121" s="89">
        <v>42977.125810185185</v>
      </c>
      <c r="AN1121" s="86" t="s">
        <v>10559</v>
      </c>
      <c r="AO1121" s="93" t="s">
        <v>11678</v>
      </c>
      <c r="AP1121" s="86" t="s">
        <v>66</v>
      </c>
      <c r="AQ1121" s="48">
        <v>0</v>
      </c>
      <c r="AR1121" s="49">
        <v>0</v>
      </c>
      <c r="AS1121" s="48">
        <v>0</v>
      </c>
      <c r="AT1121" s="49">
        <v>0</v>
      </c>
      <c r="AU1121" s="48">
        <v>0</v>
      </c>
      <c r="AV1121" s="49">
        <v>0</v>
      </c>
      <c r="AW1121" s="48">
        <v>52</v>
      </c>
      <c r="AX1121" s="49">
        <v>100</v>
      </c>
      <c r="AY1121" s="48">
        <v>52</v>
      </c>
      <c r="AZ1121" s="2"/>
      <c r="BA1121" s="3"/>
      <c r="BB1121" s="3"/>
      <c r="BC1121" s="3"/>
      <c r="BD1121" s="3"/>
    </row>
    <row r="1122" spans="1:56" x14ac:dyDescent="0.25">
      <c r="A1122" s="62" t="s">
        <v>1751</v>
      </c>
      <c r="B1122" s="63"/>
      <c r="C1122" s="63"/>
      <c r="D1122" s="64"/>
      <c r="E1122" s="66"/>
      <c r="F1122" s="109" t="s">
        <v>9995</v>
      </c>
      <c r="G1122" s="63"/>
      <c r="H1122" s="67"/>
      <c r="I1122" s="68"/>
      <c r="J1122" s="68"/>
      <c r="K1122" s="67" t="s">
        <v>13399</v>
      </c>
      <c r="L1122" s="71"/>
      <c r="M1122" s="72">
        <v>3100.9677734375</v>
      </c>
      <c r="N1122" s="72">
        <v>1664.5555419921875</v>
      </c>
      <c r="O1122" s="73"/>
      <c r="P1122" s="74"/>
      <c r="Q1122" s="74"/>
      <c r="R1122" s="98"/>
      <c r="S1122" s="48">
        <v>1</v>
      </c>
      <c r="T1122" s="48">
        <v>0</v>
      </c>
      <c r="U1122" s="98"/>
      <c r="V1122" s="50"/>
      <c r="W1122" s="50"/>
      <c r="X1122" s="50"/>
      <c r="Y1122" s="50"/>
      <c r="Z1122" s="49"/>
      <c r="AA1122" s="69">
        <v>1122</v>
      </c>
      <c r="AB11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22" s="70"/>
      <c r="AD1122" s="86">
        <v>426</v>
      </c>
      <c r="AE1122" s="86">
        <v>201</v>
      </c>
      <c r="AF1122" s="86">
        <v>490</v>
      </c>
      <c r="AG1122" s="86">
        <v>621</v>
      </c>
      <c r="AH1122" s="86"/>
      <c r="AI1122" s="86" t="s">
        <v>7766</v>
      </c>
      <c r="AJ1122" s="86"/>
      <c r="AK1122" s="86"/>
      <c r="AL1122" s="86"/>
      <c r="AM1122" s="89">
        <v>44054.394745370373</v>
      </c>
      <c r="AN1122" s="86" t="s">
        <v>10559</v>
      </c>
      <c r="AO1122" s="93" t="s">
        <v>11679</v>
      </c>
      <c r="AP1122" s="86" t="s">
        <v>65</v>
      </c>
      <c r="AQ1122" s="48"/>
      <c r="AR1122" s="49"/>
      <c r="AS1122" s="48"/>
      <c r="AT1122" s="49"/>
      <c r="AU1122" s="48"/>
      <c r="AV1122" s="49"/>
      <c r="AW1122" s="48"/>
      <c r="AX1122" s="49"/>
      <c r="AY1122" s="48"/>
      <c r="AZ1122" s="2"/>
      <c r="BA1122" s="3"/>
      <c r="BB1122" s="3"/>
      <c r="BC1122" s="3"/>
      <c r="BD1122" s="3"/>
    </row>
    <row r="1123" spans="1:56" x14ac:dyDescent="0.25">
      <c r="A1123" s="62" t="s">
        <v>885</v>
      </c>
      <c r="B1123" s="63"/>
      <c r="C1123" s="63"/>
      <c r="D1123" s="64"/>
      <c r="E1123" s="66"/>
      <c r="F1123" s="109" t="s">
        <v>9996</v>
      </c>
      <c r="G1123" s="63"/>
      <c r="H1123" s="67"/>
      <c r="I1123" s="68"/>
      <c r="J1123" s="68"/>
      <c r="K1123" s="67" t="s">
        <v>13400</v>
      </c>
      <c r="L1123" s="71"/>
      <c r="M1123" s="72">
        <v>5496.7275390625</v>
      </c>
      <c r="N1123" s="72">
        <v>4399.5751953125</v>
      </c>
      <c r="O1123" s="73"/>
      <c r="P1123" s="74"/>
      <c r="Q1123" s="74"/>
      <c r="R1123" s="98"/>
      <c r="S1123" s="48">
        <v>0</v>
      </c>
      <c r="T1123" s="48">
        <v>1</v>
      </c>
      <c r="U1123" s="98"/>
      <c r="V1123" s="50"/>
      <c r="W1123" s="50"/>
      <c r="X1123" s="50"/>
      <c r="Y1123" s="50"/>
      <c r="Z1123" s="49"/>
      <c r="AA1123" s="69">
        <v>1123</v>
      </c>
      <c r="AB11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23" s="70"/>
      <c r="AD1123" s="86">
        <v>21</v>
      </c>
      <c r="AE1123" s="86">
        <v>46</v>
      </c>
      <c r="AF1123" s="86">
        <v>7002</v>
      </c>
      <c r="AG1123" s="86">
        <v>1507</v>
      </c>
      <c r="AH1123" s="86"/>
      <c r="AI1123" s="86"/>
      <c r="AJ1123" s="86"/>
      <c r="AK1123" s="86"/>
      <c r="AL1123" s="86"/>
      <c r="AM1123" s="89">
        <v>41994.310648148145</v>
      </c>
      <c r="AN1123" s="86" t="s">
        <v>10559</v>
      </c>
      <c r="AO1123" s="93" t="s">
        <v>11680</v>
      </c>
      <c r="AP1123" s="86" t="s">
        <v>66</v>
      </c>
      <c r="AQ1123" s="48">
        <v>0</v>
      </c>
      <c r="AR1123" s="49">
        <v>0</v>
      </c>
      <c r="AS1123" s="48">
        <v>0</v>
      </c>
      <c r="AT1123" s="49">
        <v>0</v>
      </c>
      <c r="AU1123" s="48">
        <v>0</v>
      </c>
      <c r="AV1123" s="49">
        <v>0</v>
      </c>
      <c r="AW1123" s="48">
        <v>44</v>
      </c>
      <c r="AX1123" s="49">
        <v>100</v>
      </c>
      <c r="AY1123" s="48">
        <v>44</v>
      </c>
      <c r="AZ1123" s="2"/>
      <c r="BA1123" s="3"/>
      <c r="BB1123" s="3"/>
      <c r="BC1123" s="3"/>
      <c r="BD1123" s="3"/>
    </row>
    <row r="1124" spans="1:56" x14ac:dyDescent="0.25">
      <c r="A1124" s="62" t="s">
        <v>887</v>
      </c>
      <c r="B1124" s="63"/>
      <c r="C1124" s="63"/>
      <c r="D1124" s="64"/>
      <c r="E1124" s="66"/>
      <c r="F1124" s="109" t="s">
        <v>9997</v>
      </c>
      <c r="G1124" s="63"/>
      <c r="H1124" s="67"/>
      <c r="I1124" s="68"/>
      <c r="J1124" s="68"/>
      <c r="K1124" s="67" t="s">
        <v>13401</v>
      </c>
      <c r="L1124" s="71"/>
      <c r="M1124" s="72">
        <v>5160.2080078125</v>
      </c>
      <c r="N1124" s="72">
        <v>7220.17626953125</v>
      </c>
      <c r="O1124" s="73"/>
      <c r="P1124" s="74"/>
      <c r="Q1124" s="74"/>
      <c r="R1124" s="98"/>
      <c r="S1124" s="48">
        <v>0</v>
      </c>
      <c r="T1124" s="48">
        <v>3</v>
      </c>
      <c r="U1124" s="98"/>
      <c r="V1124" s="50"/>
      <c r="W1124" s="50"/>
      <c r="X1124" s="50"/>
      <c r="Y1124" s="50"/>
      <c r="Z1124" s="49"/>
      <c r="AA1124" s="69">
        <v>1124</v>
      </c>
      <c r="AB11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24" s="70"/>
      <c r="AD1124" s="86">
        <v>390</v>
      </c>
      <c r="AE1124" s="86">
        <v>261</v>
      </c>
      <c r="AF1124" s="86">
        <v>4340</v>
      </c>
      <c r="AG1124" s="86">
        <v>2166</v>
      </c>
      <c r="AH1124" s="86"/>
      <c r="AI1124" s="86" t="s">
        <v>7767</v>
      </c>
      <c r="AJ1124" s="86" t="s">
        <v>8550</v>
      </c>
      <c r="AK1124" s="86"/>
      <c r="AL1124" s="86"/>
      <c r="AM1124" s="89">
        <v>43832.310671296298</v>
      </c>
      <c r="AN1124" s="86" t="s">
        <v>10559</v>
      </c>
      <c r="AO1124" s="93" t="s">
        <v>11681</v>
      </c>
      <c r="AP1124" s="86" t="s">
        <v>66</v>
      </c>
      <c r="AQ1124" s="48">
        <v>0</v>
      </c>
      <c r="AR1124" s="49">
        <v>0</v>
      </c>
      <c r="AS1124" s="48">
        <v>0</v>
      </c>
      <c r="AT1124" s="49">
        <v>0</v>
      </c>
      <c r="AU1124" s="48">
        <v>0</v>
      </c>
      <c r="AV1124" s="49">
        <v>0</v>
      </c>
      <c r="AW1124" s="48">
        <v>74</v>
      </c>
      <c r="AX1124" s="49">
        <v>100</v>
      </c>
      <c r="AY1124" s="48">
        <v>74</v>
      </c>
      <c r="AZ1124" s="2"/>
      <c r="BA1124" s="3"/>
      <c r="BB1124" s="3"/>
      <c r="BC1124" s="3"/>
      <c r="BD1124" s="3"/>
    </row>
    <row r="1125" spans="1:56" x14ac:dyDescent="0.25">
      <c r="A1125" s="62" t="s">
        <v>888</v>
      </c>
      <c r="B1125" s="63"/>
      <c r="C1125" s="63"/>
      <c r="D1125" s="64"/>
      <c r="E1125" s="66"/>
      <c r="F1125" s="109" t="s">
        <v>9998</v>
      </c>
      <c r="G1125" s="63"/>
      <c r="H1125" s="67"/>
      <c r="I1125" s="68"/>
      <c r="J1125" s="68"/>
      <c r="K1125" s="67" t="s">
        <v>13402</v>
      </c>
      <c r="L1125" s="71"/>
      <c r="M1125" s="72">
        <v>4088.823486328125</v>
      </c>
      <c r="N1125" s="72">
        <v>2907.689453125</v>
      </c>
      <c r="O1125" s="73"/>
      <c r="P1125" s="74"/>
      <c r="Q1125" s="74"/>
      <c r="R1125" s="98"/>
      <c r="S1125" s="48">
        <v>0</v>
      </c>
      <c r="T1125" s="48">
        <v>2</v>
      </c>
      <c r="U1125" s="98"/>
      <c r="V1125" s="50"/>
      <c r="W1125" s="50"/>
      <c r="X1125" s="50"/>
      <c r="Y1125" s="50"/>
      <c r="Z1125" s="49"/>
      <c r="AA1125" s="69">
        <v>1125</v>
      </c>
      <c r="AB11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25" s="70"/>
      <c r="AD1125" s="86">
        <v>473</v>
      </c>
      <c r="AE1125" s="86">
        <v>97</v>
      </c>
      <c r="AF1125" s="86">
        <v>31213</v>
      </c>
      <c r="AG1125" s="86">
        <v>13341</v>
      </c>
      <c r="AH1125" s="86"/>
      <c r="AI1125" s="86" t="s">
        <v>7768</v>
      </c>
      <c r="AJ1125" s="86" t="s">
        <v>8204</v>
      </c>
      <c r="AK1125" s="86"/>
      <c r="AL1125" s="86"/>
      <c r="AM1125" s="89">
        <v>40861.741018518522</v>
      </c>
      <c r="AN1125" s="86" t="s">
        <v>10559</v>
      </c>
      <c r="AO1125" s="93" t="s">
        <v>11682</v>
      </c>
      <c r="AP1125" s="86" t="s">
        <v>66</v>
      </c>
      <c r="AQ1125" s="48">
        <v>0</v>
      </c>
      <c r="AR1125" s="49">
        <v>0</v>
      </c>
      <c r="AS1125" s="48">
        <v>0</v>
      </c>
      <c r="AT1125" s="49">
        <v>0</v>
      </c>
      <c r="AU1125" s="48">
        <v>0</v>
      </c>
      <c r="AV1125" s="49">
        <v>0</v>
      </c>
      <c r="AW1125" s="48">
        <v>36</v>
      </c>
      <c r="AX1125" s="49">
        <v>100</v>
      </c>
      <c r="AY1125" s="48">
        <v>36</v>
      </c>
      <c r="AZ1125" s="2"/>
      <c r="BA1125" s="3"/>
      <c r="BB1125" s="3"/>
      <c r="BC1125" s="3"/>
      <c r="BD1125" s="3"/>
    </row>
    <row r="1126" spans="1:56" x14ac:dyDescent="0.25">
      <c r="A1126" s="62" t="s">
        <v>1752</v>
      </c>
      <c r="B1126" s="63"/>
      <c r="C1126" s="63"/>
      <c r="D1126" s="64"/>
      <c r="E1126" s="66"/>
      <c r="F1126" s="109" t="s">
        <v>9999</v>
      </c>
      <c r="G1126" s="63"/>
      <c r="H1126" s="67"/>
      <c r="I1126" s="68"/>
      <c r="J1126" s="68"/>
      <c r="K1126" s="67" t="s">
        <v>13403</v>
      </c>
      <c r="L1126" s="71"/>
      <c r="M1126" s="72">
        <v>4613.322265625</v>
      </c>
      <c r="N1126" s="72">
        <v>1611.426025390625</v>
      </c>
      <c r="O1126" s="73"/>
      <c r="P1126" s="74"/>
      <c r="Q1126" s="74"/>
      <c r="R1126" s="98"/>
      <c r="S1126" s="48">
        <v>2</v>
      </c>
      <c r="T1126" s="48">
        <v>0</v>
      </c>
      <c r="U1126" s="98"/>
      <c r="V1126" s="50"/>
      <c r="W1126" s="50"/>
      <c r="X1126" s="50"/>
      <c r="Y1126" s="50"/>
      <c r="Z1126" s="49"/>
      <c r="AA1126" s="69">
        <v>1126</v>
      </c>
      <c r="AB11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26" s="70"/>
      <c r="AD1126" s="86">
        <v>1396</v>
      </c>
      <c r="AE1126" s="86">
        <v>9253</v>
      </c>
      <c r="AF1126" s="86">
        <v>135751</v>
      </c>
      <c r="AG1126" s="86">
        <v>147804</v>
      </c>
      <c r="AH1126" s="86"/>
      <c r="AI1126" s="86" t="s">
        <v>7769</v>
      </c>
      <c r="AJ1126" s="86"/>
      <c r="AK1126" s="86"/>
      <c r="AL1126" s="86"/>
      <c r="AM1126" s="89">
        <v>43699.068576388891</v>
      </c>
      <c r="AN1126" s="86" t="s">
        <v>10559</v>
      </c>
      <c r="AO1126" s="93" t="s">
        <v>11683</v>
      </c>
      <c r="AP1126" s="86" t="s">
        <v>65</v>
      </c>
      <c r="AQ1126" s="48"/>
      <c r="AR1126" s="49"/>
      <c r="AS1126" s="48"/>
      <c r="AT1126" s="49"/>
      <c r="AU1126" s="48"/>
      <c r="AV1126" s="49"/>
      <c r="AW1126" s="48"/>
      <c r="AX1126" s="49"/>
      <c r="AY1126" s="48"/>
      <c r="AZ1126" s="2"/>
      <c r="BA1126" s="3"/>
      <c r="BB1126" s="3"/>
      <c r="BC1126" s="3"/>
      <c r="BD1126" s="3"/>
    </row>
    <row r="1127" spans="1:56" x14ac:dyDescent="0.25">
      <c r="A1127" s="62" t="s">
        <v>889</v>
      </c>
      <c r="B1127" s="63"/>
      <c r="C1127" s="63"/>
      <c r="D1127" s="64"/>
      <c r="E1127" s="66"/>
      <c r="F1127" s="109" t="s">
        <v>10000</v>
      </c>
      <c r="G1127" s="63"/>
      <c r="H1127" s="67"/>
      <c r="I1127" s="68"/>
      <c r="J1127" s="68"/>
      <c r="K1127" s="67" t="s">
        <v>13404</v>
      </c>
      <c r="L1127" s="71"/>
      <c r="M1127" s="72">
        <v>7618.3046875</v>
      </c>
      <c r="N1127" s="72">
        <v>4417.24755859375</v>
      </c>
      <c r="O1127" s="73"/>
      <c r="P1127" s="74"/>
      <c r="Q1127" s="74"/>
      <c r="R1127" s="98"/>
      <c r="S1127" s="48">
        <v>0</v>
      </c>
      <c r="T1127" s="48">
        <v>1</v>
      </c>
      <c r="U1127" s="98"/>
      <c r="V1127" s="50"/>
      <c r="W1127" s="50"/>
      <c r="X1127" s="50"/>
      <c r="Y1127" s="50"/>
      <c r="Z1127" s="49"/>
      <c r="AA1127" s="69">
        <v>1127</v>
      </c>
      <c r="AB11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27" s="70"/>
      <c r="AD1127" s="86">
        <v>330</v>
      </c>
      <c r="AE1127" s="86">
        <v>1178</v>
      </c>
      <c r="AF1127" s="86">
        <v>4848</v>
      </c>
      <c r="AG1127" s="86">
        <v>8859</v>
      </c>
      <c r="AH1127" s="86"/>
      <c r="AI1127" s="86" t="s">
        <v>7770</v>
      </c>
      <c r="AJ1127" s="86" t="s">
        <v>8415</v>
      </c>
      <c r="AK1127" s="93" t="s">
        <v>8860</v>
      </c>
      <c r="AL1127" s="86"/>
      <c r="AM1127" s="89">
        <v>43944.978032407409</v>
      </c>
      <c r="AN1127" s="86" t="s">
        <v>10559</v>
      </c>
      <c r="AO1127" s="93" t="s">
        <v>11684</v>
      </c>
      <c r="AP1127" s="86" t="s">
        <v>66</v>
      </c>
      <c r="AQ1127" s="48">
        <v>0</v>
      </c>
      <c r="AR1127" s="49">
        <v>0</v>
      </c>
      <c r="AS1127" s="48">
        <v>0</v>
      </c>
      <c r="AT1127" s="49">
        <v>0</v>
      </c>
      <c r="AU1127" s="48">
        <v>0</v>
      </c>
      <c r="AV1127" s="49">
        <v>0</v>
      </c>
      <c r="AW1127" s="48">
        <v>43</v>
      </c>
      <c r="AX1127" s="49">
        <v>100</v>
      </c>
      <c r="AY1127" s="48">
        <v>43</v>
      </c>
      <c r="AZ1127" s="2"/>
      <c r="BA1127" s="3"/>
      <c r="BB1127" s="3"/>
      <c r="BC1127" s="3"/>
      <c r="BD1127" s="3"/>
    </row>
    <row r="1128" spans="1:56" x14ac:dyDescent="0.25">
      <c r="A1128" s="62" t="s">
        <v>890</v>
      </c>
      <c r="B1128" s="63"/>
      <c r="C1128" s="63"/>
      <c r="D1128" s="64"/>
      <c r="E1128" s="66"/>
      <c r="F1128" s="109" t="s">
        <v>8949</v>
      </c>
      <c r="G1128" s="63"/>
      <c r="H1128" s="67"/>
      <c r="I1128" s="68"/>
      <c r="J1128" s="68"/>
      <c r="K1128" s="67" t="s">
        <v>13405</v>
      </c>
      <c r="L1128" s="71"/>
      <c r="M1128" s="72">
        <v>5523.2021484375</v>
      </c>
      <c r="N1128" s="72">
        <v>5000.1640625</v>
      </c>
      <c r="O1128" s="73"/>
      <c r="P1128" s="74"/>
      <c r="Q1128" s="74"/>
      <c r="R1128" s="98"/>
      <c r="S1128" s="48">
        <v>0</v>
      </c>
      <c r="T1128" s="48">
        <v>1</v>
      </c>
      <c r="U1128" s="98"/>
      <c r="V1128" s="50"/>
      <c r="W1128" s="50"/>
      <c r="X1128" s="50"/>
      <c r="Y1128" s="50"/>
      <c r="Z1128" s="49"/>
      <c r="AA1128" s="69">
        <v>1128</v>
      </c>
      <c r="AB11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28" s="70"/>
      <c r="AD1128" s="86">
        <v>0</v>
      </c>
      <c r="AE1128" s="86">
        <v>5</v>
      </c>
      <c r="AF1128" s="86">
        <v>605</v>
      </c>
      <c r="AG1128" s="86">
        <v>9</v>
      </c>
      <c r="AH1128" s="86"/>
      <c r="AI1128" s="86"/>
      <c r="AJ1128" s="86"/>
      <c r="AK1128" s="86"/>
      <c r="AL1128" s="86"/>
      <c r="AM1128" s="89">
        <v>44081.201550925929</v>
      </c>
      <c r="AN1128" s="86" t="s">
        <v>10559</v>
      </c>
      <c r="AO1128" s="93" t="s">
        <v>11685</v>
      </c>
      <c r="AP1128" s="86" t="s">
        <v>66</v>
      </c>
      <c r="AQ1128" s="48">
        <v>0</v>
      </c>
      <c r="AR1128" s="49">
        <v>0</v>
      </c>
      <c r="AS1128" s="48">
        <v>0</v>
      </c>
      <c r="AT1128" s="49">
        <v>0</v>
      </c>
      <c r="AU1128" s="48">
        <v>0</v>
      </c>
      <c r="AV1128" s="49">
        <v>0</v>
      </c>
      <c r="AW1128" s="48">
        <v>44</v>
      </c>
      <c r="AX1128" s="49">
        <v>100</v>
      </c>
      <c r="AY1128" s="48">
        <v>44</v>
      </c>
      <c r="AZ1128" s="2"/>
      <c r="BA1128" s="3"/>
      <c r="BB1128" s="3"/>
      <c r="BC1128" s="3"/>
      <c r="BD1128" s="3"/>
    </row>
    <row r="1129" spans="1:56" x14ac:dyDescent="0.25">
      <c r="A1129" s="62" t="s">
        <v>891</v>
      </c>
      <c r="B1129" s="63"/>
      <c r="C1129" s="63"/>
      <c r="D1129" s="64"/>
      <c r="E1129" s="66"/>
      <c r="F1129" s="109" t="s">
        <v>10001</v>
      </c>
      <c r="G1129" s="63"/>
      <c r="H1129" s="67"/>
      <c r="I1129" s="68"/>
      <c r="J1129" s="68"/>
      <c r="K1129" s="67" t="s">
        <v>13406</v>
      </c>
      <c r="L1129" s="71"/>
      <c r="M1129" s="72">
        <v>5023.95361328125</v>
      </c>
      <c r="N1129" s="72">
        <v>5583.69482421875</v>
      </c>
      <c r="O1129" s="73"/>
      <c r="P1129" s="74"/>
      <c r="Q1129" s="74"/>
      <c r="R1129" s="98"/>
      <c r="S1129" s="48">
        <v>0</v>
      </c>
      <c r="T1129" s="48">
        <v>1</v>
      </c>
      <c r="U1129" s="98"/>
      <c r="V1129" s="50"/>
      <c r="W1129" s="50"/>
      <c r="X1129" s="50"/>
      <c r="Y1129" s="50"/>
      <c r="Z1129" s="49"/>
      <c r="AA1129" s="69">
        <v>1129</v>
      </c>
      <c r="AB11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29" s="70"/>
      <c r="AD1129" s="86">
        <v>921</v>
      </c>
      <c r="AE1129" s="86">
        <v>282</v>
      </c>
      <c r="AF1129" s="86">
        <v>52527</v>
      </c>
      <c r="AG1129" s="86">
        <v>9311</v>
      </c>
      <c r="AH1129" s="86"/>
      <c r="AI1129" s="86" t="s">
        <v>7771</v>
      </c>
      <c r="AJ1129" s="86" t="s">
        <v>8245</v>
      </c>
      <c r="AK1129" s="86"/>
      <c r="AL1129" s="86"/>
      <c r="AM1129" s="89">
        <v>41645.720879629633</v>
      </c>
      <c r="AN1129" s="86" t="s">
        <v>10559</v>
      </c>
      <c r="AO1129" s="93" t="s">
        <v>11686</v>
      </c>
      <c r="AP1129" s="86" t="s">
        <v>66</v>
      </c>
      <c r="AQ1129" s="48">
        <v>0</v>
      </c>
      <c r="AR1129" s="49">
        <v>0</v>
      </c>
      <c r="AS1129" s="48">
        <v>0</v>
      </c>
      <c r="AT1129" s="49">
        <v>0</v>
      </c>
      <c r="AU1129" s="48">
        <v>0</v>
      </c>
      <c r="AV1129" s="49">
        <v>0</v>
      </c>
      <c r="AW1129" s="48">
        <v>21</v>
      </c>
      <c r="AX1129" s="49">
        <v>100</v>
      </c>
      <c r="AY1129" s="48">
        <v>21</v>
      </c>
      <c r="AZ1129" s="2"/>
      <c r="BA1129" s="3"/>
      <c r="BB1129" s="3"/>
      <c r="BC1129" s="3"/>
      <c r="BD1129" s="3"/>
    </row>
    <row r="1130" spans="1:56" x14ac:dyDescent="0.25">
      <c r="A1130" s="62" t="s">
        <v>892</v>
      </c>
      <c r="B1130" s="63"/>
      <c r="C1130" s="63"/>
      <c r="D1130" s="64"/>
      <c r="E1130" s="66"/>
      <c r="F1130" s="109" t="s">
        <v>10002</v>
      </c>
      <c r="G1130" s="63"/>
      <c r="H1130" s="67"/>
      <c r="I1130" s="68"/>
      <c r="J1130" s="68"/>
      <c r="K1130" s="67" t="s">
        <v>13407</v>
      </c>
      <c r="L1130" s="71"/>
      <c r="M1130" s="72">
        <v>4171.7744140625</v>
      </c>
      <c r="N1130" s="72">
        <v>6770.3564453125</v>
      </c>
      <c r="O1130" s="73"/>
      <c r="P1130" s="74"/>
      <c r="Q1130" s="74"/>
      <c r="R1130" s="98"/>
      <c r="S1130" s="48">
        <v>1</v>
      </c>
      <c r="T1130" s="48">
        <v>3</v>
      </c>
      <c r="U1130" s="98"/>
      <c r="V1130" s="50"/>
      <c r="W1130" s="50"/>
      <c r="X1130" s="50"/>
      <c r="Y1130" s="50"/>
      <c r="Z1130" s="49"/>
      <c r="AA1130" s="69">
        <v>1130</v>
      </c>
      <c r="AB11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30" s="70"/>
      <c r="AD1130" s="86">
        <v>698</v>
      </c>
      <c r="AE1130" s="86">
        <v>162</v>
      </c>
      <c r="AF1130" s="86">
        <v>125</v>
      </c>
      <c r="AG1130" s="86">
        <v>219</v>
      </c>
      <c r="AH1130" s="86"/>
      <c r="AI1130" s="86" t="s">
        <v>7772</v>
      </c>
      <c r="AJ1130" s="86" t="s">
        <v>8551</v>
      </c>
      <c r="AK1130" s="86"/>
      <c r="AL1130" s="86"/>
      <c r="AM1130" s="89">
        <v>42964.152291666665</v>
      </c>
      <c r="AN1130" s="86" t="s">
        <v>10559</v>
      </c>
      <c r="AO1130" s="93" t="s">
        <v>11687</v>
      </c>
      <c r="AP1130" s="86" t="s">
        <v>66</v>
      </c>
      <c r="AQ1130" s="48">
        <v>0</v>
      </c>
      <c r="AR1130" s="49">
        <v>0</v>
      </c>
      <c r="AS1130" s="48">
        <v>0</v>
      </c>
      <c r="AT1130" s="49">
        <v>0</v>
      </c>
      <c r="AU1130" s="48">
        <v>0</v>
      </c>
      <c r="AV1130" s="49">
        <v>0</v>
      </c>
      <c r="AW1130" s="48">
        <v>25</v>
      </c>
      <c r="AX1130" s="49">
        <v>100</v>
      </c>
      <c r="AY1130" s="48">
        <v>25</v>
      </c>
      <c r="AZ1130" s="2"/>
      <c r="BA1130" s="3"/>
      <c r="BB1130" s="3"/>
      <c r="BC1130" s="3"/>
      <c r="BD1130" s="3"/>
    </row>
    <row r="1131" spans="1:56" x14ac:dyDescent="0.25">
      <c r="A1131" s="62" t="s">
        <v>893</v>
      </c>
      <c r="B1131" s="63"/>
      <c r="C1131" s="63"/>
      <c r="D1131" s="64"/>
      <c r="E1131" s="66"/>
      <c r="F1131" s="109" t="s">
        <v>10003</v>
      </c>
      <c r="G1131" s="63"/>
      <c r="H1131" s="67"/>
      <c r="I1131" s="68"/>
      <c r="J1131" s="68"/>
      <c r="K1131" s="67" t="s">
        <v>13408</v>
      </c>
      <c r="L1131" s="71"/>
      <c r="M1131" s="72">
        <v>5528.6943359375</v>
      </c>
      <c r="N1131" s="72">
        <v>5120.44970703125</v>
      </c>
      <c r="O1131" s="73"/>
      <c r="P1131" s="74"/>
      <c r="Q1131" s="74"/>
      <c r="R1131" s="98"/>
      <c r="S1131" s="48">
        <v>0</v>
      </c>
      <c r="T1131" s="48">
        <v>1</v>
      </c>
      <c r="U1131" s="98"/>
      <c r="V1131" s="50"/>
      <c r="W1131" s="50"/>
      <c r="X1131" s="50"/>
      <c r="Y1131" s="50"/>
      <c r="Z1131" s="49"/>
      <c r="AA1131" s="69">
        <v>1131</v>
      </c>
      <c r="AB11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31" s="70"/>
      <c r="AD1131" s="86">
        <v>8</v>
      </c>
      <c r="AE1131" s="86">
        <v>58</v>
      </c>
      <c r="AF1131" s="86">
        <v>1607</v>
      </c>
      <c r="AG1131" s="86">
        <v>1132</v>
      </c>
      <c r="AH1131" s="86"/>
      <c r="AI1131" s="86" t="s">
        <v>7773</v>
      </c>
      <c r="AJ1131" s="86"/>
      <c r="AK1131" s="86"/>
      <c r="AL1131" s="86"/>
      <c r="AM1131" s="89">
        <v>43935.13784722222</v>
      </c>
      <c r="AN1131" s="86" t="s">
        <v>10559</v>
      </c>
      <c r="AO1131" s="93" t="s">
        <v>11688</v>
      </c>
      <c r="AP1131" s="86" t="s">
        <v>66</v>
      </c>
      <c r="AQ1131" s="48">
        <v>0</v>
      </c>
      <c r="AR1131" s="49">
        <v>0</v>
      </c>
      <c r="AS1131" s="48">
        <v>0</v>
      </c>
      <c r="AT1131" s="49">
        <v>0</v>
      </c>
      <c r="AU1131" s="48">
        <v>0</v>
      </c>
      <c r="AV1131" s="49">
        <v>0</v>
      </c>
      <c r="AW1131" s="48">
        <v>46</v>
      </c>
      <c r="AX1131" s="49">
        <v>100</v>
      </c>
      <c r="AY1131" s="48">
        <v>46</v>
      </c>
      <c r="AZ1131" s="2"/>
      <c r="BA1131" s="3"/>
      <c r="BB1131" s="3"/>
      <c r="BC1131" s="3"/>
      <c r="BD1131" s="3"/>
    </row>
    <row r="1132" spans="1:56" x14ac:dyDescent="0.25">
      <c r="A1132" s="62" t="s">
        <v>894</v>
      </c>
      <c r="B1132" s="63"/>
      <c r="C1132" s="63"/>
      <c r="D1132" s="64"/>
      <c r="E1132" s="66"/>
      <c r="F1132" s="109" t="s">
        <v>10004</v>
      </c>
      <c r="G1132" s="63"/>
      <c r="H1132" s="67"/>
      <c r="I1132" s="68"/>
      <c r="J1132" s="68"/>
      <c r="K1132" s="67" t="s">
        <v>13409</v>
      </c>
      <c r="L1132" s="71"/>
      <c r="M1132" s="72">
        <v>5630.0791015625</v>
      </c>
      <c r="N1132" s="72">
        <v>5678.07568359375</v>
      </c>
      <c r="O1132" s="73"/>
      <c r="P1132" s="74"/>
      <c r="Q1132" s="74"/>
      <c r="R1132" s="98"/>
      <c r="S1132" s="48">
        <v>0</v>
      </c>
      <c r="T1132" s="48">
        <v>1</v>
      </c>
      <c r="U1132" s="98"/>
      <c r="V1132" s="50"/>
      <c r="W1132" s="50"/>
      <c r="X1132" s="50"/>
      <c r="Y1132" s="50"/>
      <c r="Z1132" s="49"/>
      <c r="AA1132" s="69">
        <v>1132</v>
      </c>
      <c r="AB11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32" s="70"/>
      <c r="AD1132" s="86">
        <v>199</v>
      </c>
      <c r="AE1132" s="86">
        <v>22</v>
      </c>
      <c r="AF1132" s="86">
        <v>305</v>
      </c>
      <c r="AG1132" s="86">
        <v>461</v>
      </c>
      <c r="AH1132" s="86"/>
      <c r="AI1132" s="86" t="s">
        <v>7774</v>
      </c>
      <c r="AJ1132" s="86"/>
      <c r="AK1132" s="86"/>
      <c r="AL1132" s="86"/>
      <c r="AM1132" s="89">
        <v>40820.911689814813</v>
      </c>
      <c r="AN1132" s="86" t="s">
        <v>10559</v>
      </c>
      <c r="AO1132" s="93" t="s">
        <v>11689</v>
      </c>
      <c r="AP1132" s="86" t="s">
        <v>66</v>
      </c>
      <c r="AQ1132" s="48">
        <v>0</v>
      </c>
      <c r="AR1132" s="49">
        <v>0</v>
      </c>
      <c r="AS1132" s="48">
        <v>0</v>
      </c>
      <c r="AT1132" s="49">
        <v>0</v>
      </c>
      <c r="AU1132" s="48">
        <v>0</v>
      </c>
      <c r="AV1132" s="49">
        <v>0</v>
      </c>
      <c r="AW1132" s="48">
        <v>21</v>
      </c>
      <c r="AX1132" s="49">
        <v>100</v>
      </c>
      <c r="AY1132" s="48">
        <v>21</v>
      </c>
      <c r="AZ1132" s="2"/>
      <c r="BA1132" s="3"/>
      <c r="BB1132" s="3"/>
      <c r="BC1132" s="3"/>
      <c r="BD1132" s="3"/>
    </row>
    <row r="1133" spans="1:56" x14ac:dyDescent="0.25">
      <c r="A1133" s="62" t="s">
        <v>895</v>
      </c>
      <c r="B1133" s="63"/>
      <c r="C1133" s="63"/>
      <c r="D1133" s="64"/>
      <c r="E1133" s="66"/>
      <c r="F1133" s="109" t="s">
        <v>10005</v>
      </c>
      <c r="G1133" s="63"/>
      <c r="H1133" s="67"/>
      <c r="I1133" s="68"/>
      <c r="J1133" s="68"/>
      <c r="K1133" s="67" t="s">
        <v>13410</v>
      </c>
      <c r="L1133" s="71"/>
      <c r="M1133" s="72">
        <v>3500.7470703125</v>
      </c>
      <c r="N1133" s="72">
        <v>6190.99365234375</v>
      </c>
      <c r="O1133" s="73"/>
      <c r="P1133" s="74"/>
      <c r="Q1133" s="74"/>
      <c r="R1133" s="98"/>
      <c r="S1133" s="48">
        <v>0</v>
      </c>
      <c r="T1133" s="48">
        <v>5</v>
      </c>
      <c r="U1133" s="98"/>
      <c r="V1133" s="50"/>
      <c r="W1133" s="50"/>
      <c r="X1133" s="50"/>
      <c r="Y1133" s="50"/>
      <c r="Z1133" s="49"/>
      <c r="AA1133" s="69">
        <v>1133</v>
      </c>
      <c r="AB11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33" s="70"/>
      <c r="AD1133" s="86">
        <v>61</v>
      </c>
      <c r="AE1133" s="86">
        <v>98</v>
      </c>
      <c r="AF1133" s="86">
        <v>2463</v>
      </c>
      <c r="AG1133" s="86">
        <v>2996</v>
      </c>
      <c r="AH1133" s="86"/>
      <c r="AI1133" s="86"/>
      <c r="AJ1133" s="86"/>
      <c r="AK1133" s="86"/>
      <c r="AL1133" s="86"/>
      <c r="AM1133" s="89">
        <v>43377.375</v>
      </c>
      <c r="AN1133" s="86" t="s">
        <v>10559</v>
      </c>
      <c r="AO1133" s="93" t="s">
        <v>11690</v>
      </c>
      <c r="AP1133" s="86" t="s">
        <v>66</v>
      </c>
      <c r="AQ1133" s="48">
        <v>0</v>
      </c>
      <c r="AR1133" s="49">
        <v>0</v>
      </c>
      <c r="AS1133" s="48">
        <v>0</v>
      </c>
      <c r="AT1133" s="49">
        <v>0</v>
      </c>
      <c r="AU1133" s="48">
        <v>0</v>
      </c>
      <c r="AV1133" s="49">
        <v>0</v>
      </c>
      <c r="AW1133" s="48">
        <v>220</v>
      </c>
      <c r="AX1133" s="49">
        <v>100</v>
      </c>
      <c r="AY1133" s="48">
        <v>220</v>
      </c>
      <c r="AZ1133" s="2"/>
      <c r="BA1133" s="3"/>
      <c r="BB1133" s="3"/>
      <c r="BC1133" s="3"/>
      <c r="BD1133" s="3"/>
    </row>
    <row r="1134" spans="1:56" x14ac:dyDescent="0.25">
      <c r="A1134" s="62" t="s">
        <v>1753</v>
      </c>
      <c r="B1134" s="63"/>
      <c r="C1134" s="63"/>
      <c r="D1134" s="64"/>
      <c r="E1134" s="66"/>
      <c r="F1134" s="109" t="s">
        <v>10006</v>
      </c>
      <c r="G1134" s="63"/>
      <c r="H1134" s="67"/>
      <c r="I1134" s="68"/>
      <c r="J1134" s="68"/>
      <c r="K1134" s="67" t="s">
        <v>13411</v>
      </c>
      <c r="L1134" s="71"/>
      <c r="M1134" s="72">
        <v>3231.75732421875</v>
      </c>
      <c r="N1134" s="72">
        <v>7470.41162109375</v>
      </c>
      <c r="O1134" s="73"/>
      <c r="P1134" s="74"/>
      <c r="Q1134" s="74"/>
      <c r="R1134" s="98"/>
      <c r="S1134" s="48">
        <v>1</v>
      </c>
      <c r="T1134" s="48">
        <v>0</v>
      </c>
      <c r="U1134" s="98"/>
      <c r="V1134" s="50"/>
      <c r="W1134" s="50"/>
      <c r="X1134" s="50"/>
      <c r="Y1134" s="50"/>
      <c r="Z1134" s="49"/>
      <c r="AA1134" s="69">
        <v>1134</v>
      </c>
      <c r="AB11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34" s="70"/>
      <c r="AD1134" s="86">
        <v>617</v>
      </c>
      <c r="AE1134" s="86">
        <v>54</v>
      </c>
      <c r="AF1134" s="86">
        <v>75</v>
      </c>
      <c r="AG1134" s="86">
        <v>25</v>
      </c>
      <c r="AH1134" s="86"/>
      <c r="AI1134" s="86" t="s">
        <v>7775</v>
      </c>
      <c r="AJ1134" s="86" t="s">
        <v>8304</v>
      </c>
      <c r="AK1134" s="86"/>
      <c r="AL1134" s="86"/>
      <c r="AM1134" s="89">
        <v>42387.328553240739</v>
      </c>
      <c r="AN1134" s="86" t="s">
        <v>10559</v>
      </c>
      <c r="AO1134" s="93" t="s">
        <v>11691</v>
      </c>
      <c r="AP1134" s="86" t="s">
        <v>65</v>
      </c>
      <c r="AQ1134" s="48"/>
      <c r="AR1134" s="49"/>
      <c r="AS1134" s="48"/>
      <c r="AT1134" s="49"/>
      <c r="AU1134" s="48"/>
      <c r="AV1134" s="49"/>
      <c r="AW1134" s="48"/>
      <c r="AX1134" s="49"/>
      <c r="AY1134" s="48"/>
      <c r="AZ1134" s="2"/>
      <c r="BA1134" s="3"/>
      <c r="BB1134" s="3"/>
      <c r="BC1134" s="3"/>
      <c r="BD1134" s="3"/>
    </row>
    <row r="1135" spans="1:56" x14ac:dyDescent="0.25">
      <c r="A1135" s="62" t="s">
        <v>1754</v>
      </c>
      <c r="B1135" s="63"/>
      <c r="C1135" s="63"/>
      <c r="D1135" s="64"/>
      <c r="E1135" s="66"/>
      <c r="F1135" s="109" t="s">
        <v>10007</v>
      </c>
      <c r="G1135" s="63"/>
      <c r="H1135" s="67"/>
      <c r="I1135" s="68"/>
      <c r="J1135" s="68"/>
      <c r="K1135" s="67" t="s">
        <v>13412</v>
      </c>
      <c r="L1135" s="71"/>
      <c r="M1135" s="72">
        <v>3032.654296875</v>
      </c>
      <c r="N1135" s="72">
        <v>7312.771484375</v>
      </c>
      <c r="O1135" s="73"/>
      <c r="P1135" s="74"/>
      <c r="Q1135" s="74"/>
      <c r="R1135" s="98"/>
      <c r="S1135" s="48">
        <v>1</v>
      </c>
      <c r="T1135" s="48">
        <v>0</v>
      </c>
      <c r="U1135" s="98"/>
      <c r="V1135" s="50"/>
      <c r="W1135" s="50"/>
      <c r="X1135" s="50"/>
      <c r="Y1135" s="50"/>
      <c r="Z1135" s="49"/>
      <c r="AA1135" s="69">
        <v>1135</v>
      </c>
      <c r="AB11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35" s="70"/>
      <c r="AD1135" s="86">
        <v>216</v>
      </c>
      <c r="AE1135" s="86">
        <v>154</v>
      </c>
      <c r="AF1135" s="86">
        <v>67</v>
      </c>
      <c r="AG1135" s="86">
        <v>253</v>
      </c>
      <c r="AH1135" s="86"/>
      <c r="AI1135" s="86" t="s">
        <v>7776</v>
      </c>
      <c r="AJ1135" s="86" t="s">
        <v>8326</v>
      </c>
      <c r="AK1135" s="93" t="s">
        <v>8861</v>
      </c>
      <c r="AL1135" s="86"/>
      <c r="AM1135" s="89">
        <v>43853.622604166667</v>
      </c>
      <c r="AN1135" s="86" t="s">
        <v>10559</v>
      </c>
      <c r="AO1135" s="93" t="s">
        <v>11692</v>
      </c>
      <c r="AP1135" s="86" t="s">
        <v>65</v>
      </c>
      <c r="AQ1135" s="48"/>
      <c r="AR1135" s="49"/>
      <c r="AS1135" s="48"/>
      <c r="AT1135" s="49"/>
      <c r="AU1135" s="48"/>
      <c r="AV1135" s="49"/>
      <c r="AW1135" s="48"/>
      <c r="AX1135" s="49"/>
      <c r="AY1135" s="48"/>
      <c r="AZ1135" s="2"/>
      <c r="BA1135" s="3"/>
      <c r="BB1135" s="3"/>
      <c r="BC1135" s="3"/>
      <c r="BD1135" s="3"/>
    </row>
    <row r="1136" spans="1:56" x14ac:dyDescent="0.25">
      <c r="A1136" s="62" t="s">
        <v>1755</v>
      </c>
      <c r="B1136" s="63"/>
      <c r="C1136" s="63"/>
      <c r="D1136" s="64"/>
      <c r="E1136" s="66"/>
      <c r="F1136" s="109" t="s">
        <v>10008</v>
      </c>
      <c r="G1136" s="63"/>
      <c r="H1136" s="67"/>
      <c r="I1136" s="68"/>
      <c r="J1136" s="68"/>
      <c r="K1136" s="67" t="s">
        <v>13413</v>
      </c>
      <c r="L1136" s="71"/>
      <c r="M1136" s="72">
        <v>3141.896484375</v>
      </c>
      <c r="N1136" s="72">
        <v>7387.42626953125</v>
      </c>
      <c r="O1136" s="73"/>
      <c r="P1136" s="74"/>
      <c r="Q1136" s="74"/>
      <c r="R1136" s="98"/>
      <c r="S1136" s="48">
        <v>1</v>
      </c>
      <c r="T1136" s="48">
        <v>0</v>
      </c>
      <c r="U1136" s="98"/>
      <c r="V1136" s="50"/>
      <c r="W1136" s="50"/>
      <c r="X1136" s="50"/>
      <c r="Y1136" s="50"/>
      <c r="Z1136" s="49"/>
      <c r="AA1136" s="69">
        <v>1136</v>
      </c>
      <c r="AB11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36" s="70"/>
      <c r="AD1136" s="86">
        <v>448</v>
      </c>
      <c r="AE1136" s="86">
        <v>93</v>
      </c>
      <c r="AF1136" s="86">
        <v>197</v>
      </c>
      <c r="AG1136" s="86">
        <v>4881</v>
      </c>
      <c r="AH1136" s="86"/>
      <c r="AI1136" s="86" t="s">
        <v>7777</v>
      </c>
      <c r="AJ1136" s="86" t="s">
        <v>8552</v>
      </c>
      <c r="AK1136" s="86"/>
      <c r="AL1136" s="86"/>
      <c r="AM1136" s="89">
        <v>43732.76761574074</v>
      </c>
      <c r="AN1136" s="86" t="s">
        <v>10559</v>
      </c>
      <c r="AO1136" s="93" t="s">
        <v>11693</v>
      </c>
      <c r="AP1136" s="86" t="s">
        <v>65</v>
      </c>
      <c r="AQ1136" s="48"/>
      <c r="AR1136" s="49"/>
      <c r="AS1136" s="48"/>
      <c r="AT1136" s="49"/>
      <c r="AU1136" s="48"/>
      <c r="AV1136" s="49"/>
      <c r="AW1136" s="48"/>
      <c r="AX1136" s="49"/>
      <c r="AY1136" s="48"/>
      <c r="AZ1136" s="2"/>
      <c r="BA1136" s="3"/>
      <c r="BB1136" s="3"/>
      <c r="BC1136" s="3"/>
      <c r="BD1136" s="3"/>
    </row>
    <row r="1137" spans="1:56" x14ac:dyDescent="0.25">
      <c r="A1137" s="62" t="s">
        <v>1756</v>
      </c>
      <c r="B1137" s="63"/>
      <c r="C1137" s="63"/>
      <c r="D1137" s="64"/>
      <c r="E1137" s="66"/>
      <c r="F1137" s="109" t="s">
        <v>10009</v>
      </c>
      <c r="G1137" s="63"/>
      <c r="H1137" s="67"/>
      <c r="I1137" s="68"/>
      <c r="J1137" s="68"/>
      <c r="K1137" s="67" t="s">
        <v>13414</v>
      </c>
      <c r="L1137" s="71"/>
      <c r="M1137" s="72">
        <v>2698.124755859375</v>
      </c>
      <c r="N1137" s="72">
        <v>6930.03955078125</v>
      </c>
      <c r="O1137" s="73"/>
      <c r="P1137" s="74"/>
      <c r="Q1137" s="74"/>
      <c r="R1137" s="98"/>
      <c r="S1137" s="48">
        <v>1</v>
      </c>
      <c r="T1137" s="48">
        <v>0</v>
      </c>
      <c r="U1137" s="98"/>
      <c r="V1137" s="50"/>
      <c r="W1137" s="50"/>
      <c r="X1137" s="50"/>
      <c r="Y1137" s="50"/>
      <c r="Z1137" s="49"/>
      <c r="AA1137" s="69">
        <v>1137</v>
      </c>
      <c r="AB11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37" s="70"/>
      <c r="AD1137" s="86">
        <v>2393</v>
      </c>
      <c r="AE1137" s="86">
        <v>3097</v>
      </c>
      <c r="AF1137" s="86">
        <v>732</v>
      </c>
      <c r="AG1137" s="86">
        <v>6478</v>
      </c>
      <c r="AH1137" s="86"/>
      <c r="AI1137" s="86" t="s">
        <v>7778</v>
      </c>
      <c r="AJ1137" s="86" t="s">
        <v>8553</v>
      </c>
      <c r="AK1137" s="86"/>
      <c r="AL1137" s="86"/>
      <c r="AM1137" s="89">
        <v>42850.475439814814</v>
      </c>
      <c r="AN1137" s="86" t="s">
        <v>10559</v>
      </c>
      <c r="AO1137" s="93" t="s">
        <v>11694</v>
      </c>
      <c r="AP1137" s="86" t="s">
        <v>65</v>
      </c>
      <c r="AQ1137" s="48"/>
      <c r="AR1137" s="49"/>
      <c r="AS1137" s="48"/>
      <c r="AT1137" s="49"/>
      <c r="AU1137" s="48"/>
      <c r="AV1137" s="49"/>
      <c r="AW1137" s="48"/>
      <c r="AX1137" s="49"/>
      <c r="AY1137" s="48"/>
      <c r="AZ1137" s="2"/>
      <c r="BA1137" s="3"/>
      <c r="BB1137" s="3"/>
      <c r="BC1137" s="3"/>
      <c r="BD1137" s="3"/>
    </row>
    <row r="1138" spans="1:56" x14ac:dyDescent="0.25">
      <c r="A1138" s="62" t="s">
        <v>896</v>
      </c>
      <c r="B1138" s="63"/>
      <c r="C1138" s="63"/>
      <c r="D1138" s="64"/>
      <c r="E1138" s="66"/>
      <c r="F1138" s="109" t="s">
        <v>10010</v>
      </c>
      <c r="G1138" s="63"/>
      <c r="H1138" s="67"/>
      <c r="I1138" s="68"/>
      <c r="J1138" s="68"/>
      <c r="K1138" s="67" t="s">
        <v>13415</v>
      </c>
      <c r="L1138" s="71"/>
      <c r="M1138" s="72">
        <v>5874.083984375</v>
      </c>
      <c r="N1138" s="72">
        <v>5101.7998046875</v>
      </c>
      <c r="O1138" s="73"/>
      <c r="P1138" s="74"/>
      <c r="Q1138" s="74"/>
      <c r="R1138" s="98"/>
      <c r="S1138" s="48">
        <v>0</v>
      </c>
      <c r="T1138" s="48">
        <v>3</v>
      </c>
      <c r="U1138" s="98"/>
      <c r="V1138" s="50"/>
      <c r="W1138" s="50"/>
      <c r="X1138" s="50"/>
      <c r="Y1138" s="50"/>
      <c r="Z1138" s="49"/>
      <c r="AA1138" s="69">
        <v>1138</v>
      </c>
      <c r="AB11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38" s="70"/>
      <c r="AD1138" s="86">
        <v>1104</v>
      </c>
      <c r="AE1138" s="86">
        <v>724</v>
      </c>
      <c r="AF1138" s="86">
        <v>1015</v>
      </c>
      <c r="AG1138" s="86">
        <v>11076</v>
      </c>
      <c r="AH1138" s="86"/>
      <c r="AI1138" s="86" t="s">
        <v>7779</v>
      </c>
      <c r="AJ1138" s="86"/>
      <c r="AK1138" s="86"/>
      <c r="AL1138" s="86"/>
      <c r="AM1138" s="89">
        <v>43990.566342592596</v>
      </c>
      <c r="AN1138" s="86" t="s">
        <v>10559</v>
      </c>
      <c r="AO1138" s="93" t="s">
        <v>11695</v>
      </c>
      <c r="AP1138" s="86" t="s">
        <v>66</v>
      </c>
      <c r="AQ1138" s="48">
        <v>0</v>
      </c>
      <c r="AR1138" s="49">
        <v>0</v>
      </c>
      <c r="AS1138" s="48">
        <v>0</v>
      </c>
      <c r="AT1138" s="49">
        <v>0</v>
      </c>
      <c r="AU1138" s="48">
        <v>0</v>
      </c>
      <c r="AV1138" s="49">
        <v>0</v>
      </c>
      <c r="AW1138" s="48">
        <v>93</v>
      </c>
      <c r="AX1138" s="49">
        <v>100</v>
      </c>
      <c r="AY1138" s="48">
        <v>93</v>
      </c>
      <c r="AZ1138" s="2"/>
      <c r="BA1138" s="3"/>
      <c r="BB1138" s="3"/>
      <c r="BC1138" s="3"/>
      <c r="BD1138" s="3"/>
    </row>
    <row r="1139" spans="1:56" x14ac:dyDescent="0.25">
      <c r="A1139" s="62" t="s">
        <v>897</v>
      </c>
      <c r="B1139" s="63"/>
      <c r="C1139" s="63"/>
      <c r="D1139" s="64"/>
      <c r="E1139" s="66"/>
      <c r="F1139" s="109" t="s">
        <v>10011</v>
      </c>
      <c r="G1139" s="63"/>
      <c r="H1139" s="67"/>
      <c r="I1139" s="68"/>
      <c r="J1139" s="68"/>
      <c r="K1139" s="67" t="s">
        <v>13416</v>
      </c>
      <c r="L1139" s="71"/>
      <c r="M1139" s="72">
        <v>4467.0595703125</v>
      </c>
      <c r="N1139" s="72">
        <v>2693.531494140625</v>
      </c>
      <c r="O1139" s="73"/>
      <c r="P1139" s="74"/>
      <c r="Q1139" s="74"/>
      <c r="R1139" s="98"/>
      <c r="S1139" s="48">
        <v>2</v>
      </c>
      <c r="T1139" s="48">
        <v>4</v>
      </c>
      <c r="U1139" s="98"/>
      <c r="V1139" s="50"/>
      <c r="W1139" s="50"/>
      <c r="X1139" s="50"/>
      <c r="Y1139" s="50"/>
      <c r="Z1139" s="49"/>
      <c r="AA1139" s="69">
        <v>1139</v>
      </c>
      <c r="AB11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39" s="70"/>
      <c r="AD1139" s="86">
        <v>1772</v>
      </c>
      <c r="AE1139" s="86">
        <v>945</v>
      </c>
      <c r="AF1139" s="86">
        <v>18043</v>
      </c>
      <c r="AG1139" s="86">
        <v>14870</v>
      </c>
      <c r="AH1139" s="86"/>
      <c r="AI1139" s="86"/>
      <c r="AJ1139" s="86"/>
      <c r="AK1139" s="86"/>
      <c r="AL1139" s="86"/>
      <c r="AM1139" s="89">
        <v>43971.937650462962</v>
      </c>
      <c r="AN1139" s="86" t="s">
        <v>10559</v>
      </c>
      <c r="AO1139" s="93" t="s">
        <v>11696</v>
      </c>
      <c r="AP1139" s="86" t="s">
        <v>66</v>
      </c>
      <c r="AQ1139" s="48">
        <v>0</v>
      </c>
      <c r="AR1139" s="49">
        <v>0</v>
      </c>
      <c r="AS1139" s="48">
        <v>0</v>
      </c>
      <c r="AT1139" s="49">
        <v>0</v>
      </c>
      <c r="AU1139" s="48">
        <v>0</v>
      </c>
      <c r="AV1139" s="49">
        <v>0</v>
      </c>
      <c r="AW1139" s="48">
        <v>220</v>
      </c>
      <c r="AX1139" s="49">
        <v>100</v>
      </c>
      <c r="AY1139" s="48">
        <v>220</v>
      </c>
      <c r="AZ1139" s="2"/>
      <c r="BA1139" s="3"/>
      <c r="BB1139" s="3"/>
      <c r="BC1139" s="3"/>
      <c r="BD1139" s="3"/>
    </row>
    <row r="1140" spans="1:56" x14ac:dyDescent="0.25">
      <c r="A1140" s="62" t="s">
        <v>1757</v>
      </c>
      <c r="B1140" s="63"/>
      <c r="C1140" s="63"/>
      <c r="D1140" s="64"/>
      <c r="E1140" s="66"/>
      <c r="F1140" s="109" t="s">
        <v>10012</v>
      </c>
      <c r="G1140" s="63"/>
      <c r="H1140" s="67"/>
      <c r="I1140" s="68"/>
      <c r="J1140" s="68"/>
      <c r="K1140" s="67" t="s">
        <v>13417</v>
      </c>
      <c r="L1140" s="71"/>
      <c r="M1140" s="72">
        <v>4303.32080078125</v>
      </c>
      <c r="N1140" s="72">
        <v>1619.4671630859375</v>
      </c>
      <c r="O1140" s="73"/>
      <c r="P1140" s="74"/>
      <c r="Q1140" s="74"/>
      <c r="R1140" s="98"/>
      <c r="S1140" s="48">
        <v>1</v>
      </c>
      <c r="T1140" s="48">
        <v>0</v>
      </c>
      <c r="U1140" s="98"/>
      <c r="V1140" s="50"/>
      <c r="W1140" s="50"/>
      <c r="X1140" s="50"/>
      <c r="Y1140" s="50"/>
      <c r="Z1140" s="49"/>
      <c r="AA1140" s="69">
        <v>1140</v>
      </c>
      <c r="AB11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40" s="70"/>
      <c r="AD1140" s="86">
        <v>2153</v>
      </c>
      <c r="AE1140" s="86">
        <v>1064972</v>
      </c>
      <c r="AF1140" s="86">
        <v>17117</v>
      </c>
      <c r="AG1140" s="86">
        <v>534</v>
      </c>
      <c r="AH1140" s="86"/>
      <c r="AI1140" s="86" t="s">
        <v>7780</v>
      </c>
      <c r="AJ1140" s="86" t="s">
        <v>8202</v>
      </c>
      <c r="AK1140" s="93" t="s">
        <v>8862</v>
      </c>
      <c r="AL1140" s="86"/>
      <c r="AM1140" s="89">
        <v>42466.50949074074</v>
      </c>
      <c r="AN1140" s="86" t="s">
        <v>10559</v>
      </c>
      <c r="AO1140" s="93" t="s">
        <v>11697</v>
      </c>
      <c r="AP1140" s="86" t="s">
        <v>65</v>
      </c>
      <c r="AQ1140" s="48"/>
      <c r="AR1140" s="49"/>
      <c r="AS1140" s="48"/>
      <c r="AT1140" s="49"/>
      <c r="AU1140" s="48"/>
      <c r="AV1140" s="49"/>
      <c r="AW1140" s="48"/>
      <c r="AX1140" s="49"/>
      <c r="AY1140" s="48"/>
      <c r="AZ1140" s="2"/>
      <c r="BA1140" s="3"/>
      <c r="BB1140" s="3"/>
      <c r="BC1140" s="3"/>
      <c r="BD1140" s="3"/>
    </row>
    <row r="1141" spans="1:56" x14ac:dyDescent="0.25">
      <c r="A1141" s="62" t="s">
        <v>1758</v>
      </c>
      <c r="B1141" s="63"/>
      <c r="C1141" s="63"/>
      <c r="D1141" s="64"/>
      <c r="E1141" s="66"/>
      <c r="F1141" s="109" t="s">
        <v>10013</v>
      </c>
      <c r="G1141" s="63"/>
      <c r="H1141" s="67"/>
      <c r="I1141" s="68"/>
      <c r="J1141" s="68"/>
      <c r="K1141" s="67" t="s">
        <v>13418</v>
      </c>
      <c r="L1141" s="71"/>
      <c r="M1141" s="72">
        <v>4248.00537109375</v>
      </c>
      <c r="N1141" s="72">
        <v>1685.28076171875</v>
      </c>
      <c r="O1141" s="73"/>
      <c r="P1141" s="74"/>
      <c r="Q1141" s="74"/>
      <c r="R1141" s="98"/>
      <c r="S1141" s="48">
        <v>1</v>
      </c>
      <c r="T1141" s="48">
        <v>0</v>
      </c>
      <c r="U1141" s="98"/>
      <c r="V1141" s="50"/>
      <c r="W1141" s="50"/>
      <c r="X1141" s="50"/>
      <c r="Y1141" s="50"/>
      <c r="Z1141" s="49"/>
      <c r="AA1141" s="69">
        <v>1141</v>
      </c>
      <c r="AB11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41" s="70"/>
      <c r="AD1141" s="86">
        <v>166</v>
      </c>
      <c r="AE1141" s="86">
        <v>133</v>
      </c>
      <c r="AF1141" s="86">
        <v>4715</v>
      </c>
      <c r="AG1141" s="86">
        <v>354</v>
      </c>
      <c r="AH1141" s="86"/>
      <c r="AI1141" s="86" t="s">
        <v>7781</v>
      </c>
      <c r="AJ1141" s="86"/>
      <c r="AK1141" s="86"/>
      <c r="AL1141" s="86"/>
      <c r="AM1141" s="89">
        <v>43968.282118055555</v>
      </c>
      <c r="AN1141" s="86" t="s">
        <v>10559</v>
      </c>
      <c r="AO1141" s="93" t="s">
        <v>11698</v>
      </c>
      <c r="AP1141" s="86" t="s">
        <v>65</v>
      </c>
      <c r="AQ1141" s="48"/>
      <c r="AR1141" s="49"/>
      <c r="AS1141" s="48"/>
      <c r="AT1141" s="49"/>
      <c r="AU1141" s="48"/>
      <c r="AV1141" s="49"/>
      <c r="AW1141" s="48"/>
      <c r="AX1141" s="49"/>
      <c r="AY1141" s="48"/>
      <c r="AZ1141" s="2"/>
      <c r="BA1141" s="3"/>
      <c r="BB1141" s="3"/>
      <c r="BC1141" s="3"/>
      <c r="BD1141" s="3"/>
    </row>
    <row r="1142" spans="1:56" x14ac:dyDescent="0.25">
      <c r="A1142" s="62" t="s">
        <v>898</v>
      </c>
      <c r="B1142" s="63"/>
      <c r="C1142" s="63"/>
      <c r="D1142" s="64"/>
      <c r="E1142" s="66"/>
      <c r="F1142" s="109" t="s">
        <v>8949</v>
      </c>
      <c r="G1142" s="63"/>
      <c r="H1142" s="67"/>
      <c r="I1142" s="68"/>
      <c r="J1142" s="68"/>
      <c r="K1142" s="67" t="s">
        <v>13419</v>
      </c>
      <c r="L1142" s="71"/>
      <c r="M1142" s="72">
        <v>5673.7861328125</v>
      </c>
      <c r="N1142" s="72">
        <v>5526.09814453125</v>
      </c>
      <c r="O1142" s="73"/>
      <c r="P1142" s="74"/>
      <c r="Q1142" s="74"/>
      <c r="R1142" s="98"/>
      <c r="S1142" s="48">
        <v>0</v>
      </c>
      <c r="T1142" s="48">
        <v>1</v>
      </c>
      <c r="U1142" s="98"/>
      <c r="V1142" s="50"/>
      <c r="W1142" s="50"/>
      <c r="X1142" s="50"/>
      <c r="Y1142" s="50"/>
      <c r="Z1142" s="49"/>
      <c r="AA1142" s="69">
        <v>1142</v>
      </c>
      <c r="AB11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42" s="70"/>
      <c r="AD1142" s="86">
        <v>2</v>
      </c>
      <c r="AE1142" s="86">
        <v>17</v>
      </c>
      <c r="AF1142" s="86">
        <v>3497</v>
      </c>
      <c r="AG1142" s="86">
        <v>1676</v>
      </c>
      <c r="AH1142" s="86"/>
      <c r="AI1142" s="86"/>
      <c r="AJ1142" s="86"/>
      <c r="AK1142" s="86"/>
      <c r="AL1142" s="86"/>
      <c r="AM1142" s="89">
        <v>43974.280706018515</v>
      </c>
      <c r="AN1142" s="86" t="s">
        <v>10559</v>
      </c>
      <c r="AO1142" s="93" t="s">
        <v>11699</v>
      </c>
      <c r="AP1142" s="86" t="s">
        <v>66</v>
      </c>
      <c r="AQ1142" s="48">
        <v>0</v>
      </c>
      <c r="AR1142" s="49">
        <v>0</v>
      </c>
      <c r="AS1142" s="48">
        <v>0</v>
      </c>
      <c r="AT1142" s="49">
        <v>0</v>
      </c>
      <c r="AU1142" s="48">
        <v>0</v>
      </c>
      <c r="AV1142" s="49">
        <v>0</v>
      </c>
      <c r="AW1142" s="48">
        <v>99</v>
      </c>
      <c r="AX1142" s="49">
        <v>100</v>
      </c>
      <c r="AY1142" s="48">
        <v>99</v>
      </c>
      <c r="AZ1142" s="2"/>
      <c r="BA1142" s="3"/>
      <c r="BB1142" s="3"/>
      <c r="BC1142" s="3"/>
      <c r="BD1142" s="3"/>
    </row>
    <row r="1143" spans="1:56" x14ac:dyDescent="0.25">
      <c r="A1143" s="62" t="s">
        <v>899</v>
      </c>
      <c r="B1143" s="63"/>
      <c r="C1143" s="63"/>
      <c r="D1143" s="64"/>
      <c r="E1143" s="66"/>
      <c r="F1143" s="109" t="s">
        <v>10014</v>
      </c>
      <c r="G1143" s="63"/>
      <c r="H1143" s="67"/>
      <c r="I1143" s="68"/>
      <c r="J1143" s="68"/>
      <c r="K1143" s="67" t="s">
        <v>13420</v>
      </c>
      <c r="L1143" s="71"/>
      <c r="M1143" s="72">
        <v>4551.080078125</v>
      </c>
      <c r="N1143" s="72">
        <v>2706.600341796875</v>
      </c>
      <c r="O1143" s="73"/>
      <c r="P1143" s="74"/>
      <c r="Q1143" s="74"/>
      <c r="R1143" s="98"/>
      <c r="S1143" s="48">
        <v>0</v>
      </c>
      <c r="T1143" s="48">
        <v>4</v>
      </c>
      <c r="U1143" s="98"/>
      <c r="V1143" s="50"/>
      <c r="W1143" s="50"/>
      <c r="X1143" s="50"/>
      <c r="Y1143" s="50"/>
      <c r="Z1143" s="49"/>
      <c r="AA1143" s="69">
        <v>1143</v>
      </c>
      <c r="AB11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43" s="70"/>
      <c r="AD1143" s="86">
        <v>446</v>
      </c>
      <c r="AE1143" s="86">
        <v>456</v>
      </c>
      <c r="AF1143" s="86">
        <v>3199</v>
      </c>
      <c r="AG1143" s="86">
        <v>2807</v>
      </c>
      <c r="AH1143" s="86"/>
      <c r="AI1143" s="86" t="s">
        <v>7782</v>
      </c>
      <c r="AJ1143" s="86"/>
      <c r="AK1143" s="86"/>
      <c r="AL1143" s="86"/>
      <c r="AM1143" s="89">
        <v>44051.015682870369</v>
      </c>
      <c r="AN1143" s="86" t="s">
        <v>10559</v>
      </c>
      <c r="AO1143" s="93" t="s">
        <v>11700</v>
      </c>
      <c r="AP1143" s="86" t="s">
        <v>66</v>
      </c>
      <c r="AQ1143" s="48">
        <v>0</v>
      </c>
      <c r="AR1143" s="49">
        <v>0</v>
      </c>
      <c r="AS1143" s="48">
        <v>1</v>
      </c>
      <c r="AT1143" s="49">
        <v>1.1904761904761905</v>
      </c>
      <c r="AU1143" s="48">
        <v>0</v>
      </c>
      <c r="AV1143" s="49">
        <v>0</v>
      </c>
      <c r="AW1143" s="48">
        <v>83</v>
      </c>
      <c r="AX1143" s="49">
        <v>98.80952380952381</v>
      </c>
      <c r="AY1143" s="48">
        <v>84</v>
      </c>
      <c r="AZ1143" s="2"/>
      <c r="BA1143" s="3"/>
      <c r="BB1143" s="3"/>
      <c r="BC1143" s="3"/>
      <c r="BD1143" s="3"/>
    </row>
    <row r="1144" spans="1:56" x14ac:dyDescent="0.25">
      <c r="A1144" s="62" t="s">
        <v>1759</v>
      </c>
      <c r="B1144" s="63"/>
      <c r="C1144" s="63"/>
      <c r="D1144" s="64"/>
      <c r="E1144" s="66"/>
      <c r="F1144" s="109" t="s">
        <v>10015</v>
      </c>
      <c r="G1144" s="63"/>
      <c r="H1144" s="67"/>
      <c r="I1144" s="68"/>
      <c r="J1144" s="68"/>
      <c r="K1144" s="67" t="s">
        <v>13421</v>
      </c>
      <c r="L1144" s="71"/>
      <c r="M1144" s="72">
        <v>4372.52978515625</v>
      </c>
      <c r="N1144" s="72">
        <v>1673.8218994140625</v>
      </c>
      <c r="O1144" s="73"/>
      <c r="P1144" s="74"/>
      <c r="Q1144" s="74"/>
      <c r="R1144" s="98"/>
      <c r="S1144" s="48">
        <v>1</v>
      </c>
      <c r="T1144" s="48">
        <v>0</v>
      </c>
      <c r="U1144" s="98"/>
      <c r="V1144" s="50"/>
      <c r="W1144" s="50"/>
      <c r="X1144" s="50"/>
      <c r="Y1144" s="50"/>
      <c r="Z1144" s="49"/>
      <c r="AA1144" s="69">
        <v>1144</v>
      </c>
      <c r="AB11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44" s="70"/>
      <c r="AD1144" s="86">
        <v>4645</v>
      </c>
      <c r="AE1144" s="86">
        <v>3821</v>
      </c>
      <c r="AF1144" s="86">
        <v>20687</v>
      </c>
      <c r="AG1144" s="86">
        <v>28703</v>
      </c>
      <c r="AH1144" s="86"/>
      <c r="AI1144" s="86" t="s">
        <v>7783</v>
      </c>
      <c r="AJ1144" s="86" t="s">
        <v>8426</v>
      </c>
      <c r="AK1144" s="86"/>
      <c r="AL1144" s="86"/>
      <c r="AM1144" s="89">
        <v>43790.720254629632</v>
      </c>
      <c r="AN1144" s="86" t="s">
        <v>10559</v>
      </c>
      <c r="AO1144" s="93" t="s">
        <v>11701</v>
      </c>
      <c r="AP1144" s="86" t="s">
        <v>65</v>
      </c>
      <c r="AQ1144" s="48"/>
      <c r="AR1144" s="49"/>
      <c r="AS1144" s="48"/>
      <c r="AT1144" s="49"/>
      <c r="AU1144" s="48"/>
      <c r="AV1144" s="49"/>
      <c r="AW1144" s="48"/>
      <c r="AX1144" s="49"/>
      <c r="AY1144" s="48"/>
      <c r="AZ1144" s="2"/>
      <c r="BA1144" s="3"/>
      <c r="BB1144" s="3"/>
      <c r="BC1144" s="3"/>
      <c r="BD1144" s="3"/>
    </row>
    <row r="1145" spans="1:56" x14ac:dyDescent="0.25">
      <c r="A1145" s="62" t="s">
        <v>900</v>
      </c>
      <c r="B1145" s="63"/>
      <c r="C1145" s="63"/>
      <c r="D1145" s="64"/>
      <c r="E1145" s="66"/>
      <c r="F1145" s="109" t="s">
        <v>10016</v>
      </c>
      <c r="G1145" s="63"/>
      <c r="H1145" s="67"/>
      <c r="I1145" s="68"/>
      <c r="J1145" s="68"/>
      <c r="K1145" s="67" t="s">
        <v>13422</v>
      </c>
      <c r="L1145" s="71"/>
      <c r="M1145" s="72">
        <v>5354.78857421875</v>
      </c>
      <c r="N1145" s="72">
        <v>5785.0654296875</v>
      </c>
      <c r="O1145" s="73"/>
      <c r="P1145" s="74"/>
      <c r="Q1145" s="74"/>
      <c r="R1145" s="98"/>
      <c r="S1145" s="48">
        <v>0</v>
      </c>
      <c r="T1145" s="48">
        <v>1</v>
      </c>
      <c r="U1145" s="98"/>
      <c r="V1145" s="50"/>
      <c r="W1145" s="50"/>
      <c r="X1145" s="50"/>
      <c r="Y1145" s="50"/>
      <c r="Z1145" s="49"/>
      <c r="AA1145" s="69">
        <v>1145</v>
      </c>
      <c r="AB11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45" s="70"/>
      <c r="AD1145" s="86">
        <v>1514</v>
      </c>
      <c r="AE1145" s="86">
        <v>554</v>
      </c>
      <c r="AF1145" s="86">
        <v>54651</v>
      </c>
      <c r="AG1145" s="86">
        <v>51262</v>
      </c>
      <c r="AH1145" s="86"/>
      <c r="AI1145" s="86" t="s">
        <v>7784</v>
      </c>
      <c r="AJ1145" s="86" t="s">
        <v>8202</v>
      </c>
      <c r="AK1145" s="86"/>
      <c r="AL1145" s="86"/>
      <c r="AM1145" s="89">
        <v>42509.211712962962</v>
      </c>
      <c r="AN1145" s="86" t="s">
        <v>10559</v>
      </c>
      <c r="AO1145" s="93" t="s">
        <v>11702</v>
      </c>
      <c r="AP1145" s="86" t="s">
        <v>66</v>
      </c>
      <c r="AQ1145" s="48">
        <v>0</v>
      </c>
      <c r="AR1145" s="49">
        <v>0</v>
      </c>
      <c r="AS1145" s="48">
        <v>0</v>
      </c>
      <c r="AT1145" s="49">
        <v>0</v>
      </c>
      <c r="AU1145" s="48">
        <v>0</v>
      </c>
      <c r="AV1145" s="49">
        <v>0</v>
      </c>
      <c r="AW1145" s="48">
        <v>26</v>
      </c>
      <c r="AX1145" s="49">
        <v>100</v>
      </c>
      <c r="AY1145" s="48">
        <v>26</v>
      </c>
      <c r="AZ1145" s="2"/>
      <c r="BA1145" s="3"/>
      <c r="BB1145" s="3"/>
      <c r="BC1145" s="3"/>
      <c r="BD1145" s="3"/>
    </row>
    <row r="1146" spans="1:56" x14ac:dyDescent="0.25">
      <c r="A1146" s="62" t="s">
        <v>901</v>
      </c>
      <c r="B1146" s="63"/>
      <c r="C1146" s="63"/>
      <c r="D1146" s="64"/>
      <c r="E1146" s="66"/>
      <c r="F1146" s="109" t="s">
        <v>10017</v>
      </c>
      <c r="G1146" s="63"/>
      <c r="H1146" s="67"/>
      <c r="I1146" s="68"/>
      <c r="J1146" s="68"/>
      <c r="K1146" s="67" t="s">
        <v>13423</v>
      </c>
      <c r="L1146" s="71"/>
      <c r="M1146" s="72">
        <v>5766.95361328125</v>
      </c>
      <c r="N1146" s="72">
        <v>5562.5390625</v>
      </c>
      <c r="O1146" s="73"/>
      <c r="P1146" s="74"/>
      <c r="Q1146" s="74"/>
      <c r="R1146" s="98"/>
      <c r="S1146" s="48">
        <v>0</v>
      </c>
      <c r="T1146" s="48">
        <v>1</v>
      </c>
      <c r="U1146" s="98"/>
      <c r="V1146" s="50"/>
      <c r="W1146" s="50"/>
      <c r="X1146" s="50"/>
      <c r="Y1146" s="50"/>
      <c r="Z1146" s="49"/>
      <c r="AA1146" s="69">
        <v>1146</v>
      </c>
      <c r="AB11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46" s="70"/>
      <c r="AD1146" s="86">
        <v>463</v>
      </c>
      <c r="AE1146" s="86">
        <v>273</v>
      </c>
      <c r="AF1146" s="86">
        <v>18349</v>
      </c>
      <c r="AG1146" s="86">
        <v>27114</v>
      </c>
      <c r="AH1146" s="86"/>
      <c r="AI1146" s="86" t="s">
        <v>7785</v>
      </c>
      <c r="AJ1146" s="86" t="s">
        <v>8218</v>
      </c>
      <c r="AK1146" s="86"/>
      <c r="AL1146" s="86"/>
      <c r="AM1146" s="89">
        <v>43927.330347222225</v>
      </c>
      <c r="AN1146" s="86" t="s">
        <v>10559</v>
      </c>
      <c r="AO1146" s="93" t="s">
        <v>11703</v>
      </c>
      <c r="AP1146" s="86" t="s">
        <v>66</v>
      </c>
      <c r="AQ1146" s="48">
        <v>0</v>
      </c>
      <c r="AR1146" s="49">
        <v>0</v>
      </c>
      <c r="AS1146" s="48">
        <v>0</v>
      </c>
      <c r="AT1146" s="49">
        <v>0</v>
      </c>
      <c r="AU1146" s="48">
        <v>0</v>
      </c>
      <c r="AV1146" s="49">
        <v>0</v>
      </c>
      <c r="AW1146" s="48">
        <v>44</v>
      </c>
      <c r="AX1146" s="49">
        <v>100</v>
      </c>
      <c r="AY1146" s="48">
        <v>44</v>
      </c>
      <c r="AZ1146" s="2"/>
      <c r="BA1146" s="3"/>
      <c r="BB1146" s="3"/>
      <c r="BC1146" s="3"/>
      <c r="BD1146" s="3"/>
    </row>
    <row r="1147" spans="1:56" x14ac:dyDescent="0.25">
      <c r="A1147" s="62" t="s">
        <v>902</v>
      </c>
      <c r="B1147" s="63"/>
      <c r="C1147" s="63"/>
      <c r="D1147" s="64"/>
      <c r="E1147" s="66"/>
      <c r="F1147" s="109" t="s">
        <v>10018</v>
      </c>
      <c r="G1147" s="63"/>
      <c r="H1147" s="67"/>
      <c r="I1147" s="68"/>
      <c r="J1147" s="68"/>
      <c r="K1147" s="67" t="s">
        <v>13424</v>
      </c>
      <c r="L1147" s="71"/>
      <c r="M1147" s="72">
        <v>5691.697265625</v>
      </c>
      <c r="N1147" s="72">
        <v>4287.2958984375</v>
      </c>
      <c r="O1147" s="73"/>
      <c r="P1147" s="74"/>
      <c r="Q1147" s="74"/>
      <c r="R1147" s="98"/>
      <c r="S1147" s="48">
        <v>0</v>
      </c>
      <c r="T1147" s="48">
        <v>1</v>
      </c>
      <c r="U1147" s="98"/>
      <c r="V1147" s="50"/>
      <c r="W1147" s="50"/>
      <c r="X1147" s="50"/>
      <c r="Y1147" s="50"/>
      <c r="Z1147" s="49"/>
      <c r="AA1147" s="69">
        <v>1147</v>
      </c>
      <c r="AB11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47" s="70"/>
      <c r="AD1147" s="86">
        <v>60</v>
      </c>
      <c r="AE1147" s="86">
        <v>37</v>
      </c>
      <c r="AF1147" s="86">
        <v>4000</v>
      </c>
      <c r="AG1147" s="86">
        <v>205</v>
      </c>
      <c r="AH1147" s="86"/>
      <c r="AI1147" s="86" t="s">
        <v>7786</v>
      </c>
      <c r="AJ1147" s="86"/>
      <c r="AK1147" s="86"/>
      <c r="AL1147" s="86"/>
      <c r="AM1147" s="89">
        <v>44052.278055555558</v>
      </c>
      <c r="AN1147" s="86" t="s">
        <v>10559</v>
      </c>
      <c r="AO1147" s="93" t="s">
        <v>11704</v>
      </c>
      <c r="AP1147" s="86" t="s">
        <v>66</v>
      </c>
      <c r="AQ1147" s="48">
        <v>0</v>
      </c>
      <c r="AR1147" s="49">
        <v>0</v>
      </c>
      <c r="AS1147" s="48">
        <v>0</v>
      </c>
      <c r="AT1147" s="49">
        <v>0</v>
      </c>
      <c r="AU1147" s="48">
        <v>0</v>
      </c>
      <c r="AV1147" s="49">
        <v>0</v>
      </c>
      <c r="AW1147" s="48">
        <v>46</v>
      </c>
      <c r="AX1147" s="49">
        <v>100</v>
      </c>
      <c r="AY1147" s="48">
        <v>46</v>
      </c>
      <c r="AZ1147" s="2"/>
      <c r="BA1147" s="3"/>
      <c r="BB1147" s="3"/>
      <c r="BC1147" s="3"/>
      <c r="BD1147" s="3"/>
    </row>
    <row r="1148" spans="1:56" x14ac:dyDescent="0.25">
      <c r="A1148" s="62" t="s">
        <v>903</v>
      </c>
      <c r="B1148" s="63"/>
      <c r="C1148" s="63"/>
      <c r="D1148" s="64"/>
      <c r="E1148" s="66"/>
      <c r="F1148" s="109" t="s">
        <v>8949</v>
      </c>
      <c r="G1148" s="63"/>
      <c r="H1148" s="67"/>
      <c r="I1148" s="68"/>
      <c r="J1148" s="68"/>
      <c r="K1148" s="67" t="s">
        <v>13425</v>
      </c>
      <c r="L1148" s="71"/>
      <c r="M1148" s="72">
        <v>4910.36572265625</v>
      </c>
      <c r="N1148" s="72">
        <v>5174.79345703125</v>
      </c>
      <c r="O1148" s="73"/>
      <c r="P1148" s="74"/>
      <c r="Q1148" s="74"/>
      <c r="R1148" s="98"/>
      <c r="S1148" s="48">
        <v>0</v>
      </c>
      <c r="T1148" s="48">
        <v>1</v>
      </c>
      <c r="U1148" s="98"/>
      <c r="V1148" s="50"/>
      <c r="W1148" s="50"/>
      <c r="X1148" s="50"/>
      <c r="Y1148" s="50"/>
      <c r="Z1148" s="49"/>
      <c r="AA1148" s="69">
        <v>1148</v>
      </c>
      <c r="AB11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48" s="70"/>
      <c r="AD1148" s="86">
        <v>4987</v>
      </c>
      <c r="AE1148" s="86">
        <v>791</v>
      </c>
      <c r="AF1148" s="86">
        <v>32894</v>
      </c>
      <c r="AG1148" s="86">
        <v>2203</v>
      </c>
      <c r="AH1148" s="86"/>
      <c r="AI1148" s="86"/>
      <c r="AJ1148" s="86"/>
      <c r="AK1148" s="86"/>
      <c r="AL1148" s="86"/>
      <c r="AM1148" s="89">
        <v>43566.678298611114</v>
      </c>
      <c r="AN1148" s="86" t="s">
        <v>10559</v>
      </c>
      <c r="AO1148" s="93" t="s">
        <v>11705</v>
      </c>
      <c r="AP1148" s="86" t="s">
        <v>66</v>
      </c>
      <c r="AQ1148" s="48">
        <v>0</v>
      </c>
      <c r="AR1148" s="49">
        <v>0</v>
      </c>
      <c r="AS1148" s="48">
        <v>0</v>
      </c>
      <c r="AT1148" s="49">
        <v>0</v>
      </c>
      <c r="AU1148" s="48">
        <v>0</v>
      </c>
      <c r="AV1148" s="49">
        <v>0</v>
      </c>
      <c r="AW1148" s="48">
        <v>26</v>
      </c>
      <c r="AX1148" s="49">
        <v>100</v>
      </c>
      <c r="AY1148" s="48">
        <v>26</v>
      </c>
      <c r="AZ1148" s="2"/>
      <c r="BA1148" s="3"/>
      <c r="BB1148" s="3"/>
      <c r="BC1148" s="3"/>
      <c r="BD1148" s="3"/>
    </row>
    <row r="1149" spans="1:56" x14ac:dyDescent="0.25">
      <c r="A1149" s="62" t="s">
        <v>904</v>
      </c>
      <c r="B1149" s="63"/>
      <c r="C1149" s="63"/>
      <c r="D1149" s="64"/>
      <c r="E1149" s="66"/>
      <c r="F1149" s="109" t="s">
        <v>10019</v>
      </c>
      <c r="G1149" s="63"/>
      <c r="H1149" s="67"/>
      <c r="I1149" s="68"/>
      <c r="J1149" s="68"/>
      <c r="K1149" s="67" t="s">
        <v>13426</v>
      </c>
      <c r="L1149" s="71"/>
      <c r="M1149" s="72">
        <v>5768.53857421875</v>
      </c>
      <c r="N1149" s="72">
        <v>7739.93798828125</v>
      </c>
      <c r="O1149" s="73"/>
      <c r="P1149" s="74"/>
      <c r="Q1149" s="74"/>
      <c r="R1149" s="98"/>
      <c r="S1149" s="48">
        <v>0</v>
      </c>
      <c r="T1149" s="48">
        <v>1</v>
      </c>
      <c r="U1149" s="98"/>
      <c r="V1149" s="50"/>
      <c r="W1149" s="50"/>
      <c r="X1149" s="50"/>
      <c r="Y1149" s="50"/>
      <c r="Z1149" s="49"/>
      <c r="AA1149" s="69">
        <v>1149</v>
      </c>
      <c r="AB11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49" s="70"/>
      <c r="AD1149" s="86">
        <v>835</v>
      </c>
      <c r="AE1149" s="86">
        <v>569</v>
      </c>
      <c r="AF1149" s="86">
        <v>4325</v>
      </c>
      <c r="AG1149" s="86">
        <v>12989</v>
      </c>
      <c r="AH1149" s="86"/>
      <c r="AI1149" s="86" t="s">
        <v>7787</v>
      </c>
      <c r="AJ1149" s="86" t="s">
        <v>8335</v>
      </c>
      <c r="AK1149" s="86"/>
      <c r="AL1149" s="86"/>
      <c r="AM1149" s="89">
        <v>42959.791597222225</v>
      </c>
      <c r="AN1149" s="86" t="s">
        <v>10559</v>
      </c>
      <c r="AO1149" s="93" t="s">
        <v>11706</v>
      </c>
      <c r="AP1149" s="86" t="s">
        <v>66</v>
      </c>
      <c r="AQ1149" s="48">
        <v>0</v>
      </c>
      <c r="AR1149" s="49">
        <v>0</v>
      </c>
      <c r="AS1149" s="48">
        <v>0</v>
      </c>
      <c r="AT1149" s="49">
        <v>0</v>
      </c>
      <c r="AU1149" s="48">
        <v>0</v>
      </c>
      <c r="AV1149" s="49">
        <v>0</v>
      </c>
      <c r="AW1149" s="48">
        <v>3</v>
      </c>
      <c r="AX1149" s="49">
        <v>100</v>
      </c>
      <c r="AY1149" s="48">
        <v>3</v>
      </c>
      <c r="AZ1149" s="2"/>
      <c r="BA1149" s="3"/>
      <c r="BB1149" s="3"/>
      <c r="BC1149" s="3"/>
      <c r="BD1149" s="3"/>
    </row>
    <row r="1150" spans="1:56" x14ac:dyDescent="0.25">
      <c r="A1150" s="62" t="s">
        <v>905</v>
      </c>
      <c r="B1150" s="63"/>
      <c r="C1150" s="63"/>
      <c r="D1150" s="64"/>
      <c r="E1150" s="66"/>
      <c r="F1150" s="109" t="s">
        <v>10020</v>
      </c>
      <c r="G1150" s="63"/>
      <c r="H1150" s="67"/>
      <c r="I1150" s="68"/>
      <c r="J1150" s="68"/>
      <c r="K1150" s="67" t="s">
        <v>13427</v>
      </c>
      <c r="L1150" s="71"/>
      <c r="M1150" s="72">
        <v>5628.361328125</v>
      </c>
      <c r="N1150" s="72">
        <v>4969.42431640625</v>
      </c>
      <c r="O1150" s="73"/>
      <c r="P1150" s="74"/>
      <c r="Q1150" s="74"/>
      <c r="R1150" s="98"/>
      <c r="S1150" s="48">
        <v>0</v>
      </c>
      <c r="T1150" s="48">
        <v>1</v>
      </c>
      <c r="U1150" s="98"/>
      <c r="V1150" s="50"/>
      <c r="W1150" s="50"/>
      <c r="X1150" s="50"/>
      <c r="Y1150" s="50"/>
      <c r="Z1150" s="49"/>
      <c r="AA1150" s="69">
        <v>1150</v>
      </c>
      <c r="AB11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50" s="70"/>
      <c r="AD1150" s="86">
        <v>1489</v>
      </c>
      <c r="AE1150" s="86">
        <v>799</v>
      </c>
      <c r="AF1150" s="86">
        <v>2051</v>
      </c>
      <c r="AG1150" s="86">
        <v>2022</v>
      </c>
      <c r="AH1150" s="86"/>
      <c r="AI1150" s="86" t="s">
        <v>7788</v>
      </c>
      <c r="AJ1150" s="86"/>
      <c r="AK1150" s="86"/>
      <c r="AL1150" s="86"/>
      <c r="AM1150" s="89">
        <v>43859.329930555556</v>
      </c>
      <c r="AN1150" s="86" t="s">
        <v>10559</v>
      </c>
      <c r="AO1150" s="93" t="s">
        <v>11707</v>
      </c>
      <c r="AP1150" s="86" t="s">
        <v>66</v>
      </c>
      <c r="AQ1150" s="48">
        <v>0</v>
      </c>
      <c r="AR1150" s="49">
        <v>0</v>
      </c>
      <c r="AS1150" s="48">
        <v>0</v>
      </c>
      <c r="AT1150" s="49">
        <v>0</v>
      </c>
      <c r="AU1150" s="48">
        <v>0</v>
      </c>
      <c r="AV1150" s="49">
        <v>0</v>
      </c>
      <c r="AW1150" s="48">
        <v>27</v>
      </c>
      <c r="AX1150" s="49">
        <v>100</v>
      </c>
      <c r="AY1150" s="48">
        <v>27</v>
      </c>
      <c r="AZ1150" s="2"/>
      <c r="BA1150" s="3"/>
      <c r="BB1150" s="3"/>
      <c r="BC1150" s="3"/>
      <c r="BD1150" s="3"/>
    </row>
    <row r="1151" spans="1:56" x14ac:dyDescent="0.25">
      <c r="A1151" s="62" t="s">
        <v>906</v>
      </c>
      <c r="B1151" s="63"/>
      <c r="C1151" s="63"/>
      <c r="D1151" s="64"/>
      <c r="E1151" s="66"/>
      <c r="F1151" s="109" t="s">
        <v>8949</v>
      </c>
      <c r="G1151" s="63"/>
      <c r="H1151" s="67"/>
      <c r="I1151" s="68"/>
      <c r="J1151" s="68"/>
      <c r="K1151" s="67" t="s">
        <v>13428</v>
      </c>
      <c r="L1151" s="71"/>
      <c r="M1151" s="72">
        <v>4678.60595703125</v>
      </c>
      <c r="N1151" s="72">
        <v>5613.09912109375</v>
      </c>
      <c r="O1151" s="73"/>
      <c r="P1151" s="74"/>
      <c r="Q1151" s="74"/>
      <c r="R1151" s="98"/>
      <c r="S1151" s="48">
        <v>0</v>
      </c>
      <c r="T1151" s="48">
        <v>11</v>
      </c>
      <c r="U1151" s="98"/>
      <c r="V1151" s="50"/>
      <c r="W1151" s="50"/>
      <c r="X1151" s="50"/>
      <c r="Y1151" s="50"/>
      <c r="Z1151" s="49"/>
      <c r="AA1151" s="69">
        <v>1151</v>
      </c>
      <c r="AB11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51" s="70"/>
      <c r="AD1151" s="86">
        <v>115</v>
      </c>
      <c r="AE1151" s="86">
        <v>7</v>
      </c>
      <c r="AF1151" s="86">
        <v>359</v>
      </c>
      <c r="AG1151" s="86">
        <v>105</v>
      </c>
      <c r="AH1151" s="86"/>
      <c r="AI1151" s="86"/>
      <c r="AJ1151" s="86"/>
      <c r="AK1151" s="86"/>
      <c r="AL1151" s="86"/>
      <c r="AM1151" s="89">
        <v>44038.337800925925</v>
      </c>
      <c r="AN1151" s="86" t="s">
        <v>10559</v>
      </c>
      <c r="AO1151" s="93" t="s">
        <v>11708</v>
      </c>
      <c r="AP1151" s="86" t="s">
        <v>66</v>
      </c>
      <c r="AQ1151" s="48">
        <v>0</v>
      </c>
      <c r="AR1151" s="49">
        <v>0</v>
      </c>
      <c r="AS1151" s="48">
        <v>0</v>
      </c>
      <c r="AT1151" s="49">
        <v>0</v>
      </c>
      <c r="AU1151" s="48">
        <v>0</v>
      </c>
      <c r="AV1151" s="49">
        <v>0</v>
      </c>
      <c r="AW1151" s="48">
        <v>386</v>
      </c>
      <c r="AX1151" s="49">
        <v>100</v>
      </c>
      <c r="AY1151" s="48">
        <v>386</v>
      </c>
      <c r="AZ1151" s="2"/>
      <c r="BA1151" s="3"/>
      <c r="BB1151" s="3"/>
      <c r="BC1151" s="3"/>
      <c r="BD1151" s="3"/>
    </row>
    <row r="1152" spans="1:56" x14ac:dyDescent="0.25">
      <c r="A1152" s="62" t="s">
        <v>1760</v>
      </c>
      <c r="B1152" s="63"/>
      <c r="C1152" s="63"/>
      <c r="D1152" s="64"/>
      <c r="E1152" s="66"/>
      <c r="F1152" s="109" t="s">
        <v>10021</v>
      </c>
      <c r="G1152" s="63"/>
      <c r="H1152" s="67"/>
      <c r="I1152" s="68"/>
      <c r="J1152" s="68"/>
      <c r="K1152" s="67" t="s">
        <v>13429</v>
      </c>
      <c r="L1152" s="71"/>
      <c r="M1152" s="72">
        <v>5273.34716796875</v>
      </c>
      <c r="N1152" s="72">
        <v>6776.3544921875</v>
      </c>
      <c r="O1152" s="73"/>
      <c r="P1152" s="74"/>
      <c r="Q1152" s="74"/>
      <c r="R1152" s="98"/>
      <c r="S1152" s="48">
        <v>1</v>
      </c>
      <c r="T1152" s="48">
        <v>0</v>
      </c>
      <c r="U1152" s="98"/>
      <c r="V1152" s="50"/>
      <c r="W1152" s="50"/>
      <c r="X1152" s="50"/>
      <c r="Y1152" s="50"/>
      <c r="Z1152" s="49"/>
      <c r="AA1152" s="69">
        <v>1152</v>
      </c>
      <c r="AB11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52" s="70"/>
      <c r="AD1152" s="86">
        <v>361</v>
      </c>
      <c r="AE1152" s="86">
        <v>44</v>
      </c>
      <c r="AF1152" s="86">
        <v>59</v>
      </c>
      <c r="AG1152" s="86">
        <v>9605</v>
      </c>
      <c r="AH1152" s="86"/>
      <c r="AI1152" s="86" t="s">
        <v>7040</v>
      </c>
      <c r="AJ1152" s="86" t="s">
        <v>8554</v>
      </c>
      <c r="AK1152" s="86"/>
      <c r="AL1152" s="86"/>
      <c r="AM1152" s="89">
        <v>43314.201064814813</v>
      </c>
      <c r="AN1152" s="86" t="s">
        <v>10559</v>
      </c>
      <c r="AO1152" s="93" t="s">
        <v>11709</v>
      </c>
      <c r="AP1152" s="86" t="s">
        <v>65</v>
      </c>
      <c r="AQ1152" s="48"/>
      <c r="AR1152" s="49"/>
      <c r="AS1152" s="48"/>
      <c r="AT1152" s="49"/>
      <c r="AU1152" s="48"/>
      <c r="AV1152" s="49"/>
      <c r="AW1152" s="48"/>
      <c r="AX1152" s="49"/>
      <c r="AY1152" s="48"/>
      <c r="AZ1152" s="2"/>
      <c r="BA1152" s="3"/>
      <c r="BB1152" s="3"/>
      <c r="BC1152" s="3"/>
      <c r="BD1152" s="3"/>
    </row>
    <row r="1153" spans="1:56" x14ac:dyDescent="0.25">
      <c r="A1153" s="62" t="s">
        <v>907</v>
      </c>
      <c r="B1153" s="63"/>
      <c r="C1153" s="63"/>
      <c r="D1153" s="64"/>
      <c r="E1153" s="66"/>
      <c r="F1153" s="109" t="s">
        <v>10022</v>
      </c>
      <c r="G1153" s="63"/>
      <c r="H1153" s="67"/>
      <c r="I1153" s="68"/>
      <c r="J1153" s="68"/>
      <c r="K1153" s="67" t="s">
        <v>13430</v>
      </c>
      <c r="L1153" s="71"/>
      <c r="M1153" s="72">
        <v>5692.37158203125</v>
      </c>
      <c r="N1153" s="72">
        <v>2584.013916015625</v>
      </c>
      <c r="O1153" s="73"/>
      <c r="P1153" s="74"/>
      <c r="Q1153" s="74"/>
      <c r="R1153" s="98"/>
      <c r="S1153" s="48">
        <v>0</v>
      </c>
      <c r="T1153" s="48">
        <v>1</v>
      </c>
      <c r="U1153" s="98"/>
      <c r="V1153" s="50"/>
      <c r="W1153" s="50"/>
      <c r="X1153" s="50"/>
      <c r="Y1153" s="50"/>
      <c r="Z1153" s="49"/>
      <c r="AA1153" s="69">
        <v>1153</v>
      </c>
      <c r="AB11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53" s="70"/>
      <c r="AD1153" s="86">
        <v>565</v>
      </c>
      <c r="AE1153" s="86">
        <v>582</v>
      </c>
      <c r="AF1153" s="86">
        <v>3847</v>
      </c>
      <c r="AG1153" s="86">
        <v>15182</v>
      </c>
      <c r="AH1153" s="86"/>
      <c r="AI1153" s="86" t="s">
        <v>7789</v>
      </c>
      <c r="AJ1153" s="86"/>
      <c r="AK1153" s="86"/>
      <c r="AL1153" s="86"/>
      <c r="AM1153" s="89">
        <v>43819.737141203703</v>
      </c>
      <c r="AN1153" s="86" t="s">
        <v>10559</v>
      </c>
      <c r="AO1153" s="93" t="s">
        <v>11710</v>
      </c>
      <c r="AP1153" s="86" t="s">
        <v>66</v>
      </c>
      <c r="AQ1153" s="48">
        <v>0</v>
      </c>
      <c r="AR1153" s="49">
        <v>0</v>
      </c>
      <c r="AS1153" s="48">
        <v>0</v>
      </c>
      <c r="AT1153" s="49">
        <v>0</v>
      </c>
      <c r="AU1153" s="48">
        <v>0</v>
      </c>
      <c r="AV1153" s="49">
        <v>0</v>
      </c>
      <c r="AW1153" s="48">
        <v>14</v>
      </c>
      <c r="AX1153" s="49">
        <v>100</v>
      </c>
      <c r="AY1153" s="48">
        <v>14</v>
      </c>
      <c r="AZ1153" s="2"/>
      <c r="BA1153" s="3"/>
      <c r="BB1153" s="3"/>
      <c r="BC1153" s="3"/>
      <c r="BD1153" s="3"/>
    </row>
    <row r="1154" spans="1:56" x14ac:dyDescent="0.25">
      <c r="A1154" s="62" t="s">
        <v>908</v>
      </c>
      <c r="B1154" s="63"/>
      <c r="C1154" s="63"/>
      <c r="D1154" s="64"/>
      <c r="E1154" s="66"/>
      <c r="F1154" s="109" t="s">
        <v>10023</v>
      </c>
      <c r="G1154" s="63"/>
      <c r="H1154" s="67"/>
      <c r="I1154" s="68"/>
      <c r="J1154" s="68"/>
      <c r="K1154" s="67" t="s">
        <v>13431</v>
      </c>
      <c r="L1154" s="71"/>
      <c r="M1154" s="72">
        <v>5896.2744140625</v>
      </c>
      <c r="N1154" s="72">
        <v>5076.32275390625</v>
      </c>
      <c r="O1154" s="73"/>
      <c r="P1154" s="74"/>
      <c r="Q1154" s="74"/>
      <c r="R1154" s="98"/>
      <c r="S1154" s="48">
        <v>0</v>
      </c>
      <c r="T1154" s="48">
        <v>1</v>
      </c>
      <c r="U1154" s="98"/>
      <c r="V1154" s="50"/>
      <c r="W1154" s="50"/>
      <c r="X1154" s="50"/>
      <c r="Y1154" s="50"/>
      <c r="Z1154" s="49"/>
      <c r="AA1154" s="69">
        <v>1154</v>
      </c>
      <c r="AB11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54" s="70"/>
      <c r="AD1154" s="86">
        <v>307</v>
      </c>
      <c r="AE1154" s="86">
        <v>354</v>
      </c>
      <c r="AF1154" s="86">
        <v>18666</v>
      </c>
      <c r="AG1154" s="86">
        <v>18739</v>
      </c>
      <c r="AH1154" s="86"/>
      <c r="AI1154" s="86"/>
      <c r="AJ1154" s="86" t="s">
        <v>8231</v>
      </c>
      <c r="AK1154" s="86"/>
      <c r="AL1154" s="86"/>
      <c r="AM1154" s="89">
        <v>41908.69462962963</v>
      </c>
      <c r="AN1154" s="86" t="s">
        <v>10559</v>
      </c>
      <c r="AO1154" s="93" t="s">
        <v>11711</v>
      </c>
      <c r="AP1154" s="86" t="s">
        <v>66</v>
      </c>
      <c r="AQ1154" s="48">
        <v>0</v>
      </c>
      <c r="AR1154" s="49">
        <v>0</v>
      </c>
      <c r="AS1154" s="48">
        <v>0</v>
      </c>
      <c r="AT1154" s="49">
        <v>0</v>
      </c>
      <c r="AU1154" s="48">
        <v>0</v>
      </c>
      <c r="AV1154" s="49">
        <v>0</v>
      </c>
      <c r="AW1154" s="48">
        <v>88</v>
      </c>
      <c r="AX1154" s="49">
        <v>100</v>
      </c>
      <c r="AY1154" s="48">
        <v>88</v>
      </c>
      <c r="AZ1154" s="2"/>
      <c r="BA1154" s="3"/>
      <c r="BB1154" s="3"/>
      <c r="BC1154" s="3"/>
      <c r="BD1154" s="3"/>
    </row>
    <row r="1155" spans="1:56" x14ac:dyDescent="0.25">
      <c r="A1155" s="62" t="s">
        <v>909</v>
      </c>
      <c r="B1155" s="63"/>
      <c r="C1155" s="63"/>
      <c r="D1155" s="64"/>
      <c r="E1155" s="66"/>
      <c r="F1155" s="109" t="s">
        <v>10024</v>
      </c>
      <c r="G1155" s="63"/>
      <c r="H1155" s="67"/>
      <c r="I1155" s="68"/>
      <c r="J1155" s="68"/>
      <c r="K1155" s="67" t="s">
        <v>13432</v>
      </c>
      <c r="L1155" s="71"/>
      <c r="M1155" s="72">
        <v>7211.302734375</v>
      </c>
      <c r="N1155" s="72">
        <v>4847.39306640625</v>
      </c>
      <c r="O1155" s="73"/>
      <c r="P1155" s="74"/>
      <c r="Q1155" s="74"/>
      <c r="R1155" s="98"/>
      <c r="S1155" s="48">
        <v>1</v>
      </c>
      <c r="T1155" s="48">
        <v>2</v>
      </c>
      <c r="U1155" s="98"/>
      <c r="V1155" s="50"/>
      <c r="W1155" s="50"/>
      <c r="X1155" s="50"/>
      <c r="Y1155" s="50"/>
      <c r="Z1155" s="49"/>
      <c r="AA1155" s="69">
        <v>1155</v>
      </c>
      <c r="AB11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55" s="70"/>
      <c r="AD1155" s="86">
        <v>162</v>
      </c>
      <c r="AE1155" s="86">
        <v>137</v>
      </c>
      <c r="AF1155" s="86">
        <v>2409</v>
      </c>
      <c r="AG1155" s="86">
        <v>9912</v>
      </c>
      <c r="AH1155" s="86"/>
      <c r="AI1155" s="86" t="s">
        <v>7790</v>
      </c>
      <c r="AJ1155" s="86" t="s">
        <v>8451</v>
      </c>
      <c r="AK1155" s="93" t="s">
        <v>8863</v>
      </c>
      <c r="AL1155" s="86"/>
      <c r="AM1155" s="89">
        <v>43399.176435185182</v>
      </c>
      <c r="AN1155" s="86" t="s">
        <v>10559</v>
      </c>
      <c r="AO1155" s="93" t="s">
        <v>11712</v>
      </c>
      <c r="AP1155" s="86" t="s">
        <v>66</v>
      </c>
      <c r="AQ1155" s="48">
        <v>0</v>
      </c>
      <c r="AR1155" s="49">
        <v>0</v>
      </c>
      <c r="AS1155" s="48">
        <v>0</v>
      </c>
      <c r="AT1155" s="49">
        <v>0</v>
      </c>
      <c r="AU1155" s="48">
        <v>0</v>
      </c>
      <c r="AV1155" s="49">
        <v>0</v>
      </c>
      <c r="AW1155" s="48">
        <v>50</v>
      </c>
      <c r="AX1155" s="49">
        <v>100</v>
      </c>
      <c r="AY1155" s="48">
        <v>50</v>
      </c>
      <c r="AZ1155" s="2"/>
      <c r="BA1155" s="3"/>
      <c r="BB1155" s="3"/>
      <c r="BC1155" s="3"/>
      <c r="BD1155" s="3"/>
    </row>
    <row r="1156" spans="1:56" x14ac:dyDescent="0.25">
      <c r="A1156" s="62" t="s">
        <v>910</v>
      </c>
      <c r="B1156" s="63"/>
      <c r="C1156" s="63"/>
      <c r="D1156" s="64"/>
      <c r="E1156" s="66"/>
      <c r="F1156" s="109" t="s">
        <v>10025</v>
      </c>
      <c r="G1156" s="63"/>
      <c r="H1156" s="67"/>
      <c r="I1156" s="68"/>
      <c r="J1156" s="68"/>
      <c r="K1156" s="67" t="s">
        <v>13433</v>
      </c>
      <c r="L1156" s="71"/>
      <c r="M1156" s="72">
        <v>6063.40087890625</v>
      </c>
      <c r="N1156" s="72">
        <v>2605.44775390625</v>
      </c>
      <c r="O1156" s="73"/>
      <c r="P1156" s="74"/>
      <c r="Q1156" s="74"/>
      <c r="R1156" s="98"/>
      <c r="S1156" s="48">
        <v>0</v>
      </c>
      <c r="T1156" s="48">
        <v>1</v>
      </c>
      <c r="U1156" s="98"/>
      <c r="V1156" s="50"/>
      <c r="W1156" s="50"/>
      <c r="X1156" s="50"/>
      <c r="Y1156" s="50"/>
      <c r="Z1156" s="49"/>
      <c r="AA1156" s="69">
        <v>1156</v>
      </c>
      <c r="AB11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56" s="70"/>
      <c r="AD1156" s="86">
        <v>4177</v>
      </c>
      <c r="AE1156" s="86">
        <v>841</v>
      </c>
      <c r="AF1156" s="86">
        <v>12135</v>
      </c>
      <c r="AG1156" s="86">
        <v>5547</v>
      </c>
      <c r="AH1156" s="86"/>
      <c r="AI1156" s="86" t="s">
        <v>7791</v>
      </c>
      <c r="AJ1156" s="86" t="s">
        <v>8204</v>
      </c>
      <c r="AK1156" s="86"/>
      <c r="AL1156" s="86"/>
      <c r="AM1156" s="89">
        <v>43373.386493055557</v>
      </c>
      <c r="AN1156" s="86" t="s">
        <v>10559</v>
      </c>
      <c r="AO1156" s="93" t="s">
        <v>11713</v>
      </c>
      <c r="AP1156" s="86" t="s">
        <v>66</v>
      </c>
      <c r="AQ1156" s="48">
        <v>0</v>
      </c>
      <c r="AR1156" s="49">
        <v>0</v>
      </c>
      <c r="AS1156" s="48">
        <v>0</v>
      </c>
      <c r="AT1156" s="49">
        <v>0</v>
      </c>
      <c r="AU1156" s="48">
        <v>0</v>
      </c>
      <c r="AV1156" s="49">
        <v>0</v>
      </c>
      <c r="AW1156" s="48">
        <v>35</v>
      </c>
      <c r="AX1156" s="49">
        <v>100</v>
      </c>
      <c r="AY1156" s="48">
        <v>35</v>
      </c>
      <c r="AZ1156" s="2"/>
      <c r="BA1156" s="3"/>
      <c r="BB1156" s="3"/>
      <c r="BC1156" s="3"/>
      <c r="BD1156" s="3"/>
    </row>
    <row r="1157" spans="1:56" x14ac:dyDescent="0.25">
      <c r="A1157" s="62" t="s">
        <v>911</v>
      </c>
      <c r="B1157" s="63"/>
      <c r="C1157" s="63"/>
      <c r="D1157" s="64"/>
      <c r="E1157" s="66"/>
      <c r="F1157" s="109" t="s">
        <v>10026</v>
      </c>
      <c r="G1157" s="63"/>
      <c r="H1157" s="67"/>
      <c r="I1157" s="68"/>
      <c r="J1157" s="68"/>
      <c r="K1157" s="67" t="s">
        <v>13434</v>
      </c>
      <c r="L1157" s="71"/>
      <c r="M1157" s="72">
        <v>5571.009765625</v>
      </c>
      <c r="N1157" s="72">
        <v>5827.99365234375</v>
      </c>
      <c r="O1157" s="73"/>
      <c r="P1157" s="74"/>
      <c r="Q1157" s="74"/>
      <c r="R1157" s="98"/>
      <c r="S1157" s="48">
        <v>0</v>
      </c>
      <c r="T1157" s="48">
        <v>1</v>
      </c>
      <c r="U1157" s="98"/>
      <c r="V1157" s="50"/>
      <c r="W1157" s="50"/>
      <c r="X1157" s="50"/>
      <c r="Y1157" s="50"/>
      <c r="Z1157" s="49"/>
      <c r="AA1157" s="69">
        <v>1157</v>
      </c>
      <c r="AB11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57" s="70"/>
      <c r="AD1157" s="86">
        <v>55</v>
      </c>
      <c r="AE1157" s="86">
        <v>10</v>
      </c>
      <c r="AF1157" s="86">
        <v>258</v>
      </c>
      <c r="AG1157" s="86">
        <v>1010</v>
      </c>
      <c r="AH1157" s="86"/>
      <c r="AI1157" s="86" t="s">
        <v>7792</v>
      </c>
      <c r="AJ1157" s="86"/>
      <c r="AK1157" s="86"/>
      <c r="AL1157" s="86"/>
      <c r="AM1157" s="89">
        <v>43512.259016203701</v>
      </c>
      <c r="AN1157" s="86" t="s">
        <v>10559</v>
      </c>
      <c r="AO1157" s="93" t="s">
        <v>11714</v>
      </c>
      <c r="AP1157" s="86" t="s">
        <v>66</v>
      </c>
      <c r="AQ1157" s="48">
        <v>0</v>
      </c>
      <c r="AR1157" s="49">
        <v>0</v>
      </c>
      <c r="AS1157" s="48">
        <v>0</v>
      </c>
      <c r="AT1157" s="49">
        <v>0</v>
      </c>
      <c r="AU1157" s="48">
        <v>0</v>
      </c>
      <c r="AV1157" s="49">
        <v>0</v>
      </c>
      <c r="AW1157" s="48">
        <v>26</v>
      </c>
      <c r="AX1157" s="49">
        <v>100</v>
      </c>
      <c r="AY1157" s="48">
        <v>26</v>
      </c>
      <c r="AZ1157" s="2"/>
      <c r="BA1157" s="3"/>
      <c r="BB1157" s="3"/>
      <c r="BC1157" s="3"/>
      <c r="BD1157" s="3"/>
    </row>
    <row r="1158" spans="1:56" x14ac:dyDescent="0.25">
      <c r="A1158" s="62" t="s">
        <v>912</v>
      </c>
      <c r="B1158" s="63"/>
      <c r="C1158" s="63"/>
      <c r="D1158" s="64"/>
      <c r="E1158" s="66"/>
      <c r="F1158" s="109" t="s">
        <v>10027</v>
      </c>
      <c r="G1158" s="63"/>
      <c r="H1158" s="67"/>
      <c r="I1158" s="68"/>
      <c r="J1158" s="68"/>
      <c r="K1158" s="67" t="s">
        <v>13435</v>
      </c>
      <c r="L1158" s="71"/>
      <c r="M1158" s="72">
        <v>5457.9326171875</v>
      </c>
      <c r="N1158" s="72">
        <v>4276.443359375</v>
      </c>
      <c r="O1158" s="73"/>
      <c r="P1158" s="74"/>
      <c r="Q1158" s="74"/>
      <c r="R1158" s="98"/>
      <c r="S1158" s="48">
        <v>0</v>
      </c>
      <c r="T1158" s="48">
        <v>1</v>
      </c>
      <c r="U1158" s="98"/>
      <c r="V1158" s="50"/>
      <c r="W1158" s="50"/>
      <c r="X1158" s="50"/>
      <c r="Y1158" s="50"/>
      <c r="Z1158" s="49"/>
      <c r="AA1158" s="69">
        <v>1158</v>
      </c>
      <c r="AB11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58" s="70"/>
      <c r="AD1158" s="86">
        <v>66</v>
      </c>
      <c r="AE1158" s="86">
        <v>28</v>
      </c>
      <c r="AF1158" s="86">
        <v>226</v>
      </c>
      <c r="AG1158" s="86">
        <v>3553</v>
      </c>
      <c r="AH1158" s="86"/>
      <c r="AI1158" s="86" t="s">
        <v>7793</v>
      </c>
      <c r="AJ1158" s="86" t="s">
        <v>8211</v>
      </c>
      <c r="AK1158" s="86"/>
      <c r="AL1158" s="86"/>
      <c r="AM1158" s="89">
        <v>42802.524872685186</v>
      </c>
      <c r="AN1158" s="86" t="s">
        <v>10559</v>
      </c>
      <c r="AO1158" s="93" t="s">
        <v>11715</v>
      </c>
      <c r="AP1158" s="86" t="s">
        <v>66</v>
      </c>
      <c r="AQ1158" s="48">
        <v>0</v>
      </c>
      <c r="AR1158" s="49">
        <v>0</v>
      </c>
      <c r="AS1158" s="48">
        <v>0</v>
      </c>
      <c r="AT1158" s="49">
        <v>0</v>
      </c>
      <c r="AU1158" s="48">
        <v>0</v>
      </c>
      <c r="AV1158" s="49">
        <v>0</v>
      </c>
      <c r="AW1158" s="48">
        <v>21</v>
      </c>
      <c r="AX1158" s="49">
        <v>100</v>
      </c>
      <c r="AY1158" s="48">
        <v>21</v>
      </c>
      <c r="AZ1158" s="2"/>
      <c r="BA1158" s="3"/>
      <c r="BB1158" s="3"/>
      <c r="BC1158" s="3"/>
      <c r="BD1158" s="3"/>
    </row>
    <row r="1159" spans="1:56" x14ac:dyDescent="0.25">
      <c r="A1159" s="62" t="s">
        <v>913</v>
      </c>
      <c r="B1159" s="63"/>
      <c r="C1159" s="63"/>
      <c r="D1159" s="64"/>
      <c r="E1159" s="66"/>
      <c r="F1159" s="109" t="s">
        <v>10028</v>
      </c>
      <c r="G1159" s="63"/>
      <c r="H1159" s="67"/>
      <c r="I1159" s="68"/>
      <c r="J1159" s="68"/>
      <c r="K1159" s="67" t="s">
        <v>13436</v>
      </c>
      <c r="L1159" s="71"/>
      <c r="M1159" s="72">
        <v>5623.921875</v>
      </c>
      <c r="N1159" s="72">
        <v>5001.87353515625</v>
      </c>
      <c r="O1159" s="73"/>
      <c r="P1159" s="74"/>
      <c r="Q1159" s="74"/>
      <c r="R1159" s="98"/>
      <c r="S1159" s="48">
        <v>0</v>
      </c>
      <c r="T1159" s="48">
        <v>1</v>
      </c>
      <c r="U1159" s="98"/>
      <c r="V1159" s="50"/>
      <c r="W1159" s="50"/>
      <c r="X1159" s="50"/>
      <c r="Y1159" s="50"/>
      <c r="Z1159" s="49"/>
      <c r="AA1159" s="69">
        <v>1159</v>
      </c>
      <c r="AB11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59" s="70"/>
      <c r="AD1159" s="86">
        <v>3983</v>
      </c>
      <c r="AE1159" s="86">
        <v>3083</v>
      </c>
      <c r="AF1159" s="86">
        <v>53432</v>
      </c>
      <c r="AG1159" s="86">
        <v>72400</v>
      </c>
      <c r="AH1159" s="86"/>
      <c r="AI1159" s="86" t="s">
        <v>7794</v>
      </c>
      <c r="AJ1159" s="86" t="s">
        <v>8400</v>
      </c>
      <c r="AK1159" s="86"/>
      <c r="AL1159" s="86"/>
      <c r="AM1159" s="89">
        <v>42557.439629629633</v>
      </c>
      <c r="AN1159" s="86" t="s">
        <v>10559</v>
      </c>
      <c r="AO1159" s="93" t="s">
        <v>11716</v>
      </c>
      <c r="AP1159" s="86" t="s">
        <v>66</v>
      </c>
      <c r="AQ1159" s="48">
        <v>0</v>
      </c>
      <c r="AR1159" s="49">
        <v>0</v>
      </c>
      <c r="AS1159" s="48">
        <v>0</v>
      </c>
      <c r="AT1159" s="49">
        <v>0</v>
      </c>
      <c r="AU1159" s="48">
        <v>0</v>
      </c>
      <c r="AV1159" s="49">
        <v>0</v>
      </c>
      <c r="AW1159" s="48">
        <v>17</v>
      </c>
      <c r="AX1159" s="49">
        <v>100</v>
      </c>
      <c r="AY1159" s="48">
        <v>17</v>
      </c>
      <c r="AZ1159" s="2"/>
      <c r="BA1159" s="3"/>
      <c r="BB1159" s="3"/>
      <c r="BC1159" s="3"/>
      <c r="BD1159" s="3"/>
    </row>
    <row r="1160" spans="1:56" x14ac:dyDescent="0.25">
      <c r="A1160" s="62" t="s">
        <v>1761</v>
      </c>
      <c r="B1160" s="63"/>
      <c r="C1160" s="63"/>
      <c r="D1160" s="64"/>
      <c r="E1160" s="66"/>
      <c r="F1160" s="109" t="s">
        <v>10029</v>
      </c>
      <c r="G1160" s="63"/>
      <c r="H1160" s="67"/>
      <c r="I1160" s="68"/>
      <c r="J1160" s="68"/>
      <c r="K1160" s="67" t="s">
        <v>13437</v>
      </c>
      <c r="L1160" s="71"/>
      <c r="M1160" s="72">
        <v>5642.64013671875</v>
      </c>
      <c r="N1160" s="72">
        <v>4938.59228515625</v>
      </c>
      <c r="O1160" s="73"/>
      <c r="P1160" s="74"/>
      <c r="Q1160" s="74"/>
      <c r="R1160" s="98"/>
      <c r="S1160" s="48">
        <v>2</v>
      </c>
      <c r="T1160" s="48">
        <v>0</v>
      </c>
      <c r="U1160" s="98"/>
      <c r="V1160" s="50"/>
      <c r="W1160" s="50"/>
      <c r="X1160" s="50"/>
      <c r="Y1160" s="50"/>
      <c r="Z1160" s="49"/>
      <c r="AA1160" s="69">
        <v>1160</v>
      </c>
      <c r="AB11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60" s="70"/>
      <c r="AD1160" s="86">
        <v>878</v>
      </c>
      <c r="AE1160" s="86">
        <v>1255</v>
      </c>
      <c r="AF1160" s="86">
        <v>15051</v>
      </c>
      <c r="AG1160" s="86">
        <v>25996</v>
      </c>
      <c r="AH1160" s="86"/>
      <c r="AI1160" s="86" t="s">
        <v>7795</v>
      </c>
      <c r="AJ1160" s="86" t="s">
        <v>8545</v>
      </c>
      <c r="AK1160" s="93" t="s">
        <v>8864</v>
      </c>
      <c r="AL1160" s="86"/>
      <c r="AM1160" s="89">
        <v>43811.814062500001</v>
      </c>
      <c r="AN1160" s="86" t="s">
        <v>10559</v>
      </c>
      <c r="AO1160" s="93" t="s">
        <v>11717</v>
      </c>
      <c r="AP1160" s="86" t="s">
        <v>65</v>
      </c>
      <c r="AQ1160" s="48"/>
      <c r="AR1160" s="49"/>
      <c r="AS1160" s="48"/>
      <c r="AT1160" s="49"/>
      <c r="AU1160" s="48"/>
      <c r="AV1160" s="49"/>
      <c r="AW1160" s="48"/>
      <c r="AX1160" s="49"/>
      <c r="AY1160" s="48"/>
      <c r="AZ1160" s="2"/>
      <c r="BA1160" s="3"/>
      <c r="BB1160" s="3"/>
      <c r="BC1160" s="3"/>
      <c r="BD1160" s="3"/>
    </row>
    <row r="1161" spans="1:56" x14ac:dyDescent="0.25">
      <c r="A1161" s="62" t="s">
        <v>914</v>
      </c>
      <c r="B1161" s="63"/>
      <c r="C1161" s="63"/>
      <c r="D1161" s="64"/>
      <c r="E1161" s="66"/>
      <c r="F1161" s="109" t="s">
        <v>10030</v>
      </c>
      <c r="G1161" s="63"/>
      <c r="H1161" s="67"/>
      <c r="I1161" s="68"/>
      <c r="J1161" s="68"/>
      <c r="K1161" s="67" t="s">
        <v>13438</v>
      </c>
      <c r="L1161" s="71"/>
      <c r="M1161" s="72">
        <v>5627.59423828125</v>
      </c>
      <c r="N1161" s="72">
        <v>5894.19140625</v>
      </c>
      <c r="O1161" s="73"/>
      <c r="P1161" s="74"/>
      <c r="Q1161" s="74"/>
      <c r="R1161" s="98"/>
      <c r="S1161" s="48">
        <v>0</v>
      </c>
      <c r="T1161" s="48">
        <v>2</v>
      </c>
      <c r="U1161" s="98"/>
      <c r="V1161" s="50"/>
      <c r="W1161" s="50"/>
      <c r="X1161" s="50"/>
      <c r="Y1161" s="50"/>
      <c r="Z1161" s="49"/>
      <c r="AA1161" s="69">
        <v>1161</v>
      </c>
      <c r="AB11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61" s="70"/>
      <c r="AD1161" s="86">
        <v>38</v>
      </c>
      <c r="AE1161" s="86">
        <v>64</v>
      </c>
      <c r="AF1161" s="86">
        <v>19062</v>
      </c>
      <c r="AG1161" s="86">
        <v>1403</v>
      </c>
      <c r="AH1161" s="86"/>
      <c r="AI1161" s="86" t="s">
        <v>7796</v>
      </c>
      <c r="AJ1161" s="86" t="s">
        <v>8555</v>
      </c>
      <c r="AK1161" s="86"/>
      <c r="AL1161" s="86"/>
      <c r="AM1161" s="89">
        <v>43723.546944444446</v>
      </c>
      <c r="AN1161" s="86" t="s">
        <v>10559</v>
      </c>
      <c r="AO1161" s="93" t="s">
        <v>11718</v>
      </c>
      <c r="AP1161" s="86" t="s">
        <v>66</v>
      </c>
      <c r="AQ1161" s="48">
        <v>0</v>
      </c>
      <c r="AR1161" s="49">
        <v>0</v>
      </c>
      <c r="AS1161" s="48">
        <v>0</v>
      </c>
      <c r="AT1161" s="49">
        <v>0</v>
      </c>
      <c r="AU1161" s="48">
        <v>0</v>
      </c>
      <c r="AV1161" s="49">
        <v>0</v>
      </c>
      <c r="AW1161" s="48">
        <v>58</v>
      </c>
      <c r="AX1161" s="49">
        <v>100</v>
      </c>
      <c r="AY1161" s="48">
        <v>58</v>
      </c>
      <c r="AZ1161" s="2"/>
      <c r="BA1161" s="3"/>
      <c r="BB1161" s="3"/>
      <c r="BC1161" s="3"/>
      <c r="BD1161" s="3"/>
    </row>
    <row r="1162" spans="1:56" x14ac:dyDescent="0.25">
      <c r="A1162" s="62" t="s">
        <v>915</v>
      </c>
      <c r="B1162" s="63"/>
      <c r="C1162" s="63"/>
      <c r="D1162" s="64"/>
      <c r="E1162" s="66"/>
      <c r="F1162" s="109" t="s">
        <v>8949</v>
      </c>
      <c r="G1162" s="63"/>
      <c r="H1162" s="67"/>
      <c r="I1162" s="68"/>
      <c r="J1162" s="68"/>
      <c r="K1162" s="67" t="s">
        <v>13439</v>
      </c>
      <c r="L1162" s="71"/>
      <c r="M1162" s="72">
        <v>5618.8271484375</v>
      </c>
      <c r="N1162" s="72">
        <v>4891.888671875</v>
      </c>
      <c r="O1162" s="73"/>
      <c r="P1162" s="74"/>
      <c r="Q1162" s="74"/>
      <c r="R1162" s="98"/>
      <c r="S1162" s="48">
        <v>0</v>
      </c>
      <c r="T1162" s="48">
        <v>5</v>
      </c>
      <c r="U1162" s="98"/>
      <c r="V1162" s="50"/>
      <c r="W1162" s="50"/>
      <c r="X1162" s="50"/>
      <c r="Y1162" s="50"/>
      <c r="Z1162" s="49"/>
      <c r="AA1162" s="69">
        <v>1162</v>
      </c>
      <c r="AB11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62" s="70"/>
      <c r="AD1162" s="86">
        <v>1</v>
      </c>
      <c r="AE1162" s="86">
        <v>0</v>
      </c>
      <c r="AF1162" s="86">
        <v>37</v>
      </c>
      <c r="AG1162" s="86">
        <v>26</v>
      </c>
      <c r="AH1162" s="86"/>
      <c r="AI1162" s="86"/>
      <c r="AJ1162" s="86"/>
      <c r="AK1162" s="86"/>
      <c r="AL1162" s="86"/>
      <c r="AM1162" s="89">
        <v>44076.747488425928</v>
      </c>
      <c r="AN1162" s="86" t="s">
        <v>10559</v>
      </c>
      <c r="AO1162" s="93" t="s">
        <v>11719</v>
      </c>
      <c r="AP1162" s="86" t="s">
        <v>66</v>
      </c>
      <c r="AQ1162" s="48">
        <v>1</v>
      </c>
      <c r="AR1162" s="49">
        <v>5.5555555555555554</v>
      </c>
      <c r="AS1162" s="48">
        <v>0</v>
      </c>
      <c r="AT1162" s="49">
        <v>0</v>
      </c>
      <c r="AU1162" s="48">
        <v>0</v>
      </c>
      <c r="AV1162" s="49">
        <v>0</v>
      </c>
      <c r="AW1162" s="48">
        <v>17</v>
      </c>
      <c r="AX1162" s="49">
        <v>94.444444444444443</v>
      </c>
      <c r="AY1162" s="48">
        <v>18</v>
      </c>
      <c r="AZ1162" s="2"/>
      <c r="BA1162" s="3"/>
      <c r="BB1162" s="3"/>
      <c r="BC1162" s="3"/>
      <c r="BD1162" s="3"/>
    </row>
    <row r="1163" spans="1:56" x14ac:dyDescent="0.25">
      <c r="A1163" s="62" t="s">
        <v>1762</v>
      </c>
      <c r="B1163" s="63"/>
      <c r="C1163" s="63"/>
      <c r="D1163" s="64"/>
      <c r="E1163" s="66"/>
      <c r="F1163" s="109" t="s">
        <v>10031</v>
      </c>
      <c r="G1163" s="63"/>
      <c r="H1163" s="67"/>
      <c r="I1163" s="68"/>
      <c r="J1163" s="68"/>
      <c r="K1163" s="67" t="s">
        <v>13440</v>
      </c>
      <c r="L1163" s="71"/>
      <c r="M1163" s="72">
        <v>5612.03515625</v>
      </c>
      <c r="N1163" s="72">
        <v>4935.2265625</v>
      </c>
      <c r="O1163" s="73"/>
      <c r="P1163" s="74"/>
      <c r="Q1163" s="74"/>
      <c r="R1163" s="98"/>
      <c r="S1163" s="48">
        <v>1</v>
      </c>
      <c r="T1163" s="48">
        <v>0</v>
      </c>
      <c r="U1163" s="98"/>
      <c r="V1163" s="50"/>
      <c r="W1163" s="50"/>
      <c r="X1163" s="50"/>
      <c r="Y1163" s="50"/>
      <c r="Z1163" s="49"/>
      <c r="AA1163" s="69">
        <v>1163</v>
      </c>
      <c r="AB11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63" s="70"/>
      <c r="AD1163" s="86">
        <v>42</v>
      </c>
      <c r="AE1163" s="86">
        <v>34296</v>
      </c>
      <c r="AF1163" s="86">
        <v>68169</v>
      </c>
      <c r="AG1163" s="86">
        <v>159</v>
      </c>
      <c r="AH1163" s="86"/>
      <c r="AI1163" s="86" t="s">
        <v>7797</v>
      </c>
      <c r="AJ1163" s="86" t="s">
        <v>8323</v>
      </c>
      <c r="AK1163" s="93" t="s">
        <v>8865</v>
      </c>
      <c r="AL1163" s="86"/>
      <c r="AM1163" s="89">
        <v>40601.379976851851</v>
      </c>
      <c r="AN1163" s="86" t="s">
        <v>10559</v>
      </c>
      <c r="AO1163" s="93" t="s">
        <v>11720</v>
      </c>
      <c r="AP1163" s="86" t="s">
        <v>65</v>
      </c>
      <c r="AQ1163" s="48"/>
      <c r="AR1163" s="49"/>
      <c r="AS1163" s="48"/>
      <c r="AT1163" s="49"/>
      <c r="AU1163" s="48"/>
      <c r="AV1163" s="49"/>
      <c r="AW1163" s="48"/>
      <c r="AX1163" s="49"/>
      <c r="AY1163" s="48"/>
      <c r="AZ1163" s="2"/>
      <c r="BA1163" s="3"/>
      <c r="BB1163" s="3"/>
      <c r="BC1163" s="3"/>
      <c r="BD1163" s="3"/>
    </row>
    <row r="1164" spans="1:56" x14ac:dyDescent="0.25">
      <c r="A1164" s="62" t="s">
        <v>1763</v>
      </c>
      <c r="B1164" s="63"/>
      <c r="C1164" s="63"/>
      <c r="D1164" s="64"/>
      <c r="E1164" s="66"/>
      <c r="F1164" s="109" t="s">
        <v>10032</v>
      </c>
      <c r="G1164" s="63"/>
      <c r="H1164" s="67"/>
      <c r="I1164" s="68"/>
      <c r="J1164" s="68"/>
      <c r="K1164" s="67" t="s">
        <v>13441</v>
      </c>
      <c r="L1164" s="71"/>
      <c r="M1164" s="72">
        <v>5629.1201171875</v>
      </c>
      <c r="N1164" s="72">
        <v>4935.21923828125</v>
      </c>
      <c r="O1164" s="73"/>
      <c r="P1164" s="74"/>
      <c r="Q1164" s="74"/>
      <c r="R1164" s="98"/>
      <c r="S1164" s="48">
        <v>1</v>
      </c>
      <c r="T1164" s="48">
        <v>0</v>
      </c>
      <c r="U1164" s="98"/>
      <c r="V1164" s="50"/>
      <c r="W1164" s="50"/>
      <c r="X1164" s="50"/>
      <c r="Y1164" s="50"/>
      <c r="Z1164" s="49"/>
      <c r="AA1164" s="69">
        <v>1164</v>
      </c>
      <c r="AB11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64" s="70"/>
      <c r="AD1164" s="86">
        <v>4</v>
      </c>
      <c r="AE1164" s="86">
        <v>58049</v>
      </c>
      <c r="AF1164" s="86">
        <v>29335</v>
      </c>
      <c r="AG1164" s="86">
        <v>55</v>
      </c>
      <c r="AH1164" s="86"/>
      <c r="AI1164" s="86" t="s">
        <v>7798</v>
      </c>
      <c r="AJ1164" s="86" t="s">
        <v>8202</v>
      </c>
      <c r="AK1164" s="93" t="s">
        <v>8866</v>
      </c>
      <c r="AL1164" s="86"/>
      <c r="AM1164" s="89">
        <v>42090.718009259261</v>
      </c>
      <c r="AN1164" s="86" t="s">
        <v>10559</v>
      </c>
      <c r="AO1164" s="93" t="s">
        <v>11721</v>
      </c>
      <c r="AP1164" s="86" t="s">
        <v>65</v>
      </c>
      <c r="AQ1164" s="48"/>
      <c r="AR1164" s="49"/>
      <c r="AS1164" s="48"/>
      <c r="AT1164" s="49"/>
      <c r="AU1164" s="48"/>
      <c r="AV1164" s="49"/>
      <c r="AW1164" s="48"/>
      <c r="AX1164" s="49"/>
      <c r="AY1164" s="48"/>
      <c r="AZ1164" s="2"/>
      <c r="BA1164" s="3"/>
      <c r="BB1164" s="3"/>
      <c r="BC1164" s="3"/>
      <c r="BD1164" s="3"/>
    </row>
    <row r="1165" spans="1:56" x14ac:dyDescent="0.25">
      <c r="A1165" s="62" t="s">
        <v>1764</v>
      </c>
      <c r="B1165" s="63"/>
      <c r="C1165" s="63"/>
      <c r="D1165" s="64"/>
      <c r="E1165" s="66"/>
      <c r="F1165" s="109" t="s">
        <v>10033</v>
      </c>
      <c r="G1165" s="63"/>
      <c r="H1165" s="67"/>
      <c r="I1165" s="68"/>
      <c r="J1165" s="68"/>
      <c r="K1165" s="67" t="s">
        <v>13442</v>
      </c>
      <c r="L1165" s="71"/>
      <c r="M1165" s="72">
        <v>5635.85595703125</v>
      </c>
      <c r="N1165" s="72">
        <v>4932.73876953125</v>
      </c>
      <c r="O1165" s="73"/>
      <c r="P1165" s="74"/>
      <c r="Q1165" s="74"/>
      <c r="R1165" s="98"/>
      <c r="S1165" s="48">
        <v>1</v>
      </c>
      <c r="T1165" s="48">
        <v>0</v>
      </c>
      <c r="U1165" s="98"/>
      <c r="V1165" s="50"/>
      <c r="W1165" s="50"/>
      <c r="X1165" s="50"/>
      <c r="Y1165" s="50"/>
      <c r="Z1165" s="49"/>
      <c r="AA1165" s="69">
        <v>1165</v>
      </c>
      <c r="AB11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65" s="70"/>
      <c r="AD1165" s="86">
        <v>6127</v>
      </c>
      <c r="AE1165" s="86">
        <v>15627</v>
      </c>
      <c r="AF1165" s="86">
        <v>16923</v>
      </c>
      <c r="AG1165" s="86">
        <v>1270</v>
      </c>
      <c r="AH1165" s="86"/>
      <c r="AI1165" s="86" t="s">
        <v>7799</v>
      </c>
      <c r="AJ1165" s="86" t="s">
        <v>8204</v>
      </c>
      <c r="AK1165" s="93" t="s">
        <v>8867</v>
      </c>
      <c r="AL1165" s="86"/>
      <c r="AM1165" s="89">
        <v>41354.78738425926</v>
      </c>
      <c r="AN1165" s="86" t="s">
        <v>10559</v>
      </c>
      <c r="AO1165" s="93" t="s">
        <v>11722</v>
      </c>
      <c r="AP1165" s="86" t="s">
        <v>65</v>
      </c>
      <c r="AQ1165" s="48"/>
      <c r="AR1165" s="49"/>
      <c r="AS1165" s="48"/>
      <c r="AT1165" s="49"/>
      <c r="AU1165" s="48"/>
      <c r="AV1165" s="49"/>
      <c r="AW1165" s="48"/>
      <c r="AX1165" s="49"/>
      <c r="AY1165" s="48"/>
      <c r="AZ1165" s="2"/>
      <c r="BA1165" s="3"/>
      <c r="BB1165" s="3"/>
      <c r="BC1165" s="3"/>
      <c r="BD1165" s="3"/>
    </row>
    <row r="1166" spans="1:56" x14ac:dyDescent="0.25">
      <c r="A1166" s="62" t="s">
        <v>1765</v>
      </c>
      <c r="B1166" s="63"/>
      <c r="C1166" s="63"/>
      <c r="D1166" s="64"/>
      <c r="E1166" s="66"/>
      <c r="F1166" s="109" t="s">
        <v>10034</v>
      </c>
      <c r="G1166" s="63"/>
      <c r="H1166" s="67"/>
      <c r="I1166" s="68"/>
      <c r="J1166" s="68"/>
      <c r="K1166" s="67" t="s">
        <v>13443</v>
      </c>
      <c r="L1166" s="71"/>
      <c r="M1166" s="72">
        <v>5586.44580078125</v>
      </c>
      <c r="N1166" s="72">
        <v>4915.31005859375</v>
      </c>
      <c r="O1166" s="73"/>
      <c r="P1166" s="74"/>
      <c r="Q1166" s="74"/>
      <c r="R1166" s="98"/>
      <c r="S1166" s="48">
        <v>1</v>
      </c>
      <c r="T1166" s="48">
        <v>0</v>
      </c>
      <c r="U1166" s="98"/>
      <c r="V1166" s="50"/>
      <c r="W1166" s="50"/>
      <c r="X1166" s="50"/>
      <c r="Y1166" s="50"/>
      <c r="Z1166" s="49"/>
      <c r="AA1166" s="69">
        <v>1166</v>
      </c>
      <c r="AB11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66" s="70"/>
      <c r="AD1166" s="86">
        <v>5</v>
      </c>
      <c r="AE1166" s="86">
        <v>2366</v>
      </c>
      <c r="AF1166" s="86">
        <v>4876</v>
      </c>
      <c r="AG1166" s="86">
        <v>20</v>
      </c>
      <c r="AH1166" s="86"/>
      <c r="AI1166" s="86" t="s">
        <v>7800</v>
      </c>
      <c r="AJ1166" s="86" t="s">
        <v>8204</v>
      </c>
      <c r="AK1166" s="93" t="s">
        <v>8868</v>
      </c>
      <c r="AL1166" s="86"/>
      <c r="AM1166" s="89">
        <v>41839.548773148148</v>
      </c>
      <c r="AN1166" s="86" t="s">
        <v>10559</v>
      </c>
      <c r="AO1166" s="93" t="s">
        <v>11723</v>
      </c>
      <c r="AP1166" s="86" t="s">
        <v>65</v>
      </c>
      <c r="AQ1166" s="48"/>
      <c r="AR1166" s="49"/>
      <c r="AS1166" s="48"/>
      <c r="AT1166" s="49"/>
      <c r="AU1166" s="48"/>
      <c r="AV1166" s="49"/>
      <c r="AW1166" s="48"/>
      <c r="AX1166" s="49"/>
      <c r="AY1166" s="48"/>
      <c r="AZ1166" s="2"/>
      <c r="BA1166" s="3"/>
      <c r="BB1166" s="3"/>
      <c r="BC1166" s="3"/>
      <c r="BD1166" s="3"/>
    </row>
    <row r="1167" spans="1:56" x14ac:dyDescent="0.25">
      <c r="A1167" s="62" t="s">
        <v>1766</v>
      </c>
      <c r="B1167" s="63"/>
      <c r="C1167" s="63"/>
      <c r="D1167" s="64"/>
      <c r="E1167" s="66"/>
      <c r="F1167" s="109" t="s">
        <v>10035</v>
      </c>
      <c r="G1167" s="63"/>
      <c r="H1167" s="67"/>
      <c r="I1167" s="68"/>
      <c r="J1167" s="68"/>
      <c r="K1167" s="67" t="s">
        <v>13444</v>
      </c>
      <c r="L1167" s="71"/>
      <c r="M1167" s="72">
        <v>5631.30029296875</v>
      </c>
      <c r="N1167" s="72">
        <v>4995.845703125</v>
      </c>
      <c r="O1167" s="73"/>
      <c r="P1167" s="74"/>
      <c r="Q1167" s="74"/>
      <c r="R1167" s="98"/>
      <c r="S1167" s="48">
        <v>1</v>
      </c>
      <c r="T1167" s="48">
        <v>0</v>
      </c>
      <c r="U1167" s="98"/>
      <c r="V1167" s="50"/>
      <c r="W1167" s="50"/>
      <c r="X1167" s="50"/>
      <c r="Y1167" s="50"/>
      <c r="Z1167" s="49"/>
      <c r="AA1167" s="69">
        <v>1167</v>
      </c>
      <c r="AB11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67" s="70"/>
      <c r="AD1167" s="86">
        <v>25</v>
      </c>
      <c r="AE1167" s="86">
        <v>0</v>
      </c>
      <c r="AF1167" s="86">
        <v>101</v>
      </c>
      <c r="AG1167" s="86">
        <v>2</v>
      </c>
      <c r="AH1167" s="86"/>
      <c r="AI1167" s="86" t="s">
        <v>7801</v>
      </c>
      <c r="AJ1167" s="86"/>
      <c r="AK1167" s="86"/>
      <c r="AL1167" s="86"/>
      <c r="AM1167" s="89">
        <v>44076.296643518515</v>
      </c>
      <c r="AN1167" s="86" t="s">
        <v>10559</v>
      </c>
      <c r="AO1167" s="93" t="s">
        <v>11724</v>
      </c>
      <c r="AP1167" s="86" t="s">
        <v>65</v>
      </c>
      <c r="AQ1167" s="48"/>
      <c r="AR1167" s="49"/>
      <c r="AS1167" s="48"/>
      <c r="AT1167" s="49"/>
      <c r="AU1167" s="48"/>
      <c r="AV1167" s="49"/>
      <c r="AW1167" s="48"/>
      <c r="AX1167" s="49"/>
      <c r="AY1167" s="48"/>
      <c r="AZ1167" s="2"/>
      <c r="BA1167" s="3"/>
      <c r="BB1167" s="3"/>
      <c r="BC1167" s="3"/>
      <c r="BD1167" s="3"/>
    </row>
    <row r="1168" spans="1:56" x14ac:dyDescent="0.25">
      <c r="A1168" s="62" t="s">
        <v>916</v>
      </c>
      <c r="B1168" s="63"/>
      <c r="C1168" s="63"/>
      <c r="D1168" s="64"/>
      <c r="E1168" s="66"/>
      <c r="F1168" s="109" t="s">
        <v>10036</v>
      </c>
      <c r="G1168" s="63"/>
      <c r="H1168" s="67"/>
      <c r="I1168" s="68"/>
      <c r="J1168" s="68"/>
      <c r="K1168" s="67" t="s">
        <v>13445</v>
      </c>
      <c r="L1168" s="71"/>
      <c r="M1168" s="72">
        <v>5602.0302734375</v>
      </c>
      <c r="N1168" s="72">
        <v>4891.62939453125</v>
      </c>
      <c r="O1168" s="73"/>
      <c r="P1168" s="74"/>
      <c r="Q1168" s="74"/>
      <c r="R1168" s="98"/>
      <c r="S1168" s="48">
        <v>0</v>
      </c>
      <c r="T1168" s="48">
        <v>1</v>
      </c>
      <c r="U1168" s="98"/>
      <c r="V1168" s="50"/>
      <c r="W1168" s="50"/>
      <c r="X1168" s="50"/>
      <c r="Y1168" s="50"/>
      <c r="Z1168" s="49"/>
      <c r="AA1168" s="69">
        <v>1168</v>
      </c>
      <c r="AB11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68" s="70"/>
      <c r="AD1168" s="86">
        <v>4537</v>
      </c>
      <c r="AE1168" s="86">
        <v>3994</v>
      </c>
      <c r="AF1168" s="86">
        <v>6884</v>
      </c>
      <c r="AG1168" s="86">
        <v>2483</v>
      </c>
      <c r="AH1168" s="86"/>
      <c r="AI1168" s="86" t="s">
        <v>7802</v>
      </c>
      <c r="AJ1168" s="86" t="s">
        <v>8556</v>
      </c>
      <c r="AK1168" s="86"/>
      <c r="AL1168" s="86"/>
      <c r="AM1168" s="89">
        <v>43550.179710648146</v>
      </c>
      <c r="AN1168" s="86" t="s">
        <v>10559</v>
      </c>
      <c r="AO1168" s="93" t="s">
        <v>11725</v>
      </c>
      <c r="AP1168" s="86" t="s">
        <v>66</v>
      </c>
      <c r="AQ1168" s="48">
        <v>0</v>
      </c>
      <c r="AR1168" s="49">
        <v>0</v>
      </c>
      <c r="AS1168" s="48">
        <v>0</v>
      </c>
      <c r="AT1168" s="49">
        <v>0</v>
      </c>
      <c r="AU1168" s="48">
        <v>0</v>
      </c>
      <c r="AV1168" s="49">
        <v>0</v>
      </c>
      <c r="AW1168" s="48">
        <v>15</v>
      </c>
      <c r="AX1168" s="49">
        <v>100</v>
      </c>
      <c r="AY1168" s="48">
        <v>15</v>
      </c>
      <c r="AZ1168" s="2"/>
      <c r="BA1168" s="3"/>
      <c r="BB1168" s="3"/>
      <c r="BC1168" s="3"/>
      <c r="BD1168" s="3"/>
    </row>
    <row r="1169" spans="1:56" x14ac:dyDescent="0.25">
      <c r="A1169" s="62" t="s">
        <v>917</v>
      </c>
      <c r="B1169" s="63"/>
      <c r="C1169" s="63"/>
      <c r="D1169" s="64"/>
      <c r="E1169" s="66"/>
      <c r="F1169" s="109" t="s">
        <v>10037</v>
      </c>
      <c r="G1169" s="63"/>
      <c r="H1169" s="67"/>
      <c r="I1169" s="68"/>
      <c r="J1169" s="68"/>
      <c r="K1169" s="67" t="s">
        <v>13446</v>
      </c>
      <c r="L1169" s="71"/>
      <c r="M1169" s="72">
        <v>4608.58837890625</v>
      </c>
      <c r="N1169" s="72">
        <v>5513.63037109375</v>
      </c>
      <c r="O1169" s="73"/>
      <c r="P1169" s="74"/>
      <c r="Q1169" s="74"/>
      <c r="R1169" s="98"/>
      <c r="S1169" s="48">
        <v>0</v>
      </c>
      <c r="T1169" s="48">
        <v>3</v>
      </c>
      <c r="U1169" s="98"/>
      <c r="V1169" s="50"/>
      <c r="W1169" s="50"/>
      <c r="X1169" s="50"/>
      <c r="Y1169" s="50"/>
      <c r="Z1169" s="49"/>
      <c r="AA1169" s="69">
        <v>1169</v>
      </c>
      <c r="AB11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69" s="70"/>
      <c r="AD1169" s="86">
        <v>108</v>
      </c>
      <c r="AE1169" s="86">
        <v>18</v>
      </c>
      <c r="AF1169" s="86">
        <v>513</v>
      </c>
      <c r="AG1169" s="86">
        <v>528</v>
      </c>
      <c r="AH1169" s="86"/>
      <c r="AI1169" s="86"/>
      <c r="AJ1169" s="86"/>
      <c r="AK1169" s="86"/>
      <c r="AL1169" s="86"/>
      <c r="AM1169" s="89">
        <v>44014.564270833333</v>
      </c>
      <c r="AN1169" s="86" t="s">
        <v>10559</v>
      </c>
      <c r="AO1169" s="93" t="s">
        <v>11726</v>
      </c>
      <c r="AP1169" s="86" t="s">
        <v>66</v>
      </c>
      <c r="AQ1169" s="48">
        <v>0</v>
      </c>
      <c r="AR1169" s="49">
        <v>0</v>
      </c>
      <c r="AS1169" s="48">
        <v>0</v>
      </c>
      <c r="AT1169" s="49">
        <v>0</v>
      </c>
      <c r="AU1169" s="48">
        <v>0</v>
      </c>
      <c r="AV1169" s="49">
        <v>0</v>
      </c>
      <c r="AW1169" s="48">
        <v>70</v>
      </c>
      <c r="AX1169" s="49">
        <v>100</v>
      </c>
      <c r="AY1169" s="48">
        <v>70</v>
      </c>
      <c r="AZ1169" s="2"/>
      <c r="BA1169" s="3"/>
      <c r="BB1169" s="3"/>
      <c r="BC1169" s="3"/>
      <c r="BD1169" s="3"/>
    </row>
    <row r="1170" spans="1:56" x14ac:dyDescent="0.25">
      <c r="A1170" s="62" t="s">
        <v>918</v>
      </c>
      <c r="B1170" s="63"/>
      <c r="C1170" s="63"/>
      <c r="D1170" s="64"/>
      <c r="E1170" s="66"/>
      <c r="F1170" s="109" t="s">
        <v>10038</v>
      </c>
      <c r="G1170" s="63"/>
      <c r="H1170" s="67"/>
      <c r="I1170" s="68"/>
      <c r="J1170" s="68"/>
      <c r="K1170" s="67" t="s">
        <v>13447</v>
      </c>
      <c r="L1170" s="71"/>
      <c r="M1170" s="72">
        <v>4985.04443359375</v>
      </c>
      <c r="N1170" s="72">
        <v>5293.52392578125</v>
      </c>
      <c r="O1170" s="73"/>
      <c r="P1170" s="74"/>
      <c r="Q1170" s="74"/>
      <c r="R1170" s="98"/>
      <c r="S1170" s="48">
        <v>0</v>
      </c>
      <c r="T1170" s="48">
        <v>1</v>
      </c>
      <c r="U1170" s="98"/>
      <c r="V1170" s="50"/>
      <c r="W1170" s="50"/>
      <c r="X1170" s="50"/>
      <c r="Y1170" s="50"/>
      <c r="Z1170" s="49"/>
      <c r="AA1170" s="69">
        <v>1170</v>
      </c>
      <c r="AB11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70" s="70"/>
      <c r="AD1170" s="86">
        <v>336</v>
      </c>
      <c r="AE1170" s="86">
        <v>225</v>
      </c>
      <c r="AF1170" s="86">
        <v>13281</v>
      </c>
      <c r="AG1170" s="86">
        <v>10815</v>
      </c>
      <c r="AH1170" s="86"/>
      <c r="AI1170" s="86"/>
      <c r="AJ1170" s="86" t="s">
        <v>8245</v>
      </c>
      <c r="AK1170" s="86"/>
      <c r="AL1170" s="86"/>
      <c r="AM1170" s="89">
        <v>42787.637384259258</v>
      </c>
      <c r="AN1170" s="86" t="s">
        <v>10559</v>
      </c>
      <c r="AO1170" s="93" t="s">
        <v>11727</v>
      </c>
      <c r="AP1170" s="86" t="s">
        <v>66</v>
      </c>
      <c r="AQ1170" s="48">
        <v>0</v>
      </c>
      <c r="AR1170" s="49">
        <v>0</v>
      </c>
      <c r="AS1170" s="48">
        <v>0</v>
      </c>
      <c r="AT1170" s="49">
        <v>0</v>
      </c>
      <c r="AU1170" s="48">
        <v>0</v>
      </c>
      <c r="AV1170" s="49">
        <v>0</v>
      </c>
      <c r="AW1170" s="48">
        <v>55</v>
      </c>
      <c r="AX1170" s="49">
        <v>100</v>
      </c>
      <c r="AY1170" s="48">
        <v>55</v>
      </c>
      <c r="AZ1170" s="2"/>
      <c r="BA1170" s="3"/>
      <c r="BB1170" s="3"/>
      <c r="BC1170" s="3"/>
      <c r="BD1170" s="3"/>
    </row>
    <row r="1171" spans="1:56" x14ac:dyDescent="0.25">
      <c r="A1171" s="62" t="s">
        <v>919</v>
      </c>
      <c r="B1171" s="63"/>
      <c r="C1171" s="63"/>
      <c r="D1171" s="64"/>
      <c r="E1171" s="66"/>
      <c r="F1171" s="109" t="s">
        <v>10039</v>
      </c>
      <c r="G1171" s="63"/>
      <c r="H1171" s="67"/>
      <c r="I1171" s="68"/>
      <c r="J1171" s="68"/>
      <c r="K1171" s="67" t="s">
        <v>13448</v>
      </c>
      <c r="L1171" s="71"/>
      <c r="M1171" s="72">
        <v>1799.8695068359375</v>
      </c>
      <c r="N1171" s="72">
        <v>5925.75390625</v>
      </c>
      <c r="O1171" s="73"/>
      <c r="P1171" s="74"/>
      <c r="Q1171" s="74"/>
      <c r="R1171" s="98"/>
      <c r="S1171" s="48">
        <v>0</v>
      </c>
      <c r="T1171" s="48">
        <v>2</v>
      </c>
      <c r="U1171" s="98"/>
      <c r="V1171" s="50"/>
      <c r="W1171" s="50"/>
      <c r="X1171" s="50"/>
      <c r="Y1171" s="50"/>
      <c r="Z1171" s="49"/>
      <c r="AA1171" s="69">
        <v>1171</v>
      </c>
      <c r="AB11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71" s="70"/>
      <c r="AD1171" s="86">
        <v>1</v>
      </c>
      <c r="AE1171" s="86">
        <v>3</v>
      </c>
      <c r="AF1171" s="86">
        <v>923</v>
      </c>
      <c r="AG1171" s="86">
        <v>763</v>
      </c>
      <c r="AH1171" s="86"/>
      <c r="AI1171" s="86" t="s">
        <v>7803</v>
      </c>
      <c r="AJ1171" s="86" t="s">
        <v>8557</v>
      </c>
      <c r="AK1171" s="86"/>
      <c r="AL1171" s="86"/>
      <c r="AM1171" s="89">
        <v>44074.259502314817</v>
      </c>
      <c r="AN1171" s="86" t="s">
        <v>10559</v>
      </c>
      <c r="AO1171" s="93" t="s">
        <v>11728</v>
      </c>
      <c r="AP1171" s="86" t="s">
        <v>66</v>
      </c>
      <c r="AQ1171" s="48">
        <v>0</v>
      </c>
      <c r="AR1171" s="49">
        <v>0</v>
      </c>
      <c r="AS1171" s="48">
        <v>0</v>
      </c>
      <c r="AT1171" s="49">
        <v>0</v>
      </c>
      <c r="AU1171" s="48">
        <v>0</v>
      </c>
      <c r="AV1171" s="49">
        <v>0</v>
      </c>
      <c r="AW1171" s="48">
        <v>18</v>
      </c>
      <c r="AX1171" s="49">
        <v>100</v>
      </c>
      <c r="AY1171" s="48">
        <v>18</v>
      </c>
      <c r="AZ1171" s="2"/>
      <c r="BA1171" s="3"/>
      <c r="BB1171" s="3"/>
      <c r="BC1171" s="3"/>
      <c r="BD1171" s="3"/>
    </row>
    <row r="1172" spans="1:56" x14ac:dyDescent="0.25">
      <c r="A1172" s="62" t="s">
        <v>1767</v>
      </c>
      <c r="B1172" s="63"/>
      <c r="C1172" s="63"/>
      <c r="D1172" s="64"/>
      <c r="E1172" s="66"/>
      <c r="F1172" s="109" t="s">
        <v>10040</v>
      </c>
      <c r="G1172" s="63"/>
      <c r="H1172" s="67"/>
      <c r="I1172" s="68"/>
      <c r="J1172" s="68"/>
      <c r="K1172" s="67" t="s">
        <v>13449</v>
      </c>
      <c r="L1172" s="71"/>
      <c r="M1172" s="72">
        <v>2210.354736328125</v>
      </c>
      <c r="N1172" s="72">
        <v>5459.29931640625</v>
      </c>
      <c r="O1172" s="73"/>
      <c r="P1172" s="74"/>
      <c r="Q1172" s="74"/>
      <c r="R1172" s="98"/>
      <c r="S1172" s="48">
        <v>2</v>
      </c>
      <c r="T1172" s="48">
        <v>0</v>
      </c>
      <c r="U1172" s="98"/>
      <c r="V1172" s="50"/>
      <c r="W1172" s="50"/>
      <c r="X1172" s="50"/>
      <c r="Y1172" s="50"/>
      <c r="Z1172" s="49"/>
      <c r="AA1172" s="69">
        <v>1172</v>
      </c>
      <c r="AB11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72" s="70"/>
      <c r="AD1172" s="86">
        <v>174</v>
      </c>
      <c r="AE1172" s="86">
        <v>76238</v>
      </c>
      <c r="AF1172" s="86">
        <v>469</v>
      </c>
      <c r="AG1172" s="86">
        <v>145</v>
      </c>
      <c r="AH1172" s="86"/>
      <c r="AI1172" s="86" t="s">
        <v>7804</v>
      </c>
      <c r="AJ1172" s="86" t="s">
        <v>8296</v>
      </c>
      <c r="AK1172" s="93" t="s">
        <v>8869</v>
      </c>
      <c r="AL1172" s="86"/>
      <c r="AM1172" s="89">
        <v>43725.589201388888</v>
      </c>
      <c r="AN1172" s="86" t="s">
        <v>10559</v>
      </c>
      <c r="AO1172" s="93" t="s">
        <v>11729</v>
      </c>
      <c r="AP1172" s="86" t="s">
        <v>65</v>
      </c>
      <c r="AQ1172" s="48"/>
      <c r="AR1172" s="49"/>
      <c r="AS1172" s="48"/>
      <c r="AT1172" s="49"/>
      <c r="AU1172" s="48"/>
      <c r="AV1172" s="49"/>
      <c r="AW1172" s="48"/>
      <c r="AX1172" s="49"/>
      <c r="AY1172" s="48"/>
      <c r="AZ1172" s="2"/>
      <c r="BA1172" s="3"/>
      <c r="BB1172" s="3"/>
      <c r="BC1172" s="3"/>
      <c r="BD1172" s="3"/>
    </row>
    <row r="1173" spans="1:56" x14ac:dyDescent="0.25">
      <c r="A1173" s="62" t="s">
        <v>920</v>
      </c>
      <c r="B1173" s="63"/>
      <c r="C1173" s="63"/>
      <c r="D1173" s="64"/>
      <c r="E1173" s="66"/>
      <c r="F1173" s="109" t="s">
        <v>10041</v>
      </c>
      <c r="G1173" s="63"/>
      <c r="H1173" s="67"/>
      <c r="I1173" s="68"/>
      <c r="J1173" s="68"/>
      <c r="K1173" s="67" t="s">
        <v>13450</v>
      </c>
      <c r="L1173" s="71"/>
      <c r="M1173" s="72">
        <v>5392.259765625</v>
      </c>
      <c r="N1173" s="72">
        <v>5735.1533203125</v>
      </c>
      <c r="O1173" s="73"/>
      <c r="P1173" s="74"/>
      <c r="Q1173" s="74"/>
      <c r="R1173" s="98"/>
      <c r="S1173" s="48">
        <v>0</v>
      </c>
      <c r="T1173" s="48">
        <v>1</v>
      </c>
      <c r="U1173" s="98"/>
      <c r="V1173" s="50"/>
      <c r="W1173" s="50"/>
      <c r="X1173" s="50"/>
      <c r="Y1173" s="50"/>
      <c r="Z1173" s="49"/>
      <c r="AA1173" s="69">
        <v>1173</v>
      </c>
      <c r="AB11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73" s="70"/>
      <c r="AD1173" s="86">
        <v>99</v>
      </c>
      <c r="AE1173" s="86">
        <v>32</v>
      </c>
      <c r="AF1173" s="86">
        <v>917</v>
      </c>
      <c r="AG1173" s="86">
        <v>11793</v>
      </c>
      <c r="AH1173" s="86"/>
      <c r="AI1173" s="86"/>
      <c r="AJ1173" s="86"/>
      <c r="AK1173" s="86"/>
      <c r="AL1173" s="86"/>
      <c r="AM1173" s="89">
        <v>43820.787534722222</v>
      </c>
      <c r="AN1173" s="86" t="s">
        <v>10559</v>
      </c>
      <c r="AO1173" s="93" t="s">
        <v>11730</v>
      </c>
      <c r="AP1173" s="86" t="s">
        <v>66</v>
      </c>
      <c r="AQ1173" s="48">
        <v>0</v>
      </c>
      <c r="AR1173" s="49">
        <v>0</v>
      </c>
      <c r="AS1173" s="48">
        <v>0</v>
      </c>
      <c r="AT1173" s="49">
        <v>0</v>
      </c>
      <c r="AU1173" s="48">
        <v>0</v>
      </c>
      <c r="AV1173" s="49">
        <v>0</v>
      </c>
      <c r="AW1173" s="48">
        <v>21</v>
      </c>
      <c r="AX1173" s="49">
        <v>100</v>
      </c>
      <c r="AY1173" s="48">
        <v>21</v>
      </c>
      <c r="AZ1173" s="2"/>
      <c r="BA1173" s="3"/>
      <c r="BB1173" s="3"/>
      <c r="BC1173" s="3"/>
      <c r="BD1173" s="3"/>
    </row>
    <row r="1174" spans="1:56" x14ac:dyDescent="0.25">
      <c r="A1174" s="62" t="s">
        <v>921</v>
      </c>
      <c r="B1174" s="63"/>
      <c r="C1174" s="63"/>
      <c r="D1174" s="64"/>
      <c r="E1174" s="66"/>
      <c r="F1174" s="109" t="s">
        <v>10042</v>
      </c>
      <c r="G1174" s="63"/>
      <c r="H1174" s="67"/>
      <c r="I1174" s="68"/>
      <c r="J1174" s="68"/>
      <c r="K1174" s="67" t="s">
        <v>13451</v>
      </c>
      <c r="L1174" s="71"/>
      <c r="M1174" s="72">
        <v>5981.46630859375</v>
      </c>
      <c r="N1174" s="72">
        <v>5068.14208984375</v>
      </c>
      <c r="O1174" s="73"/>
      <c r="P1174" s="74"/>
      <c r="Q1174" s="74"/>
      <c r="R1174" s="98"/>
      <c r="S1174" s="48">
        <v>0</v>
      </c>
      <c r="T1174" s="48">
        <v>2</v>
      </c>
      <c r="U1174" s="98"/>
      <c r="V1174" s="50"/>
      <c r="W1174" s="50"/>
      <c r="X1174" s="50"/>
      <c r="Y1174" s="50"/>
      <c r="Z1174" s="49"/>
      <c r="AA1174" s="69">
        <v>1174</v>
      </c>
      <c r="AB11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74" s="70"/>
      <c r="AD1174" s="86">
        <v>324</v>
      </c>
      <c r="AE1174" s="86">
        <v>238</v>
      </c>
      <c r="AF1174" s="86">
        <v>5774</v>
      </c>
      <c r="AG1174" s="86">
        <v>12958</v>
      </c>
      <c r="AH1174" s="86"/>
      <c r="AI1174" s="86" t="s">
        <v>7805</v>
      </c>
      <c r="AJ1174" s="86" t="s">
        <v>8558</v>
      </c>
      <c r="AK1174" s="86"/>
      <c r="AL1174" s="86"/>
      <c r="AM1174" s="89">
        <v>41743.434548611112</v>
      </c>
      <c r="AN1174" s="86" t="s">
        <v>10559</v>
      </c>
      <c r="AO1174" s="93" t="s">
        <v>11731</v>
      </c>
      <c r="AP1174" s="86" t="s">
        <v>66</v>
      </c>
      <c r="AQ1174" s="48">
        <v>0</v>
      </c>
      <c r="AR1174" s="49">
        <v>0</v>
      </c>
      <c r="AS1174" s="48">
        <v>0</v>
      </c>
      <c r="AT1174" s="49">
        <v>0</v>
      </c>
      <c r="AU1174" s="48">
        <v>0</v>
      </c>
      <c r="AV1174" s="49">
        <v>0</v>
      </c>
      <c r="AW1174" s="48">
        <v>85</v>
      </c>
      <c r="AX1174" s="49">
        <v>100</v>
      </c>
      <c r="AY1174" s="48">
        <v>85</v>
      </c>
      <c r="AZ1174" s="2"/>
      <c r="BA1174" s="3"/>
      <c r="BB1174" s="3"/>
      <c r="BC1174" s="3"/>
      <c r="BD1174" s="3"/>
    </row>
    <row r="1175" spans="1:56" x14ac:dyDescent="0.25">
      <c r="A1175" s="62" t="s">
        <v>922</v>
      </c>
      <c r="B1175" s="63"/>
      <c r="C1175" s="63"/>
      <c r="D1175" s="64"/>
      <c r="E1175" s="66"/>
      <c r="F1175" s="109" t="s">
        <v>10043</v>
      </c>
      <c r="G1175" s="63"/>
      <c r="H1175" s="67"/>
      <c r="I1175" s="68"/>
      <c r="J1175" s="68"/>
      <c r="K1175" s="67" t="s">
        <v>13452</v>
      </c>
      <c r="L1175" s="71"/>
      <c r="M1175" s="72">
        <v>3789.875732421875</v>
      </c>
      <c r="N1175" s="72">
        <v>6259.07373046875</v>
      </c>
      <c r="O1175" s="73"/>
      <c r="P1175" s="74"/>
      <c r="Q1175" s="74"/>
      <c r="R1175" s="98"/>
      <c r="S1175" s="48">
        <v>0</v>
      </c>
      <c r="T1175" s="48">
        <v>2</v>
      </c>
      <c r="U1175" s="98"/>
      <c r="V1175" s="50"/>
      <c r="W1175" s="50"/>
      <c r="X1175" s="50"/>
      <c r="Y1175" s="50"/>
      <c r="Z1175" s="49"/>
      <c r="AA1175" s="69">
        <v>1175</v>
      </c>
      <c r="AB11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75" s="70"/>
      <c r="AD1175" s="86">
        <v>4</v>
      </c>
      <c r="AE1175" s="86">
        <v>13</v>
      </c>
      <c r="AF1175" s="86">
        <v>392</v>
      </c>
      <c r="AG1175" s="86">
        <v>232</v>
      </c>
      <c r="AH1175" s="86"/>
      <c r="AI1175" s="86"/>
      <c r="AJ1175" s="86"/>
      <c r="AK1175" s="86"/>
      <c r="AL1175" s="86"/>
      <c r="AM1175" s="89">
        <v>44078.567291666666</v>
      </c>
      <c r="AN1175" s="86" t="s">
        <v>10559</v>
      </c>
      <c r="AO1175" s="93" t="s">
        <v>11732</v>
      </c>
      <c r="AP1175" s="86" t="s">
        <v>66</v>
      </c>
      <c r="AQ1175" s="48">
        <v>0</v>
      </c>
      <c r="AR1175" s="49">
        <v>0</v>
      </c>
      <c r="AS1175" s="48">
        <v>0</v>
      </c>
      <c r="AT1175" s="49">
        <v>0</v>
      </c>
      <c r="AU1175" s="48">
        <v>0</v>
      </c>
      <c r="AV1175" s="49">
        <v>0</v>
      </c>
      <c r="AW1175" s="48">
        <v>16</v>
      </c>
      <c r="AX1175" s="49">
        <v>100</v>
      </c>
      <c r="AY1175" s="48">
        <v>16</v>
      </c>
      <c r="AZ1175" s="2"/>
      <c r="BA1175" s="3"/>
      <c r="BB1175" s="3"/>
      <c r="BC1175" s="3"/>
      <c r="BD1175" s="3"/>
    </row>
    <row r="1176" spans="1:56" x14ac:dyDescent="0.25">
      <c r="A1176" s="62" t="s">
        <v>1768</v>
      </c>
      <c r="B1176" s="63"/>
      <c r="C1176" s="63"/>
      <c r="D1176" s="64"/>
      <c r="E1176" s="66"/>
      <c r="F1176" s="109" t="s">
        <v>10044</v>
      </c>
      <c r="G1176" s="63"/>
      <c r="H1176" s="67"/>
      <c r="I1176" s="68"/>
      <c r="J1176" s="68"/>
      <c r="K1176" s="67" t="s">
        <v>13453</v>
      </c>
      <c r="L1176" s="71"/>
      <c r="M1176" s="72">
        <v>3197.199462890625</v>
      </c>
      <c r="N1176" s="72">
        <v>7411.0771484375</v>
      </c>
      <c r="O1176" s="73"/>
      <c r="P1176" s="74"/>
      <c r="Q1176" s="74"/>
      <c r="R1176" s="98"/>
      <c r="S1176" s="48">
        <v>1</v>
      </c>
      <c r="T1176" s="48">
        <v>0</v>
      </c>
      <c r="U1176" s="98"/>
      <c r="V1176" s="50"/>
      <c r="W1176" s="50"/>
      <c r="X1176" s="50"/>
      <c r="Y1176" s="50"/>
      <c r="Z1176" s="49"/>
      <c r="AA1176" s="69">
        <v>1176</v>
      </c>
      <c r="AB11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76" s="70"/>
      <c r="AD1176" s="86">
        <v>51</v>
      </c>
      <c r="AE1176" s="86">
        <v>60</v>
      </c>
      <c r="AF1176" s="86">
        <v>3261</v>
      </c>
      <c r="AG1176" s="86">
        <v>2073</v>
      </c>
      <c r="AH1176" s="86"/>
      <c r="AI1176" s="86" t="s">
        <v>7806</v>
      </c>
      <c r="AJ1176" s="86"/>
      <c r="AK1176" s="86"/>
      <c r="AL1176" s="86"/>
      <c r="AM1176" s="89">
        <v>43754.47452546296</v>
      </c>
      <c r="AN1176" s="86" t="s">
        <v>10559</v>
      </c>
      <c r="AO1176" s="93" t="s">
        <v>11733</v>
      </c>
      <c r="AP1176" s="86" t="s">
        <v>65</v>
      </c>
      <c r="AQ1176" s="48"/>
      <c r="AR1176" s="49"/>
      <c r="AS1176" s="48"/>
      <c r="AT1176" s="49"/>
      <c r="AU1176" s="48"/>
      <c r="AV1176" s="49"/>
      <c r="AW1176" s="48"/>
      <c r="AX1176" s="49"/>
      <c r="AY1176" s="48"/>
      <c r="AZ1176" s="2"/>
      <c r="BA1176" s="3"/>
      <c r="BB1176" s="3"/>
      <c r="BC1176" s="3"/>
      <c r="BD1176" s="3"/>
    </row>
    <row r="1177" spans="1:56" x14ac:dyDescent="0.25">
      <c r="A1177" s="62" t="s">
        <v>924</v>
      </c>
      <c r="B1177" s="63"/>
      <c r="C1177" s="63"/>
      <c r="D1177" s="64"/>
      <c r="E1177" s="66"/>
      <c r="F1177" s="109" t="s">
        <v>8949</v>
      </c>
      <c r="G1177" s="63"/>
      <c r="H1177" s="67"/>
      <c r="I1177" s="68"/>
      <c r="J1177" s="68"/>
      <c r="K1177" s="67" t="s">
        <v>13454</v>
      </c>
      <c r="L1177" s="71"/>
      <c r="M1177" s="72">
        <v>5343.15869140625</v>
      </c>
      <c r="N1177" s="72">
        <v>4454.44189453125</v>
      </c>
      <c r="O1177" s="73"/>
      <c r="P1177" s="74"/>
      <c r="Q1177" s="74"/>
      <c r="R1177" s="98"/>
      <c r="S1177" s="48">
        <v>0</v>
      </c>
      <c r="T1177" s="48">
        <v>2</v>
      </c>
      <c r="U1177" s="98"/>
      <c r="V1177" s="50"/>
      <c r="W1177" s="50"/>
      <c r="X1177" s="50"/>
      <c r="Y1177" s="50"/>
      <c r="Z1177" s="49"/>
      <c r="AA1177" s="69">
        <v>1177</v>
      </c>
      <c r="AB11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77" s="70"/>
      <c r="AD1177" s="86">
        <v>27</v>
      </c>
      <c r="AE1177" s="86">
        <v>30</v>
      </c>
      <c r="AF1177" s="86">
        <v>5886</v>
      </c>
      <c r="AG1177" s="86">
        <v>1169</v>
      </c>
      <c r="AH1177" s="86"/>
      <c r="AI1177" s="86" t="s">
        <v>7807</v>
      </c>
      <c r="AJ1177" s="86"/>
      <c r="AK1177" s="86"/>
      <c r="AL1177" s="86"/>
      <c r="AM1177" s="89">
        <v>44074.400590277779</v>
      </c>
      <c r="AN1177" s="86" t="s">
        <v>10559</v>
      </c>
      <c r="AO1177" s="93" t="s">
        <v>11734</v>
      </c>
      <c r="AP1177" s="86" t="s">
        <v>66</v>
      </c>
      <c r="AQ1177" s="48">
        <v>0</v>
      </c>
      <c r="AR1177" s="49">
        <v>0</v>
      </c>
      <c r="AS1177" s="48">
        <v>0</v>
      </c>
      <c r="AT1177" s="49">
        <v>0</v>
      </c>
      <c r="AU1177" s="48">
        <v>0</v>
      </c>
      <c r="AV1177" s="49">
        <v>0</v>
      </c>
      <c r="AW1177" s="48">
        <v>6</v>
      </c>
      <c r="AX1177" s="49">
        <v>100</v>
      </c>
      <c r="AY1177" s="48">
        <v>6</v>
      </c>
      <c r="AZ1177" s="2"/>
      <c r="BA1177" s="3"/>
      <c r="BB1177" s="3"/>
      <c r="BC1177" s="3"/>
      <c r="BD1177" s="3"/>
    </row>
    <row r="1178" spans="1:56" x14ac:dyDescent="0.25">
      <c r="A1178" s="62" t="s">
        <v>925</v>
      </c>
      <c r="B1178" s="63"/>
      <c r="C1178" s="63"/>
      <c r="D1178" s="64"/>
      <c r="E1178" s="66"/>
      <c r="F1178" s="109" t="s">
        <v>10045</v>
      </c>
      <c r="G1178" s="63"/>
      <c r="H1178" s="67"/>
      <c r="I1178" s="68"/>
      <c r="J1178" s="68"/>
      <c r="K1178" s="67" t="s">
        <v>13455</v>
      </c>
      <c r="L1178" s="71"/>
      <c r="M1178" s="72">
        <v>3712.73388671875</v>
      </c>
      <c r="N1178" s="72">
        <v>6070.865234375</v>
      </c>
      <c r="O1178" s="73"/>
      <c r="P1178" s="74"/>
      <c r="Q1178" s="74"/>
      <c r="R1178" s="98"/>
      <c r="S1178" s="48">
        <v>0</v>
      </c>
      <c r="T1178" s="48">
        <v>1</v>
      </c>
      <c r="U1178" s="98"/>
      <c r="V1178" s="50"/>
      <c r="W1178" s="50"/>
      <c r="X1178" s="50"/>
      <c r="Y1178" s="50"/>
      <c r="Z1178" s="49"/>
      <c r="AA1178" s="69">
        <v>1178</v>
      </c>
      <c r="AB11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78" s="70"/>
      <c r="AD1178" s="86">
        <v>48</v>
      </c>
      <c r="AE1178" s="86">
        <v>5</v>
      </c>
      <c r="AF1178" s="86">
        <v>867</v>
      </c>
      <c r="AG1178" s="86">
        <v>877</v>
      </c>
      <c r="AH1178" s="86"/>
      <c r="AI1178" s="86" t="s">
        <v>7808</v>
      </c>
      <c r="AJ1178" s="86"/>
      <c r="AK1178" s="86"/>
      <c r="AL1178" s="86"/>
      <c r="AM1178" s="89">
        <v>44066.173263888886</v>
      </c>
      <c r="AN1178" s="86" t="s">
        <v>10559</v>
      </c>
      <c r="AO1178" s="93" t="s">
        <v>11735</v>
      </c>
      <c r="AP1178" s="86" t="s">
        <v>66</v>
      </c>
      <c r="AQ1178" s="48">
        <v>0</v>
      </c>
      <c r="AR1178" s="49">
        <v>0</v>
      </c>
      <c r="AS1178" s="48">
        <v>0</v>
      </c>
      <c r="AT1178" s="49">
        <v>0</v>
      </c>
      <c r="AU1178" s="48">
        <v>0</v>
      </c>
      <c r="AV1178" s="49">
        <v>0</v>
      </c>
      <c r="AW1178" s="48">
        <v>22</v>
      </c>
      <c r="AX1178" s="49">
        <v>100</v>
      </c>
      <c r="AY1178" s="48">
        <v>22</v>
      </c>
      <c r="AZ1178" s="2"/>
      <c r="BA1178" s="3"/>
      <c r="BB1178" s="3"/>
      <c r="BC1178" s="3"/>
      <c r="BD1178" s="3"/>
    </row>
    <row r="1179" spans="1:56" x14ac:dyDescent="0.25">
      <c r="A1179" s="62" t="s">
        <v>926</v>
      </c>
      <c r="B1179" s="63"/>
      <c r="C1179" s="63"/>
      <c r="D1179" s="64"/>
      <c r="E1179" s="66"/>
      <c r="F1179" s="109" t="s">
        <v>10046</v>
      </c>
      <c r="G1179" s="63"/>
      <c r="H1179" s="67"/>
      <c r="I1179" s="68"/>
      <c r="J1179" s="68"/>
      <c r="K1179" s="67" t="s">
        <v>13456</v>
      </c>
      <c r="L1179" s="71"/>
      <c r="M1179" s="72">
        <v>3578.271484375</v>
      </c>
      <c r="N1179" s="72">
        <v>5979.36669921875</v>
      </c>
      <c r="O1179" s="73"/>
      <c r="P1179" s="74"/>
      <c r="Q1179" s="74"/>
      <c r="R1179" s="98"/>
      <c r="S1179" s="48">
        <v>0</v>
      </c>
      <c r="T1179" s="48">
        <v>1</v>
      </c>
      <c r="U1179" s="98"/>
      <c r="V1179" s="50"/>
      <c r="W1179" s="50"/>
      <c r="X1179" s="50"/>
      <c r="Y1179" s="50"/>
      <c r="Z1179" s="49"/>
      <c r="AA1179" s="69">
        <v>1179</v>
      </c>
      <c r="AB11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79" s="70"/>
      <c r="AD1179" s="86">
        <v>49</v>
      </c>
      <c r="AE1179" s="86">
        <v>43</v>
      </c>
      <c r="AF1179" s="86">
        <v>1407</v>
      </c>
      <c r="AG1179" s="86">
        <v>3129</v>
      </c>
      <c r="AH1179" s="86"/>
      <c r="AI1179" s="86" t="s">
        <v>7809</v>
      </c>
      <c r="AJ1179" s="86" t="s">
        <v>8340</v>
      </c>
      <c r="AK1179" s="86"/>
      <c r="AL1179" s="86"/>
      <c r="AM1179" s="89">
        <v>44017.323182870372</v>
      </c>
      <c r="AN1179" s="86" t="s">
        <v>10559</v>
      </c>
      <c r="AO1179" s="93" t="s">
        <v>11736</v>
      </c>
      <c r="AP1179" s="86" t="s">
        <v>66</v>
      </c>
      <c r="AQ1179" s="48">
        <v>0</v>
      </c>
      <c r="AR1179" s="49">
        <v>0</v>
      </c>
      <c r="AS1179" s="48">
        <v>0</v>
      </c>
      <c r="AT1179" s="49">
        <v>0</v>
      </c>
      <c r="AU1179" s="48">
        <v>0</v>
      </c>
      <c r="AV1179" s="49">
        <v>0</v>
      </c>
      <c r="AW1179" s="48">
        <v>46</v>
      </c>
      <c r="AX1179" s="49">
        <v>100</v>
      </c>
      <c r="AY1179" s="48">
        <v>46</v>
      </c>
      <c r="AZ1179" s="2"/>
      <c r="BA1179" s="3"/>
      <c r="BB1179" s="3"/>
      <c r="BC1179" s="3"/>
      <c r="BD1179" s="3"/>
    </row>
    <row r="1180" spans="1:56" x14ac:dyDescent="0.25">
      <c r="A1180" s="62" t="s">
        <v>927</v>
      </c>
      <c r="B1180" s="63"/>
      <c r="C1180" s="63"/>
      <c r="D1180" s="64"/>
      <c r="E1180" s="66"/>
      <c r="F1180" s="109" t="s">
        <v>10047</v>
      </c>
      <c r="G1180" s="63"/>
      <c r="H1180" s="67"/>
      <c r="I1180" s="68"/>
      <c r="J1180" s="68"/>
      <c r="K1180" s="67" t="s">
        <v>13457</v>
      </c>
      <c r="L1180" s="71"/>
      <c r="M1180" s="72">
        <v>3548.464599609375</v>
      </c>
      <c r="N1180" s="72">
        <v>5978.36669921875</v>
      </c>
      <c r="O1180" s="73"/>
      <c r="P1180" s="74"/>
      <c r="Q1180" s="74"/>
      <c r="R1180" s="98"/>
      <c r="S1180" s="48">
        <v>0</v>
      </c>
      <c r="T1180" s="48">
        <v>1</v>
      </c>
      <c r="U1180" s="98"/>
      <c r="V1180" s="50"/>
      <c r="W1180" s="50"/>
      <c r="X1180" s="50"/>
      <c r="Y1180" s="50"/>
      <c r="Z1180" s="49"/>
      <c r="AA1180" s="69">
        <v>1180</v>
      </c>
      <c r="AB11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80" s="70"/>
      <c r="AD1180" s="86">
        <v>174</v>
      </c>
      <c r="AE1180" s="86">
        <v>21</v>
      </c>
      <c r="AF1180" s="86">
        <v>145</v>
      </c>
      <c r="AG1180" s="86">
        <v>4934</v>
      </c>
      <c r="AH1180" s="86"/>
      <c r="AI1180" s="86" t="s">
        <v>7810</v>
      </c>
      <c r="AJ1180" s="86" t="s">
        <v>8559</v>
      </c>
      <c r="AK1180" s="86"/>
      <c r="AL1180" s="86"/>
      <c r="AM1180" s="89">
        <v>43786.20753472222</v>
      </c>
      <c r="AN1180" s="86" t="s">
        <v>10559</v>
      </c>
      <c r="AO1180" s="93" t="s">
        <v>11737</v>
      </c>
      <c r="AP1180" s="86" t="s">
        <v>66</v>
      </c>
      <c r="AQ1180" s="48">
        <v>0</v>
      </c>
      <c r="AR1180" s="49">
        <v>0</v>
      </c>
      <c r="AS1180" s="48">
        <v>0</v>
      </c>
      <c r="AT1180" s="49">
        <v>0</v>
      </c>
      <c r="AU1180" s="48">
        <v>0</v>
      </c>
      <c r="AV1180" s="49">
        <v>0</v>
      </c>
      <c r="AW1180" s="48">
        <v>46</v>
      </c>
      <c r="AX1180" s="49">
        <v>100</v>
      </c>
      <c r="AY1180" s="48">
        <v>46</v>
      </c>
      <c r="AZ1180" s="2"/>
      <c r="BA1180" s="3"/>
      <c r="BB1180" s="3"/>
      <c r="BC1180" s="3"/>
      <c r="BD1180" s="3"/>
    </row>
    <row r="1181" spans="1:56" x14ac:dyDescent="0.25">
      <c r="A1181" s="62" t="s">
        <v>928</v>
      </c>
      <c r="B1181" s="63"/>
      <c r="C1181" s="63"/>
      <c r="D1181" s="64"/>
      <c r="E1181" s="66"/>
      <c r="F1181" s="109" t="s">
        <v>10048</v>
      </c>
      <c r="G1181" s="63"/>
      <c r="H1181" s="67"/>
      <c r="I1181" s="68"/>
      <c r="J1181" s="68"/>
      <c r="K1181" s="67" t="s">
        <v>13458</v>
      </c>
      <c r="L1181" s="71"/>
      <c r="M1181" s="72">
        <v>6192.7490234375</v>
      </c>
      <c r="N1181" s="72">
        <v>7341.6279296875</v>
      </c>
      <c r="O1181" s="73"/>
      <c r="P1181" s="74"/>
      <c r="Q1181" s="74"/>
      <c r="R1181" s="98"/>
      <c r="S1181" s="48">
        <v>0</v>
      </c>
      <c r="T1181" s="48">
        <v>1</v>
      </c>
      <c r="U1181" s="98"/>
      <c r="V1181" s="50"/>
      <c r="W1181" s="50"/>
      <c r="X1181" s="50"/>
      <c r="Y1181" s="50"/>
      <c r="Z1181" s="49"/>
      <c r="AA1181" s="69">
        <v>1181</v>
      </c>
      <c r="AB11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81" s="70"/>
      <c r="AD1181" s="86">
        <v>295</v>
      </c>
      <c r="AE1181" s="86">
        <v>179</v>
      </c>
      <c r="AF1181" s="86">
        <v>6973</v>
      </c>
      <c r="AG1181" s="86">
        <v>13882</v>
      </c>
      <c r="AH1181" s="86"/>
      <c r="AI1181" s="86" t="s">
        <v>7811</v>
      </c>
      <c r="AJ1181" s="86" t="s">
        <v>8560</v>
      </c>
      <c r="AK1181" s="93" t="s">
        <v>8870</v>
      </c>
      <c r="AL1181" s="86"/>
      <c r="AM1181" s="89">
        <v>42341.715081018519</v>
      </c>
      <c r="AN1181" s="86" t="s">
        <v>10559</v>
      </c>
      <c r="AO1181" s="93" t="s">
        <v>11738</v>
      </c>
      <c r="AP1181" s="86" t="s">
        <v>66</v>
      </c>
      <c r="AQ1181" s="48">
        <v>0</v>
      </c>
      <c r="AR1181" s="49">
        <v>0</v>
      </c>
      <c r="AS1181" s="48">
        <v>0</v>
      </c>
      <c r="AT1181" s="49">
        <v>0</v>
      </c>
      <c r="AU1181" s="48">
        <v>0</v>
      </c>
      <c r="AV1181" s="49">
        <v>0</v>
      </c>
      <c r="AW1181" s="48">
        <v>8</v>
      </c>
      <c r="AX1181" s="49">
        <v>100</v>
      </c>
      <c r="AY1181" s="48">
        <v>8</v>
      </c>
      <c r="AZ1181" s="2"/>
      <c r="BA1181" s="3"/>
      <c r="BB1181" s="3"/>
      <c r="BC1181" s="3"/>
      <c r="BD1181" s="3"/>
    </row>
    <row r="1182" spans="1:56" x14ac:dyDescent="0.25">
      <c r="A1182" s="62" t="s">
        <v>929</v>
      </c>
      <c r="B1182" s="63"/>
      <c r="C1182" s="63"/>
      <c r="D1182" s="64"/>
      <c r="E1182" s="66"/>
      <c r="F1182" s="109" t="s">
        <v>10049</v>
      </c>
      <c r="G1182" s="63"/>
      <c r="H1182" s="67"/>
      <c r="I1182" s="68"/>
      <c r="J1182" s="68"/>
      <c r="K1182" s="67" t="s">
        <v>13459</v>
      </c>
      <c r="L1182" s="71"/>
      <c r="M1182" s="72">
        <v>5802.06005859375</v>
      </c>
      <c r="N1182" s="72">
        <v>5740.9853515625</v>
      </c>
      <c r="O1182" s="73"/>
      <c r="P1182" s="74"/>
      <c r="Q1182" s="74"/>
      <c r="R1182" s="98"/>
      <c r="S1182" s="48">
        <v>1</v>
      </c>
      <c r="T1182" s="48">
        <v>2</v>
      </c>
      <c r="U1182" s="98"/>
      <c r="V1182" s="50"/>
      <c r="W1182" s="50"/>
      <c r="X1182" s="50"/>
      <c r="Y1182" s="50"/>
      <c r="Z1182" s="49"/>
      <c r="AA1182" s="69">
        <v>1182</v>
      </c>
      <c r="AB11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82" s="70"/>
      <c r="AD1182" s="86">
        <v>318</v>
      </c>
      <c r="AE1182" s="86">
        <v>304</v>
      </c>
      <c r="AF1182" s="86">
        <v>4978</v>
      </c>
      <c r="AG1182" s="86">
        <v>22698</v>
      </c>
      <c r="AH1182" s="86"/>
      <c r="AI1182" s="86" t="s">
        <v>7812</v>
      </c>
      <c r="AJ1182" s="86" t="s">
        <v>8202</v>
      </c>
      <c r="AK1182" s="86"/>
      <c r="AL1182" s="86"/>
      <c r="AM1182" s="89">
        <v>43923.343888888892</v>
      </c>
      <c r="AN1182" s="86" t="s">
        <v>10559</v>
      </c>
      <c r="AO1182" s="93" t="s">
        <v>11739</v>
      </c>
      <c r="AP1182" s="86" t="s">
        <v>66</v>
      </c>
      <c r="AQ1182" s="48">
        <v>0</v>
      </c>
      <c r="AR1182" s="49">
        <v>0</v>
      </c>
      <c r="AS1182" s="48">
        <v>0</v>
      </c>
      <c r="AT1182" s="49">
        <v>0</v>
      </c>
      <c r="AU1182" s="48">
        <v>0</v>
      </c>
      <c r="AV1182" s="49">
        <v>0</v>
      </c>
      <c r="AW1182" s="48">
        <v>31</v>
      </c>
      <c r="AX1182" s="49">
        <v>100</v>
      </c>
      <c r="AY1182" s="48">
        <v>31</v>
      </c>
      <c r="AZ1182" s="2"/>
      <c r="BA1182" s="3"/>
      <c r="BB1182" s="3"/>
      <c r="BC1182" s="3"/>
      <c r="BD1182" s="3"/>
    </row>
    <row r="1183" spans="1:56" x14ac:dyDescent="0.25">
      <c r="A1183" s="62" t="s">
        <v>930</v>
      </c>
      <c r="B1183" s="63"/>
      <c r="C1183" s="63"/>
      <c r="D1183" s="64"/>
      <c r="E1183" s="66"/>
      <c r="F1183" s="109" t="s">
        <v>10050</v>
      </c>
      <c r="G1183" s="63"/>
      <c r="H1183" s="67"/>
      <c r="I1183" s="68"/>
      <c r="J1183" s="68"/>
      <c r="K1183" s="67" t="s">
        <v>13460</v>
      </c>
      <c r="L1183" s="71"/>
      <c r="M1183" s="72">
        <v>5490.88037109375</v>
      </c>
      <c r="N1183" s="72">
        <v>4902.2470703125</v>
      </c>
      <c r="O1183" s="73"/>
      <c r="P1183" s="74"/>
      <c r="Q1183" s="74"/>
      <c r="R1183" s="98"/>
      <c r="S1183" s="48">
        <v>2</v>
      </c>
      <c r="T1183" s="48">
        <v>1</v>
      </c>
      <c r="U1183" s="98"/>
      <c r="V1183" s="50"/>
      <c r="W1183" s="50"/>
      <c r="X1183" s="50"/>
      <c r="Y1183" s="50"/>
      <c r="Z1183" s="49"/>
      <c r="AA1183" s="69">
        <v>1183</v>
      </c>
      <c r="AB11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83" s="70"/>
      <c r="AD1183" s="86">
        <v>70</v>
      </c>
      <c r="AE1183" s="86">
        <v>253</v>
      </c>
      <c r="AF1183" s="86">
        <v>154</v>
      </c>
      <c r="AG1183" s="86">
        <v>120</v>
      </c>
      <c r="AH1183" s="86"/>
      <c r="AI1183" s="86" t="s">
        <v>7813</v>
      </c>
      <c r="AJ1183" s="86" t="s">
        <v>8561</v>
      </c>
      <c r="AK1183" s="86"/>
      <c r="AL1183" s="86"/>
      <c r="AM1183" s="89">
        <v>42877.099930555552</v>
      </c>
      <c r="AN1183" s="86" t="s">
        <v>10559</v>
      </c>
      <c r="AO1183" s="93" t="s">
        <v>11740</v>
      </c>
      <c r="AP1183" s="86" t="s">
        <v>66</v>
      </c>
      <c r="AQ1183" s="48">
        <v>0</v>
      </c>
      <c r="AR1183" s="49">
        <v>0</v>
      </c>
      <c r="AS1183" s="48">
        <v>0</v>
      </c>
      <c r="AT1183" s="49">
        <v>0</v>
      </c>
      <c r="AU1183" s="48">
        <v>0</v>
      </c>
      <c r="AV1183" s="49">
        <v>0</v>
      </c>
      <c r="AW1183" s="48">
        <v>46</v>
      </c>
      <c r="AX1183" s="49">
        <v>100</v>
      </c>
      <c r="AY1183" s="48">
        <v>46</v>
      </c>
      <c r="AZ1183" s="2"/>
      <c r="BA1183" s="3"/>
      <c r="BB1183" s="3"/>
      <c r="BC1183" s="3"/>
      <c r="BD1183" s="3"/>
    </row>
    <row r="1184" spans="1:56" x14ac:dyDescent="0.25">
      <c r="A1184" s="62" t="s">
        <v>931</v>
      </c>
      <c r="B1184" s="63"/>
      <c r="C1184" s="63"/>
      <c r="D1184" s="64"/>
      <c r="E1184" s="66"/>
      <c r="F1184" s="109" t="s">
        <v>10051</v>
      </c>
      <c r="G1184" s="63"/>
      <c r="H1184" s="67"/>
      <c r="I1184" s="68"/>
      <c r="J1184" s="68"/>
      <c r="K1184" s="67" t="s">
        <v>13461</v>
      </c>
      <c r="L1184" s="71"/>
      <c r="M1184" s="72">
        <v>5449.93115234375</v>
      </c>
      <c r="N1184" s="72">
        <v>4942.6171875</v>
      </c>
      <c r="O1184" s="73"/>
      <c r="P1184" s="74"/>
      <c r="Q1184" s="74"/>
      <c r="R1184" s="98"/>
      <c r="S1184" s="48">
        <v>0</v>
      </c>
      <c r="T1184" s="48">
        <v>1</v>
      </c>
      <c r="U1184" s="98"/>
      <c r="V1184" s="50"/>
      <c r="W1184" s="50"/>
      <c r="X1184" s="50"/>
      <c r="Y1184" s="50"/>
      <c r="Z1184" s="49"/>
      <c r="AA1184" s="69">
        <v>1184</v>
      </c>
      <c r="AB11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84" s="70"/>
      <c r="AD1184" s="86">
        <v>144</v>
      </c>
      <c r="AE1184" s="86">
        <v>19</v>
      </c>
      <c r="AF1184" s="86">
        <v>1200</v>
      </c>
      <c r="AG1184" s="86">
        <v>247</v>
      </c>
      <c r="AH1184" s="86"/>
      <c r="AI1184" s="86" t="s">
        <v>7814</v>
      </c>
      <c r="AJ1184" s="86" t="s">
        <v>8562</v>
      </c>
      <c r="AK1184" s="86"/>
      <c r="AL1184" s="86"/>
      <c r="AM1184" s="89">
        <v>42997.626851851855</v>
      </c>
      <c r="AN1184" s="86" t="s">
        <v>10559</v>
      </c>
      <c r="AO1184" s="93" t="s">
        <v>11741</v>
      </c>
      <c r="AP1184" s="86" t="s">
        <v>66</v>
      </c>
      <c r="AQ1184" s="48">
        <v>0</v>
      </c>
      <c r="AR1184" s="49">
        <v>0</v>
      </c>
      <c r="AS1184" s="48">
        <v>0</v>
      </c>
      <c r="AT1184" s="49">
        <v>0</v>
      </c>
      <c r="AU1184" s="48">
        <v>0</v>
      </c>
      <c r="AV1184" s="49">
        <v>0</v>
      </c>
      <c r="AW1184" s="48">
        <v>50</v>
      </c>
      <c r="AX1184" s="49">
        <v>100</v>
      </c>
      <c r="AY1184" s="48">
        <v>50</v>
      </c>
      <c r="AZ1184" s="2"/>
      <c r="BA1184" s="3"/>
      <c r="BB1184" s="3"/>
      <c r="BC1184" s="3"/>
      <c r="BD1184" s="3"/>
    </row>
    <row r="1185" spans="1:56" x14ac:dyDescent="0.25">
      <c r="A1185" s="62" t="s">
        <v>932</v>
      </c>
      <c r="B1185" s="63"/>
      <c r="C1185" s="63"/>
      <c r="D1185" s="64"/>
      <c r="E1185" s="66"/>
      <c r="F1185" s="109" t="s">
        <v>8949</v>
      </c>
      <c r="G1185" s="63"/>
      <c r="H1185" s="67"/>
      <c r="I1185" s="68"/>
      <c r="J1185" s="68"/>
      <c r="K1185" s="67" t="s">
        <v>13462</v>
      </c>
      <c r="L1185" s="71"/>
      <c r="M1185" s="72">
        <v>5654.91748046875</v>
      </c>
      <c r="N1185" s="72">
        <v>4888.44384765625</v>
      </c>
      <c r="O1185" s="73"/>
      <c r="P1185" s="74"/>
      <c r="Q1185" s="74"/>
      <c r="R1185" s="98"/>
      <c r="S1185" s="48">
        <v>0</v>
      </c>
      <c r="T1185" s="48">
        <v>1</v>
      </c>
      <c r="U1185" s="98"/>
      <c r="V1185" s="50"/>
      <c r="W1185" s="50"/>
      <c r="X1185" s="50"/>
      <c r="Y1185" s="50"/>
      <c r="Z1185" s="49"/>
      <c r="AA1185" s="69">
        <v>1185</v>
      </c>
      <c r="AB11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85" s="70"/>
      <c r="AD1185" s="86">
        <v>24</v>
      </c>
      <c r="AE1185" s="86">
        <v>5</v>
      </c>
      <c r="AF1185" s="86">
        <v>492</v>
      </c>
      <c r="AG1185" s="86">
        <v>618</v>
      </c>
      <c r="AH1185" s="86"/>
      <c r="AI1185" s="86"/>
      <c r="AJ1185" s="86"/>
      <c r="AK1185" s="86"/>
      <c r="AL1185" s="86"/>
      <c r="AM1185" s="89">
        <v>44006.728217592594</v>
      </c>
      <c r="AN1185" s="86" t="s">
        <v>10559</v>
      </c>
      <c r="AO1185" s="93" t="s">
        <v>11742</v>
      </c>
      <c r="AP1185" s="86" t="s">
        <v>66</v>
      </c>
      <c r="AQ1185" s="48">
        <v>2</v>
      </c>
      <c r="AR1185" s="49">
        <v>5.882352941176471</v>
      </c>
      <c r="AS1185" s="48">
        <v>0</v>
      </c>
      <c r="AT1185" s="49">
        <v>0</v>
      </c>
      <c r="AU1185" s="48">
        <v>0</v>
      </c>
      <c r="AV1185" s="49">
        <v>0</v>
      </c>
      <c r="AW1185" s="48">
        <v>32</v>
      </c>
      <c r="AX1185" s="49">
        <v>94.117647058823536</v>
      </c>
      <c r="AY1185" s="48">
        <v>34</v>
      </c>
      <c r="AZ1185" s="2"/>
      <c r="BA1185" s="3"/>
      <c r="BB1185" s="3"/>
      <c r="BC1185" s="3"/>
      <c r="BD1185" s="3"/>
    </row>
    <row r="1186" spans="1:56" x14ac:dyDescent="0.25">
      <c r="A1186" s="62" t="s">
        <v>933</v>
      </c>
      <c r="B1186" s="63"/>
      <c r="C1186" s="63"/>
      <c r="D1186" s="64"/>
      <c r="E1186" s="66"/>
      <c r="F1186" s="109" t="s">
        <v>10052</v>
      </c>
      <c r="G1186" s="63"/>
      <c r="H1186" s="67"/>
      <c r="I1186" s="68"/>
      <c r="J1186" s="68"/>
      <c r="K1186" s="67" t="s">
        <v>13463</v>
      </c>
      <c r="L1186" s="71"/>
      <c r="M1186" s="72">
        <v>3518.13525390625</v>
      </c>
      <c r="N1186" s="72">
        <v>5011.10888671875</v>
      </c>
      <c r="O1186" s="73"/>
      <c r="P1186" s="74"/>
      <c r="Q1186" s="74"/>
      <c r="R1186" s="98"/>
      <c r="S1186" s="48">
        <v>0</v>
      </c>
      <c r="T1186" s="48">
        <v>2</v>
      </c>
      <c r="U1186" s="98"/>
      <c r="V1186" s="50"/>
      <c r="W1186" s="50"/>
      <c r="X1186" s="50"/>
      <c r="Y1186" s="50"/>
      <c r="Z1186" s="49"/>
      <c r="AA1186" s="69">
        <v>1186</v>
      </c>
      <c r="AB11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86" s="70"/>
      <c r="AD1186" s="86">
        <v>88</v>
      </c>
      <c r="AE1186" s="86">
        <v>41</v>
      </c>
      <c r="AF1186" s="86">
        <v>4429</v>
      </c>
      <c r="AG1186" s="86">
        <v>606</v>
      </c>
      <c r="AH1186" s="86"/>
      <c r="AI1186" s="86"/>
      <c r="AJ1186" s="86" t="s">
        <v>8563</v>
      </c>
      <c r="AK1186" s="86"/>
      <c r="AL1186" s="86"/>
      <c r="AM1186" s="89">
        <v>42633.175763888888</v>
      </c>
      <c r="AN1186" s="86" t="s">
        <v>10559</v>
      </c>
      <c r="AO1186" s="93" t="s">
        <v>11743</v>
      </c>
      <c r="AP1186" s="86" t="s">
        <v>66</v>
      </c>
      <c r="AQ1186" s="48">
        <v>0</v>
      </c>
      <c r="AR1186" s="49">
        <v>0</v>
      </c>
      <c r="AS1186" s="48">
        <v>0</v>
      </c>
      <c r="AT1186" s="49">
        <v>0</v>
      </c>
      <c r="AU1186" s="48">
        <v>0</v>
      </c>
      <c r="AV1186" s="49">
        <v>0</v>
      </c>
      <c r="AW1186" s="48">
        <v>93</v>
      </c>
      <c r="AX1186" s="49">
        <v>100</v>
      </c>
      <c r="AY1186" s="48">
        <v>93</v>
      </c>
      <c r="AZ1186" s="2"/>
      <c r="BA1186" s="3"/>
      <c r="BB1186" s="3"/>
      <c r="BC1186" s="3"/>
      <c r="BD1186" s="3"/>
    </row>
    <row r="1187" spans="1:56" x14ac:dyDescent="0.25">
      <c r="A1187" s="62" t="s">
        <v>934</v>
      </c>
      <c r="B1187" s="63"/>
      <c r="C1187" s="63"/>
      <c r="D1187" s="64"/>
      <c r="E1187" s="66"/>
      <c r="F1187" s="109" t="s">
        <v>10053</v>
      </c>
      <c r="G1187" s="63"/>
      <c r="H1187" s="67"/>
      <c r="I1187" s="68"/>
      <c r="J1187" s="68"/>
      <c r="K1187" s="67" t="s">
        <v>13464</v>
      </c>
      <c r="L1187" s="71"/>
      <c r="M1187" s="72">
        <v>3702.5517578125</v>
      </c>
      <c r="N1187" s="72">
        <v>6472.45703125</v>
      </c>
      <c r="O1187" s="73"/>
      <c r="P1187" s="74"/>
      <c r="Q1187" s="74"/>
      <c r="R1187" s="98"/>
      <c r="S1187" s="48">
        <v>1</v>
      </c>
      <c r="T1187" s="48">
        <v>2</v>
      </c>
      <c r="U1187" s="98"/>
      <c r="V1187" s="50"/>
      <c r="W1187" s="50"/>
      <c r="X1187" s="50"/>
      <c r="Y1187" s="50"/>
      <c r="Z1187" s="49"/>
      <c r="AA1187" s="69">
        <v>1187</v>
      </c>
      <c r="AB11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87" s="70"/>
      <c r="AD1187" s="86">
        <v>4665</v>
      </c>
      <c r="AE1187" s="86">
        <v>3899</v>
      </c>
      <c r="AF1187" s="86">
        <v>5259</v>
      </c>
      <c r="AG1187" s="86">
        <v>14837</v>
      </c>
      <c r="AH1187" s="86"/>
      <c r="AI1187" s="86" t="s">
        <v>7815</v>
      </c>
      <c r="AJ1187" s="86" t="s">
        <v>8564</v>
      </c>
      <c r="AK1187" s="93" t="s">
        <v>8871</v>
      </c>
      <c r="AL1187" s="86"/>
      <c r="AM1187" s="89">
        <v>43939.742835648147</v>
      </c>
      <c r="AN1187" s="86" t="s">
        <v>10559</v>
      </c>
      <c r="AO1187" s="93" t="s">
        <v>11744</v>
      </c>
      <c r="AP1187" s="86" t="s">
        <v>66</v>
      </c>
      <c r="AQ1187" s="48">
        <v>0</v>
      </c>
      <c r="AR1187" s="49">
        <v>0</v>
      </c>
      <c r="AS1187" s="48">
        <v>0</v>
      </c>
      <c r="AT1187" s="49">
        <v>0</v>
      </c>
      <c r="AU1187" s="48">
        <v>0</v>
      </c>
      <c r="AV1187" s="49">
        <v>0</v>
      </c>
      <c r="AW1187" s="48">
        <v>42</v>
      </c>
      <c r="AX1187" s="49">
        <v>100</v>
      </c>
      <c r="AY1187" s="48">
        <v>42</v>
      </c>
      <c r="AZ1187" s="2"/>
      <c r="BA1187" s="3"/>
      <c r="BB1187" s="3"/>
      <c r="BC1187" s="3"/>
      <c r="BD1187" s="3"/>
    </row>
    <row r="1188" spans="1:56" x14ac:dyDescent="0.25">
      <c r="A1188" s="62" t="s">
        <v>935</v>
      </c>
      <c r="B1188" s="63"/>
      <c r="C1188" s="63"/>
      <c r="D1188" s="64"/>
      <c r="E1188" s="66"/>
      <c r="F1188" s="109" t="s">
        <v>10054</v>
      </c>
      <c r="G1188" s="63"/>
      <c r="H1188" s="67"/>
      <c r="I1188" s="68"/>
      <c r="J1188" s="68"/>
      <c r="K1188" s="67" t="s">
        <v>13465</v>
      </c>
      <c r="L1188" s="71"/>
      <c r="M1188" s="72">
        <v>3448.830322265625</v>
      </c>
      <c r="N1188" s="72">
        <v>4474.234375</v>
      </c>
      <c r="O1188" s="73"/>
      <c r="P1188" s="74"/>
      <c r="Q1188" s="74"/>
      <c r="R1188" s="98"/>
      <c r="S1188" s="48">
        <v>0</v>
      </c>
      <c r="T1188" s="48">
        <v>2</v>
      </c>
      <c r="U1188" s="98"/>
      <c r="V1188" s="50"/>
      <c r="W1188" s="50"/>
      <c r="X1188" s="50"/>
      <c r="Y1188" s="50"/>
      <c r="Z1188" s="49"/>
      <c r="AA1188" s="69">
        <v>1188</v>
      </c>
      <c r="AB11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88" s="70"/>
      <c r="AD1188" s="86">
        <v>427</v>
      </c>
      <c r="AE1188" s="86">
        <v>129</v>
      </c>
      <c r="AF1188" s="86">
        <v>2051</v>
      </c>
      <c r="AG1188" s="86">
        <v>2186</v>
      </c>
      <c r="AH1188" s="86"/>
      <c r="AI1188" s="86" t="s">
        <v>7816</v>
      </c>
      <c r="AJ1188" s="86"/>
      <c r="AK1188" s="86"/>
      <c r="AL1188" s="86"/>
      <c r="AM1188" s="89">
        <v>43308.577847222223</v>
      </c>
      <c r="AN1188" s="86" t="s">
        <v>10559</v>
      </c>
      <c r="AO1188" s="93" t="s">
        <v>11745</v>
      </c>
      <c r="AP1188" s="86" t="s">
        <v>66</v>
      </c>
      <c r="AQ1188" s="48">
        <v>0</v>
      </c>
      <c r="AR1188" s="49">
        <v>0</v>
      </c>
      <c r="AS1188" s="48">
        <v>0</v>
      </c>
      <c r="AT1188" s="49">
        <v>0</v>
      </c>
      <c r="AU1188" s="48">
        <v>0</v>
      </c>
      <c r="AV1188" s="49">
        <v>0</v>
      </c>
      <c r="AW1188" s="48">
        <v>91</v>
      </c>
      <c r="AX1188" s="49">
        <v>100</v>
      </c>
      <c r="AY1188" s="48">
        <v>91</v>
      </c>
      <c r="AZ1188" s="2"/>
      <c r="BA1188" s="3"/>
      <c r="BB1188" s="3"/>
      <c r="BC1188" s="3"/>
      <c r="BD1188" s="3"/>
    </row>
    <row r="1189" spans="1:56" x14ac:dyDescent="0.25">
      <c r="A1189" s="62" t="s">
        <v>936</v>
      </c>
      <c r="B1189" s="63"/>
      <c r="C1189" s="63"/>
      <c r="D1189" s="64"/>
      <c r="E1189" s="66"/>
      <c r="F1189" s="109" t="s">
        <v>10055</v>
      </c>
      <c r="G1189" s="63"/>
      <c r="H1189" s="67"/>
      <c r="I1189" s="68"/>
      <c r="J1189" s="68"/>
      <c r="K1189" s="67" t="s">
        <v>13466</v>
      </c>
      <c r="L1189" s="71"/>
      <c r="M1189" s="72">
        <v>5871.85205078125</v>
      </c>
      <c r="N1189" s="72">
        <v>7677.45263671875</v>
      </c>
      <c r="O1189" s="73"/>
      <c r="P1189" s="74"/>
      <c r="Q1189" s="74"/>
      <c r="R1189" s="98"/>
      <c r="S1189" s="48">
        <v>0</v>
      </c>
      <c r="T1189" s="48">
        <v>1</v>
      </c>
      <c r="U1189" s="98"/>
      <c r="V1189" s="50"/>
      <c r="W1189" s="50"/>
      <c r="X1189" s="50"/>
      <c r="Y1189" s="50"/>
      <c r="Z1189" s="49"/>
      <c r="AA1189" s="69">
        <v>1189</v>
      </c>
      <c r="AB11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89" s="70"/>
      <c r="AD1189" s="86">
        <v>1448</v>
      </c>
      <c r="AE1189" s="86">
        <v>1265</v>
      </c>
      <c r="AF1189" s="86">
        <v>15855</v>
      </c>
      <c r="AG1189" s="86">
        <v>34791</v>
      </c>
      <c r="AH1189" s="86"/>
      <c r="AI1189" s="86" t="s">
        <v>7817</v>
      </c>
      <c r="AJ1189" s="86" t="s">
        <v>8565</v>
      </c>
      <c r="AK1189" s="86"/>
      <c r="AL1189" s="86"/>
      <c r="AM1189" s="89">
        <v>43825.242638888885</v>
      </c>
      <c r="AN1189" s="86" t="s">
        <v>10559</v>
      </c>
      <c r="AO1189" s="93" t="s">
        <v>11746</v>
      </c>
      <c r="AP1189" s="86" t="s">
        <v>66</v>
      </c>
      <c r="AQ1189" s="48">
        <v>0</v>
      </c>
      <c r="AR1189" s="49">
        <v>0</v>
      </c>
      <c r="AS1189" s="48">
        <v>0</v>
      </c>
      <c r="AT1189" s="49">
        <v>0</v>
      </c>
      <c r="AU1189" s="48">
        <v>0</v>
      </c>
      <c r="AV1189" s="49">
        <v>0</v>
      </c>
      <c r="AW1189" s="48">
        <v>3</v>
      </c>
      <c r="AX1189" s="49">
        <v>100</v>
      </c>
      <c r="AY1189" s="48">
        <v>3</v>
      </c>
      <c r="AZ1189" s="2"/>
      <c r="BA1189" s="3"/>
      <c r="BB1189" s="3"/>
      <c r="BC1189" s="3"/>
      <c r="BD1189" s="3"/>
    </row>
    <row r="1190" spans="1:56" x14ac:dyDescent="0.25">
      <c r="A1190" s="62" t="s">
        <v>937</v>
      </c>
      <c r="B1190" s="63"/>
      <c r="C1190" s="63"/>
      <c r="D1190" s="64"/>
      <c r="E1190" s="66"/>
      <c r="F1190" s="109" t="s">
        <v>10056</v>
      </c>
      <c r="G1190" s="63"/>
      <c r="H1190" s="67"/>
      <c r="I1190" s="68"/>
      <c r="J1190" s="68"/>
      <c r="K1190" s="67" t="s">
        <v>13467</v>
      </c>
      <c r="L1190" s="71"/>
      <c r="M1190" s="72">
        <v>6007.83349609375</v>
      </c>
      <c r="N1190" s="72">
        <v>4820.0302734375</v>
      </c>
      <c r="O1190" s="73"/>
      <c r="P1190" s="74"/>
      <c r="Q1190" s="74"/>
      <c r="R1190" s="98"/>
      <c r="S1190" s="48">
        <v>0</v>
      </c>
      <c r="T1190" s="48">
        <v>1</v>
      </c>
      <c r="U1190" s="98"/>
      <c r="V1190" s="50"/>
      <c r="W1190" s="50"/>
      <c r="X1190" s="50"/>
      <c r="Y1190" s="50"/>
      <c r="Z1190" s="49"/>
      <c r="AA1190" s="69">
        <v>1190</v>
      </c>
      <c r="AB11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90" s="70"/>
      <c r="AD1190" s="86">
        <v>132</v>
      </c>
      <c r="AE1190" s="86">
        <v>33</v>
      </c>
      <c r="AF1190" s="86">
        <v>276</v>
      </c>
      <c r="AG1190" s="86">
        <v>2439</v>
      </c>
      <c r="AH1190" s="86"/>
      <c r="AI1190" s="86" t="s">
        <v>7040</v>
      </c>
      <c r="AJ1190" s="86"/>
      <c r="AK1190" s="86"/>
      <c r="AL1190" s="86"/>
      <c r="AM1190" s="89">
        <v>44038.169849537036</v>
      </c>
      <c r="AN1190" s="86" t="s">
        <v>10559</v>
      </c>
      <c r="AO1190" s="93" t="s">
        <v>11747</v>
      </c>
      <c r="AP1190" s="86" t="s">
        <v>66</v>
      </c>
      <c r="AQ1190" s="48">
        <v>0</v>
      </c>
      <c r="AR1190" s="49">
        <v>0</v>
      </c>
      <c r="AS1190" s="48">
        <v>0</v>
      </c>
      <c r="AT1190" s="49">
        <v>0</v>
      </c>
      <c r="AU1190" s="48">
        <v>0</v>
      </c>
      <c r="AV1190" s="49">
        <v>0</v>
      </c>
      <c r="AW1190" s="48">
        <v>26</v>
      </c>
      <c r="AX1190" s="49">
        <v>100</v>
      </c>
      <c r="AY1190" s="48">
        <v>26</v>
      </c>
      <c r="AZ1190" s="2"/>
      <c r="BA1190" s="3"/>
      <c r="BB1190" s="3"/>
      <c r="BC1190" s="3"/>
      <c r="BD1190" s="3"/>
    </row>
    <row r="1191" spans="1:56" x14ac:dyDescent="0.25">
      <c r="A1191" s="62" t="s">
        <v>938</v>
      </c>
      <c r="B1191" s="63"/>
      <c r="C1191" s="63"/>
      <c r="D1191" s="64"/>
      <c r="E1191" s="66"/>
      <c r="F1191" s="109" t="s">
        <v>10057</v>
      </c>
      <c r="G1191" s="63"/>
      <c r="H1191" s="67"/>
      <c r="I1191" s="68"/>
      <c r="J1191" s="68"/>
      <c r="K1191" s="67" t="s">
        <v>13468</v>
      </c>
      <c r="L1191" s="71"/>
      <c r="M1191" s="72">
        <v>7511.48583984375</v>
      </c>
      <c r="N1191" s="72">
        <v>2606.182861328125</v>
      </c>
      <c r="O1191" s="73"/>
      <c r="P1191" s="74"/>
      <c r="Q1191" s="74"/>
      <c r="R1191" s="98"/>
      <c r="S1191" s="48">
        <v>0</v>
      </c>
      <c r="T1191" s="48">
        <v>1</v>
      </c>
      <c r="U1191" s="98"/>
      <c r="V1191" s="50"/>
      <c r="W1191" s="50"/>
      <c r="X1191" s="50"/>
      <c r="Y1191" s="50"/>
      <c r="Z1191" s="49"/>
      <c r="AA1191" s="69">
        <v>1191</v>
      </c>
      <c r="AB11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91" s="70"/>
      <c r="AD1191" s="86">
        <v>154</v>
      </c>
      <c r="AE1191" s="86">
        <v>86</v>
      </c>
      <c r="AF1191" s="86">
        <v>1259</v>
      </c>
      <c r="AG1191" s="86">
        <v>214</v>
      </c>
      <c r="AH1191" s="86"/>
      <c r="AI1191" s="86" t="s">
        <v>7352</v>
      </c>
      <c r="AJ1191" s="86"/>
      <c r="AK1191" s="86"/>
      <c r="AL1191" s="86"/>
      <c r="AM1191" s="89">
        <v>44059.332858796297</v>
      </c>
      <c r="AN1191" s="86" t="s">
        <v>10559</v>
      </c>
      <c r="AO1191" s="93" t="s">
        <v>11748</v>
      </c>
      <c r="AP1191" s="86" t="s">
        <v>66</v>
      </c>
      <c r="AQ1191" s="48">
        <v>0</v>
      </c>
      <c r="AR1191" s="49">
        <v>0</v>
      </c>
      <c r="AS1191" s="48">
        <v>0</v>
      </c>
      <c r="AT1191" s="49">
        <v>0</v>
      </c>
      <c r="AU1191" s="48">
        <v>0</v>
      </c>
      <c r="AV1191" s="49">
        <v>0</v>
      </c>
      <c r="AW1191" s="48">
        <v>49</v>
      </c>
      <c r="AX1191" s="49">
        <v>100</v>
      </c>
      <c r="AY1191" s="48">
        <v>49</v>
      </c>
      <c r="AZ1191" s="2"/>
      <c r="BA1191" s="3"/>
      <c r="BB1191" s="3"/>
      <c r="BC1191" s="3"/>
      <c r="BD1191" s="3"/>
    </row>
    <row r="1192" spans="1:56" x14ac:dyDescent="0.25">
      <c r="A1192" s="62" t="s">
        <v>939</v>
      </c>
      <c r="B1192" s="63"/>
      <c r="C1192" s="63"/>
      <c r="D1192" s="64"/>
      <c r="E1192" s="66"/>
      <c r="F1192" s="109" t="s">
        <v>10058</v>
      </c>
      <c r="G1192" s="63"/>
      <c r="H1192" s="67"/>
      <c r="I1192" s="68"/>
      <c r="J1192" s="68"/>
      <c r="K1192" s="67" t="s">
        <v>13469</v>
      </c>
      <c r="L1192" s="71"/>
      <c r="M1192" s="72">
        <v>5733.3154296875</v>
      </c>
      <c r="N1192" s="72">
        <v>4418.30615234375</v>
      </c>
      <c r="O1192" s="73"/>
      <c r="P1192" s="74"/>
      <c r="Q1192" s="74"/>
      <c r="R1192" s="98"/>
      <c r="S1192" s="48">
        <v>0</v>
      </c>
      <c r="T1192" s="48">
        <v>1</v>
      </c>
      <c r="U1192" s="98"/>
      <c r="V1192" s="50"/>
      <c r="W1192" s="50"/>
      <c r="X1192" s="50"/>
      <c r="Y1192" s="50"/>
      <c r="Z1192" s="49"/>
      <c r="AA1192" s="69">
        <v>1192</v>
      </c>
      <c r="AB11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92" s="70"/>
      <c r="AD1192" s="86">
        <v>3005</v>
      </c>
      <c r="AE1192" s="86">
        <v>1311</v>
      </c>
      <c r="AF1192" s="86">
        <v>22063</v>
      </c>
      <c r="AG1192" s="86">
        <v>170539</v>
      </c>
      <c r="AH1192" s="86"/>
      <c r="AI1192" s="86" t="s">
        <v>7818</v>
      </c>
      <c r="AJ1192" s="86" t="s">
        <v>8231</v>
      </c>
      <c r="AK1192" s="86"/>
      <c r="AL1192" s="86"/>
      <c r="AM1192" s="89">
        <v>42790.197048611109</v>
      </c>
      <c r="AN1192" s="86" t="s">
        <v>10559</v>
      </c>
      <c r="AO1192" s="93" t="s">
        <v>11749</v>
      </c>
      <c r="AP1192" s="86" t="s">
        <v>66</v>
      </c>
      <c r="AQ1192" s="48">
        <v>0</v>
      </c>
      <c r="AR1192" s="49">
        <v>0</v>
      </c>
      <c r="AS1192" s="48">
        <v>0</v>
      </c>
      <c r="AT1192" s="49">
        <v>0</v>
      </c>
      <c r="AU1192" s="48">
        <v>0</v>
      </c>
      <c r="AV1192" s="49">
        <v>0</v>
      </c>
      <c r="AW1192" s="48">
        <v>55</v>
      </c>
      <c r="AX1192" s="49">
        <v>100</v>
      </c>
      <c r="AY1192" s="48">
        <v>55</v>
      </c>
      <c r="AZ1192" s="2"/>
      <c r="BA1192" s="3"/>
      <c r="BB1192" s="3"/>
      <c r="BC1192" s="3"/>
      <c r="BD1192" s="3"/>
    </row>
    <row r="1193" spans="1:56" x14ac:dyDescent="0.25">
      <c r="A1193" s="62" t="s">
        <v>940</v>
      </c>
      <c r="B1193" s="63"/>
      <c r="C1193" s="63"/>
      <c r="D1193" s="64"/>
      <c r="E1193" s="66"/>
      <c r="F1193" s="109" t="s">
        <v>8949</v>
      </c>
      <c r="G1193" s="63"/>
      <c r="H1193" s="67"/>
      <c r="I1193" s="68"/>
      <c r="J1193" s="68"/>
      <c r="K1193" s="67" t="s">
        <v>13470</v>
      </c>
      <c r="L1193" s="71"/>
      <c r="M1193" s="72">
        <v>3600.844970703125</v>
      </c>
      <c r="N1193" s="72">
        <v>5227.2353515625</v>
      </c>
      <c r="O1193" s="73"/>
      <c r="P1193" s="74"/>
      <c r="Q1193" s="74"/>
      <c r="R1193" s="98"/>
      <c r="S1193" s="48">
        <v>0</v>
      </c>
      <c r="T1193" s="48">
        <v>12</v>
      </c>
      <c r="U1193" s="98"/>
      <c r="V1193" s="50"/>
      <c r="W1193" s="50"/>
      <c r="X1193" s="50"/>
      <c r="Y1193" s="50"/>
      <c r="Z1193" s="49"/>
      <c r="AA1193" s="69">
        <v>1193</v>
      </c>
      <c r="AB11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93" s="70"/>
      <c r="AD1193" s="86">
        <v>3</v>
      </c>
      <c r="AE1193" s="86">
        <v>0</v>
      </c>
      <c r="AF1193" s="86">
        <v>361</v>
      </c>
      <c r="AG1193" s="86">
        <v>12</v>
      </c>
      <c r="AH1193" s="86"/>
      <c r="AI1193" s="86"/>
      <c r="AJ1193" s="86"/>
      <c r="AK1193" s="86"/>
      <c r="AL1193" s="86"/>
      <c r="AM1193" s="89">
        <v>43575.316030092596</v>
      </c>
      <c r="AN1193" s="86" t="s">
        <v>10559</v>
      </c>
      <c r="AO1193" s="93" t="s">
        <v>11750</v>
      </c>
      <c r="AP1193" s="86" t="s">
        <v>66</v>
      </c>
      <c r="AQ1193" s="48">
        <v>0</v>
      </c>
      <c r="AR1193" s="49">
        <v>0</v>
      </c>
      <c r="AS1193" s="48">
        <v>0</v>
      </c>
      <c r="AT1193" s="49">
        <v>0</v>
      </c>
      <c r="AU1193" s="48">
        <v>0</v>
      </c>
      <c r="AV1193" s="49">
        <v>0</v>
      </c>
      <c r="AW1193" s="48">
        <v>34</v>
      </c>
      <c r="AX1193" s="49">
        <v>100</v>
      </c>
      <c r="AY1193" s="48">
        <v>34</v>
      </c>
      <c r="AZ1193" s="2"/>
      <c r="BA1193" s="3"/>
      <c r="BB1193" s="3"/>
      <c r="BC1193" s="3"/>
      <c r="BD1193" s="3"/>
    </row>
    <row r="1194" spans="1:56" x14ac:dyDescent="0.25">
      <c r="A1194" s="62" t="s">
        <v>941</v>
      </c>
      <c r="B1194" s="63"/>
      <c r="C1194" s="63"/>
      <c r="D1194" s="64"/>
      <c r="E1194" s="66"/>
      <c r="F1194" s="109" t="s">
        <v>10059</v>
      </c>
      <c r="G1194" s="63"/>
      <c r="H1194" s="67"/>
      <c r="I1194" s="68"/>
      <c r="J1194" s="68"/>
      <c r="K1194" s="67" t="s">
        <v>13471</v>
      </c>
      <c r="L1194" s="71"/>
      <c r="M1194" s="72">
        <v>5513.50927734375</v>
      </c>
      <c r="N1194" s="72">
        <v>4869.029296875</v>
      </c>
      <c r="O1194" s="73"/>
      <c r="P1194" s="74"/>
      <c r="Q1194" s="74"/>
      <c r="R1194" s="98"/>
      <c r="S1194" s="48">
        <v>0</v>
      </c>
      <c r="T1194" s="48">
        <v>1</v>
      </c>
      <c r="U1194" s="98"/>
      <c r="V1194" s="50"/>
      <c r="W1194" s="50"/>
      <c r="X1194" s="50"/>
      <c r="Y1194" s="50"/>
      <c r="Z1194" s="49"/>
      <c r="AA1194" s="69">
        <v>1194</v>
      </c>
      <c r="AB11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94" s="70"/>
      <c r="AD1194" s="86">
        <v>328</v>
      </c>
      <c r="AE1194" s="86">
        <v>158</v>
      </c>
      <c r="AF1194" s="86">
        <v>8423</v>
      </c>
      <c r="AG1194" s="86">
        <v>5376</v>
      </c>
      <c r="AH1194" s="86"/>
      <c r="AI1194" s="86" t="s">
        <v>7819</v>
      </c>
      <c r="AJ1194" s="86" t="s">
        <v>8400</v>
      </c>
      <c r="AK1194" s="86"/>
      <c r="AL1194" s="86"/>
      <c r="AM1194" s="89">
        <v>43981.299502314818</v>
      </c>
      <c r="AN1194" s="86" t="s">
        <v>10559</v>
      </c>
      <c r="AO1194" s="93" t="s">
        <v>11751</v>
      </c>
      <c r="AP1194" s="86" t="s">
        <v>66</v>
      </c>
      <c r="AQ1194" s="48">
        <v>0</v>
      </c>
      <c r="AR1194" s="49">
        <v>0</v>
      </c>
      <c r="AS1194" s="48">
        <v>0</v>
      </c>
      <c r="AT1194" s="49">
        <v>0</v>
      </c>
      <c r="AU1194" s="48">
        <v>0</v>
      </c>
      <c r="AV1194" s="49">
        <v>0</v>
      </c>
      <c r="AW1194" s="48">
        <v>36</v>
      </c>
      <c r="AX1194" s="49">
        <v>100</v>
      </c>
      <c r="AY1194" s="48">
        <v>36</v>
      </c>
      <c r="AZ1194" s="2"/>
      <c r="BA1194" s="3"/>
      <c r="BB1194" s="3"/>
      <c r="BC1194" s="3"/>
      <c r="BD1194" s="3"/>
    </row>
    <row r="1195" spans="1:56" x14ac:dyDescent="0.25">
      <c r="A1195" s="62" t="s">
        <v>942</v>
      </c>
      <c r="B1195" s="63"/>
      <c r="C1195" s="63"/>
      <c r="D1195" s="64"/>
      <c r="E1195" s="66"/>
      <c r="F1195" s="109" t="s">
        <v>10060</v>
      </c>
      <c r="G1195" s="63"/>
      <c r="H1195" s="67"/>
      <c r="I1195" s="68"/>
      <c r="J1195" s="68"/>
      <c r="K1195" s="67" t="s">
        <v>13472</v>
      </c>
      <c r="L1195" s="71"/>
      <c r="M1195" s="72">
        <v>4301.00634765625</v>
      </c>
      <c r="N1195" s="72">
        <v>7175.92333984375</v>
      </c>
      <c r="O1195" s="73"/>
      <c r="P1195" s="74"/>
      <c r="Q1195" s="74"/>
      <c r="R1195" s="98"/>
      <c r="S1195" s="48">
        <v>0</v>
      </c>
      <c r="T1195" s="48">
        <v>2</v>
      </c>
      <c r="U1195" s="98"/>
      <c r="V1195" s="50"/>
      <c r="W1195" s="50"/>
      <c r="X1195" s="50"/>
      <c r="Y1195" s="50"/>
      <c r="Z1195" s="49"/>
      <c r="AA1195" s="69">
        <v>1195</v>
      </c>
      <c r="AB11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95" s="70"/>
      <c r="AD1195" s="86">
        <v>86</v>
      </c>
      <c r="AE1195" s="86">
        <v>30</v>
      </c>
      <c r="AF1195" s="86">
        <v>185</v>
      </c>
      <c r="AG1195" s="86">
        <v>2417</v>
      </c>
      <c r="AH1195" s="86"/>
      <c r="AI1195" s="86" t="s">
        <v>7820</v>
      </c>
      <c r="AJ1195" s="86"/>
      <c r="AK1195" s="86"/>
      <c r="AL1195" s="86"/>
      <c r="AM1195" s="89">
        <v>44012.741562499999</v>
      </c>
      <c r="AN1195" s="86" t="s">
        <v>10559</v>
      </c>
      <c r="AO1195" s="93" t="s">
        <v>11752</v>
      </c>
      <c r="AP1195" s="86" t="s">
        <v>66</v>
      </c>
      <c r="AQ1195" s="48">
        <v>0</v>
      </c>
      <c r="AR1195" s="49">
        <v>0</v>
      </c>
      <c r="AS1195" s="48">
        <v>0</v>
      </c>
      <c r="AT1195" s="49">
        <v>0</v>
      </c>
      <c r="AU1195" s="48">
        <v>0</v>
      </c>
      <c r="AV1195" s="49">
        <v>0</v>
      </c>
      <c r="AW1195" s="48">
        <v>42</v>
      </c>
      <c r="AX1195" s="49">
        <v>100</v>
      </c>
      <c r="AY1195" s="48">
        <v>42</v>
      </c>
      <c r="AZ1195" s="2"/>
      <c r="BA1195" s="3"/>
      <c r="BB1195" s="3"/>
      <c r="BC1195" s="3"/>
      <c r="BD1195" s="3"/>
    </row>
    <row r="1196" spans="1:56" x14ac:dyDescent="0.25">
      <c r="A1196" s="62" t="s">
        <v>943</v>
      </c>
      <c r="B1196" s="63"/>
      <c r="C1196" s="63"/>
      <c r="D1196" s="64"/>
      <c r="E1196" s="66"/>
      <c r="F1196" s="109" t="s">
        <v>10061</v>
      </c>
      <c r="G1196" s="63"/>
      <c r="H1196" s="67"/>
      <c r="I1196" s="68"/>
      <c r="J1196" s="68"/>
      <c r="K1196" s="67" t="s">
        <v>13473</v>
      </c>
      <c r="L1196" s="71"/>
      <c r="M1196" s="72">
        <v>3308.1123046875</v>
      </c>
      <c r="N1196" s="72">
        <v>3992.06298828125</v>
      </c>
      <c r="O1196" s="73"/>
      <c r="P1196" s="74"/>
      <c r="Q1196" s="74"/>
      <c r="R1196" s="98"/>
      <c r="S1196" s="48">
        <v>0</v>
      </c>
      <c r="T1196" s="48">
        <v>4</v>
      </c>
      <c r="U1196" s="98"/>
      <c r="V1196" s="50"/>
      <c r="W1196" s="50"/>
      <c r="X1196" s="50"/>
      <c r="Y1196" s="50"/>
      <c r="Z1196" s="49"/>
      <c r="AA1196" s="69">
        <v>1196</v>
      </c>
      <c r="AB11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96" s="70"/>
      <c r="AD1196" s="86">
        <v>16</v>
      </c>
      <c r="AE1196" s="86">
        <v>5</v>
      </c>
      <c r="AF1196" s="86">
        <v>389</v>
      </c>
      <c r="AG1196" s="86">
        <v>151</v>
      </c>
      <c r="AH1196" s="86"/>
      <c r="AI1196" s="86"/>
      <c r="AJ1196" s="86"/>
      <c r="AK1196" s="86"/>
      <c r="AL1196" s="86"/>
      <c r="AM1196" s="89">
        <v>44075.104780092595</v>
      </c>
      <c r="AN1196" s="86" t="s">
        <v>10559</v>
      </c>
      <c r="AO1196" s="93" t="s">
        <v>11753</v>
      </c>
      <c r="AP1196" s="86" t="s">
        <v>66</v>
      </c>
      <c r="AQ1196" s="48">
        <v>0</v>
      </c>
      <c r="AR1196" s="49">
        <v>0</v>
      </c>
      <c r="AS1196" s="48">
        <v>0</v>
      </c>
      <c r="AT1196" s="49">
        <v>0</v>
      </c>
      <c r="AU1196" s="48">
        <v>0</v>
      </c>
      <c r="AV1196" s="49">
        <v>0</v>
      </c>
      <c r="AW1196" s="48">
        <v>49</v>
      </c>
      <c r="AX1196" s="49">
        <v>100</v>
      </c>
      <c r="AY1196" s="48">
        <v>49</v>
      </c>
      <c r="AZ1196" s="2"/>
      <c r="BA1196" s="3"/>
      <c r="BB1196" s="3"/>
      <c r="BC1196" s="3"/>
      <c r="BD1196" s="3"/>
    </row>
    <row r="1197" spans="1:56" x14ac:dyDescent="0.25">
      <c r="A1197" s="62" t="s">
        <v>1769</v>
      </c>
      <c r="B1197" s="63"/>
      <c r="C1197" s="63"/>
      <c r="D1197" s="64"/>
      <c r="E1197" s="66"/>
      <c r="F1197" s="109" t="s">
        <v>10062</v>
      </c>
      <c r="G1197" s="63"/>
      <c r="H1197" s="67"/>
      <c r="I1197" s="68"/>
      <c r="J1197" s="68"/>
      <c r="K1197" s="67" t="s">
        <v>13474</v>
      </c>
      <c r="L1197" s="71"/>
      <c r="M1197" s="72">
        <v>2583.518798828125</v>
      </c>
      <c r="N1197" s="72">
        <v>3226.577392578125</v>
      </c>
      <c r="O1197" s="73"/>
      <c r="P1197" s="74"/>
      <c r="Q1197" s="74"/>
      <c r="R1197" s="98"/>
      <c r="S1197" s="48">
        <v>1</v>
      </c>
      <c r="T1197" s="48">
        <v>0</v>
      </c>
      <c r="U1197" s="98"/>
      <c r="V1197" s="50"/>
      <c r="W1197" s="50"/>
      <c r="X1197" s="50"/>
      <c r="Y1197" s="50"/>
      <c r="Z1197" s="49"/>
      <c r="AA1197" s="69">
        <v>1197</v>
      </c>
      <c r="AB11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97" s="70"/>
      <c r="AD1197" s="86">
        <v>10</v>
      </c>
      <c r="AE1197" s="86">
        <v>606</v>
      </c>
      <c r="AF1197" s="86">
        <v>401</v>
      </c>
      <c r="AG1197" s="86">
        <v>148</v>
      </c>
      <c r="AH1197" s="86"/>
      <c r="AI1197" s="86" t="s">
        <v>7821</v>
      </c>
      <c r="AJ1197" s="86" t="s">
        <v>8243</v>
      </c>
      <c r="AK1197" s="93" t="s">
        <v>8872</v>
      </c>
      <c r="AL1197" s="86"/>
      <c r="AM1197" s="89">
        <v>43228.243321759262</v>
      </c>
      <c r="AN1197" s="86" t="s">
        <v>10559</v>
      </c>
      <c r="AO1197" s="93" t="s">
        <v>11754</v>
      </c>
      <c r="AP1197" s="86" t="s">
        <v>65</v>
      </c>
      <c r="AQ1197" s="48"/>
      <c r="AR1197" s="49"/>
      <c r="AS1197" s="48"/>
      <c r="AT1197" s="49"/>
      <c r="AU1197" s="48"/>
      <c r="AV1197" s="49"/>
      <c r="AW1197" s="48"/>
      <c r="AX1197" s="49"/>
      <c r="AY1197" s="48"/>
      <c r="AZ1197" s="2"/>
      <c r="BA1197" s="3"/>
      <c r="BB1197" s="3"/>
      <c r="BC1197" s="3"/>
      <c r="BD1197" s="3"/>
    </row>
    <row r="1198" spans="1:56" x14ac:dyDescent="0.25">
      <c r="A1198" s="62" t="s">
        <v>1770</v>
      </c>
      <c r="B1198" s="63"/>
      <c r="C1198" s="63"/>
      <c r="D1198" s="64"/>
      <c r="E1198" s="66"/>
      <c r="F1198" s="109" t="s">
        <v>10063</v>
      </c>
      <c r="G1198" s="63"/>
      <c r="H1198" s="67"/>
      <c r="I1198" s="68"/>
      <c r="J1198" s="68"/>
      <c r="K1198" s="67" t="s">
        <v>13475</v>
      </c>
      <c r="L1198" s="71"/>
      <c r="M1198" s="72">
        <v>2542.538330078125</v>
      </c>
      <c r="N1198" s="72">
        <v>3169.46044921875</v>
      </c>
      <c r="O1198" s="73"/>
      <c r="P1198" s="74"/>
      <c r="Q1198" s="74"/>
      <c r="R1198" s="98"/>
      <c r="S1198" s="48">
        <v>1</v>
      </c>
      <c r="T1198" s="48">
        <v>0</v>
      </c>
      <c r="U1198" s="98"/>
      <c r="V1198" s="50"/>
      <c r="W1198" s="50"/>
      <c r="X1198" s="50"/>
      <c r="Y1198" s="50"/>
      <c r="Z1198" s="49"/>
      <c r="AA1198" s="69">
        <v>1198</v>
      </c>
      <c r="AB11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98" s="70"/>
      <c r="AD1198" s="86">
        <v>28</v>
      </c>
      <c r="AE1198" s="86">
        <v>4</v>
      </c>
      <c r="AF1198" s="86">
        <v>481</v>
      </c>
      <c r="AG1198" s="86">
        <v>43</v>
      </c>
      <c r="AH1198" s="86"/>
      <c r="AI1198" s="86"/>
      <c r="AJ1198" s="86"/>
      <c r="AK1198" s="86"/>
      <c r="AL1198" s="86"/>
      <c r="AM1198" s="89">
        <v>43825.657893518517</v>
      </c>
      <c r="AN1198" s="86" t="s">
        <v>10559</v>
      </c>
      <c r="AO1198" s="93" t="s">
        <v>11755</v>
      </c>
      <c r="AP1198" s="86" t="s">
        <v>65</v>
      </c>
      <c r="AQ1198" s="48"/>
      <c r="AR1198" s="49"/>
      <c r="AS1198" s="48"/>
      <c r="AT1198" s="49"/>
      <c r="AU1198" s="48"/>
      <c r="AV1198" s="49"/>
      <c r="AW1198" s="48"/>
      <c r="AX1198" s="49"/>
      <c r="AY1198" s="48"/>
      <c r="AZ1198" s="2"/>
      <c r="BA1198" s="3"/>
      <c r="BB1198" s="3"/>
      <c r="BC1198" s="3"/>
      <c r="BD1198" s="3"/>
    </row>
    <row r="1199" spans="1:56" x14ac:dyDescent="0.25">
      <c r="A1199" s="62" t="s">
        <v>944</v>
      </c>
      <c r="B1199" s="63"/>
      <c r="C1199" s="63"/>
      <c r="D1199" s="64"/>
      <c r="E1199" s="66"/>
      <c r="F1199" s="109" t="s">
        <v>10064</v>
      </c>
      <c r="G1199" s="63"/>
      <c r="H1199" s="67"/>
      <c r="I1199" s="68"/>
      <c r="J1199" s="68"/>
      <c r="K1199" s="67" t="s">
        <v>13476</v>
      </c>
      <c r="L1199" s="71"/>
      <c r="M1199" s="72">
        <v>5814.943359375</v>
      </c>
      <c r="N1199" s="72">
        <v>4616.65478515625</v>
      </c>
      <c r="O1199" s="73"/>
      <c r="P1199" s="74"/>
      <c r="Q1199" s="74"/>
      <c r="R1199" s="98"/>
      <c r="S1199" s="48">
        <v>0</v>
      </c>
      <c r="T1199" s="48">
        <v>1</v>
      </c>
      <c r="U1199" s="98"/>
      <c r="V1199" s="50"/>
      <c r="W1199" s="50"/>
      <c r="X1199" s="50"/>
      <c r="Y1199" s="50"/>
      <c r="Z1199" s="49"/>
      <c r="AA1199" s="69">
        <v>1199</v>
      </c>
      <c r="AB11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199" s="70"/>
      <c r="AD1199" s="86">
        <v>24</v>
      </c>
      <c r="AE1199" s="86">
        <v>2</v>
      </c>
      <c r="AF1199" s="86">
        <v>217</v>
      </c>
      <c r="AG1199" s="86">
        <v>892</v>
      </c>
      <c r="AH1199" s="86"/>
      <c r="AI1199" s="86" t="s">
        <v>7040</v>
      </c>
      <c r="AJ1199" s="86"/>
      <c r="AK1199" s="86"/>
      <c r="AL1199" s="86"/>
      <c r="AM1199" s="89">
        <v>44076.175798611112</v>
      </c>
      <c r="AN1199" s="86" t="s">
        <v>10559</v>
      </c>
      <c r="AO1199" s="93" t="s">
        <v>11756</v>
      </c>
      <c r="AP1199" s="86" t="s">
        <v>66</v>
      </c>
      <c r="AQ1199" s="48">
        <v>0</v>
      </c>
      <c r="AR1199" s="49">
        <v>0</v>
      </c>
      <c r="AS1199" s="48">
        <v>0</v>
      </c>
      <c r="AT1199" s="49">
        <v>0</v>
      </c>
      <c r="AU1199" s="48">
        <v>0</v>
      </c>
      <c r="AV1199" s="49">
        <v>0</v>
      </c>
      <c r="AW1199" s="48">
        <v>26</v>
      </c>
      <c r="AX1199" s="49">
        <v>100</v>
      </c>
      <c r="AY1199" s="48">
        <v>26</v>
      </c>
      <c r="AZ1199" s="2"/>
      <c r="BA1199" s="3"/>
      <c r="BB1199" s="3"/>
      <c r="BC1199" s="3"/>
      <c r="BD1199" s="3"/>
    </row>
    <row r="1200" spans="1:56" x14ac:dyDescent="0.25">
      <c r="A1200" s="62" t="s">
        <v>945</v>
      </c>
      <c r="B1200" s="63"/>
      <c r="C1200" s="63"/>
      <c r="D1200" s="64"/>
      <c r="E1200" s="66"/>
      <c r="F1200" s="109" t="s">
        <v>10065</v>
      </c>
      <c r="G1200" s="63"/>
      <c r="H1200" s="67"/>
      <c r="I1200" s="68"/>
      <c r="J1200" s="68"/>
      <c r="K1200" s="67" t="s">
        <v>13477</v>
      </c>
      <c r="L1200" s="71"/>
      <c r="M1200" s="72">
        <v>3516.242431640625</v>
      </c>
      <c r="N1200" s="72">
        <v>8526.94140625</v>
      </c>
      <c r="O1200" s="73"/>
      <c r="P1200" s="74"/>
      <c r="Q1200" s="74"/>
      <c r="R1200" s="98"/>
      <c r="S1200" s="48">
        <v>0</v>
      </c>
      <c r="T1200" s="48">
        <v>1</v>
      </c>
      <c r="U1200" s="98"/>
      <c r="V1200" s="50"/>
      <c r="W1200" s="50"/>
      <c r="X1200" s="50"/>
      <c r="Y1200" s="50"/>
      <c r="Z1200" s="49"/>
      <c r="AA1200" s="69">
        <v>1200</v>
      </c>
      <c r="AB12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00" s="70"/>
      <c r="AD1200" s="86">
        <v>162</v>
      </c>
      <c r="AE1200" s="86">
        <v>182</v>
      </c>
      <c r="AF1200" s="86">
        <v>11899</v>
      </c>
      <c r="AG1200" s="86">
        <v>7128</v>
      </c>
      <c r="AH1200" s="86"/>
      <c r="AI1200" s="86" t="s">
        <v>7822</v>
      </c>
      <c r="AJ1200" s="86" t="s">
        <v>8302</v>
      </c>
      <c r="AK1200" s="86"/>
      <c r="AL1200" s="86"/>
      <c r="AM1200" s="89">
        <v>43231.620347222219</v>
      </c>
      <c r="AN1200" s="86" t="s">
        <v>10559</v>
      </c>
      <c r="AO1200" s="93" t="s">
        <v>11757</v>
      </c>
      <c r="AP1200" s="86" t="s">
        <v>66</v>
      </c>
      <c r="AQ1200" s="48">
        <v>0</v>
      </c>
      <c r="AR1200" s="49">
        <v>0</v>
      </c>
      <c r="AS1200" s="48">
        <v>0</v>
      </c>
      <c r="AT1200" s="49">
        <v>0</v>
      </c>
      <c r="AU1200" s="48">
        <v>0</v>
      </c>
      <c r="AV1200" s="49">
        <v>0</v>
      </c>
      <c r="AW1200" s="48">
        <v>40</v>
      </c>
      <c r="AX1200" s="49">
        <v>100</v>
      </c>
      <c r="AY1200" s="48">
        <v>40</v>
      </c>
      <c r="AZ1200" s="2"/>
      <c r="BA1200" s="3"/>
      <c r="BB1200" s="3"/>
      <c r="BC1200" s="3"/>
      <c r="BD1200" s="3"/>
    </row>
    <row r="1201" spans="1:56" x14ac:dyDescent="0.25">
      <c r="A1201" s="62" t="s">
        <v>946</v>
      </c>
      <c r="B1201" s="63"/>
      <c r="C1201" s="63"/>
      <c r="D1201" s="64"/>
      <c r="E1201" s="66"/>
      <c r="F1201" s="109" t="s">
        <v>10066</v>
      </c>
      <c r="G1201" s="63"/>
      <c r="H1201" s="67"/>
      <c r="I1201" s="68"/>
      <c r="J1201" s="68"/>
      <c r="K1201" s="67" t="s">
        <v>13478</v>
      </c>
      <c r="L1201" s="71"/>
      <c r="M1201" s="72">
        <v>3090.6259765625</v>
      </c>
      <c r="N1201" s="72">
        <v>5872.17724609375</v>
      </c>
      <c r="O1201" s="73"/>
      <c r="P1201" s="74"/>
      <c r="Q1201" s="74"/>
      <c r="R1201" s="98"/>
      <c r="S1201" s="48">
        <v>0</v>
      </c>
      <c r="T1201" s="48">
        <v>4</v>
      </c>
      <c r="U1201" s="98"/>
      <c r="V1201" s="50"/>
      <c r="W1201" s="50"/>
      <c r="X1201" s="50"/>
      <c r="Y1201" s="50"/>
      <c r="Z1201" s="49"/>
      <c r="AA1201" s="69">
        <v>1201</v>
      </c>
      <c r="AB12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01" s="70"/>
      <c r="AD1201" s="86">
        <v>51</v>
      </c>
      <c r="AE1201" s="86">
        <v>421</v>
      </c>
      <c r="AF1201" s="86">
        <v>1041</v>
      </c>
      <c r="AG1201" s="86">
        <v>915</v>
      </c>
      <c r="AH1201" s="86"/>
      <c r="AI1201" s="86"/>
      <c r="AJ1201" s="86" t="s">
        <v>8211</v>
      </c>
      <c r="AK1201" s="86"/>
      <c r="AL1201" s="86"/>
      <c r="AM1201" s="89">
        <v>43209.369699074072</v>
      </c>
      <c r="AN1201" s="86" t="s">
        <v>10559</v>
      </c>
      <c r="AO1201" s="93" t="s">
        <v>11758</v>
      </c>
      <c r="AP1201" s="86" t="s">
        <v>66</v>
      </c>
      <c r="AQ1201" s="48">
        <v>0</v>
      </c>
      <c r="AR1201" s="49">
        <v>0</v>
      </c>
      <c r="AS1201" s="48">
        <v>0</v>
      </c>
      <c r="AT1201" s="49">
        <v>0</v>
      </c>
      <c r="AU1201" s="48">
        <v>0</v>
      </c>
      <c r="AV1201" s="49">
        <v>0</v>
      </c>
      <c r="AW1201" s="48">
        <v>29</v>
      </c>
      <c r="AX1201" s="49">
        <v>100</v>
      </c>
      <c r="AY1201" s="48">
        <v>29</v>
      </c>
      <c r="AZ1201" s="2"/>
      <c r="BA1201" s="3"/>
      <c r="BB1201" s="3"/>
      <c r="BC1201" s="3"/>
      <c r="BD1201" s="3"/>
    </row>
    <row r="1202" spans="1:56" x14ac:dyDescent="0.25">
      <c r="A1202" s="62" t="s">
        <v>1771</v>
      </c>
      <c r="B1202" s="63"/>
      <c r="C1202" s="63"/>
      <c r="D1202" s="64"/>
      <c r="E1202" s="66"/>
      <c r="F1202" s="109" t="s">
        <v>10067</v>
      </c>
      <c r="G1202" s="63"/>
      <c r="H1202" s="67"/>
      <c r="I1202" s="68"/>
      <c r="J1202" s="68"/>
      <c r="K1202" s="67" t="s">
        <v>13479</v>
      </c>
      <c r="L1202" s="71"/>
      <c r="M1202" s="72">
        <v>2709.097900390625</v>
      </c>
      <c r="N1202" s="72">
        <v>7094.65380859375</v>
      </c>
      <c r="O1202" s="73"/>
      <c r="P1202" s="74"/>
      <c r="Q1202" s="74"/>
      <c r="R1202" s="98"/>
      <c r="S1202" s="48">
        <v>2</v>
      </c>
      <c r="T1202" s="48">
        <v>0</v>
      </c>
      <c r="U1202" s="98"/>
      <c r="V1202" s="50"/>
      <c r="W1202" s="50"/>
      <c r="X1202" s="50"/>
      <c r="Y1202" s="50"/>
      <c r="Z1202" s="49"/>
      <c r="AA1202" s="69">
        <v>1202</v>
      </c>
      <c r="AB12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02" s="70"/>
      <c r="AD1202" s="86">
        <v>999</v>
      </c>
      <c r="AE1202" s="86">
        <v>738</v>
      </c>
      <c r="AF1202" s="86">
        <v>517</v>
      </c>
      <c r="AG1202" s="86">
        <v>0</v>
      </c>
      <c r="AH1202" s="86"/>
      <c r="AI1202" s="86" t="s">
        <v>7823</v>
      </c>
      <c r="AJ1202" s="86" t="s">
        <v>8566</v>
      </c>
      <c r="AK1202" s="86"/>
      <c r="AL1202" s="86"/>
      <c r="AM1202" s="89">
        <v>39206.487500000003</v>
      </c>
      <c r="AN1202" s="86" t="s">
        <v>10559</v>
      </c>
      <c r="AO1202" s="93" t="s">
        <v>11759</v>
      </c>
      <c r="AP1202" s="86" t="s">
        <v>65</v>
      </c>
      <c r="AQ1202" s="48"/>
      <c r="AR1202" s="49"/>
      <c r="AS1202" s="48"/>
      <c r="AT1202" s="49"/>
      <c r="AU1202" s="48"/>
      <c r="AV1202" s="49"/>
      <c r="AW1202" s="48"/>
      <c r="AX1202" s="49"/>
      <c r="AY1202" s="48"/>
      <c r="AZ1202" s="2"/>
      <c r="BA1202" s="3"/>
      <c r="BB1202" s="3"/>
      <c r="BC1202" s="3"/>
      <c r="BD1202" s="3"/>
    </row>
    <row r="1203" spans="1:56" x14ac:dyDescent="0.25">
      <c r="A1203" s="62" t="s">
        <v>1772</v>
      </c>
      <c r="B1203" s="63"/>
      <c r="C1203" s="63"/>
      <c r="D1203" s="64"/>
      <c r="E1203" s="66"/>
      <c r="F1203" s="109" t="s">
        <v>10068</v>
      </c>
      <c r="G1203" s="63"/>
      <c r="H1203" s="67"/>
      <c r="I1203" s="68"/>
      <c r="J1203" s="68"/>
      <c r="K1203" s="67" t="s">
        <v>13480</v>
      </c>
      <c r="L1203" s="71"/>
      <c r="M1203" s="72">
        <v>2185.416748046875</v>
      </c>
      <c r="N1203" s="72">
        <v>6089.8056640625</v>
      </c>
      <c r="O1203" s="73"/>
      <c r="P1203" s="74"/>
      <c r="Q1203" s="74"/>
      <c r="R1203" s="98"/>
      <c r="S1203" s="48">
        <v>2</v>
      </c>
      <c r="T1203" s="48">
        <v>0</v>
      </c>
      <c r="U1203" s="98"/>
      <c r="V1203" s="50"/>
      <c r="W1203" s="50"/>
      <c r="X1203" s="50"/>
      <c r="Y1203" s="50"/>
      <c r="Z1203" s="49"/>
      <c r="AA1203" s="69">
        <v>1203</v>
      </c>
      <c r="AB12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03" s="70"/>
      <c r="AD1203" s="86">
        <v>94</v>
      </c>
      <c r="AE1203" s="86">
        <v>10987</v>
      </c>
      <c r="AF1203" s="86">
        <v>2558</v>
      </c>
      <c r="AG1203" s="86">
        <v>14361</v>
      </c>
      <c r="AH1203" s="86"/>
      <c r="AI1203" s="86" t="s">
        <v>7824</v>
      </c>
      <c r="AJ1203" s="86" t="s">
        <v>8318</v>
      </c>
      <c r="AK1203" s="86"/>
      <c r="AL1203" s="86"/>
      <c r="AM1203" s="89">
        <v>43802.614618055559</v>
      </c>
      <c r="AN1203" s="86" t="s">
        <v>10559</v>
      </c>
      <c r="AO1203" s="93" t="s">
        <v>11760</v>
      </c>
      <c r="AP1203" s="86" t="s">
        <v>65</v>
      </c>
      <c r="AQ1203" s="48"/>
      <c r="AR1203" s="49"/>
      <c r="AS1203" s="48"/>
      <c r="AT1203" s="49"/>
      <c r="AU1203" s="48"/>
      <c r="AV1203" s="49"/>
      <c r="AW1203" s="48"/>
      <c r="AX1203" s="49"/>
      <c r="AY1203" s="48"/>
      <c r="AZ1203" s="2"/>
      <c r="BA1203" s="3"/>
      <c r="BB1203" s="3"/>
      <c r="BC1203" s="3"/>
      <c r="BD1203" s="3"/>
    </row>
    <row r="1204" spans="1:56" x14ac:dyDescent="0.25">
      <c r="A1204" s="62" t="s">
        <v>1773</v>
      </c>
      <c r="B1204" s="63"/>
      <c r="C1204" s="63"/>
      <c r="D1204" s="64"/>
      <c r="E1204" s="66"/>
      <c r="F1204" s="109" t="s">
        <v>10069</v>
      </c>
      <c r="G1204" s="63"/>
      <c r="H1204" s="67"/>
      <c r="I1204" s="68"/>
      <c r="J1204" s="68"/>
      <c r="K1204" s="67" t="s">
        <v>13481</v>
      </c>
      <c r="L1204" s="71"/>
      <c r="M1204" s="72">
        <v>2109.466796875</v>
      </c>
      <c r="N1204" s="72">
        <v>5800.84033203125</v>
      </c>
      <c r="O1204" s="73"/>
      <c r="P1204" s="74"/>
      <c r="Q1204" s="74"/>
      <c r="R1204" s="98"/>
      <c r="S1204" s="48">
        <v>2</v>
      </c>
      <c r="T1204" s="48">
        <v>0</v>
      </c>
      <c r="U1204" s="98"/>
      <c r="V1204" s="50"/>
      <c r="W1204" s="50"/>
      <c r="X1204" s="50"/>
      <c r="Y1204" s="50"/>
      <c r="Z1204" s="49"/>
      <c r="AA1204" s="69">
        <v>1204</v>
      </c>
      <c r="AB12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04" s="70"/>
      <c r="AD1204" s="86">
        <v>48</v>
      </c>
      <c r="AE1204" s="86">
        <v>89</v>
      </c>
      <c r="AF1204" s="86">
        <v>2038</v>
      </c>
      <c r="AG1204" s="86">
        <v>3211</v>
      </c>
      <c r="AH1204" s="86"/>
      <c r="AI1204" s="86" t="s">
        <v>7825</v>
      </c>
      <c r="AJ1204" s="86" t="s">
        <v>8211</v>
      </c>
      <c r="AK1204" s="93" t="s">
        <v>8873</v>
      </c>
      <c r="AL1204" s="86"/>
      <c r="AM1204" s="89">
        <v>43875.117662037039</v>
      </c>
      <c r="AN1204" s="86" t="s">
        <v>10559</v>
      </c>
      <c r="AO1204" s="93" t="s">
        <v>11761</v>
      </c>
      <c r="AP1204" s="86" t="s">
        <v>65</v>
      </c>
      <c r="AQ1204" s="48"/>
      <c r="AR1204" s="49"/>
      <c r="AS1204" s="48"/>
      <c r="AT1204" s="49"/>
      <c r="AU1204" s="48"/>
      <c r="AV1204" s="49"/>
      <c r="AW1204" s="48"/>
      <c r="AX1204" s="49"/>
      <c r="AY1204" s="48"/>
      <c r="AZ1204" s="2"/>
      <c r="BA1204" s="3"/>
      <c r="BB1204" s="3"/>
      <c r="BC1204" s="3"/>
      <c r="BD1204" s="3"/>
    </row>
    <row r="1205" spans="1:56" x14ac:dyDescent="0.25">
      <c r="A1205" s="62" t="s">
        <v>947</v>
      </c>
      <c r="B1205" s="63"/>
      <c r="C1205" s="63"/>
      <c r="D1205" s="64"/>
      <c r="E1205" s="66"/>
      <c r="F1205" s="109" t="s">
        <v>10070</v>
      </c>
      <c r="G1205" s="63"/>
      <c r="H1205" s="67"/>
      <c r="I1205" s="68"/>
      <c r="J1205" s="68"/>
      <c r="K1205" s="67" t="s">
        <v>13482</v>
      </c>
      <c r="L1205" s="71"/>
      <c r="M1205" s="72">
        <v>5525.21435546875</v>
      </c>
      <c r="N1205" s="72">
        <v>4922.91357421875</v>
      </c>
      <c r="O1205" s="73"/>
      <c r="P1205" s="74"/>
      <c r="Q1205" s="74"/>
      <c r="R1205" s="98"/>
      <c r="S1205" s="48">
        <v>1</v>
      </c>
      <c r="T1205" s="48">
        <v>1</v>
      </c>
      <c r="U1205" s="98"/>
      <c r="V1205" s="50"/>
      <c r="W1205" s="50"/>
      <c r="X1205" s="50"/>
      <c r="Y1205" s="50"/>
      <c r="Z1205" s="49"/>
      <c r="AA1205" s="69">
        <v>1205</v>
      </c>
      <c r="AB12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05" s="70"/>
      <c r="AD1205" s="86">
        <v>48</v>
      </c>
      <c r="AE1205" s="86">
        <v>45</v>
      </c>
      <c r="AF1205" s="86">
        <v>1980</v>
      </c>
      <c r="AG1205" s="86">
        <v>1409</v>
      </c>
      <c r="AH1205" s="86"/>
      <c r="AI1205" s="86" t="s">
        <v>7826</v>
      </c>
      <c r="AJ1205" s="86" t="s">
        <v>8211</v>
      </c>
      <c r="AK1205" s="86"/>
      <c r="AL1205" s="86"/>
      <c r="AM1205" s="89">
        <v>43512.686828703707</v>
      </c>
      <c r="AN1205" s="86" t="s">
        <v>10559</v>
      </c>
      <c r="AO1205" s="93" t="s">
        <v>11762</v>
      </c>
      <c r="AP1205" s="86" t="s">
        <v>66</v>
      </c>
      <c r="AQ1205" s="48">
        <v>0</v>
      </c>
      <c r="AR1205" s="49">
        <v>0</v>
      </c>
      <c r="AS1205" s="48">
        <v>0</v>
      </c>
      <c r="AT1205" s="49">
        <v>0</v>
      </c>
      <c r="AU1205" s="48">
        <v>0</v>
      </c>
      <c r="AV1205" s="49">
        <v>0</v>
      </c>
      <c r="AW1205" s="48">
        <v>35</v>
      </c>
      <c r="AX1205" s="49">
        <v>100</v>
      </c>
      <c r="AY1205" s="48">
        <v>35</v>
      </c>
      <c r="AZ1205" s="2"/>
      <c r="BA1205" s="3"/>
      <c r="BB1205" s="3"/>
      <c r="BC1205" s="3"/>
      <c r="BD1205" s="3"/>
    </row>
    <row r="1206" spans="1:56" x14ac:dyDescent="0.25">
      <c r="A1206" s="62" t="s">
        <v>948</v>
      </c>
      <c r="B1206" s="63"/>
      <c r="C1206" s="63"/>
      <c r="D1206" s="64"/>
      <c r="E1206" s="66"/>
      <c r="F1206" s="109" t="s">
        <v>10071</v>
      </c>
      <c r="G1206" s="63"/>
      <c r="H1206" s="67"/>
      <c r="I1206" s="68"/>
      <c r="J1206" s="68"/>
      <c r="K1206" s="67" t="s">
        <v>13483</v>
      </c>
      <c r="L1206" s="71"/>
      <c r="M1206" s="72">
        <v>6584.57275390625</v>
      </c>
      <c r="N1206" s="72">
        <v>7222.32421875</v>
      </c>
      <c r="O1206" s="73"/>
      <c r="P1206" s="74"/>
      <c r="Q1206" s="74"/>
      <c r="R1206" s="98"/>
      <c r="S1206" s="48">
        <v>0</v>
      </c>
      <c r="T1206" s="48">
        <v>1</v>
      </c>
      <c r="U1206" s="98"/>
      <c r="V1206" s="50"/>
      <c r="W1206" s="50"/>
      <c r="X1206" s="50"/>
      <c r="Y1206" s="50"/>
      <c r="Z1206" s="49"/>
      <c r="AA1206" s="69">
        <v>1206</v>
      </c>
      <c r="AB12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06" s="70"/>
      <c r="AD1206" s="86">
        <v>383</v>
      </c>
      <c r="AE1206" s="86">
        <v>481</v>
      </c>
      <c r="AF1206" s="86">
        <v>51319</v>
      </c>
      <c r="AG1206" s="86">
        <v>76662</v>
      </c>
      <c r="AH1206" s="86"/>
      <c r="AI1206" s="86" t="s">
        <v>7827</v>
      </c>
      <c r="AJ1206" s="86" t="s">
        <v>8567</v>
      </c>
      <c r="AK1206" s="86"/>
      <c r="AL1206" s="86"/>
      <c r="AM1206" s="89">
        <v>43298.067893518521</v>
      </c>
      <c r="AN1206" s="86" t="s">
        <v>10559</v>
      </c>
      <c r="AO1206" s="93" t="s">
        <v>11763</v>
      </c>
      <c r="AP1206" s="86" t="s">
        <v>66</v>
      </c>
      <c r="AQ1206" s="48">
        <v>0</v>
      </c>
      <c r="AR1206" s="49">
        <v>0</v>
      </c>
      <c r="AS1206" s="48">
        <v>0</v>
      </c>
      <c r="AT1206" s="49">
        <v>0</v>
      </c>
      <c r="AU1206" s="48">
        <v>0</v>
      </c>
      <c r="AV1206" s="49">
        <v>0</v>
      </c>
      <c r="AW1206" s="48">
        <v>26</v>
      </c>
      <c r="AX1206" s="49">
        <v>100</v>
      </c>
      <c r="AY1206" s="48">
        <v>26</v>
      </c>
      <c r="AZ1206" s="2"/>
      <c r="BA1206" s="3"/>
      <c r="BB1206" s="3"/>
      <c r="BC1206" s="3"/>
      <c r="BD1206" s="3"/>
    </row>
    <row r="1207" spans="1:56" x14ac:dyDescent="0.25">
      <c r="A1207" s="62" t="s">
        <v>949</v>
      </c>
      <c r="B1207" s="63"/>
      <c r="C1207" s="63"/>
      <c r="D1207" s="64"/>
      <c r="E1207" s="66"/>
      <c r="F1207" s="109" t="s">
        <v>10072</v>
      </c>
      <c r="G1207" s="63"/>
      <c r="H1207" s="67"/>
      <c r="I1207" s="68"/>
      <c r="J1207" s="68"/>
      <c r="K1207" s="67" t="s">
        <v>13484</v>
      </c>
      <c r="L1207" s="71"/>
      <c r="M1207" s="72">
        <v>4566.974609375</v>
      </c>
      <c r="N1207" s="72">
        <v>7130.96533203125</v>
      </c>
      <c r="O1207" s="73"/>
      <c r="P1207" s="74"/>
      <c r="Q1207" s="74"/>
      <c r="R1207" s="98"/>
      <c r="S1207" s="48">
        <v>0</v>
      </c>
      <c r="T1207" s="48">
        <v>2</v>
      </c>
      <c r="U1207" s="98"/>
      <c r="V1207" s="50"/>
      <c r="W1207" s="50"/>
      <c r="X1207" s="50"/>
      <c r="Y1207" s="50"/>
      <c r="Z1207" s="49"/>
      <c r="AA1207" s="69">
        <v>1207</v>
      </c>
      <c r="AB12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07" s="70"/>
      <c r="AD1207" s="86">
        <v>31</v>
      </c>
      <c r="AE1207" s="86">
        <v>26</v>
      </c>
      <c r="AF1207" s="86">
        <v>538</v>
      </c>
      <c r="AG1207" s="86">
        <v>2274</v>
      </c>
      <c r="AH1207" s="86"/>
      <c r="AI1207" s="86" t="s">
        <v>7828</v>
      </c>
      <c r="AJ1207" s="86"/>
      <c r="AK1207" s="86"/>
      <c r="AL1207" s="86"/>
      <c r="AM1207" s="89">
        <v>44005.385277777779</v>
      </c>
      <c r="AN1207" s="86" t="s">
        <v>10559</v>
      </c>
      <c r="AO1207" s="93" t="s">
        <v>11764</v>
      </c>
      <c r="AP1207" s="86" t="s">
        <v>66</v>
      </c>
      <c r="AQ1207" s="48">
        <v>0</v>
      </c>
      <c r="AR1207" s="49">
        <v>0</v>
      </c>
      <c r="AS1207" s="48">
        <v>0</v>
      </c>
      <c r="AT1207" s="49">
        <v>0</v>
      </c>
      <c r="AU1207" s="48">
        <v>0</v>
      </c>
      <c r="AV1207" s="49">
        <v>0</v>
      </c>
      <c r="AW1207" s="48">
        <v>42</v>
      </c>
      <c r="AX1207" s="49">
        <v>100</v>
      </c>
      <c r="AY1207" s="48">
        <v>42</v>
      </c>
      <c r="AZ1207" s="2"/>
      <c r="BA1207" s="3"/>
      <c r="BB1207" s="3"/>
      <c r="BC1207" s="3"/>
      <c r="BD1207" s="3"/>
    </row>
    <row r="1208" spans="1:56" x14ac:dyDescent="0.25">
      <c r="A1208" s="62" t="s">
        <v>950</v>
      </c>
      <c r="B1208" s="63"/>
      <c r="C1208" s="63"/>
      <c r="D1208" s="64"/>
      <c r="E1208" s="66"/>
      <c r="F1208" s="109" t="s">
        <v>10073</v>
      </c>
      <c r="G1208" s="63"/>
      <c r="H1208" s="67"/>
      <c r="I1208" s="68"/>
      <c r="J1208" s="68"/>
      <c r="K1208" s="67" t="s">
        <v>13485</v>
      </c>
      <c r="L1208" s="71"/>
      <c r="M1208" s="72">
        <v>3840.31201171875</v>
      </c>
      <c r="N1208" s="72">
        <v>1863.6834716796875</v>
      </c>
      <c r="O1208" s="73"/>
      <c r="P1208" s="74"/>
      <c r="Q1208" s="74"/>
      <c r="R1208" s="98"/>
      <c r="S1208" s="48">
        <v>0</v>
      </c>
      <c r="T1208" s="48">
        <v>1</v>
      </c>
      <c r="U1208" s="98"/>
      <c r="V1208" s="50"/>
      <c r="W1208" s="50"/>
      <c r="X1208" s="50"/>
      <c r="Y1208" s="50"/>
      <c r="Z1208" s="49"/>
      <c r="AA1208" s="69">
        <v>1208</v>
      </c>
      <c r="AB12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08" s="70"/>
      <c r="AD1208" s="86">
        <v>756</v>
      </c>
      <c r="AE1208" s="86">
        <v>321</v>
      </c>
      <c r="AF1208" s="86">
        <v>17558</v>
      </c>
      <c r="AG1208" s="86">
        <v>16436</v>
      </c>
      <c r="AH1208" s="86"/>
      <c r="AI1208" s="86"/>
      <c r="AJ1208" s="86" t="s">
        <v>8287</v>
      </c>
      <c r="AK1208" s="86"/>
      <c r="AL1208" s="86"/>
      <c r="AM1208" s="89">
        <v>43977.548819444448</v>
      </c>
      <c r="AN1208" s="86" t="s">
        <v>10559</v>
      </c>
      <c r="AO1208" s="93" t="s">
        <v>11765</v>
      </c>
      <c r="AP1208" s="86" t="s">
        <v>66</v>
      </c>
      <c r="AQ1208" s="48">
        <v>0</v>
      </c>
      <c r="AR1208" s="49">
        <v>0</v>
      </c>
      <c r="AS1208" s="48">
        <v>0</v>
      </c>
      <c r="AT1208" s="49">
        <v>0</v>
      </c>
      <c r="AU1208" s="48">
        <v>0</v>
      </c>
      <c r="AV1208" s="49">
        <v>0</v>
      </c>
      <c r="AW1208" s="48">
        <v>43</v>
      </c>
      <c r="AX1208" s="49">
        <v>100</v>
      </c>
      <c r="AY1208" s="48">
        <v>43</v>
      </c>
      <c r="AZ1208" s="2"/>
      <c r="BA1208" s="3"/>
      <c r="BB1208" s="3"/>
      <c r="BC1208" s="3"/>
      <c r="BD1208" s="3"/>
    </row>
    <row r="1209" spans="1:56" x14ac:dyDescent="0.25">
      <c r="A1209" s="62" t="s">
        <v>951</v>
      </c>
      <c r="B1209" s="63"/>
      <c r="C1209" s="63"/>
      <c r="D1209" s="64"/>
      <c r="E1209" s="66"/>
      <c r="F1209" s="109" t="s">
        <v>10074</v>
      </c>
      <c r="G1209" s="63"/>
      <c r="H1209" s="67"/>
      <c r="I1209" s="68"/>
      <c r="J1209" s="68"/>
      <c r="K1209" s="67" t="s">
        <v>13486</v>
      </c>
      <c r="L1209" s="71"/>
      <c r="M1209" s="72">
        <v>5481.32763671875</v>
      </c>
      <c r="N1209" s="72">
        <v>4913.3173828125</v>
      </c>
      <c r="O1209" s="73"/>
      <c r="P1209" s="74"/>
      <c r="Q1209" s="74"/>
      <c r="R1209" s="98"/>
      <c r="S1209" s="48">
        <v>0</v>
      </c>
      <c r="T1209" s="48">
        <v>1</v>
      </c>
      <c r="U1209" s="98"/>
      <c r="V1209" s="50"/>
      <c r="W1209" s="50"/>
      <c r="X1209" s="50"/>
      <c r="Y1209" s="50"/>
      <c r="Z1209" s="49"/>
      <c r="AA1209" s="69">
        <v>1209</v>
      </c>
      <c r="AB12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09" s="70"/>
      <c r="AD1209" s="86">
        <v>883</v>
      </c>
      <c r="AE1209" s="86">
        <v>326</v>
      </c>
      <c r="AF1209" s="86">
        <v>5476</v>
      </c>
      <c r="AG1209" s="86">
        <v>23723</v>
      </c>
      <c r="AH1209" s="86"/>
      <c r="AI1209" s="86"/>
      <c r="AJ1209" s="86"/>
      <c r="AK1209" s="86"/>
      <c r="AL1209" s="86"/>
      <c r="AM1209" s="89">
        <v>43757.560023148151</v>
      </c>
      <c r="AN1209" s="86" t="s">
        <v>10559</v>
      </c>
      <c r="AO1209" s="93" t="s">
        <v>11766</v>
      </c>
      <c r="AP1209" s="86" t="s">
        <v>66</v>
      </c>
      <c r="AQ1209" s="48">
        <v>0</v>
      </c>
      <c r="AR1209" s="49">
        <v>0</v>
      </c>
      <c r="AS1209" s="48">
        <v>0</v>
      </c>
      <c r="AT1209" s="49">
        <v>0</v>
      </c>
      <c r="AU1209" s="48">
        <v>0</v>
      </c>
      <c r="AV1209" s="49">
        <v>0</v>
      </c>
      <c r="AW1209" s="48">
        <v>48</v>
      </c>
      <c r="AX1209" s="49">
        <v>100</v>
      </c>
      <c r="AY1209" s="48">
        <v>48</v>
      </c>
      <c r="AZ1209" s="2"/>
      <c r="BA1209" s="3"/>
      <c r="BB1209" s="3"/>
      <c r="BC1209" s="3"/>
      <c r="BD1209" s="3"/>
    </row>
    <row r="1210" spans="1:56" x14ac:dyDescent="0.25">
      <c r="A1210" s="62" t="s">
        <v>952</v>
      </c>
      <c r="B1210" s="63"/>
      <c r="C1210" s="63"/>
      <c r="D1210" s="64"/>
      <c r="E1210" s="66"/>
      <c r="F1210" s="109" t="s">
        <v>10075</v>
      </c>
      <c r="G1210" s="63"/>
      <c r="H1210" s="67"/>
      <c r="I1210" s="68"/>
      <c r="J1210" s="68"/>
      <c r="K1210" s="67" t="s">
        <v>13487</v>
      </c>
      <c r="L1210" s="71"/>
      <c r="M1210" s="72">
        <v>5909.1337890625</v>
      </c>
      <c r="N1210" s="72">
        <v>5457.05126953125</v>
      </c>
      <c r="O1210" s="73"/>
      <c r="P1210" s="74"/>
      <c r="Q1210" s="74"/>
      <c r="R1210" s="98"/>
      <c r="S1210" s="48">
        <v>0</v>
      </c>
      <c r="T1210" s="48">
        <v>1</v>
      </c>
      <c r="U1210" s="98"/>
      <c r="V1210" s="50"/>
      <c r="W1210" s="50"/>
      <c r="X1210" s="50"/>
      <c r="Y1210" s="50"/>
      <c r="Z1210" s="49"/>
      <c r="AA1210" s="69">
        <v>1210</v>
      </c>
      <c r="AB12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10" s="70"/>
      <c r="AD1210" s="86">
        <v>319</v>
      </c>
      <c r="AE1210" s="86">
        <v>63</v>
      </c>
      <c r="AF1210" s="86">
        <v>2686</v>
      </c>
      <c r="AG1210" s="86">
        <v>734</v>
      </c>
      <c r="AH1210" s="86"/>
      <c r="AI1210" s="86" t="s">
        <v>7829</v>
      </c>
      <c r="AJ1210" s="86" t="s">
        <v>8568</v>
      </c>
      <c r="AK1210" s="86"/>
      <c r="AL1210" s="86"/>
      <c r="AM1210" s="89">
        <v>43116.579444444447</v>
      </c>
      <c r="AN1210" s="86" t="s">
        <v>10559</v>
      </c>
      <c r="AO1210" s="93" t="s">
        <v>11767</v>
      </c>
      <c r="AP1210" s="86" t="s">
        <v>66</v>
      </c>
      <c r="AQ1210" s="48">
        <v>0</v>
      </c>
      <c r="AR1210" s="49">
        <v>0</v>
      </c>
      <c r="AS1210" s="48">
        <v>0</v>
      </c>
      <c r="AT1210" s="49">
        <v>0</v>
      </c>
      <c r="AU1210" s="48">
        <v>0</v>
      </c>
      <c r="AV1210" s="49">
        <v>0</v>
      </c>
      <c r="AW1210" s="48">
        <v>70</v>
      </c>
      <c r="AX1210" s="49">
        <v>100</v>
      </c>
      <c r="AY1210" s="48">
        <v>70</v>
      </c>
      <c r="AZ1210" s="2"/>
      <c r="BA1210" s="3"/>
      <c r="BB1210" s="3"/>
      <c r="BC1210" s="3"/>
      <c r="BD1210" s="3"/>
    </row>
    <row r="1211" spans="1:56" x14ac:dyDescent="0.25">
      <c r="A1211" s="62" t="s">
        <v>953</v>
      </c>
      <c r="B1211" s="63"/>
      <c r="C1211" s="63"/>
      <c r="D1211" s="64"/>
      <c r="E1211" s="66"/>
      <c r="F1211" s="109" t="s">
        <v>10076</v>
      </c>
      <c r="G1211" s="63"/>
      <c r="H1211" s="67"/>
      <c r="I1211" s="68"/>
      <c r="J1211" s="68"/>
      <c r="K1211" s="67" t="s">
        <v>13488</v>
      </c>
      <c r="L1211" s="71"/>
      <c r="M1211" s="72">
        <v>5193.1083984375</v>
      </c>
      <c r="N1211" s="72">
        <v>5646.3037109375</v>
      </c>
      <c r="O1211" s="73"/>
      <c r="P1211" s="74"/>
      <c r="Q1211" s="74"/>
      <c r="R1211" s="98"/>
      <c r="S1211" s="48">
        <v>0</v>
      </c>
      <c r="T1211" s="48">
        <v>2</v>
      </c>
      <c r="U1211" s="98"/>
      <c r="V1211" s="50"/>
      <c r="W1211" s="50"/>
      <c r="X1211" s="50"/>
      <c r="Y1211" s="50"/>
      <c r="Z1211" s="49"/>
      <c r="AA1211" s="69">
        <v>1211</v>
      </c>
      <c r="AB12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11" s="70"/>
      <c r="AD1211" s="86">
        <v>887</v>
      </c>
      <c r="AE1211" s="86">
        <v>767</v>
      </c>
      <c r="AF1211" s="86">
        <v>3073</v>
      </c>
      <c r="AG1211" s="86">
        <v>5102</v>
      </c>
      <c r="AH1211" s="86"/>
      <c r="AI1211" s="86"/>
      <c r="AJ1211" s="86"/>
      <c r="AK1211" s="86"/>
      <c r="AL1211" s="86"/>
      <c r="AM1211" s="89">
        <v>43972.571851851855</v>
      </c>
      <c r="AN1211" s="86" t="s">
        <v>10559</v>
      </c>
      <c r="AO1211" s="93" t="s">
        <v>11768</v>
      </c>
      <c r="AP1211" s="86" t="s">
        <v>66</v>
      </c>
      <c r="AQ1211" s="48">
        <v>0</v>
      </c>
      <c r="AR1211" s="49">
        <v>0</v>
      </c>
      <c r="AS1211" s="48">
        <v>0</v>
      </c>
      <c r="AT1211" s="49">
        <v>0</v>
      </c>
      <c r="AU1211" s="48">
        <v>0</v>
      </c>
      <c r="AV1211" s="49">
        <v>0</v>
      </c>
      <c r="AW1211" s="48">
        <v>86</v>
      </c>
      <c r="AX1211" s="49">
        <v>100</v>
      </c>
      <c r="AY1211" s="48">
        <v>86</v>
      </c>
      <c r="AZ1211" s="2"/>
      <c r="BA1211" s="3"/>
      <c r="BB1211" s="3"/>
      <c r="BC1211" s="3"/>
      <c r="BD1211" s="3"/>
    </row>
    <row r="1212" spans="1:56" x14ac:dyDescent="0.25">
      <c r="A1212" s="62" t="s">
        <v>954</v>
      </c>
      <c r="B1212" s="63"/>
      <c r="C1212" s="63"/>
      <c r="D1212" s="64"/>
      <c r="E1212" s="66"/>
      <c r="F1212" s="109" t="s">
        <v>10077</v>
      </c>
      <c r="G1212" s="63"/>
      <c r="H1212" s="67"/>
      <c r="I1212" s="68"/>
      <c r="J1212" s="68"/>
      <c r="K1212" s="67" t="s">
        <v>13489</v>
      </c>
      <c r="L1212" s="71"/>
      <c r="M1212" s="72">
        <v>5584.35595703125</v>
      </c>
      <c r="N1212" s="72">
        <v>5010.67529296875</v>
      </c>
      <c r="O1212" s="73"/>
      <c r="P1212" s="74"/>
      <c r="Q1212" s="74"/>
      <c r="R1212" s="98"/>
      <c r="S1212" s="48">
        <v>0</v>
      </c>
      <c r="T1212" s="48">
        <v>1</v>
      </c>
      <c r="U1212" s="98"/>
      <c r="V1212" s="50"/>
      <c r="W1212" s="50"/>
      <c r="X1212" s="50"/>
      <c r="Y1212" s="50"/>
      <c r="Z1212" s="49"/>
      <c r="AA1212" s="69">
        <v>1212</v>
      </c>
      <c r="AB12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12" s="70"/>
      <c r="AD1212" s="86">
        <v>182</v>
      </c>
      <c r="AE1212" s="86">
        <v>50</v>
      </c>
      <c r="AF1212" s="86">
        <v>2295</v>
      </c>
      <c r="AG1212" s="86">
        <v>1448</v>
      </c>
      <c r="AH1212" s="86"/>
      <c r="AI1212" s="86" t="s">
        <v>7830</v>
      </c>
      <c r="AJ1212" s="86"/>
      <c r="AK1212" s="86"/>
      <c r="AL1212" s="86"/>
      <c r="AM1212" s="89">
        <v>42981.156388888892</v>
      </c>
      <c r="AN1212" s="86" t="s">
        <v>10559</v>
      </c>
      <c r="AO1212" s="93" t="s">
        <v>11769</v>
      </c>
      <c r="AP1212" s="86" t="s">
        <v>66</v>
      </c>
      <c r="AQ1212" s="48">
        <v>0</v>
      </c>
      <c r="AR1212" s="49">
        <v>0</v>
      </c>
      <c r="AS1212" s="48">
        <v>0</v>
      </c>
      <c r="AT1212" s="49">
        <v>0</v>
      </c>
      <c r="AU1212" s="48">
        <v>0</v>
      </c>
      <c r="AV1212" s="49">
        <v>0</v>
      </c>
      <c r="AW1212" s="48">
        <v>14</v>
      </c>
      <c r="AX1212" s="49">
        <v>100</v>
      </c>
      <c r="AY1212" s="48">
        <v>14</v>
      </c>
      <c r="AZ1212" s="2"/>
      <c r="BA1212" s="3"/>
      <c r="BB1212" s="3"/>
      <c r="BC1212" s="3"/>
      <c r="BD1212" s="3"/>
    </row>
    <row r="1213" spans="1:56" x14ac:dyDescent="0.25">
      <c r="A1213" s="62" t="s">
        <v>1774</v>
      </c>
      <c r="B1213" s="63"/>
      <c r="C1213" s="63"/>
      <c r="D1213" s="64"/>
      <c r="E1213" s="66"/>
      <c r="F1213" s="109" t="s">
        <v>10078</v>
      </c>
      <c r="G1213" s="63"/>
      <c r="H1213" s="67"/>
      <c r="I1213" s="68"/>
      <c r="J1213" s="68"/>
      <c r="K1213" s="67" t="s">
        <v>13490</v>
      </c>
      <c r="L1213" s="71"/>
      <c r="M1213" s="72">
        <v>5536.501953125</v>
      </c>
      <c r="N1213" s="72">
        <v>4983.927734375</v>
      </c>
      <c r="O1213" s="73"/>
      <c r="P1213" s="74"/>
      <c r="Q1213" s="74"/>
      <c r="R1213" s="98"/>
      <c r="S1213" s="48">
        <v>1</v>
      </c>
      <c r="T1213" s="48">
        <v>0</v>
      </c>
      <c r="U1213" s="98"/>
      <c r="V1213" s="50"/>
      <c r="W1213" s="50"/>
      <c r="X1213" s="50"/>
      <c r="Y1213" s="50"/>
      <c r="Z1213" s="49"/>
      <c r="AA1213" s="69">
        <v>1213</v>
      </c>
      <c r="AB12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13" s="70"/>
      <c r="AD1213" s="86">
        <v>2013</v>
      </c>
      <c r="AE1213" s="86">
        <v>1974</v>
      </c>
      <c r="AF1213" s="86">
        <v>6189</v>
      </c>
      <c r="AG1213" s="86">
        <v>4699</v>
      </c>
      <c r="AH1213" s="86"/>
      <c r="AI1213" s="86" t="s">
        <v>7831</v>
      </c>
      <c r="AJ1213" s="86" t="s">
        <v>8569</v>
      </c>
      <c r="AK1213" s="86"/>
      <c r="AL1213" s="86"/>
      <c r="AM1213" s="89">
        <v>44019.774375000001</v>
      </c>
      <c r="AN1213" s="86" t="s">
        <v>10559</v>
      </c>
      <c r="AO1213" s="93" t="s">
        <v>11770</v>
      </c>
      <c r="AP1213" s="86" t="s">
        <v>65</v>
      </c>
      <c r="AQ1213" s="48"/>
      <c r="AR1213" s="49"/>
      <c r="AS1213" s="48"/>
      <c r="AT1213" s="49"/>
      <c r="AU1213" s="48"/>
      <c r="AV1213" s="49"/>
      <c r="AW1213" s="48"/>
      <c r="AX1213" s="49"/>
      <c r="AY1213" s="48"/>
      <c r="AZ1213" s="2"/>
      <c r="BA1213" s="3"/>
      <c r="BB1213" s="3"/>
      <c r="BC1213" s="3"/>
      <c r="BD1213" s="3"/>
    </row>
    <row r="1214" spans="1:56" x14ac:dyDescent="0.25">
      <c r="A1214" s="62" t="s">
        <v>955</v>
      </c>
      <c r="B1214" s="63"/>
      <c r="C1214" s="63"/>
      <c r="D1214" s="64"/>
      <c r="E1214" s="66"/>
      <c r="F1214" s="109" t="s">
        <v>10079</v>
      </c>
      <c r="G1214" s="63"/>
      <c r="H1214" s="67"/>
      <c r="I1214" s="68"/>
      <c r="J1214" s="68"/>
      <c r="K1214" s="67" t="s">
        <v>13491</v>
      </c>
      <c r="L1214" s="71"/>
      <c r="M1214" s="72">
        <v>5748.9384765625</v>
      </c>
      <c r="N1214" s="72">
        <v>4432.25537109375</v>
      </c>
      <c r="O1214" s="73"/>
      <c r="P1214" s="74"/>
      <c r="Q1214" s="74"/>
      <c r="R1214" s="98"/>
      <c r="S1214" s="48">
        <v>0</v>
      </c>
      <c r="T1214" s="48">
        <v>1</v>
      </c>
      <c r="U1214" s="98"/>
      <c r="V1214" s="50"/>
      <c r="W1214" s="50"/>
      <c r="X1214" s="50"/>
      <c r="Y1214" s="50"/>
      <c r="Z1214" s="49"/>
      <c r="AA1214" s="69">
        <v>1214</v>
      </c>
      <c r="AB12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14" s="70"/>
      <c r="AD1214" s="86">
        <v>687</v>
      </c>
      <c r="AE1214" s="86">
        <v>1542</v>
      </c>
      <c r="AF1214" s="86">
        <v>22376</v>
      </c>
      <c r="AG1214" s="86">
        <v>97684</v>
      </c>
      <c r="AH1214" s="86"/>
      <c r="AI1214" s="86" t="s">
        <v>7832</v>
      </c>
      <c r="AJ1214" s="86" t="s">
        <v>8570</v>
      </c>
      <c r="AK1214" s="93" t="s">
        <v>8874</v>
      </c>
      <c r="AL1214" s="86"/>
      <c r="AM1214" s="89">
        <v>42185.371550925927</v>
      </c>
      <c r="AN1214" s="86" t="s">
        <v>10559</v>
      </c>
      <c r="AO1214" s="93" t="s">
        <v>11771</v>
      </c>
      <c r="AP1214" s="86" t="s">
        <v>66</v>
      </c>
      <c r="AQ1214" s="48">
        <v>0</v>
      </c>
      <c r="AR1214" s="49">
        <v>0</v>
      </c>
      <c r="AS1214" s="48">
        <v>0</v>
      </c>
      <c r="AT1214" s="49">
        <v>0</v>
      </c>
      <c r="AU1214" s="48">
        <v>0</v>
      </c>
      <c r="AV1214" s="49">
        <v>0</v>
      </c>
      <c r="AW1214" s="48">
        <v>44</v>
      </c>
      <c r="AX1214" s="49">
        <v>100</v>
      </c>
      <c r="AY1214" s="48">
        <v>44</v>
      </c>
      <c r="AZ1214" s="2"/>
      <c r="BA1214" s="3"/>
      <c r="BB1214" s="3"/>
      <c r="BC1214" s="3"/>
      <c r="BD1214" s="3"/>
    </row>
    <row r="1215" spans="1:56" x14ac:dyDescent="0.25">
      <c r="A1215" s="62" t="s">
        <v>956</v>
      </c>
      <c r="B1215" s="63"/>
      <c r="C1215" s="63"/>
      <c r="D1215" s="64"/>
      <c r="E1215" s="66"/>
      <c r="F1215" s="109" t="s">
        <v>10080</v>
      </c>
      <c r="G1215" s="63"/>
      <c r="H1215" s="67"/>
      <c r="I1215" s="68"/>
      <c r="J1215" s="68"/>
      <c r="K1215" s="67" t="s">
        <v>13492</v>
      </c>
      <c r="L1215" s="71"/>
      <c r="M1215" s="72">
        <v>7620.43603515625</v>
      </c>
      <c r="N1215" s="72">
        <v>9513.93359375</v>
      </c>
      <c r="O1215" s="73"/>
      <c r="P1215" s="74"/>
      <c r="Q1215" s="74"/>
      <c r="R1215" s="98"/>
      <c r="S1215" s="48">
        <v>0</v>
      </c>
      <c r="T1215" s="48">
        <v>1</v>
      </c>
      <c r="U1215" s="98"/>
      <c r="V1215" s="50"/>
      <c r="W1215" s="50"/>
      <c r="X1215" s="50"/>
      <c r="Y1215" s="50"/>
      <c r="Z1215" s="49"/>
      <c r="AA1215" s="69">
        <v>1215</v>
      </c>
      <c r="AB12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15" s="70"/>
      <c r="AD1215" s="86">
        <v>1225</v>
      </c>
      <c r="AE1215" s="86">
        <v>3928</v>
      </c>
      <c r="AF1215" s="86">
        <v>5837</v>
      </c>
      <c r="AG1215" s="86">
        <v>10970</v>
      </c>
      <c r="AH1215" s="86"/>
      <c r="AI1215" s="86" t="s">
        <v>7833</v>
      </c>
      <c r="AJ1215" s="86" t="s">
        <v>8204</v>
      </c>
      <c r="AK1215" s="86"/>
      <c r="AL1215" s="86"/>
      <c r="AM1215" s="89">
        <v>43307.430567129632</v>
      </c>
      <c r="AN1215" s="86" t="s">
        <v>10559</v>
      </c>
      <c r="AO1215" s="93" t="s">
        <v>11772</v>
      </c>
      <c r="AP1215" s="86" t="s">
        <v>66</v>
      </c>
      <c r="AQ1215" s="48">
        <v>0</v>
      </c>
      <c r="AR1215" s="49">
        <v>0</v>
      </c>
      <c r="AS1215" s="48">
        <v>0</v>
      </c>
      <c r="AT1215" s="49">
        <v>0</v>
      </c>
      <c r="AU1215" s="48">
        <v>0</v>
      </c>
      <c r="AV1215" s="49">
        <v>0</v>
      </c>
      <c r="AW1215" s="48">
        <v>15</v>
      </c>
      <c r="AX1215" s="49">
        <v>100</v>
      </c>
      <c r="AY1215" s="48">
        <v>15</v>
      </c>
      <c r="AZ1215" s="2"/>
      <c r="BA1215" s="3"/>
      <c r="BB1215" s="3"/>
      <c r="BC1215" s="3"/>
      <c r="BD1215" s="3"/>
    </row>
    <row r="1216" spans="1:56" x14ac:dyDescent="0.25">
      <c r="A1216" s="62" t="s">
        <v>957</v>
      </c>
      <c r="B1216" s="63"/>
      <c r="C1216" s="63"/>
      <c r="D1216" s="64"/>
      <c r="E1216" s="66"/>
      <c r="F1216" s="109" t="s">
        <v>10081</v>
      </c>
      <c r="G1216" s="63"/>
      <c r="H1216" s="67"/>
      <c r="I1216" s="68"/>
      <c r="J1216" s="68"/>
      <c r="K1216" s="67" t="s">
        <v>13493</v>
      </c>
      <c r="L1216" s="71"/>
      <c r="M1216" s="72">
        <v>6088.9560546875</v>
      </c>
      <c r="N1216" s="72">
        <v>7484.82373046875</v>
      </c>
      <c r="O1216" s="73"/>
      <c r="P1216" s="74"/>
      <c r="Q1216" s="74"/>
      <c r="R1216" s="98"/>
      <c r="S1216" s="48">
        <v>0</v>
      </c>
      <c r="T1216" s="48">
        <v>1</v>
      </c>
      <c r="U1216" s="98"/>
      <c r="V1216" s="50"/>
      <c r="W1216" s="50"/>
      <c r="X1216" s="50"/>
      <c r="Y1216" s="50"/>
      <c r="Z1216" s="49"/>
      <c r="AA1216" s="69">
        <v>1216</v>
      </c>
      <c r="AB12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16" s="70"/>
      <c r="AD1216" s="86">
        <v>465</v>
      </c>
      <c r="AE1216" s="86">
        <v>522</v>
      </c>
      <c r="AF1216" s="86">
        <v>53525</v>
      </c>
      <c r="AG1216" s="86">
        <v>75411</v>
      </c>
      <c r="AH1216" s="86"/>
      <c r="AI1216" s="86"/>
      <c r="AJ1216" s="86"/>
      <c r="AK1216" s="86"/>
      <c r="AL1216" s="86"/>
      <c r="AM1216" s="89">
        <v>43578.288101851853</v>
      </c>
      <c r="AN1216" s="86" t="s">
        <v>10559</v>
      </c>
      <c r="AO1216" s="93" t="s">
        <v>11773</v>
      </c>
      <c r="AP1216" s="86" t="s">
        <v>66</v>
      </c>
      <c r="AQ1216" s="48">
        <v>0</v>
      </c>
      <c r="AR1216" s="49">
        <v>0</v>
      </c>
      <c r="AS1216" s="48">
        <v>0</v>
      </c>
      <c r="AT1216" s="49">
        <v>0</v>
      </c>
      <c r="AU1216" s="48">
        <v>0</v>
      </c>
      <c r="AV1216" s="49">
        <v>0</v>
      </c>
      <c r="AW1216" s="48">
        <v>42</v>
      </c>
      <c r="AX1216" s="49">
        <v>100</v>
      </c>
      <c r="AY1216" s="48">
        <v>42</v>
      </c>
      <c r="AZ1216" s="2"/>
      <c r="BA1216" s="3"/>
      <c r="BB1216" s="3"/>
      <c r="BC1216" s="3"/>
      <c r="BD1216" s="3"/>
    </row>
    <row r="1217" spans="1:56" x14ac:dyDescent="0.25">
      <c r="A1217" s="62" t="s">
        <v>958</v>
      </c>
      <c r="B1217" s="63"/>
      <c r="C1217" s="63"/>
      <c r="D1217" s="64"/>
      <c r="E1217" s="66"/>
      <c r="F1217" s="109" t="s">
        <v>10082</v>
      </c>
      <c r="G1217" s="63"/>
      <c r="H1217" s="67"/>
      <c r="I1217" s="68"/>
      <c r="J1217" s="68"/>
      <c r="K1217" s="67" t="s">
        <v>13494</v>
      </c>
      <c r="L1217" s="71"/>
      <c r="M1217" s="72">
        <v>4930.01220703125</v>
      </c>
      <c r="N1217" s="72">
        <v>5146.06689453125</v>
      </c>
      <c r="O1217" s="73"/>
      <c r="P1217" s="74"/>
      <c r="Q1217" s="74"/>
      <c r="R1217" s="98"/>
      <c r="S1217" s="48">
        <v>0</v>
      </c>
      <c r="T1217" s="48">
        <v>1</v>
      </c>
      <c r="U1217" s="98"/>
      <c r="V1217" s="50"/>
      <c r="W1217" s="50"/>
      <c r="X1217" s="50"/>
      <c r="Y1217" s="50"/>
      <c r="Z1217" s="49"/>
      <c r="AA1217" s="69">
        <v>1217</v>
      </c>
      <c r="AB12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17" s="70"/>
      <c r="AD1217" s="86">
        <v>392</v>
      </c>
      <c r="AE1217" s="86">
        <v>130</v>
      </c>
      <c r="AF1217" s="86">
        <v>2008</v>
      </c>
      <c r="AG1217" s="86">
        <v>18912</v>
      </c>
      <c r="AH1217" s="86"/>
      <c r="AI1217" s="86" t="s">
        <v>7834</v>
      </c>
      <c r="AJ1217" s="86" t="s">
        <v>8571</v>
      </c>
      <c r="AK1217" s="86"/>
      <c r="AL1217" s="86"/>
      <c r="AM1217" s="89">
        <v>41582.335682870369</v>
      </c>
      <c r="AN1217" s="86" t="s">
        <v>10559</v>
      </c>
      <c r="AO1217" s="93" t="s">
        <v>11774</v>
      </c>
      <c r="AP1217" s="86" t="s">
        <v>66</v>
      </c>
      <c r="AQ1217" s="48">
        <v>0</v>
      </c>
      <c r="AR1217" s="49">
        <v>0</v>
      </c>
      <c r="AS1217" s="48">
        <v>0</v>
      </c>
      <c r="AT1217" s="49">
        <v>0</v>
      </c>
      <c r="AU1217" s="48">
        <v>0</v>
      </c>
      <c r="AV1217" s="49">
        <v>0</v>
      </c>
      <c r="AW1217" s="48">
        <v>21</v>
      </c>
      <c r="AX1217" s="49">
        <v>100</v>
      </c>
      <c r="AY1217" s="48">
        <v>21</v>
      </c>
      <c r="AZ1217" s="2"/>
      <c r="BA1217" s="3"/>
      <c r="BB1217" s="3"/>
      <c r="BC1217" s="3"/>
      <c r="BD1217" s="3"/>
    </row>
    <row r="1218" spans="1:56" x14ac:dyDescent="0.25">
      <c r="A1218" s="62" t="s">
        <v>959</v>
      </c>
      <c r="B1218" s="63"/>
      <c r="C1218" s="63"/>
      <c r="D1218" s="64"/>
      <c r="E1218" s="66"/>
      <c r="F1218" s="109" t="s">
        <v>10083</v>
      </c>
      <c r="G1218" s="63"/>
      <c r="H1218" s="67"/>
      <c r="I1218" s="68"/>
      <c r="J1218" s="68"/>
      <c r="K1218" s="67" t="s">
        <v>13495</v>
      </c>
      <c r="L1218" s="71"/>
      <c r="M1218" s="72">
        <v>5902.2099609375</v>
      </c>
      <c r="N1218" s="72">
        <v>5217.25048828125</v>
      </c>
      <c r="O1218" s="73"/>
      <c r="P1218" s="74"/>
      <c r="Q1218" s="74"/>
      <c r="R1218" s="98"/>
      <c r="S1218" s="48">
        <v>0</v>
      </c>
      <c r="T1218" s="48">
        <v>1</v>
      </c>
      <c r="U1218" s="98"/>
      <c r="V1218" s="50"/>
      <c r="W1218" s="50"/>
      <c r="X1218" s="50"/>
      <c r="Y1218" s="50"/>
      <c r="Z1218" s="49"/>
      <c r="AA1218" s="69">
        <v>1218</v>
      </c>
      <c r="AB12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18" s="70"/>
      <c r="AD1218" s="86">
        <v>2832</v>
      </c>
      <c r="AE1218" s="86">
        <v>1444</v>
      </c>
      <c r="AF1218" s="86">
        <v>46530</v>
      </c>
      <c r="AG1218" s="86">
        <v>56012</v>
      </c>
      <c r="AH1218" s="86"/>
      <c r="AI1218" s="86" t="s">
        <v>7835</v>
      </c>
      <c r="AJ1218" s="86"/>
      <c r="AK1218" s="86"/>
      <c r="AL1218" s="86"/>
      <c r="AM1218" s="89">
        <v>43651.589097222219</v>
      </c>
      <c r="AN1218" s="86" t="s">
        <v>10559</v>
      </c>
      <c r="AO1218" s="93" t="s">
        <v>11775</v>
      </c>
      <c r="AP1218" s="86" t="s">
        <v>66</v>
      </c>
      <c r="AQ1218" s="48">
        <v>0</v>
      </c>
      <c r="AR1218" s="49">
        <v>0</v>
      </c>
      <c r="AS1218" s="48">
        <v>0</v>
      </c>
      <c r="AT1218" s="49">
        <v>0</v>
      </c>
      <c r="AU1218" s="48">
        <v>0</v>
      </c>
      <c r="AV1218" s="49">
        <v>0</v>
      </c>
      <c r="AW1218" s="48">
        <v>44</v>
      </c>
      <c r="AX1218" s="49">
        <v>100</v>
      </c>
      <c r="AY1218" s="48">
        <v>44</v>
      </c>
      <c r="AZ1218" s="2"/>
      <c r="BA1218" s="3"/>
      <c r="BB1218" s="3"/>
      <c r="BC1218" s="3"/>
      <c r="BD1218" s="3"/>
    </row>
    <row r="1219" spans="1:56" x14ac:dyDescent="0.25">
      <c r="A1219" s="62" t="s">
        <v>960</v>
      </c>
      <c r="B1219" s="63"/>
      <c r="C1219" s="63"/>
      <c r="D1219" s="64"/>
      <c r="E1219" s="66"/>
      <c r="F1219" s="109" t="s">
        <v>10084</v>
      </c>
      <c r="G1219" s="63"/>
      <c r="H1219" s="67"/>
      <c r="I1219" s="68"/>
      <c r="J1219" s="68"/>
      <c r="K1219" s="67" t="s">
        <v>13496</v>
      </c>
      <c r="L1219" s="71"/>
      <c r="M1219" s="72">
        <v>1792.641845703125</v>
      </c>
      <c r="N1219" s="72">
        <v>3493.239501953125</v>
      </c>
      <c r="O1219" s="73"/>
      <c r="P1219" s="74"/>
      <c r="Q1219" s="74"/>
      <c r="R1219" s="98"/>
      <c r="S1219" s="48">
        <v>0</v>
      </c>
      <c r="T1219" s="48">
        <v>2</v>
      </c>
      <c r="U1219" s="98"/>
      <c r="V1219" s="50"/>
      <c r="W1219" s="50"/>
      <c r="X1219" s="50"/>
      <c r="Y1219" s="50"/>
      <c r="Z1219" s="49"/>
      <c r="AA1219" s="69">
        <v>1219</v>
      </c>
      <c r="AB12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19" s="70"/>
      <c r="AD1219" s="86">
        <v>30</v>
      </c>
      <c r="AE1219" s="86">
        <v>2</v>
      </c>
      <c r="AF1219" s="86">
        <v>37</v>
      </c>
      <c r="AG1219" s="86">
        <v>51</v>
      </c>
      <c r="AH1219" s="86"/>
      <c r="AI1219" s="86"/>
      <c r="AJ1219" s="86"/>
      <c r="AK1219" s="86"/>
      <c r="AL1219" s="86"/>
      <c r="AM1219" s="89">
        <v>43872.866851851853</v>
      </c>
      <c r="AN1219" s="86" t="s">
        <v>10559</v>
      </c>
      <c r="AO1219" s="93" t="s">
        <v>11776</v>
      </c>
      <c r="AP1219" s="86" t="s">
        <v>66</v>
      </c>
      <c r="AQ1219" s="48">
        <v>0</v>
      </c>
      <c r="AR1219" s="49">
        <v>0</v>
      </c>
      <c r="AS1219" s="48">
        <v>0</v>
      </c>
      <c r="AT1219" s="49">
        <v>0</v>
      </c>
      <c r="AU1219" s="48">
        <v>0</v>
      </c>
      <c r="AV1219" s="49">
        <v>0</v>
      </c>
      <c r="AW1219" s="48">
        <v>32</v>
      </c>
      <c r="AX1219" s="49">
        <v>100</v>
      </c>
      <c r="AY1219" s="48">
        <v>32</v>
      </c>
      <c r="AZ1219" s="2"/>
      <c r="BA1219" s="3"/>
      <c r="BB1219" s="3"/>
      <c r="BC1219" s="3"/>
      <c r="BD1219" s="3"/>
    </row>
    <row r="1220" spans="1:56" x14ac:dyDescent="0.25">
      <c r="A1220" s="62" t="s">
        <v>1775</v>
      </c>
      <c r="B1220" s="63"/>
      <c r="C1220" s="63"/>
      <c r="D1220" s="64"/>
      <c r="E1220" s="66"/>
      <c r="F1220" s="109" t="s">
        <v>10085</v>
      </c>
      <c r="G1220" s="63"/>
      <c r="H1220" s="67"/>
      <c r="I1220" s="68"/>
      <c r="J1220" s="68"/>
      <c r="K1220" s="67" t="s">
        <v>13497</v>
      </c>
      <c r="L1220" s="71"/>
      <c r="M1220" s="72">
        <v>545.8406982421875</v>
      </c>
      <c r="N1220" s="72">
        <v>4357.654296875</v>
      </c>
      <c r="O1220" s="73"/>
      <c r="P1220" s="74"/>
      <c r="Q1220" s="74"/>
      <c r="R1220" s="98"/>
      <c r="S1220" s="48">
        <v>1</v>
      </c>
      <c r="T1220" s="48">
        <v>0</v>
      </c>
      <c r="U1220" s="98"/>
      <c r="V1220" s="50"/>
      <c r="W1220" s="50"/>
      <c r="X1220" s="50"/>
      <c r="Y1220" s="50"/>
      <c r="Z1220" s="49"/>
      <c r="AA1220" s="69">
        <v>1220</v>
      </c>
      <c r="AB12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20" s="70"/>
      <c r="AD1220" s="86">
        <v>3</v>
      </c>
      <c r="AE1220" s="86">
        <v>727</v>
      </c>
      <c r="AF1220" s="86">
        <v>10</v>
      </c>
      <c r="AG1220" s="86">
        <v>4</v>
      </c>
      <c r="AH1220" s="86"/>
      <c r="AI1220" s="86" t="s">
        <v>7836</v>
      </c>
      <c r="AJ1220" s="86"/>
      <c r="AK1220" s="86"/>
      <c r="AL1220" s="86"/>
      <c r="AM1220" s="89">
        <v>44029.191122685188</v>
      </c>
      <c r="AN1220" s="86" t="s">
        <v>10559</v>
      </c>
      <c r="AO1220" s="93" t="s">
        <v>11777</v>
      </c>
      <c r="AP1220" s="86" t="s">
        <v>65</v>
      </c>
      <c r="AQ1220" s="48"/>
      <c r="AR1220" s="49"/>
      <c r="AS1220" s="48"/>
      <c r="AT1220" s="49"/>
      <c r="AU1220" s="48"/>
      <c r="AV1220" s="49"/>
      <c r="AW1220" s="48"/>
      <c r="AX1220" s="49"/>
      <c r="AY1220" s="48"/>
      <c r="AZ1220" s="2"/>
      <c r="BA1220" s="3"/>
      <c r="BB1220" s="3"/>
      <c r="BC1220" s="3"/>
      <c r="BD1220" s="3"/>
    </row>
    <row r="1221" spans="1:56" x14ac:dyDescent="0.25">
      <c r="A1221" s="62" t="s">
        <v>961</v>
      </c>
      <c r="B1221" s="63"/>
      <c r="C1221" s="63"/>
      <c r="D1221" s="64"/>
      <c r="E1221" s="66"/>
      <c r="F1221" s="109" t="s">
        <v>10086</v>
      </c>
      <c r="G1221" s="63"/>
      <c r="H1221" s="67"/>
      <c r="I1221" s="68"/>
      <c r="J1221" s="68"/>
      <c r="K1221" s="67" t="s">
        <v>13498</v>
      </c>
      <c r="L1221" s="71"/>
      <c r="M1221" s="72">
        <v>5328.53515625</v>
      </c>
      <c r="N1221" s="72">
        <v>4595.74658203125</v>
      </c>
      <c r="O1221" s="73"/>
      <c r="P1221" s="74"/>
      <c r="Q1221" s="74"/>
      <c r="R1221" s="98"/>
      <c r="S1221" s="48">
        <v>0</v>
      </c>
      <c r="T1221" s="48">
        <v>1</v>
      </c>
      <c r="U1221" s="98"/>
      <c r="V1221" s="50"/>
      <c r="W1221" s="50"/>
      <c r="X1221" s="50"/>
      <c r="Y1221" s="50"/>
      <c r="Z1221" s="49"/>
      <c r="AA1221" s="69">
        <v>1221</v>
      </c>
      <c r="AB12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21" s="70"/>
      <c r="AD1221" s="86">
        <v>588</v>
      </c>
      <c r="AE1221" s="86">
        <v>261</v>
      </c>
      <c r="AF1221" s="86">
        <v>7231</v>
      </c>
      <c r="AG1221" s="86">
        <v>22432</v>
      </c>
      <c r="AH1221" s="86"/>
      <c r="AI1221" s="86" t="s">
        <v>7837</v>
      </c>
      <c r="AJ1221" s="86"/>
      <c r="AK1221" s="86"/>
      <c r="AL1221" s="86"/>
      <c r="AM1221" s="89">
        <v>43959.762928240743</v>
      </c>
      <c r="AN1221" s="86" t="s">
        <v>10559</v>
      </c>
      <c r="AO1221" s="93" t="s">
        <v>11778</v>
      </c>
      <c r="AP1221" s="86" t="s">
        <v>66</v>
      </c>
      <c r="AQ1221" s="48">
        <v>0</v>
      </c>
      <c r="AR1221" s="49">
        <v>0</v>
      </c>
      <c r="AS1221" s="48">
        <v>0</v>
      </c>
      <c r="AT1221" s="49">
        <v>0</v>
      </c>
      <c r="AU1221" s="48">
        <v>0</v>
      </c>
      <c r="AV1221" s="49">
        <v>0</v>
      </c>
      <c r="AW1221" s="48">
        <v>44</v>
      </c>
      <c r="AX1221" s="49">
        <v>100</v>
      </c>
      <c r="AY1221" s="48">
        <v>44</v>
      </c>
      <c r="AZ1221" s="2"/>
      <c r="BA1221" s="3"/>
      <c r="BB1221" s="3"/>
      <c r="BC1221" s="3"/>
      <c r="BD1221" s="3"/>
    </row>
    <row r="1222" spans="1:56" x14ac:dyDescent="0.25">
      <c r="A1222" s="62" t="s">
        <v>962</v>
      </c>
      <c r="B1222" s="63"/>
      <c r="C1222" s="63"/>
      <c r="D1222" s="64"/>
      <c r="E1222" s="66"/>
      <c r="F1222" s="109" t="s">
        <v>10087</v>
      </c>
      <c r="G1222" s="63"/>
      <c r="H1222" s="67"/>
      <c r="I1222" s="68"/>
      <c r="J1222" s="68"/>
      <c r="K1222" s="67" t="s">
        <v>13499</v>
      </c>
      <c r="L1222" s="71"/>
      <c r="M1222" s="72">
        <v>3544.827880859375</v>
      </c>
      <c r="N1222" s="72">
        <v>5757.08740234375</v>
      </c>
      <c r="O1222" s="73"/>
      <c r="P1222" s="74"/>
      <c r="Q1222" s="74"/>
      <c r="R1222" s="98"/>
      <c r="S1222" s="48">
        <v>0</v>
      </c>
      <c r="T1222" s="48">
        <v>4</v>
      </c>
      <c r="U1222" s="98"/>
      <c r="V1222" s="50"/>
      <c r="W1222" s="50"/>
      <c r="X1222" s="50"/>
      <c r="Y1222" s="50"/>
      <c r="Z1222" s="49"/>
      <c r="AA1222" s="69">
        <v>1222</v>
      </c>
      <c r="AB12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22" s="70"/>
      <c r="AD1222" s="86">
        <v>31</v>
      </c>
      <c r="AE1222" s="86">
        <v>11</v>
      </c>
      <c r="AF1222" s="86">
        <v>699</v>
      </c>
      <c r="AG1222" s="86">
        <v>2</v>
      </c>
      <c r="AH1222" s="86"/>
      <c r="AI1222" s="86" t="s">
        <v>7838</v>
      </c>
      <c r="AJ1222" s="86"/>
      <c r="AK1222" s="86"/>
      <c r="AL1222" s="86"/>
      <c r="AM1222" s="89">
        <v>44036.732974537037</v>
      </c>
      <c r="AN1222" s="86" t="s">
        <v>10559</v>
      </c>
      <c r="AO1222" s="93" t="s">
        <v>11779</v>
      </c>
      <c r="AP1222" s="86" t="s">
        <v>66</v>
      </c>
      <c r="AQ1222" s="48">
        <v>0</v>
      </c>
      <c r="AR1222" s="49">
        <v>0</v>
      </c>
      <c r="AS1222" s="48">
        <v>0</v>
      </c>
      <c r="AT1222" s="49">
        <v>0</v>
      </c>
      <c r="AU1222" s="48">
        <v>0</v>
      </c>
      <c r="AV1222" s="49">
        <v>0</v>
      </c>
      <c r="AW1222" s="48">
        <v>97</v>
      </c>
      <c r="AX1222" s="49">
        <v>100</v>
      </c>
      <c r="AY1222" s="48">
        <v>97</v>
      </c>
      <c r="AZ1222" s="2"/>
      <c r="BA1222" s="3"/>
      <c r="BB1222" s="3"/>
      <c r="BC1222" s="3"/>
      <c r="BD1222" s="3"/>
    </row>
    <row r="1223" spans="1:56" x14ac:dyDescent="0.25">
      <c r="A1223" s="62" t="s">
        <v>1776</v>
      </c>
      <c r="B1223" s="63"/>
      <c r="C1223" s="63"/>
      <c r="D1223" s="64"/>
      <c r="E1223" s="66"/>
      <c r="F1223" s="109" t="s">
        <v>10088</v>
      </c>
      <c r="G1223" s="63"/>
      <c r="H1223" s="67"/>
      <c r="I1223" s="68"/>
      <c r="J1223" s="68"/>
      <c r="K1223" s="67" t="s">
        <v>13500</v>
      </c>
      <c r="L1223" s="71"/>
      <c r="M1223" s="72">
        <v>6839.44384765625</v>
      </c>
      <c r="N1223" s="72">
        <v>4219.5537109375</v>
      </c>
      <c r="O1223" s="73"/>
      <c r="P1223" s="74"/>
      <c r="Q1223" s="74"/>
      <c r="R1223" s="98"/>
      <c r="S1223" s="48">
        <v>1</v>
      </c>
      <c r="T1223" s="48">
        <v>0</v>
      </c>
      <c r="U1223" s="98"/>
      <c r="V1223" s="50"/>
      <c r="W1223" s="50"/>
      <c r="X1223" s="50"/>
      <c r="Y1223" s="50"/>
      <c r="Z1223" s="49"/>
      <c r="AA1223" s="69">
        <v>1223</v>
      </c>
      <c r="AB12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23" s="70"/>
      <c r="AD1223" s="86">
        <v>495</v>
      </c>
      <c r="AE1223" s="86">
        <v>127</v>
      </c>
      <c r="AF1223" s="86">
        <v>4632</v>
      </c>
      <c r="AG1223" s="86">
        <v>3169</v>
      </c>
      <c r="AH1223" s="86"/>
      <c r="AI1223" s="86" t="s">
        <v>7839</v>
      </c>
      <c r="AJ1223" s="86" t="s">
        <v>8302</v>
      </c>
      <c r="AK1223" s="86"/>
      <c r="AL1223" s="86"/>
      <c r="AM1223" s="89">
        <v>40282.337210648147</v>
      </c>
      <c r="AN1223" s="86" t="s">
        <v>10559</v>
      </c>
      <c r="AO1223" s="93" t="s">
        <v>11780</v>
      </c>
      <c r="AP1223" s="86" t="s">
        <v>65</v>
      </c>
      <c r="AQ1223" s="48"/>
      <c r="AR1223" s="49"/>
      <c r="AS1223" s="48"/>
      <c r="AT1223" s="49"/>
      <c r="AU1223" s="48"/>
      <c r="AV1223" s="49"/>
      <c r="AW1223" s="48"/>
      <c r="AX1223" s="49"/>
      <c r="AY1223" s="48"/>
      <c r="AZ1223" s="2"/>
      <c r="BA1223" s="3"/>
      <c r="BB1223" s="3"/>
      <c r="BC1223" s="3"/>
      <c r="BD1223" s="3"/>
    </row>
    <row r="1224" spans="1:56" x14ac:dyDescent="0.25">
      <c r="A1224" s="62" t="s">
        <v>1002</v>
      </c>
      <c r="B1224" s="63"/>
      <c r="C1224" s="63"/>
      <c r="D1224" s="64"/>
      <c r="E1224" s="66"/>
      <c r="F1224" s="109" t="s">
        <v>10089</v>
      </c>
      <c r="G1224" s="63"/>
      <c r="H1224" s="67"/>
      <c r="I1224" s="68"/>
      <c r="J1224" s="68"/>
      <c r="K1224" s="67" t="s">
        <v>13501</v>
      </c>
      <c r="L1224" s="71"/>
      <c r="M1224" s="72">
        <v>3374.487060546875</v>
      </c>
      <c r="N1224" s="72">
        <v>5851.63720703125</v>
      </c>
      <c r="O1224" s="73"/>
      <c r="P1224" s="74"/>
      <c r="Q1224" s="74"/>
      <c r="R1224" s="98"/>
      <c r="S1224" s="48">
        <v>1</v>
      </c>
      <c r="T1224" s="48">
        <v>1</v>
      </c>
      <c r="U1224" s="98"/>
      <c r="V1224" s="50"/>
      <c r="W1224" s="50"/>
      <c r="X1224" s="50"/>
      <c r="Y1224" s="50"/>
      <c r="Z1224" s="49"/>
      <c r="AA1224" s="69">
        <v>1224</v>
      </c>
      <c r="AB12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24" s="70"/>
      <c r="AD1224" s="86">
        <v>6</v>
      </c>
      <c r="AE1224" s="86">
        <v>19</v>
      </c>
      <c r="AF1224" s="86">
        <v>3044</v>
      </c>
      <c r="AG1224" s="86">
        <v>82</v>
      </c>
      <c r="AH1224" s="86"/>
      <c r="AI1224" s="86"/>
      <c r="AJ1224" s="86"/>
      <c r="AK1224" s="86"/>
      <c r="AL1224" s="86"/>
      <c r="AM1224" s="89">
        <v>44075.60423611111</v>
      </c>
      <c r="AN1224" s="86" t="s">
        <v>10559</v>
      </c>
      <c r="AO1224" s="93" t="s">
        <v>11781</v>
      </c>
      <c r="AP1224" s="86" t="s">
        <v>66</v>
      </c>
      <c r="AQ1224" s="48">
        <v>0</v>
      </c>
      <c r="AR1224" s="49">
        <v>0</v>
      </c>
      <c r="AS1224" s="48">
        <v>0</v>
      </c>
      <c r="AT1224" s="49">
        <v>0</v>
      </c>
      <c r="AU1224" s="48">
        <v>0</v>
      </c>
      <c r="AV1224" s="49">
        <v>0</v>
      </c>
      <c r="AW1224" s="48">
        <v>39</v>
      </c>
      <c r="AX1224" s="49">
        <v>100</v>
      </c>
      <c r="AY1224" s="48">
        <v>39</v>
      </c>
      <c r="AZ1224" s="2"/>
      <c r="BA1224" s="3"/>
      <c r="BB1224" s="3"/>
      <c r="BC1224" s="3"/>
      <c r="BD1224" s="3"/>
    </row>
    <row r="1225" spans="1:56" x14ac:dyDescent="0.25">
      <c r="A1225" s="62" t="s">
        <v>963</v>
      </c>
      <c r="B1225" s="63"/>
      <c r="C1225" s="63"/>
      <c r="D1225" s="64"/>
      <c r="E1225" s="66"/>
      <c r="F1225" s="109" t="s">
        <v>10090</v>
      </c>
      <c r="G1225" s="63"/>
      <c r="H1225" s="67"/>
      <c r="I1225" s="68"/>
      <c r="J1225" s="68"/>
      <c r="K1225" s="67" t="s">
        <v>13502</v>
      </c>
      <c r="L1225" s="71"/>
      <c r="M1225" s="72">
        <v>5698.7880859375</v>
      </c>
      <c r="N1225" s="72">
        <v>5049.48046875</v>
      </c>
      <c r="O1225" s="73"/>
      <c r="P1225" s="74"/>
      <c r="Q1225" s="74"/>
      <c r="R1225" s="98"/>
      <c r="S1225" s="48">
        <v>0</v>
      </c>
      <c r="T1225" s="48">
        <v>1</v>
      </c>
      <c r="U1225" s="98"/>
      <c r="V1225" s="50"/>
      <c r="W1225" s="50"/>
      <c r="X1225" s="50"/>
      <c r="Y1225" s="50"/>
      <c r="Z1225" s="49"/>
      <c r="AA1225" s="69">
        <v>1225</v>
      </c>
      <c r="AB12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25" s="70"/>
      <c r="AD1225" s="86">
        <v>1192</v>
      </c>
      <c r="AE1225" s="86">
        <v>507</v>
      </c>
      <c r="AF1225" s="86">
        <v>42710</v>
      </c>
      <c r="AG1225" s="86">
        <v>56324</v>
      </c>
      <c r="AH1225" s="86"/>
      <c r="AI1225" s="86"/>
      <c r="AJ1225" s="86"/>
      <c r="AK1225" s="86"/>
      <c r="AL1225" s="86"/>
      <c r="AM1225" s="89">
        <v>42953.262152777781</v>
      </c>
      <c r="AN1225" s="86" t="s">
        <v>10559</v>
      </c>
      <c r="AO1225" s="93" t="s">
        <v>11782</v>
      </c>
      <c r="AP1225" s="86" t="s">
        <v>66</v>
      </c>
      <c r="AQ1225" s="48">
        <v>0</v>
      </c>
      <c r="AR1225" s="49">
        <v>0</v>
      </c>
      <c r="AS1225" s="48">
        <v>0</v>
      </c>
      <c r="AT1225" s="49">
        <v>0</v>
      </c>
      <c r="AU1225" s="48">
        <v>0</v>
      </c>
      <c r="AV1225" s="49">
        <v>0</v>
      </c>
      <c r="AW1225" s="48">
        <v>43</v>
      </c>
      <c r="AX1225" s="49">
        <v>100</v>
      </c>
      <c r="AY1225" s="48">
        <v>43</v>
      </c>
      <c r="AZ1225" s="2"/>
      <c r="BA1225" s="3"/>
      <c r="BB1225" s="3"/>
      <c r="BC1225" s="3"/>
      <c r="BD1225" s="3"/>
    </row>
    <row r="1226" spans="1:56" x14ac:dyDescent="0.25">
      <c r="A1226" s="62" t="s">
        <v>1777</v>
      </c>
      <c r="B1226" s="63"/>
      <c r="C1226" s="63"/>
      <c r="D1226" s="64"/>
      <c r="E1226" s="66"/>
      <c r="F1226" s="109" t="s">
        <v>10091</v>
      </c>
      <c r="G1226" s="63"/>
      <c r="H1226" s="67"/>
      <c r="I1226" s="68"/>
      <c r="J1226" s="68"/>
      <c r="K1226" s="67" t="s">
        <v>13503</v>
      </c>
      <c r="L1226" s="71"/>
      <c r="M1226" s="72">
        <v>5678.060546875</v>
      </c>
      <c r="N1226" s="72">
        <v>5062.16064453125</v>
      </c>
      <c r="O1226" s="73"/>
      <c r="P1226" s="74"/>
      <c r="Q1226" s="74"/>
      <c r="R1226" s="98"/>
      <c r="S1226" s="48">
        <v>1</v>
      </c>
      <c r="T1226" s="48">
        <v>0</v>
      </c>
      <c r="U1226" s="98"/>
      <c r="V1226" s="50"/>
      <c r="W1226" s="50"/>
      <c r="X1226" s="50"/>
      <c r="Y1226" s="50"/>
      <c r="Z1226" s="49"/>
      <c r="AA1226" s="69">
        <v>1226</v>
      </c>
      <c r="AB12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26" s="70"/>
      <c r="AD1226" s="86">
        <v>1066</v>
      </c>
      <c r="AE1226" s="86">
        <v>27308</v>
      </c>
      <c r="AF1226" s="86">
        <v>25582</v>
      </c>
      <c r="AG1226" s="86">
        <v>244011</v>
      </c>
      <c r="AH1226" s="86"/>
      <c r="AI1226" s="86" t="s">
        <v>7840</v>
      </c>
      <c r="AJ1226" s="86" t="s">
        <v>8204</v>
      </c>
      <c r="AK1226" s="86"/>
      <c r="AL1226" s="86"/>
      <c r="AM1226" s="89">
        <v>43285.402048611111</v>
      </c>
      <c r="AN1226" s="86" t="s">
        <v>10559</v>
      </c>
      <c r="AO1226" s="93" t="s">
        <v>11783</v>
      </c>
      <c r="AP1226" s="86" t="s">
        <v>65</v>
      </c>
      <c r="AQ1226" s="48"/>
      <c r="AR1226" s="49"/>
      <c r="AS1226" s="48"/>
      <c r="AT1226" s="49"/>
      <c r="AU1226" s="48"/>
      <c r="AV1226" s="49"/>
      <c r="AW1226" s="48"/>
      <c r="AX1226" s="49"/>
      <c r="AY1226" s="48"/>
      <c r="AZ1226" s="2"/>
      <c r="BA1226" s="3"/>
      <c r="BB1226" s="3"/>
      <c r="BC1226" s="3"/>
      <c r="BD1226" s="3"/>
    </row>
    <row r="1227" spans="1:56" x14ac:dyDescent="0.25">
      <c r="A1227" s="62" t="s">
        <v>964</v>
      </c>
      <c r="B1227" s="63"/>
      <c r="C1227" s="63"/>
      <c r="D1227" s="64"/>
      <c r="E1227" s="66"/>
      <c r="F1227" s="109" t="s">
        <v>10092</v>
      </c>
      <c r="G1227" s="63"/>
      <c r="H1227" s="67"/>
      <c r="I1227" s="68"/>
      <c r="J1227" s="68"/>
      <c r="K1227" s="67" t="s">
        <v>13504</v>
      </c>
      <c r="L1227" s="71"/>
      <c r="M1227" s="72">
        <v>5956.14892578125</v>
      </c>
      <c r="N1227" s="72">
        <v>4998.4052734375</v>
      </c>
      <c r="O1227" s="73"/>
      <c r="P1227" s="74"/>
      <c r="Q1227" s="74"/>
      <c r="R1227" s="98"/>
      <c r="S1227" s="48">
        <v>0</v>
      </c>
      <c r="T1227" s="48">
        <v>1</v>
      </c>
      <c r="U1227" s="98"/>
      <c r="V1227" s="50"/>
      <c r="W1227" s="50"/>
      <c r="X1227" s="50"/>
      <c r="Y1227" s="50"/>
      <c r="Z1227" s="49"/>
      <c r="AA1227" s="69">
        <v>1227</v>
      </c>
      <c r="AB12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27" s="70"/>
      <c r="AD1227" s="86">
        <v>416</v>
      </c>
      <c r="AE1227" s="86">
        <v>517</v>
      </c>
      <c r="AF1227" s="86">
        <v>30944</v>
      </c>
      <c r="AG1227" s="86">
        <v>107920</v>
      </c>
      <c r="AH1227" s="86"/>
      <c r="AI1227" s="86" t="s">
        <v>7841</v>
      </c>
      <c r="AJ1227" s="86" t="s">
        <v>8572</v>
      </c>
      <c r="AK1227" s="86"/>
      <c r="AL1227" s="86"/>
      <c r="AM1227" s="89">
        <v>43303.259930555556</v>
      </c>
      <c r="AN1227" s="86" t="s">
        <v>10559</v>
      </c>
      <c r="AO1227" s="93" t="s">
        <v>11784</v>
      </c>
      <c r="AP1227" s="86" t="s">
        <v>66</v>
      </c>
      <c r="AQ1227" s="48">
        <v>0</v>
      </c>
      <c r="AR1227" s="49">
        <v>0</v>
      </c>
      <c r="AS1227" s="48">
        <v>0</v>
      </c>
      <c r="AT1227" s="49">
        <v>0</v>
      </c>
      <c r="AU1227" s="48">
        <v>0</v>
      </c>
      <c r="AV1227" s="49">
        <v>0</v>
      </c>
      <c r="AW1227" s="48">
        <v>94</v>
      </c>
      <c r="AX1227" s="49">
        <v>100</v>
      </c>
      <c r="AY1227" s="48">
        <v>94</v>
      </c>
      <c r="AZ1227" s="2"/>
      <c r="BA1227" s="3"/>
      <c r="BB1227" s="3"/>
      <c r="BC1227" s="3"/>
      <c r="BD1227" s="3"/>
    </row>
    <row r="1228" spans="1:56" x14ac:dyDescent="0.25">
      <c r="A1228" s="62" t="s">
        <v>965</v>
      </c>
      <c r="B1228" s="63"/>
      <c r="C1228" s="63"/>
      <c r="D1228" s="64"/>
      <c r="E1228" s="66"/>
      <c r="F1228" s="109" t="s">
        <v>10093</v>
      </c>
      <c r="G1228" s="63"/>
      <c r="H1228" s="67"/>
      <c r="I1228" s="68"/>
      <c r="J1228" s="68"/>
      <c r="K1228" s="67" t="s">
        <v>13505</v>
      </c>
      <c r="L1228" s="71"/>
      <c r="M1228" s="72">
        <v>4996.90869140625</v>
      </c>
      <c r="N1228" s="72">
        <v>4825.38525390625</v>
      </c>
      <c r="O1228" s="73"/>
      <c r="P1228" s="74"/>
      <c r="Q1228" s="74"/>
      <c r="R1228" s="98"/>
      <c r="S1228" s="48">
        <v>0</v>
      </c>
      <c r="T1228" s="48">
        <v>2</v>
      </c>
      <c r="U1228" s="98"/>
      <c r="V1228" s="50"/>
      <c r="W1228" s="50"/>
      <c r="X1228" s="50"/>
      <c r="Y1228" s="50"/>
      <c r="Z1228" s="49"/>
      <c r="AA1228" s="69">
        <v>1228</v>
      </c>
      <c r="AB12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28" s="70"/>
      <c r="AD1228" s="86">
        <v>1522</v>
      </c>
      <c r="AE1228" s="86">
        <v>807</v>
      </c>
      <c r="AF1228" s="86">
        <v>45732</v>
      </c>
      <c r="AG1228" s="86">
        <v>26846</v>
      </c>
      <c r="AH1228" s="86"/>
      <c r="AI1228" s="86" t="s">
        <v>7842</v>
      </c>
      <c r="AJ1228" s="86" t="s">
        <v>8296</v>
      </c>
      <c r="AK1228" s="86"/>
      <c r="AL1228" s="86"/>
      <c r="AM1228" s="89">
        <v>41660.780277777776</v>
      </c>
      <c r="AN1228" s="86" t="s">
        <v>10559</v>
      </c>
      <c r="AO1228" s="93" t="s">
        <v>11785</v>
      </c>
      <c r="AP1228" s="86" t="s">
        <v>66</v>
      </c>
      <c r="AQ1228" s="48">
        <v>0</v>
      </c>
      <c r="AR1228" s="49">
        <v>0</v>
      </c>
      <c r="AS1228" s="48">
        <v>0</v>
      </c>
      <c r="AT1228" s="49">
        <v>0</v>
      </c>
      <c r="AU1228" s="48">
        <v>0</v>
      </c>
      <c r="AV1228" s="49">
        <v>0</v>
      </c>
      <c r="AW1228" s="48">
        <v>30</v>
      </c>
      <c r="AX1228" s="49">
        <v>100</v>
      </c>
      <c r="AY1228" s="48">
        <v>30</v>
      </c>
      <c r="AZ1228" s="2"/>
      <c r="BA1228" s="3"/>
      <c r="BB1228" s="3"/>
      <c r="BC1228" s="3"/>
      <c r="BD1228" s="3"/>
    </row>
    <row r="1229" spans="1:56" x14ac:dyDescent="0.25">
      <c r="A1229" s="62" t="s">
        <v>966</v>
      </c>
      <c r="B1229" s="63"/>
      <c r="C1229" s="63"/>
      <c r="D1229" s="64"/>
      <c r="E1229" s="66"/>
      <c r="F1229" s="109" t="s">
        <v>10094</v>
      </c>
      <c r="G1229" s="63"/>
      <c r="H1229" s="67"/>
      <c r="I1229" s="68"/>
      <c r="J1229" s="68"/>
      <c r="K1229" s="67" t="s">
        <v>13506</v>
      </c>
      <c r="L1229" s="71"/>
      <c r="M1229" s="72">
        <v>4124.8525390625</v>
      </c>
      <c r="N1229" s="72">
        <v>6658.57177734375</v>
      </c>
      <c r="O1229" s="73"/>
      <c r="P1229" s="74"/>
      <c r="Q1229" s="74"/>
      <c r="R1229" s="98"/>
      <c r="S1229" s="48">
        <v>0</v>
      </c>
      <c r="T1229" s="48">
        <v>1</v>
      </c>
      <c r="U1229" s="98"/>
      <c r="V1229" s="50"/>
      <c r="W1229" s="50"/>
      <c r="X1229" s="50"/>
      <c r="Y1229" s="50"/>
      <c r="Z1229" s="49"/>
      <c r="AA1229" s="69">
        <v>1229</v>
      </c>
      <c r="AB12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29" s="70"/>
      <c r="AD1229" s="86">
        <v>1946</v>
      </c>
      <c r="AE1229" s="86">
        <v>1851</v>
      </c>
      <c r="AF1229" s="86">
        <v>9698</v>
      </c>
      <c r="AG1229" s="86">
        <v>3008</v>
      </c>
      <c r="AH1229" s="86"/>
      <c r="AI1229" s="86" t="s">
        <v>7843</v>
      </c>
      <c r="AJ1229" s="86"/>
      <c r="AK1229" s="86"/>
      <c r="AL1229" s="86"/>
      <c r="AM1229" s="89">
        <v>42626.567511574074</v>
      </c>
      <c r="AN1229" s="86" t="s">
        <v>10559</v>
      </c>
      <c r="AO1229" s="93" t="s">
        <v>11786</v>
      </c>
      <c r="AP1229" s="86" t="s">
        <v>66</v>
      </c>
      <c r="AQ1229" s="48">
        <v>0</v>
      </c>
      <c r="AR1229" s="49">
        <v>0</v>
      </c>
      <c r="AS1229" s="48">
        <v>0</v>
      </c>
      <c r="AT1229" s="49">
        <v>0</v>
      </c>
      <c r="AU1229" s="48">
        <v>0</v>
      </c>
      <c r="AV1229" s="49">
        <v>0</v>
      </c>
      <c r="AW1229" s="48">
        <v>17</v>
      </c>
      <c r="AX1229" s="49">
        <v>100</v>
      </c>
      <c r="AY1229" s="48">
        <v>17</v>
      </c>
      <c r="AZ1229" s="2"/>
      <c r="BA1229" s="3"/>
      <c r="BB1229" s="3"/>
      <c r="BC1229" s="3"/>
      <c r="BD1229" s="3"/>
    </row>
    <row r="1230" spans="1:56" x14ac:dyDescent="0.25">
      <c r="A1230" s="62" t="s">
        <v>967</v>
      </c>
      <c r="B1230" s="63"/>
      <c r="C1230" s="63"/>
      <c r="D1230" s="64"/>
      <c r="E1230" s="66"/>
      <c r="F1230" s="109" t="s">
        <v>10095</v>
      </c>
      <c r="G1230" s="63"/>
      <c r="H1230" s="67"/>
      <c r="I1230" s="68"/>
      <c r="J1230" s="68"/>
      <c r="K1230" s="67" t="s">
        <v>13507</v>
      </c>
      <c r="L1230" s="71"/>
      <c r="M1230" s="72">
        <v>3713.524658203125</v>
      </c>
      <c r="N1230" s="72">
        <v>8588.921875</v>
      </c>
      <c r="O1230" s="73"/>
      <c r="P1230" s="74"/>
      <c r="Q1230" s="74"/>
      <c r="R1230" s="98"/>
      <c r="S1230" s="48">
        <v>0</v>
      </c>
      <c r="T1230" s="48">
        <v>1</v>
      </c>
      <c r="U1230" s="98"/>
      <c r="V1230" s="50"/>
      <c r="W1230" s="50"/>
      <c r="X1230" s="50"/>
      <c r="Y1230" s="50"/>
      <c r="Z1230" s="49"/>
      <c r="AA1230" s="69">
        <v>1230</v>
      </c>
      <c r="AB12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30" s="70"/>
      <c r="AD1230" s="86">
        <v>477</v>
      </c>
      <c r="AE1230" s="86">
        <v>158</v>
      </c>
      <c r="AF1230" s="86">
        <v>583</v>
      </c>
      <c r="AG1230" s="86">
        <v>1829</v>
      </c>
      <c r="AH1230" s="86"/>
      <c r="AI1230" s="86" t="s">
        <v>7844</v>
      </c>
      <c r="AJ1230" s="86" t="s">
        <v>8573</v>
      </c>
      <c r="AK1230" s="86"/>
      <c r="AL1230" s="86"/>
      <c r="AM1230" s="89">
        <v>43953.559629629628</v>
      </c>
      <c r="AN1230" s="86" t="s">
        <v>10559</v>
      </c>
      <c r="AO1230" s="93" t="s">
        <v>11787</v>
      </c>
      <c r="AP1230" s="86" t="s">
        <v>66</v>
      </c>
      <c r="AQ1230" s="48">
        <v>0</v>
      </c>
      <c r="AR1230" s="49">
        <v>0</v>
      </c>
      <c r="AS1230" s="48">
        <v>0</v>
      </c>
      <c r="AT1230" s="49">
        <v>0</v>
      </c>
      <c r="AU1230" s="48">
        <v>0</v>
      </c>
      <c r="AV1230" s="49">
        <v>0</v>
      </c>
      <c r="AW1230" s="48">
        <v>43</v>
      </c>
      <c r="AX1230" s="49">
        <v>100</v>
      </c>
      <c r="AY1230" s="48">
        <v>43</v>
      </c>
      <c r="AZ1230" s="2"/>
      <c r="BA1230" s="3"/>
      <c r="BB1230" s="3"/>
      <c r="BC1230" s="3"/>
      <c r="BD1230" s="3"/>
    </row>
    <row r="1231" spans="1:56" x14ac:dyDescent="0.25">
      <c r="A1231" s="62" t="s">
        <v>1778</v>
      </c>
      <c r="B1231" s="63"/>
      <c r="C1231" s="63"/>
      <c r="D1231" s="64"/>
      <c r="E1231" s="66"/>
      <c r="F1231" s="109" t="s">
        <v>10096</v>
      </c>
      <c r="G1231" s="63"/>
      <c r="H1231" s="67"/>
      <c r="I1231" s="68"/>
      <c r="J1231" s="68"/>
      <c r="K1231" s="67" t="s">
        <v>13508</v>
      </c>
      <c r="L1231" s="71"/>
      <c r="M1231" s="72">
        <v>3536.968017578125</v>
      </c>
      <c r="N1231" s="72">
        <v>7704</v>
      </c>
      <c r="O1231" s="73"/>
      <c r="P1231" s="74"/>
      <c r="Q1231" s="74"/>
      <c r="R1231" s="98"/>
      <c r="S1231" s="48">
        <v>2</v>
      </c>
      <c r="T1231" s="48">
        <v>0</v>
      </c>
      <c r="U1231" s="98"/>
      <c r="V1231" s="50"/>
      <c r="W1231" s="50"/>
      <c r="X1231" s="50"/>
      <c r="Y1231" s="50"/>
      <c r="Z1231" s="49"/>
      <c r="AA1231" s="69">
        <v>1231</v>
      </c>
      <c r="AB12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31" s="70"/>
      <c r="AD1231" s="86">
        <v>40</v>
      </c>
      <c r="AE1231" s="86">
        <v>2327</v>
      </c>
      <c r="AF1231" s="86">
        <v>3388</v>
      </c>
      <c r="AG1231" s="86">
        <v>83399</v>
      </c>
      <c r="AH1231" s="86"/>
      <c r="AI1231" s="86" t="s">
        <v>7845</v>
      </c>
      <c r="AJ1231" s="86" t="s">
        <v>8574</v>
      </c>
      <c r="AK1231" s="93" t="s">
        <v>8875</v>
      </c>
      <c r="AL1231" s="86"/>
      <c r="AM1231" s="89">
        <v>43542.566342592596</v>
      </c>
      <c r="AN1231" s="86" t="s">
        <v>10559</v>
      </c>
      <c r="AO1231" s="93" t="s">
        <v>11788</v>
      </c>
      <c r="AP1231" s="86" t="s">
        <v>65</v>
      </c>
      <c r="AQ1231" s="48"/>
      <c r="AR1231" s="49"/>
      <c r="AS1231" s="48"/>
      <c r="AT1231" s="49"/>
      <c r="AU1231" s="48"/>
      <c r="AV1231" s="49"/>
      <c r="AW1231" s="48"/>
      <c r="AX1231" s="49"/>
      <c r="AY1231" s="48"/>
      <c r="AZ1231" s="2"/>
      <c r="BA1231" s="3"/>
      <c r="BB1231" s="3"/>
      <c r="BC1231" s="3"/>
      <c r="BD1231" s="3"/>
    </row>
    <row r="1232" spans="1:56" x14ac:dyDescent="0.25">
      <c r="A1232" s="62" t="s">
        <v>968</v>
      </c>
      <c r="B1232" s="63"/>
      <c r="C1232" s="63"/>
      <c r="D1232" s="64"/>
      <c r="E1232" s="66"/>
      <c r="F1232" s="109" t="s">
        <v>10097</v>
      </c>
      <c r="G1232" s="63"/>
      <c r="H1232" s="67"/>
      <c r="I1232" s="68"/>
      <c r="J1232" s="68"/>
      <c r="K1232" s="67" t="s">
        <v>13509</v>
      </c>
      <c r="L1232" s="71"/>
      <c r="M1232" s="72">
        <v>5702.49951171875</v>
      </c>
      <c r="N1232" s="72">
        <v>2548.68994140625</v>
      </c>
      <c r="O1232" s="73"/>
      <c r="P1232" s="74"/>
      <c r="Q1232" s="74"/>
      <c r="R1232" s="98"/>
      <c r="S1232" s="48">
        <v>0</v>
      </c>
      <c r="T1232" s="48">
        <v>1</v>
      </c>
      <c r="U1232" s="98"/>
      <c r="V1232" s="50"/>
      <c r="W1232" s="50"/>
      <c r="X1232" s="50"/>
      <c r="Y1232" s="50"/>
      <c r="Z1232" s="49"/>
      <c r="AA1232" s="69">
        <v>1232</v>
      </c>
      <c r="AB12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32" s="70"/>
      <c r="AD1232" s="86">
        <v>44</v>
      </c>
      <c r="AE1232" s="86">
        <v>39</v>
      </c>
      <c r="AF1232" s="86">
        <v>2417</v>
      </c>
      <c r="AG1232" s="86">
        <v>2668</v>
      </c>
      <c r="AH1232" s="86"/>
      <c r="AI1232" s="86"/>
      <c r="AJ1232" s="86"/>
      <c r="AK1232" s="86"/>
      <c r="AL1232" s="86"/>
      <c r="AM1232" s="89">
        <v>40364.237326388888</v>
      </c>
      <c r="AN1232" s="86" t="s">
        <v>10559</v>
      </c>
      <c r="AO1232" s="93" t="s">
        <v>11789</v>
      </c>
      <c r="AP1232" s="86" t="s">
        <v>66</v>
      </c>
      <c r="AQ1232" s="48">
        <v>0</v>
      </c>
      <c r="AR1232" s="49">
        <v>0</v>
      </c>
      <c r="AS1232" s="48">
        <v>0</v>
      </c>
      <c r="AT1232" s="49">
        <v>0</v>
      </c>
      <c r="AU1232" s="48">
        <v>0</v>
      </c>
      <c r="AV1232" s="49">
        <v>0</v>
      </c>
      <c r="AW1232" s="48">
        <v>14</v>
      </c>
      <c r="AX1232" s="49">
        <v>100</v>
      </c>
      <c r="AY1232" s="48">
        <v>14</v>
      </c>
      <c r="AZ1232" s="2"/>
      <c r="BA1232" s="3"/>
      <c r="BB1232" s="3"/>
      <c r="BC1232" s="3"/>
      <c r="BD1232" s="3"/>
    </row>
    <row r="1233" spans="1:56" x14ac:dyDescent="0.25">
      <c r="A1233" s="62" t="s">
        <v>969</v>
      </c>
      <c r="B1233" s="63"/>
      <c r="C1233" s="63"/>
      <c r="D1233" s="64"/>
      <c r="E1233" s="66"/>
      <c r="F1233" s="109" t="s">
        <v>10098</v>
      </c>
      <c r="G1233" s="63"/>
      <c r="H1233" s="67"/>
      <c r="I1233" s="68"/>
      <c r="J1233" s="68"/>
      <c r="K1233" s="67" t="s">
        <v>13510</v>
      </c>
      <c r="L1233" s="71"/>
      <c r="M1233" s="72">
        <v>5207.57470703125</v>
      </c>
      <c r="N1233" s="72">
        <v>5504.658203125</v>
      </c>
      <c r="O1233" s="73"/>
      <c r="P1233" s="74"/>
      <c r="Q1233" s="74"/>
      <c r="R1233" s="98"/>
      <c r="S1233" s="48">
        <v>0</v>
      </c>
      <c r="T1233" s="48">
        <v>3</v>
      </c>
      <c r="U1233" s="98"/>
      <c r="V1233" s="50"/>
      <c r="W1233" s="50"/>
      <c r="X1233" s="50"/>
      <c r="Y1233" s="50"/>
      <c r="Z1233" s="49"/>
      <c r="AA1233" s="69">
        <v>1233</v>
      </c>
      <c r="AB12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33" s="70"/>
      <c r="AD1233" s="86">
        <v>2383</v>
      </c>
      <c r="AE1233" s="86">
        <v>5064</v>
      </c>
      <c r="AF1233" s="86">
        <v>25775</v>
      </c>
      <c r="AG1233" s="86">
        <v>30717</v>
      </c>
      <c r="AH1233" s="86"/>
      <c r="AI1233" s="86" t="s">
        <v>7846</v>
      </c>
      <c r="AJ1233" s="86" t="s">
        <v>8204</v>
      </c>
      <c r="AK1233" s="86"/>
      <c r="AL1233" s="86"/>
      <c r="AM1233" s="89">
        <v>43212.131840277776</v>
      </c>
      <c r="AN1233" s="86" t="s">
        <v>10559</v>
      </c>
      <c r="AO1233" s="93" t="s">
        <v>11790</v>
      </c>
      <c r="AP1233" s="86" t="s">
        <v>66</v>
      </c>
      <c r="AQ1233" s="48">
        <v>0</v>
      </c>
      <c r="AR1233" s="49">
        <v>0</v>
      </c>
      <c r="AS1233" s="48">
        <v>0</v>
      </c>
      <c r="AT1233" s="49">
        <v>0</v>
      </c>
      <c r="AU1233" s="48">
        <v>0</v>
      </c>
      <c r="AV1233" s="49">
        <v>0</v>
      </c>
      <c r="AW1233" s="48">
        <v>28</v>
      </c>
      <c r="AX1233" s="49">
        <v>100</v>
      </c>
      <c r="AY1233" s="48">
        <v>28</v>
      </c>
      <c r="AZ1233" s="2"/>
      <c r="BA1233" s="3"/>
      <c r="BB1233" s="3"/>
      <c r="BC1233" s="3"/>
      <c r="BD1233" s="3"/>
    </row>
    <row r="1234" spans="1:56" x14ac:dyDescent="0.25">
      <c r="A1234" s="62" t="s">
        <v>970</v>
      </c>
      <c r="B1234" s="63"/>
      <c r="C1234" s="63"/>
      <c r="D1234" s="64"/>
      <c r="E1234" s="66"/>
      <c r="F1234" s="109" t="s">
        <v>10099</v>
      </c>
      <c r="G1234" s="63"/>
      <c r="H1234" s="67"/>
      <c r="I1234" s="68"/>
      <c r="J1234" s="68"/>
      <c r="K1234" s="67" t="s">
        <v>13511</v>
      </c>
      <c r="L1234" s="71"/>
      <c r="M1234" s="72">
        <v>5567.0107421875</v>
      </c>
      <c r="N1234" s="72">
        <v>4925.84326171875</v>
      </c>
      <c r="O1234" s="73"/>
      <c r="P1234" s="74"/>
      <c r="Q1234" s="74"/>
      <c r="R1234" s="98"/>
      <c r="S1234" s="48">
        <v>0</v>
      </c>
      <c r="T1234" s="48">
        <v>1</v>
      </c>
      <c r="U1234" s="98"/>
      <c r="V1234" s="50"/>
      <c r="W1234" s="50"/>
      <c r="X1234" s="50"/>
      <c r="Y1234" s="50"/>
      <c r="Z1234" s="49"/>
      <c r="AA1234" s="69">
        <v>1234</v>
      </c>
      <c r="AB12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34" s="70"/>
      <c r="AD1234" s="86">
        <v>1256</v>
      </c>
      <c r="AE1234" s="86">
        <v>1445</v>
      </c>
      <c r="AF1234" s="86">
        <v>3936</v>
      </c>
      <c r="AG1234" s="86">
        <v>4946</v>
      </c>
      <c r="AH1234" s="86"/>
      <c r="AI1234" s="86" t="s">
        <v>7847</v>
      </c>
      <c r="AJ1234" s="86" t="s">
        <v>8575</v>
      </c>
      <c r="AK1234" s="93" t="s">
        <v>8876</v>
      </c>
      <c r="AL1234" s="86"/>
      <c r="AM1234" s="89">
        <v>43437.053391203706</v>
      </c>
      <c r="AN1234" s="86" t="s">
        <v>10559</v>
      </c>
      <c r="AO1234" s="93" t="s">
        <v>11791</v>
      </c>
      <c r="AP1234" s="86" t="s">
        <v>66</v>
      </c>
      <c r="AQ1234" s="48">
        <v>0</v>
      </c>
      <c r="AR1234" s="49">
        <v>0</v>
      </c>
      <c r="AS1234" s="48">
        <v>0</v>
      </c>
      <c r="AT1234" s="49">
        <v>0</v>
      </c>
      <c r="AU1234" s="48">
        <v>0</v>
      </c>
      <c r="AV1234" s="49">
        <v>0</v>
      </c>
      <c r="AW1234" s="48">
        <v>15</v>
      </c>
      <c r="AX1234" s="49">
        <v>100</v>
      </c>
      <c r="AY1234" s="48">
        <v>15</v>
      </c>
      <c r="AZ1234" s="2"/>
      <c r="BA1234" s="3"/>
      <c r="BB1234" s="3"/>
      <c r="BC1234" s="3"/>
      <c r="BD1234" s="3"/>
    </row>
    <row r="1235" spans="1:56" x14ac:dyDescent="0.25">
      <c r="A1235" s="62" t="s">
        <v>971</v>
      </c>
      <c r="B1235" s="63"/>
      <c r="C1235" s="63"/>
      <c r="D1235" s="64"/>
      <c r="E1235" s="66"/>
      <c r="F1235" s="109" t="s">
        <v>10100</v>
      </c>
      <c r="G1235" s="63"/>
      <c r="H1235" s="67"/>
      <c r="I1235" s="68"/>
      <c r="J1235" s="68"/>
      <c r="K1235" s="67" t="s">
        <v>13512</v>
      </c>
      <c r="L1235" s="71"/>
      <c r="M1235" s="72">
        <v>5461.1103515625</v>
      </c>
      <c r="N1235" s="72">
        <v>7774.47998046875</v>
      </c>
      <c r="O1235" s="73"/>
      <c r="P1235" s="74"/>
      <c r="Q1235" s="74"/>
      <c r="R1235" s="98"/>
      <c r="S1235" s="48">
        <v>0</v>
      </c>
      <c r="T1235" s="48">
        <v>2</v>
      </c>
      <c r="U1235" s="98"/>
      <c r="V1235" s="50"/>
      <c r="W1235" s="50"/>
      <c r="X1235" s="50"/>
      <c r="Y1235" s="50"/>
      <c r="Z1235" s="49"/>
      <c r="AA1235" s="69">
        <v>1235</v>
      </c>
      <c r="AB12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35" s="70"/>
      <c r="AD1235" s="86">
        <v>53</v>
      </c>
      <c r="AE1235" s="86">
        <v>10</v>
      </c>
      <c r="AF1235" s="86">
        <v>305</v>
      </c>
      <c r="AG1235" s="86">
        <v>278</v>
      </c>
      <c r="AH1235" s="86"/>
      <c r="AI1235" s="86" t="s">
        <v>7848</v>
      </c>
      <c r="AJ1235" s="86" t="s">
        <v>8576</v>
      </c>
      <c r="AK1235" s="86"/>
      <c r="AL1235" s="86"/>
      <c r="AM1235" s="89">
        <v>43940.258043981485</v>
      </c>
      <c r="AN1235" s="86" t="s">
        <v>10559</v>
      </c>
      <c r="AO1235" s="93" t="s">
        <v>11792</v>
      </c>
      <c r="AP1235" s="86" t="s">
        <v>66</v>
      </c>
      <c r="AQ1235" s="48">
        <v>0</v>
      </c>
      <c r="AR1235" s="49">
        <v>0</v>
      </c>
      <c r="AS1235" s="48">
        <v>0</v>
      </c>
      <c r="AT1235" s="49">
        <v>0</v>
      </c>
      <c r="AU1235" s="48">
        <v>0</v>
      </c>
      <c r="AV1235" s="49">
        <v>0</v>
      </c>
      <c r="AW1235" s="48">
        <v>82</v>
      </c>
      <c r="AX1235" s="49">
        <v>100</v>
      </c>
      <c r="AY1235" s="48">
        <v>82</v>
      </c>
      <c r="AZ1235" s="2"/>
      <c r="BA1235" s="3"/>
      <c r="BB1235" s="3"/>
      <c r="BC1235" s="3"/>
      <c r="BD1235" s="3"/>
    </row>
    <row r="1236" spans="1:56" x14ac:dyDescent="0.25">
      <c r="A1236" s="62" t="s">
        <v>972</v>
      </c>
      <c r="B1236" s="63"/>
      <c r="C1236" s="63"/>
      <c r="D1236" s="64"/>
      <c r="E1236" s="66"/>
      <c r="F1236" s="109" t="s">
        <v>10101</v>
      </c>
      <c r="G1236" s="63"/>
      <c r="H1236" s="67"/>
      <c r="I1236" s="68"/>
      <c r="J1236" s="68"/>
      <c r="K1236" s="67" t="s">
        <v>13513</v>
      </c>
      <c r="L1236" s="71"/>
      <c r="M1236" s="72">
        <v>3371.277099609375</v>
      </c>
      <c r="N1236" s="72">
        <v>4038.207763671875</v>
      </c>
      <c r="O1236" s="73"/>
      <c r="P1236" s="74"/>
      <c r="Q1236" s="74"/>
      <c r="R1236" s="98"/>
      <c r="S1236" s="48">
        <v>0</v>
      </c>
      <c r="T1236" s="48">
        <v>2</v>
      </c>
      <c r="U1236" s="98"/>
      <c r="V1236" s="50"/>
      <c r="W1236" s="50"/>
      <c r="X1236" s="50"/>
      <c r="Y1236" s="50"/>
      <c r="Z1236" s="49"/>
      <c r="AA1236" s="69">
        <v>1236</v>
      </c>
      <c r="AB12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36" s="70"/>
      <c r="AD1236" s="86">
        <v>26</v>
      </c>
      <c r="AE1236" s="86">
        <v>14</v>
      </c>
      <c r="AF1236" s="86">
        <v>632</v>
      </c>
      <c r="AG1236" s="86">
        <v>657</v>
      </c>
      <c r="AH1236" s="86"/>
      <c r="AI1236" s="86" t="s">
        <v>7849</v>
      </c>
      <c r="AJ1236" s="86" t="s">
        <v>8577</v>
      </c>
      <c r="AK1236" s="86"/>
      <c r="AL1236" s="86"/>
      <c r="AM1236" s="89">
        <v>44046.573009259257</v>
      </c>
      <c r="AN1236" s="86" t="s">
        <v>10559</v>
      </c>
      <c r="AO1236" s="93" t="s">
        <v>11793</v>
      </c>
      <c r="AP1236" s="86" t="s">
        <v>66</v>
      </c>
      <c r="AQ1236" s="48">
        <v>0</v>
      </c>
      <c r="AR1236" s="49">
        <v>0</v>
      </c>
      <c r="AS1236" s="48">
        <v>0</v>
      </c>
      <c r="AT1236" s="49">
        <v>0</v>
      </c>
      <c r="AU1236" s="48">
        <v>0</v>
      </c>
      <c r="AV1236" s="49">
        <v>0</v>
      </c>
      <c r="AW1236" s="48">
        <v>140</v>
      </c>
      <c r="AX1236" s="49">
        <v>100</v>
      </c>
      <c r="AY1236" s="48">
        <v>140</v>
      </c>
      <c r="AZ1236" s="2"/>
      <c r="BA1236" s="3"/>
      <c r="BB1236" s="3"/>
      <c r="BC1236" s="3"/>
      <c r="BD1236" s="3"/>
    </row>
    <row r="1237" spans="1:56" x14ac:dyDescent="0.25">
      <c r="A1237" s="62" t="s">
        <v>973</v>
      </c>
      <c r="B1237" s="63"/>
      <c r="C1237" s="63"/>
      <c r="D1237" s="64"/>
      <c r="E1237" s="66"/>
      <c r="F1237" s="109" t="s">
        <v>10102</v>
      </c>
      <c r="G1237" s="63"/>
      <c r="H1237" s="67"/>
      <c r="I1237" s="68"/>
      <c r="J1237" s="68"/>
      <c r="K1237" s="67" t="s">
        <v>13514</v>
      </c>
      <c r="L1237" s="71"/>
      <c r="M1237" s="72">
        <v>3496.10205078125</v>
      </c>
      <c r="N1237" s="72">
        <v>6115.98779296875</v>
      </c>
      <c r="O1237" s="73"/>
      <c r="P1237" s="74"/>
      <c r="Q1237" s="74"/>
      <c r="R1237" s="98"/>
      <c r="S1237" s="48">
        <v>0</v>
      </c>
      <c r="T1237" s="48">
        <v>1</v>
      </c>
      <c r="U1237" s="98"/>
      <c r="V1237" s="50"/>
      <c r="W1237" s="50"/>
      <c r="X1237" s="50"/>
      <c r="Y1237" s="50"/>
      <c r="Z1237" s="49"/>
      <c r="AA1237" s="69">
        <v>1237</v>
      </c>
      <c r="AB12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37" s="70"/>
      <c r="AD1237" s="86">
        <v>304</v>
      </c>
      <c r="AE1237" s="86">
        <v>98</v>
      </c>
      <c r="AF1237" s="86">
        <v>2264</v>
      </c>
      <c r="AG1237" s="86">
        <v>2483</v>
      </c>
      <c r="AH1237" s="86"/>
      <c r="AI1237" s="86" t="s">
        <v>7850</v>
      </c>
      <c r="AJ1237" s="86" t="s">
        <v>8204</v>
      </c>
      <c r="AK1237" s="86"/>
      <c r="AL1237" s="86"/>
      <c r="AM1237" s="89">
        <v>43838.768460648149</v>
      </c>
      <c r="AN1237" s="86" t="s">
        <v>10559</v>
      </c>
      <c r="AO1237" s="93" t="s">
        <v>11794</v>
      </c>
      <c r="AP1237" s="86" t="s">
        <v>66</v>
      </c>
      <c r="AQ1237" s="48">
        <v>0</v>
      </c>
      <c r="AR1237" s="49">
        <v>0</v>
      </c>
      <c r="AS1237" s="48">
        <v>0</v>
      </c>
      <c r="AT1237" s="49">
        <v>0</v>
      </c>
      <c r="AU1237" s="48">
        <v>0</v>
      </c>
      <c r="AV1237" s="49">
        <v>0</v>
      </c>
      <c r="AW1237" s="48">
        <v>34</v>
      </c>
      <c r="AX1237" s="49">
        <v>100</v>
      </c>
      <c r="AY1237" s="48">
        <v>34</v>
      </c>
      <c r="AZ1237" s="2"/>
      <c r="BA1237" s="3"/>
      <c r="BB1237" s="3"/>
      <c r="BC1237" s="3"/>
      <c r="BD1237" s="3"/>
    </row>
    <row r="1238" spans="1:56" x14ac:dyDescent="0.25">
      <c r="A1238" s="62" t="s">
        <v>974</v>
      </c>
      <c r="B1238" s="63"/>
      <c r="C1238" s="63"/>
      <c r="D1238" s="64"/>
      <c r="E1238" s="66"/>
      <c r="F1238" s="109" t="s">
        <v>10103</v>
      </c>
      <c r="G1238" s="63"/>
      <c r="H1238" s="67"/>
      <c r="I1238" s="68"/>
      <c r="J1238" s="68"/>
      <c r="K1238" s="67" t="s">
        <v>13515</v>
      </c>
      <c r="L1238" s="71"/>
      <c r="M1238" s="72">
        <v>5137.02099609375</v>
      </c>
      <c r="N1238" s="72">
        <v>5085.54736328125</v>
      </c>
      <c r="O1238" s="73"/>
      <c r="P1238" s="74"/>
      <c r="Q1238" s="74"/>
      <c r="R1238" s="98"/>
      <c r="S1238" s="48">
        <v>0</v>
      </c>
      <c r="T1238" s="48">
        <v>1</v>
      </c>
      <c r="U1238" s="98"/>
      <c r="V1238" s="50"/>
      <c r="W1238" s="50"/>
      <c r="X1238" s="50"/>
      <c r="Y1238" s="50"/>
      <c r="Z1238" s="49"/>
      <c r="AA1238" s="69">
        <v>1238</v>
      </c>
      <c r="AB12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38" s="70"/>
      <c r="AD1238" s="86">
        <v>944</v>
      </c>
      <c r="AE1238" s="86">
        <v>702</v>
      </c>
      <c r="AF1238" s="86">
        <v>36683</v>
      </c>
      <c r="AG1238" s="86">
        <v>11369</v>
      </c>
      <c r="AH1238" s="86"/>
      <c r="AI1238" s="86" t="s">
        <v>7851</v>
      </c>
      <c r="AJ1238" s="86" t="s">
        <v>8578</v>
      </c>
      <c r="AK1238" s="93" t="s">
        <v>8877</v>
      </c>
      <c r="AL1238" s="86"/>
      <c r="AM1238" s="89">
        <v>42790.171215277776</v>
      </c>
      <c r="AN1238" s="86" t="s">
        <v>10559</v>
      </c>
      <c r="AO1238" s="93" t="s">
        <v>11795</v>
      </c>
      <c r="AP1238" s="86" t="s">
        <v>66</v>
      </c>
      <c r="AQ1238" s="48">
        <v>0</v>
      </c>
      <c r="AR1238" s="49">
        <v>0</v>
      </c>
      <c r="AS1238" s="48">
        <v>0</v>
      </c>
      <c r="AT1238" s="49">
        <v>0</v>
      </c>
      <c r="AU1238" s="48">
        <v>0</v>
      </c>
      <c r="AV1238" s="49">
        <v>0</v>
      </c>
      <c r="AW1238" s="48">
        <v>26</v>
      </c>
      <c r="AX1238" s="49">
        <v>100</v>
      </c>
      <c r="AY1238" s="48">
        <v>26</v>
      </c>
      <c r="AZ1238" s="2"/>
      <c r="BA1238" s="3"/>
      <c r="BB1238" s="3"/>
      <c r="BC1238" s="3"/>
      <c r="BD1238" s="3"/>
    </row>
    <row r="1239" spans="1:56" x14ac:dyDescent="0.25">
      <c r="A1239" s="62" t="s">
        <v>975</v>
      </c>
      <c r="B1239" s="63"/>
      <c r="C1239" s="63"/>
      <c r="D1239" s="64"/>
      <c r="E1239" s="66"/>
      <c r="F1239" s="109" t="s">
        <v>10104</v>
      </c>
      <c r="G1239" s="63"/>
      <c r="H1239" s="67"/>
      <c r="I1239" s="68"/>
      <c r="J1239" s="68"/>
      <c r="K1239" s="67" t="s">
        <v>13516</v>
      </c>
      <c r="L1239" s="71"/>
      <c r="M1239" s="72">
        <v>3529.968017578125</v>
      </c>
      <c r="N1239" s="72">
        <v>1308.4739990234375</v>
      </c>
      <c r="O1239" s="73"/>
      <c r="P1239" s="74"/>
      <c r="Q1239" s="74"/>
      <c r="R1239" s="98"/>
      <c r="S1239" s="48">
        <v>0</v>
      </c>
      <c r="T1239" s="48">
        <v>1</v>
      </c>
      <c r="U1239" s="98"/>
      <c r="V1239" s="50"/>
      <c r="W1239" s="50"/>
      <c r="X1239" s="50"/>
      <c r="Y1239" s="50"/>
      <c r="Z1239" s="49"/>
      <c r="AA1239" s="69">
        <v>1239</v>
      </c>
      <c r="AB12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39" s="70"/>
      <c r="AD1239" s="86">
        <v>119</v>
      </c>
      <c r="AE1239" s="86">
        <v>58</v>
      </c>
      <c r="AF1239" s="86">
        <v>718</v>
      </c>
      <c r="AG1239" s="86">
        <v>3801</v>
      </c>
      <c r="AH1239" s="86"/>
      <c r="AI1239" s="86" t="s">
        <v>7852</v>
      </c>
      <c r="AJ1239" s="86" t="s">
        <v>8211</v>
      </c>
      <c r="AK1239" s="86"/>
      <c r="AL1239" s="86"/>
      <c r="AM1239" s="89">
        <v>43564.500706018516</v>
      </c>
      <c r="AN1239" s="86" t="s">
        <v>10559</v>
      </c>
      <c r="AO1239" s="93" t="s">
        <v>11796</v>
      </c>
      <c r="AP1239" s="86" t="s">
        <v>66</v>
      </c>
      <c r="AQ1239" s="48">
        <v>0</v>
      </c>
      <c r="AR1239" s="49">
        <v>0</v>
      </c>
      <c r="AS1239" s="48">
        <v>0</v>
      </c>
      <c r="AT1239" s="49">
        <v>0</v>
      </c>
      <c r="AU1239" s="48">
        <v>0</v>
      </c>
      <c r="AV1239" s="49">
        <v>0</v>
      </c>
      <c r="AW1239" s="48">
        <v>37</v>
      </c>
      <c r="AX1239" s="49">
        <v>100</v>
      </c>
      <c r="AY1239" s="48">
        <v>37</v>
      </c>
      <c r="AZ1239" s="2"/>
      <c r="BA1239" s="3"/>
      <c r="BB1239" s="3"/>
      <c r="BC1239" s="3"/>
      <c r="BD1239" s="3"/>
    </row>
    <row r="1240" spans="1:56" x14ac:dyDescent="0.25">
      <c r="A1240" s="62" t="s">
        <v>976</v>
      </c>
      <c r="B1240" s="63"/>
      <c r="C1240" s="63"/>
      <c r="D1240" s="64"/>
      <c r="E1240" s="66"/>
      <c r="F1240" s="109" t="s">
        <v>8949</v>
      </c>
      <c r="G1240" s="63"/>
      <c r="H1240" s="67"/>
      <c r="I1240" s="68"/>
      <c r="J1240" s="68"/>
      <c r="K1240" s="67" t="s">
        <v>13517</v>
      </c>
      <c r="L1240" s="71"/>
      <c r="M1240" s="72">
        <v>3079.595947265625</v>
      </c>
      <c r="N1240" s="72">
        <v>4685.140625</v>
      </c>
      <c r="O1240" s="73"/>
      <c r="P1240" s="74"/>
      <c r="Q1240" s="74"/>
      <c r="R1240" s="98"/>
      <c r="S1240" s="48">
        <v>0</v>
      </c>
      <c r="T1240" s="48">
        <v>1</v>
      </c>
      <c r="U1240" s="98"/>
      <c r="V1240" s="50"/>
      <c r="W1240" s="50"/>
      <c r="X1240" s="50"/>
      <c r="Y1240" s="50"/>
      <c r="Z1240" s="49"/>
      <c r="AA1240" s="69">
        <v>1240</v>
      </c>
      <c r="AB12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40" s="70"/>
      <c r="AD1240" s="86">
        <v>23</v>
      </c>
      <c r="AE1240" s="86">
        <v>4</v>
      </c>
      <c r="AF1240" s="86">
        <v>282</v>
      </c>
      <c r="AG1240" s="86">
        <v>361</v>
      </c>
      <c r="AH1240" s="86"/>
      <c r="AI1240" s="86"/>
      <c r="AJ1240" s="86"/>
      <c r="AK1240" s="86"/>
      <c r="AL1240" s="86"/>
      <c r="AM1240" s="89">
        <v>44073.25204861111</v>
      </c>
      <c r="AN1240" s="86" t="s">
        <v>10559</v>
      </c>
      <c r="AO1240" s="93" t="s">
        <v>11797</v>
      </c>
      <c r="AP1240" s="86" t="s">
        <v>66</v>
      </c>
      <c r="AQ1240" s="48">
        <v>0</v>
      </c>
      <c r="AR1240" s="49">
        <v>0</v>
      </c>
      <c r="AS1240" s="48">
        <v>0</v>
      </c>
      <c r="AT1240" s="49">
        <v>0</v>
      </c>
      <c r="AU1240" s="48">
        <v>0</v>
      </c>
      <c r="AV1240" s="49">
        <v>0</v>
      </c>
      <c r="AW1240" s="48">
        <v>39</v>
      </c>
      <c r="AX1240" s="49">
        <v>100</v>
      </c>
      <c r="AY1240" s="48">
        <v>39</v>
      </c>
      <c r="AZ1240" s="2"/>
      <c r="BA1240" s="3"/>
      <c r="BB1240" s="3"/>
      <c r="BC1240" s="3"/>
      <c r="BD1240" s="3"/>
    </row>
    <row r="1241" spans="1:56" x14ac:dyDescent="0.25">
      <c r="A1241" s="62" t="s">
        <v>977</v>
      </c>
      <c r="B1241" s="63"/>
      <c r="C1241" s="63"/>
      <c r="D1241" s="64"/>
      <c r="E1241" s="66"/>
      <c r="F1241" s="109" t="s">
        <v>10105</v>
      </c>
      <c r="G1241" s="63"/>
      <c r="H1241" s="67"/>
      <c r="I1241" s="68"/>
      <c r="J1241" s="68"/>
      <c r="K1241" s="67" t="s">
        <v>13518</v>
      </c>
      <c r="L1241" s="71"/>
      <c r="M1241" s="72">
        <v>3733.4521484375</v>
      </c>
      <c r="N1241" s="72">
        <v>6144.74609375</v>
      </c>
      <c r="O1241" s="73"/>
      <c r="P1241" s="74"/>
      <c r="Q1241" s="74"/>
      <c r="R1241" s="98"/>
      <c r="S1241" s="48">
        <v>0</v>
      </c>
      <c r="T1241" s="48">
        <v>1</v>
      </c>
      <c r="U1241" s="98"/>
      <c r="V1241" s="50"/>
      <c r="W1241" s="50"/>
      <c r="X1241" s="50"/>
      <c r="Y1241" s="50"/>
      <c r="Z1241" s="49"/>
      <c r="AA1241" s="69">
        <v>1241</v>
      </c>
      <c r="AB12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41" s="70"/>
      <c r="AD1241" s="86">
        <v>50</v>
      </c>
      <c r="AE1241" s="86">
        <v>14</v>
      </c>
      <c r="AF1241" s="86">
        <v>1130</v>
      </c>
      <c r="AG1241" s="86">
        <v>556</v>
      </c>
      <c r="AH1241" s="86"/>
      <c r="AI1241" s="86" t="s">
        <v>7853</v>
      </c>
      <c r="AJ1241" s="86"/>
      <c r="AK1241" s="86"/>
      <c r="AL1241" s="86"/>
      <c r="AM1241" s="89">
        <v>43969.421574074076</v>
      </c>
      <c r="AN1241" s="86" t="s">
        <v>10559</v>
      </c>
      <c r="AO1241" s="93" t="s">
        <v>11798</v>
      </c>
      <c r="AP1241" s="86" t="s">
        <v>66</v>
      </c>
      <c r="AQ1241" s="48">
        <v>0</v>
      </c>
      <c r="AR1241" s="49">
        <v>0</v>
      </c>
      <c r="AS1241" s="48">
        <v>0</v>
      </c>
      <c r="AT1241" s="49">
        <v>0</v>
      </c>
      <c r="AU1241" s="48">
        <v>0</v>
      </c>
      <c r="AV1241" s="49">
        <v>0</v>
      </c>
      <c r="AW1241" s="48">
        <v>155</v>
      </c>
      <c r="AX1241" s="49">
        <v>100</v>
      </c>
      <c r="AY1241" s="48">
        <v>155</v>
      </c>
      <c r="AZ1241" s="2"/>
      <c r="BA1241" s="3"/>
      <c r="BB1241" s="3"/>
      <c r="BC1241" s="3"/>
      <c r="BD1241" s="3"/>
    </row>
    <row r="1242" spans="1:56" x14ac:dyDescent="0.25">
      <c r="A1242" s="62" t="s">
        <v>978</v>
      </c>
      <c r="B1242" s="63"/>
      <c r="C1242" s="63"/>
      <c r="D1242" s="64"/>
      <c r="E1242" s="66"/>
      <c r="F1242" s="109" t="s">
        <v>10106</v>
      </c>
      <c r="G1242" s="63"/>
      <c r="H1242" s="67"/>
      <c r="I1242" s="68"/>
      <c r="J1242" s="68"/>
      <c r="K1242" s="67" t="s">
        <v>13519</v>
      </c>
      <c r="L1242" s="71"/>
      <c r="M1242" s="72">
        <v>5833.44482421875</v>
      </c>
      <c r="N1242" s="72">
        <v>5557.435546875</v>
      </c>
      <c r="O1242" s="73"/>
      <c r="P1242" s="74"/>
      <c r="Q1242" s="74"/>
      <c r="R1242" s="98"/>
      <c r="S1242" s="48">
        <v>2</v>
      </c>
      <c r="T1242" s="48">
        <v>3</v>
      </c>
      <c r="U1242" s="98"/>
      <c r="V1242" s="50"/>
      <c r="W1242" s="50"/>
      <c r="X1242" s="50"/>
      <c r="Y1242" s="50"/>
      <c r="Z1242" s="49"/>
      <c r="AA1242" s="69">
        <v>1242</v>
      </c>
      <c r="AB12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42" s="70"/>
      <c r="AD1242" s="86">
        <v>2012</v>
      </c>
      <c r="AE1242" s="86">
        <v>11257</v>
      </c>
      <c r="AF1242" s="86">
        <v>67971</v>
      </c>
      <c r="AG1242" s="86">
        <v>87603</v>
      </c>
      <c r="AH1242" s="86"/>
      <c r="AI1242" s="86" t="s">
        <v>7854</v>
      </c>
      <c r="AJ1242" s="86" t="s">
        <v>8330</v>
      </c>
      <c r="AK1242" s="86"/>
      <c r="AL1242" s="86"/>
      <c r="AM1242" s="89">
        <v>42862.177685185183</v>
      </c>
      <c r="AN1242" s="86" t="s">
        <v>10559</v>
      </c>
      <c r="AO1242" s="93" t="s">
        <v>11799</v>
      </c>
      <c r="AP1242" s="86" t="s">
        <v>66</v>
      </c>
      <c r="AQ1242" s="48">
        <v>0</v>
      </c>
      <c r="AR1242" s="49">
        <v>0</v>
      </c>
      <c r="AS1242" s="48">
        <v>0</v>
      </c>
      <c r="AT1242" s="49">
        <v>0</v>
      </c>
      <c r="AU1242" s="48">
        <v>0</v>
      </c>
      <c r="AV1242" s="49">
        <v>0</v>
      </c>
      <c r="AW1242" s="48">
        <v>95</v>
      </c>
      <c r="AX1242" s="49">
        <v>100</v>
      </c>
      <c r="AY1242" s="48">
        <v>95</v>
      </c>
      <c r="AZ1242" s="2"/>
      <c r="BA1242" s="3"/>
      <c r="BB1242" s="3"/>
      <c r="BC1242" s="3"/>
      <c r="BD1242" s="3"/>
    </row>
    <row r="1243" spans="1:56" x14ac:dyDescent="0.25">
      <c r="A1243" s="62" t="s">
        <v>979</v>
      </c>
      <c r="B1243" s="63"/>
      <c r="C1243" s="63"/>
      <c r="D1243" s="64"/>
      <c r="E1243" s="66"/>
      <c r="F1243" s="109" t="s">
        <v>10107</v>
      </c>
      <c r="G1243" s="63"/>
      <c r="H1243" s="67"/>
      <c r="I1243" s="68"/>
      <c r="J1243" s="68"/>
      <c r="K1243" s="67" t="s">
        <v>13520</v>
      </c>
      <c r="L1243" s="71"/>
      <c r="M1243" s="72">
        <v>6040.5546875</v>
      </c>
      <c r="N1243" s="72">
        <v>5312.66455078125</v>
      </c>
      <c r="O1243" s="73"/>
      <c r="P1243" s="74"/>
      <c r="Q1243" s="74"/>
      <c r="R1243" s="98"/>
      <c r="S1243" s="48">
        <v>0</v>
      </c>
      <c r="T1243" s="48">
        <v>2</v>
      </c>
      <c r="U1243" s="98"/>
      <c r="V1243" s="50"/>
      <c r="W1243" s="50"/>
      <c r="X1243" s="50"/>
      <c r="Y1243" s="50"/>
      <c r="Z1243" s="49"/>
      <c r="AA1243" s="69">
        <v>1243</v>
      </c>
      <c r="AB12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43" s="70"/>
      <c r="AD1243" s="86">
        <v>1669</v>
      </c>
      <c r="AE1243" s="86">
        <v>20832</v>
      </c>
      <c r="AF1243" s="86">
        <v>94666</v>
      </c>
      <c r="AG1243" s="86">
        <v>28016</v>
      </c>
      <c r="AH1243" s="86"/>
      <c r="AI1243" s="86" t="s">
        <v>7855</v>
      </c>
      <c r="AJ1243" s="86" t="s">
        <v>8318</v>
      </c>
      <c r="AK1243" s="93" t="s">
        <v>8739</v>
      </c>
      <c r="AL1243" s="86"/>
      <c r="AM1243" s="89">
        <v>42507.206354166665</v>
      </c>
      <c r="AN1243" s="86" t="s">
        <v>10559</v>
      </c>
      <c r="AO1243" s="93" t="s">
        <v>11800</v>
      </c>
      <c r="AP1243" s="86" t="s">
        <v>66</v>
      </c>
      <c r="AQ1243" s="48">
        <v>0</v>
      </c>
      <c r="AR1243" s="49">
        <v>0</v>
      </c>
      <c r="AS1243" s="48">
        <v>0</v>
      </c>
      <c r="AT1243" s="49">
        <v>0</v>
      </c>
      <c r="AU1243" s="48">
        <v>0</v>
      </c>
      <c r="AV1243" s="49">
        <v>0</v>
      </c>
      <c r="AW1243" s="48">
        <v>130</v>
      </c>
      <c r="AX1243" s="49">
        <v>100</v>
      </c>
      <c r="AY1243" s="48">
        <v>130</v>
      </c>
      <c r="AZ1243" s="2"/>
      <c r="BA1243" s="3"/>
      <c r="BB1243" s="3"/>
      <c r="BC1243" s="3"/>
      <c r="BD1243" s="3"/>
    </row>
    <row r="1244" spans="1:56" x14ac:dyDescent="0.25">
      <c r="A1244" s="62" t="s">
        <v>980</v>
      </c>
      <c r="B1244" s="63"/>
      <c r="C1244" s="63"/>
      <c r="D1244" s="64"/>
      <c r="E1244" s="66"/>
      <c r="F1244" s="109" t="s">
        <v>10108</v>
      </c>
      <c r="G1244" s="63"/>
      <c r="H1244" s="67"/>
      <c r="I1244" s="68"/>
      <c r="J1244" s="68"/>
      <c r="K1244" s="67" t="s">
        <v>13521</v>
      </c>
      <c r="L1244" s="71"/>
      <c r="M1244" s="72">
        <v>5618.068359375</v>
      </c>
      <c r="N1244" s="72">
        <v>4951.85498046875</v>
      </c>
      <c r="O1244" s="73"/>
      <c r="P1244" s="74"/>
      <c r="Q1244" s="74"/>
      <c r="R1244" s="98"/>
      <c r="S1244" s="48">
        <v>1</v>
      </c>
      <c r="T1244" s="48">
        <v>1</v>
      </c>
      <c r="U1244" s="98"/>
      <c r="V1244" s="50"/>
      <c r="W1244" s="50"/>
      <c r="X1244" s="50"/>
      <c r="Y1244" s="50"/>
      <c r="Z1244" s="49"/>
      <c r="AA1244" s="69">
        <v>1244</v>
      </c>
      <c r="AB12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44" s="70"/>
      <c r="AD1244" s="86">
        <v>464</v>
      </c>
      <c r="AE1244" s="86">
        <v>445</v>
      </c>
      <c r="AF1244" s="86">
        <v>1202</v>
      </c>
      <c r="AG1244" s="86">
        <v>7411</v>
      </c>
      <c r="AH1244" s="86"/>
      <c r="AI1244" s="86" t="s">
        <v>7856</v>
      </c>
      <c r="AJ1244" s="86"/>
      <c r="AK1244" s="86"/>
      <c r="AL1244" s="86"/>
      <c r="AM1244" s="89">
        <v>43977.43482638889</v>
      </c>
      <c r="AN1244" s="86" t="s">
        <v>10559</v>
      </c>
      <c r="AO1244" s="93" t="s">
        <v>11801</v>
      </c>
      <c r="AP1244" s="86" t="s">
        <v>66</v>
      </c>
      <c r="AQ1244" s="48">
        <v>0</v>
      </c>
      <c r="AR1244" s="49">
        <v>0</v>
      </c>
      <c r="AS1244" s="48">
        <v>0</v>
      </c>
      <c r="AT1244" s="49">
        <v>0</v>
      </c>
      <c r="AU1244" s="48">
        <v>0</v>
      </c>
      <c r="AV1244" s="49">
        <v>0</v>
      </c>
      <c r="AW1244" s="48">
        <v>1</v>
      </c>
      <c r="AX1244" s="49">
        <v>100</v>
      </c>
      <c r="AY1244" s="48">
        <v>1</v>
      </c>
      <c r="AZ1244" s="2"/>
      <c r="BA1244" s="3"/>
      <c r="BB1244" s="3"/>
      <c r="BC1244" s="3"/>
      <c r="BD1244" s="3"/>
    </row>
    <row r="1245" spans="1:56" x14ac:dyDescent="0.25">
      <c r="A1245" s="62" t="s">
        <v>981</v>
      </c>
      <c r="B1245" s="63"/>
      <c r="C1245" s="63"/>
      <c r="D1245" s="64"/>
      <c r="E1245" s="66"/>
      <c r="F1245" s="109" t="s">
        <v>10109</v>
      </c>
      <c r="G1245" s="63"/>
      <c r="H1245" s="67"/>
      <c r="I1245" s="68"/>
      <c r="J1245" s="68"/>
      <c r="K1245" s="67" t="s">
        <v>13522</v>
      </c>
      <c r="L1245" s="71"/>
      <c r="M1245" s="72">
        <v>3799.29052734375</v>
      </c>
      <c r="N1245" s="72">
        <v>6171.69677734375</v>
      </c>
      <c r="O1245" s="73"/>
      <c r="P1245" s="74"/>
      <c r="Q1245" s="74"/>
      <c r="R1245" s="98"/>
      <c r="S1245" s="48">
        <v>0</v>
      </c>
      <c r="T1245" s="48">
        <v>1</v>
      </c>
      <c r="U1245" s="98"/>
      <c r="V1245" s="50"/>
      <c r="W1245" s="50"/>
      <c r="X1245" s="50"/>
      <c r="Y1245" s="50"/>
      <c r="Z1245" s="49"/>
      <c r="AA1245" s="69">
        <v>1245</v>
      </c>
      <c r="AB12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45" s="70"/>
      <c r="AD1245" s="86">
        <v>85</v>
      </c>
      <c r="AE1245" s="86">
        <v>68</v>
      </c>
      <c r="AF1245" s="86">
        <v>2392</v>
      </c>
      <c r="AG1245" s="86">
        <v>10181</v>
      </c>
      <c r="AH1245" s="86"/>
      <c r="AI1245" s="86" t="s">
        <v>7857</v>
      </c>
      <c r="AJ1245" s="86" t="s">
        <v>8218</v>
      </c>
      <c r="AK1245" s="86"/>
      <c r="AL1245" s="86"/>
      <c r="AM1245" s="89">
        <v>43301.557696759257</v>
      </c>
      <c r="AN1245" s="86" t="s">
        <v>10559</v>
      </c>
      <c r="AO1245" s="93" t="s">
        <v>11802</v>
      </c>
      <c r="AP1245" s="86" t="s">
        <v>66</v>
      </c>
      <c r="AQ1245" s="48">
        <v>0</v>
      </c>
      <c r="AR1245" s="49">
        <v>0</v>
      </c>
      <c r="AS1245" s="48">
        <v>0</v>
      </c>
      <c r="AT1245" s="49">
        <v>0</v>
      </c>
      <c r="AU1245" s="48">
        <v>0</v>
      </c>
      <c r="AV1245" s="49">
        <v>0</v>
      </c>
      <c r="AW1245" s="48">
        <v>50</v>
      </c>
      <c r="AX1245" s="49">
        <v>100</v>
      </c>
      <c r="AY1245" s="48">
        <v>50</v>
      </c>
      <c r="AZ1245" s="2"/>
      <c r="BA1245" s="3"/>
      <c r="BB1245" s="3"/>
      <c r="BC1245" s="3"/>
      <c r="BD1245" s="3"/>
    </row>
    <row r="1246" spans="1:56" x14ac:dyDescent="0.25">
      <c r="A1246" s="62" t="s">
        <v>982</v>
      </c>
      <c r="B1246" s="63"/>
      <c r="C1246" s="63"/>
      <c r="D1246" s="64"/>
      <c r="E1246" s="66"/>
      <c r="F1246" s="109" t="s">
        <v>10110</v>
      </c>
      <c r="G1246" s="63"/>
      <c r="H1246" s="67"/>
      <c r="I1246" s="68"/>
      <c r="J1246" s="68"/>
      <c r="K1246" s="67" t="s">
        <v>13523</v>
      </c>
      <c r="L1246" s="71"/>
      <c r="M1246" s="72">
        <v>5572.2568359375</v>
      </c>
      <c r="N1246" s="72">
        <v>4342.10595703125</v>
      </c>
      <c r="O1246" s="73"/>
      <c r="P1246" s="74"/>
      <c r="Q1246" s="74"/>
      <c r="R1246" s="98"/>
      <c r="S1246" s="48">
        <v>0</v>
      </c>
      <c r="T1246" s="48">
        <v>1</v>
      </c>
      <c r="U1246" s="98"/>
      <c r="V1246" s="50"/>
      <c r="W1246" s="50"/>
      <c r="X1246" s="50"/>
      <c r="Y1246" s="50"/>
      <c r="Z1246" s="49"/>
      <c r="AA1246" s="69">
        <v>1246</v>
      </c>
      <c r="AB12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46" s="70"/>
      <c r="AD1246" s="86">
        <v>27</v>
      </c>
      <c r="AE1246" s="86">
        <v>12</v>
      </c>
      <c r="AF1246" s="86">
        <v>731</v>
      </c>
      <c r="AG1246" s="86">
        <v>488</v>
      </c>
      <c r="AH1246" s="86"/>
      <c r="AI1246" s="86"/>
      <c r="AJ1246" s="86"/>
      <c r="AK1246" s="86"/>
      <c r="AL1246" s="86"/>
      <c r="AM1246" s="89">
        <v>40849.357569444444</v>
      </c>
      <c r="AN1246" s="86" t="s">
        <v>10559</v>
      </c>
      <c r="AO1246" s="93" t="s">
        <v>11803</v>
      </c>
      <c r="AP1246" s="86" t="s">
        <v>66</v>
      </c>
      <c r="AQ1246" s="48">
        <v>0</v>
      </c>
      <c r="AR1246" s="49">
        <v>0</v>
      </c>
      <c r="AS1246" s="48">
        <v>0</v>
      </c>
      <c r="AT1246" s="49">
        <v>0</v>
      </c>
      <c r="AU1246" s="48">
        <v>0</v>
      </c>
      <c r="AV1246" s="49">
        <v>0</v>
      </c>
      <c r="AW1246" s="48">
        <v>21</v>
      </c>
      <c r="AX1246" s="49">
        <v>100</v>
      </c>
      <c r="AY1246" s="48">
        <v>21</v>
      </c>
      <c r="AZ1246" s="2"/>
      <c r="BA1246" s="3"/>
      <c r="BB1246" s="3"/>
      <c r="BC1246" s="3"/>
      <c r="BD1246" s="3"/>
    </row>
    <row r="1247" spans="1:56" x14ac:dyDescent="0.25">
      <c r="A1247" s="62" t="s">
        <v>983</v>
      </c>
      <c r="B1247" s="63"/>
      <c r="C1247" s="63"/>
      <c r="D1247" s="64"/>
      <c r="E1247" s="66"/>
      <c r="F1247" s="109" t="s">
        <v>10111</v>
      </c>
      <c r="G1247" s="63"/>
      <c r="H1247" s="67"/>
      <c r="I1247" s="68"/>
      <c r="J1247" s="68"/>
      <c r="K1247" s="67" t="s">
        <v>13524</v>
      </c>
      <c r="L1247" s="71"/>
      <c r="M1247" s="72">
        <v>5572.3623046875</v>
      </c>
      <c r="N1247" s="72">
        <v>4962.80712890625</v>
      </c>
      <c r="O1247" s="73"/>
      <c r="P1247" s="74"/>
      <c r="Q1247" s="74"/>
      <c r="R1247" s="98"/>
      <c r="S1247" s="48">
        <v>0</v>
      </c>
      <c r="T1247" s="48">
        <v>1</v>
      </c>
      <c r="U1247" s="98"/>
      <c r="V1247" s="50"/>
      <c r="W1247" s="50"/>
      <c r="X1247" s="50"/>
      <c r="Y1247" s="50"/>
      <c r="Z1247" s="49"/>
      <c r="AA1247" s="69">
        <v>1247</v>
      </c>
      <c r="AB12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47" s="70"/>
      <c r="AD1247" s="86">
        <v>129</v>
      </c>
      <c r="AE1247" s="86">
        <v>12</v>
      </c>
      <c r="AF1247" s="86">
        <v>34</v>
      </c>
      <c r="AG1247" s="86">
        <v>8</v>
      </c>
      <c r="AH1247" s="86"/>
      <c r="AI1247" s="86" t="s">
        <v>7858</v>
      </c>
      <c r="AJ1247" s="86"/>
      <c r="AK1247" s="86"/>
      <c r="AL1247" s="86"/>
      <c r="AM1247" s="89">
        <v>44075.214444444442</v>
      </c>
      <c r="AN1247" s="86" t="s">
        <v>10559</v>
      </c>
      <c r="AO1247" s="93" t="s">
        <v>11804</v>
      </c>
      <c r="AP1247" s="86" t="s">
        <v>66</v>
      </c>
      <c r="AQ1247" s="48">
        <v>0</v>
      </c>
      <c r="AR1247" s="49">
        <v>0</v>
      </c>
      <c r="AS1247" s="48">
        <v>0</v>
      </c>
      <c r="AT1247" s="49">
        <v>0</v>
      </c>
      <c r="AU1247" s="48">
        <v>0</v>
      </c>
      <c r="AV1247" s="49">
        <v>0</v>
      </c>
      <c r="AW1247" s="48">
        <v>44</v>
      </c>
      <c r="AX1247" s="49">
        <v>100</v>
      </c>
      <c r="AY1247" s="48">
        <v>44</v>
      </c>
      <c r="AZ1247" s="2"/>
      <c r="BA1247" s="3"/>
      <c r="BB1247" s="3"/>
      <c r="BC1247" s="3"/>
      <c r="BD1247" s="3"/>
    </row>
    <row r="1248" spans="1:56" x14ac:dyDescent="0.25">
      <c r="A1248" s="62" t="s">
        <v>984</v>
      </c>
      <c r="B1248" s="63"/>
      <c r="C1248" s="63"/>
      <c r="D1248" s="64"/>
      <c r="E1248" s="66"/>
      <c r="F1248" s="109" t="s">
        <v>10112</v>
      </c>
      <c r="G1248" s="63"/>
      <c r="H1248" s="67"/>
      <c r="I1248" s="68"/>
      <c r="J1248" s="68"/>
      <c r="K1248" s="67" t="s">
        <v>13525</v>
      </c>
      <c r="L1248" s="71"/>
      <c r="M1248" s="72">
        <v>3624.314453125</v>
      </c>
      <c r="N1248" s="72">
        <v>6067.6728515625</v>
      </c>
      <c r="O1248" s="73"/>
      <c r="P1248" s="74"/>
      <c r="Q1248" s="74"/>
      <c r="R1248" s="98"/>
      <c r="S1248" s="48">
        <v>0</v>
      </c>
      <c r="T1248" s="48">
        <v>1</v>
      </c>
      <c r="U1248" s="98"/>
      <c r="V1248" s="50"/>
      <c r="W1248" s="50"/>
      <c r="X1248" s="50"/>
      <c r="Y1248" s="50"/>
      <c r="Z1248" s="49"/>
      <c r="AA1248" s="69">
        <v>1248</v>
      </c>
      <c r="AB12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48" s="70"/>
      <c r="AD1248" s="86">
        <v>358</v>
      </c>
      <c r="AE1248" s="86">
        <v>183</v>
      </c>
      <c r="AF1248" s="86">
        <v>6494</v>
      </c>
      <c r="AG1248" s="86">
        <v>12959</v>
      </c>
      <c r="AH1248" s="86"/>
      <c r="AI1248" s="86"/>
      <c r="AJ1248" s="86" t="s">
        <v>8579</v>
      </c>
      <c r="AK1248" s="86"/>
      <c r="AL1248" s="86"/>
      <c r="AM1248" s="89">
        <v>41551.923159722224</v>
      </c>
      <c r="AN1248" s="86" t="s">
        <v>10559</v>
      </c>
      <c r="AO1248" s="93" t="s">
        <v>11805</v>
      </c>
      <c r="AP1248" s="86" t="s">
        <v>66</v>
      </c>
      <c r="AQ1248" s="48">
        <v>0</v>
      </c>
      <c r="AR1248" s="49">
        <v>0</v>
      </c>
      <c r="AS1248" s="48">
        <v>0</v>
      </c>
      <c r="AT1248" s="49">
        <v>0</v>
      </c>
      <c r="AU1248" s="48">
        <v>0</v>
      </c>
      <c r="AV1248" s="49">
        <v>0</v>
      </c>
      <c r="AW1248" s="48">
        <v>22</v>
      </c>
      <c r="AX1248" s="49">
        <v>100</v>
      </c>
      <c r="AY1248" s="48">
        <v>22</v>
      </c>
      <c r="AZ1248" s="2"/>
      <c r="BA1248" s="3"/>
      <c r="BB1248" s="3"/>
      <c r="BC1248" s="3"/>
      <c r="BD1248" s="3"/>
    </row>
    <row r="1249" spans="1:56" x14ac:dyDescent="0.25">
      <c r="A1249" s="62" t="s">
        <v>985</v>
      </c>
      <c r="B1249" s="63"/>
      <c r="C1249" s="63"/>
      <c r="D1249" s="64"/>
      <c r="E1249" s="66"/>
      <c r="F1249" s="109" t="s">
        <v>10113</v>
      </c>
      <c r="G1249" s="63"/>
      <c r="H1249" s="67"/>
      <c r="I1249" s="68"/>
      <c r="J1249" s="68"/>
      <c r="K1249" s="67" t="s">
        <v>13526</v>
      </c>
      <c r="L1249" s="71"/>
      <c r="M1249" s="72">
        <v>4929.2431640625</v>
      </c>
      <c r="N1249" s="72">
        <v>2605.09912109375</v>
      </c>
      <c r="O1249" s="73"/>
      <c r="P1249" s="74"/>
      <c r="Q1249" s="74"/>
      <c r="R1249" s="98"/>
      <c r="S1249" s="48">
        <v>0</v>
      </c>
      <c r="T1249" s="48">
        <v>1</v>
      </c>
      <c r="U1249" s="98"/>
      <c r="V1249" s="50"/>
      <c r="W1249" s="50"/>
      <c r="X1249" s="50"/>
      <c r="Y1249" s="50"/>
      <c r="Z1249" s="49"/>
      <c r="AA1249" s="69">
        <v>1249</v>
      </c>
      <c r="AB12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49" s="70"/>
      <c r="AD1249" s="86">
        <v>436</v>
      </c>
      <c r="AE1249" s="86">
        <v>150</v>
      </c>
      <c r="AF1249" s="86">
        <v>3628</v>
      </c>
      <c r="AG1249" s="86">
        <v>17636</v>
      </c>
      <c r="AH1249" s="86"/>
      <c r="AI1249" s="86" t="s">
        <v>7859</v>
      </c>
      <c r="AJ1249" s="86" t="s">
        <v>8204</v>
      </c>
      <c r="AK1249" s="86"/>
      <c r="AL1249" s="86"/>
      <c r="AM1249" s="89">
        <v>41896.596319444441</v>
      </c>
      <c r="AN1249" s="86" t="s">
        <v>10559</v>
      </c>
      <c r="AO1249" s="93" t="s">
        <v>11806</v>
      </c>
      <c r="AP1249" s="86" t="s">
        <v>66</v>
      </c>
      <c r="AQ1249" s="48">
        <v>0</v>
      </c>
      <c r="AR1249" s="49">
        <v>0</v>
      </c>
      <c r="AS1249" s="48">
        <v>0</v>
      </c>
      <c r="AT1249" s="49">
        <v>0</v>
      </c>
      <c r="AU1249" s="48">
        <v>0</v>
      </c>
      <c r="AV1249" s="49">
        <v>0</v>
      </c>
      <c r="AW1249" s="48">
        <v>14</v>
      </c>
      <c r="AX1249" s="49">
        <v>100</v>
      </c>
      <c r="AY1249" s="48">
        <v>14</v>
      </c>
      <c r="AZ1249" s="2"/>
      <c r="BA1249" s="3"/>
      <c r="BB1249" s="3"/>
      <c r="BC1249" s="3"/>
      <c r="BD1249" s="3"/>
    </row>
    <row r="1250" spans="1:56" x14ac:dyDescent="0.25">
      <c r="A1250" s="62" t="s">
        <v>986</v>
      </c>
      <c r="B1250" s="63"/>
      <c r="C1250" s="63"/>
      <c r="D1250" s="64"/>
      <c r="E1250" s="66"/>
      <c r="F1250" s="109" t="s">
        <v>10114</v>
      </c>
      <c r="G1250" s="63"/>
      <c r="H1250" s="67"/>
      <c r="I1250" s="68"/>
      <c r="J1250" s="68"/>
      <c r="K1250" s="67" t="s">
        <v>13527</v>
      </c>
      <c r="L1250" s="71"/>
      <c r="M1250" s="72">
        <v>5661.0625</v>
      </c>
      <c r="N1250" s="72">
        <v>4934.7216796875</v>
      </c>
      <c r="O1250" s="73"/>
      <c r="P1250" s="74"/>
      <c r="Q1250" s="74"/>
      <c r="R1250" s="98"/>
      <c r="S1250" s="48">
        <v>0</v>
      </c>
      <c r="T1250" s="48">
        <v>1</v>
      </c>
      <c r="U1250" s="98"/>
      <c r="V1250" s="50"/>
      <c r="W1250" s="50"/>
      <c r="X1250" s="50"/>
      <c r="Y1250" s="50"/>
      <c r="Z1250" s="49"/>
      <c r="AA1250" s="69">
        <v>1250</v>
      </c>
      <c r="AB12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50" s="70"/>
      <c r="AD1250" s="86">
        <v>26</v>
      </c>
      <c r="AE1250" s="86">
        <v>12</v>
      </c>
      <c r="AF1250" s="86">
        <v>1646</v>
      </c>
      <c r="AG1250" s="86">
        <v>396</v>
      </c>
      <c r="AH1250" s="86"/>
      <c r="AI1250" s="86" t="s">
        <v>7860</v>
      </c>
      <c r="AJ1250" s="86"/>
      <c r="AK1250" s="86"/>
      <c r="AL1250" s="86"/>
      <c r="AM1250" s="89">
        <v>44065.172800925924</v>
      </c>
      <c r="AN1250" s="86" t="s">
        <v>10559</v>
      </c>
      <c r="AO1250" s="93" t="s">
        <v>11807</v>
      </c>
      <c r="AP1250" s="86" t="s">
        <v>66</v>
      </c>
      <c r="AQ1250" s="48">
        <v>0</v>
      </c>
      <c r="AR1250" s="49">
        <v>0</v>
      </c>
      <c r="AS1250" s="48">
        <v>0</v>
      </c>
      <c r="AT1250" s="49">
        <v>0</v>
      </c>
      <c r="AU1250" s="48">
        <v>0</v>
      </c>
      <c r="AV1250" s="49">
        <v>0</v>
      </c>
      <c r="AW1250" s="48">
        <v>36</v>
      </c>
      <c r="AX1250" s="49">
        <v>100</v>
      </c>
      <c r="AY1250" s="48">
        <v>36</v>
      </c>
      <c r="AZ1250" s="2"/>
      <c r="BA1250" s="3"/>
      <c r="BB1250" s="3"/>
      <c r="BC1250" s="3"/>
      <c r="BD1250" s="3"/>
    </row>
    <row r="1251" spans="1:56" x14ac:dyDescent="0.25">
      <c r="A1251" s="62" t="s">
        <v>1779</v>
      </c>
      <c r="B1251" s="63"/>
      <c r="C1251" s="63"/>
      <c r="D1251" s="64"/>
      <c r="E1251" s="66"/>
      <c r="F1251" s="109" t="s">
        <v>10115</v>
      </c>
      <c r="G1251" s="63"/>
      <c r="H1251" s="67"/>
      <c r="I1251" s="68"/>
      <c r="J1251" s="68"/>
      <c r="K1251" s="67" t="s">
        <v>13528</v>
      </c>
      <c r="L1251" s="71"/>
      <c r="M1251" s="72">
        <v>5620.060546875</v>
      </c>
      <c r="N1251" s="72">
        <v>4948.07763671875</v>
      </c>
      <c r="O1251" s="73"/>
      <c r="P1251" s="74"/>
      <c r="Q1251" s="74"/>
      <c r="R1251" s="98"/>
      <c r="S1251" s="48">
        <v>1</v>
      </c>
      <c r="T1251" s="48">
        <v>0</v>
      </c>
      <c r="U1251" s="98"/>
      <c r="V1251" s="50"/>
      <c r="W1251" s="50"/>
      <c r="X1251" s="50"/>
      <c r="Y1251" s="50"/>
      <c r="Z1251" s="49"/>
      <c r="AA1251" s="69">
        <v>1251</v>
      </c>
      <c r="AB12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51" s="70"/>
      <c r="AD1251" s="86">
        <v>805</v>
      </c>
      <c r="AE1251" s="86">
        <v>389735</v>
      </c>
      <c r="AF1251" s="86">
        <v>34187</v>
      </c>
      <c r="AG1251" s="86">
        <v>20106</v>
      </c>
      <c r="AH1251" s="86"/>
      <c r="AI1251" s="86" t="s">
        <v>7861</v>
      </c>
      <c r="AJ1251" s="86" t="s">
        <v>8580</v>
      </c>
      <c r="AK1251" s="93" t="s">
        <v>8878</v>
      </c>
      <c r="AL1251" s="86"/>
      <c r="AM1251" s="89">
        <v>40195.362256944441</v>
      </c>
      <c r="AN1251" s="86" t="s">
        <v>10559</v>
      </c>
      <c r="AO1251" s="93" t="s">
        <v>11808</v>
      </c>
      <c r="AP1251" s="86" t="s">
        <v>65</v>
      </c>
      <c r="AQ1251" s="48"/>
      <c r="AR1251" s="49"/>
      <c r="AS1251" s="48"/>
      <c r="AT1251" s="49"/>
      <c r="AU1251" s="48"/>
      <c r="AV1251" s="49"/>
      <c r="AW1251" s="48"/>
      <c r="AX1251" s="49"/>
      <c r="AY1251" s="48"/>
      <c r="AZ1251" s="2"/>
      <c r="BA1251" s="3"/>
      <c r="BB1251" s="3"/>
      <c r="BC1251" s="3"/>
      <c r="BD1251" s="3"/>
    </row>
    <row r="1252" spans="1:56" x14ac:dyDescent="0.25">
      <c r="A1252" s="62" t="s">
        <v>987</v>
      </c>
      <c r="B1252" s="63"/>
      <c r="C1252" s="63"/>
      <c r="D1252" s="64"/>
      <c r="E1252" s="66"/>
      <c r="F1252" s="109" t="s">
        <v>8949</v>
      </c>
      <c r="G1252" s="63"/>
      <c r="H1252" s="67"/>
      <c r="I1252" s="68"/>
      <c r="J1252" s="68"/>
      <c r="K1252" s="67" t="s">
        <v>13529</v>
      </c>
      <c r="L1252" s="71"/>
      <c r="M1252" s="72">
        <v>5517.00537109375</v>
      </c>
      <c r="N1252" s="72">
        <v>4968.607421875</v>
      </c>
      <c r="O1252" s="73"/>
      <c r="P1252" s="74"/>
      <c r="Q1252" s="74"/>
      <c r="R1252" s="98"/>
      <c r="S1252" s="48">
        <v>0</v>
      </c>
      <c r="T1252" s="48">
        <v>1</v>
      </c>
      <c r="U1252" s="98"/>
      <c r="V1252" s="50"/>
      <c r="W1252" s="50"/>
      <c r="X1252" s="50"/>
      <c r="Y1252" s="50"/>
      <c r="Z1252" s="49"/>
      <c r="AA1252" s="69">
        <v>1252</v>
      </c>
      <c r="AB12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52" s="70"/>
      <c r="AD1252" s="86">
        <v>21</v>
      </c>
      <c r="AE1252" s="86">
        <v>14</v>
      </c>
      <c r="AF1252" s="86">
        <v>2560</v>
      </c>
      <c r="AG1252" s="86">
        <v>126</v>
      </c>
      <c r="AH1252" s="86"/>
      <c r="AI1252" s="86"/>
      <c r="AJ1252" s="86"/>
      <c r="AK1252" s="86"/>
      <c r="AL1252" s="86"/>
      <c r="AM1252" s="89">
        <v>43764.673726851855</v>
      </c>
      <c r="AN1252" s="86" t="s">
        <v>10559</v>
      </c>
      <c r="AO1252" s="93" t="s">
        <v>11809</v>
      </c>
      <c r="AP1252" s="86" t="s">
        <v>66</v>
      </c>
      <c r="AQ1252" s="48">
        <v>1</v>
      </c>
      <c r="AR1252" s="49">
        <v>6.666666666666667</v>
      </c>
      <c r="AS1252" s="48">
        <v>0</v>
      </c>
      <c r="AT1252" s="49">
        <v>0</v>
      </c>
      <c r="AU1252" s="48">
        <v>0</v>
      </c>
      <c r="AV1252" s="49">
        <v>0</v>
      </c>
      <c r="AW1252" s="48">
        <v>14</v>
      </c>
      <c r="AX1252" s="49">
        <v>93.333333333333329</v>
      </c>
      <c r="AY1252" s="48">
        <v>15</v>
      </c>
      <c r="AZ1252" s="2"/>
      <c r="BA1252" s="3"/>
      <c r="BB1252" s="3"/>
      <c r="BC1252" s="3"/>
      <c r="BD1252" s="3"/>
    </row>
    <row r="1253" spans="1:56" x14ac:dyDescent="0.25">
      <c r="A1253" s="62" t="s">
        <v>1780</v>
      </c>
      <c r="B1253" s="63"/>
      <c r="C1253" s="63"/>
      <c r="D1253" s="64"/>
      <c r="E1253" s="66"/>
      <c r="F1253" s="109" t="s">
        <v>10116</v>
      </c>
      <c r="G1253" s="63"/>
      <c r="H1253" s="67"/>
      <c r="I1253" s="68"/>
      <c r="J1253" s="68"/>
      <c r="K1253" s="67" t="s">
        <v>13530</v>
      </c>
      <c r="L1253" s="71"/>
      <c r="M1253" s="72">
        <v>5462.92919921875</v>
      </c>
      <c r="N1253" s="72">
        <v>5029.41064453125</v>
      </c>
      <c r="O1253" s="73"/>
      <c r="P1253" s="74"/>
      <c r="Q1253" s="74"/>
      <c r="R1253" s="98"/>
      <c r="S1253" s="48">
        <v>1</v>
      </c>
      <c r="T1253" s="48">
        <v>0</v>
      </c>
      <c r="U1253" s="98"/>
      <c r="V1253" s="50"/>
      <c r="W1253" s="50"/>
      <c r="X1253" s="50"/>
      <c r="Y1253" s="50"/>
      <c r="Z1253" s="49"/>
      <c r="AA1253" s="69">
        <v>1253</v>
      </c>
      <c r="AB12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53" s="70"/>
      <c r="AD1253" s="86">
        <v>71</v>
      </c>
      <c r="AE1253" s="86">
        <v>263</v>
      </c>
      <c r="AF1253" s="86">
        <v>9619</v>
      </c>
      <c r="AG1253" s="86">
        <v>3205</v>
      </c>
      <c r="AH1253" s="86"/>
      <c r="AI1253" s="86" t="s">
        <v>7862</v>
      </c>
      <c r="AJ1253" s="86"/>
      <c r="AK1253" s="86"/>
      <c r="AL1253" s="86"/>
      <c r="AM1253" s="89">
        <v>44010.084479166668</v>
      </c>
      <c r="AN1253" s="86" t="s">
        <v>10559</v>
      </c>
      <c r="AO1253" s="93" t="s">
        <v>11810</v>
      </c>
      <c r="AP1253" s="86" t="s">
        <v>65</v>
      </c>
      <c r="AQ1253" s="48"/>
      <c r="AR1253" s="49"/>
      <c r="AS1253" s="48"/>
      <c r="AT1253" s="49"/>
      <c r="AU1253" s="48"/>
      <c r="AV1253" s="49"/>
      <c r="AW1253" s="48"/>
      <c r="AX1253" s="49"/>
      <c r="AY1253" s="48"/>
      <c r="AZ1253" s="2"/>
      <c r="BA1253" s="3"/>
      <c r="BB1253" s="3"/>
      <c r="BC1253" s="3"/>
      <c r="BD1253" s="3"/>
    </row>
    <row r="1254" spans="1:56" x14ac:dyDescent="0.25">
      <c r="A1254" s="62" t="s">
        <v>988</v>
      </c>
      <c r="B1254" s="63"/>
      <c r="C1254" s="63"/>
      <c r="D1254" s="64"/>
      <c r="E1254" s="66"/>
      <c r="F1254" s="109" t="s">
        <v>10117</v>
      </c>
      <c r="G1254" s="63"/>
      <c r="H1254" s="67"/>
      <c r="I1254" s="68"/>
      <c r="J1254" s="68"/>
      <c r="K1254" s="67" t="s">
        <v>13531</v>
      </c>
      <c r="L1254" s="71"/>
      <c r="M1254" s="72">
        <v>3620.981689453125</v>
      </c>
      <c r="N1254" s="72">
        <v>6049.779296875</v>
      </c>
      <c r="O1254" s="73"/>
      <c r="P1254" s="74"/>
      <c r="Q1254" s="74"/>
      <c r="R1254" s="98"/>
      <c r="S1254" s="48">
        <v>0</v>
      </c>
      <c r="T1254" s="48">
        <v>1</v>
      </c>
      <c r="U1254" s="98"/>
      <c r="V1254" s="50"/>
      <c r="W1254" s="50"/>
      <c r="X1254" s="50"/>
      <c r="Y1254" s="50"/>
      <c r="Z1254" s="49"/>
      <c r="AA1254" s="69">
        <v>1254</v>
      </c>
      <c r="AB12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54" s="70"/>
      <c r="AD1254" s="86">
        <v>190</v>
      </c>
      <c r="AE1254" s="86">
        <v>100</v>
      </c>
      <c r="AF1254" s="86">
        <v>896</v>
      </c>
      <c r="AG1254" s="86">
        <v>486</v>
      </c>
      <c r="AH1254" s="86"/>
      <c r="AI1254" s="86" t="s">
        <v>7863</v>
      </c>
      <c r="AJ1254" s="86" t="s">
        <v>8581</v>
      </c>
      <c r="AK1254" s="86"/>
      <c r="AL1254" s="86"/>
      <c r="AM1254" s="89">
        <v>43454.981203703705</v>
      </c>
      <c r="AN1254" s="86" t="s">
        <v>10559</v>
      </c>
      <c r="AO1254" s="93" t="s">
        <v>11811</v>
      </c>
      <c r="AP1254" s="86" t="s">
        <v>66</v>
      </c>
      <c r="AQ1254" s="48">
        <v>0</v>
      </c>
      <c r="AR1254" s="49">
        <v>0</v>
      </c>
      <c r="AS1254" s="48">
        <v>0</v>
      </c>
      <c r="AT1254" s="49">
        <v>0</v>
      </c>
      <c r="AU1254" s="48">
        <v>0</v>
      </c>
      <c r="AV1254" s="49">
        <v>0</v>
      </c>
      <c r="AW1254" s="48">
        <v>111</v>
      </c>
      <c r="AX1254" s="49">
        <v>100</v>
      </c>
      <c r="AY1254" s="48">
        <v>111</v>
      </c>
      <c r="AZ1254" s="2"/>
      <c r="BA1254" s="3"/>
      <c r="BB1254" s="3"/>
      <c r="BC1254" s="3"/>
      <c r="BD1254" s="3"/>
    </row>
    <row r="1255" spans="1:56" x14ac:dyDescent="0.25">
      <c r="A1255" s="62" t="s">
        <v>989</v>
      </c>
      <c r="B1255" s="63"/>
      <c r="C1255" s="63"/>
      <c r="D1255" s="64"/>
      <c r="E1255" s="66"/>
      <c r="F1255" s="109" t="s">
        <v>10118</v>
      </c>
      <c r="G1255" s="63"/>
      <c r="H1255" s="67"/>
      <c r="I1255" s="68"/>
      <c r="J1255" s="68"/>
      <c r="K1255" s="67" t="s">
        <v>13532</v>
      </c>
      <c r="L1255" s="71"/>
      <c r="M1255" s="72">
        <v>3565.9638671875</v>
      </c>
      <c r="N1255" s="72">
        <v>6073.1123046875</v>
      </c>
      <c r="O1255" s="73"/>
      <c r="P1255" s="74"/>
      <c r="Q1255" s="74"/>
      <c r="R1255" s="98"/>
      <c r="S1255" s="48">
        <v>0</v>
      </c>
      <c r="T1255" s="48">
        <v>1</v>
      </c>
      <c r="U1255" s="98"/>
      <c r="V1255" s="50"/>
      <c r="W1255" s="50"/>
      <c r="X1255" s="50"/>
      <c r="Y1255" s="50"/>
      <c r="Z1255" s="49"/>
      <c r="AA1255" s="69">
        <v>1255</v>
      </c>
      <c r="AB12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55" s="70"/>
      <c r="AD1255" s="86">
        <v>344</v>
      </c>
      <c r="AE1255" s="86">
        <v>69</v>
      </c>
      <c r="AF1255" s="86">
        <v>2626</v>
      </c>
      <c r="AG1255" s="86">
        <v>3711</v>
      </c>
      <c r="AH1255" s="86"/>
      <c r="AI1255" s="86" t="s">
        <v>6994</v>
      </c>
      <c r="AJ1255" s="86"/>
      <c r="AK1255" s="86"/>
      <c r="AL1255" s="86"/>
      <c r="AM1255" s="89">
        <v>43681.098692129628</v>
      </c>
      <c r="AN1255" s="86" t="s">
        <v>10559</v>
      </c>
      <c r="AO1255" s="93" t="s">
        <v>11812</v>
      </c>
      <c r="AP1255" s="86" t="s">
        <v>66</v>
      </c>
      <c r="AQ1255" s="48">
        <v>0</v>
      </c>
      <c r="AR1255" s="49">
        <v>0</v>
      </c>
      <c r="AS1255" s="48">
        <v>0</v>
      </c>
      <c r="AT1255" s="49">
        <v>0</v>
      </c>
      <c r="AU1255" s="48">
        <v>0</v>
      </c>
      <c r="AV1255" s="49">
        <v>0</v>
      </c>
      <c r="AW1255" s="48">
        <v>46</v>
      </c>
      <c r="AX1255" s="49">
        <v>100</v>
      </c>
      <c r="AY1255" s="48">
        <v>46</v>
      </c>
      <c r="AZ1255" s="2"/>
      <c r="BA1255" s="3"/>
      <c r="BB1255" s="3"/>
      <c r="BC1255" s="3"/>
      <c r="BD1255" s="3"/>
    </row>
    <row r="1256" spans="1:56" x14ac:dyDescent="0.25">
      <c r="A1256" s="62" t="s">
        <v>990</v>
      </c>
      <c r="B1256" s="63"/>
      <c r="C1256" s="63"/>
      <c r="D1256" s="64"/>
      <c r="E1256" s="66"/>
      <c r="F1256" s="109" t="s">
        <v>10119</v>
      </c>
      <c r="G1256" s="63"/>
      <c r="H1256" s="67"/>
      <c r="I1256" s="68"/>
      <c r="J1256" s="68"/>
      <c r="K1256" s="67" t="s">
        <v>13533</v>
      </c>
      <c r="L1256" s="71"/>
      <c r="M1256" s="72">
        <v>6529.72216796875</v>
      </c>
      <c r="N1256" s="72">
        <v>7075.34423828125</v>
      </c>
      <c r="O1256" s="73"/>
      <c r="P1256" s="74"/>
      <c r="Q1256" s="74"/>
      <c r="R1256" s="98"/>
      <c r="S1256" s="48">
        <v>0</v>
      </c>
      <c r="T1256" s="48">
        <v>1</v>
      </c>
      <c r="U1256" s="98"/>
      <c r="V1256" s="50"/>
      <c r="W1256" s="50"/>
      <c r="X1256" s="50"/>
      <c r="Y1256" s="50"/>
      <c r="Z1256" s="49"/>
      <c r="AA1256" s="69">
        <v>1256</v>
      </c>
      <c r="AB12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56" s="70"/>
      <c r="AD1256" s="86">
        <v>641</v>
      </c>
      <c r="AE1256" s="86">
        <v>330</v>
      </c>
      <c r="AF1256" s="86">
        <v>67660</v>
      </c>
      <c r="AG1256" s="86">
        <v>98485</v>
      </c>
      <c r="AH1256" s="86"/>
      <c r="AI1256" s="86" t="s">
        <v>7864</v>
      </c>
      <c r="AJ1256" s="86" t="s">
        <v>8204</v>
      </c>
      <c r="AK1256" s="93" t="s">
        <v>8879</v>
      </c>
      <c r="AL1256" s="86"/>
      <c r="AM1256" s="89">
        <v>43182.199421296296</v>
      </c>
      <c r="AN1256" s="86" t="s">
        <v>10559</v>
      </c>
      <c r="AO1256" s="93" t="s">
        <v>11813</v>
      </c>
      <c r="AP1256" s="86" t="s">
        <v>66</v>
      </c>
      <c r="AQ1256" s="48">
        <v>0</v>
      </c>
      <c r="AR1256" s="49">
        <v>0</v>
      </c>
      <c r="AS1256" s="48">
        <v>0</v>
      </c>
      <c r="AT1256" s="49">
        <v>0</v>
      </c>
      <c r="AU1256" s="48">
        <v>0</v>
      </c>
      <c r="AV1256" s="49">
        <v>0</v>
      </c>
      <c r="AW1256" s="48">
        <v>20</v>
      </c>
      <c r="AX1256" s="49">
        <v>100</v>
      </c>
      <c r="AY1256" s="48">
        <v>20</v>
      </c>
      <c r="AZ1256" s="2"/>
      <c r="BA1256" s="3"/>
      <c r="BB1256" s="3"/>
      <c r="BC1256" s="3"/>
      <c r="BD1256" s="3"/>
    </row>
    <row r="1257" spans="1:56" x14ac:dyDescent="0.25">
      <c r="A1257" s="62" t="s">
        <v>991</v>
      </c>
      <c r="B1257" s="63"/>
      <c r="C1257" s="63"/>
      <c r="D1257" s="64"/>
      <c r="E1257" s="66"/>
      <c r="F1257" s="109" t="s">
        <v>10120</v>
      </c>
      <c r="G1257" s="63"/>
      <c r="H1257" s="67"/>
      <c r="I1257" s="68"/>
      <c r="J1257" s="68"/>
      <c r="K1257" s="67" t="s">
        <v>13534</v>
      </c>
      <c r="L1257" s="71"/>
      <c r="M1257" s="72">
        <v>5670.7861328125</v>
      </c>
      <c r="N1257" s="72">
        <v>2538.659912109375</v>
      </c>
      <c r="O1257" s="73"/>
      <c r="P1257" s="74"/>
      <c r="Q1257" s="74"/>
      <c r="R1257" s="98"/>
      <c r="S1257" s="48">
        <v>0</v>
      </c>
      <c r="T1257" s="48">
        <v>1</v>
      </c>
      <c r="U1257" s="98"/>
      <c r="V1257" s="50"/>
      <c r="W1257" s="50"/>
      <c r="X1257" s="50"/>
      <c r="Y1257" s="50"/>
      <c r="Z1257" s="49"/>
      <c r="AA1257" s="69">
        <v>1257</v>
      </c>
      <c r="AB12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57" s="70"/>
      <c r="AD1257" s="86">
        <v>694</v>
      </c>
      <c r="AE1257" s="86">
        <v>16283</v>
      </c>
      <c r="AF1257" s="86">
        <v>8273</v>
      </c>
      <c r="AG1257" s="86">
        <v>27012</v>
      </c>
      <c r="AH1257" s="86"/>
      <c r="AI1257" s="86" t="s">
        <v>7865</v>
      </c>
      <c r="AJ1257" s="86"/>
      <c r="AK1257" s="86"/>
      <c r="AL1257" s="86"/>
      <c r="AM1257" s="89">
        <v>41322.308958333335</v>
      </c>
      <c r="AN1257" s="86" t="s">
        <v>10559</v>
      </c>
      <c r="AO1257" s="93" t="s">
        <v>11814</v>
      </c>
      <c r="AP1257" s="86" t="s">
        <v>66</v>
      </c>
      <c r="AQ1257" s="48">
        <v>0</v>
      </c>
      <c r="AR1257" s="49">
        <v>0</v>
      </c>
      <c r="AS1257" s="48">
        <v>0</v>
      </c>
      <c r="AT1257" s="49">
        <v>0</v>
      </c>
      <c r="AU1257" s="48">
        <v>0</v>
      </c>
      <c r="AV1257" s="49">
        <v>0</v>
      </c>
      <c r="AW1257" s="48">
        <v>14</v>
      </c>
      <c r="AX1257" s="49">
        <v>100</v>
      </c>
      <c r="AY1257" s="48">
        <v>14</v>
      </c>
      <c r="AZ1257" s="2"/>
      <c r="BA1257" s="3"/>
      <c r="BB1257" s="3"/>
      <c r="BC1257" s="3"/>
      <c r="BD1257" s="3"/>
    </row>
    <row r="1258" spans="1:56" x14ac:dyDescent="0.25">
      <c r="A1258" s="62" t="s">
        <v>992</v>
      </c>
      <c r="B1258" s="63"/>
      <c r="C1258" s="63"/>
      <c r="D1258" s="64"/>
      <c r="E1258" s="66"/>
      <c r="F1258" s="109" t="s">
        <v>10121</v>
      </c>
      <c r="G1258" s="63"/>
      <c r="H1258" s="67"/>
      <c r="I1258" s="68"/>
      <c r="J1258" s="68"/>
      <c r="K1258" s="67" t="s">
        <v>13535</v>
      </c>
      <c r="L1258" s="71"/>
      <c r="M1258" s="72">
        <v>7558.2939453125</v>
      </c>
      <c r="N1258" s="72">
        <v>6166.5322265625</v>
      </c>
      <c r="O1258" s="73"/>
      <c r="P1258" s="74"/>
      <c r="Q1258" s="74"/>
      <c r="R1258" s="98"/>
      <c r="S1258" s="48">
        <v>0</v>
      </c>
      <c r="T1258" s="48">
        <v>8</v>
      </c>
      <c r="U1258" s="98"/>
      <c r="V1258" s="50"/>
      <c r="W1258" s="50"/>
      <c r="X1258" s="50"/>
      <c r="Y1258" s="50"/>
      <c r="Z1258" s="49"/>
      <c r="AA1258" s="69">
        <v>1258</v>
      </c>
      <c r="AB12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58" s="70"/>
      <c r="AD1258" s="86">
        <v>13</v>
      </c>
      <c r="AE1258" s="86">
        <v>11</v>
      </c>
      <c r="AF1258" s="86">
        <v>344</v>
      </c>
      <c r="AG1258" s="86">
        <v>163</v>
      </c>
      <c r="AH1258" s="86"/>
      <c r="AI1258" s="86" t="s">
        <v>7866</v>
      </c>
      <c r="AJ1258" s="86"/>
      <c r="AK1258" s="86"/>
      <c r="AL1258" s="86"/>
      <c r="AM1258" s="89">
        <v>44019.364733796298</v>
      </c>
      <c r="AN1258" s="86" t="s">
        <v>10559</v>
      </c>
      <c r="AO1258" s="93" t="s">
        <v>11815</v>
      </c>
      <c r="AP1258" s="86" t="s">
        <v>66</v>
      </c>
      <c r="AQ1258" s="48">
        <v>0</v>
      </c>
      <c r="AR1258" s="49">
        <v>0</v>
      </c>
      <c r="AS1258" s="48">
        <v>0</v>
      </c>
      <c r="AT1258" s="49">
        <v>0</v>
      </c>
      <c r="AU1258" s="48">
        <v>0</v>
      </c>
      <c r="AV1258" s="49">
        <v>0</v>
      </c>
      <c r="AW1258" s="48">
        <v>51</v>
      </c>
      <c r="AX1258" s="49">
        <v>100</v>
      </c>
      <c r="AY1258" s="48">
        <v>51</v>
      </c>
      <c r="AZ1258" s="2"/>
      <c r="BA1258" s="3"/>
      <c r="BB1258" s="3"/>
      <c r="BC1258" s="3"/>
      <c r="BD1258" s="3"/>
    </row>
    <row r="1259" spans="1:56" x14ac:dyDescent="0.25">
      <c r="A1259" s="62" t="s">
        <v>1781</v>
      </c>
      <c r="B1259" s="63"/>
      <c r="C1259" s="63"/>
      <c r="D1259" s="64"/>
      <c r="E1259" s="66"/>
      <c r="F1259" s="109" t="s">
        <v>10122</v>
      </c>
      <c r="G1259" s="63"/>
      <c r="H1259" s="67"/>
      <c r="I1259" s="68"/>
      <c r="J1259" s="68"/>
      <c r="K1259" s="67" t="s">
        <v>13536</v>
      </c>
      <c r="L1259" s="71"/>
      <c r="M1259" s="72">
        <v>7986.041015625</v>
      </c>
      <c r="N1259" s="72">
        <v>6457.72900390625</v>
      </c>
      <c r="O1259" s="73"/>
      <c r="P1259" s="74"/>
      <c r="Q1259" s="74"/>
      <c r="R1259" s="98"/>
      <c r="S1259" s="48">
        <v>1</v>
      </c>
      <c r="T1259" s="48">
        <v>0</v>
      </c>
      <c r="U1259" s="98"/>
      <c r="V1259" s="50"/>
      <c r="W1259" s="50"/>
      <c r="X1259" s="50"/>
      <c r="Y1259" s="50"/>
      <c r="Z1259" s="49"/>
      <c r="AA1259" s="69">
        <v>1259</v>
      </c>
      <c r="AB12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59" s="70"/>
      <c r="AD1259" s="86">
        <v>28</v>
      </c>
      <c r="AE1259" s="86">
        <v>402</v>
      </c>
      <c r="AF1259" s="86">
        <v>783</v>
      </c>
      <c r="AG1259" s="86">
        <v>644</v>
      </c>
      <c r="AH1259" s="86"/>
      <c r="AI1259" s="86"/>
      <c r="AJ1259" s="86" t="s">
        <v>8582</v>
      </c>
      <c r="AK1259" s="86"/>
      <c r="AL1259" s="86"/>
      <c r="AM1259" s="89">
        <v>44019.485625000001</v>
      </c>
      <c r="AN1259" s="86" t="s">
        <v>10559</v>
      </c>
      <c r="AO1259" s="93" t="s">
        <v>11816</v>
      </c>
      <c r="AP1259" s="86" t="s">
        <v>65</v>
      </c>
      <c r="AQ1259" s="48"/>
      <c r="AR1259" s="49"/>
      <c r="AS1259" s="48"/>
      <c r="AT1259" s="49"/>
      <c r="AU1259" s="48"/>
      <c r="AV1259" s="49"/>
      <c r="AW1259" s="48"/>
      <c r="AX1259" s="49"/>
      <c r="AY1259" s="48"/>
      <c r="AZ1259" s="2"/>
      <c r="BA1259" s="3"/>
      <c r="BB1259" s="3"/>
      <c r="BC1259" s="3"/>
      <c r="BD1259" s="3"/>
    </row>
    <row r="1260" spans="1:56" x14ac:dyDescent="0.25">
      <c r="A1260" s="62" t="s">
        <v>1782</v>
      </c>
      <c r="B1260" s="63"/>
      <c r="C1260" s="63"/>
      <c r="D1260" s="64"/>
      <c r="E1260" s="66"/>
      <c r="F1260" s="109" t="s">
        <v>10123</v>
      </c>
      <c r="G1260" s="63"/>
      <c r="H1260" s="67"/>
      <c r="I1260" s="68"/>
      <c r="J1260" s="68"/>
      <c r="K1260" s="67" t="s">
        <v>13537</v>
      </c>
      <c r="L1260" s="71"/>
      <c r="M1260" s="72">
        <v>8204.9091796875</v>
      </c>
      <c r="N1260" s="72">
        <v>6369.26025390625</v>
      </c>
      <c r="O1260" s="73"/>
      <c r="P1260" s="74"/>
      <c r="Q1260" s="74"/>
      <c r="R1260" s="98"/>
      <c r="S1260" s="48">
        <v>1</v>
      </c>
      <c r="T1260" s="48">
        <v>0</v>
      </c>
      <c r="U1260" s="98"/>
      <c r="V1260" s="50"/>
      <c r="W1260" s="50"/>
      <c r="X1260" s="50"/>
      <c r="Y1260" s="50"/>
      <c r="Z1260" s="49"/>
      <c r="AA1260" s="69">
        <v>1260</v>
      </c>
      <c r="AB12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60" s="70"/>
      <c r="AD1260" s="86">
        <v>477</v>
      </c>
      <c r="AE1260" s="86">
        <v>1181</v>
      </c>
      <c r="AF1260" s="86">
        <v>2544</v>
      </c>
      <c r="AG1260" s="86">
        <v>12111</v>
      </c>
      <c r="AH1260" s="86"/>
      <c r="AI1260" s="86" t="s">
        <v>7867</v>
      </c>
      <c r="AJ1260" s="86" t="s">
        <v>8583</v>
      </c>
      <c r="AK1260" s="93" t="s">
        <v>8880</v>
      </c>
      <c r="AL1260" s="86"/>
      <c r="AM1260" s="89">
        <v>42957.241875</v>
      </c>
      <c r="AN1260" s="86" t="s">
        <v>10559</v>
      </c>
      <c r="AO1260" s="93" t="s">
        <v>11817</v>
      </c>
      <c r="AP1260" s="86" t="s">
        <v>65</v>
      </c>
      <c r="AQ1260" s="48"/>
      <c r="AR1260" s="49"/>
      <c r="AS1260" s="48"/>
      <c r="AT1260" s="49"/>
      <c r="AU1260" s="48"/>
      <c r="AV1260" s="49"/>
      <c r="AW1260" s="48"/>
      <c r="AX1260" s="49"/>
      <c r="AY1260" s="48"/>
      <c r="AZ1260" s="2"/>
      <c r="BA1260" s="3"/>
      <c r="BB1260" s="3"/>
      <c r="BC1260" s="3"/>
      <c r="BD1260" s="3"/>
    </row>
    <row r="1261" spans="1:56" x14ac:dyDescent="0.25">
      <c r="A1261" s="62" t="s">
        <v>1783</v>
      </c>
      <c r="B1261" s="63"/>
      <c r="C1261" s="63"/>
      <c r="D1261" s="64"/>
      <c r="E1261" s="66"/>
      <c r="F1261" s="109" t="s">
        <v>10124</v>
      </c>
      <c r="G1261" s="63"/>
      <c r="H1261" s="67"/>
      <c r="I1261" s="68"/>
      <c r="J1261" s="68"/>
      <c r="K1261" s="67" t="s">
        <v>13538</v>
      </c>
      <c r="L1261" s="71"/>
      <c r="M1261" s="72">
        <v>8128.2060546875</v>
      </c>
      <c r="N1261" s="72">
        <v>6517.68212890625</v>
      </c>
      <c r="O1261" s="73"/>
      <c r="P1261" s="74"/>
      <c r="Q1261" s="74"/>
      <c r="R1261" s="98"/>
      <c r="S1261" s="48">
        <v>1</v>
      </c>
      <c r="T1261" s="48">
        <v>0</v>
      </c>
      <c r="U1261" s="98"/>
      <c r="V1261" s="50"/>
      <c r="W1261" s="50"/>
      <c r="X1261" s="50"/>
      <c r="Y1261" s="50"/>
      <c r="Z1261" s="49"/>
      <c r="AA1261" s="69">
        <v>1261</v>
      </c>
      <c r="AB12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61" s="70"/>
      <c r="AD1261" s="86">
        <v>19</v>
      </c>
      <c r="AE1261" s="86">
        <v>9623</v>
      </c>
      <c r="AF1261" s="86">
        <v>430</v>
      </c>
      <c r="AG1261" s="86">
        <v>1847</v>
      </c>
      <c r="AH1261" s="86"/>
      <c r="AI1261" s="86" t="s">
        <v>7868</v>
      </c>
      <c r="AJ1261" s="86" t="s">
        <v>8202</v>
      </c>
      <c r="AK1261" s="86"/>
      <c r="AL1261" s="86"/>
      <c r="AM1261" s="89">
        <v>44015.901539351849</v>
      </c>
      <c r="AN1261" s="86" t="s">
        <v>10559</v>
      </c>
      <c r="AO1261" s="93" t="s">
        <v>11818</v>
      </c>
      <c r="AP1261" s="86" t="s">
        <v>65</v>
      </c>
      <c r="AQ1261" s="48"/>
      <c r="AR1261" s="49"/>
      <c r="AS1261" s="48"/>
      <c r="AT1261" s="49"/>
      <c r="AU1261" s="48"/>
      <c r="AV1261" s="49"/>
      <c r="AW1261" s="48"/>
      <c r="AX1261" s="49"/>
      <c r="AY1261" s="48"/>
      <c r="AZ1261" s="2"/>
      <c r="BA1261" s="3"/>
      <c r="BB1261" s="3"/>
      <c r="BC1261" s="3"/>
      <c r="BD1261" s="3"/>
    </row>
    <row r="1262" spans="1:56" x14ac:dyDescent="0.25">
      <c r="A1262" s="62" t="s">
        <v>1784</v>
      </c>
      <c r="B1262" s="63"/>
      <c r="C1262" s="63"/>
      <c r="D1262" s="64"/>
      <c r="E1262" s="66"/>
      <c r="F1262" s="109" t="s">
        <v>10125</v>
      </c>
      <c r="G1262" s="63"/>
      <c r="H1262" s="67"/>
      <c r="I1262" s="68"/>
      <c r="J1262" s="68"/>
      <c r="K1262" s="67" t="s">
        <v>13539</v>
      </c>
      <c r="L1262" s="71"/>
      <c r="M1262" s="72">
        <v>8258.154296875</v>
      </c>
      <c r="N1262" s="72">
        <v>5950.9111328125</v>
      </c>
      <c r="O1262" s="73"/>
      <c r="P1262" s="74"/>
      <c r="Q1262" s="74"/>
      <c r="R1262" s="98"/>
      <c r="S1262" s="48">
        <v>1</v>
      </c>
      <c r="T1262" s="48">
        <v>0</v>
      </c>
      <c r="U1262" s="98"/>
      <c r="V1262" s="50"/>
      <c r="W1262" s="50"/>
      <c r="X1262" s="50"/>
      <c r="Y1262" s="50"/>
      <c r="Z1262" s="49"/>
      <c r="AA1262" s="69">
        <v>1262</v>
      </c>
      <c r="AB12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62" s="70"/>
      <c r="AD1262" s="86">
        <v>0</v>
      </c>
      <c r="AE1262" s="86">
        <v>33</v>
      </c>
      <c r="AF1262" s="86">
        <v>71</v>
      </c>
      <c r="AG1262" s="86">
        <v>0</v>
      </c>
      <c r="AH1262" s="86"/>
      <c r="AI1262" s="86"/>
      <c r="AJ1262" s="86"/>
      <c r="AK1262" s="86"/>
      <c r="AL1262" s="86"/>
      <c r="AM1262" s="89">
        <v>43917.114398148151</v>
      </c>
      <c r="AN1262" s="86" t="s">
        <v>10559</v>
      </c>
      <c r="AO1262" s="93" t="s">
        <v>11819</v>
      </c>
      <c r="AP1262" s="86" t="s">
        <v>65</v>
      </c>
      <c r="AQ1262" s="48"/>
      <c r="AR1262" s="49"/>
      <c r="AS1262" s="48"/>
      <c r="AT1262" s="49"/>
      <c r="AU1262" s="48"/>
      <c r="AV1262" s="49"/>
      <c r="AW1262" s="48"/>
      <c r="AX1262" s="49"/>
      <c r="AY1262" s="48"/>
      <c r="AZ1262" s="2"/>
      <c r="BA1262" s="3"/>
      <c r="BB1262" s="3"/>
      <c r="BC1262" s="3"/>
      <c r="BD1262" s="3"/>
    </row>
    <row r="1263" spans="1:56" x14ac:dyDescent="0.25">
      <c r="A1263" s="62" t="s">
        <v>1785</v>
      </c>
      <c r="B1263" s="63"/>
      <c r="C1263" s="63"/>
      <c r="D1263" s="64"/>
      <c r="E1263" s="66"/>
      <c r="F1263" s="109" t="s">
        <v>10126</v>
      </c>
      <c r="G1263" s="63"/>
      <c r="H1263" s="67"/>
      <c r="I1263" s="68"/>
      <c r="J1263" s="68"/>
      <c r="K1263" s="67" t="s">
        <v>13540</v>
      </c>
      <c r="L1263" s="71"/>
      <c r="M1263" s="72">
        <v>8029.45751953125</v>
      </c>
      <c r="N1263" s="72">
        <v>6503.88623046875</v>
      </c>
      <c r="O1263" s="73"/>
      <c r="P1263" s="74"/>
      <c r="Q1263" s="74"/>
      <c r="R1263" s="98"/>
      <c r="S1263" s="48">
        <v>1</v>
      </c>
      <c r="T1263" s="48">
        <v>0</v>
      </c>
      <c r="U1263" s="98"/>
      <c r="V1263" s="50"/>
      <c r="W1263" s="50"/>
      <c r="X1263" s="50"/>
      <c r="Y1263" s="50"/>
      <c r="Z1263" s="49"/>
      <c r="AA1263" s="69">
        <v>1263</v>
      </c>
      <c r="AB12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63" s="70"/>
      <c r="AD1263" s="86">
        <v>599</v>
      </c>
      <c r="AE1263" s="86">
        <v>149</v>
      </c>
      <c r="AF1263" s="86">
        <v>236</v>
      </c>
      <c r="AG1263" s="86">
        <v>492</v>
      </c>
      <c r="AH1263" s="86"/>
      <c r="AI1263" s="86"/>
      <c r="AJ1263" s="86"/>
      <c r="AK1263" s="86"/>
      <c r="AL1263" s="86"/>
      <c r="AM1263" s="89">
        <v>43953.418171296296</v>
      </c>
      <c r="AN1263" s="86" t="s">
        <v>10559</v>
      </c>
      <c r="AO1263" s="93" t="s">
        <v>11820</v>
      </c>
      <c r="AP1263" s="86" t="s">
        <v>65</v>
      </c>
      <c r="AQ1263" s="48"/>
      <c r="AR1263" s="49"/>
      <c r="AS1263" s="48"/>
      <c r="AT1263" s="49"/>
      <c r="AU1263" s="48"/>
      <c r="AV1263" s="49"/>
      <c r="AW1263" s="48"/>
      <c r="AX1263" s="49"/>
      <c r="AY1263" s="48"/>
      <c r="AZ1263" s="2"/>
      <c r="BA1263" s="3"/>
      <c r="BB1263" s="3"/>
      <c r="BC1263" s="3"/>
      <c r="BD1263" s="3"/>
    </row>
    <row r="1264" spans="1:56" x14ac:dyDescent="0.25">
      <c r="A1264" s="62" t="s">
        <v>1786</v>
      </c>
      <c r="B1264" s="63"/>
      <c r="C1264" s="63"/>
      <c r="D1264" s="64"/>
      <c r="E1264" s="66"/>
      <c r="F1264" s="109" t="s">
        <v>10127</v>
      </c>
      <c r="G1264" s="63"/>
      <c r="H1264" s="67"/>
      <c r="I1264" s="68"/>
      <c r="J1264" s="68"/>
      <c r="K1264" s="67" t="s">
        <v>13541</v>
      </c>
      <c r="L1264" s="71"/>
      <c r="M1264" s="72">
        <v>7812.5185546875</v>
      </c>
      <c r="N1264" s="72">
        <v>6864.0244140625</v>
      </c>
      <c r="O1264" s="73"/>
      <c r="P1264" s="74"/>
      <c r="Q1264" s="74"/>
      <c r="R1264" s="98"/>
      <c r="S1264" s="48">
        <v>1</v>
      </c>
      <c r="T1264" s="48">
        <v>0</v>
      </c>
      <c r="U1264" s="98"/>
      <c r="V1264" s="50"/>
      <c r="W1264" s="50"/>
      <c r="X1264" s="50"/>
      <c r="Y1264" s="50"/>
      <c r="Z1264" s="49"/>
      <c r="AA1264" s="69">
        <v>1264</v>
      </c>
      <c r="AB12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64" s="70"/>
      <c r="AD1264" s="86">
        <v>568</v>
      </c>
      <c r="AE1264" s="86">
        <v>555</v>
      </c>
      <c r="AF1264" s="86">
        <v>3537</v>
      </c>
      <c r="AG1264" s="86">
        <v>645</v>
      </c>
      <c r="AH1264" s="86"/>
      <c r="AI1264" s="86" t="s">
        <v>7869</v>
      </c>
      <c r="AJ1264" s="86" t="s">
        <v>8584</v>
      </c>
      <c r="AK1264" s="86"/>
      <c r="AL1264" s="86"/>
      <c r="AM1264" s="89">
        <v>44026.252835648149</v>
      </c>
      <c r="AN1264" s="86" t="s">
        <v>10559</v>
      </c>
      <c r="AO1264" s="93" t="s">
        <v>11821</v>
      </c>
      <c r="AP1264" s="86" t="s">
        <v>65</v>
      </c>
      <c r="AQ1264" s="48"/>
      <c r="AR1264" s="49"/>
      <c r="AS1264" s="48"/>
      <c r="AT1264" s="49"/>
      <c r="AU1264" s="48"/>
      <c r="AV1264" s="49"/>
      <c r="AW1264" s="48"/>
      <c r="AX1264" s="49"/>
      <c r="AY1264" s="48"/>
      <c r="AZ1264" s="2"/>
      <c r="BA1264" s="3"/>
      <c r="BB1264" s="3"/>
      <c r="BC1264" s="3"/>
      <c r="BD1264" s="3"/>
    </row>
    <row r="1265" spans="1:56" x14ac:dyDescent="0.25">
      <c r="A1265" s="62" t="s">
        <v>1787</v>
      </c>
      <c r="B1265" s="63"/>
      <c r="C1265" s="63"/>
      <c r="D1265" s="64"/>
      <c r="E1265" s="66"/>
      <c r="F1265" s="109" t="s">
        <v>10128</v>
      </c>
      <c r="G1265" s="63"/>
      <c r="H1265" s="67"/>
      <c r="I1265" s="68"/>
      <c r="J1265" s="68"/>
      <c r="K1265" s="67" t="s">
        <v>13542</v>
      </c>
      <c r="L1265" s="71"/>
      <c r="M1265" s="72">
        <v>8105.39990234375</v>
      </c>
      <c r="N1265" s="72">
        <v>6273.36376953125</v>
      </c>
      <c r="O1265" s="73"/>
      <c r="P1265" s="74"/>
      <c r="Q1265" s="74"/>
      <c r="R1265" s="98"/>
      <c r="S1265" s="48">
        <v>1</v>
      </c>
      <c r="T1265" s="48">
        <v>0</v>
      </c>
      <c r="U1265" s="98"/>
      <c r="V1265" s="50"/>
      <c r="W1265" s="50"/>
      <c r="X1265" s="50"/>
      <c r="Y1265" s="50"/>
      <c r="Z1265" s="49"/>
      <c r="AA1265" s="69">
        <v>1265</v>
      </c>
      <c r="AB12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65" s="70"/>
      <c r="AD1265" s="86">
        <v>28</v>
      </c>
      <c r="AE1265" s="86">
        <v>6</v>
      </c>
      <c r="AF1265" s="86">
        <v>697</v>
      </c>
      <c r="AG1265" s="86">
        <v>8</v>
      </c>
      <c r="AH1265" s="86"/>
      <c r="AI1265" s="86" t="s">
        <v>6994</v>
      </c>
      <c r="AJ1265" s="86"/>
      <c r="AK1265" s="86"/>
      <c r="AL1265" s="86"/>
      <c r="AM1265" s="89">
        <v>44079.413576388892</v>
      </c>
      <c r="AN1265" s="86" t="s">
        <v>10559</v>
      </c>
      <c r="AO1265" s="93" t="s">
        <v>11822</v>
      </c>
      <c r="AP1265" s="86" t="s">
        <v>65</v>
      </c>
      <c r="AQ1265" s="48"/>
      <c r="AR1265" s="49"/>
      <c r="AS1265" s="48"/>
      <c r="AT1265" s="49"/>
      <c r="AU1265" s="48"/>
      <c r="AV1265" s="49"/>
      <c r="AW1265" s="48"/>
      <c r="AX1265" s="49"/>
      <c r="AY1265" s="48"/>
      <c r="AZ1265" s="2"/>
      <c r="BA1265" s="3"/>
      <c r="BB1265" s="3"/>
      <c r="BC1265" s="3"/>
      <c r="BD1265" s="3"/>
    </row>
    <row r="1266" spans="1:56" x14ac:dyDescent="0.25">
      <c r="A1266" s="62" t="s">
        <v>993</v>
      </c>
      <c r="B1266" s="63"/>
      <c r="C1266" s="63"/>
      <c r="D1266" s="64"/>
      <c r="E1266" s="66"/>
      <c r="F1266" s="109" t="s">
        <v>10129</v>
      </c>
      <c r="G1266" s="63"/>
      <c r="H1266" s="67"/>
      <c r="I1266" s="68"/>
      <c r="J1266" s="68"/>
      <c r="K1266" s="67" t="s">
        <v>13543</v>
      </c>
      <c r="L1266" s="71"/>
      <c r="M1266" s="72">
        <v>3456.21875</v>
      </c>
      <c r="N1266" s="72">
        <v>3829.857177734375</v>
      </c>
      <c r="O1266" s="73"/>
      <c r="P1266" s="74"/>
      <c r="Q1266" s="74"/>
      <c r="R1266" s="98"/>
      <c r="S1266" s="48">
        <v>0</v>
      </c>
      <c r="T1266" s="48">
        <v>40</v>
      </c>
      <c r="U1266" s="98"/>
      <c r="V1266" s="50"/>
      <c r="W1266" s="50"/>
      <c r="X1266" s="50"/>
      <c r="Y1266" s="50"/>
      <c r="Z1266" s="49"/>
      <c r="AA1266" s="69">
        <v>1266</v>
      </c>
      <c r="AB12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66" s="70"/>
      <c r="AD1266" s="86">
        <v>26</v>
      </c>
      <c r="AE1266" s="86">
        <v>11</v>
      </c>
      <c r="AF1266" s="86">
        <v>689</v>
      </c>
      <c r="AG1266" s="86">
        <v>1</v>
      </c>
      <c r="AH1266" s="86"/>
      <c r="AI1266" s="86"/>
      <c r="AJ1266" s="86"/>
      <c r="AK1266" s="86"/>
      <c r="AL1266" s="86"/>
      <c r="AM1266" s="89">
        <v>41871.262557870374</v>
      </c>
      <c r="AN1266" s="86" t="s">
        <v>10559</v>
      </c>
      <c r="AO1266" s="93" t="s">
        <v>11823</v>
      </c>
      <c r="AP1266" s="86" t="s">
        <v>66</v>
      </c>
      <c r="AQ1266" s="48">
        <v>9</v>
      </c>
      <c r="AR1266" s="49">
        <v>0.32420749279538907</v>
      </c>
      <c r="AS1266" s="48">
        <v>13</v>
      </c>
      <c r="AT1266" s="49">
        <v>0.46829971181556196</v>
      </c>
      <c r="AU1266" s="48">
        <v>0</v>
      </c>
      <c r="AV1266" s="49">
        <v>0</v>
      </c>
      <c r="AW1266" s="48">
        <v>2754</v>
      </c>
      <c r="AX1266" s="49">
        <v>99.207492795389044</v>
      </c>
      <c r="AY1266" s="48">
        <v>2776</v>
      </c>
      <c r="AZ1266" s="2"/>
      <c r="BA1266" s="3"/>
      <c r="BB1266" s="3"/>
      <c r="BC1266" s="3"/>
      <c r="BD1266" s="3"/>
    </row>
    <row r="1267" spans="1:56" x14ac:dyDescent="0.25">
      <c r="A1267" s="62" t="s">
        <v>1788</v>
      </c>
      <c r="B1267" s="63"/>
      <c r="C1267" s="63"/>
      <c r="D1267" s="64"/>
      <c r="E1267" s="66"/>
      <c r="F1267" s="109" t="s">
        <v>10130</v>
      </c>
      <c r="G1267" s="63"/>
      <c r="H1267" s="67"/>
      <c r="I1267" s="68"/>
      <c r="J1267" s="68"/>
      <c r="K1267" s="67" t="s">
        <v>13544</v>
      </c>
      <c r="L1267" s="71"/>
      <c r="M1267" s="72">
        <v>2806.48974609375</v>
      </c>
      <c r="N1267" s="72">
        <v>3382.45654296875</v>
      </c>
      <c r="O1267" s="73"/>
      <c r="P1267" s="74"/>
      <c r="Q1267" s="74"/>
      <c r="R1267" s="98"/>
      <c r="S1267" s="48">
        <v>1</v>
      </c>
      <c r="T1267" s="48">
        <v>0</v>
      </c>
      <c r="U1267" s="98"/>
      <c r="V1267" s="50"/>
      <c r="W1267" s="50"/>
      <c r="X1267" s="50"/>
      <c r="Y1267" s="50"/>
      <c r="Z1267" s="49"/>
      <c r="AA1267" s="69">
        <v>1267</v>
      </c>
      <c r="AB12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67" s="70"/>
      <c r="AD1267" s="86">
        <v>14</v>
      </c>
      <c r="AE1267" s="86">
        <v>56</v>
      </c>
      <c r="AF1267" s="86">
        <v>3</v>
      </c>
      <c r="AG1267" s="86">
        <v>0</v>
      </c>
      <c r="AH1267" s="86"/>
      <c r="AI1267" s="86"/>
      <c r="AJ1267" s="86" t="s">
        <v>8202</v>
      </c>
      <c r="AK1267" s="86"/>
      <c r="AL1267" s="86"/>
      <c r="AM1267" s="89">
        <v>41031.461006944446</v>
      </c>
      <c r="AN1267" s="86" t="s">
        <v>10559</v>
      </c>
      <c r="AO1267" s="93" t="s">
        <v>11824</v>
      </c>
      <c r="AP1267" s="86" t="s">
        <v>65</v>
      </c>
      <c r="AQ1267" s="48"/>
      <c r="AR1267" s="49"/>
      <c r="AS1267" s="48"/>
      <c r="AT1267" s="49"/>
      <c r="AU1267" s="48"/>
      <c r="AV1267" s="49"/>
      <c r="AW1267" s="48"/>
      <c r="AX1267" s="49"/>
      <c r="AY1267" s="48"/>
      <c r="AZ1267" s="2"/>
      <c r="BA1267" s="3"/>
      <c r="BB1267" s="3"/>
      <c r="BC1267" s="3"/>
      <c r="BD1267" s="3"/>
    </row>
    <row r="1268" spans="1:56" x14ac:dyDescent="0.25">
      <c r="A1268" s="62" t="s">
        <v>1789</v>
      </c>
      <c r="B1268" s="63"/>
      <c r="C1268" s="63"/>
      <c r="D1268" s="64"/>
      <c r="E1268" s="66"/>
      <c r="F1268" s="109" t="s">
        <v>10131</v>
      </c>
      <c r="G1268" s="63"/>
      <c r="H1268" s="67"/>
      <c r="I1268" s="68"/>
      <c r="J1268" s="68"/>
      <c r="K1268" s="67" t="s">
        <v>13545</v>
      </c>
      <c r="L1268" s="71"/>
      <c r="M1268" s="72">
        <v>5916.31005859375</v>
      </c>
      <c r="N1268" s="72">
        <v>5637.8740234375</v>
      </c>
      <c r="O1268" s="73"/>
      <c r="P1268" s="74"/>
      <c r="Q1268" s="74"/>
      <c r="R1268" s="98"/>
      <c r="S1268" s="48">
        <v>1</v>
      </c>
      <c r="T1268" s="48">
        <v>0</v>
      </c>
      <c r="U1268" s="98"/>
      <c r="V1268" s="50"/>
      <c r="W1268" s="50"/>
      <c r="X1268" s="50"/>
      <c r="Y1268" s="50"/>
      <c r="Z1268" s="49"/>
      <c r="AA1268" s="69">
        <v>1268</v>
      </c>
      <c r="AB12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68" s="70"/>
      <c r="AD1268" s="86">
        <v>1215</v>
      </c>
      <c r="AE1268" s="86">
        <v>371</v>
      </c>
      <c r="AF1268" s="86">
        <v>1791</v>
      </c>
      <c r="AG1268" s="86">
        <v>2620</v>
      </c>
      <c r="AH1268" s="86"/>
      <c r="AI1268" s="86" t="s">
        <v>7870</v>
      </c>
      <c r="AJ1268" s="86" t="s">
        <v>8301</v>
      </c>
      <c r="AK1268" s="86"/>
      <c r="AL1268" s="86"/>
      <c r="AM1268" s="89">
        <v>39857.088726851849</v>
      </c>
      <c r="AN1268" s="86" t="s">
        <v>10559</v>
      </c>
      <c r="AO1268" s="93" t="s">
        <v>11825</v>
      </c>
      <c r="AP1268" s="86" t="s">
        <v>65</v>
      </c>
      <c r="AQ1268" s="48"/>
      <c r="AR1268" s="49"/>
      <c r="AS1268" s="48"/>
      <c r="AT1268" s="49"/>
      <c r="AU1268" s="48"/>
      <c r="AV1268" s="49"/>
      <c r="AW1268" s="48"/>
      <c r="AX1268" s="49"/>
      <c r="AY1268" s="48"/>
      <c r="AZ1268" s="2"/>
      <c r="BA1268" s="3"/>
      <c r="BB1268" s="3"/>
      <c r="BC1268" s="3"/>
      <c r="BD1268" s="3"/>
    </row>
    <row r="1269" spans="1:56" x14ac:dyDescent="0.25">
      <c r="A1269" s="62" t="s">
        <v>1790</v>
      </c>
      <c r="B1269" s="63"/>
      <c r="C1269" s="63"/>
      <c r="D1269" s="64"/>
      <c r="E1269" s="66"/>
      <c r="F1269" s="109" t="s">
        <v>10132</v>
      </c>
      <c r="G1269" s="63"/>
      <c r="H1269" s="67"/>
      <c r="I1269" s="68"/>
      <c r="J1269" s="68"/>
      <c r="K1269" s="67" t="s">
        <v>13546</v>
      </c>
      <c r="L1269" s="71"/>
      <c r="M1269" s="72">
        <v>3419.35205078125</v>
      </c>
      <c r="N1269" s="72">
        <v>2877.58349609375</v>
      </c>
      <c r="O1269" s="73"/>
      <c r="P1269" s="74"/>
      <c r="Q1269" s="74"/>
      <c r="R1269" s="98"/>
      <c r="S1269" s="48">
        <v>1</v>
      </c>
      <c r="T1269" s="48">
        <v>0</v>
      </c>
      <c r="U1269" s="98"/>
      <c r="V1269" s="50"/>
      <c r="W1269" s="50"/>
      <c r="X1269" s="50"/>
      <c r="Y1269" s="50"/>
      <c r="Z1269" s="49"/>
      <c r="AA1269" s="69">
        <v>1269</v>
      </c>
      <c r="AB12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69" s="70"/>
      <c r="AD1269" s="86">
        <v>698</v>
      </c>
      <c r="AE1269" s="86">
        <v>959</v>
      </c>
      <c r="AF1269" s="86">
        <v>4511</v>
      </c>
      <c r="AG1269" s="86">
        <v>3192</v>
      </c>
      <c r="AH1269" s="86"/>
      <c r="AI1269" s="86" t="s">
        <v>7871</v>
      </c>
      <c r="AJ1269" s="86"/>
      <c r="AK1269" s="86"/>
      <c r="AL1269" s="86"/>
      <c r="AM1269" s="89">
        <v>44023.474178240744</v>
      </c>
      <c r="AN1269" s="86" t="s">
        <v>10559</v>
      </c>
      <c r="AO1269" s="93" t="s">
        <v>11826</v>
      </c>
      <c r="AP1269" s="86" t="s">
        <v>65</v>
      </c>
      <c r="AQ1269" s="48"/>
      <c r="AR1269" s="49"/>
      <c r="AS1269" s="48"/>
      <c r="AT1269" s="49"/>
      <c r="AU1269" s="48"/>
      <c r="AV1269" s="49"/>
      <c r="AW1269" s="48"/>
      <c r="AX1269" s="49"/>
      <c r="AY1269" s="48"/>
      <c r="AZ1269" s="2"/>
      <c r="BA1269" s="3"/>
      <c r="BB1269" s="3"/>
      <c r="BC1269" s="3"/>
      <c r="BD1269" s="3"/>
    </row>
    <row r="1270" spans="1:56" x14ac:dyDescent="0.25">
      <c r="A1270" s="62" t="s">
        <v>1791</v>
      </c>
      <c r="B1270" s="63"/>
      <c r="C1270" s="63"/>
      <c r="D1270" s="64"/>
      <c r="E1270" s="66"/>
      <c r="F1270" s="109" t="s">
        <v>10133</v>
      </c>
      <c r="G1270" s="63"/>
      <c r="H1270" s="67"/>
      <c r="I1270" s="68"/>
      <c r="J1270" s="68"/>
      <c r="K1270" s="67" t="s">
        <v>13547</v>
      </c>
      <c r="L1270" s="71"/>
      <c r="M1270" s="72">
        <v>3369.2001953125</v>
      </c>
      <c r="N1270" s="72">
        <v>2839.438720703125</v>
      </c>
      <c r="O1270" s="73"/>
      <c r="P1270" s="74"/>
      <c r="Q1270" s="74"/>
      <c r="R1270" s="98"/>
      <c r="S1270" s="48">
        <v>1</v>
      </c>
      <c r="T1270" s="48">
        <v>0</v>
      </c>
      <c r="U1270" s="98"/>
      <c r="V1270" s="50"/>
      <c r="W1270" s="50"/>
      <c r="X1270" s="50"/>
      <c r="Y1270" s="50"/>
      <c r="Z1270" s="49"/>
      <c r="AA1270" s="69">
        <v>1270</v>
      </c>
      <c r="AB12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70" s="70"/>
      <c r="AD1270" s="86">
        <v>58</v>
      </c>
      <c r="AE1270" s="86">
        <v>44</v>
      </c>
      <c r="AF1270" s="86">
        <v>113</v>
      </c>
      <c r="AG1270" s="86">
        <v>89</v>
      </c>
      <c r="AH1270" s="86"/>
      <c r="AI1270" s="86"/>
      <c r="AJ1270" s="86"/>
      <c r="AK1270" s="86"/>
      <c r="AL1270" s="86"/>
      <c r="AM1270" s="89">
        <v>39705.015636574077</v>
      </c>
      <c r="AN1270" s="86" t="s">
        <v>10559</v>
      </c>
      <c r="AO1270" s="93" t="s">
        <v>11827</v>
      </c>
      <c r="AP1270" s="86" t="s">
        <v>65</v>
      </c>
      <c r="AQ1270" s="48"/>
      <c r="AR1270" s="49"/>
      <c r="AS1270" s="48"/>
      <c r="AT1270" s="49"/>
      <c r="AU1270" s="48"/>
      <c r="AV1270" s="49"/>
      <c r="AW1270" s="48"/>
      <c r="AX1270" s="49"/>
      <c r="AY1270" s="48"/>
      <c r="AZ1270" s="2"/>
      <c r="BA1270" s="3"/>
      <c r="BB1270" s="3"/>
      <c r="BC1270" s="3"/>
      <c r="BD1270" s="3"/>
    </row>
    <row r="1271" spans="1:56" x14ac:dyDescent="0.25">
      <c r="A1271" s="62" t="s">
        <v>1792</v>
      </c>
      <c r="B1271" s="63"/>
      <c r="C1271" s="63"/>
      <c r="D1271" s="64"/>
      <c r="E1271" s="66"/>
      <c r="F1271" s="109" t="s">
        <v>10134</v>
      </c>
      <c r="G1271" s="63"/>
      <c r="H1271" s="67"/>
      <c r="I1271" s="68"/>
      <c r="J1271" s="68"/>
      <c r="K1271" s="67" t="s">
        <v>13548</v>
      </c>
      <c r="L1271" s="71"/>
      <c r="M1271" s="72">
        <v>3449.62109375</v>
      </c>
      <c r="N1271" s="72">
        <v>2811.728515625</v>
      </c>
      <c r="O1271" s="73"/>
      <c r="P1271" s="74"/>
      <c r="Q1271" s="74"/>
      <c r="R1271" s="98"/>
      <c r="S1271" s="48">
        <v>1</v>
      </c>
      <c r="T1271" s="48">
        <v>0</v>
      </c>
      <c r="U1271" s="98"/>
      <c r="V1271" s="50"/>
      <c r="W1271" s="50"/>
      <c r="X1271" s="50"/>
      <c r="Y1271" s="50"/>
      <c r="Z1271" s="49"/>
      <c r="AA1271" s="69">
        <v>1271</v>
      </c>
      <c r="AB12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71" s="70"/>
      <c r="AD1271" s="86">
        <v>151</v>
      </c>
      <c r="AE1271" s="86">
        <v>11792</v>
      </c>
      <c r="AF1271" s="86">
        <v>1675</v>
      </c>
      <c r="AG1271" s="86">
        <v>150</v>
      </c>
      <c r="AH1271" s="86"/>
      <c r="AI1271" s="86"/>
      <c r="AJ1271" s="86" t="s">
        <v>8245</v>
      </c>
      <c r="AK1271" s="93" t="s">
        <v>8881</v>
      </c>
      <c r="AL1271" s="86"/>
      <c r="AM1271" s="89">
        <v>40730.497847222221</v>
      </c>
      <c r="AN1271" s="86" t="s">
        <v>10559</v>
      </c>
      <c r="AO1271" s="93" t="s">
        <v>11828</v>
      </c>
      <c r="AP1271" s="86" t="s">
        <v>65</v>
      </c>
      <c r="AQ1271" s="48"/>
      <c r="AR1271" s="49"/>
      <c r="AS1271" s="48"/>
      <c r="AT1271" s="49"/>
      <c r="AU1271" s="48"/>
      <c r="AV1271" s="49"/>
      <c r="AW1271" s="48"/>
      <c r="AX1271" s="49"/>
      <c r="AY1271" s="48"/>
      <c r="AZ1271" s="2"/>
      <c r="BA1271" s="3"/>
      <c r="BB1271" s="3"/>
      <c r="BC1271" s="3"/>
      <c r="BD1271" s="3"/>
    </row>
    <row r="1272" spans="1:56" x14ac:dyDescent="0.25">
      <c r="A1272" s="62" t="s">
        <v>1793</v>
      </c>
      <c r="B1272" s="63"/>
      <c r="C1272" s="63"/>
      <c r="D1272" s="64"/>
      <c r="E1272" s="66"/>
      <c r="F1272" s="109" t="s">
        <v>10135</v>
      </c>
      <c r="G1272" s="63"/>
      <c r="H1272" s="67"/>
      <c r="I1272" s="68"/>
      <c r="J1272" s="68"/>
      <c r="K1272" s="67" t="s">
        <v>13549</v>
      </c>
      <c r="L1272" s="71"/>
      <c r="M1272" s="72">
        <v>3458.82666015625</v>
      </c>
      <c r="N1272" s="72">
        <v>2869.416015625</v>
      </c>
      <c r="O1272" s="73"/>
      <c r="P1272" s="74"/>
      <c r="Q1272" s="74"/>
      <c r="R1272" s="98"/>
      <c r="S1272" s="48">
        <v>1</v>
      </c>
      <c r="T1272" s="48">
        <v>0</v>
      </c>
      <c r="U1272" s="98"/>
      <c r="V1272" s="50"/>
      <c r="W1272" s="50"/>
      <c r="X1272" s="50"/>
      <c r="Y1272" s="50"/>
      <c r="Z1272" s="49"/>
      <c r="AA1272" s="69">
        <v>1272</v>
      </c>
      <c r="AB12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72" s="70"/>
      <c r="AD1272" s="86">
        <v>0</v>
      </c>
      <c r="AE1272" s="86">
        <v>0</v>
      </c>
      <c r="AF1272" s="86">
        <v>2</v>
      </c>
      <c r="AG1272" s="86">
        <v>0</v>
      </c>
      <c r="AH1272" s="86"/>
      <c r="AI1272" s="86"/>
      <c r="AJ1272" s="86" t="s">
        <v>8585</v>
      </c>
      <c r="AK1272" s="86"/>
      <c r="AL1272" s="86"/>
      <c r="AM1272" s="89">
        <v>40228.763969907406</v>
      </c>
      <c r="AN1272" s="86" t="s">
        <v>10559</v>
      </c>
      <c r="AO1272" s="93" t="s">
        <v>11829</v>
      </c>
      <c r="AP1272" s="86" t="s">
        <v>65</v>
      </c>
      <c r="AQ1272" s="48"/>
      <c r="AR1272" s="49"/>
      <c r="AS1272" s="48"/>
      <c r="AT1272" s="49"/>
      <c r="AU1272" s="48"/>
      <c r="AV1272" s="49"/>
      <c r="AW1272" s="48"/>
      <c r="AX1272" s="49"/>
      <c r="AY1272" s="48"/>
      <c r="AZ1272" s="2"/>
      <c r="BA1272" s="3"/>
      <c r="BB1272" s="3"/>
      <c r="BC1272" s="3"/>
      <c r="BD1272" s="3"/>
    </row>
    <row r="1273" spans="1:56" x14ac:dyDescent="0.25">
      <c r="A1273" s="62" t="s">
        <v>1794</v>
      </c>
      <c r="B1273" s="63"/>
      <c r="C1273" s="63"/>
      <c r="D1273" s="64"/>
      <c r="E1273" s="66"/>
      <c r="F1273" s="109" t="s">
        <v>10136</v>
      </c>
      <c r="G1273" s="63"/>
      <c r="H1273" s="67"/>
      <c r="I1273" s="68"/>
      <c r="J1273" s="68"/>
      <c r="K1273" s="67" t="s">
        <v>13550</v>
      </c>
      <c r="L1273" s="71"/>
      <c r="M1273" s="72">
        <v>2808.560791015625</v>
      </c>
      <c r="N1273" s="72">
        <v>3253.3896484375</v>
      </c>
      <c r="O1273" s="73"/>
      <c r="P1273" s="74"/>
      <c r="Q1273" s="74"/>
      <c r="R1273" s="98"/>
      <c r="S1273" s="48">
        <v>1</v>
      </c>
      <c r="T1273" s="48">
        <v>0</v>
      </c>
      <c r="U1273" s="98"/>
      <c r="V1273" s="50"/>
      <c r="W1273" s="50"/>
      <c r="X1273" s="50"/>
      <c r="Y1273" s="50"/>
      <c r="Z1273" s="49"/>
      <c r="AA1273" s="69">
        <v>1273</v>
      </c>
      <c r="AB12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73" s="70"/>
      <c r="AD1273" s="86">
        <v>851</v>
      </c>
      <c r="AE1273" s="86">
        <v>211010</v>
      </c>
      <c r="AF1273" s="86">
        <v>14315</v>
      </c>
      <c r="AG1273" s="86">
        <v>13826</v>
      </c>
      <c r="AH1273" s="86"/>
      <c r="AI1273" s="86" t="s">
        <v>7872</v>
      </c>
      <c r="AJ1273" s="86" t="s">
        <v>8515</v>
      </c>
      <c r="AK1273" s="93" t="s">
        <v>8882</v>
      </c>
      <c r="AL1273" s="86"/>
      <c r="AM1273" s="89">
        <v>42192.468275462961</v>
      </c>
      <c r="AN1273" s="86" t="s">
        <v>10559</v>
      </c>
      <c r="AO1273" s="93" t="s">
        <v>11830</v>
      </c>
      <c r="AP1273" s="86" t="s">
        <v>65</v>
      </c>
      <c r="AQ1273" s="48"/>
      <c r="AR1273" s="49"/>
      <c r="AS1273" s="48"/>
      <c r="AT1273" s="49"/>
      <c r="AU1273" s="48"/>
      <c r="AV1273" s="49"/>
      <c r="AW1273" s="48"/>
      <c r="AX1273" s="49"/>
      <c r="AY1273" s="48"/>
      <c r="AZ1273" s="2"/>
      <c r="BA1273" s="3"/>
      <c r="BB1273" s="3"/>
      <c r="BC1273" s="3"/>
      <c r="BD1273" s="3"/>
    </row>
    <row r="1274" spans="1:56" x14ac:dyDescent="0.25">
      <c r="A1274" s="62" t="s">
        <v>1795</v>
      </c>
      <c r="B1274" s="63"/>
      <c r="C1274" s="63"/>
      <c r="D1274" s="64"/>
      <c r="E1274" s="66"/>
      <c r="F1274" s="109" t="s">
        <v>10137</v>
      </c>
      <c r="G1274" s="63"/>
      <c r="H1274" s="67"/>
      <c r="I1274" s="68"/>
      <c r="J1274" s="68"/>
      <c r="K1274" s="67" t="s">
        <v>13551</v>
      </c>
      <c r="L1274" s="71"/>
      <c r="M1274" s="72">
        <v>2671.140869140625</v>
      </c>
      <c r="N1274" s="72">
        <v>3594.191650390625</v>
      </c>
      <c r="O1274" s="73"/>
      <c r="P1274" s="74"/>
      <c r="Q1274" s="74"/>
      <c r="R1274" s="98"/>
      <c r="S1274" s="48">
        <v>1</v>
      </c>
      <c r="T1274" s="48">
        <v>0</v>
      </c>
      <c r="U1274" s="98"/>
      <c r="V1274" s="50"/>
      <c r="W1274" s="50"/>
      <c r="X1274" s="50"/>
      <c r="Y1274" s="50"/>
      <c r="Z1274" s="49"/>
      <c r="AA1274" s="69">
        <v>1274</v>
      </c>
      <c r="AB12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74" s="70"/>
      <c r="AD1274" s="86">
        <v>978</v>
      </c>
      <c r="AE1274" s="86">
        <v>1750</v>
      </c>
      <c r="AF1274" s="86">
        <v>11881</v>
      </c>
      <c r="AG1274" s="86">
        <v>7563</v>
      </c>
      <c r="AH1274" s="86"/>
      <c r="AI1274" s="86" t="s">
        <v>7580</v>
      </c>
      <c r="AJ1274" s="86"/>
      <c r="AK1274" s="86"/>
      <c r="AL1274" s="86"/>
      <c r="AM1274" s="89">
        <v>43999.172060185185</v>
      </c>
      <c r="AN1274" s="86" t="s">
        <v>10559</v>
      </c>
      <c r="AO1274" s="93" t="s">
        <v>11831</v>
      </c>
      <c r="AP1274" s="86" t="s">
        <v>65</v>
      </c>
      <c r="AQ1274" s="48"/>
      <c r="AR1274" s="49"/>
      <c r="AS1274" s="48"/>
      <c r="AT1274" s="49"/>
      <c r="AU1274" s="48"/>
      <c r="AV1274" s="49"/>
      <c r="AW1274" s="48"/>
      <c r="AX1274" s="49"/>
      <c r="AY1274" s="48"/>
      <c r="AZ1274" s="2"/>
      <c r="BA1274" s="3"/>
      <c r="BB1274" s="3"/>
      <c r="BC1274" s="3"/>
      <c r="BD1274" s="3"/>
    </row>
    <row r="1275" spans="1:56" x14ac:dyDescent="0.25">
      <c r="A1275" s="62" t="s">
        <v>1796</v>
      </c>
      <c r="B1275" s="63"/>
      <c r="C1275" s="63"/>
      <c r="D1275" s="64"/>
      <c r="E1275" s="66"/>
      <c r="F1275" s="109" t="s">
        <v>10138</v>
      </c>
      <c r="G1275" s="63"/>
      <c r="H1275" s="67"/>
      <c r="I1275" s="68"/>
      <c r="J1275" s="68"/>
      <c r="K1275" s="67" t="s">
        <v>13552</v>
      </c>
      <c r="L1275" s="71"/>
      <c r="M1275" s="72">
        <v>3261.308349609375</v>
      </c>
      <c r="N1275" s="72">
        <v>2936.58203125</v>
      </c>
      <c r="O1275" s="73"/>
      <c r="P1275" s="74"/>
      <c r="Q1275" s="74"/>
      <c r="R1275" s="98"/>
      <c r="S1275" s="48">
        <v>1</v>
      </c>
      <c r="T1275" s="48">
        <v>0</v>
      </c>
      <c r="U1275" s="98"/>
      <c r="V1275" s="50"/>
      <c r="W1275" s="50"/>
      <c r="X1275" s="50"/>
      <c r="Y1275" s="50"/>
      <c r="Z1275" s="49"/>
      <c r="AA1275" s="69">
        <v>1275</v>
      </c>
      <c r="AB12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75" s="70"/>
      <c r="AD1275" s="86">
        <v>44</v>
      </c>
      <c r="AE1275" s="86">
        <v>31</v>
      </c>
      <c r="AF1275" s="86">
        <v>35</v>
      </c>
      <c r="AG1275" s="86">
        <v>33</v>
      </c>
      <c r="AH1275" s="86"/>
      <c r="AI1275" s="86" t="s">
        <v>7873</v>
      </c>
      <c r="AJ1275" s="86" t="s">
        <v>8373</v>
      </c>
      <c r="AK1275" s="86"/>
      <c r="AL1275" s="86"/>
      <c r="AM1275" s="89">
        <v>44079.680289351854</v>
      </c>
      <c r="AN1275" s="86" t="s">
        <v>10559</v>
      </c>
      <c r="AO1275" s="93" t="s">
        <v>11832</v>
      </c>
      <c r="AP1275" s="86" t="s">
        <v>65</v>
      </c>
      <c r="AQ1275" s="48"/>
      <c r="AR1275" s="49"/>
      <c r="AS1275" s="48"/>
      <c r="AT1275" s="49"/>
      <c r="AU1275" s="48"/>
      <c r="AV1275" s="49"/>
      <c r="AW1275" s="48"/>
      <c r="AX1275" s="49"/>
      <c r="AY1275" s="48"/>
      <c r="AZ1275" s="2"/>
      <c r="BA1275" s="3"/>
      <c r="BB1275" s="3"/>
      <c r="BC1275" s="3"/>
      <c r="BD1275" s="3"/>
    </row>
    <row r="1276" spans="1:56" x14ac:dyDescent="0.25">
      <c r="A1276" s="62" t="s">
        <v>1797</v>
      </c>
      <c r="B1276" s="63"/>
      <c r="C1276" s="63"/>
      <c r="D1276" s="64"/>
      <c r="E1276" s="66"/>
      <c r="F1276" s="109" t="s">
        <v>10139</v>
      </c>
      <c r="G1276" s="63"/>
      <c r="H1276" s="67"/>
      <c r="I1276" s="68"/>
      <c r="J1276" s="68"/>
      <c r="K1276" s="67" t="s">
        <v>13553</v>
      </c>
      <c r="L1276" s="71"/>
      <c r="M1276" s="72">
        <v>3492.4326171875</v>
      </c>
      <c r="N1276" s="72">
        <v>2628.912353515625</v>
      </c>
      <c r="O1276" s="73"/>
      <c r="P1276" s="74"/>
      <c r="Q1276" s="74"/>
      <c r="R1276" s="98"/>
      <c r="S1276" s="48">
        <v>1</v>
      </c>
      <c r="T1276" s="48">
        <v>0</v>
      </c>
      <c r="U1276" s="98"/>
      <c r="V1276" s="50"/>
      <c r="W1276" s="50"/>
      <c r="X1276" s="50"/>
      <c r="Y1276" s="50"/>
      <c r="Z1276" s="49"/>
      <c r="AA1276" s="69">
        <v>1276</v>
      </c>
      <c r="AB12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76" s="70"/>
      <c r="AD1276" s="86">
        <v>316</v>
      </c>
      <c r="AE1276" s="86">
        <v>10140</v>
      </c>
      <c r="AF1276" s="86">
        <v>16731</v>
      </c>
      <c r="AG1276" s="86">
        <v>3950</v>
      </c>
      <c r="AH1276" s="86"/>
      <c r="AI1276" s="86" t="s">
        <v>7874</v>
      </c>
      <c r="AJ1276" s="86" t="s">
        <v>8586</v>
      </c>
      <c r="AK1276" s="93" t="s">
        <v>8883</v>
      </c>
      <c r="AL1276" s="86"/>
      <c r="AM1276" s="89">
        <v>38939.741273148145</v>
      </c>
      <c r="AN1276" s="86" t="s">
        <v>10559</v>
      </c>
      <c r="AO1276" s="93" t="s">
        <v>11833</v>
      </c>
      <c r="AP1276" s="86" t="s">
        <v>65</v>
      </c>
      <c r="AQ1276" s="48"/>
      <c r="AR1276" s="49"/>
      <c r="AS1276" s="48"/>
      <c r="AT1276" s="49"/>
      <c r="AU1276" s="48"/>
      <c r="AV1276" s="49"/>
      <c r="AW1276" s="48"/>
      <c r="AX1276" s="49"/>
      <c r="AY1276" s="48"/>
      <c r="AZ1276" s="2"/>
      <c r="BA1276" s="3"/>
      <c r="BB1276" s="3"/>
      <c r="BC1276" s="3"/>
      <c r="BD1276" s="3"/>
    </row>
    <row r="1277" spans="1:56" x14ac:dyDescent="0.25">
      <c r="A1277" s="62" t="s">
        <v>1798</v>
      </c>
      <c r="B1277" s="63"/>
      <c r="C1277" s="63"/>
      <c r="D1277" s="64"/>
      <c r="E1277" s="66"/>
      <c r="F1277" s="109" t="s">
        <v>10140</v>
      </c>
      <c r="G1277" s="63"/>
      <c r="H1277" s="67"/>
      <c r="I1277" s="68"/>
      <c r="J1277" s="68"/>
      <c r="K1277" s="67" t="s">
        <v>13554</v>
      </c>
      <c r="L1277" s="71"/>
      <c r="M1277" s="72">
        <v>2544.138427734375</v>
      </c>
      <c r="N1277" s="72">
        <v>3719.393310546875</v>
      </c>
      <c r="O1277" s="73"/>
      <c r="P1277" s="74"/>
      <c r="Q1277" s="74"/>
      <c r="R1277" s="98"/>
      <c r="S1277" s="48">
        <v>1</v>
      </c>
      <c r="T1277" s="48">
        <v>0</v>
      </c>
      <c r="U1277" s="98"/>
      <c r="V1277" s="50"/>
      <c r="W1277" s="50"/>
      <c r="X1277" s="50"/>
      <c r="Y1277" s="50"/>
      <c r="Z1277" s="49"/>
      <c r="AA1277" s="69">
        <v>1277</v>
      </c>
      <c r="AB12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77" s="70"/>
      <c r="AD1277" s="86">
        <v>160</v>
      </c>
      <c r="AE1277" s="86">
        <v>1414</v>
      </c>
      <c r="AF1277" s="86">
        <v>6194</v>
      </c>
      <c r="AG1277" s="86">
        <v>5806</v>
      </c>
      <c r="AH1277" s="86"/>
      <c r="AI1277" s="86" t="s">
        <v>7875</v>
      </c>
      <c r="AJ1277" s="86" t="s">
        <v>8202</v>
      </c>
      <c r="AK1277" s="93" t="s">
        <v>8884</v>
      </c>
      <c r="AL1277" s="86"/>
      <c r="AM1277" s="89">
        <v>43492.154120370367</v>
      </c>
      <c r="AN1277" s="86" t="s">
        <v>10559</v>
      </c>
      <c r="AO1277" s="93" t="s">
        <v>11834</v>
      </c>
      <c r="AP1277" s="86" t="s">
        <v>65</v>
      </c>
      <c r="AQ1277" s="48"/>
      <c r="AR1277" s="49"/>
      <c r="AS1277" s="48"/>
      <c r="AT1277" s="49"/>
      <c r="AU1277" s="48"/>
      <c r="AV1277" s="49"/>
      <c r="AW1277" s="48"/>
      <c r="AX1277" s="49"/>
      <c r="AY1277" s="48"/>
      <c r="AZ1277" s="2"/>
      <c r="BA1277" s="3"/>
      <c r="BB1277" s="3"/>
      <c r="BC1277" s="3"/>
      <c r="BD1277" s="3"/>
    </row>
    <row r="1278" spans="1:56" x14ac:dyDescent="0.25">
      <c r="A1278" s="62" t="s">
        <v>1799</v>
      </c>
      <c r="B1278" s="63"/>
      <c r="C1278" s="63"/>
      <c r="D1278" s="64"/>
      <c r="E1278" s="66"/>
      <c r="F1278" s="109" t="s">
        <v>10141</v>
      </c>
      <c r="G1278" s="63"/>
      <c r="H1278" s="67"/>
      <c r="I1278" s="68"/>
      <c r="J1278" s="68"/>
      <c r="K1278" s="67" t="s">
        <v>13555</v>
      </c>
      <c r="L1278" s="71"/>
      <c r="M1278" s="72">
        <v>3465.106689453125</v>
      </c>
      <c r="N1278" s="72">
        <v>2906.781982421875</v>
      </c>
      <c r="O1278" s="73"/>
      <c r="P1278" s="74"/>
      <c r="Q1278" s="74"/>
      <c r="R1278" s="98"/>
      <c r="S1278" s="48">
        <v>1</v>
      </c>
      <c r="T1278" s="48">
        <v>0</v>
      </c>
      <c r="U1278" s="98"/>
      <c r="V1278" s="50"/>
      <c r="W1278" s="50"/>
      <c r="X1278" s="50"/>
      <c r="Y1278" s="50"/>
      <c r="Z1278" s="49"/>
      <c r="AA1278" s="69">
        <v>1278</v>
      </c>
      <c r="AB12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78" s="70"/>
      <c r="AD1278" s="86">
        <v>66</v>
      </c>
      <c r="AE1278" s="86">
        <v>92822</v>
      </c>
      <c r="AF1278" s="86">
        <v>17272</v>
      </c>
      <c r="AG1278" s="86">
        <v>2149</v>
      </c>
      <c r="AH1278" s="86"/>
      <c r="AI1278" s="86" t="s">
        <v>7876</v>
      </c>
      <c r="AJ1278" s="86" t="s">
        <v>8587</v>
      </c>
      <c r="AK1278" s="93" t="s">
        <v>8885</v>
      </c>
      <c r="AL1278" s="86"/>
      <c r="AM1278" s="89">
        <v>39151.274560185186</v>
      </c>
      <c r="AN1278" s="86" t="s">
        <v>10559</v>
      </c>
      <c r="AO1278" s="93" t="s">
        <v>11835</v>
      </c>
      <c r="AP1278" s="86" t="s">
        <v>65</v>
      </c>
      <c r="AQ1278" s="48"/>
      <c r="AR1278" s="49"/>
      <c r="AS1278" s="48"/>
      <c r="AT1278" s="49"/>
      <c r="AU1278" s="48"/>
      <c r="AV1278" s="49"/>
      <c r="AW1278" s="48"/>
      <c r="AX1278" s="49"/>
      <c r="AY1278" s="48"/>
      <c r="AZ1278" s="2"/>
      <c r="BA1278" s="3"/>
      <c r="BB1278" s="3"/>
      <c r="BC1278" s="3"/>
      <c r="BD1278" s="3"/>
    </row>
    <row r="1279" spans="1:56" x14ac:dyDescent="0.25">
      <c r="A1279" s="62" t="s">
        <v>1800</v>
      </c>
      <c r="B1279" s="63"/>
      <c r="C1279" s="63"/>
      <c r="D1279" s="64"/>
      <c r="E1279" s="66"/>
      <c r="F1279" s="109" t="s">
        <v>10142</v>
      </c>
      <c r="G1279" s="63"/>
      <c r="H1279" s="67"/>
      <c r="I1279" s="68"/>
      <c r="J1279" s="68"/>
      <c r="K1279" s="67" t="s">
        <v>13556</v>
      </c>
      <c r="L1279" s="71"/>
      <c r="M1279" s="72">
        <v>3475.5556640625</v>
      </c>
      <c r="N1279" s="72">
        <v>2872.262451171875</v>
      </c>
      <c r="O1279" s="73"/>
      <c r="P1279" s="74"/>
      <c r="Q1279" s="74"/>
      <c r="R1279" s="98"/>
      <c r="S1279" s="48">
        <v>1</v>
      </c>
      <c r="T1279" s="48">
        <v>0</v>
      </c>
      <c r="U1279" s="98"/>
      <c r="V1279" s="50"/>
      <c r="W1279" s="50"/>
      <c r="X1279" s="50"/>
      <c r="Y1279" s="50"/>
      <c r="Z1279" s="49"/>
      <c r="AA1279" s="69">
        <v>1279</v>
      </c>
      <c r="AB12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79" s="70"/>
      <c r="AD1279" s="86">
        <v>993</v>
      </c>
      <c r="AE1279" s="86">
        <v>11033</v>
      </c>
      <c r="AF1279" s="86">
        <v>11892</v>
      </c>
      <c r="AG1279" s="86">
        <v>24626</v>
      </c>
      <c r="AH1279" s="86"/>
      <c r="AI1279" s="86" t="s">
        <v>7877</v>
      </c>
      <c r="AJ1279" s="86" t="s">
        <v>8367</v>
      </c>
      <c r="AK1279" s="93" t="s">
        <v>8886</v>
      </c>
      <c r="AL1279" s="86"/>
      <c r="AM1279" s="89">
        <v>39503.714386574073</v>
      </c>
      <c r="AN1279" s="86" t="s">
        <v>10559</v>
      </c>
      <c r="AO1279" s="93" t="s">
        <v>11836</v>
      </c>
      <c r="AP1279" s="86" t="s">
        <v>65</v>
      </c>
      <c r="AQ1279" s="48"/>
      <c r="AR1279" s="49"/>
      <c r="AS1279" s="48"/>
      <c r="AT1279" s="49"/>
      <c r="AU1279" s="48"/>
      <c r="AV1279" s="49"/>
      <c r="AW1279" s="48"/>
      <c r="AX1279" s="49"/>
      <c r="AY1279" s="48"/>
      <c r="AZ1279" s="2"/>
      <c r="BA1279" s="3"/>
      <c r="BB1279" s="3"/>
      <c r="BC1279" s="3"/>
      <c r="BD1279" s="3"/>
    </row>
    <row r="1280" spans="1:56" x14ac:dyDescent="0.25">
      <c r="A1280" s="62" t="s">
        <v>1801</v>
      </c>
      <c r="B1280" s="63"/>
      <c r="C1280" s="63"/>
      <c r="D1280" s="64"/>
      <c r="E1280" s="66"/>
      <c r="F1280" s="109" t="s">
        <v>10143</v>
      </c>
      <c r="G1280" s="63"/>
      <c r="H1280" s="67"/>
      <c r="I1280" s="68"/>
      <c r="J1280" s="68"/>
      <c r="K1280" s="67" t="s">
        <v>13557</v>
      </c>
      <c r="L1280" s="71"/>
      <c r="M1280" s="72">
        <v>3439.1728515625</v>
      </c>
      <c r="N1280" s="72">
        <v>2866.281982421875</v>
      </c>
      <c r="O1280" s="73"/>
      <c r="P1280" s="74"/>
      <c r="Q1280" s="74"/>
      <c r="R1280" s="98"/>
      <c r="S1280" s="48">
        <v>1</v>
      </c>
      <c r="T1280" s="48">
        <v>0</v>
      </c>
      <c r="U1280" s="98"/>
      <c r="V1280" s="50"/>
      <c r="W1280" s="50"/>
      <c r="X1280" s="50"/>
      <c r="Y1280" s="50"/>
      <c r="Z1280" s="49"/>
      <c r="AA1280" s="69">
        <v>1280</v>
      </c>
      <c r="AB12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80" s="70"/>
      <c r="AD1280" s="86">
        <v>185</v>
      </c>
      <c r="AE1280" s="86">
        <v>2068664</v>
      </c>
      <c r="AF1280" s="86">
        <v>17553</v>
      </c>
      <c r="AG1280" s="86">
        <v>1610</v>
      </c>
      <c r="AH1280" s="86"/>
      <c r="AI1280" s="86" t="s">
        <v>7878</v>
      </c>
      <c r="AJ1280" s="86" t="s">
        <v>8202</v>
      </c>
      <c r="AK1280" s="93" t="s">
        <v>8887</v>
      </c>
      <c r="AL1280" s="86"/>
      <c r="AM1280" s="89">
        <v>41338.700150462966</v>
      </c>
      <c r="AN1280" s="86" t="s">
        <v>10559</v>
      </c>
      <c r="AO1280" s="93" t="s">
        <v>11837</v>
      </c>
      <c r="AP1280" s="86" t="s">
        <v>65</v>
      </c>
      <c r="AQ1280" s="48"/>
      <c r="AR1280" s="49"/>
      <c r="AS1280" s="48"/>
      <c r="AT1280" s="49"/>
      <c r="AU1280" s="48"/>
      <c r="AV1280" s="49"/>
      <c r="AW1280" s="48"/>
      <c r="AX1280" s="49"/>
      <c r="AY1280" s="48"/>
      <c r="AZ1280" s="2"/>
      <c r="BA1280" s="3"/>
      <c r="BB1280" s="3"/>
      <c r="BC1280" s="3"/>
      <c r="BD1280" s="3"/>
    </row>
    <row r="1281" spans="1:56" x14ac:dyDescent="0.25">
      <c r="A1281" s="62" t="s">
        <v>1802</v>
      </c>
      <c r="B1281" s="63"/>
      <c r="C1281" s="63"/>
      <c r="D1281" s="64"/>
      <c r="E1281" s="66"/>
      <c r="F1281" s="109" t="s">
        <v>10144</v>
      </c>
      <c r="G1281" s="63"/>
      <c r="H1281" s="67"/>
      <c r="I1281" s="68"/>
      <c r="J1281" s="68"/>
      <c r="K1281" s="67" t="s">
        <v>13558</v>
      </c>
      <c r="L1281" s="71"/>
      <c r="M1281" s="72">
        <v>3069.21044921875</v>
      </c>
      <c r="N1281" s="72">
        <v>2936.756103515625</v>
      </c>
      <c r="O1281" s="73"/>
      <c r="P1281" s="74"/>
      <c r="Q1281" s="74"/>
      <c r="R1281" s="98"/>
      <c r="S1281" s="48">
        <v>1</v>
      </c>
      <c r="T1281" s="48">
        <v>0</v>
      </c>
      <c r="U1281" s="98"/>
      <c r="V1281" s="50"/>
      <c r="W1281" s="50"/>
      <c r="X1281" s="50"/>
      <c r="Y1281" s="50"/>
      <c r="Z1281" s="49"/>
      <c r="AA1281" s="69">
        <v>1281</v>
      </c>
      <c r="AB12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81" s="70"/>
      <c r="AD1281" s="86">
        <v>9</v>
      </c>
      <c r="AE1281" s="86">
        <v>1721</v>
      </c>
      <c r="AF1281" s="86">
        <v>476</v>
      </c>
      <c r="AG1281" s="86">
        <v>6</v>
      </c>
      <c r="AH1281" s="86"/>
      <c r="AI1281" s="86" t="s">
        <v>7879</v>
      </c>
      <c r="AJ1281" s="86" t="s">
        <v>8245</v>
      </c>
      <c r="AK1281" s="93" t="s">
        <v>8888</v>
      </c>
      <c r="AL1281" s="86"/>
      <c r="AM1281" s="89">
        <v>43872.330127314817</v>
      </c>
      <c r="AN1281" s="86" t="s">
        <v>10559</v>
      </c>
      <c r="AO1281" s="93" t="s">
        <v>11838</v>
      </c>
      <c r="AP1281" s="86" t="s">
        <v>65</v>
      </c>
      <c r="AQ1281" s="48"/>
      <c r="AR1281" s="49"/>
      <c r="AS1281" s="48"/>
      <c r="AT1281" s="49"/>
      <c r="AU1281" s="48"/>
      <c r="AV1281" s="49"/>
      <c r="AW1281" s="48"/>
      <c r="AX1281" s="49"/>
      <c r="AY1281" s="48"/>
      <c r="AZ1281" s="2"/>
      <c r="BA1281" s="3"/>
      <c r="BB1281" s="3"/>
      <c r="BC1281" s="3"/>
      <c r="BD1281" s="3"/>
    </row>
    <row r="1282" spans="1:56" x14ac:dyDescent="0.25">
      <c r="A1282" s="62" t="s">
        <v>1803</v>
      </c>
      <c r="B1282" s="63"/>
      <c r="C1282" s="63"/>
      <c r="D1282" s="64"/>
      <c r="E1282" s="66"/>
      <c r="F1282" s="109" t="s">
        <v>10145</v>
      </c>
      <c r="G1282" s="63"/>
      <c r="H1282" s="67"/>
      <c r="I1282" s="68"/>
      <c r="J1282" s="68"/>
      <c r="K1282" s="67" t="s">
        <v>13559</v>
      </c>
      <c r="L1282" s="71"/>
      <c r="M1282" s="72">
        <v>3391.85009765625</v>
      </c>
      <c r="N1282" s="72">
        <v>2655.966796875</v>
      </c>
      <c r="O1282" s="73"/>
      <c r="P1282" s="74"/>
      <c r="Q1282" s="74"/>
      <c r="R1282" s="98"/>
      <c r="S1282" s="48">
        <v>1</v>
      </c>
      <c r="T1282" s="48">
        <v>0</v>
      </c>
      <c r="U1282" s="98"/>
      <c r="V1282" s="50"/>
      <c r="W1282" s="50"/>
      <c r="X1282" s="50"/>
      <c r="Y1282" s="50"/>
      <c r="Z1282" s="49"/>
      <c r="AA1282" s="69">
        <v>1282</v>
      </c>
      <c r="AB12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82" s="70"/>
      <c r="AD1282" s="86">
        <v>89</v>
      </c>
      <c r="AE1282" s="86">
        <v>14</v>
      </c>
      <c r="AF1282" s="86">
        <v>113</v>
      </c>
      <c r="AG1282" s="86">
        <v>137</v>
      </c>
      <c r="AH1282" s="86"/>
      <c r="AI1282" s="86" t="s">
        <v>7880</v>
      </c>
      <c r="AJ1282" s="86"/>
      <c r="AK1282" s="86"/>
      <c r="AL1282" s="86"/>
      <c r="AM1282" s="89">
        <v>44028.177002314813</v>
      </c>
      <c r="AN1282" s="86" t="s">
        <v>10559</v>
      </c>
      <c r="AO1282" s="93" t="s">
        <v>11839</v>
      </c>
      <c r="AP1282" s="86" t="s">
        <v>65</v>
      </c>
      <c r="AQ1282" s="48"/>
      <c r="AR1282" s="49"/>
      <c r="AS1282" s="48"/>
      <c r="AT1282" s="49"/>
      <c r="AU1282" s="48"/>
      <c r="AV1282" s="49"/>
      <c r="AW1282" s="48"/>
      <c r="AX1282" s="49"/>
      <c r="AY1282" s="48"/>
      <c r="AZ1282" s="2"/>
      <c r="BA1282" s="3"/>
      <c r="BB1282" s="3"/>
      <c r="BC1282" s="3"/>
      <c r="BD1282" s="3"/>
    </row>
    <row r="1283" spans="1:56" x14ac:dyDescent="0.25">
      <c r="A1283" s="62" t="s">
        <v>1804</v>
      </c>
      <c r="B1283" s="63"/>
      <c r="C1283" s="63"/>
      <c r="D1283" s="64"/>
      <c r="E1283" s="66"/>
      <c r="F1283" s="109" t="s">
        <v>10146</v>
      </c>
      <c r="G1283" s="63"/>
      <c r="H1283" s="67"/>
      <c r="I1283" s="68"/>
      <c r="J1283" s="68"/>
      <c r="K1283" s="67" t="s">
        <v>13560</v>
      </c>
      <c r="L1283" s="71"/>
      <c r="M1283" s="72">
        <v>3312.014404296875</v>
      </c>
      <c r="N1283" s="72">
        <v>2781.824951171875</v>
      </c>
      <c r="O1283" s="73"/>
      <c r="P1283" s="74"/>
      <c r="Q1283" s="74"/>
      <c r="R1283" s="98"/>
      <c r="S1283" s="48">
        <v>1</v>
      </c>
      <c r="T1283" s="48">
        <v>0</v>
      </c>
      <c r="U1283" s="98"/>
      <c r="V1283" s="50"/>
      <c r="W1283" s="50"/>
      <c r="X1283" s="50"/>
      <c r="Y1283" s="50"/>
      <c r="Z1283" s="49"/>
      <c r="AA1283" s="69">
        <v>1283</v>
      </c>
      <c r="AB12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83" s="70"/>
      <c r="AD1283" s="86">
        <v>342</v>
      </c>
      <c r="AE1283" s="86">
        <v>497</v>
      </c>
      <c r="AF1283" s="86">
        <v>18196</v>
      </c>
      <c r="AG1283" s="86">
        <v>1295</v>
      </c>
      <c r="AH1283" s="86"/>
      <c r="AI1283" s="86" t="s">
        <v>7881</v>
      </c>
      <c r="AJ1283" s="86" t="s">
        <v>8588</v>
      </c>
      <c r="AK1283" s="86"/>
      <c r="AL1283" s="86"/>
      <c r="AM1283" s="89">
        <v>39563.790821759256</v>
      </c>
      <c r="AN1283" s="86" t="s">
        <v>10559</v>
      </c>
      <c r="AO1283" s="93" t="s">
        <v>11840</v>
      </c>
      <c r="AP1283" s="86" t="s">
        <v>65</v>
      </c>
      <c r="AQ1283" s="48"/>
      <c r="AR1283" s="49"/>
      <c r="AS1283" s="48"/>
      <c r="AT1283" s="49"/>
      <c r="AU1283" s="48"/>
      <c r="AV1283" s="49"/>
      <c r="AW1283" s="48"/>
      <c r="AX1283" s="49"/>
      <c r="AY1283" s="48"/>
      <c r="AZ1283" s="2"/>
      <c r="BA1283" s="3"/>
      <c r="BB1283" s="3"/>
      <c r="BC1283" s="3"/>
      <c r="BD1283" s="3"/>
    </row>
    <row r="1284" spans="1:56" x14ac:dyDescent="0.25">
      <c r="A1284" s="62" t="s">
        <v>1805</v>
      </c>
      <c r="B1284" s="63"/>
      <c r="C1284" s="63"/>
      <c r="D1284" s="64"/>
      <c r="E1284" s="66"/>
      <c r="F1284" s="109" t="s">
        <v>10147</v>
      </c>
      <c r="G1284" s="63"/>
      <c r="H1284" s="67"/>
      <c r="I1284" s="68"/>
      <c r="J1284" s="68"/>
      <c r="K1284" s="67" t="s">
        <v>13561</v>
      </c>
      <c r="L1284" s="71"/>
      <c r="M1284" s="72">
        <v>3458.618408203125</v>
      </c>
      <c r="N1284" s="72">
        <v>2813.19287109375</v>
      </c>
      <c r="O1284" s="73"/>
      <c r="P1284" s="74"/>
      <c r="Q1284" s="74"/>
      <c r="R1284" s="98"/>
      <c r="S1284" s="48">
        <v>1</v>
      </c>
      <c r="T1284" s="48">
        <v>0</v>
      </c>
      <c r="U1284" s="98"/>
      <c r="V1284" s="50"/>
      <c r="W1284" s="50"/>
      <c r="X1284" s="50"/>
      <c r="Y1284" s="50"/>
      <c r="Z1284" s="49"/>
      <c r="AA1284" s="69">
        <v>1284</v>
      </c>
      <c r="AB12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84" s="70"/>
      <c r="AD1284" s="86">
        <v>2405</v>
      </c>
      <c r="AE1284" s="86">
        <v>2258</v>
      </c>
      <c r="AF1284" s="86">
        <v>12720</v>
      </c>
      <c r="AG1284" s="86">
        <v>602</v>
      </c>
      <c r="AH1284" s="86"/>
      <c r="AI1284" s="86"/>
      <c r="AJ1284" s="86"/>
      <c r="AK1284" s="86"/>
      <c r="AL1284" s="86"/>
      <c r="AM1284" s="89">
        <v>43935.427465277775</v>
      </c>
      <c r="AN1284" s="86" t="s">
        <v>10559</v>
      </c>
      <c r="AO1284" s="93" t="s">
        <v>11841</v>
      </c>
      <c r="AP1284" s="86" t="s">
        <v>65</v>
      </c>
      <c r="AQ1284" s="48"/>
      <c r="AR1284" s="49"/>
      <c r="AS1284" s="48"/>
      <c r="AT1284" s="49"/>
      <c r="AU1284" s="48"/>
      <c r="AV1284" s="49"/>
      <c r="AW1284" s="48"/>
      <c r="AX1284" s="49"/>
      <c r="AY1284" s="48"/>
      <c r="AZ1284" s="2"/>
      <c r="BA1284" s="3"/>
      <c r="BB1284" s="3"/>
      <c r="BC1284" s="3"/>
      <c r="BD1284" s="3"/>
    </row>
    <row r="1285" spans="1:56" x14ac:dyDescent="0.25">
      <c r="A1285" s="62" t="s">
        <v>1806</v>
      </c>
      <c r="B1285" s="63"/>
      <c r="C1285" s="63"/>
      <c r="D1285" s="64"/>
      <c r="E1285" s="66"/>
      <c r="F1285" s="109" t="s">
        <v>10148</v>
      </c>
      <c r="G1285" s="63"/>
      <c r="H1285" s="67"/>
      <c r="I1285" s="68"/>
      <c r="J1285" s="68"/>
      <c r="K1285" s="67" t="s">
        <v>13562</v>
      </c>
      <c r="L1285" s="71"/>
      <c r="M1285" s="72">
        <v>3455.962890625</v>
      </c>
      <c r="N1285" s="72">
        <v>2921.3955078125</v>
      </c>
      <c r="O1285" s="73"/>
      <c r="P1285" s="74"/>
      <c r="Q1285" s="74"/>
      <c r="R1285" s="98"/>
      <c r="S1285" s="48">
        <v>1</v>
      </c>
      <c r="T1285" s="48">
        <v>0</v>
      </c>
      <c r="U1285" s="98"/>
      <c r="V1285" s="50"/>
      <c r="W1285" s="50"/>
      <c r="X1285" s="50"/>
      <c r="Y1285" s="50"/>
      <c r="Z1285" s="49"/>
      <c r="AA1285" s="69">
        <v>1285</v>
      </c>
      <c r="AB12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85" s="70"/>
      <c r="AD1285" s="86">
        <v>17</v>
      </c>
      <c r="AE1285" s="86">
        <v>13</v>
      </c>
      <c r="AF1285" s="86">
        <v>142</v>
      </c>
      <c r="AG1285" s="86">
        <v>23</v>
      </c>
      <c r="AH1285" s="86"/>
      <c r="AI1285" s="86" t="s">
        <v>7882</v>
      </c>
      <c r="AJ1285" s="86" t="s">
        <v>8589</v>
      </c>
      <c r="AK1285" s="86"/>
      <c r="AL1285" s="86"/>
      <c r="AM1285" s="89">
        <v>39984.543692129628</v>
      </c>
      <c r="AN1285" s="86" t="s">
        <v>10559</v>
      </c>
      <c r="AO1285" s="93" t="s">
        <v>11842</v>
      </c>
      <c r="AP1285" s="86" t="s">
        <v>65</v>
      </c>
      <c r="AQ1285" s="48"/>
      <c r="AR1285" s="49"/>
      <c r="AS1285" s="48"/>
      <c r="AT1285" s="49"/>
      <c r="AU1285" s="48"/>
      <c r="AV1285" s="49"/>
      <c r="AW1285" s="48"/>
      <c r="AX1285" s="49"/>
      <c r="AY1285" s="48"/>
      <c r="AZ1285" s="2"/>
      <c r="BA1285" s="3"/>
      <c r="BB1285" s="3"/>
      <c r="BC1285" s="3"/>
      <c r="BD1285" s="3"/>
    </row>
    <row r="1286" spans="1:56" x14ac:dyDescent="0.25">
      <c r="A1286" s="62" t="s">
        <v>1807</v>
      </c>
      <c r="B1286" s="63"/>
      <c r="C1286" s="63"/>
      <c r="D1286" s="64"/>
      <c r="E1286" s="66"/>
      <c r="F1286" s="109" t="s">
        <v>10149</v>
      </c>
      <c r="G1286" s="63"/>
      <c r="H1286" s="67"/>
      <c r="I1286" s="68"/>
      <c r="J1286" s="68"/>
      <c r="K1286" s="67" t="s">
        <v>13563</v>
      </c>
      <c r="L1286" s="71"/>
      <c r="M1286" s="72">
        <v>2850.795654296875</v>
      </c>
      <c r="N1286" s="72">
        <v>3389.30615234375</v>
      </c>
      <c r="O1286" s="73"/>
      <c r="P1286" s="74"/>
      <c r="Q1286" s="74"/>
      <c r="R1286" s="98"/>
      <c r="S1286" s="48">
        <v>1</v>
      </c>
      <c r="T1286" s="48">
        <v>0</v>
      </c>
      <c r="U1286" s="98"/>
      <c r="V1286" s="50"/>
      <c r="W1286" s="50"/>
      <c r="X1286" s="50"/>
      <c r="Y1286" s="50"/>
      <c r="Z1286" s="49"/>
      <c r="AA1286" s="69">
        <v>1286</v>
      </c>
      <c r="AB12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86" s="70"/>
      <c r="AD1286" s="86">
        <v>881</v>
      </c>
      <c r="AE1286" s="86">
        <v>78566</v>
      </c>
      <c r="AF1286" s="86">
        <v>13278</v>
      </c>
      <c r="AG1286" s="86">
        <v>12901</v>
      </c>
      <c r="AH1286" s="86"/>
      <c r="AI1286" s="86" t="s">
        <v>7883</v>
      </c>
      <c r="AJ1286" s="86" t="s">
        <v>8225</v>
      </c>
      <c r="AK1286" s="93" t="s">
        <v>8889</v>
      </c>
      <c r="AL1286" s="86"/>
      <c r="AM1286" s="89">
        <v>41501.924259259256</v>
      </c>
      <c r="AN1286" s="86" t="s">
        <v>10559</v>
      </c>
      <c r="AO1286" s="93" t="s">
        <v>11843</v>
      </c>
      <c r="AP1286" s="86" t="s">
        <v>65</v>
      </c>
      <c r="AQ1286" s="48"/>
      <c r="AR1286" s="49"/>
      <c r="AS1286" s="48"/>
      <c r="AT1286" s="49"/>
      <c r="AU1286" s="48"/>
      <c r="AV1286" s="49"/>
      <c r="AW1286" s="48"/>
      <c r="AX1286" s="49"/>
      <c r="AY1286" s="48"/>
      <c r="AZ1286" s="2"/>
      <c r="BA1286" s="3"/>
      <c r="BB1286" s="3"/>
      <c r="BC1286" s="3"/>
      <c r="BD1286" s="3"/>
    </row>
    <row r="1287" spans="1:56" x14ac:dyDescent="0.25">
      <c r="A1287" s="62" t="s">
        <v>1808</v>
      </c>
      <c r="B1287" s="63"/>
      <c r="C1287" s="63"/>
      <c r="D1287" s="64"/>
      <c r="E1287" s="66"/>
      <c r="F1287" s="109" t="s">
        <v>10150</v>
      </c>
      <c r="G1287" s="63"/>
      <c r="H1287" s="67"/>
      <c r="I1287" s="68"/>
      <c r="J1287" s="68"/>
      <c r="K1287" s="67" t="s">
        <v>13564</v>
      </c>
      <c r="L1287" s="71"/>
      <c r="M1287" s="72">
        <v>3371.376220703125</v>
      </c>
      <c r="N1287" s="72">
        <v>2817.253662109375</v>
      </c>
      <c r="O1287" s="73"/>
      <c r="P1287" s="74"/>
      <c r="Q1287" s="74"/>
      <c r="R1287" s="98"/>
      <c r="S1287" s="48">
        <v>1</v>
      </c>
      <c r="T1287" s="48">
        <v>0</v>
      </c>
      <c r="U1287" s="98"/>
      <c r="V1287" s="50"/>
      <c r="W1287" s="50"/>
      <c r="X1287" s="50"/>
      <c r="Y1287" s="50"/>
      <c r="Z1287" s="49"/>
      <c r="AA1287" s="69">
        <v>1287</v>
      </c>
      <c r="AB12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87" s="70"/>
      <c r="AD1287" s="86">
        <v>470</v>
      </c>
      <c r="AE1287" s="86">
        <v>486</v>
      </c>
      <c r="AF1287" s="86">
        <v>4380</v>
      </c>
      <c r="AG1287" s="86">
        <v>1664</v>
      </c>
      <c r="AH1287" s="86"/>
      <c r="AI1287" s="86" t="s">
        <v>7884</v>
      </c>
      <c r="AJ1287" s="86" t="s">
        <v>8330</v>
      </c>
      <c r="AK1287" s="86"/>
      <c r="AL1287" s="86"/>
      <c r="AM1287" s="89">
        <v>44027.536203703705</v>
      </c>
      <c r="AN1287" s="86" t="s">
        <v>10559</v>
      </c>
      <c r="AO1287" s="93" t="s">
        <v>11844</v>
      </c>
      <c r="AP1287" s="86" t="s">
        <v>65</v>
      </c>
      <c r="AQ1287" s="48"/>
      <c r="AR1287" s="49"/>
      <c r="AS1287" s="48"/>
      <c r="AT1287" s="49"/>
      <c r="AU1287" s="48"/>
      <c r="AV1287" s="49"/>
      <c r="AW1287" s="48"/>
      <c r="AX1287" s="49"/>
      <c r="AY1287" s="48"/>
      <c r="AZ1287" s="2"/>
      <c r="BA1287" s="3"/>
      <c r="BB1287" s="3"/>
      <c r="BC1287" s="3"/>
      <c r="BD1287" s="3"/>
    </row>
    <row r="1288" spans="1:56" x14ac:dyDescent="0.25">
      <c r="A1288" s="62" t="s">
        <v>1809</v>
      </c>
      <c r="B1288" s="63"/>
      <c r="C1288" s="63"/>
      <c r="D1288" s="64"/>
      <c r="E1288" s="66"/>
      <c r="F1288" s="109" t="s">
        <v>10151</v>
      </c>
      <c r="G1288" s="63"/>
      <c r="H1288" s="67"/>
      <c r="I1288" s="68"/>
      <c r="J1288" s="68"/>
      <c r="K1288" s="67" t="s">
        <v>13565</v>
      </c>
      <c r="L1288" s="71"/>
      <c r="M1288" s="72">
        <v>3393.991943359375</v>
      </c>
      <c r="N1288" s="72">
        <v>2871.44873046875</v>
      </c>
      <c r="O1288" s="73"/>
      <c r="P1288" s="74"/>
      <c r="Q1288" s="74"/>
      <c r="R1288" s="98"/>
      <c r="S1288" s="48">
        <v>1</v>
      </c>
      <c r="T1288" s="48">
        <v>0</v>
      </c>
      <c r="U1288" s="98"/>
      <c r="V1288" s="50"/>
      <c r="W1288" s="50"/>
      <c r="X1288" s="50"/>
      <c r="Y1288" s="50"/>
      <c r="Z1288" s="49"/>
      <c r="AA1288" s="69">
        <v>1288</v>
      </c>
      <c r="AB12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88" s="70"/>
      <c r="AD1288" s="86">
        <v>51</v>
      </c>
      <c r="AE1288" s="86">
        <v>787</v>
      </c>
      <c r="AF1288" s="86">
        <v>5377</v>
      </c>
      <c r="AG1288" s="86">
        <v>4117</v>
      </c>
      <c r="AH1288" s="86"/>
      <c r="AI1288" s="86" t="s">
        <v>7885</v>
      </c>
      <c r="AJ1288" s="86"/>
      <c r="AK1288" s="86"/>
      <c r="AL1288" s="86"/>
      <c r="AM1288" s="89">
        <v>43978.531319444446</v>
      </c>
      <c r="AN1288" s="86" t="s">
        <v>10559</v>
      </c>
      <c r="AO1288" s="93" t="s">
        <v>11845</v>
      </c>
      <c r="AP1288" s="86" t="s">
        <v>65</v>
      </c>
      <c r="AQ1288" s="48"/>
      <c r="AR1288" s="49"/>
      <c r="AS1288" s="48"/>
      <c r="AT1288" s="49"/>
      <c r="AU1288" s="48"/>
      <c r="AV1288" s="49"/>
      <c r="AW1288" s="48"/>
      <c r="AX1288" s="49"/>
      <c r="AY1288" s="48"/>
      <c r="AZ1288" s="2"/>
      <c r="BA1288" s="3"/>
      <c r="BB1288" s="3"/>
      <c r="BC1288" s="3"/>
      <c r="BD1288" s="3"/>
    </row>
    <row r="1289" spans="1:56" x14ac:dyDescent="0.25">
      <c r="A1289" s="62" t="s">
        <v>1022</v>
      </c>
      <c r="B1289" s="63"/>
      <c r="C1289" s="63"/>
      <c r="D1289" s="64"/>
      <c r="E1289" s="66"/>
      <c r="F1289" s="109" t="s">
        <v>10152</v>
      </c>
      <c r="G1289" s="63"/>
      <c r="H1289" s="67"/>
      <c r="I1289" s="68"/>
      <c r="J1289" s="68"/>
      <c r="K1289" s="67" t="s">
        <v>13566</v>
      </c>
      <c r="L1289" s="71"/>
      <c r="M1289" s="72">
        <v>3142.359619140625</v>
      </c>
      <c r="N1289" s="72">
        <v>2877.429931640625</v>
      </c>
      <c r="O1289" s="73"/>
      <c r="P1289" s="74"/>
      <c r="Q1289" s="74"/>
      <c r="R1289" s="98"/>
      <c r="S1289" s="48">
        <v>1</v>
      </c>
      <c r="T1289" s="48">
        <v>2</v>
      </c>
      <c r="U1289" s="98"/>
      <c r="V1289" s="50"/>
      <c r="W1289" s="50"/>
      <c r="X1289" s="50"/>
      <c r="Y1289" s="50"/>
      <c r="Z1289" s="49"/>
      <c r="AA1289" s="69">
        <v>1289</v>
      </c>
      <c r="AB12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89" s="70"/>
      <c r="AD1289" s="86">
        <v>383</v>
      </c>
      <c r="AE1289" s="86">
        <v>322</v>
      </c>
      <c r="AF1289" s="86">
        <v>5854</v>
      </c>
      <c r="AG1289" s="86">
        <v>6286</v>
      </c>
      <c r="AH1289" s="86"/>
      <c r="AI1289" s="86" t="s">
        <v>7886</v>
      </c>
      <c r="AJ1289" s="86"/>
      <c r="AK1289" s="86"/>
      <c r="AL1289" s="86"/>
      <c r="AM1289" s="89">
        <v>43977.213090277779</v>
      </c>
      <c r="AN1289" s="86" t="s">
        <v>10559</v>
      </c>
      <c r="AO1289" s="93" t="s">
        <v>11846</v>
      </c>
      <c r="AP1289" s="86" t="s">
        <v>66</v>
      </c>
      <c r="AQ1289" s="48">
        <v>0</v>
      </c>
      <c r="AR1289" s="49">
        <v>0</v>
      </c>
      <c r="AS1289" s="48">
        <v>0</v>
      </c>
      <c r="AT1289" s="49">
        <v>0</v>
      </c>
      <c r="AU1289" s="48">
        <v>0</v>
      </c>
      <c r="AV1289" s="49">
        <v>0</v>
      </c>
      <c r="AW1289" s="48">
        <v>76</v>
      </c>
      <c r="AX1289" s="49">
        <v>100</v>
      </c>
      <c r="AY1289" s="48">
        <v>76</v>
      </c>
      <c r="AZ1289" s="2"/>
      <c r="BA1289" s="3"/>
      <c r="BB1289" s="3"/>
      <c r="BC1289" s="3"/>
      <c r="BD1289" s="3"/>
    </row>
    <row r="1290" spans="1:56" x14ac:dyDescent="0.25">
      <c r="A1290" s="62" t="s">
        <v>1810</v>
      </c>
      <c r="B1290" s="63"/>
      <c r="C1290" s="63"/>
      <c r="D1290" s="64"/>
      <c r="E1290" s="66"/>
      <c r="F1290" s="109" t="s">
        <v>10153</v>
      </c>
      <c r="G1290" s="63"/>
      <c r="H1290" s="67"/>
      <c r="I1290" s="68"/>
      <c r="J1290" s="68"/>
      <c r="K1290" s="67" t="s">
        <v>13567</v>
      </c>
      <c r="L1290" s="71"/>
      <c r="M1290" s="72">
        <v>3116.152587890625</v>
      </c>
      <c r="N1290" s="72">
        <v>2818.087158203125</v>
      </c>
      <c r="O1290" s="73"/>
      <c r="P1290" s="74"/>
      <c r="Q1290" s="74"/>
      <c r="R1290" s="98"/>
      <c r="S1290" s="48">
        <v>3</v>
      </c>
      <c r="T1290" s="48">
        <v>0</v>
      </c>
      <c r="U1290" s="98"/>
      <c r="V1290" s="50"/>
      <c r="W1290" s="50"/>
      <c r="X1290" s="50"/>
      <c r="Y1290" s="50"/>
      <c r="Z1290" s="49"/>
      <c r="AA1290" s="69">
        <v>1290</v>
      </c>
      <c r="AB12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90" s="70"/>
      <c r="AD1290" s="86">
        <v>328</v>
      </c>
      <c r="AE1290" s="86">
        <v>1129</v>
      </c>
      <c r="AF1290" s="86">
        <v>4414</v>
      </c>
      <c r="AG1290" s="86">
        <v>2198</v>
      </c>
      <c r="AH1290" s="86"/>
      <c r="AI1290" s="86" t="s">
        <v>7887</v>
      </c>
      <c r="AJ1290" s="86" t="s">
        <v>8590</v>
      </c>
      <c r="AK1290" s="86"/>
      <c r="AL1290" s="86"/>
      <c r="AM1290" s="89">
        <v>43292.35864583333</v>
      </c>
      <c r="AN1290" s="86" t="s">
        <v>10559</v>
      </c>
      <c r="AO1290" s="93" t="s">
        <v>11847</v>
      </c>
      <c r="AP1290" s="86" t="s">
        <v>65</v>
      </c>
      <c r="AQ1290" s="48"/>
      <c r="AR1290" s="49"/>
      <c r="AS1290" s="48"/>
      <c r="AT1290" s="49"/>
      <c r="AU1290" s="48"/>
      <c r="AV1290" s="49"/>
      <c r="AW1290" s="48"/>
      <c r="AX1290" s="49"/>
      <c r="AY1290" s="48"/>
      <c r="AZ1290" s="2"/>
      <c r="BA1290" s="3"/>
      <c r="BB1290" s="3"/>
      <c r="BC1290" s="3"/>
      <c r="BD1290" s="3"/>
    </row>
    <row r="1291" spans="1:56" x14ac:dyDescent="0.25">
      <c r="A1291" s="62" t="s">
        <v>994</v>
      </c>
      <c r="B1291" s="63"/>
      <c r="C1291" s="63"/>
      <c r="D1291" s="64"/>
      <c r="E1291" s="66"/>
      <c r="F1291" s="109" t="s">
        <v>10154</v>
      </c>
      <c r="G1291" s="63"/>
      <c r="H1291" s="67"/>
      <c r="I1291" s="68"/>
      <c r="J1291" s="68"/>
      <c r="K1291" s="67" t="s">
        <v>13568</v>
      </c>
      <c r="L1291" s="71"/>
      <c r="M1291" s="72">
        <v>4158.29931640625</v>
      </c>
      <c r="N1291" s="72">
        <v>3131.68359375</v>
      </c>
      <c r="O1291" s="73"/>
      <c r="P1291" s="74"/>
      <c r="Q1291" s="74"/>
      <c r="R1291" s="98"/>
      <c r="S1291" s="48">
        <v>0</v>
      </c>
      <c r="T1291" s="48">
        <v>8</v>
      </c>
      <c r="U1291" s="98"/>
      <c r="V1291" s="50"/>
      <c r="W1291" s="50"/>
      <c r="X1291" s="50"/>
      <c r="Y1291" s="50"/>
      <c r="Z1291" s="49"/>
      <c r="AA1291" s="69">
        <v>1291</v>
      </c>
      <c r="AB12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91" s="70"/>
      <c r="AD1291" s="86">
        <v>69</v>
      </c>
      <c r="AE1291" s="86">
        <v>19</v>
      </c>
      <c r="AF1291" s="86">
        <v>267</v>
      </c>
      <c r="AG1291" s="86">
        <v>273</v>
      </c>
      <c r="AH1291" s="86"/>
      <c r="AI1291" s="86" t="s">
        <v>7888</v>
      </c>
      <c r="AJ1291" s="86"/>
      <c r="AK1291" s="86"/>
      <c r="AL1291" s="86"/>
      <c r="AM1291" s="89">
        <v>43667.2187962963</v>
      </c>
      <c r="AN1291" s="86" t="s">
        <v>10559</v>
      </c>
      <c r="AO1291" s="93" t="s">
        <v>11848</v>
      </c>
      <c r="AP1291" s="86" t="s">
        <v>66</v>
      </c>
      <c r="AQ1291" s="48">
        <v>0</v>
      </c>
      <c r="AR1291" s="49">
        <v>0</v>
      </c>
      <c r="AS1291" s="48">
        <v>0</v>
      </c>
      <c r="AT1291" s="49">
        <v>0</v>
      </c>
      <c r="AU1291" s="48">
        <v>0</v>
      </c>
      <c r="AV1291" s="49">
        <v>0</v>
      </c>
      <c r="AW1291" s="48">
        <v>12</v>
      </c>
      <c r="AX1291" s="49">
        <v>100</v>
      </c>
      <c r="AY1291" s="48">
        <v>12</v>
      </c>
      <c r="AZ1291" s="2"/>
      <c r="BA1291" s="3"/>
      <c r="BB1291" s="3"/>
      <c r="BC1291" s="3"/>
      <c r="BD1291" s="3"/>
    </row>
    <row r="1292" spans="1:56" x14ac:dyDescent="0.25">
      <c r="A1292" s="62" t="s">
        <v>995</v>
      </c>
      <c r="B1292" s="63"/>
      <c r="C1292" s="63"/>
      <c r="D1292" s="64"/>
      <c r="E1292" s="66"/>
      <c r="F1292" s="109" t="s">
        <v>10155</v>
      </c>
      <c r="G1292" s="63"/>
      <c r="H1292" s="67"/>
      <c r="I1292" s="68"/>
      <c r="J1292" s="68"/>
      <c r="K1292" s="67" t="s">
        <v>13569</v>
      </c>
      <c r="L1292" s="71"/>
      <c r="M1292" s="72">
        <v>5772.72998046875</v>
      </c>
      <c r="N1292" s="72">
        <v>5539.5283203125</v>
      </c>
      <c r="O1292" s="73"/>
      <c r="P1292" s="74"/>
      <c r="Q1292" s="74"/>
      <c r="R1292" s="98"/>
      <c r="S1292" s="48">
        <v>0</v>
      </c>
      <c r="T1292" s="48">
        <v>3</v>
      </c>
      <c r="U1292" s="98"/>
      <c r="V1292" s="50"/>
      <c r="W1292" s="50"/>
      <c r="X1292" s="50"/>
      <c r="Y1292" s="50"/>
      <c r="Z1292" s="49"/>
      <c r="AA1292" s="69">
        <v>1292</v>
      </c>
      <c r="AB12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92" s="70"/>
      <c r="AD1292" s="86">
        <v>554</v>
      </c>
      <c r="AE1292" s="86">
        <v>204</v>
      </c>
      <c r="AF1292" s="86">
        <v>4722</v>
      </c>
      <c r="AG1292" s="86">
        <v>5100</v>
      </c>
      <c r="AH1292" s="86"/>
      <c r="AI1292" s="86" t="s">
        <v>7889</v>
      </c>
      <c r="AJ1292" s="86" t="s">
        <v>8591</v>
      </c>
      <c r="AK1292" s="86"/>
      <c r="AL1292" s="86"/>
      <c r="AM1292" s="89">
        <v>43039.067129629628</v>
      </c>
      <c r="AN1292" s="86" t="s">
        <v>10559</v>
      </c>
      <c r="AO1292" s="93" t="s">
        <v>11849</v>
      </c>
      <c r="AP1292" s="86" t="s">
        <v>66</v>
      </c>
      <c r="AQ1292" s="48">
        <v>0</v>
      </c>
      <c r="AR1292" s="49">
        <v>0</v>
      </c>
      <c r="AS1292" s="48">
        <v>0</v>
      </c>
      <c r="AT1292" s="49">
        <v>0</v>
      </c>
      <c r="AU1292" s="48">
        <v>0</v>
      </c>
      <c r="AV1292" s="49">
        <v>0</v>
      </c>
      <c r="AW1292" s="48">
        <v>78</v>
      </c>
      <c r="AX1292" s="49">
        <v>100</v>
      </c>
      <c r="AY1292" s="48">
        <v>78</v>
      </c>
      <c r="AZ1292" s="2"/>
      <c r="BA1292" s="3"/>
      <c r="BB1292" s="3"/>
      <c r="BC1292" s="3"/>
      <c r="BD1292" s="3"/>
    </row>
    <row r="1293" spans="1:56" x14ac:dyDescent="0.25">
      <c r="A1293" s="62" t="s">
        <v>1811</v>
      </c>
      <c r="B1293" s="63"/>
      <c r="C1293" s="63"/>
      <c r="D1293" s="64"/>
      <c r="E1293" s="66"/>
      <c r="F1293" s="109" t="s">
        <v>10156</v>
      </c>
      <c r="G1293" s="63"/>
      <c r="H1293" s="67"/>
      <c r="I1293" s="68"/>
      <c r="J1293" s="68"/>
      <c r="K1293" s="67" t="s">
        <v>13570</v>
      </c>
      <c r="L1293" s="71"/>
      <c r="M1293" s="72">
        <v>6523.716796875</v>
      </c>
      <c r="N1293" s="72">
        <v>6224.97412109375</v>
      </c>
      <c r="O1293" s="73"/>
      <c r="P1293" s="74"/>
      <c r="Q1293" s="74"/>
      <c r="R1293" s="98"/>
      <c r="S1293" s="48">
        <v>1</v>
      </c>
      <c r="T1293" s="48">
        <v>0</v>
      </c>
      <c r="U1293" s="98"/>
      <c r="V1293" s="50"/>
      <c r="W1293" s="50"/>
      <c r="X1293" s="50"/>
      <c r="Y1293" s="50"/>
      <c r="Z1293" s="49"/>
      <c r="AA1293" s="69">
        <v>1293</v>
      </c>
      <c r="AB12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93" s="70"/>
      <c r="AD1293" s="86">
        <v>39</v>
      </c>
      <c r="AE1293" s="86">
        <v>10</v>
      </c>
      <c r="AF1293" s="86">
        <v>116</v>
      </c>
      <c r="AG1293" s="86">
        <v>102</v>
      </c>
      <c r="AH1293" s="86"/>
      <c r="AI1293" s="86" t="s">
        <v>7890</v>
      </c>
      <c r="AJ1293" s="86"/>
      <c r="AK1293" s="86"/>
      <c r="AL1293" s="86"/>
      <c r="AM1293" s="89">
        <v>44078.150185185186</v>
      </c>
      <c r="AN1293" s="86" t="s">
        <v>10559</v>
      </c>
      <c r="AO1293" s="93" t="s">
        <v>11850</v>
      </c>
      <c r="AP1293" s="86" t="s">
        <v>65</v>
      </c>
      <c r="AQ1293" s="48"/>
      <c r="AR1293" s="49"/>
      <c r="AS1293" s="48"/>
      <c r="AT1293" s="49"/>
      <c r="AU1293" s="48"/>
      <c r="AV1293" s="49"/>
      <c r="AW1293" s="48"/>
      <c r="AX1293" s="49"/>
      <c r="AY1293" s="48"/>
      <c r="AZ1293" s="2"/>
      <c r="BA1293" s="3"/>
      <c r="BB1293" s="3"/>
      <c r="BC1293" s="3"/>
      <c r="BD1293" s="3"/>
    </row>
    <row r="1294" spans="1:56" x14ac:dyDescent="0.25">
      <c r="A1294" s="62" t="s">
        <v>996</v>
      </c>
      <c r="B1294" s="63"/>
      <c r="C1294" s="63"/>
      <c r="D1294" s="64"/>
      <c r="E1294" s="66"/>
      <c r="F1294" s="109" t="s">
        <v>10157</v>
      </c>
      <c r="G1294" s="63"/>
      <c r="H1294" s="67"/>
      <c r="I1294" s="68"/>
      <c r="J1294" s="68"/>
      <c r="K1294" s="67" t="s">
        <v>13571</v>
      </c>
      <c r="L1294" s="71"/>
      <c r="M1294" s="72">
        <v>3702.239990234375</v>
      </c>
      <c r="N1294" s="72">
        <v>3519.40771484375</v>
      </c>
      <c r="O1294" s="73"/>
      <c r="P1294" s="74"/>
      <c r="Q1294" s="74"/>
      <c r="R1294" s="98"/>
      <c r="S1294" s="48">
        <v>0</v>
      </c>
      <c r="T1294" s="48">
        <v>1</v>
      </c>
      <c r="U1294" s="98"/>
      <c r="V1294" s="50"/>
      <c r="W1294" s="50"/>
      <c r="X1294" s="50"/>
      <c r="Y1294" s="50"/>
      <c r="Z1294" s="49"/>
      <c r="AA1294" s="69">
        <v>1294</v>
      </c>
      <c r="AB12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94" s="70"/>
      <c r="AD1294" s="86">
        <v>11</v>
      </c>
      <c r="AE1294" s="86">
        <v>6</v>
      </c>
      <c r="AF1294" s="86">
        <v>108</v>
      </c>
      <c r="AG1294" s="86">
        <v>71</v>
      </c>
      <c r="AH1294" s="86"/>
      <c r="AI1294" s="86" t="s">
        <v>7143</v>
      </c>
      <c r="AJ1294" s="86"/>
      <c r="AK1294" s="86"/>
      <c r="AL1294" s="86"/>
      <c r="AM1294" s="89">
        <v>44074.561423611114</v>
      </c>
      <c r="AN1294" s="86" t="s">
        <v>10559</v>
      </c>
      <c r="AO1294" s="93" t="s">
        <v>11851</v>
      </c>
      <c r="AP1294" s="86" t="s">
        <v>66</v>
      </c>
      <c r="AQ1294" s="48">
        <v>0</v>
      </c>
      <c r="AR1294" s="49">
        <v>0</v>
      </c>
      <c r="AS1294" s="48">
        <v>0</v>
      </c>
      <c r="AT1294" s="49">
        <v>0</v>
      </c>
      <c r="AU1294" s="48">
        <v>0</v>
      </c>
      <c r="AV1294" s="49">
        <v>0</v>
      </c>
      <c r="AW1294" s="48">
        <v>48</v>
      </c>
      <c r="AX1294" s="49">
        <v>100</v>
      </c>
      <c r="AY1294" s="48">
        <v>48</v>
      </c>
      <c r="AZ1294" s="2"/>
      <c r="BA1294" s="3"/>
      <c r="BB1294" s="3"/>
      <c r="BC1294" s="3"/>
      <c r="BD1294" s="3"/>
    </row>
    <row r="1295" spans="1:56" x14ac:dyDescent="0.25">
      <c r="A1295" s="62" t="s">
        <v>997</v>
      </c>
      <c r="B1295" s="63"/>
      <c r="C1295" s="63"/>
      <c r="D1295" s="64"/>
      <c r="E1295" s="66"/>
      <c r="F1295" s="109" t="s">
        <v>10158</v>
      </c>
      <c r="G1295" s="63"/>
      <c r="H1295" s="67"/>
      <c r="I1295" s="68"/>
      <c r="J1295" s="68"/>
      <c r="K1295" s="67" t="s">
        <v>13572</v>
      </c>
      <c r="L1295" s="71"/>
      <c r="M1295" s="72">
        <v>5517.46728515625</v>
      </c>
      <c r="N1295" s="72">
        <v>5093.822265625</v>
      </c>
      <c r="O1295" s="73"/>
      <c r="P1295" s="74"/>
      <c r="Q1295" s="74"/>
      <c r="R1295" s="98"/>
      <c r="S1295" s="48">
        <v>0</v>
      </c>
      <c r="T1295" s="48">
        <v>2</v>
      </c>
      <c r="U1295" s="98"/>
      <c r="V1295" s="50"/>
      <c r="W1295" s="50"/>
      <c r="X1295" s="50"/>
      <c r="Y1295" s="50"/>
      <c r="Z1295" s="49"/>
      <c r="AA1295" s="69">
        <v>1295</v>
      </c>
      <c r="AB12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95" s="70"/>
      <c r="AD1295" s="86">
        <v>441</v>
      </c>
      <c r="AE1295" s="86">
        <v>408</v>
      </c>
      <c r="AF1295" s="86">
        <v>90395</v>
      </c>
      <c r="AG1295" s="86">
        <v>72239</v>
      </c>
      <c r="AH1295" s="86"/>
      <c r="AI1295" s="86" t="s">
        <v>7891</v>
      </c>
      <c r="AJ1295" s="86"/>
      <c r="AK1295" s="86"/>
      <c r="AL1295" s="86"/>
      <c r="AM1295" s="89">
        <v>42419.385104166664</v>
      </c>
      <c r="AN1295" s="86" t="s">
        <v>10559</v>
      </c>
      <c r="AO1295" s="93" t="s">
        <v>11852</v>
      </c>
      <c r="AP1295" s="86" t="s">
        <v>66</v>
      </c>
      <c r="AQ1295" s="48">
        <v>0</v>
      </c>
      <c r="AR1295" s="49">
        <v>0</v>
      </c>
      <c r="AS1295" s="48">
        <v>0</v>
      </c>
      <c r="AT1295" s="49">
        <v>0</v>
      </c>
      <c r="AU1295" s="48">
        <v>0</v>
      </c>
      <c r="AV1295" s="49">
        <v>0</v>
      </c>
      <c r="AW1295" s="48">
        <v>119</v>
      </c>
      <c r="AX1295" s="49">
        <v>100</v>
      </c>
      <c r="AY1295" s="48">
        <v>119</v>
      </c>
      <c r="AZ1295" s="2"/>
      <c r="BA1295" s="3"/>
      <c r="BB1295" s="3"/>
      <c r="BC1295" s="3"/>
      <c r="BD1295" s="3"/>
    </row>
    <row r="1296" spans="1:56" x14ac:dyDescent="0.25">
      <c r="A1296" s="62" t="s">
        <v>998</v>
      </c>
      <c r="B1296" s="63"/>
      <c r="C1296" s="63"/>
      <c r="D1296" s="64"/>
      <c r="E1296" s="66"/>
      <c r="F1296" s="109" t="s">
        <v>10159</v>
      </c>
      <c r="G1296" s="63"/>
      <c r="H1296" s="67"/>
      <c r="I1296" s="68"/>
      <c r="J1296" s="68"/>
      <c r="K1296" s="67" t="s">
        <v>13573</v>
      </c>
      <c r="L1296" s="71"/>
      <c r="M1296" s="72">
        <v>5448.07470703125</v>
      </c>
      <c r="N1296" s="72">
        <v>5117.61328125</v>
      </c>
      <c r="O1296" s="73"/>
      <c r="P1296" s="74"/>
      <c r="Q1296" s="74"/>
      <c r="R1296" s="98"/>
      <c r="S1296" s="48">
        <v>0</v>
      </c>
      <c r="T1296" s="48">
        <v>2</v>
      </c>
      <c r="U1296" s="98"/>
      <c r="V1296" s="50"/>
      <c r="W1296" s="50"/>
      <c r="X1296" s="50"/>
      <c r="Y1296" s="50"/>
      <c r="Z1296" s="49"/>
      <c r="AA1296" s="69">
        <v>1296</v>
      </c>
      <c r="AB12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96" s="70"/>
      <c r="AD1296" s="86">
        <v>46</v>
      </c>
      <c r="AE1296" s="86">
        <v>12</v>
      </c>
      <c r="AF1296" s="86">
        <v>1054</v>
      </c>
      <c r="AG1296" s="86">
        <v>590</v>
      </c>
      <c r="AH1296" s="86"/>
      <c r="AI1296" s="86"/>
      <c r="AJ1296" s="86"/>
      <c r="AK1296" s="86"/>
      <c r="AL1296" s="86"/>
      <c r="AM1296" s="89">
        <v>44039.326516203706</v>
      </c>
      <c r="AN1296" s="86" t="s">
        <v>10559</v>
      </c>
      <c r="AO1296" s="93" t="s">
        <v>11853</v>
      </c>
      <c r="AP1296" s="86" t="s">
        <v>66</v>
      </c>
      <c r="AQ1296" s="48">
        <v>0</v>
      </c>
      <c r="AR1296" s="49">
        <v>0</v>
      </c>
      <c r="AS1296" s="48">
        <v>0</v>
      </c>
      <c r="AT1296" s="49">
        <v>0</v>
      </c>
      <c r="AU1296" s="48">
        <v>0</v>
      </c>
      <c r="AV1296" s="49">
        <v>0</v>
      </c>
      <c r="AW1296" s="48">
        <v>10</v>
      </c>
      <c r="AX1296" s="49">
        <v>100</v>
      </c>
      <c r="AY1296" s="48">
        <v>10</v>
      </c>
      <c r="AZ1296" s="2"/>
      <c r="BA1296" s="3"/>
      <c r="BB1296" s="3"/>
      <c r="BC1296" s="3"/>
      <c r="BD1296" s="3"/>
    </row>
    <row r="1297" spans="1:56" x14ac:dyDescent="0.25">
      <c r="A1297" s="62" t="s">
        <v>1812</v>
      </c>
      <c r="B1297" s="63"/>
      <c r="C1297" s="63"/>
      <c r="D1297" s="64"/>
      <c r="E1297" s="66"/>
      <c r="F1297" s="109" t="s">
        <v>10160</v>
      </c>
      <c r="G1297" s="63"/>
      <c r="H1297" s="67"/>
      <c r="I1297" s="68"/>
      <c r="J1297" s="68"/>
      <c r="K1297" s="67" t="s">
        <v>13574</v>
      </c>
      <c r="L1297" s="71"/>
      <c r="M1297" s="72">
        <v>5544.5146484375</v>
      </c>
      <c r="N1297" s="72">
        <v>5041.03125</v>
      </c>
      <c r="O1297" s="73"/>
      <c r="P1297" s="74"/>
      <c r="Q1297" s="74"/>
      <c r="R1297" s="98"/>
      <c r="S1297" s="48">
        <v>1</v>
      </c>
      <c r="T1297" s="48">
        <v>0</v>
      </c>
      <c r="U1297" s="98"/>
      <c r="V1297" s="50"/>
      <c r="W1297" s="50"/>
      <c r="X1297" s="50"/>
      <c r="Y1297" s="50"/>
      <c r="Z1297" s="49"/>
      <c r="AA1297" s="69">
        <v>1297</v>
      </c>
      <c r="AB12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97" s="70"/>
      <c r="AD1297" s="86">
        <v>25</v>
      </c>
      <c r="AE1297" s="86">
        <v>73426</v>
      </c>
      <c r="AF1297" s="86">
        <v>12814</v>
      </c>
      <c r="AG1297" s="86">
        <v>7106</v>
      </c>
      <c r="AH1297" s="86"/>
      <c r="AI1297" s="86" t="s">
        <v>7892</v>
      </c>
      <c r="AJ1297" s="86"/>
      <c r="AK1297" s="93" t="s">
        <v>8890</v>
      </c>
      <c r="AL1297" s="86"/>
      <c r="AM1297" s="89">
        <v>41953.435150462959</v>
      </c>
      <c r="AN1297" s="86" t="s">
        <v>10559</v>
      </c>
      <c r="AO1297" s="93" t="s">
        <v>11854</v>
      </c>
      <c r="AP1297" s="86" t="s">
        <v>65</v>
      </c>
      <c r="AQ1297" s="48"/>
      <c r="AR1297" s="49"/>
      <c r="AS1297" s="48"/>
      <c r="AT1297" s="49"/>
      <c r="AU1297" s="48"/>
      <c r="AV1297" s="49"/>
      <c r="AW1297" s="48"/>
      <c r="AX1297" s="49"/>
      <c r="AY1297" s="48"/>
      <c r="AZ1297" s="2"/>
      <c r="BA1297" s="3"/>
      <c r="BB1297" s="3"/>
      <c r="BC1297" s="3"/>
      <c r="BD1297" s="3"/>
    </row>
    <row r="1298" spans="1:56" x14ac:dyDescent="0.25">
      <c r="A1298" s="62" t="s">
        <v>1813</v>
      </c>
      <c r="B1298" s="63"/>
      <c r="C1298" s="63"/>
      <c r="D1298" s="64"/>
      <c r="E1298" s="66"/>
      <c r="F1298" s="109" t="s">
        <v>10161</v>
      </c>
      <c r="G1298" s="63"/>
      <c r="H1298" s="67"/>
      <c r="I1298" s="68"/>
      <c r="J1298" s="68"/>
      <c r="K1298" s="67" t="s">
        <v>13575</v>
      </c>
      <c r="L1298" s="71"/>
      <c r="M1298" s="72">
        <v>5499.5068359375</v>
      </c>
      <c r="N1298" s="72">
        <v>5070.33935546875</v>
      </c>
      <c r="O1298" s="73"/>
      <c r="P1298" s="74"/>
      <c r="Q1298" s="74"/>
      <c r="R1298" s="98"/>
      <c r="S1298" s="48">
        <v>1</v>
      </c>
      <c r="T1298" s="48">
        <v>0</v>
      </c>
      <c r="U1298" s="98"/>
      <c r="V1298" s="50"/>
      <c r="W1298" s="50"/>
      <c r="X1298" s="50"/>
      <c r="Y1298" s="50"/>
      <c r="Z1298" s="49"/>
      <c r="AA1298" s="69">
        <v>1298</v>
      </c>
      <c r="AB12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98" s="70"/>
      <c r="AD1298" s="86">
        <v>2645</v>
      </c>
      <c r="AE1298" s="86">
        <v>1656</v>
      </c>
      <c r="AF1298" s="86">
        <v>2305</v>
      </c>
      <c r="AG1298" s="86">
        <v>2486</v>
      </c>
      <c r="AH1298" s="86"/>
      <c r="AI1298" s="86" t="s">
        <v>7893</v>
      </c>
      <c r="AJ1298" s="86" t="s">
        <v>8326</v>
      </c>
      <c r="AK1298" s="93" t="s">
        <v>8891</v>
      </c>
      <c r="AL1298" s="86"/>
      <c r="AM1298" s="89">
        <v>42923.322685185187</v>
      </c>
      <c r="AN1298" s="86" t="s">
        <v>10559</v>
      </c>
      <c r="AO1298" s="93" t="s">
        <v>11855</v>
      </c>
      <c r="AP1298" s="86" t="s">
        <v>65</v>
      </c>
      <c r="AQ1298" s="48"/>
      <c r="AR1298" s="49"/>
      <c r="AS1298" s="48"/>
      <c r="AT1298" s="49"/>
      <c r="AU1298" s="48"/>
      <c r="AV1298" s="49"/>
      <c r="AW1298" s="48"/>
      <c r="AX1298" s="49"/>
      <c r="AY1298" s="48"/>
      <c r="AZ1298" s="2"/>
      <c r="BA1298" s="3"/>
      <c r="BB1298" s="3"/>
      <c r="BC1298" s="3"/>
      <c r="BD1298" s="3"/>
    </row>
    <row r="1299" spans="1:56" x14ac:dyDescent="0.25">
      <c r="A1299" s="62" t="s">
        <v>999</v>
      </c>
      <c r="B1299" s="63"/>
      <c r="C1299" s="63"/>
      <c r="D1299" s="64"/>
      <c r="E1299" s="66"/>
      <c r="F1299" s="109" t="s">
        <v>10162</v>
      </c>
      <c r="G1299" s="63"/>
      <c r="H1299" s="67"/>
      <c r="I1299" s="68"/>
      <c r="J1299" s="68"/>
      <c r="K1299" s="67" t="s">
        <v>13576</v>
      </c>
      <c r="L1299" s="71"/>
      <c r="M1299" s="72">
        <v>7742.15478515625</v>
      </c>
      <c r="N1299" s="72">
        <v>4657.6572265625</v>
      </c>
      <c r="O1299" s="73"/>
      <c r="P1299" s="74"/>
      <c r="Q1299" s="74"/>
      <c r="R1299" s="98"/>
      <c r="S1299" s="48">
        <v>1</v>
      </c>
      <c r="T1299" s="48">
        <v>2</v>
      </c>
      <c r="U1299" s="98"/>
      <c r="V1299" s="50"/>
      <c r="W1299" s="50"/>
      <c r="X1299" s="50"/>
      <c r="Y1299" s="50"/>
      <c r="Z1299" s="49"/>
      <c r="AA1299" s="69">
        <v>1299</v>
      </c>
      <c r="AB12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299" s="70"/>
      <c r="AD1299" s="86">
        <v>975</v>
      </c>
      <c r="AE1299" s="86">
        <v>32</v>
      </c>
      <c r="AF1299" s="86">
        <v>3940</v>
      </c>
      <c r="AG1299" s="86">
        <v>5370</v>
      </c>
      <c r="AH1299" s="86"/>
      <c r="AI1299" s="86" t="s">
        <v>7894</v>
      </c>
      <c r="AJ1299" s="86" t="s">
        <v>8231</v>
      </c>
      <c r="AK1299" s="86"/>
      <c r="AL1299" s="86"/>
      <c r="AM1299" s="89">
        <v>43937.415844907409</v>
      </c>
      <c r="AN1299" s="86" t="s">
        <v>10559</v>
      </c>
      <c r="AO1299" s="93" t="s">
        <v>11856</v>
      </c>
      <c r="AP1299" s="86" t="s">
        <v>66</v>
      </c>
      <c r="AQ1299" s="48">
        <v>0</v>
      </c>
      <c r="AR1299" s="49">
        <v>0</v>
      </c>
      <c r="AS1299" s="48">
        <v>0</v>
      </c>
      <c r="AT1299" s="49">
        <v>0</v>
      </c>
      <c r="AU1299" s="48">
        <v>0</v>
      </c>
      <c r="AV1299" s="49">
        <v>0</v>
      </c>
      <c r="AW1299" s="48">
        <v>12</v>
      </c>
      <c r="AX1299" s="49">
        <v>100</v>
      </c>
      <c r="AY1299" s="48">
        <v>12</v>
      </c>
      <c r="AZ1299" s="2"/>
      <c r="BA1299" s="3"/>
      <c r="BB1299" s="3"/>
      <c r="BC1299" s="3"/>
      <c r="BD1299" s="3"/>
    </row>
    <row r="1300" spans="1:56" x14ac:dyDescent="0.25">
      <c r="A1300" s="62" t="s">
        <v>1814</v>
      </c>
      <c r="B1300" s="63"/>
      <c r="C1300" s="63"/>
      <c r="D1300" s="64"/>
      <c r="E1300" s="66"/>
      <c r="F1300" s="109" t="s">
        <v>10163</v>
      </c>
      <c r="G1300" s="63"/>
      <c r="H1300" s="67"/>
      <c r="I1300" s="68"/>
      <c r="J1300" s="68"/>
      <c r="K1300" s="67" t="s">
        <v>13577</v>
      </c>
      <c r="L1300" s="71"/>
      <c r="M1300" s="72">
        <v>8389.0732421875</v>
      </c>
      <c r="N1300" s="72">
        <v>4945.728515625</v>
      </c>
      <c r="O1300" s="73"/>
      <c r="P1300" s="74"/>
      <c r="Q1300" s="74"/>
      <c r="R1300" s="98"/>
      <c r="S1300" s="48">
        <v>4</v>
      </c>
      <c r="T1300" s="48">
        <v>0</v>
      </c>
      <c r="U1300" s="98"/>
      <c r="V1300" s="50"/>
      <c r="W1300" s="50"/>
      <c r="X1300" s="50"/>
      <c r="Y1300" s="50"/>
      <c r="Z1300" s="49"/>
      <c r="AA1300" s="69">
        <v>1300</v>
      </c>
      <c r="AB13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00" s="70"/>
      <c r="AD1300" s="86">
        <v>133</v>
      </c>
      <c r="AE1300" s="86">
        <v>1429903</v>
      </c>
      <c r="AF1300" s="86">
        <v>10136</v>
      </c>
      <c r="AG1300" s="86">
        <v>1774</v>
      </c>
      <c r="AH1300" s="86"/>
      <c r="AI1300" s="86" t="s">
        <v>7895</v>
      </c>
      <c r="AJ1300" s="86"/>
      <c r="AK1300" s="93" t="s">
        <v>8892</v>
      </c>
      <c r="AL1300" s="86"/>
      <c r="AM1300" s="89">
        <v>42070.614328703705</v>
      </c>
      <c r="AN1300" s="86" t="s">
        <v>10559</v>
      </c>
      <c r="AO1300" s="93" t="s">
        <v>11857</v>
      </c>
      <c r="AP1300" s="86" t="s">
        <v>65</v>
      </c>
      <c r="AQ1300" s="48"/>
      <c r="AR1300" s="49"/>
      <c r="AS1300" s="48"/>
      <c r="AT1300" s="49"/>
      <c r="AU1300" s="48"/>
      <c r="AV1300" s="49"/>
      <c r="AW1300" s="48"/>
      <c r="AX1300" s="49"/>
      <c r="AY1300" s="48"/>
      <c r="AZ1300" s="2"/>
      <c r="BA1300" s="3"/>
      <c r="BB1300" s="3"/>
      <c r="BC1300" s="3"/>
      <c r="BD1300" s="3"/>
    </row>
    <row r="1301" spans="1:56" x14ac:dyDescent="0.25">
      <c r="A1301" s="62" t="s">
        <v>1000</v>
      </c>
      <c r="B1301" s="63"/>
      <c r="C1301" s="63"/>
      <c r="D1301" s="64"/>
      <c r="E1301" s="66"/>
      <c r="F1301" s="109" t="s">
        <v>10164</v>
      </c>
      <c r="G1301" s="63"/>
      <c r="H1301" s="67"/>
      <c r="I1301" s="68"/>
      <c r="J1301" s="68"/>
      <c r="K1301" s="67" t="s">
        <v>13578</v>
      </c>
      <c r="L1301" s="71"/>
      <c r="M1301" s="72">
        <v>7693.3486328125</v>
      </c>
      <c r="N1301" s="72">
        <v>4474.8935546875</v>
      </c>
      <c r="O1301" s="73"/>
      <c r="P1301" s="74"/>
      <c r="Q1301" s="74"/>
      <c r="R1301" s="98"/>
      <c r="S1301" s="48">
        <v>0</v>
      </c>
      <c r="T1301" s="48">
        <v>3</v>
      </c>
      <c r="U1301" s="98"/>
      <c r="V1301" s="50"/>
      <c r="W1301" s="50"/>
      <c r="X1301" s="50"/>
      <c r="Y1301" s="50"/>
      <c r="Z1301" s="49"/>
      <c r="AA1301" s="69">
        <v>1301</v>
      </c>
      <c r="AB13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01" s="70"/>
      <c r="AD1301" s="86">
        <v>69</v>
      </c>
      <c r="AE1301" s="86">
        <v>15</v>
      </c>
      <c r="AF1301" s="86">
        <v>341</v>
      </c>
      <c r="AG1301" s="86">
        <v>6848</v>
      </c>
      <c r="AH1301" s="86"/>
      <c r="AI1301" s="86" t="s">
        <v>7896</v>
      </c>
      <c r="AJ1301" s="86" t="s">
        <v>8592</v>
      </c>
      <c r="AK1301" s="93" t="s">
        <v>8893</v>
      </c>
      <c r="AL1301" s="86"/>
      <c r="AM1301" s="89">
        <v>43333.416122685187</v>
      </c>
      <c r="AN1301" s="86" t="s">
        <v>10559</v>
      </c>
      <c r="AO1301" s="93" t="s">
        <v>11858</v>
      </c>
      <c r="AP1301" s="86" t="s">
        <v>66</v>
      </c>
      <c r="AQ1301" s="48">
        <v>0</v>
      </c>
      <c r="AR1301" s="49">
        <v>0</v>
      </c>
      <c r="AS1301" s="48">
        <v>0</v>
      </c>
      <c r="AT1301" s="49">
        <v>0</v>
      </c>
      <c r="AU1301" s="48">
        <v>0</v>
      </c>
      <c r="AV1301" s="49">
        <v>0</v>
      </c>
      <c r="AW1301" s="48">
        <v>14</v>
      </c>
      <c r="AX1301" s="49">
        <v>100</v>
      </c>
      <c r="AY1301" s="48">
        <v>14</v>
      </c>
      <c r="AZ1301" s="2"/>
      <c r="BA1301" s="3"/>
      <c r="BB1301" s="3"/>
      <c r="BC1301" s="3"/>
      <c r="BD1301" s="3"/>
    </row>
    <row r="1302" spans="1:56" x14ac:dyDescent="0.25">
      <c r="A1302" s="62" t="s">
        <v>1001</v>
      </c>
      <c r="B1302" s="63"/>
      <c r="C1302" s="63"/>
      <c r="D1302" s="64"/>
      <c r="E1302" s="66"/>
      <c r="F1302" s="109" t="s">
        <v>10165</v>
      </c>
      <c r="G1302" s="63"/>
      <c r="H1302" s="67"/>
      <c r="I1302" s="68"/>
      <c r="J1302" s="68"/>
      <c r="K1302" s="67" t="s">
        <v>13579</v>
      </c>
      <c r="L1302" s="71"/>
      <c r="M1302" s="72">
        <v>7233.708984375</v>
      </c>
      <c r="N1302" s="72">
        <v>6563.96044921875</v>
      </c>
      <c r="O1302" s="73"/>
      <c r="P1302" s="74"/>
      <c r="Q1302" s="74"/>
      <c r="R1302" s="98"/>
      <c r="S1302" s="48">
        <v>0</v>
      </c>
      <c r="T1302" s="48">
        <v>1</v>
      </c>
      <c r="U1302" s="98"/>
      <c r="V1302" s="50"/>
      <c r="W1302" s="50"/>
      <c r="X1302" s="50"/>
      <c r="Y1302" s="50"/>
      <c r="Z1302" s="49"/>
      <c r="AA1302" s="69">
        <v>1302</v>
      </c>
      <c r="AB13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02" s="70"/>
      <c r="AD1302" s="86">
        <v>225</v>
      </c>
      <c r="AE1302" s="86">
        <v>764</v>
      </c>
      <c r="AF1302" s="86">
        <v>6983</v>
      </c>
      <c r="AG1302" s="86">
        <v>16661</v>
      </c>
      <c r="AH1302" s="86"/>
      <c r="AI1302" s="86" t="s">
        <v>7897</v>
      </c>
      <c r="AJ1302" s="86" t="s">
        <v>8218</v>
      </c>
      <c r="AK1302" s="86"/>
      <c r="AL1302" s="86"/>
      <c r="AM1302" s="89">
        <v>44004.346168981479</v>
      </c>
      <c r="AN1302" s="86" t="s">
        <v>10559</v>
      </c>
      <c r="AO1302" s="93" t="s">
        <v>11859</v>
      </c>
      <c r="AP1302" s="86" t="s">
        <v>66</v>
      </c>
      <c r="AQ1302" s="48">
        <v>0</v>
      </c>
      <c r="AR1302" s="49">
        <v>0</v>
      </c>
      <c r="AS1302" s="48">
        <v>0</v>
      </c>
      <c r="AT1302" s="49">
        <v>0</v>
      </c>
      <c r="AU1302" s="48">
        <v>0</v>
      </c>
      <c r="AV1302" s="49">
        <v>0</v>
      </c>
      <c r="AW1302" s="48">
        <v>32</v>
      </c>
      <c r="AX1302" s="49">
        <v>100</v>
      </c>
      <c r="AY1302" s="48">
        <v>32</v>
      </c>
      <c r="AZ1302" s="2"/>
      <c r="BA1302" s="3"/>
      <c r="BB1302" s="3"/>
      <c r="BC1302" s="3"/>
      <c r="BD1302" s="3"/>
    </row>
    <row r="1303" spans="1:56" x14ac:dyDescent="0.25">
      <c r="A1303" s="62" t="s">
        <v>1003</v>
      </c>
      <c r="B1303" s="63"/>
      <c r="C1303" s="63"/>
      <c r="D1303" s="64"/>
      <c r="E1303" s="66"/>
      <c r="F1303" s="109" t="s">
        <v>10166</v>
      </c>
      <c r="G1303" s="63"/>
      <c r="H1303" s="67"/>
      <c r="I1303" s="68"/>
      <c r="J1303" s="68"/>
      <c r="K1303" s="67" t="s">
        <v>13580</v>
      </c>
      <c r="L1303" s="71"/>
      <c r="M1303" s="72">
        <v>7208.3544921875</v>
      </c>
      <c r="N1303" s="72">
        <v>4778.0654296875</v>
      </c>
      <c r="O1303" s="73"/>
      <c r="P1303" s="74"/>
      <c r="Q1303" s="74"/>
      <c r="R1303" s="98"/>
      <c r="S1303" s="48">
        <v>0</v>
      </c>
      <c r="T1303" s="48">
        <v>1</v>
      </c>
      <c r="U1303" s="98"/>
      <c r="V1303" s="50"/>
      <c r="W1303" s="50"/>
      <c r="X1303" s="50"/>
      <c r="Y1303" s="50"/>
      <c r="Z1303" s="49"/>
      <c r="AA1303" s="69">
        <v>1303</v>
      </c>
      <c r="AB13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03" s="70"/>
      <c r="AD1303" s="86">
        <v>2018</v>
      </c>
      <c r="AE1303" s="86">
        <v>2947</v>
      </c>
      <c r="AF1303" s="86">
        <v>10217</v>
      </c>
      <c r="AG1303" s="86">
        <v>32966</v>
      </c>
      <c r="AH1303" s="86"/>
      <c r="AI1303" s="86" t="s">
        <v>7898</v>
      </c>
      <c r="AJ1303" s="86" t="s">
        <v>8231</v>
      </c>
      <c r="AK1303" s="86"/>
      <c r="AL1303" s="86"/>
      <c r="AM1303" s="89">
        <v>43975.690393518518</v>
      </c>
      <c r="AN1303" s="86" t="s">
        <v>10559</v>
      </c>
      <c r="AO1303" s="93" t="s">
        <v>11860</v>
      </c>
      <c r="AP1303" s="86" t="s">
        <v>66</v>
      </c>
      <c r="AQ1303" s="48">
        <v>0</v>
      </c>
      <c r="AR1303" s="49">
        <v>0</v>
      </c>
      <c r="AS1303" s="48">
        <v>0</v>
      </c>
      <c r="AT1303" s="49">
        <v>0</v>
      </c>
      <c r="AU1303" s="48">
        <v>0</v>
      </c>
      <c r="AV1303" s="49">
        <v>0</v>
      </c>
      <c r="AW1303" s="48">
        <v>32</v>
      </c>
      <c r="AX1303" s="49">
        <v>100</v>
      </c>
      <c r="AY1303" s="48">
        <v>32</v>
      </c>
      <c r="AZ1303" s="2"/>
      <c r="BA1303" s="3"/>
      <c r="BB1303" s="3"/>
      <c r="BC1303" s="3"/>
      <c r="BD1303" s="3"/>
    </row>
    <row r="1304" spans="1:56" x14ac:dyDescent="0.25">
      <c r="A1304" s="62" t="s">
        <v>1004</v>
      </c>
      <c r="B1304" s="63"/>
      <c r="C1304" s="63"/>
      <c r="D1304" s="64"/>
      <c r="E1304" s="66"/>
      <c r="F1304" s="109" t="s">
        <v>10167</v>
      </c>
      <c r="G1304" s="63"/>
      <c r="H1304" s="67"/>
      <c r="I1304" s="68"/>
      <c r="J1304" s="68"/>
      <c r="K1304" s="67" t="s">
        <v>13581</v>
      </c>
      <c r="L1304" s="71"/>
      <c r="M1304" s="72">
        <v>5849.1455078125</v>
      </c>
      <c r="N1304" s="72">
        <v>5480.8681640625</v>
      </c>
      <c r="O1304" s="73"/>
      <c r="P1304" s="74"/>
      <c r="Q1304" s="74"/>
      <c r="R1304" s="98"/>
      <c r="S1304" s="48">
        <v>0</v>
      </c>
      <c r="T1304" s="48">
        <v>2</v>
      </c>
      <c r="U1304" s="98"/>
      <c r="V1304" s="50"/>
      <c r="W1304" s="50"/>
      <c r="X1304" s="50"/>
      <c r="Y1304" s="50"/>
      <c r="Z1304" s="49"/>
      <c r="AA1304" s="69">
        <v>1304</v>
      </c>
      <c r="AB13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04" s="70"/>
      <c r="AD1304" s="86">
        <v>29</v>
      </c>
      <c r="AE1304" s="86">
        <v>8</v>
      </c>
      <c r="AF1304" s="86">
        <v>151</v>
      </c>
      <c r="AG1304" s="86">
        <v>197</v>
      </c>
      <c r="AH1304" s="86"/>
      <c r="AI1304" s="86" t="s">
        <v>7899</v>
      </c>
      <c r="AJ1304" s="86"/>
      <c r="AK1304" s="86"/>
      <c r="AL1304" s="86"/>
      <c r="AM1304" s="89">
        <v>43959.090914351851</v>
      </c>
      <c r="AN1304" s="86" t="s">
        <v>10559</v>
      </c>
      <c r="AO1304" s="93" t="s">
        <v>11861</v>
      </c>
      <c r="AP1304" s="86" t="s">
        <v>66</v>
      </c>
      <c r="AQ1304" s="48">
        <v>0</v>
      </c>
      <c r="AR1304" s="49">
        <v>0</v>
      </c>
      <c r="AS1304" s="48">
        <v>0</v>
      </c>
      <c r="AT1304" s="49">
        <v>0</v>
      </c>
      <c r="AU1304" s="48">
        <v>0</v>
      </c>
      <c r="AV1304" s="49">
        <v>0</v>
      </c>
      <c r="AW1304" s="48">
        <v>124</v>
      </c>
      <c r="AX1304" s="49">
        <v>100</v>
      </c>
      <c r="AY1304" s="48">
        <v>124</v>
      </c>
      <c r="AZ1304" s="2"/>
      <c r="BA1304" s="3"/>
      <c r="BB1304" s="3"/>
      <c r="BC1304" s="3"/>
      <c r="BD1304" s="3"/>
    </row>
    <row r="1305" spans="1:56" x14ac:dyDescent="0.25">
      <c r="A1305" s="62" t="s">
        <v>1005</v>
      </c>
      <c r="B1305" s="63"/>
      <c r="C1305" s="63"/>
      <c r="D1305" s="64"/>
      <c r="E1305" s="66"/>
      <c r="F1305" s="109" t="s">
        <v>10168</v>
      </c>
      <c r="G1305" s="63"/>
      <c r="H1305" s="67"/>
      <c r="I1305" s="68"/>
      <c r="J1305" s="68"/>
      <c r="K1305" s="67" t="s">
        <v>13582</v>
      </c>
      <c r="L1305" s="71"/>
      <c r="M1305" s="72">
        <v>5067.48193359375</v>
      </c>
      <c r="N1305" s="72">
        <v>5624.5986328125</v>
      </c>
      <c r="O1305" s="73"/>
      <c r="P1305" s="74"/>
      <c r="Q1305" s="74"/>
      <c r="R1305" s="98"/>
      <c r="S1305" s="48">
        <v>0</v>
      </c>
      <c r="T1305" s="48">
        <v>1</v>
      </c>
      <c r="U1305" s="98"/>
      <c r="V1305" s="50"/>
      <c r="W1305" s="50"/>
      <c r="X1305" s="50"/>
      <c r="Y1305" s="50"/>
      <c r="Z1305" s="49"/>
      <c r="AA1305" s="69">
        <v>1305</v>
      </c>
      <c r="AB13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05" s="70"/>
      <c r="AD1305" s="86">
        <v>423</v>
      </c>
      <c r="AE1305" s="86">
        <v>30</v>
      </c>
      <c r="AF1305" s="86">
        <v>204</v>
      </c>
      <c r="AG1305" s="86">
        <v>14426</v>
      </c>
      <c r="AH1305" s="86"/>
      <c r="AI1305" s="86" t="s">
        <v>7900</v>
      </c>
      <c r="AJ1305" s="86" t="s">
        <v>8251</v>
      </c>
      <c r="AK1305" s="86"/>
      <c r="AL1305" s="86"/>
      <c r="AM1305" s="89">
        <v>40863.725092592591</v>
      </c>
      <c r="AN1305" s="86" t="s">
        <v>10559</v>
      </c>
      <c r="AO1305" s="93" t="s">
        <v>11862</v>
      </c>
      <c r="AP1305" s="86" t="s">
        <v>66</v>
      </c>
      <c r="AQ1305" s="48">
        <v>0</v>
      </c>
      <c r="AR1305" s="49">
        <v>0</v>
      </c>
      <c r="AS1305" s="48">
        <v>0</v>
      </c>
      <c r="AT1305" s="49">
        <v>0</v>
      </c>
      <c r="AU1305" s="48">
        <v>0</v>
      </c>
      <c r="AV1305" s="49">
        <v>0</v>
      </c>
      <c r="AW1305" s="48">
        <v>44</v>
      </c>
      <c r="AX1305" s="49">
        <v>100</v>
      </c>
      <c r="AY1305" s="48">
        <v>44</v>
      </c>
      <c r="AZ1305" s="2"/>
      <c r="BA1305" s="3"/>
      <c r="BB1305" s="3"/>
      <c r="BC1305" s="3"/>
      <c r="BD1305" s="3"/>
    </row>
    <row r="1306" spans="1:56" x14ac:dyDescent="0.25">
      <c r="A1306" s="62" t="s">
        <v>1006</v>
      </c>
      <c r="B1306" s="63"/>
      <c r="C1306" s="63"/>
      <c r="D1306" s="64"/>
      <c r="E1306" s="66"/>
      <c r="F1306" s="109" t="s">
        <v>10169</v>
      </c>
      <c r="G1306" s="63"/>
      <c r="H1306" s="67"/>
      <c r="I1306" s="68"/>
      <c r="J1306" s="68"/>
      <c r="K1306" s="67" t="s">
        <v>13583</v>
      </c>
      <c r="L1306" s="71"/>
      <c r="M1306" s="72">
        <v>5690.70263671875</v>
      </c>
      <c r="N1306" s="72">
        <v>2576.432861328125</v>
      </c>
      <c r="O1306" s="73"/>
      <c r="P1306" s="74"/>
      <c r="Q1306" s="74"/>
      <c r="R1306" s="98"/>
      <c r="S1306" s="48">
        <v>0</v>
      </c>
      <c r="T1306" s="48">
        <v>1</v>
      </c>
      <c r="U1306" s="98"/>
      <c r="V1306" s="50"/>
      <c r="W1306" s="50"/>
      <c r="X1306" s="50"/>
      <c r="Y1306" s="50"/>
      <c r="Z1306" s="49"/>
      <c r="AA1306" s="69">
        <v>1306</v>
      </c>
      <c r="AB13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06" s="70"/>
      <c r="AD1306" s="86">
        <v>441</v>
      </c>
      <c r="AE1306" s="86">
        <v>1147</v>
      </c>
      <c r="AF1306" s="86">
        <v>88409</v>
      </c>
      <c r="AG1306" s="86">
        <v>107641</v>
      </c>
      <c r="AH1306" s="86"/>
      <c r="AI1306" s="86" t="s">
        <v>7901</v>
      </c>
      <c r="AJ1306" s="86" t="s">
        <v>8593</v>
      </c>
      <c r="AK1306" s="93" t="s">
        <v>8894</v>
      </c>
      <c r="AL1306" s="86"/>
      <c r="AM1306" s="89">
        <v>40693.72378472222</v>
      </c>
      <c r="AN1306" s="86" t="s">
        <v>10559</v>
      </c>
      <c r="AO1306" s="93" t="s">
        <v>11863</v>
      </c>
      <c r="AP1306" s="86" t="s">
        <v>66</v>
      </c>
      <c r="AQ1306" s="48">
        <v>0</v>
      </c>
      <c r="AR1306" s="49">
        <v>0</v>
      </c>
      <c r="AS1306" s="48">
        <v>0</v>
      </c>
      <c r="AT1306" s="49">
        <v>0</v>
      </c>
      <c r="AU1306" s="48">
        <v>0</v>
      </c>
      <c r="AV1306" s="49">
        <v>0</v>
      </c>
      <c r="AW1306" s="48">
        <v>14</v>
      </c>
      <c r="AX1306" s="49">
        <v>100</v>
      </c>
      <c r="AY1306" s="48">
        <v>14</v>
      </c>
      <c r="AZ1306" s="2"/>
      <c r="BA1306" s="3"/>
      <c r="BB1306" s="3"/>
      <c r="BC1306" s="3"/>
      <c r="BD1306" s="3"/>
    </row>
    <row r="1307" spans="1:56" x14ac:dyDescent="0.25">
      <c r="A1307" s="62" t="s">
        <v>1007</v>
      </c>
      <c r="B1307" s="63"/>
      <c r="C1307" s="63"/>
      <c r="D1307" s="64"/>
      <c r="E1307" s="66"/>
      <c r="F1307" s="109" t="s">
        <v>10170</v>
      </c>
      <c r="G1307" s="63"/>
      <c r="H1307" s="67"/>
      <c r="I1307" s="68"/>
      <c r="J1307" s="68"/>
      <c r="K1307" s="67" t="s">
        <v>13584</v>
      </c>
      <c r="L1307" s="71"/>
      <c r="M1307" s="72">
        <v>5114.177734375</v>
      </c>
      <c r="N1307" s="72">
        <v>4523.8017578125</v>
      </c>
      <c r="O1307" s="73"/>
      <c r="P1307" s="74"/>
      <c r="Q1307" s="74"/>
      <c r="R1307" s="98"/>
      <c r="S1307" s="48">
        <v>0</v>
      </c>
      <c r="T1307" s="48">
        <v>1</v>
      </c>
      <c r="U1307" s="98"/>
      <c r="V1307" s="50"/>
      <c r="W1307" s="50"/>
      <c r="X1307" s="50"/>
      <c r="Y1307" s="50"/>
      <c r="Z1307" s="49"/>
      <c r="AA1307" s="69">
        <v>1307</v>
      </c>
      <c r="AB13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07" s="70"/>
      <c r="AD1307" s="86">
        <v>16</v>
      </c>
      <c r="AE1307" s="86">
        <v>13</v>
      </c>
      <c r="AF1307" s="86">
        <v>245</v>
      </c>
      <c r="AG1307" s="86">
        <v>1631</v>
      </c>
      <c r="AH1307" s="86"/>
      <c r="AI1307" s="86"/>
      <c r="AJ1307" s="86"/>
      <c r="AK1307" s="86"/>
      <c r="AL1307" s="86"/>
      <c r="AM1307" s="89">
        <v>44075.12903935185</v>
      </c>
      <c r="AN1307" s="86" t="s">
        <v>10559</v>
      </c>
      <c r="AO1307" s="93" t="s">
        <v>11864</v>
      </c>
      <c r="AP1307" s="86" t="s">
        <v>66</v>
      </c>
      <c r="AQ1307" s="48">
        <v>0</v>
      </c>
      <c r="AR1307" s="49">
        <v>0</v>
      </c>
      <c r="AS1307" s="48">
        <v>0</v>
      </c>
      <c r="AT1307" s="49">
        <v>0</v>
      </c>
      <c r="AU1307" s="48">
        <v>0</v>
      </c>
      <c r="AV1307" s="49">
        <v>0</v>
      </c>
      <c r="AW1307" s="48">
        <v>26</v>
      </c>
      <c r="AX1307" s="49">
        <v>100</v>
      </c>
      <c r="AY1307" s="48">
        <v>26</v>
      </c>
      <c r="AZ1307" s="2"/>
      <c r="BA1307" s="3"/>
      <c r="BB1307" s="3"/>
      <c r="BC1307" s="3"/>
      <c r="BD1307" s="3"/>
    </row>
    <row r="1308" spans="1:56" x14ac:dyDescent="0.25">
      <c r="A1308" s="62" t="s">
        <v>1008</v>
      </c>
      <c r="B1308" s="63"/>
      <c r="C1308" s="63"/>
      <c r="D1308" s="64"/>
      <c r="E1308" s="66"/>
      <c r="F1308" s="109" t="s">
        <v>10171</v>
      </c>
      <c r="G1308" s="63"/>
      <c r="H1308" s="67"/>
      <c r="I1308" s="68"/>
      <c r="J1308" s="68"/>
      <c r="K1308" s="67" t="s">
        <v>13585</v>
      </c>
      <c r="L1308" s="71"/>
      <c r="M1308" s="72">
        <v>4371.3037109375</v>
      </c>
      <c r="N1308" s="72">
        <v>2747.28564453125</v>
      </c>
      <c r="O1308" s="73"/>
      <c r="P1308" s="74"/>
      <c r="Q1308" s="74"/>
      <c r="R1308" s="98"/>
      <c r="S1308" s="48">
        <v>1</v>
      </c>
      <c r="T1308" s="48">
        <v>2</v>
      </c>
      <c r="U1308" s="98"/>
      <c r="V1308" s="50"/>
      <c r="W1308" s="50"/>
      <c r="X1308" s="50"/>
      <c r="Y1308" s="50"/>
      <c r="Z1308" s="49"/>
      <c r="AA1308" s="69">
        <v>1308</v>
      </c>
      <c r="AB13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08" s="70"/>
      <c r="AD1308" s="86">
        <v>552</v>
      </c>
      <c r="AE1308" s="86">
        <v>501</v>
      </c>
      <c r="AF1308" s="86">
        <v>17657</v>
      </c>
      <c r="AG1308" s="86">
        <v>2727</v>
      </c>
      <c r="AH1308" s="86"/>
      <c r="AI1308" s="86" t="s">
        <v>7902</v>
      </c>
      <c r="AJ1308" s="86"/>
      <c r="AK1308" s="86"/>
      <c r="AL1308" s="86"/>
      <c r="AM1308" s="89">
        <v>43421.41988425926</v>
      </c>
      <c r="AN1308" s="86" t="s">
        <v>10559</v>
      </c>
      <c r="AO1308" s="93" t="s">
        <v>11865</v>
      </c>
      <c r="AP1308" s="86" t="s">
        <v>66</v>
      </c>
      <c r="AQ1308" s="48">
        <v>1</v>
      </c>
      <c r="AR1308" s="49">
        <v>5</v>
      </c>
      <c r="AS1308" s="48">
        <v>1</v>
      </c>
      <c r="AT1308" s="49">
        <v>5</v>
      </c>
      <c r="AU1308" s="48">
        <v>0</v>
      </c>
      <c r="AV1308" s="49">
        <v>0</v>
      </c>
      <c r="AW1308" s="48">
        <v>18</v>
      </c>
      <c r="AX1308" s="49">
        <v>90</v>
      </c>
      <c r="AY1308" s="48">
        <v>20</v>
      </c>
      <c r="AZ1308" s="2"/>
      <c r="BA1308" s="3"/>
      <c r="BB1308" s="3"/>
      <c r="BC1308" s="3"/>
      <c r="BD1308" s="3"/>
    </row>
    <row r="1309" spans="1:56" x14ac:dyDescent="0.25">
      <c r="A1309" s="62" t="s">
        <v>1009</v>
      </c>
      <c r="B1309" s="63"/>
      <c r="C1309" s="63"/>
      <c r="D1309" s="64"/>
      <c r="E1309" s="66"/>
      <c r="F1309" s="109" t="s">
        <v>10172</v>
      </c>
      <c r="G1309" s="63"/>
      <c r="H1309" s="67"/>
      <c r="I1309" s="68"/>
      <c r="J1309" s="68"/>
      <c r="K1309" s="67" t="s">
        <v>13586</v>
      </c>
      <c r="L1309" s="71"/>
      <c r="M1309" s="72">
        <v>4318.58203125</v>
      </c>
      <c r="N1309" s="72">
        <v>2683.926513671875</v>
      </c>
      <c r="O1309" s="73"/>
      <c r="P1309" s="74"/>
      <c r="Q1309" s="74"/>
      <c r="R1309" s="98"/>
      <c r="S1309" s="48">
        <v>0</v>
      </c>
      <c r="T1309" s="48">
        <v>3</v>
      </c>
      <c r="U1309" s="98"/>
      <c r="V1309" s="50"/>
      <c r="W1309" s="50"/>
      <c r="X1309" s="50"/>
      <c r="Y1309" s="50"/>
      <c r="Z1309" s="49"/>
      <c r="AA1309" s="69">
        <v>1309</v>
      </c>
      <c r="AB13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09" s="70"/>
      <c r="AD1309" s="86">
        <v>289</v>
      </c>
      <c r="AE1309" s="86">
        <v>94</v>
      </c>
      <c r="AF1309" s="86">
        <v>3675</v>
      </c>
      <c r="AG1309" s="86">
        <v>36066</v>
      </c>
      <c r="AH1309" s="86"/>
      <c r="AI1309" s="86" t="s">
        <v>7903</v>
      </c>
      <c r="AJ1309" s="86"/>
      <c r="AK1309" s="86"/>
      <c r="AL1309" s="86"/>
      <c r="AM1309" s="89">
        <v>40322.526817129627</v>
      </c>
      <c r="AN1309" s="86" t="s">
        <v>10559</v>
      </c>
      <c r="AO1309" s="93" t="s">
        <v>11866</v>
      </c>
      <c r="AP1309" s="86" t="s">
        <v>66</v>
      </c>
      <c r="AQ1309" s="48">
        <v>1</v>
      </c>
      <c r="AR1309" s="49">
        <v>5</v>
      </c>
      <c r="AS1309" s="48">
        <v>1</v>
      </c>
      <c r="AT1309" s="49">
        <v>5</v>
      </c>
      <c r="AU1309" s="48">
        <v>0</v>
      </c>
      <c r="AV1309" s="49">
        <v>0</v>
      </c>
      <c r="AW1309" s="48">
        <v>18</v>
      </c>
      <c r="AX1309" s="49">
        <v>90</v>
      </c>
      <c r="AY1309" s="48">
        <v>20</v>
      </c>
      <c r="AZ1309" s="2"/>
      <c r="BA1309" s="3"/>
      <c r="BB1309" s="3"/>
      <c r="BC1309" s="3"/>
      <c r="BD1309" s="3"/>
    </row>
    <row r="1310" spans="1:56" x14ac:dyDescent="0.25">
      <c r="A1310" s="62" t="s">
        <v>1010</v>
      </c>
      <c r="B1310" s="63"/>
      <c r="C1310" s="63"/>
      <c r="D1310" s="64"/>
      <c r="E1310" s="66"/>
      <c r="F1310" s="109" t="s">
        <v>10173</v>
      </c>
      <c r="G1310" s="63"/>
      <c r="H1310" s="67"/>
      <c r="I1310" s="68"/>
      <c r="J1310" s="68"/>
      <c r="K1310" s="67" t="s">
        <v>13587</v>
      </c>
      <c r="L1310" s="71"/>
      <c r="M1310" s="72">
        <v>5367.26025390625</v>
      </c>
      <c r="N1310" s="72">
        <v>4586.88818359375</v>
      </c>
      <c r="O1310" s="73"/>
      <c r="P1310" s="74"/>
      <c r="Q1310" s="74"/>
      <c r="R1310" s="98"/>
      <c r="S1310" s="48">
        <v>0</v>
      </c>
      <c r="T1310" s="48">
        <v>2</v>
      </c>
      <c r="U1310" s="98"/>
      <c r="V1310" s="50"/>
      <c r="W1310" s="50"/>
      <c r="X1310" s="50"/>
      <c r="Y1310" s="50"/>
      <c r="Z1310" s="49"/>
      <c r="AA1310" s="69">
        <v>1310</v>
      </c>
      <c r="AB13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10" s="70"/>
      <c r="AD1310" s="86">
        <v>99</v>
      </c>
      <c r="AE1310" s="86">
        <v>11</v>
      </c>
      <c r="AF1310" s="86">
        <v>48</v>
      </c>
      <c r="AG1310" s="86">
        <v>369</v>
      </c>
      <c r="AH1310" s="86"/>
      <c r="AI1310" s="86" t="s">
        <v>7904</v>
      </c>
      <c r="AJ1310" s="86" t="s">
        <v>8410</v>
      </c>
      <c r="AK1310" s="86"/>
      <c r="AL1310" s="86"/>
      <c r="AM1310" s="89">
        <v>41183.467222222222</v>
      </c>
      <c r="AN1310" s="86" t="s">
        <v>10559</v>
      </c>
      <c r="AO1310" s="93" t="s">
        <v>11867</v>
      </c>
      <c r="AP1310" s="86" t="s">
        <v>66</v>
      </c>
      <c r="AQ1310" s="48">
        <v>0</v>
      </c>
      <c r="AR1310" s="49">
        <v>0</v>
      </c>
      <c r="AS1310" s="48">
        <v>0</v>
      </c>
      <c r="AT1310" s="49">
        <v>0</v>
      </c>
      <c r="AU1310" s="48">
        <v>0</v>
      </c>
      <c r="AV1310" s="49">
        <v>0</v>
      </c>
      <c r="AW1310" s="48">
        <v>31</v>
      </c>
      <c r="AX1310" s="49">
        <v>100</v>
      </c>
      <c r="AY1310" s="48">
        <v>31</v>
      </c>
      <c r="AZ1310" s="2"/>
      <c r="BA1310" s="3"/>
      <c r="BB1310" s="3"/>
      <c r="BC1310" s="3"/>
      <c r="BD1310" s="3"/>
    </row>
    <row r="1311" spans="1:56" x14ac:dyDescent="0.25">
      <c r="A1311" s="62" t="s">
        <v>1011</v>
      </c>
      <c r="B1311" s="63"/>
      <c r="C1311" s="63"/>
      <c r="D1311" s="64"/>
      <c r="E1311" s="66"/>
      <c r="F1311" s="109" t="s">
        <v>10174</v>
      </c>
      <c r="G1311" s="63"/>
      <c r="H1311" s="67"/>
      <c r="I1311" s="68"/>
      <c r="J1311" s="68"/>
      <c r="K1311" s="67" t="s">
        <v>13588</v>
      </c>
      <c r="L1311" s="71"/>
      <c r="M1311" s="72">
        <v>5513.63330078125</v>
      </c>
      <c r="N1311" s="72">
        <v>4953.8876953125</v>
      </c>
      <c r="O1311" s="73"/>
      <c r="P1311" s="74"/>
      <c r="Q1311" s="74"/>
      <c r="R1311" s="98"/>
      <c r="S1311" s="48">
        <v>1</v>
      </c>
      <c r="T1311" s="48">
        <v>1</v>
      </c>
      <c r="U1311" s="98"/>
      <c r="V1311" s="50"/>
      <c r="W1311" s="50"/>
      <c r="X1311" s="50"/>
      <c r="Y1311" s="50"/>
      <c r="Z1311" s="49"/>
      <c r="AA1311" s="69">
        <v>1311</v>
      </c>
      <c r="AB13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11" s="70"/>
      <c r="AD1311" s="86">
        <v>336</v>
      </c>
      <c r="AE1311" s="86">
        <v>125</v>
      </c>
      <c r="AF1311" s="86">
        <v>35</v>
      </c>
      <c r="AG1311" s="86">
        <v>65</v>
      </c>
      <c r="AH1311" s="86"/>
      <c r="AI1311" s="86"/>
      <c r="AJ1311" s="86" t="s">
        <v>8302</v>
      </c>
      <c r="AK1311" s="93" t="s">
        <v>8895</v>
      </c>
      <c r="AL1311" s="86"/>
      <c r="AM1311" s="89">
        <v>44020.68681712963</v>
      </c>
      <c r="AN1311" s="86" t="s">
        <v>10559</v>
      </c>
      <c r="AO1311" s="93" t="s">
        <v>11868</v>
      </c>
      <c r="AP1311" s="86" t="s">
        <v>66</v>
      </c>
      <c r="AQ1311" s="48">
        <v>0</v>
      </c>
      <c r="AR1311" s="49">
        <v>0</v>
      </c>
      <c r="AS1311" s="48">
        <v>0</v>
      </c>
      <c r="AT1311" s="49">
        <v>0</v>
      </c>
      <c r="AU1311" s="48">
        <v>0</v>
      </c>
      <c r="AV1311" s="49">
        <v>0</v>
      </c>
      <c r="AW1311" s="48">
        <v>45</v>
      </c>
      <c r="AX1311" s="49">
        <v>100</v>
      </c>
      <c r="AY1311" s="48">
        <v>45</v>
      </c>
      <c r="AZ1311" s="2"/>
      <c r="BA1311" s="3"/>
      <c r="BB1311" s="3"/>
      <c r="BC1311" s="3"/>
      <c r="BD1311" s="3"/>
    </row>
    <row r="1312" spans="1:56" x14ac:dyDescent="0.25">
      <c r="A1312" s="62" t="s">
        <v>1012</v>
      </c>
      <c r="B1312" s="63"/>
      <c r="C1312" s="63"/>
      <c r="D1312" s="64"/>
      <c r="E1312" s="66"/>
      <c r="F1312" s="109" t="s">
        <v>10175</v>
      </c>
      <c r="G1312" s="63"/>
      <c r="H1312" s="67"/>
      <c r="I1312" s="68"/>
      <c r="J1312" s="68"/>
      <c r="K1312" s="67" t="s">
        <v>13589</v>
      </c>
      <c r="L1312" s="71"/>
      <c r="M1312" s="72">
        <v>5622.53466796875</v>
      </c>
      <c r="N1312" s="72">
        <v>4944.67822265625</v>
      </c>
      <c r="O1312" s="73"/>
      <c r="P1312" s="74"/>
      <c r="Q1312" s="74"/>
      <c r="R1312" s="98"/>
      <c r="S1312" s="48">
        <v>0</v>
      </c>
      <c r="T1312" s="48">
        <v>1</v>
      </c>
      <c r="U1312" s="98"/>
      <c r="V1312" s="50"/>
      <c r="W1312" s="50"/>
      <c r="X1312" s="50"/>
      <c r="Y1312" s="50"/>
      <c r="Z1312" s="49"/>
      <c r="AA1312" s="69">
        <v>1312</v>
      </c>
      <c r="AB13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12" s="70"/>
      <c r="AD1312" s="86">
        <v>86</v>
      </c>
      <c r="AE1312" s="86">
        <v>67</v>
      </c>
      <c r="AF1312" s="86">
        <v>6627</v>
      </c>
      <c r="AG1312" s="86">
        <v>3382</v>
      </c>
      <c r="AH1312" s="86"/>
      <c r="AI1312" s="86"/>
      <c r="AJ1312" s="86"/>
      <c r="AK1312" s="86"/>
      <c r="AL1312" s="86"/>
      <c r="AM1312" s="89">
        <v>42962.362928240742</v>
      </c>
      <c r="AN1312" s="86" t="s">
        <v>10559</v>
      </c>
      <c r="AO1312" s="93" t="s">
        <v>11869</v>
      </c>
      <c r="AP1312" s="86" t="s">
        <v>66</v>
      </c>
      <c r="AQ1312" s="48">
        <v>0</v>
      </c>
      <c r="AR1312" s="49">
        <v>0</v>
      </c>
      <c r="AS1312" s="48">
        <v>0</v>
      </c>
      <c r="AT1312" s="49">
        <v>0</v>
      </c>
      <c r="AU1312" s="48">
        <v>0</v>
      </c>
      <c r="AV1312" s="49">
        <v>0</v>
      </c>
      <c r="AW1312" s="48">
        <v>43</v>
      </c>
      <c r="AX1312" s="49">
        <v>100</v>
      </c>
      <c r="AY1312" s="48">
        <v>43</v>
      </c>
      <c r="AZ1312" s="2"/>
      <c r="BA1312" s="3"/>
      <c r="BB1312" s="3"/>
      <c r="BC1312" s="3"/>
      <c r="BD1312" s="3"/>
    </row>
    <row r="1313" spans="1:56" x14ac:dyDescent="0.25">
      <c r="A1313" s="62" t="s">
        <v>1013</v>
      </c>
      <c r="B1313" s="63"/>
      <c r="C1313" s="63"/>
      <c r="D1313" s="64"/>
      <c r="E1313" s="66"/>
      <c r="F1313" s="109" t="s">
        <v>10176</v>
      </c>
      <c r="G1313" s="63"/>
      <c r="H1313" s="67"/>
      <c r="I1313" s="68"/>
      <c r="J1313" s="68"/>
      <c r="K1313" s="67" t="s">
        <v>13590</v>
      </c>
      <c r="L1313" s="71"/>
      <c r="M1313" s="72">
        <v>4813.244140625</v>
      </c>
      <c r="N1313" s="72">
        <v>5300.2587890625</v>
      </c>
      <c r="O1313" s="73"/>
      <c r="P1313" s="74"/>
      <c r="Q1313" s="74"/>
      <c r="R1313" s="98"/>
      <c r="S1313" s="48">
        <v>0</v>
      </c>
      <c r="T1313" s="48">
        <v>1</v>
      </c>
      <c r="U1313" s="98"/>
      <c r="V1313" s="50"/>
      <c r="W1313" s="50"/>
      <c r="X1313" s="50"/>
      <c r="Y1313" s="50"/>
      <c r="Z1313" s="49"/>
      <c r="AA1313" s="69">
        <v>1313</v>
      </c>
      <c r="AB13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13" s="70"/>
      <c r="AD1313" s="86">
        <v>62</v>
      </c>
      <c r="AE1313" s="86">
        <v>9</v>
      </c>
      <c r="AF1313" s="86">
        <v>1143</v>
      </c>
      <c r="AG1313" s="86">
        <v>451</v>
      </c>
      <c r="AH1313" s="86"/>
      <c r="AI1313" s="86"/>
      <c r="AJ1313" s="86"/>
      <c r="AK1313" s="86"/>
      <c r="AL1313" s="86"/>
      <c r="AM1313" s="89">
        <v>41213.441168981481</v>
      </c>
      <c r="AN1313" s="86" t="s">
        <v>10559</v>
      </c>
      <c r="AO1313" s="93" t="s">
        <v>11870</v>
      </c>
      <c r="AP1313" s="86" t="s">
        <v>66</v>
      </c>
      <c r="AQ1313" s="48">
        <v>0</v>
      </c>
      <c r="AR1313" s="49">
        <v>0</v>
      </c>
      <c r="AS1313" s="48">
        <v>0</v>
      </c>
      <c r="AT1313" s="49">
        <v>0</v>
      </c>
      <c r="AU1313" s="48">
        <v>0</v>
      </c>
      <c r="AV1313" s="49">
        <v>0</v>
      </c>
      <c r="AW1313" s="48">
        <v>44</v>
      </c>
      <c r="AX1313" s="49">
        <v>100</v>
      </c>
      <c r="AY1313" s="48">
        <v>44</v>
      </c>
      <c r="AZ1313" s="2"/>
      <c r="BA1313" s="3"/>
      <c r="BB1313" s="3"/>
      <c r="BC1313" s="3"/>
      <c r="BD1313" s="3"/>
    </row>
    <row r="1314" spans="1:56" x14ac:dyDescent="0.25">
      <c r="A1314" s="62" t="s">
        <v>1014</v>
      </c>
      <c r="B1314" s="63"/>
      <c r="C1314" s="63"/>
      <c r="D1314" s="64"/>
      <c r="E1314" s="66"/>
      <c r="F1314" s="109" t="s">
        <v>10177</v>
      </c>
      <c r="G1314" s="63"/>
      <c r="H1314" s="67"/>
      <c r="I1314" s="68"/>
      <c r="J1314" s="68"/>
      <c r="K1314" s="67" t="s">
        <v>13591</v>
      </c>
      <c r="L1314" s="71"/>
      <c r="M1314" s="72">
        <v>5657.15478515625</v>
      </c>
      <c r="N1314" s="72">
        <v>4884.36181640625</v>
      </c>
      <c r="O1314" s="73"/>
      <c r="P1314" s="74"/>
      <c r="Q1314" s="74"/>
      <c r="R1314" s="98"/>
      <c r="S1314" s="48">
        <v>0</v>
      </c>
      <c r="T1314" s="48">
        <v>1</v>
      </c>
      <c r="U1314" s="98"/>
      <c r="V1314" s="50"/>
      <c r="W1314" s="50"/>
      <c r="X1314" s="50"/>
      <c r="Y1314" s="50"/>
      <c r="Z1314" s="49"/>
      <c r="AA1314" s="69">
        <v>1314</v>
      </c>
      <c r="AB13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14" s="70"/>
      <c r="AD1314" s="86">
        <v>137</v>
      </c>
      <c r="AE1314" s="86">
        <v>42</v>
      </c>
      <c r="AF1314" s="86">
        <v>497</v>
      </c>
      <c r="AG1314" s="86">
        <v>391</v>
      </c>
      <c r="AH1314" s="86"/>
      <c r="AI1314" s="86" t="s">
        <v>7905</v>
      </c>
      <c r="AJ1314" s="86"/>
      <c r="AK1314" s="86"/>
      <c r="AL1314" s="86"/>
      <c r="AM1314" s="89">
        <v>44058.525000000001</v>
      </c>
      <c r="AN1314" s="86" t="s">
        <v>10559</v>
      </c>
      <c r="AO1314" s="93" t="s">
        <v>11871</v>
      </c>
      <c r="AP1314" s="86" t="s">
        <v>66</v>
      </c>
      <c r="AQ1314" s="48">
        <v>0</v>
      </c>
      <c r="AR1314" s="49">
        <v>0</v>
      </c>
      <c r="AS1314" s="48">
        <v>0</v>
      </c>
      <c r="AT1314" s="49">
        <v>0</v>
      </c>
      <c r="AU1314" s="48">
        <v>0</v>
      </c>
      <c r="AV1314" s="49">
        <v>0</v>
      </c>
      <c r="AW1314" s="48">
        <v>34</v>
      </c>
      <c r="AX1314" s="49">
        <v>100</v>
      </c>
      <c r="AY1314" s="48">
        <v>34</v>
      </c>
      <c r="AZ1314" s="2"/>
      <c r="BA1314" s="3"/>
      <c r="BB1314" s="3"/>
      <c r="BC1314" s="3"/>
      <c r="BD1314" s="3"/>
    </row>
    <row r="1315" spans="1:56" x14ac:dyDescent="0.25">
      <c r="A1315" s="62" t="s">
        <v>1815</v>
      </c>
      <c r="B1315" s="63"/>
      <c r="C1315" s="63"/>
      <c r="D1315" s="64"/>
      <c r="E1315" s="66"/>
      <c r="F1315" s="109" t="s">
        <v>10178</v>
      </c>
      <c r="G1315" s="63"/>
      <c r="H1315" s="67"/>
      <c r="I1315" s="68"/>
      <c r="J1315" s="68"/>
      <c r="K1315" s="67" t="s">
        <v>13592</v>
      </c>
      <c r="L1315" s="71"/>
      <c r="M1315" s="72">
        <v>5628.47998046875</v>
      </c>
      <c r="N1315" s="72">
        <v>4910.4775390625</v>
      </c>
      <c r="O1315" s="73"/>
      <c r="P1315" s="74"/>
      <c r="Q1315" s="74"/>
      <c r="R1315" s="98"/>
      <c r="S1315" s="48">
        <v>1</v>
      </c>
      <c r="T1315" s="48">
        <v>0</v>
      </c>
      <c r="U1315" s="98"/>
      <c r="V1315" s="50"/>
      <c r="W1315" s="50"/>
      <c r="X1315" s="50"/>
      <c r="Y1315" s="50"/>
      <c r="Z1315" s="49"/>
      <c r="AA1315" s="69">
        <v>1315</v>
      </c>
      <c r="AB13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15" s="70"/>
      <c r="AD1315" s="86">
        <v>63</v>
      </c>
      <c r="AE1315" s="86">
        <v>1294</v>
      </c>
      <c r="AF1315" s="86">
        <v>211</v>
      </c>
      <c r="AG1315" s="86">
        <v>3066</v>
      </c>
      <c r="AH1315" s="86"/>
      <c r="AI1315" s="86" t="s">
        <v>7906</v>
      </c>
      <c r="AJ1315" s="86" t="s">
        <v>8499</v>
      </c>
      <c r="AK1315" s="93" t="s">
        <v>8896</v>
      </c>
      <c r="AL1315" s="86"/>
      <c r="AM1315" s="89">
        <v>43371.551585648151</v>
      </c>
      <c r="AN1315" s="86" t="s">
        <v>10559</v>
      </c>
      <c r="AO1315" s="93" t="s">
        <v>11872</v>
      </c>
      <c r="AP1315" s="86" t="s">
        <v>65</v>
      </c>
      <c r="AQ1315" s="48"/>
      <c r="AR1315" s="49"/>
      <c r="AS1315" s="48"/>
      <c r="AT1315" s="49"/>
      <c r="AU1315" s="48"/>
      <c r="AV1315" s="49"/>
      <c r="AW1315" s="48"/>
      <c r="AX1315" s="49"/>
      <c r="AY1315" s="48"/>
      <c r="AZ1315" s="2"/>
      <c r="BA1315" s="3"/>
      <c r="BB1315" s="3"/>
      <c r="BC1315" s="3"/>
      <c r="BD1315" s="3"/>
    </row>
    <row r="1316" spans="1:56" x14ac:dyDescent="0.25">
      <c r="A1316" s="62" t="s">
        <v>1015</v>
      </c>
      <c r="B1316" s="63"/>
      <c r="C1316" s="63"/>
      <c r="D1316" s="64"/>
      <c r="E1316" s="66"/>
      <c r="F1316" s="109" t="s">
        <v>10179</v>
      </c>
      <c r="G1316" s="63"/>
      <c r="H1316" s="67"/>
      <c r="I1316" s="68"/>
      <c r="J1316" s="68"/>
      <c r="K1316" s="67" t="s">
        <v>13593</v>
      </c>
      <c r="L1316" s="71"/>
      <c r="M1316" s="72">
        <v>5665.83349609375</v>
      </c>
      <c r="N1316" s="72">
        <v>2570.25830078125</v>
      </c>
      <c r="O1316" s="73"/>
      <c r="P1316" s="74"/>
      <c r="Q1316" s="74"/>
      <c r="R1316" s="98"/>
      <c r="S1316" s="48">
        <v>0</v>
      </c>
      <c r="T1316" s="48">
        <v>1</v>
      </c>
      <c r="U1316" s="98"/>
      <c r="V1316" s="50"/>
      <c r="W1316" s="50"/>
      <c r="X1316" s="50"/>
      <c r="Y1316" s="50"/>
      <c r="Z1316" s="49"/>
      <c r="AA1316" s="69">
        <v>1316</v>
      </c>
      <c r="AB13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16" s="70"/>
      <c r="AD1316" s="86">
        <v>208</v>
      </c>
      <c r="AE1316" s="86">
        <v>185</v>
      </c>
      <c r="AF1316" s="86">
        <v>7238</v>
      </c>
      <c r="AG1316" s="86">
        <v>21137</v>
      </c>
      <c r="AH1316" s="86"/>
      <c r="AI1316" s="86" t="s">
        <v>7907</v>
      </c>
      <c r="AJ1316" s="86"/>
      <c r="AK1316" s="86"/>
      <c r="AL1316" s="86"/>
      <c r="AM1316" s="89">
        <v>43529.251921296294</v>
      </c>
      <c r="AN1316" s="86" t="s">
        <v>10559</v>
      </c>
      <c r="AO1316" s="93" t="s">
        <v>11873</v>
      </c>
      <c r="AP1316" s="86" t="s">
        <v>66</v>
      </c>
      <c r="AQ1316" s="48">
        <v>0</v>
      </c>
      <c r="AR1316" s="49">
        <v>0</v>
      </c>
      <c r="AS1316" s="48">
        <v>0</v>
      </c>
      <c r="AT1316" s="49">
        <v>0</v>
      </c>
      <c r="AU1316" s="48">
        <v>0</v>
      </c>
      <c r="AV1316" s="49">
        <v>0</v>
      </c>
      <c r="AW1316" s="48">
        <v>14</v>
      </c>
      <c r="AX1316" s="49">
        <v>100</v>
      </c>
      <c r="AY1316" s="48">
        <v>14</v>
      </c>
      <c r="AZ1316" s="2"/>
      <c r="BA1316" s="3"/>
      <c r="BB1316" s="3"/>
      <c r="BC1316" s="3"/>
      <c r="BD1316" s="3"/>
    </row>
    <row r="1317" spans="1:56" x14ac:dyDescent="0.25">
      <c r="A1317" s="62" t="s">
        <v>1016</v>
      </c>
      <c r="B1317" s="63"/>
      <c r="C1317" s="63"/>
      <c r="D1317" s="64"/>
      <c r="E1317" s="66"/>
      <c r="F1317" s="109" t="s">
        <v>10180</v>
      </c>
      <c r="G1317" s="63"/>
      <c r="H1317" s="67"/>
      <c r="I1317" s="68"/>
      <c r="J1317" s="68"/>
      <c r="K1317" s="67" t="s">
        <v>13594</v>
      </c>
      <c r="L1317" s="71"/>
      <c r="M1317" s="72">
        <v>5632.3916015625</v>
      </c>
      <c r="N1317" s="72">
        <v>4978.72412109375</v>
      </c>
      <c r="O1317" s="73"/>
      <c r="P1317" s="74"/>
      <c r="Q1317" s="74"/>
      <c r="R1317" s="98"/>
      <c r="S1317" s="48">
        <v>2</v>
      </c>
      <c r="T1317" s="48">
        <v>1</v>
      </c>
      <c r="U1317" s="98"/>
      <c r="V1317" s="50"/>
      <c r="W1317" s="50"/>
      <c r="X1317" s="50"/>
      <c r="Y1317" s="50"/>
      <c r="Z1317" s="49"/>
      <c r="AA1317" s="69">
        <v>1317</v>
      </c>
      <c r="AB13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17" s="70"/>
      <c r="AD1317" s="86">
        <v>52</v>
      </c>
      <c r="AE1317" s="86">
        <v>40</v>
      </c>
      <c r="AF1317" s="86">
        <v>294</v>
      </c>
      <c r="AG1317" s="86">
        <v>97</v>
      </c>
      <c r="AH1317" s="86"/>
      <c r="AI1317" s="86" t="s">
        <v>7908</v>
      </c>
      <c r="AJ1317" s="86" t="s">
        <v>8202</v>
      </c>
      <c r="AK1317" s="86"/>
      <c r="AL1317" s="86"/>
      <c r="AM1317" s="89">
        <v>43608.129432870373</v>
      </c>
      <c r="AN1317" s="86" t="s">
        <v>10559</v>
      </c>
      <c r="AO1317" s="93" t="s">
        <v>11874</v>
      </c>
      <c r="AP1317" s="86" t="s">
        <v>66</v>
      </c>
      <c r="AQ1317" s="48">
        <v>0</v>
      </c>
      <c r="AR1317" s="49">
        <v>0</v>
      </c>
      <c r="AS1317" s="48">
        <v>0</v>
      </c>
      <c r="AT1317" s="49">
        <v>0</v>
      </c>
      <c r="AU1317" s="48">
        <v>0</v>
      </c>
      <c r="AV1317" s="49">
        <v>0</v>
      </c>
      <c r="AW1317" s="48">
        <v>23</v>
      </c>
      <c r="AX1317" s="49">
        <v>100</v>
      </c>
      <c r="AY1317" s="48">
        <v>23</v>
      </c>
      <c r="AZ1317" s="2"/>
      <c r="BA1317" s="3"/>
      <c r="BB1317" s="3"/>
      <c r="BC1317" s="3"/>
      <c r="BD1317" s="3"/>
    </row>
    <row r="1318" spans="1:56" x14ac:dyDescent="0.25">
      <c r="A1318" s="62" t="s">
        <v>1017</v>
      </c>
      <c r="B1318" s="63"/>
      <c r="C1318" s="63"/>
      <c r="D1318" s="64"/>
      <c r="E1318" s="66"/>
      <c r="F1318" s="109" t="s">
        <v>10181</v>
      </c>
      <c r="G1318" s="63"/>
      <c r="H1318" s="67"/>
      <c r="I1318" s="68"/>
      <c r="J1318" s="68"/>
      <c r="K1318" s="67" t="s">
        <v>13595</v>
      </c>
      <c r="L1318" s="71"/>
      <c r="M1318" s="72">
        <v>5638.70947265625</v>
      </c>
      <c r="N1318" s="72">
        <v>5044.5185546875</v>
      </c>
      <c r="O1318" s="73"/>
      <c r="P1318" s="74"/>
      <c r="Q1318" s="74"/>
      <c r="R1318" s="98"/>
      <c r="S1318" s="48">
        <v>0</v>
      </c>
      <c r="T1318" s="48">
        <v>1</v>
      </c>
      <c r="U1318" s="98"/>
      <c r="V1318" s="50"/>
      <c r="W1318" s="50"/>
      <c r="X1318" s="50"/>
      <c r="Y1318" s="50"/>
      <c r="Z1318" s="49"/>
      <c r="AA1318" s="69">
        <v>1318</v>
      </c>
      <c r="AB13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18" s="70"/>
      <c r="AD1318" s="86">
        <v>1158</v>
      </c>
      <c r="AE1318" s="86">
        <v>457</v>
      </c>
      <c r="AF1318" s="86">
        <v>1253</v>
      </c>
      <c r="AG1318" s="86">
        <v>12404</v>
      </c>
      <c r="AH1318" s="86"/>
      <c r="AI1318" s="86" t="s">
        <v>7909</v>
      </c>
      <c r="AJ1318" s="86" t="s">
        <v>8426</v>
      </c>
      <c r="AK1318" s="86"/>
      <c r="AL1318" s="86"/>
      <c r="AM1318" s="89">
        <v>43042.824849537035</v>
      </c>
      <c r="AN1318" s="86" t="s">
        <v>10559</v>
      </c>
      <c r="AO1318" s="93" t="s">
        <v>11875</v>
      </c>
      <c r="AP1318" s="86" t="s">
        <v>66</v>
      </c>
      <c r="AQ1318" s="48">
        <v>0</v>
      </c>
      <c r="AR1318" s="49">
        <v>0</v>
      </c>
      <c r="AS1318" s="48">
        <v>0</v>
      </c>
      <c r="AT1318" s="49">
        <v>0</v>
      </c>
      <c r="AU1318" s="48">
        <v>0</v>
      </c>
      <c r="AV1318" s="49">
        <v>0</v>
      </c>
      <c r="AW1318" s="48">
        <v>26</v>
      </c>
      <c r="AX1318" s="49">
        <v>100</v>
      </c>
      <c r="AY1318" s="48">
        <v>26</v>
      </c>
      <c r="AZ1318" s="2"/>
      <c r="BA1318" s="3"/>
      <c r="BB1318" s="3"/>
      <c r="BC1318" s="3"/>
      <c r="BD1318" s="3"/>
    </row>
    <row r="1319" spans="1:56" x14ac:dyDescent="0.25">
      <c r="A1319" s="62" t="s">
        <v>1018</v>
      </c>
      <c r="B1319" s="63"/>
      <c r="C1319" s="63"/>
      <c r="D1319" s="64"/>
      <c r="E1319" s="66"/>
      <c r="F1319" s="109" t="s">
        <v>10182</v>
      </c>
      <c r="G1319" s="63"/>
      <c r="H1319" s="67"/>
      <c r="I1319" s="68"/>
      <c r="J1319" s="68"/>
      <c r="K1319" s="67" t="s">
        <v>13596</v>
      </c>
      <c r="L1319" s="71"/>
      <c r="M1319" s="72">
        <v>4183.52880859375</v>
      </c>
      <c r="N1319" s="72">
        <v>3234.16796875</v>
      </c>
      <c r="O1319" s="73"/>
      <c r="P1319" s="74"/>
      <c r="Q1319" s="74"/>
      <c r="R1319" s="98"/>
      <c r="S1319" s="48">
        <v>0</v>
      </c>
      <c r="T1319" s="48">
        <v>8</v>
      </c>
      <c r="U1319" s="98"/>
      <c r="V1319" s="50"/>
      <c r="W1319" s="50"/>
      <c r="X1319" s="50"/>
      <c r="Y1319" s="50"/>
      <c r="Z1319" s="49"/>
      <c r="AA1319" s="69">
        <v>1319</v>
      </c>
      <c r="AB13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19" s="70"/>
      <c r="AD1319" s="86">
        <v>33</v>
      </c>
      <c r="AE1319" s="86">
        <v>19</v>
      </c>
      <c r="AF1319" s="86">
        <v>199</v>
      </c>
      <c r="AG1319" s="86">
        <v>96</v>
      </c>
      <c r="AH1319" s="86"/>
      <c r="AI1319" s="86" t="s">
        <v>7910</v>
      </c>
      <c r="AJ1319" s="86"/>
      <c r="AK1319" s="86"/>
      <c r="AL1319" s="86"/>
      <c r="AM1319" s="89">
        <v>44075.704062500001</v>
      </c>
      <c r="AN1319" s="86" t="s">
        <v>10559</v>
      </c>
      <c r="AO1319" s="93" t="s">
        <v>11876</v>
      </c>
      <c r="AP1319" s="86" t="s">
        <v>66</v>
      </c>
      <c r="AQ1319" s="48">
        <v>0</v>
      </c>
      <c r="AR1319" s="49">
        <v>0</v>
      </c>
      <c r="AS1319" s="48">
        <v>0</v>
      </c>
      <c r="AT1319" s="49">
        <v>0</v>
      </c>
      <c r="AU1319" s="48">
        <v>0</v>
      </c>
      <c r="AV1319" s="49">
        <v>0</v>
      </c>
      <c r="AW1319" s="48">
        <v>11</v>
      </c>
      <c r="AX1319" s="49">
        <v>100</v>
      </c>
      <c r="AY1319" s="48">
        <v>11</v>
      </c>
      <c r="AZ1319" s="2"/>
      <c r="BA1319" s="3"/>
      <c r="BB1319" s="3"/>
      <c r="BC1319" s="3"/>
      <c r="BD1319" s="3"/>
    </row>
    <row r="1320" spans="1:56" x14ac:dyDescent="0.25">
      <c r="A1320" s="62" t="s">
        <v>1019</v>
      </c>
      <c r="B1320" s="63"/>
      <c r="C1320" s="63"/>
      <c r="D1320" s="64"/>
      <c r="E1320" s="66"/>
      <c r="F1320" s="109" t="s">
        <v>10183</v>
      </c>
      <c r="G1320" s="63"/>
      <c r="H1320" s="67"/>
      <c r="I1320" s="68"/>
      <c r="J1320" s="68"/>
      <c r="K1320" s="67" t="s">
        <v>13597</v>
      </c>
      <c r="L1320" s="71"/>
      <c r="M1320" s="72">
        <v>3820.81396484375</v>
      </c>
      <c r="N1320" s="72">
        <v>6423.74169921875</v>
      </c>
      <c r="O1320" s="73"/>
      <c r="P1320" s="74"/>
      <c r="Q1320" s="74"/>
      <c r="R1320" s="98"/>
      <c r="S1320" s="48">
        <v>0</v>
      </c>
      <c r="T1320" s="48">
        <v>2</v>
      </c>
      <c r="U1320" s="98"/>
      <c r="V1320" s="50"/>
      <c r="W1320" s="50"/>
      <c r="X1320" s="50"/>
      <c r="Y1320" s="50"/>
      <c r="Z1320" s="49"/>
      <c r="AA1320" s="69">
        <v>1320</v>
      </c>
      <c r="AB13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20" s="70"/>
      <c r="AD1320" s="86">
        <v>8</v>
      </c>
      <c r="AE1320" s="86">
        <v>2</v>
      </c>
      <c r="AF1320" s="86">
        <v>775</v>
      </c>
      <c r="AG1320" s="86">
        <v>14</v>
      </c>
      <c r="AH1320" s="86"/>
      <c r="AI1320" s="86" t="s">
        <v>7911</v>
      </c>
      <c r="AJ1320" s="86"/>
      <c r="AK1320" s="86"/>
      <c r="AL1320" s="86"/>
      <c r="AM1320" s="89">
        <v>44066.31521990741</v>
      </c>
      <c r="AN1320" s="86" t="s">
        <v>10559</v>
      </c>
      <c r="AO1320" s="93" t="s">
        <v>11877</v>
      </c>
      <c r="AP1320" s="86" t="s">
        <v>66</v>
      </c>
      <c r="AQ1320" s="48">
        <v>0</v>
      </c>
      <c r="AR1320" s="49">
        <v>0</v>
      </c>
      <c r="AS1320" s="48">
        <v>0</v>
      </c>
      <c r="AT1320" s="49">
        <v>0</v>
      </c>
      <c r="AU1320" s="48">
        <v>0</v>
      </c>
      <c r="AV1320" s="49">
        <v>0</v>
      </c>
      <c r="AW1320" s="48">
        <v>84</v>
      </c>
      <c r="AX1320" s="49">
        <v>100</v>
      </c>
      <c r="AY1320" s="48">
        <v>84</v>
      </c>
      <c r="AZ1320" s="2"/>
      <c r="BA1320" s="3"/>
      <c r="BB1320" s="3"/>
      <c r="BC1320" s="3"/>
      <c r="BD1320" s="3"/>
    </row>
    <row r="1321" spans="1:56" x14ac:dyDescent="0.25">
      <c r="A1321" s="62" t="s">
        <v>1020</v>
      </c>
      <c r="B1321" s="63"/>
      <c r="C1321" s="63"/>
      <c r="D1321" s="64"/>
      <c r="E1321" s="66"/>
      <c r="F1321" s="109" t="s">
        <v>10184</v>
      </c>
      <c r="G1321" s="63"/>
      <c r="H1321" s="67"/>
      <c r="I1321" s="68"/>
      <c r="J1321" s="68"/>
      <c r="K1321" s="67" t="s">
        <v>13598</v>
      </c>
      <c r="L1321" s="71"/>
      <c r="M1321" s="72">
        <v>7006.22314453125</v>
      </c>
      <c r="N1321" s="72">
        <v>6277.75439453125</v>
      </c>
      <c r="O1321" s="73"/>
      <c r="P1321" s="74"/>
      <c r="Q1321" s="74"/>
      <c r="R1321" s="98"/>
      <c r="S1321" s="48">
        <v>0</v>
      </c>
      <c r="T1321" s="48">
        <v>1</v>
      </c>
      <c r="U1321" s="98"/>
      <c r="V1321" s="50"/>
      <c r="W1321" s="50"/>
      <c r="X1321" s="50"/>
      <c r="Y1321" s="50"/>
      <c r="Z1321" s="49"/>
      <c r="AA1321" s="69">
        <v>1321</v>
      </c>
      <c r="AB13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21" s="70"/>
      <c r="AD1321" s="86">
        <v>49</v>
      </c>
      <c r="AE1321" s="86">
        <v>32</v>
      </c>
      <c r="AF1321" s="86">
        <v>315</v>
      </c>
      <c r="AG1321" s="86">
        <v>556</v>
      </c>
      <c r="AH1321" s="86"/>
      <c r="AI1321" s="86" t="s">
        <v>7040</v>
      </c>
      <c r="AJ1321" s="86"/>
      <c r="AK1321" s="86"/>
      <c r="AL1321" s="86"/>
      <c r="AM1321" s="89">
        <v>44013.361724537041</v>
      </c>
      <c r="AN1321" s="86" t="s">
        <v>10559</v>
      </c>
      <c r="AO1321" s="93" t="s">
        <v>11878</v>
      </c>
      <c r="AP1321" s="86" t="s">
        <v>66</v>
      </c>
      <c r="AQ1321" s="48">
        <v>0</v>
      </c>
      <c r="AR1321" s="49">
        <v>0</v>
      </c>
      <c r="AS1321" s="48">
        <v>0</v>
      </c>
      <c r="AT1321" s="49">
        <v>0</v>
      </c>
      <c r="AU1321" s="48">
        <v>0</v>
      </c>
      <c r="AV1321" s="49">
        <v>0</v>
      </c>
      <c r="AW1321" s="48">
        <v>26</v>
      </c>
      <c r="AX1321" s="49">
        <v>100</v>
      </c>
      <c r="AY1321" s="48">
        <v>26</v>
      </c>
      <c r="AZ1321" s="2"/>
      <c r="BA1321" s="3"/>
      <c r="BB1321" s="3"/>
      <c r="BC1321" s="3"/>
      <c r="BD1321" s="3"/>
    </row>
    <row r="1322" spans="1:56" x14ac:dyDescent="0.25">
      <c r="A1322" s="62" t="s">
        <v>1021</v>
      </c>
      <c r="B1322" s="63"/>
      <c r="C1322" s="63"/>
      <c r="D1322" s="64"/>
      <c r="E1322" s="66"/>
      <c r="F1322" s="109" t="s">
        <v>10185</v>
      </c>
      <c r="G1322" s="63"/>
      <c r="H1322" s="67"/>
      <c r="I1322" s="68"/>
      <c r="J1322" s="68"/>
      <c r="K1322" s="67" t="s">
        <v>13599</v>
      </c>
      <c r="L1322" s="71"/>
      <c r="M1322" s="72">
        <v>5032.3681640625</v>
      </c>
      <c r="N1322" s="72">
        <v>4533.13818359375</v>
      </c>
      <c r="O1322" s="73"/>
      <c r="P1322" s="74"/>
      <c r="Q1322" s="74"/>
      <c r="R1322" s="98"/>
      <c r="S1322" s="48">
        <v>0</v>
      </c>
      <c r="T1322" s="48">
        <v>1</v>
      </c>
      <c r="U1322" s="98"/>
      <c r="V1322" s="50"/>
      <c r="W1322" s="50"/>
      <c r="X1322" s="50"/>
      <c r="Y1322" s="50"/>
      <c r="Z1322" s="49"/>
      <c r="AA1322" s="69">
        <v>1322</v>
      </c>
      <c r="AB13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22" s="70"/>
      <c r="AD1322" s="86">
        <v>463</v>
      </c>
      <c r="AE1322" s="86">
        <v>295</v>
      </c>
      <c r="AF1322" s="86">
        <v>9601</v>
      </c>
      <c r="AG1322" s="86">
        <v>15028</v>
      </c>
      <c r="AH1322" s="86"/>
      <c r="AI1322" s="86" t="s">
        <v>7912</v>
      </c>
      <c r="AJ1322" s="86" t="s">
        <v>8594</v>
      </c>
      <c r="AK1322" s="86"/>
      <c r="AL1322" s="86"/>
      <c r="AM1322" s="89">
        <v>43950.50271990741</v>
      </c>
      <c r="AN1322" s="86" t="s">
        <v>10559</v>
      </c>
      <c r="AO1322" s="93" t="s">
        <v>11879</v>
      </c>
      <c r="AP1322" s="86" t="s">
        <v>66</v>
      </c>
      <c r="AQ1322" s="48">
        <v>0</v>
      </c>
      <c r="AR1322" s="49">
        <v>0</v>
      </c>
      <c r="AS1322" s="48">
        <v>0</v>
      </c>
      <c r="AT1322" s="49">
        <v>0</v>
      </c>
      <c r="AU1322" s="48">
        <v>0</v>
      </c>
      <c r="AV1322" s="49">
        <v>0</v>
      </c>
      <c r="AW1322" s="48">
        <v>16</v>
      </c>
      <c r="AX1322" s="49">
        <v>100</v>
      </c>
      <c r="AY1322" s="48">
        <v>16</v>
      </c>
      <c r="AZ1322" s="2"/>
      <c r="BA1322" s="3"/>
      <c r="BB1322" s="3"/>
      <c r="BC1322" s="3"/>
      <c r="BD1322" s="3"/>
    </row>
    <row r="1323" spans="1:56" x14ac:dyDescent="0.25">
      <c r="A1323" s="62" t="s">
        <v>1023</v>
      </c>
      <c r="B1323" s="63"/>
      <c r="C1323" s="63"/>
      <c r="D1323" s="64"/>
      <c r="E1323" s="66"/>
      <c r="F1323" s="109" t="s">
        <v>10186</v>
      </c>
      <c r="G1323" s="63"/>
      <c r="H1323" s="67"/>
      <c r="I1323" s="68"/>
      <c r="J1323" s="68"/>
      <c r="K1323" s="67" t="s">
        <v>13600</v>
      </c>
      <c r="L1323" s="71"/>
      <c r="M1323" s="72">
        <v>5557</v>
      </c>
      <c r="N1323" s="72">
        <v>4933.4853515625</v>
      </c>
      <c r="O1323" s="73"/>
      <c r="P1323" s="74"/>
      <c r="Q1323" s="74"/>
      <c r="R1323" s="98"/>
      <c r="S1323" s="48">
        <v>1</v>
      </c>
      <c r="T1323" s="48">
        <v>1</v>
      </c>
      <c r="U1323" s="98"/>
      <c r="V1323" s="50"/>
      <c r="W1323" s="50"/>
      <c r="X1323" s="50"/>
      <c r="Y1323" s="50"/>
      <c r="Z1323" s="49"/>
      <c r="AA1323" s="69">
        <v>1323</v>
      </c>
      <c r="AB13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23" s="70"/>
      <c r="AD1323" s="86">
        <v>224</v>
      </c>
      <c r="AE1323" s="86">
        <v>14</v>
      </c>
      <c r="AF1323" s="86">
        <v>309</v>
      </c>
      <c r="AG1323" s="86">
        <v>2438</v>
      </c>
      <c r="AH1323" s="86"/>
      <c r="AI1323" s="86" t="s">
        <v>7913</v>
      </c>
      <c r="AJ1323" s="86"/>
      <c r="AK1323" s="86"/>
      <c r="AL1323" s="86"/>
      <c r="AM1323" s="89">
        <v>44022.23269675926</v>
      </c>
      <c r="AN1323" s="86" t="s">
        <v>10559</v>
      </c>
      <c r="AO1323" s="93" t="s">
        <v>11880</v>
      </c>
      <c r="AP1323" s="86" t="s">
        <v>66</v>
      </c>
      <c r="AQ1323" s="48">
        <v>0</v>
      </c>
      <c r="AR1323" s="49">
        <v>0</v>
      </c>
      <c r="AS1323" s="48">
        <v>0</v>
      </c>
      <c r="AT1323" s="49">
        <v>0</v>
      </c>
      <c r="AU1323" s="48">
        <v>0</v>
      </c>
      <c r="AV1323" s="49">
        <v>0</v>
      </c>
      <c r="AW1323" s="48">
        <v>33</v>
      </c>
      <c r="AX1323" s="49">
        <v>100</v>
      </c>
      <c r="AY1323" s="48">
        <v>33</v>
      </c>
      <c r="AZ1323" s="2"/>
      <c r="BA1323" s="3"/>
      <c r="BB1323" s="3"/>
      <c r="BC1323" s="3"/>
      <c r="BD1323" s="3"/>
    </row>
    <row r="1324" spans="1:56" x14ac:dyDescent="0.25">
      <c r="A1324" s="62" t="s">
        <v>1024</v>
      </c>
      <c r="B1324" s="63"/>
      <c r="C1324" s="63"/>
      <c r="D1324" s="64"/>
      <c r="E1324" s="66"/>
      <c r="F1324" s="109" t="s">
        <v>10187</v>
      </c>
      <c r="G1324" s="63"/>
      <c r="H1324" s="67"/>
      <c r="I1324" s="68"/>
      <c r="J1324" s="68"/>
      <c r="K1324" s="67" t="s">
        <v>13601</v>
      </c>
      <c r="L1324" s="71"/>
      <c r="M1324" s="72">
        <v>2920.8193359375</v>
      </c>
      <c r="N1324" s="72">
        <v>1948.0498046875</v>
      </c>
      <c r="O1324" s="73"/>
      <c r="P1324" s="74"/>
      <c r="Q1324" s="74"/>
      <c r="R1324" s="98"/>
      <c r="S1324" s="48">
        <v>0</v>
      </c>
      <c r="T1324" s="48">
        <v>1</v>
      </c>
      <c r="U1324" s="98"/>
      <c r="V1324" s="50"/>
      <c r="W1324" s="50"/>
      <c r="X1324" s="50"/>
      <c r="Y1324" s="50"/>
      <c r="Z1324" s="49"/>
      <c r="AA1324" s="69">
        <v>1324</v>
      </c>
      <c r="AB13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24" s="70"/>
      <c r="AD1324" s="86">
        <v>39</v>
      </c>
      <c r="AE1324" s="86">
        <v>0</v>
      </c>
      <c r="AF1324" s="86">
        <v>112</v>
      </c>
      <c r="AG1324" s="86">
        <v>2</v>
      </c>
      <c r="AH1324" s="86"/>
      <c r="AI1324" s="86" t="s">
        <v>7914</v>
      </c>
      <c r="AJ1324" s="86"/>
      <c r="AK1324" s="86"/>
      <c r="AL1324" s="86"/>
      <c r="AM1324" s="89">
        <v>43602.758726851855</v>
      </c>
      <c r="AN1324" s="86" t="s">
        <v>10559</v>
      </c>
      <c r="AO1324" s="93" t="s">
        <v>11881</v>
      </c>
      <c r="AP1324" s="86" t="s">
        <v>66</v>
      </c>
      <c r="AQ1324" s="48">
        <v>0</v>
      </c>
      <c r="AR1324" s="49">
        <v>0</v>
      </c>
      <c r="AS1324" s="48">
        <v>0</v>
      </c>
      <c r="AT1324" s="49">
        <v>0</v>
      </c>
      <c r="AU1324" s="48">
        <v>0</v>
      </c>
      <c r="AV1324" s="49">
        <v>0</v>
      </c>
      <c r="AW1324" s="48">
        <v>20</v>
      </c>
      <c r="AX1324" s="49">
        <v>100</v>
      </c>
      <c r="AY1324" s="48">
        <v>20</v>
      </c>
      <c r="AZ1324" s="2"/>
      <c r="BA1324" s="3"/>
      <c r="BB1324" s="3"/>
      <c r="BC1324" s="3"/>
      <c r="BD1324" s="3"/>
    </row>
    <row r="1325" spans="1:56" x14ac:dyDescent="0.25">
      <c r="A1325" s="62" t="s">
        <v>1025</v>
      </c>
      <c r="B1325" s="63"/>
      <c r="C1325" s="63"/>
      <c r="D1325" s="64"/>
      <c r="E1325" s="66"/>
      <c r="F1325" s="109" t="s">
        <v>10188</v>
      </c>
      <c r="G1325" s="63"/>
      <c r="H1325" s="67"/>
      <c r="I1325" s="68"/>
      <c r="J1325" s="68"/>
      <c r="K1325" s="67" t="s">
        <v>13602</v>
      </c>
      <c r="L1325" s="71"/>
      <c r="M1325" s="72">
        <v>5422.41748046875</v>
      </c>
      <c r="N1325" s="72">
        <v>5263.8828125</v>
      </c>
      <c r="O1325" s="73"/>
      <c r="P1325" s="74"/>
      <c r="Q1325" s="74"/>
      <c r="R1325" s="98"/>
      <c r="S1325" s="48">
        <v>0</v>
      </c>
      <c r="T1325" s="48">
        <v>8</v>
      </c>
      <c r="U1325" s="98"/>
      <c r="V1325" s="50"/>
      <c r="W1325" s="50"/>
      <c r="X1325" s="50"/>
      <c r="Y1325" s="50"/>
      <c r="Z1325" s="49"/>
      <c r="AA1325" s="69">
        <v>1325</v>
      </c>
      <c r="AB13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25" s="70"/>
      <c r="AD1325" s="86">
        <v>76</v>
      </c>
      <c r="AE1325" s="86">
        <v>4</v>
      </c>
      <c r="AF1325" s="86">
        <v>87</v>
      </c>
      <c r="AG1325" s="86">
        <v>16</v>
      </c>
      <c r="AH1325" s="86"/>
      <c r="AI1325" s="86" t="s">
        <v>7468</v>
      </c>
      <c r="AJ1325" s="86"/>
      <c r="AK1325" s="86"/>
      <c r="AL1325" s="86"/>
      <c r="AM1325" s="89">
        <v>44076.295486111114</v>
      </c>
      <c r="AN1325" s="86" t="s">
        <v>10559</v>
      </c>
      <c r="AO1325" s="93" t="s">
        <v>11882</v>
      </c>
      <c r="AP1325" s="86" t="s">
        <v>66</v>
      </c>
      <c r="AQ1325" s="48">
        <v>0</v>
      </c>
      <c r="AR1325" s="49">
        <v>0</v>
      </c>
      <c r="AS1325" s="48">
        <v>0</v>
      </c>
      <c r="AT1325" s="49">
        <v>0</v>
      </c>
      <c r="AU1325" s="48">
        <v>0</v>
      </c>
      <c r="AV1325" s="49">
        <v>0</v>
      </c>
      <c r="AW1325" s="48">
        <v>219</v>
      </c>
      <c r="AX1325" s="49">
        <v>100</v>
      </c>
      <c r="AY1325" s="48">
        <v>219</v>
      </c>
      <c r="AZ1325" s="2"/>
      <c r="BA1325" s="3"/>
      <c r="BB1325" s="3"/>
      <c r="BC1325" s="3"/>
      <c r="BD1325" s="3"/>
    </row>
    <row r="1326" spans="1:56" x14ac:dyDescent="0.25">
      <c r="A1326" s="62" t="s">
        <v>1253</v>
      </c>
      <c r="B1326" s="63"/>
      <c r="C1326" s="63"/>
      <c r="D1326" s="64"/>
      <c r="E1326" s="66"/>
      <c r="F1326" s="109" t="s">
        <v>10189</v>
      </c>
      <c r="G1326" s="63"/>
      <c r="H1326" s="67"/>
      <c r="I1326" s="68"/>
      <c r="J1326" s="68"/>
      <c r="K1326" s="67" t="s">
        <v>13603</v>
      </c>
      <c r="L1326" s="71"/>
      <c r="M1326" s="72">
        <v>4732.46142578125</v>
      </c>
      <c r="N1326" s="72">
        <v>4800.43212890625</v>
      </c>
      <c r="O1326" s="73"/>
      <c r="P1326" s="74"/>
      <c r="Q1326" s="74"/>
      <c r="R1326" s="98"/>
      <c r="S1326" s="48">
        <v>5</v>
      </c>
      <c r="T1326" s="48">
        <v>7</v>
      </c>
      <c r="U1326" s="98"/>
      <c r="V1326" s="50"/>
      <c r="W1326" s="50"/>
      <c r="X1326" s="50"/>
      <c r="Y1326" s="50"/>
      <c r="Z1326" s="49"/>
      <c r="AA1326" s="69">
        <v>1326</v>
      </c>
      <c r="AB13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26" s="70"/>
      <c r="AD1326" s="86">
        <v>328</v>
      </c>
      <c r="AE1326" s="86">
        <v>278</v>
      </c>
      <c r="AF1326" s="86">
        <v>3422</v>
      </c>
      <c r="AG1326" s="86">
        <v>16013</v>
      </c>
      <c r="AH1326" s="86"/>
      <c r="AI1326" s="86"/>
      <c r="AJ1326" s="86" t="s">
        <v>8314</v>
      </c>
      <c r="AK1326" s="86"/>
      <c r="AL1326" s="86"/>
      <c r="AM1326" s="89">
        <v>41236.857800925929</v>
      </c>
      <c r="AN1326" s="86" t="s">
        <v>10559</v>
      </c>
      <c r="AO1326" s="93" t="s">
        <v>11883</v>
      </c>
      <c r="AP1326" s="86" t="s">
        <v>66</v>
      </c>
      <c r="AQ1326" s="48">
        <v>0</v>
      </c>
      <c r="AR1326" s="49">
        <v>0</v>
      </c>
      <c r="AS1326" s="48">
        <v>0</v>
      </c>
      <c r="AT1326" s="49">
        <v>0</v>
      </c>
      <c r="AU1326" s="48">
        <v>0</v>
      </c>
      <c r="AV1326" s="49">
        <v>0</v>
      </c>
      <c r="AW1326" s="48">
        <v>142</v>
      </c>
      <c r="AX1326" s="49">
        <v>100</v>
      </c>
      <c r="AY1326" s="48">
        <v>142</v>
      </c>
      <c r="AZ1326" s="2"/>
      <c r="BA1326" s="3"/>
      <c r="BB1326" s="3"/>
      <c r="BC1326" s="3"/>
      <c r="BD1326" s="3"/>
    </row>
    <row r="1327" spans="1:56" x14ac:dyDescent="0.25">
      <c r="A1327" s="62" t="s">
        <v>1026</v>
      </c>
      <c r="B1327" s="63"/>
      <c r="C1327" s="63"/>
      <c r="D1327" s="64"/>
      <c r="E1327" s="66"/>
      <c r="F1327" s="109" t="s">
        <v>10190</v>
      </c>
      <c r="G1327" s="63"/>
      <c r="H1327" s="67"/>
      <c r="I1327" s="68"/>
      <c r="J1327" s="68"/>
      <c r="K1327" s="67" t="s">
        <v>13604</v>
      </c>
      <c r="L1327" s="71"/>
      <c r="M1327" s="72">
        <v>5158.49072265625</v>
      </c>
      <c r="N1327" s="72">
        <v>5980.65625</v>
      </c>
      <c r="O1327" s="73"/>
      <c r="P1327" s="74"/>
      <c r="Q1327" s="74"/>
      <c r="R1327" s="98"/>
      <c r="S1327" s="48">
        <v>0</v>
      </c>
      <c r="T1327" s="48">
        <v>8</v>
      </c>
      <c r="U1327" s="98"/>
      <c r="V1327" s="50"/>
      <c r="W1327" s="50"/>
      <c r="X1327" s="50"/>
      <c r="Y1327" s="50"/>
      <c r="Z1327" s="49"/>
      <c r="AA1327" s="69">
        <v>1327</v>
      </c>
      <c r="AB13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27" s="70"/>
      <c r="AD1327" s="86">
        <v>297</v>
      </c>
      <c r="AE1327" s="86">
        <v>22</v>
      </c>
      <c r="AF1327" s="86">
        <v>384</v>
      </c>
      <c r="AG1327" s="86">
        <v>618</v>
      </c>
      <c r="AH1327" s="86"/>
      <c r="AI1327" s="86"/>
      <c r="AJ1327" s="86" t="s">
        <v>8330</v>
      </c>
      <c r="AK1327" s="86"/>
      <c r="AL1327" s="86"/>
      <c r="AM1327" s="89">
        <v>42495.427708333336</v>
      </c>
      <c r="AN1327" s="86" t="s">
        <v>10559</v>
      </c>
      <c r="AO1327" s="93" t="s">
        <v>11884</v>
      </c>
      <c r="AP1327" s="86" t="s">
        <v>66</v>
      </c>
      <c r="AQ1327" s="48">
        <v>0</v>
      </c>
      <c r="AR1327" s="49">
        <v>0</v>
      </c>
      <c r="AS1327" s="48">
        <v>0</v>
      </c>
      <c r="AT1327" s="49">
        <v>0</v>
      </c>
      <c r="AU1327" s="48">
        <v>0</v>
      </c>
      <c r="AV1327" s="49">
        <v>0</v>
      </c>
      <c r="AW1327" s="48">
        <v>194</v>
      </c>
      <c r="AX1327" s="49">
        <v>100</v>
      </c>
      <c r="AY1327" s="48">
        <v>194</v>
      </c>
      <c r="AZ1327" s="2"/>
      <c r="BA1327" s="3"/>
      <c r="BB1327" s="3"/>
      <c r="BC1327" s="3"/>
      <c r="BD1327" s="3"/>
    </row>
    <row r="1328" spans="1:56" x14ac:dyDescent="0.25">
      <c r="A1328" s="62" t="s">
        <v>1816</v>
      </c>
      <c r="B1328" s="63"/>
      <c r="C1328" s="63"/>
      <c r="D1328" s="64"/>
      <c r="E1328" s="66"/>
      <c r="F1328" s="109" t="s">
        <v>10191</v>
      </c>
      <c r="G1328" s="63"/>
      <c r="H1328" s="67"/>
      <c r="I1328" s="68"/>
      <c r="J1328" s="68"/>
      <c r="K1328" s="67" t="s">
        <v>13605</v>
      </c>
      <c r="L1328" s="71"/>
      <c r="M1328" s="72">
        <v>4401.8212890625</v>
      </c>
      <c r="N1328" s="72">
        <v>4590.3779296875</v>
      </c>
      <c r="O1328" s="73"/>
      <c r="P1328" s="74"/>
      <c r="Q1328" s="74"/>
      <c r="R1328" s="98"/>
      <c r="S1328" s="48">
        <v>1</v>
      </c>
      <c r="T1328" s="48">
        <v>0</v>
      </c>
      <c r="U1328" s="98"/>
      <c r="V1328" s="50"/>
      <c r="W1328" s="50"/>
      <c r="X1328" s="50"/>
      <c r="Y1328" s="50"/>
      <c r="Z1328" s="49"/>
      <c r="AA1328" s="69">
        <v>1328</v>
      </c>
      <c r="AB13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28" s="70"/>
      <c r="AD1328" s="86">
        <v>744</v>
      </c>
      <c r="AE1328" s="86">
        <v>2804</v>
      </c>
      <c r="AF1328" s="86">
        <v>5338</v>
      </c>
      <c r="AG1328" s="86">
        <v>20383</v>
      </c>
      <c r="AH1328" s="86"/>
      <c r="AI1328" s="86" t="s">
        <v>7915</v>
      </c>
      <c r="AJ1328" s="86" t="s">
        <v>8211</v>
      </c>
      <c r="AK1328" s="93" t="s">
        <v>8897</v>
      </c>
      <c r="AL1328" s="86"/>
      <c r="AM1328" s="89">
        <v>42477.229479166665</v>
      </c>
      <c r="AN1328" s="86" t="s">
        <v>10559</v>
      </c>
      <c r="AO1328" s="93" t="s">
        <v>11885</v>
      </c>
      <c r="AP1328" s="86" t="s">
        <v>65</v>
      </c>
      <c r="AQ1328" s="48"/>
      <c r="AR1328" s="49"/>
      <c r="AS1328" s="48"/>
      <c r="AT1328" s="49"/>
      <c r="AU1328" s="48"/>
      <c r="AV1328" s="49"/>
      <c r="AW1328" s="48"/>
      <c r="AX1328" s="49"/>
      <c r="AY1328" s="48"/>
      <c r="AZ1328" s="2"/>
      <c r="BA1328" s="3"/>
      <c r="BB1328" s="3"/>
      <c r="BC1328" s="3"/>
      <c r="BD1328" s="3"/>
    </row>
    <row r="1329" spans="1:56" x14ac:dyDescent="0.25">
      <c r="A1329" s="62" t="s">
        <v>1027</v>
      </c>
      <c r="B1329" s="63"/>
      <c r="C1329" s="63"/>
      <c r="D1329" s="64"/>
      <c r="E1329" s="66"/>
      <c r="F1329" s="109" t="s">
        <v>10192</v>
      </c>
      <c r="G1329" s="63"/>
      <c r="H1329" s="67"/>
      <c r="I1329" s="68"/>
      <c r="J1329" s="68"/>
      <c r="K1329" s="67" t="s">
        <v>13606</v>
      </c>
      <c r="L1329" s="71"/>
      <c r="M1329" s="72">
        <v>3820.77685546875</v>
      </c>
      <c r="N1329" s="72">
        <v>3727.02001953125</v>
      </c>
      <c r="O1329" s="73"/>
      <c r="P1329" s="74"/>
      <c r="Q1329" s="74"/>
      <c r="R1329" s="98"/>
      <c r="S1329" s="48">
        <v>0</v>
      </c>
      <c r="T1329" s="48">
        <v>1</v>
      </c>
      <c r="U1329" s="98"/>
      <c r="V1329" s="50"/>
      <c r="W1329" s="50"/>
      <c r="X1329" s="50"/>
      <c r="Y1329" s="50"/>
      <c r="Z1329" s="49"/>
      <c r="AA1329" s="69">
        <v>1329</v>
      </c>
      <c r="AB13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29" s="70"/>
      <c r="AD1329" s="86">
        <v>65</v>
      </c>
      <c r="AE1329" s="86">
        <v>12</v>
      </c>
      <c r="AF1329" s="86">
        <v>189</v>
      </c>
      <c r="AG1329" s="86">
        <v>182</v>
      </c>
      <c r="AH1329" s="86"/>
      <c r="AI1329" s="86" t="s">
        <v>6994</v>
      </c>
      <c r="AJ1329" s="86"/>
      <c r="AK1329" s="86"/>
      <c r="AL1329" s="86"/>
      <c r="AM1329" s="89">
        <v>44019.316724537035</v>
      </c>
      <c r="AN1329" s="86" t="s">
        <v>10559</v>
      </c>
      <c r="AO1329" s="93" t="s">
        <v>11886</v>
      </c>
      <c r="AP1329" s="86" t="s">
        <v>66</v>
      </c>
      <c r="AQ1329" s="48">
        <v>0</v>
      </c>
      <c r="AR1329" s="49">
        <v>0</v>
      </c>
      <c r="AS1329" s="48">
        <v>0</v>
      </c>
      <c r="AT1329" s="49">
        <v>0</v>
      </c>
      <c r="AU1329" s="48">
        <v>0</v>
      </c>
      <c r="AV1329" s="49">
        <v>0</v>
      </c>
      <c r="AW1329" s="48">
        <v>47</v>
      </c>
      <c r="AX1329" s="49">
        <v>100</v>
      </c>
      <c r="AY1329" s="48">
        <v>47</v>
      </c>
      <c r="AZ1329" s="2"/>
      <c r="BA1329" s="3"/>
      <c r="BB1329" s="3"/>
      <c r="BC1329" s="3"/>
      <c r="BD1329" s="3"/>
    </row>
    <row r="1330" spans="1:56" x14ac:dyDescent="0.25">
      <c r="A1330" s="62" t="s">
        <v>1028</v>
      </c>
      <c r="B1330" s="63"/>
      <c r="C1330" s="63"/>
      <c r="D1330" s="64"/>
      <c r="E1330" s="66"/>
      <c r="F1330" s="109" t="s">
        <v>10193</v>
      </c>
      <c r="G1330" s="63"/>
      <c r="H1330" s="67"/>
      <c r="I1330" s="68"/>
      <c r="J1330" s="68"/>
      <c r="K1330" s="67" t="s">
        <v>13607</v>
      </c>
      <c r="L1330" s="71"/>
      <c r="M1330" s="72">
        <v>3403.202392578125</v>
      </c>
      <c r="N1330" s="72">
        <v>1780.7498779296875</v>
      </c>
      <c r="O1330" s="73"/>
      <c r="P1330" s="74"/>
      <c r="Q1330" s="74"/>
      <c r="R1330" s="98"/>
      <c r="S1330" s="48">
        <v>0</v>
      </c>
      <c r="T1330" s="48">
        <v>1</v>
      </c>
      <c r="U1330" s="98"/>
      <c r="V1330" s="50"/>
      <c r="W1330" s="50"/>
      <c r="X1330" s="50"/>
      <c r="Y1330" s="50"/>
      <c r="Z1330" s="49"/>
      <c r="AA1330" s="69">
        <v>1330</v>
      </c>
      <c r="AB13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30" s="70"/>
      <c r="AD1330" s="86">
        <v>429</v>
      </c>
      <c r="AE1330" s="86">
        <v>240</v>
      </c>
      <c r="AF1330" s="86">
        <v>947</v>
      </c>
      <c r="AG1330" s="86">
        <v>13612</v>
      </c>
      <c r="AH1330" s="86"/>
      <c r="AI1330" s="86" t="s">
        <v>7916</v>
      </c>
      <c r="AJ1330" s="86" t="s">
        <v>8239</v>
      </c>
      <c r="AK1330" s="86"/>
      <c r="AL1330" s="86"/>
      <c r="AM1330" s="89">
        <v>43944.629305555558</v>
      </c>
      <c r="AN1330" s="86" t="s">
        <v>10559</v>
      </c>
      <c r="AO1330" s="93" t="s">
        <v>11887</v>
      </c>
      <c r="AP1330" s="86" t="s">
        <v>66</v>
      </c>
      <c r="AQ1330" s="48">
        <v>0</v>
      </c>
      <c r="AR1330" s="49">
        <v>0</v>
      </c>
      <c r="AS1330" s="48">
        <v>0</v>
      </c>
      <c r="AT1330" s="49">
        <v>0</v>
      </c>
      <c r="AU1330" s="48">
        <v>0</v>
      </c>
      <c r="AV1330" s="49">
        <v>0</v>
      </c>
      <c r="AW1330" s="48">
        <v>32</v>
      </c>
      <c r="AX1330" s="49">
        <v>100</v>
      </c>
      <c r="AY1330" s="48">
        <v>32</v>
      </c>
      <c r="AZ1330" s="2"/>
      <c r="BA1330" s="3"/>
      <c r="BB1330" s="3"/>
      <c r="BC1330" s="3"/>
      <c r="BD1330" s="3"/>
    </row>
    <row r="1331" spans="1:56" x14ac:dyDescent="0.25">
      <c r="A1331" s="62" t="s">
        <v>1030</v>
      </c>
      <c r="B1331" s="63"/>
      <c r="C1331" s="63"/>
      <c r="D1331" s="64"/>
      <c r="E1331" s="66"/>
      <c r="F1331" s="109" t="s">
        <v>10194</v>
      </c>
      <c r="G1331" s="63"/>
      <c r="H1331" s="67"/>
      <c r="I1331" s="68"/>
      <c r="J1331" s="68"/>
      <c r="K1331" s="67" t="s">
        <v>13608</v>
      </c>
      <c r="L1331" s="71"/>
      <c r="M1331" s="72">
        <v>5113.57958984375</v>
      </c>
      <c r="N1331" s="72">
        <v>4749.681640625</v>
      </c>
      <c r="O1331" s="73"/>
      <c r="P1331" s="74"/>
      <c r="Q1331" s="74"/>
      <c r="R1331" s="98"/>
      <c r="S1331" s="48">
        <v>0</v>
      </c>
      <c r="T1331" s="48">
        <v>1</v>
      </c>
      <c r="U1331" s="98"/>
      <c r="V1331" s="50"/>
      <c r="W1331" s="50"/>
      <c r="X1331" s="50"/>
      <c r="Y1331" s="50"/>
      <c r="Z1331" s="49"/>
      <c r="AA1331" s="69">
        <v>1331</v>
      </c>
      <c r="AB13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31" s="70"/>
      <c r="AD1331" s="86">
        <v>26</v>
      </c>
      <c r="AE1331" s="86">
        <v>2</v>
      </c>
      <c r="AF1331" s="86">
        <v>22</v>
      </c>
      <c r="AG1331" s="86">
        <v>7</v>
      </c>
      <c r="AH1331" s="86"/>
      <c r="AI1331" s="86"/>
      <c r="AJ1331" s="86"/>
      <c r="AK1331" s="86"/>
      <c r="AL1331" s="86"/>
      <c r="AM1331" s="89">
        <v>44079.7737037037</v>
      </c>
      <c r="AN1331" s="86" t="s">
        <v>10559</v>
      </c>
      <c r="AO1331" s="93" t="s">
        <v>11888</v>
      </c>
      <c r="AP1331" s="86" t="s">
        <v>66</v>
      </c>
      <c r="AQ1331" s="48">
        <v>0</v>
      </c>
      <c r="AR1331" s="49">
        <v>0</v>
      </c>
      <c r="AS1331" s="48">
        <v>0</v>
      </c>
      <c r="AT1331" s="49">
        <v>0</v>
      </c>
      <c r="AU1331" s="48">
        <v>0</v>
      </c>
      <c r="AV1331" s="49">
        <v>0</v>
      </c>
      <c r="AW1331" s="48">
        <v>26</v>
      </c>
      <c r="AX1331" s="49">
        <v>100</v>
      </c>
      <c r="AY1331" s="48">
        <v>26</v>
      </c>
      <c r="AZ1331" s="2"/>
      <c r="BA1331" s="3"/>
      <c r="BB1331" s="3"/>
      <c r="BC1331" s="3"/>
      <c r="BD1331" s="3"/>
    </row>
    <row r="1332" spans="1:56" x14ac:dyDescent="0.25">
      <c r="A1332" s="62" t="s">
        <v>1031</v>
      </c>
      <c r="B1332" s="63"/>
      <c r="C1332" s="63"/>
      <c r="D1332" s="64"/>
      <c r="E1332" s="66"/>
      <c r="F1332" s="109" t="s">
        <v>10195</v>
      </c>
      <c r="G1332" s="63"/>
      <c r="H1332" s="67"/>
      <c r="I1332" s="68"/>
      <c r="J1332" s="68"/>
      <c r="K1332" s="67" t="s">
        <v>13609</v>
      </c>
      <c r="L1332" s="71"/>
      <c r="M1332" s="72">
        <v>3693.06103515625</v>
      </c>
      <c r="N1332" s="72">
        <v>5407.93359375</v>
      </c>
      <c r="O1332" s="73"/>
      <c r="P1332" s="74"/>
      <c r="Q1332" s="74"/>
      <c r="R1332" s="98"/>
      <c r="S1332" s="48">
        <v>0</v>
      </c>
      <c r="T1332" s="48">
        <v>4</v>
      </c>
      <c r="U1332" s="98"/>
      <c r="V1332" s="50"/>
      <c r="W1332" s="50"/>
      <c r="X1332" s="50"/>
      <c r="Y1332" s="50"/>
      <c r="Z1332" s="49"/>
      <c r="AA1332" s="69">
        <v>1332</v>
      </c>
      <c r="AB13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32" s="70"/>
      <c r="AD1332" s="86">
        <v>56</v>
      </c>
      <c r="AE1332" s="86">
        <v>18</v>
      </c>
      <c r="AF1332" s="86">
        <v>476</v>
      </c>
      <c r="AG1332" s="86">
        <v>439</v>
      </c>
      <c r="AH1332" s="86"/>
      <c r="AI1332" s="86"/>
      <c r="AJ1332" s="86"/>
      <c r="AK1332" s="86"/>
      <c r="AL1332" s="86"/>
      <c r="AM1332" s="89">
        <v>44079.332199074073</v>
      </c>
      <c r="AN1332" s="86" t="s">
        <v>10559</v>
      </c>
      <c r="AO1332" s="93" t="s">
        <v>11889</v>
      </c>
      <c r="AP1332" s="86" t="s">
        <v>66</v>
      </c>
      <c r="AQ1332" s="48">
        <v>0</v>
      </c>
      <c r="AR1332" s="49">
        <v>0</v>
      </c>
      <c r="AS1332" s="48">
        <v>0</v>
      </c>
      <c r="AT1332" s="49">
        <v>0</v>
      </c>
      <c r="AU1332" s="48">
        <v>0</v>
      </c>
      <c r="AV1332" s="49">
        <v>0</v>
      </c>
      <c r="AW1332" s="48">
        <v>136</v>
      </c>
      <c r="AX1332" s="49">
        <v>100</v>
      </c>
      <c r="AY1332" s="48">
        <v>136</v>
      </c>
      <c r="AZ1332" s="2"/>
      <c r="BA1332" s="3"/>
      <c r="BB1332" s="3"/>
      <c r="BC1332" s="3"/>
      <c r="BD1332" s="3"/>
    </row>
    <row r="1333" spans="1:56" x14ac:dyDescent="0.25">
      <c r="A1333" s="62" t="s">
        <v>1032</v>
      </c>
      <c r="B1333" s="63"/>
      <c r="C1333" s="63"/>
      <c r="D1333" s="64"/>
      <c r="E1333" s="66"/>
      <c r="F1333" s="109" t="s">
        <v>10196</v>
      </c>
      <c r="G1333" s="63"/>
      <c r="H1333" s="67"/>
      <c r="I1333" s="68"/>
      <c r="J1333" s="68"/>
      <c r="K1333" s="67" t="s">
        <v>13610</v>
      </c>
      <c r="L1333" s="71"/>
      <c r="M1333" s="72">
        <v>5684.240234375</v>
      </c>
      <c r="N1333" s="72">
        <v>2327.61865234375</v>
      </c>
      <c r="O1333" s="73"/>
      <c r="P1333" s="74"/>
      <c r="Q1333" s="74"/>
      <c r="R1333" s="98"/>
      <c r="S1333" s="48">
        <v>0</v>
      </c>
      <c r="T1333" s="48">
        <v>1</v>
      </c>
      <c r="U1333" s="98"/>
      <c r="V1333" s="50"/>
      <c r="W1333" s="50"/>
      <c r="X1333" s="50"/>
      <c r="Y1333" s="50"/>
      <c r="Z1333" s="49"/>
      <c r="AA1333" s="69">
        <v>1333</v>
      </c>
      <c r="AB13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33" s="70"/>
      <c r="AD1333" s="86">
        <v>137</v>
      </c>
      <c r="AE1333" s="86">
        <v>38</v>
      </c>
      <c r="AF1333" s="86">
        <v>2604</v>
      </c>
      <c r="AG1333" s="86">
        <v>218</v>
      </c>
      <c r="AH1333" s="86"/>
      <c r="AI1333" s="86" t="s">
        <v>7917</v>
      </c>
      <c r="AJ1333" s="86" t="s">
        <v>8595</v>
      </c>
      <c r="AK1333" s="86"/>
      <c r="AL1333" s="86"/>
      <c r="AM1333" s="89">
        <v>44064.679386574076</v>
      </c>
      <c r="AN1333" s="86" t="s">
        <v>10559</v>
      </c>
      <c r="AO1333" s="93" t="s">
        <v>11890</v>
      </c>
      <c r="AP1333" s="86" t="s">
        <v>66</v>
      </c>
      <c r="AQ1333" s="48">
        <v>0</v>
      </c>
      <c r="AR1333" s="49">
        <v>0</v>
      </c>
      <c r="AS1333" s="48">
        <v>2</v>
      </c>
      <c r="AT1333" s="49">
        <v>8.695652173913043</v>
      </c>
      <c r="AU1333" s="48">
        <v>0</v>
      </c>
      <c r="AV1333" s="49">
        <v>0</v>
      </c>
      <c r="AW1333" s="48">
        <v>21</v>
      </c>
      <c r="AX1333" s="49">
        <v>91.304347826086953</v>
      </c>
      <c r="AY1333" s="48">
        <v>23</v>
      </c>
      <c r="AZ1333" s="2"/>
      <c r="BA1333" s="3"/>
      <c r="BB1333" s="3"/>
      <c r="BC1333" s="3"/>
      <c r="BD1333" s="3"/>
    </row>
    <row r="1334" spans="1:56" x14ac:dyDescent="0.25">
      <c r="A1334" s="62" t="s">
        <v>1033</v>
      </c>
      <c r="B1334" s="63"/>
      <c r="C1334" s="63"/>
      <c r="D1334" s="64"/>
      <c r="E1334" s="66"/>
      <c r="F1334" s="109" t="s">
        <v>10197</v>
      </c>
      <c r="G1334" s="63"/>
      <c r="H1334" s="67"/>
      <c r="I1334" s="68"/>
      <c r="J1334" s="68"/>
      <c r="K1334" s="67" t="s">
        <v>13611</v>
      </c>
      <c r="L1334" s="71"/>
      <c r="M1334" s="72">
        <v>5811.53271484375</v>
      </c>
      <c r="N1334" s="72">
        <v>4308.17724609375</v>
      </c>
      <c r="O1334" s="73"/>
      <c r="P1334" s="74"/>
      <c r="Q1334" s="74"/>
      <c r="R1334" s="98"/>
      <c r="S1334" s="48">
        <v>0</v>
      </c>
      <c r="T1334" s="48">
        <v>1</v>
      </c>
      <c r="U1334" s="98"/>
      <c r="V1334" s="50"/>
      <c r="W1334" s="50"/>
      <c r="X1334" s="50"/>
      <c r="Y1334" s="50"/>
      <c r="Z1334" s="49"/>
      <c r="AA1334" s="69">
        <v>1334</v>
      </c>
      <c r="AB13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34" s="70"/>
      <c r="AD1334" s="86">
        <v>80</v>
      </c>
      <c r="AE1334" s="86">
        <v>7</v>
      </c>
      <c r="AF1334" s="86">
        <v>531</v>
      </c>
      <c r="AG1334" s="86">
        <v>733</v>
      </c>
      <c r="AH1334" s="86"/>
      <c r="AI1334" s="86"/>
      <c r="AJ1334" s="86" t="s">
        <v>8596</v>
      </c>
      <c r="AK1334" s="86"/>
      <c r="AL1334" s="86"/>
      <c r="AM1334" s="89">
        <v>43933.201307870368</v>
      </c>
      <c r="AN1334" s="86" t="s">
        <v>10559</v>
      </c>
      <c r="AO1334" s="93" t="s">
        <v>11891</v>
      </c>
      <c r="AP1334" s="86" t="s">
        <v>66</v>
      </c>
      <c r="AQ1334" s="48">
        <v>0</v>
      </c>
      <c r="AR1334" s="49">
        <v>0</v>
      </c>
      <c r="AS1334" s="48">
        <v>0</v>
      </c>
      <c r="AT1334" s="49">
        <v>0</v>
      </c>
      <c r="AU1334" s="48">
        <v>0</v>
      </c>
      <c r="AV1334" s="49">
        <v>0</v>
      </c>
      <c r="AW1334" s="48">
        <v>26</v>
      </c>
      <c r="AX1334" s="49">
        <v>100</v>
      </c>
      <c r="AY1334" s="48">
        <v>26</v>
      </c>
      <c r="AZ1334" s="2"/>
      <c r="BA1334" s="3"/>
      <c r="BB1334" s="3"/>
      <c r="BC1334" s="3"/>
      <c r="BD1334" s="3"/>
    </row>
    <row r="1335" spans="1:56" x14ac:dyDescent="0.25">
      <c r="A1335" s="62" t="s">
        <v>1034</v>
      </c>
      <c r="B1335" s="63"/>
      <c r="C1335" s="63"/>
      <c r="D1335" s="64"/>
      <c r="E1335" s="66"/>
      <c r="F1335" s="109" t="s">
        <v>10198</v>
      </c>
      <c r="G1335" s="63"/>
      <c r="H1335" s="67"/>
      <c r="I1335" s="68"/>
      <c r="J1335" s="68"/>
      <c r="K1335" s="67" t="s">
        <v>13612</v>
      </c>
      <c r="L1335" s="71"/>
      <c r="M1335" s="72">
        <v>5530.54931640625</v>
      </c>
      <c r="N1335" s="72">
        <v>5685.81201171875</v>
      </c>
      <c r="O1335" s="73"/>
      <c r="P1335" s="74"/>
      <c r="Q1335" s="74"/>
      <c r="R1335" s="98"/>
      <c r="S1335" s="48">
        <v>0</v>
      </c>
      <c r="T1335" s="48">
        <v>1</v>
      </c>
      <c r="U1335" s="98"/>
      <c r="V1335" s="50"/>
      <c r="W1335" s="50"/>
      <c r="X1335" s="50"/>
      <c r="Y1335" s="50"/>
      <c r="Z1335" s="49"/>
      <c r="AA1335" s="69">
        <v>1335</v>
      </c>
      <c r="AB13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35" s="70"/>
      <c r="AD1335" s="86">
        <v>629</v>
      </c>
      <c r="AE1335" s="86">
        <v>360</v>
      </c>
      <c r="AF1335" s="86">
        <v>6246</v>
      </c>
      <c r="AG1335" s="86">
        <v>14400</v>
      </c>
      <c r="AH1335" s="86"/>
      <c r="AI1335" s="86" t="s">
        <v>7918</v>
      </c>
      <c r="AJ1335" s="86"/>
      <c r="AK1335" s="86"/>
      <c r="AL1335" s="86"/>
      <c r="AM1335" s="89">
        <v>43647.784537037034</v>
      </c>
      <c r="AN1335" s="86" t="s">
        <v>10559</v>
      </c>
      <c r="AO1335" s="93" t="s">
        <v>11892</v>
      </c>
      <c r="AP1335" s="86" t="s">
        <v>66</v>
      </c>
      <c r="AQ1335" s="48">
        <v>0</v>
      </c>
      <c r="AR1335" s="49">
        <v>0</v>
      </c>
      <c r="AS1335" s="48">
        <v>0</v>
      </c>
      <c r="AT1335" s="49">
        <v>0</v>
      </c>
      <c r="AU1335" s="48">
        <v>0</v>
      </c>
      <c r="AV1335" s="49">
        <v>0</v>
      </c>
      <c r="AW1335" s="48">
        <v>25</v>
      </c>
      <c r="AX1335" s="49">
        <v>100</v>
      </c>
      <c r="AY1335" s="48">
        <v>25</v>
      </c>
      <c r="AZ1335" s="2"/>
      <c r="BA1335" s="3"/>
      <c r="BB1335" s="3"/>
      <c r="BC1335" s="3"/>
      <c r="BD1335" s="3"/>
    </row>
    <row r="1336" spans="1:56" x14ac:dyDescent="0.25">
      <c r="A1336" s="62" t="s">
        <v>1035</v>
      </c>
      <c r="B1336" s="63"/>
      <c r="C1336" s="63"/>
      <c r="D1336" s="64"/>
      <c r="E1336" s="66"/>
      <c r="F1336" s="109" t="s">
        <v>10199</v>
      </c>
      <c r="G1336" s="63"/>
      <c r="H1336" s="67"/>
      <c r="I1336" s="68"/>
      <c r="J1336" s="68"/>
      <c r="K1336" s="67" t="s">
        <v>13613</v>
      </c>
      <c r="L1336" s="71"/>
      <c r="M1336" s="72">
        <v>4609.1943359375</v>
      </c>
      <c r="N1336" s="72">
        <v>7308.94189453125</v>
      </c>
      <c r="O1336" s="73"/>
      <c r="P1336" s="74"/>
      <c r="Q1336" s="74"/>
      <c r="R1336" s="98"/>
      <c r="S1336" s="48">
        <v>0</v>
      </c>
      <c r="T1336" s="48">
        <v>2</v>
      </c>
      <c r="U1336" s="98"/>
      <c r="V1336" s="50"/>
      <c r="W1336" s="50"/>
      <c r="X1336" s="50"/>
      <c r="Y1336" s="50"/>
      <c r="Z1336" s="49"/>
      <c r="AA1336" s="69">
        <v>1336</v>
      </c>
      <c r="AB13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36" s="70"/>
      <c r="AD1336" s="86">
        <v>419</v>
      </c>
      <c r="AE1336" s="86">
        <v>1146</v>
      </c>
      <c r="AF1336" s="86">
        <v>54201</v>
      </c>
      <c r="AG1336" s="86">
        <v>82229</v>
      </c>
      <c r="AH1336" s="86"/>
      <c r="AI1336" s="86" t="s">
        <v>7919</v>
      </c>
      <c r="AJ1336" s="86" t="s">
        <v>8597</v>
      </c>
      <c r="AK1336" s="86"/>
      <c r="AL1336" s="86"/>
      <c r="AM1336" s="89">
        <v>42006.136574074073</v>
      </c>
      <c r="AN1336" s="86" t="s">
        <v>10559</v>
      </c>
      <c r="AO1336" s="93" t="s">
        <v>11893</v>
      </c>
      <c r="AP1336" s="86" t="s">
        <v>66</v>
      </c>
      <c r="AQ1336" s="48">
        <v>0</v>
      </c>
      <c r="AR1336" s="49">
        <v>0</v>
      </c>
      <c r="AS1336" s="48">
        <v>0</v>
      </c>
      <c r="AT1336" s="49">
        <v>0</v>
      </c>
      <c r="AU1336" s="48">
        <v>0</v>
      </c>
      <c r="AV1336" s="49">
        <v>0</v>
      </c>
      <c r="AW1336" s="48">
        <v>42</v>
      </c>
      <c r="AX1336" s="49">
        <v>100</v>
      </c>
      <c r="AY1336" s="48">
        <v>42</v>
      </c>
      <c r="AZ1336" s="2"/>
      <c r="BA1336" s="3"/>
      <c r="BB1336" s="3"/>
      <c r="BC1336" s="3"/>
      <c r="BD1336" s="3"/>
    </row>
    <row r="1337" spans="1:56" x14ac:dyDescent="0.25">
      <c r="A1337" s="62" t="s">
        <v>1036</v>
      </c>
      <c r="B1337" s="63"/>
      <c r="C1337" s="63"/>
      <c r="D1337" s="64"/>
      <c r="E1337" s="66"/>
      <c r="F1337" s="109" t="s">
        <v>10200</v>
      </c>
      <c r="G1337" s="63"/>
      <c r="H1337" s="67"/>
      <c r="I1337" s="68"/>
      <c r="J1337" s="68"/>
      <c r="K1337" s="67" t="s">
        <v>13614</v>
      </c>
      <c r="L1337" s="71"/>
      <c r="M1337" s="72">
        <v>5504.07763671875</v>
      </c>
      <c r="N1337" s="72">
        <v>4154.17578125</v>
      </c>
      <c r="O1337" s="73"/>
      <c r="P1337" s="74"/>
      <c r="Q1337" s="74"/>
      <c r="R1337" s="98"/>
      <c r="S1337" s="48">
        <v>0</v>
      </c>
      <c r="T1337" s="48">
        <v>1</v>
      </c>
      <c r="U1337" s="98"/>
      <c r="V1337" s="50"/>
      <c r="W1337" s="50"/>
      <c r="X1337" s="50"/>
      <c r="Y1337" s="50"/>
      <c r="Z1337" s="49"/>
      <c r="AA1337" s="69">
        <v>1337</v>
      </c>
      <c r="AB13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37" s="70"/>
      <c r="AD1337" s="86">
        <v>344</v>
      </c>
      <c r="AE1337" s="86">
        <v>147</v>
      </c>
      <c r="AF1337" s="86">
        <v>1722</v>
      </c>
      <c r="AG1337" s="86">
        <v>11706</v>
      </c>
      <c r="AH1337" s="86"/>
      <c r="AI1337" s="86" t="s">
        <v>7920</v>
      </c>
      <c r="AJ1337" s="86" t="s">
        <v>8218</v>
      </c>
      <c r="AK1337" s="86"/>
      <c r="AL1337" s="86"/>
      <c r="AM1337" s="89">
        <v>42266.121469907404</v>
      </c>
      <c r="AN1337" s="86" t="s">
        <v>10559</v>
      </c>
      <c r="AO1337" s="93" t="s">
        <v>11894</v>
      </c>
      <c r="AP1337" s="86" t="s">
        <v>66</v>
      </c>
      <c r="AQ1337" s="48">
        <v>0</v>
      </c>
      <c r="AR1337" s="49">
        <v>0</v>
      </c>
      <c r="AS1337" s="48">
        <v>0</v>
      </c>
      <c r="AT1337" s="49">
        <v>0</v>
      </c>
      <c r="AU1337" s="48">
        <v>0</v>
      </c>
      <c r="AV1337" s="49">
        <v>0</v>
      </c>
      <c r="AW1337" s="48">
        <v>26</v>
      </c>
      <c r="AX1337" s="49">
        <v>100</v>
      </c>
      <c r="AY1337" s="48">
        <v>26</v>
      </c>
      <c r="AZ1337" s="2"/>
      <c r="BA1337" s="3"/>
      <c r="BB1337" s="3"/>
      <c r="BC1337" s="3"/>
      <c r="BD1337" s="3"/>
    </row>
    <row r="1338" spans="1:56" x14ac:dyDescent="0.25">
      <c r="A1338" s="62" t="s">
        <v>1037</v>
      </c>
      <c r="B1338" s="63"/>
      <c r="C1338" s="63"/>
      <c r="D1338" s="64"/>
      <c r="E1338" s="66"/>
      <c r="F1338" s="109" t="s">
        <v>10201</v>
      </c>
      <c r="G1338" s="63"/>
      <c r="H1338" s="67"/>
      <c r="I1338" s="68"/>
      <c r="J1338" s="68"/>
      <c r="K1338" s="67" t="s">
        <v>13615</v>
      </c>
      <c r="L1338" s="71"/>
      <c r="M1338" s="72">
        <v>4639.56005859375</v>
      </c>
      <c r="N1338" s="72">
        <v>7343.3515625</v>
      </c>
      <c r="O1338" s="73"/>
      <c r="P1338" s="74"/>
      <c r="Q1338" s="74"/>
      <c r="R1338" s="98"/>
      <c r="S1338" s="48">
        <v>0</v>
      </c>
      <c r="T1338" s="48">
        <v>2</v>
      </c>
      <c r="U1338" s="98"/>
      <c r="V1338" s="50"/>
      <c r="W1338" s="50"/>
      <c r="X1338" s="50"/>
      <c r="Y1338" s="50"/>
      <c r="Z1338" s="49"/>
      <c r="AA1338" s="69">
        <v>1338</v>
      </c>
      <c r="AB13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38" s="70"/>
      <c r="AD1338" s="86">
        <v>196</v>
      </c>
      <c r="AE1338" s="86">
        <v>162</v>
      </c>
      <c r="AF1338" s="86">
        <v>174</v>
      </c>
      <c r="AG1338" s="86">
        <v>3434</v>
      </c>
      <c r="AH1338" s="86"/>
      <c r="AI1338" s="86" t="s">
        <v>7921</v>
      </c>
      <c r="AJ1338" s="86" t="s">
        <v>8551</v>
      </c>
      <c r="AK1338" s="86"/>
      <c r="AL1338" s="86"/>
      <c r="AM1338" s="89">
        <v>43811.048043981478</v>
      </c>
      <c r="AN1338" s="86" t="s">
        <v>10559</v>
      </c>
      <c r="AO1338" s="93" t="s">
        <v>11895</v>
      </c>
      <c r="AP1338" s="86" t="s">
        <v>66</v>
      </c>
      <c r="AQ1338" s="48">
        <v>0</v>
      </c>
      <c r="AR1338" s="49">
        <v>0</v>
      </c>
      <c r="AS1338" s="48">
        <v>0</v>
      </c>
      <c r="AT1338" s="49">
        <v>0</v>
      </c>
      <c r="AU1338" s="48">
        <v>0</v>
      </c>
      <c r="AV1338" s="49">
        <v>0</v>
      </c>
      <c r="AW1338" s="48">
        <v>42</v>
      </c>
      <c r="AX1338" s="49">
        <v>100</v>
      </c>
      <c r="AY1338" s="48">
        <v>42</v>
      </c>
      <c r="AZ1338" s="2"/>
      <c r="BA1338" s="3"/>
      <c r="BB1338" s="3"/>
      <c r="BC1338" s="3"/>
      <c r="BD1338" s="3"/>
    </row>
    <row r="1339" spans="1:56" x14ac:dyDescent="0.25">
      <c r="A1339" s="62" t="s">
        <v>1039</v>
      </c>
      <c r="B1339" s="63"/>
      <c r="C1339" s="63"/>
      <c r="D1339" s="64"/>
      <c r="E1339" s="66"/>
      <c r="F1339" s="109" t="s">
        <v>10202</v>
      </c>
      <c r="G1339" s="63"/>
      <c r="H1339" s="67"/>
      <c r="I1339" s="68"/>
      <c r="J1339" s="68"/>
      <c r="K1339" s="67" t="s">
        <v>13616</v>
      </c>
      <c r="L1339" s="71"/>
      <c r="M1339" s="72">
        <v>3585.448974609375</v>
      </c>
      <c r="N1339" s="72">
        <v>5850.08935546875</v>
      </c>
      <c r="O1339" s="73"/>
      <c r="P1339" s="74"/>
      <c r="Q1339" s="74"/>
      <c r="R1339" s="98"/>
      <c r="S1339" s="48">
        <v>0</v>
      </c>
      <c r="T1339" s="48">
        <v>3</v>
      </c>
      <c r="U1339" s="98"/>
      <c r="V1339" s="50"/>
      <c r="W1339" s="50"/>
      <c r="X1339" s="50"/>
      <c r="Y1339" s="50"/>
      <c r="Z1339" s="49"/>
      <c r="AA1339" s="69">
        <v>1339</v>
      </c>
      <c r="AB13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39" s="70"/>
      <c r="AD1339" s="86">
        <v>297</v>
      </c>
      <c r="AE1339" s="86">
        <v>297</v>
      </c>
      <c r="AF1339" s="86">
        <v>5748</v>
      </c>
      <c r="AG1339" s="86">
        <v>7850</v>
      </c>
      <c r="AH1339" s="86"/>
      <c r="AI1339" s="86"/>
      <c r="AJ1339" s="86" t="s">
        <v>8598</v>
      </c>
      <c r="AK1339" s="86"/>
      <c r="AL1339" s="86"/>
      <c r="AM1339" s="89">
        <v>43948.301712962966</v>
      </c>
      <c r="AN1339" s="86" t="s">
        <v>10559</v>
      </c>
      <c r="AO1339" s="93" t="s">
        <v>11896</v>
      </c>
      <c r="AP1339" s="86" t="s">
        <v>66</v>
      </c>
      <c r="AQ1339" s="48">
        <v>0</v>
      </c>
      <c r="AR1339" s="49">
        <v>0</v>
      </c>
      <c r="AS1339" s="48">
        <v>0</v>
      </c>
      <c r="AT1339" s="49">
        <v>0</v>
      </c>
      <c r="AU1339" s="48">
        <v>0</v>
      </c>
      <c r="AV1339" s="49">
        <v>0</v>
      </c>
      <c r="AW1339" s="48">
        <v>61</v>
      </c>
      <c r="AX1339" s="49">
        <v>100</v>
      </c>
      <c r="AY1339" s="48">
        <v>61</v>
      </c>
      <c r="AZ1339" s="2"/>
      <c r="BA1339" s="3"/>
      <c r="BB1339" s="3"/>
      <c r="BC1339" s="3"/>
      <c r="BD1339" s="3"/>
    </row>
    <row r="1340" spans="1:56" x14ac:dyDescent="0.25">
      <c r="A1340" s="62" t="s">
        <v>1040</v>
      </c>
      <c r="B1340" s="63"/>
      <c r="C1340" s="63"/>
      <c r="D1340" s="64"/>
      <c r="E1340" s="66"/>
      <c r="F1340" s="109" t="s">
        <v>10203</v>
      </c>
      <c r="G1340" s="63"/>
      <c r="H1340" s="67"/>
      <c r="I1340" s="68"/>
      <c r="J1340" s="68"/>
      <c r="K1340" s="67" t="s">
        <v>13617</v>
      </c>
      <c r="L1340" s="71"/>
      <c r="M1340" s="72">
        <v>7408.77099609375</v>
      </c>
      <c r="N1340" s="72">
        <v>6179.37451171875</v>
      </c>
      <c r="O1340" s="73"/>
      <c r="P1340" s="74"/>
      <c r="Q1340" s="74"/>
      <c r="R1340" s="98"/>
      <c r="S1340" s="48">
        <v>0</v>
      </c>
      <c r="T1340" s="48">
        <v>1</v>
      </c>
      <c r="U1340" s="98"/>
      <c r="V1340" s="50"/>
      <c r="W1340" s="50"/>
      <c r="X1340" s="50"/>
      <c r="Y1340" s="50"/>
      <c r="Z1340" s="49"/>
      <c r="AA1340" s="69">
        <v>1340</v>
      </c>
      <c r="AB13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40" s="70"/>
      <c r="AD1340" s="86">
        <v>46</v>
      </c>
      <c r="AE1340" s="86">
        <v>37</v>
      </c>
      <c r="AF1340" s="86">
        <v>743</v>
      </c>
      <c r="AG1340" s="86">
        <v>767</v>
      </c>
      <c r="AH1340" s="86"/>
      <c r="AI1340" s="86" t="s">
        <v>7922</v>
      </c>
      <c r="AJ1340" s="86" t="s">
        <v>8218</v>
      </c>
      <c r="AK1340" s="86"/>
      <c r="AL1340" s="86"/>
      <c r="AM1340" s="89">
        <v>43945.580405092594</v>
      </c>
      <c r="AN1340" s="86" t="s">
        <v>10559</v>
      </c>
      <c r="AO1340" s="93" t="s">
        <v>11897</v>
      </c>
      <c r="AP1340" s="86" t="s">
        <v>66</v>
      </c>
      <c r="AQ1340" s="48">
        <v>0</v>
      </c>
      <c r="AR1340" s="49">
        <v>0</v>
      </c>
      <c r="AS1340" s="48">
        <v>0</v>
      </c>
      <c r="AT1340" s="49">
        <v>0</v>
      </c>
      <c r="AU1340" s="48">
        <v>0</v>
      </c>
      <c r="AV1340" s="49">
        <v>0</v>
      </c>
      <c r="AW1340" s="48">
        <v>45</v>
      </c>
      <c r="AX1340" s="49">
        <v>100</v>
      </c>
      <c r="AY1340" s="48">
        <v>45</v>
      </c>
      <c r="AZ1340" s="2"/>
      <c r="BA1340" s="3"/>
      <c r="BB1340" s="3"/>
      <c r="BC1340" s="3"/>
      <c r="BD1340" s="3"/>
    </row>
    <row r="1341" spans="1:56" x14ac:dyDescent="0.25">
      <c r="A1341" s="62" t="s">
        <v>1041</v>
      </c>
      <c r="B1341" s="63"/>
      <c r="C1341" s="63"/>
      <c r="D1341" s="64"/>
      <c r="E1341" s="66"/>
      <c r="F1341" s="109" t="s">
        <v>10204</v>
      </c>
      <c r="G1341" s="63"/>
      <c r="H1341" s="67"/>
      <c r="I1341" s="68"/>
      <c r="J1341" s="68"/>
      <c r="K1341" s="67" t="s">
        <v>13618</v>
      </c>
      <c r="L1341" s="71"/>
      <c r="M1341" s="72">
        <v>5875.26025390625</v>
      </c>
      <c r="N1341" s="72">
        <v>4509.27783203125</v>
      </c>
      <c r="O1341" s="73"/>
      <c r="P1341" s="74"/>
      <c r="Q1341" s="74"/>
      <c r="R1341" s="98"/>
      <c r="S1341" s="48">
        <v>0</v>
      </c>
      <c r="T1341" s="48">
        <v>1</v>
      </c>
      <c r="U1341" s="98"/>
      <c r="V1341" s="50"/>
      <c r="W1341" s="50"/>
      <c r="X1341" s="50"/>
      <c r="Y1341" s="50"/>
      <c r="Z1341" s="49"/>
      <c r="AA1341" s="69">
        <v>1341</v>
      </c>
      <c r="AB13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41" s="70"/>
      <c r="AD1341" s="86">
        <v>1651</v>
      </c>
      <c r="AE1341" s="86">
        <v>3217</v>
      </c>
      <c r="AF1341" s="86">
        <v>69400</v>
      </c>
      <c r="AG1341" s="86">
        <v>343647</v>
      </c>
      <c r="AH1341" s="86"/>
      <c r="AI1341" s="86" t="s">
        <v>7923</v>
      </c>
      <c r="AJ1341" s="86" t="s">
        <v>8599</v>
      </c>
      <c r="AK1341" s="86"/>
      <c r="AL1341" s="86"/>
      <c r="AM1341" s="89">
        <v>42757.390196759261</v>
      </c>
      <c r="AN1341" s="86" t="s">
        <v>10559</v>
      </c>
      <c r="AO1341" s="93" t="s">
        <v>11898</v>
      </c>
      <c r="AP1341" s="86" t="s">
        <v>66</v>
      </c>
      <c r="AQ1341" s="48">
        <v>0</v>
      </c>
      <c r="AR1341" s="49">
        <v>0</v>
      </c>
      <c r="AS1341" s="48">
        <v>0</v>
      </c>
      <c r="AT1341" s="49">
        <v>0</v>
      </c>
      <c r="AU1341" s="48">
        <v>0</v>
      </c>
      <c r="AV1341" s="49">
        <v>0</v>
      </c>
      <c r="AW1341" s="48">
        <v>70</v>
      </c>
      <c r="AX1341" s="49">
        <v>100</v>
      </c>
      <c r="AY1341" s="48">
        <v>70</v>
      </c>
      <c r="AZ1341" s="2"/>
      <c r="BA1341" s="3"/>
      <c r="BB1341" s="3"/>
      <c r="BC1341" s="3"/>
      <c r="BD1341" s="3"/>
    </row>
    <row r="1342" spans="1:56" x14ac:dyDescent="0.25">
      <c r="A1342" s="62" t="s">
        <v>1042</v>
      </c>
      <c r="B1342" s="63"/>
      <c r="C1342" s="63"/>
      <c r="D1342" s="64"/>
      <c r="E1342" s="66"/>
      <c r="F1342" s="109" t="s">
        <v>10205</v>
      </c>
      <c r="G1342" s="63"/>
      <c r="H1342" s="67"/>
      <c r="I1342" s="68"/>
      <c r="J1342" s="68"/>
      <c r="K1342" s="67" t="s">
        <v>13619</v>
      </c>
      <c r="L1342" s="71"/>
      <c r="M1342" s="72">
        <v>3533.7080078125</v>
      </c>
      <c r="N1342" s="72">
        <v>6023.63818359375</v>
      </c>
      <c r="O1342" s="73"/>
      <c r="P1342" s="74"/>
      <c r="Q1342" s="74"/>
      <c r="R1342" s="98"/>
      <c r="S1342" s="48">
        <v>0</v>
      </c>
      <c r="T1342" s="48">
        <v>1</v>
      </c>
      <c r="U1342" s="98"/>
      <c r="V1342" s="50"/>
      <c r="W1342" s="50"/>
      <c r="X1342" s="50"/>
      <c r="Y1342" s="50"/>
      <c r="Z1342" s="49"/>
      <c r="AA1342" s="69">
        <v>1342</v>
      </c>
      <c r="AB13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42" s="70"/>
      <c r="AD1342" s="86">
        <v>20</v>
      </c>
      <c r="AE1342" s="86">
        <v>30</v>
      </c>
      <c r="AF1342" s="86">
        <v>143</v>
      </c>
      <c r="AG1342" s="86">
        <v>187</v>
      </c>
      <c r="AH1342" s="86"/>
      <c r="AI1342" s="86" t="s">
        <v>7924</v>
      </c>
      <c r="AJ1342" s="86"/>
      <c r="AK1342" s="86"/>
      <c r="AL1342" s="86"/>
      <c r="AM1342" s="89">
        <v>43968.265081018515</v>
      </c>
      <c r="AN1342" s="86" t="s">
        <v>10559</v>
      </c>
      <c r="AO1342" s="93" t="s">
        <v>11899</v>
      </c>
      <c r="AP1342" s="86" t="s">
        <v>66</v>
      </c>
      <c r="AQ1342" s="48">
        <v>0</v>
      </c>
      <c r="AR1342" s="49">
        <v>0</v>
      </c>
      <c r="AS1342" s="48">
        <v>0</v>
      </c>
      <c r="AT1342" s="49">
        <v>0</v>
      </c>
      <c r="AU1342" s="48">
        <v>0</v>
      </c>
      <c r="AV1342" s="49">
        <v>0</v>
      </c>
      <c r="AW1342" s="48">
        <v>36</v>
      </c>
      <c r="AX1342" s="49">
        <v>100</v>
      </c>
      <c r="AY1342" s="48">
        <v>36</v>
      </c>
      <c r="AZ1342" s="2"/>
      <c r="BA1342" s="3"/>
      <c r="BB1342" s="3"/>
      <c r="BC1342" s="3"/>
      <c r="BD1342" s="3"/>
    </row>
    <row r="1343" spans="1:56" x14ac:dyDescent="0.25">
      <c r="A1343" s="62" t="s">
        <v>1043</v>
      </c>
      <c r="B1343" s="63"/>
      <c r="C1343" s="63"/>
      <c r="D1343" s="64"/>
      <c r="E1343" s="66"/>
      <c r="F1343" s="109" t="s">
        <v>10206</v>
      </c>
      <c r="G1343" s="63"/>
      <c r="H1343" s="67"/>
      <c r="I1343" s="68"/>
      <c r="J1343" s="68"/>
      <c r="K1343" s="67" t="s">
        <v>13620</v>
      </c>
      <c r="L1343" s="71"/>
      <c r="M1343" s="72">
        <v>4605.43310546875</v>
      </c>
      <c r="N1343" s="72">
        <v>7233.7880859375</v>
      </c>
      <c r="O1343" s="73"/>
      <c r="P1343" s="74"/>
      <c r="Q1343" s="74"/>
      <c r="R1343" s="98"/>
      <c r="S1343" s="48">
        <v>0</v>
      </c>
      <c r="T1343" s="48">
        <v>2</v>
      </c>
      <c r="U1343" s="98"/>
      <c r="V1343" s="50"/>
      <c r="W1343" s="50"/>
      <c r="X1343" s="50"/>
      <c r="Y1343" s="50"/>
      <c r="Z1343" s="49"/>
      <c r="AA1343" s="69">
        <v>1343</v>
      </c>
      <c r="AB13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43" s="70"/>
      <c r="AD1343" s="86">
        <v>78</v>
      </c>
      <c r="AE1343" s="86">
        <v>90</v>
      </c>
      <c r="AF1343" s="86">
        <v>9315</v>
      </c>
      <c r="AG1343" s="86">
        <v>13058</v>
      </c>
      <c r="AH1343" s="86"/>
      <c r="AI1343" s="86" t="s">
        <v>7925</v>
      </c>
      <c r="AJ1343" s="86" t="s">
        <v>8600</v>
      </c>
      <c r="AK1343" s="86"/>
      <c r="AL1343" s="86"/>
      <c r="AM1343" s="89">
        <v>41351.642696759256</v>
      </c>
      <c r="AN1343" s="86" t="s">
        <v>10559</v>
      </c>
      <c r="AO1343" s="93" t="s">
        <v>11900</v>
      </c>
      <c r="AP1343" s="86" t="s">
        <v>66</v>
      </c>
      <c r="AQ1343" s="48">
        <v>0</v>
      </c>
      <c r="AR1343" s="49">
        <v>0</v>
      </c>
      <c r="AS1343" s="48">
        <v>0</v>
      </c>
      <c r="AT1343" s="49">
        <v>0</v>
      </c>
      <c r="AU1343" s="48">
        <v>0</v>
      </c>
      <c r="AV1343" s="49">
        <v>0</v>
      </c>
      <c r="AW1343" s="48">
        <v>42</v>
      </c>
      <c r="AX1343" s="49">
        <v>100</v>
      </c>
      <c r="AY1343" s="48">
        <v>42</v>
      </c>
      <c r="AZ1343" s="2"/>
      <c r="BA1343" s="3"/>
      <c r="BB1343" s="3"/>
      <c r="BC1343" s="3"/>
      <c r="BD1343" s="3"/>
    </row>
    <row r="1344" spans="1:56" x14ac:dyDescent="0.25">
      <c r="A1344" s="62" t="s">
        <v>1044</v>
      </c>
      <c r="B1344" s="63"/>
      <c r="C1344" s="63"/>
      <c r="D1344" s="64"/>
      <c r="E1344" s="66"/>
      <c r="F1344" s="109" t="s">
        <v>10207</v>
      </c>
      <c r="G1344" s="63"/>
      <c r="H1344" s="67"/>
      <c r="I1344" s="68"/>
      <c r="J1344" s="68"/>
      <c r="K1344" s="67" t="s">
        <v>13621</v>
      </c>
      <c r="L1344" s="71"/>
      <c r="M1344" s="72">
        <v>5091.68603515625</v>
      </c>
      <c r="N1344" s="72">
        <v>4494.28271484375</v>
      </c>
      <c r="O1344" s="73"/>
      <c r="P1344" s="74"/>
      <c r="Q1344" s="74"/>
      <c r="R1344" s="98"/>
      <c r="S1344" s="48">
        <v>0</v>
      </c>
      <c r="T1344" s="48">
        <v>1</v>
      </c>
      <c r="U1344" s="98"/>
      <c r="V1344" s="50"/>
      <c r="W1344" s="50"/>
      <c r="X1344" s="50"/>
      <c r="Y1344" s="50"/>
      <c r="Z1344" s="49"/>
      <c r="AA1344" s="69">
        <v>1344</v>
      </c>
      <c r="AB13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44" s="70"/>
      <c r="AD1344" s="86">
        <v>454</v>
      </c>
      <c r="AE1344" s="86">
        <v>135</v>
      </c>
      <c r="AF1344" s="86">
        <v>442</v>
      </c>
      <c r="AG1344" s="86">
        <v>11</v>
      </c>
      <c r="AH1344" s="86"/>
      <c r="AI1344" s="86" t="s">
        <v>7926</v>
      </c>
      <c r="AJ1344" s="86" t="s">
        <v>8601</v>
      </c>
      <c r="AK1344" s="86"/>
      <c r="AL1344" s="86"/>
      <c r="AM1344" s="89">
        <v>44072.432175925926</v>
      </c>
      <c r="AN1344" s="86" t="s">
        <v>10559</v>
      </c>
      <c r="AO1344" s="93" t="s">
        <v>11901</v>
      </c>
      <c r="AP1344" s="86" t="s">
        <v>66</v>
      </c>
      <c r="AQ1344" s="48">
        <v>0</v>
      </c>
      <c r="AR1344" s="49">
        <v>0</v>
      </c>
      <c r="AS1344" s="48">
        <v>0</v>
      </c>
      <c r="AT1344" s="49">
        <v>0</v>
      </c>
      <c r="AU1344" s="48">
        <v>0</v>
      </c>
      <c r="AV1344" s="49">
        <v>0</v>
      </c>
      <c r="AW1344" s="48">
        <v>29</v>
      </c>
      <c r="AX1344" s="49">
        <v>100</v>
      </c>
      <c r="AY1344" s="48">
        <v>29</v>
      </c>
      <c r="AZ1344" s="2"/>
      <c r="BA1344" s="3"/>
      <c r="BB1344" s="3"/>
      <c r="BC1344" s="3"/>
      <c r="BD1344" s="3"/>
    </row>
    <row r="1345" spans="1:56" x14ac:dyDescent="0.25">
      <c r="A1345" s="62" t="s">
        <v>1045</v>
      </c>
      <c r="B1345" s="63"/>
      <c r="C1345" s="63"/>
      <c r="D1345" s="64"/>
      <c r="E1345" s="66"/>
      <c r="F1345" s="109" t="s">
        <v>10208</v>
      </c>
      <c r="G1345" s="63"/>
      <c r="H1345" s="67"/>
      <c r="I1345" s="68"/>
      <c r="J1345" s="68"/>
      <c r="K1345" s="67" t="s">
        <v>13622</v>
      </c>
      <c r="L1345" s="71"/>
      <c r="M1345" s="72">
        <v>5584.396484375</v>
      </c>
      <c r="N1345" s="72">
        <v>4382.37109375</v>
      </c>
      <c r="O1345" s="73"/>
      <c r="P1345" s="74"/>
      <c r="Q1345" s="74"/>
      <c r="R1345" s="98"/>
      <c r="S1345" s="48">
        <v>0</v>
      </c>
      <c r="T1345" s="48">
        <v>2</v>
      </c>
      <c r="U1345" s="98"/>
      <c r="V1345" s="50"/>
      <c r="W1345" s="50"/>
      <c r="X1345" s="50"/>
      <c r="Y1345" s="50"/>
      <c r="Z1345" s="49"/>
      <c r="AA1345" s="69">
        <v>1345</v>
      </c>
      <c r="AB13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45" s="70"/>
      <c r="AD1345" s="86">
        <v>112</v>
      </c>
      <c r="AE1345" s="86">
        <v>97</v>
      </c>
      <c r="AF1345" s="86">
        <v>13974</v>
      </c>
      <c r="AG1345" s="86">
        <v>9886</v>
      </c>
      <c r="AH1345" s="86"/>
      <c r="AI1345" s="86"/>
      <c r="AJ1345" s="86" t="s">
        <v>8602</v>
      </c>
      <c r="AK1345" s="86"/>
      <c r="AL1345" s="86"/>
      <c r="AM1345" s="89">
        <v>42517.835706018515</v>
      </c>
      <c r="AN1345" s="86" t="s">
        <v>10559</v>
      </c>
      <c r="AO1345" s="93" t="s">
        <v>11902</v>
      </c>
      <c r="AP1345" s="86" t="s">
        <v>66</v>
      </c>
      <c r="AQ1345" s="48">
        <v>0</v>
      </c>
      <c r="AR1345" s="49">
        <v>0</v>
      </c>
      <c r="AS1345" s="48">
        <v>0</v>
      </c>
      <c r="AT1345" s="49">
        <v>0</v>
      </c>
      <c r="AU1345" s="48">
        <v>0</v>
      </c>
      <c r="AV1345" s="49">
        <v>0</v>
      </c>
      <c r="AW1345" s="48">
        <v>103</v>
      </c>
      <c r="AX1345" s="49">
        <v>100</v>
      </c>
      <c r="AY1345" s="48">
        <v>103</v>
      </c>
      <c r="AZ1345" s="2"/>
      <c r="BA1345" s="3"/>
      <c r="BB1345" s="3"/>
      <c r="BC1345" s="3"/>
      <c r="BD1345" s="3"/>
    </row>
    <row r="1346" spans="1:56" x14ac:dyDescent="0.25">
      <c r="A1346" s="62" t="s">
        <v>1046</v>
      </c>
      <c r="B1346" s="63"/>
      <c r="C1346" s="63"/>
      <c r="D1346" s="64"/>
      <c r="E1346" s="66"/>
      <c r="F1346" s="109" t="s">
        <v>10209</v>
      </c>
      <c r="G1346" s="63"/>
      <c r="H1346" s="67"/>
      <c r="I1346" s="68"/>
      <c r="J1346" s="68"/>
      <c r="K1346" s="67" t="s">
        <v>13623</v>
      </c>
      <c r="L1346" s="71"/>
      <c r="M1346" s="72">
        <v>5619.53857421875</v>
      </c>
      <c r="N1346" s="72">
        <v>4978.7744140625</v>
      </c>
      <c r="O1346" s="73"/>
      <c r="P1346" s="74"/>
      <c r="Q1346" s="74"/>
      <c r="R1346" s="98"/>
      <c r="S1346" s="48">
        <v>0</v>
      </c>
      <c r="T1346" s="48">
        <v>1</v>
      </c>
      <c r="U1346" s="98"/>
      <c r="V1346" s="50"/>
      <c r="W1346" s="50"/>
      <c r="X1346" s="50"/>
      <c r="Y1346" s="50"/>
      <c r="Z1346" s="49"/>
      <c r="AA1346" s="69">
        <v>1346</v>
      </c>
      <c r="AB13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46" s="70"/>
      <c r="AD1346" s="86">
        <v>18</v>
      </c>
      <c r="AE1346" s="86">
        <v>60</v>
      </c>
      <c r="AF1346" s="86">
        <v>3849</v>
      </c>
      <c r="AG1346" s="86">
        <v>161</v>
      </c>
      <c r="AH1346" s="86"/>
      <c r="AI1346" s="86"/>
      <c r="AJ1346" s="86" t="s">
        <v>8247</v>
      </c>
      <c r="AK1346" s="86"/>
      <c r="AL1346" s="86"/>
      <c r="AM1346" s="89">
        <v>43158.225578703707</v>
      </c>
      <c r="AN1346" s="86" t="s">
        <v>10559</v>
      </c>
      <c r="AO1346" s="93" t="s">
        <v>11903</v>
      </c>
      <c r="AP1346" s="86" t="s">
        <v>66</v>
      </c>
      <c r="AQ1346" s="48">
        <v>0</v>
      </c>
      <c r="AR1346" s="49">
        <v>0</v>
      </c>
      <c r="AS1346" s="48">
        <v>0</v>
      </c>
      <c r="AT1346" s="49">
        <v>0</v>
      </c>
      <c r="AU1346" s="48">
        <v>0</v>
      </c>
      <c r="AV1346" s="49">
        <v>0</v>
      </c>
      <c r="AW1346" s="48">
        <v>6</v>
      </c>
      <c r="AX1346" s="49">
        <v>100</v>
      </c>
      <c r="AY1346" s="48">
        <v>6</v>
      </c>
      <c r="AZ1346" s="2"/>
      <c r="BA1346" s="3"/>
      <c r="BB1346" s="3"/>
      <c r="BC1346" s="3"/>
      <c r="BD1346" s="3"/>
    </row>
    <row r="1347" spans="1:56" x14ac:dyDescent="0.25">
      <c r="A1347" s="62" t="s">
        <v>1817</v>
      </c>
      <c r="B1347" s="63"/>
      <c r="C1347" s="63"/>
      <c r="D1347" s="64"/>
      <c r="E1347" s="66"/>
      <c r="F1347" s="109" t="s">
        <v>10210</v>
      </c>
      <c r="G1347" s="63"/>
      <c r="H1347" s="67"/>
      <c r="I1347" s="68"/>
      <c r="J1347" s="68"/>
      <c r="K1347" s="67" t="s">
        <v>13624</v>
      </c>
      <c r="L1347" s="71"/>
      <c r="M1347" s="72">
        <v>5608.521484375</v>
      </c>
      <c r="N1347" s="72">
        <v>4953.0810546875</v>
      </c>
      <c r="O1347" s="73"/>
      <c r="P1347" s="74"/>
      <c r="Q1347" s="74"/>
      <c r="R1347" s="98"/>
      <c r="S1347" s="48">
        <v>1</v>
      </c>
      <c r="T1347" s="48">
        <v>0</v>
      </c>
      <c r="U1347" s="98"/>
      <c r="V1347" s="50"/>
      <c r="W1347" s="50"/>
      <c r="X1347" s="50"/>
      <c r="Y1347" s="50"/>
      <c r="Z1347" s="49"/>
      <c r="AA1347" s="69">
        <v>1347</v>
      </c>
      <c r="AB13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47" s="70"/>
      <c r="AD1347" s="86">
        <v>2</v>
      </c>
      <c r="AE1347" s="86">
        <v>1</v>
      </c>
      <c r="AF1347" s="86">
        <v>264</v>
      </c>
      <c r="AG1347" s="86">
        <v>30</v>
      </c>
      <c r="AH1347" s="86"/>
      <c r="AI1347" s="86" t="s">
        <v>7927</v>
      </c>
      <c r="AJ1347" s="86"/>
      <c r="AK1347" s="86"/>
      <c r="AL1347" s="86"/>
      <c r="AM1347" s="89">
        <v>44075.36582175926</v>
      </c>
      <c r="AN1347" s="86" t="s">
        <v>10559</v>
      </c>
      <c r="AO1347" s="93" t="s">
        <v>11904</v>
      </c>
      <c r="AP1347" s="86" t="s">
        <v>65</v>
      </c>
      <c r="AQ1347" s="48"/>
      <c r="AR1347" s="49"/>
      <c r="AS1347" s="48"/>
      <c r="AT1347" s="49"/>
      <c r="AU1347" s="48"/>
      <c r="AV1347" s="49"/>
      <c r="AW1347" s="48"/>
      <c r="AX1347" s="49"/>
      <c r="AY1347" s="48"/>
      <c r="AZ1347" s="2"/>
      <c r="BA1347" s="3"/>
      <c r="BB1347" s="3"/>
      <c r="BC1347" s="3"/>
      <c r="BD1347" s="3"/>
    </row>
    <row r="1348" spans="1:56" x14ac:dyDescent="0.25">
      <c r="A1348" s="62" t="s">
        <v>1047</v>
      </c>
      <c r="B1348" s="63"/>
      <c r="C1348" s="63"/>
      <c r="D1348" s="64"/>
      <c r="E1348" s="66"/>
      <c r="F1348" s="109" t="s">
        <v>10211</v>
      </c>
      <c r="G1348" s="63"/>
      <c r="H1348" s="67"/>
      <c r="I1348" s="68"/>
      <c r="J1348" s="68"/>
      <c r="K1348" s="67" t="s">
        <v>13625</v>
      </c>
      <c r="L1348" s="71"/>
      <c r="M1348" s="72">
        <v>4829.8408203125</v>
      </c>
      <c r="N1348" s="72">
        <v>2487.902587890625</v>
      </c>
      <c r="O1348" s="73"/>
      <c r="P1348" s="74"/>
      <c r="Q1348" s="74"/>
      <c r="R1348" s="98"/>
      <c r="S1348" s="48">
        <v>0</v>
      </c>
      <c r="T1348" s="48">
        <v>1</v>
      </c>
      <c r="U1348" s="98"/>
      <c r="V1348" s="50"/>
      <c r="W1348" s="50"/>
      <c r="X1348" s="50"/>
      <c r="Y1348" s="50"/>
      <c r="Z1348" s="49"/>
      <c r="AA1348" s="69">
        <v>1348</v>
      </c>
      <c r="AB13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48" s="70"/>
      <c r="AD1348" s="86">
        <v>394</v>
      </c>
      <c r="AE1348" s="86">
        <v>20</v>
      </c>
      <c r="AF1348" s="86">
        <v>1086</v>
      </c>
      <c r="AG1348" s="86">
        <v>2107</v>
      </c>
      <c r="AH1348" s="86"/>
      <c r="AI1348" s="86"/>
      <c r="AJ1348" s="86"/>
      <c r="AK1348" s="86"/>
      <c r="AL1348" s="86"/>
      <c r="AM1348" s="89">
        <v>42420.42</v>
      </c>
      <c r="AN1348" s="86" t="s">
        <v>10559</v>
      </c>
      <c r="AO1348" s="93" t="s">
        <v>11905</v>
      </c>
      <c r="AP1348" s="86" t="s">
        <v>66</v>
      </c>
      <c r="AQ1348" s="48">
        <v>0</v>
      </c>
      <c r="AR1348" s="49">
        <v>0</v>
      </c>
      <c r="AS1348" s="48">
        <v>0</v>
      </c>
      <c r="AT1348" s="49">
        <v>0</v>
      </c>
      <c r="AU1348" s="48">
        <v>0</v>
      </c>
      <c r="AV1348" s="49">
        <v>0</v>
      </c>
      <c r="AW1348" s="48">
        <v>14</v>
      </c>
      <c r="AX1348" s="49">
        <v>100</v>
      </c>
      <c r="AY1348" s="48">
        <v>14</v>
      </c>
      <c r="AZ1348" s="2"/>
      <c r="BA1348" s="3"/>
      <c r="BB1348" s="3"/>
      <c r="BC1348" s="3"/>
      <c r="BD1348" s="3"/>
    </row>
    <row r="1349" spans="1:56" x14ac:dyDescent="0.25">
      <c r="A1349" s="62" t="s">
        <v>1048</v>
      </c>
      <c r="B1349" s="63"/>
      <c r="C1349" s="63"/>
      <c r="D1349" s="64"/>
      <c r="E1349" s="66"/>
      <c r="F1349" s="109" t="s">
        <v>10212</v>
      </c>
      <c r="G1349" s="63"/>
      <c r="H1349" s="67"/>
      <c r="I1349" s="68"/>
      <c r="J1349" s="68"/>
      <c r="K1349" s="67" t="s">
        <v>13626</v>
      </c>
      <c r="L1349" s="71"/>
      <c r="M1349" s="72">
        <v>4985.076171875</v>
      </c>
      <c r="N1349" s="72">
        <v>5472.1474609375</v>
      </c>
      <c r="O1349" s="73"/>
      <c r="P1349" s="74"/>
      <c r="Q1349" s="74"/>
      <c r="R1349" s="98"/>
      <c r="S1349" s="48">
        <v>0</v>
      </c>
      <c r="T1349" s="48">
        <v>1</v>
      </c>
      <c r="U1349" s="98"/>
      <c r="V1349" s="50"/>
      <c r="W1349" s="50"/>
      <c r="X1349" s="50"/>
      <c r="Y1349" s="50"/>
      <c r="Z1349" s="49"/>
      <c r="AA1349" s="69">
        <v>1349</v>
      </c>
      <c r="AB13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49" s="70"/>
      <c r="AD1349" s="86">
        <v>256</v>
      </c>
      <c r="AE1349" s="86">
        <v>211</v>
      </c>
      <c r="AF1349" s="86">
        <v>22914</v>
      </c>
      <c r="AG1349" s="86">
        <v>43229</v>
      </c>
      <c r="AH1349" s="86"/>
      <c r="AI1349" s="86"/>
      <c r="AJ1349" s="86" t="s">
        <v>8204</v>
      </c>
      <c r="AK1349" s="86"/>
      <c r="AL1349" s="86"/>
      <c r="AM1349" s="89">
        <v>42821.853518518517</v>
      </c>
      <c r="AN1349" s="86" t="s">
        <v>10559</v>
      </c>
      <c r="AO1349" s="93" t="s">
        <v>11906</v>
      </c>
      <c r="AP1349" s="86" t="s">
        <v>66</v>
      </c>
      <c r="AQ1349" s="48">
        <v>0</v>
      </c>
      <c r="AR1349" s="49">
        <v>0</v>
      </c>
      <c r="AS1349" s="48">
        <v>0</v>
      </c>
      <c r="AT1349" s="49">
        <v>0</v>
      </c>
      <c r="AU1349" s="48">
        <v>0</v>
      </c>
      <c r="AV1349" s="49">
        <v>0</v>
      </c>
      <c r="AW1349" s="48">
        <v>21</v>
      </c>
      <c r="AX1349" s="49">
        <v>100</v>
      </c>
      <c r="AY1349" s="48">
        <v>21</v>
      </c>
      <c r="AZ1349" s="2"/>
      <c r="BA1349" s="3"/>
      <c r="BB1349" s="3"/>
      <c r="BC1349" s="3"/>
      <c r="BD1349" s="3"/>
    </row>
    <row r="1350" spans="1:56" x14ac:dyDescent="0.25">
      <c r="A1350" s="62" t="s">
        <v>1049</v>
      </c>
      <c r="B1350" s="63"/>
      <c r="C1350" s="63"/>
      <c r="D1350" s="64"/>
      <c r="E1350" s="66"/>
      <c r="F1350" s="109" t="s">
        <v>10213</v>
      </c>
      <c r="G1350" s="63"/>
      <c r="H1350" s="67"/>
      <c r="I1350" s="68"/>
      <c r="J1350" s="68"/>
      <c r="K1350" s="67" t="s">
        <v>13627</v>
      </c>
      <c r="L1350" s="71"/>
      <c r="M1350" s="72">
        <v>5748.72705078125</v>
      </c>
      <c r="N1350" s="72">
        <v>2602.157958984375</v>
      </c>
      <c r="O1350" s="73"/>
      <c r="P1350" s="74"/>
      <c r="Q1350" s="74"/>
      <c r="R1350" s="98"/>
      <c r="S1350" s="48">
        <v>0</v>
      </c>
      <c r="T1350" s="48">
        <v>1</v>
      </c>
      <c r="U1350" s="98"/>
      <c r="V1350" s="50"/>
      <c r="W1350" s="50"/>
      <c r="X1350" s="50"/>
      <c r="Y1350" s="50"/>
      <c r="Z1350" s="49"/>
      <c r="AA1350" s="69">
        <v>1350</v>
      </c>
      <c r="AB13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50" s="70"/>
      <c r="AD1350" s="86">
        <v>101</v>
      </c>
      <c r="AE1350" s="86">
        <v>94</v>
      </c>
      <c r="AF1350" s="86">
        <v>4322</v>
      </c>
      <c r="AG1350" s="86">
        <v>12136</v>
      </c>
      <c r="AH1350" s="86"/>
      <c r="AI1350" s="86" t="s">
        <v>7928</v>
      </c>
      <c r="AJ1350" s="86" t="s">
        <v>8229</v>
      </c>
      <c r="AK1350" s="86"/>
      <c r="AL1350" s="86"/>
      <c r="AM1350" s="89">
        <v>43950.293043981481</v>
      </c>
      <c r="AN1350" s="86" t="s">
        <v>10559</v>
      </c>
      <c r="AO1350" s="93" t="s">
        <v>11907</v>
      </c>
      <c r="AP1350" s="86" t="s">
        <v>66</v>
      </c>
      <c r="AQ1350" s="48">
        <v>0</v>
      </c>
      <c r="AR1350" s="49">
        <v>0</v>
      </c>
      <c r="AS1350" s="48">
        <v>0</v>
      </c>
      <c r="AT1350" s="49">
        <v>0</v>
      </c>
      <c r="AU1350" s="48">
        <v>0</v>
      </c>
      <c r="AV1350" s="49">
        <v>0</v>
      </c>
      <c r="AW1350" s="48">
        <v>14</v>
      </c>
      <c r="AX1350" s="49">
        <v>100</v>
      </c>
      <c r="AY1350" s="48">
        <v>14</v>
      </c>
      <c r="AZ1350" s="2"/>
      <c r="BA1350" s="3"/>
      <c r="BB1350" s="3"/>
      <c r="BC1350" s="3"/>
      <c r="BD1350" s="3"/>
    </row>
    <row r="1351" spans="1:56" x14ac:dyDescent="0.25">
      <c r="A1351" s="62" t="s">
        <v>1050</v>
      </c>
      <c r="B1351" s="63"/>
      <c r="C1351" s="63"/>
      <c r="D1351" s="64"/>
      <c r="E1351" s="66"/>
      <c r="F1351" s="109" t="s">
        <v>10214</v>
      </c>
      <c r="G1351" s="63"/>
      <c r="H1351" s="67"/>
      <c r="I1351" s="68"/>
      <c r="J1351" s="68"/>
      <c r="K1351" s="67" t="s">
        <v>13628</v>
      </c>
      <c r="L1351" s="71"/>
      <c r="M1351" s="72">
        <v>5514.3447265625</v>
      </c>
      <c r="N1351" s="72">
        <v>5034.044921875</v>
      </c>
      <c r="O1351" s="73"/>
      <c r="P1351" s="74"/>
      <c r="Q1351" s="74"/>
      <c r="R1351" s="98"/>
      <c r="S1351" s="48">
        <v>0</v>
      </c>
      <c r="T1351" s="48">
        <v>2</v>
      </c>
      <c r="U1351" s="98"/>
      <c r="V1351" s="50"/>
      <c r="W1351" s="50"/>
      <c r="X1351" s="50"/>
      <c r="Y1351" s="50"/>
      <c r="Z1351" s="49"/>
      <c r="AA1351" s="69">
        <v>1351</v>
      </c>
      <c r="AB13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51" s="70"/>
      <c r="AD1351" s="86">
        <v>43</v>
      </c>
      <c r="AE1351" s="86">
        <v>33</v>
      </c>
      <c r="AF1351" s="86">
        <v>3751</v>
      </c>
      <c r="AG1351" s="86">
        <v>705</v>
      </c>
      <c r="AH1351" s="86"/>
      <c r="AI1351" s="86" t="s">
        <v>7352</v>
      </c>
      <c r="AJ1351" s="86" t="s">
        <v>8357</v>
      </c>
      <c r="AK1351" s="86"/>
      <c r="AL1351" s="86"/>
      <c r="AM1351" s="89">
        <v>43988.484756944446</v>
      </c>
      <c r="AN1351" s="86" t="s">
        <v>10559</v>
      </c>
      <c r="AO1351" s="93" t="s">
        <v>11908</v>
      </c>
      <c r="AP1351" s="86" t="s">
        <v>66</v>
      </c>
      <c r="AQ1351" s="48">
        <v>0</v>
      </c>
      <c r="AR1351" s="49">
        <v>0</v>
      </c>
      <c r="AS1351" s="48">
        <v>0</v>
      </c>
      <c r="AT1351" s="49">
        <v>0</v>
      </c>
      <c r="AU1351" s="48">
        <v>0</v>
      </c>
      <c r="AV1351" s="49">
        <v>0</v>
      </c>
      <c r="AW1351" s="48">
        <v>35</v>
      </c>
      <c r="AX1351" s="49">
        <v>100</v>
      </c>
      <c r="AY1351" s="48">
        <v>35</v>
      </c>
      <c r="AZ1351" s="2"/>
      <c r="BA1351" s="3"/>
      <c r="BB1351" s="3"/>
      <c r="BC1351" s="3"/>
      <c r="BD1351" s="3"/>
    </row>
    <row r="1352" spans="1:56" x14ac:dyDescent="0.25">
      <c r="A1352" s="62" t="s">
        <v>1818</v>
      </c>
      <c r="B1352" s="63"/>
      <c r="C1352" s="63"/>
      <c r="D1352" s="64"/>
      <c r="E1352" s="66"/>
      <c r="F1352" s="109" t="s">
        <v>10215</v>
      </c>
      <c r="G1352" s="63"/>
      <c r="H1352" s="67"/>
      <c r="I1352" s="68"/>
      <c r="J1352" s="68"/>
      <c r="K1352" s="67" t="s">
        <v>13629</v>
      </c>
      <c r="L1352" s="71"/>
      <c r="M1352" s="72">
        <v>5458.87548828125</v>
      </c>
      <c r="N1352" s="72">
        <v>5068.91650390625</v>
      </c>
      <c r="O1352" s="73"/>
      <c r="P1352" s="74"/>
      <c r="Q1352" s="74"/>
      <c r="R1352" s="98"/>
      <c r="S1352" s="48">
        <v>1</v>
      </c>
      <c r="T1352" s="48">
        <v>0</v>
      </c>
      <c r="U1352" s="98"/>
      <c r="V1352" s="50"/>
      <c r="W1352" s="50"/>
      <c r="X1352" s="50"/>
      <c r="Y1352" s="50"/>
      <c r="Z1352" s="49"/>
      <c r="AA1352" s="69">
        <v>1352</v>
      </c>
      <c r="AB13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52" s="70"/>
      <c r="AD1352" s="86">
        <v>8</v>
      </c>
      <c r="AE1352" s="86">
        <v>3</v>
      </c>
      <c r="AF1352" s="86">
        <v>204</v>
      </c>
      <c r="AG1352" s="86">
        <v>51</v>
      </c>
      <c r="AH1352" s="86"/>
      <c r="AI1352" s="86" t="s">
        <v>7929</v>
      </c>
      <c r="AJ1352" s="86"/>
      <c r="AK1352" s="86"/>
      <c r="AL1352" s="86"/>
      <c r="AM1352" s="89">
        <v>44077.688761574071</v>
      </c>
      <c r="AN1352" s="86" t="s">
        <v>10559</v>
      </c>
      <c r="AO1352" s="93" t="s">
        <v>11909</v>
      </c>
      <c r="AP1352" s="86" t="s">
        <v>65</v>
      </c>
      <c r="AQ1352" s="48"/>
      <c r="AR1352" s="49"/>
      <c r="AS1352" s="48"/>
      <c r="AT1352" s="49"/>
      <c r="AU1352" s="48"/>
      <c r="AV1352" s="49"/>
      <c r="AW1352" s="48"/>
      <c r="AX1352" s="49"/>
      <c r="AY1352" s="48"/>
      <c r="AZ1352" s="2"/>
      <c r="BA1352" s="3"/>
      <c r="BB1352" s="3"/>
      <c r="BC1352" s="3"/>
      <c r="BD1352" s="3"/>
    </row>
    <row r="1353" spans="1:56" x14ac:dyDescent="0.25">
      <c r="A1353" s="62" t="s">
        <v>1819</v>
      </c>
      <c r="B1353" s="63"/>
      <c r="C1353" s="63"/>
      <c r="D1353" s="64"/>
      <c r="E1353" s="66"/>
      <c r="F1353" s="109" t="s">
        <v>10216</v>
      </c>
      <c r="G1353" s="63"/>
      <c r="H1353" s="67"/>
      <c r="I1353" s="68"/>
      <c r="J1353" s="68"/>
      <c r="K1353" s="67" t="s">
        <v>13630</v>
      </c>
      <c r="L1353" s="71"/>
      <c r="M1353" s="72">
        <v>5462.59765625</v>
      </c>
      <c r="N1353" s="72">
        <v>4997.99951171875</v>
      </c>
      <c r="O1353" s="73"/>
      <c r="P1353" s="74"/>
      <c r="Q1353" s="74"/>
      <c r="R1353" s="98"/>
      <c r="S1353" s="48">
        <v>1</v>
      </c>
      <c r="T1353" s="48">
        <v>0</v>
      </c>
      <c r="U1353" s="98"/>
      <c r="V1353" s="50"/>
      <c r="W1353" s="50"/>
      <c r="X1353" s="50"/>
      <c r="Y1353" s="50"/>
      <c r="Z1353" s="49"/>
      <c r="AA1353" s="69">
        <v>1353</v>
      </c>
      <c r="AB13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53" s="70"/>
      <c r="AD1353" s="86">
        <v>1518</v>
      </c>
      <c r="AE1353" s="86">
        <v>135</v>
      </c>
      <c r="AF1353" s="86">
        <v>2428</v>
      </c>
      <c r="AG1353" s="86">
        <v>5093</v>
      </c>
      <c r="AH1353" s="86"/>
      <c r="AI1353" s="86" t="s">
        <v>7930</v>
      </c>
      <c r="AJ1353" s="86" t="s">
        <v>8205</v>
      </c>
      <c r="AK1353" s="86"/>
      <c r="AL1353" s="86"/>
      <c r="AM1353" s="89">
        <v>43511.393043981479</v>
      </c>
      <c r="AN1353" s="86" t="s">
        <v>10559</v>
      </c>
      <c r="AO1353" s="93" t="s">
        <v>11910</v>
      </c>
      <c r="AP1353" s="86" t="s">
        <v>65</v>
      </c>
      <c r="AQ1353" s="48"/>
      <c r="AR1353" s="49"/>
      <c r="AS1353" s="48"/>
      <c r="AT1353" s="49"/>
      <c r="AU1353" s="48"/>
      <c r="AV1353" s="49"/>
      <c r="AW1353" s="48"/>
      <c r="AX1353" s="49"/>
      <c r="AY1353" s="48"/>
      <c r="AZ1353" s="2"/>
      <c r="BA1353" s="3"/>
      <c r="BB1353" s="3"/>
      <c r="BC1353" s="3"/>
      <c r="BD1353" s="3"/>
    </row>
    <row r="1354" spans="1:56" x14ac:dyDescent="0.25">
      <c r="A1354" s="62" t="s">
        <v>1051</v>
      </c>
      <c r="B1354" s="63"/>
      <c r="C1354" s="63"/>
      <c r="D1354" s="64"/>
      <c r="E1354" s="66"/>
      <c r="F1354" s="109" t="s">
        <v>10217</v>
      </c>
      <c r="G1354" s="63"/>
      <c r="H1354" s="67"/>
      <c r="I1354" s="68"/>
      <c r="J1354" s="68"/>
      <c r="K1354" s="67" t="s">
        <v>13631</v>
      </c>
      <c r="L1354" s="71"/>
      <c r="M1354" s="72">
        <v>5598.37646484375</v>
      </c>
      <c r="N1354" s="72">
        <v>4974.92578125</v>
      </c>
      <c r="O1354" s="73"/>
      <c r="P1354" s="74"/>
      <c r="Q1354" s="74"/>
      <c r="R1354" s="98"/>
      <c r="S1354" s="48">
        <v>0</v>
      </c>
      <c r="T1354" s="48">
        <v>1</v>
      </c>
      <c r="U1354" s="98"/>
      <c r="V1354" s="50"/>
      <c r="W1354" s="50"/>
      <c r="X1354" s="50"/>
      <c r="Y1354" s="50"/>
      <c r="Z1354" s="49"/>
      <c r="AA1354" s="69">
        <v>1354</v>
      </c>
      <c r="AB13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54" s="70"/>
      <c r="AD1354" s="86">
        <v>643</v>
      </c>
      <c r="AE1354" s="86">
        <v>196</v>
      </c>
      <c r="AF1354" s="86">
        <v>3200</v>
      </c>
      <c r="AG1354" s="86">
        <v>3171</v>
      </c>
      <c r="AH1354" s="86"/>
      <c r="AI1354" s="86" t="s">
        <v>7931</v>
      </c>
      <c r="AJ1354" s="86" t="s">
        <v>8603</v>
      </c>
      <c r="AK1354" s="93" t="s">
        <v>8739</v>
      </c>
      <c r="AL1354" s="86"/>
      <c r="AM1354" s="89">
        <v>44009.28696759259</v>
      </c>
      <c r="AN1354" s="86" t="s">
        <v>10559</v>
      </c>
      <c r="AO1354" s="93" t="s">
        <v>11911</v>
      </c>
      <c r="AP1354" s="86" t="s">
        <v>66</v>
      </c>
      <c r="AQ1354" s="48">
        <v>0</v>
      </c>
      <c r="AR1354" s="49">
        <v>0</v>
      </c>
      <c r="AS1354" s="48">
        <v>0</v>
      </c>
      <c r="AT1354" s="49">
        <v>0</v>
      </c>
      <c r="AU1354" s="48">
        <v>0</v>
      </c>
      <c r="AV1354" s="49">
        <v>0</v>
      </c>
      <c r="AW1354" s="48">
        <v>48</v>
      </c>
      <c r="AX1354" s="49">
        <v>100</v>
      </c>
      <c r="AY1354" s="48">
        <v>48</v>
      </c>
      <c r="AZ1354" s="2"/>
      <c r="BA1354" s="3"/>
      <c r="BB1354" s="3"/>
      <c r="BC1354" s="3"/>
      <c r="BD1354" s="3"/>
    </row>
    <row r="1355" spans="1:56" x14ac:dyDescent="0.25">
      <c r="A1355" s="62" t="s">
        <v>1820</v>
      </c>
      <c r="B1355" s="63"/>
      <c r="C1355" s="63"/>
      <c r="D1355" s="64"/>
      <c r="E1355" s="66"/>
      <c r="F1355" s="109" t="s">
        <v>10218</v>
      </c>
      <c r="G1355" s="63"/>
      <c r="H1355" s="67"/>
      <c r="I1355" s="68"/>
      <c r="J1355" s="68"/>
      <c r="K1355" s="67" t="s">
        <v>13632</v>
      </c>
      <c r="L1355" s="71"/>
      <c r="M1355" s="72">
        <v>5610.73583984375</v>
      </c>
      <c r="N1355" s="72">
        <v>4915.56787109375</v>
      </c>
      <c r="O1355" s="73"/>
      <c r="P1355" s="74"/>
      <c r="Q1355" s="74"/>
      <c r="R1355" s="98"/>
      <c r="S1355" s="48">
        <v>1</v>
      </c>
      <c r="T1355" s="48">
        <v>0</v>
      </c>
      <c r="U1355" s="98"/>
      <c r="V1355" s="50"/>
      <c r="W1355" s="50"/>
      <c r="X1355" s="50"/>
      <c r="Y1355" s="50"/>
      <c r="Z1355" s="49"/>
      <c r="AA1355" s="69">
        <v>1355</v>
      </c>
      <c r="AB13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55" s="70"/>
      <c r="AD1355" s="86">
        <v>280</v>
      </c>
      <c r="AE1355" s="86">
        <v>2511</v>
      </c>
      <c r="AF1355" s="86">
        <v>41875</v>
      </c>
      <c r="AG1355" s="86">
        <v>61180</v>
      </c>
      <c r="AH1355" s="86"/>
      <c r="AI1355" s="86" t="s">
        <v>7932</v>
      </c>
      <c r="AJ1355" s="86" t="s">
        <v>8604</v>
      </c>
      <c r="AK1355" s="93" t="s">
        <v>8739</v>
      </c>
      <c r="AL1355" s="86"/>
      <c r="AM1355" s="89">
        <v>43946.12909722222</v>
      </c>
      <c r="AN1355" s="86" t="s">
        <v>10559</v>
      </c>
      <c r="AO1355" s="93" t="s">
        <v>11912</v>
      </c>
      <c r="AP1355" s="86" t="s">
        <v>65</v>
      </c>
      <c r="AQ1355" s="48"/>
      <c r="AR1355" s="49"/>
      <c r="AS1355" s="48"/>
      <c r="AT1355" s="49"/>
      <c r="AU1355" s="48"/>
      <c r="AV1355" s="49"/>
      <c r="AW1355" s="48"/>
      <c r="AX1355" s="49"/>
      <c r="AY1355" s="48"/>
      <c r="AZ1355" s="2"/>
      <c r="BA1355" s="3"/>
      <c r="BB1355" s="3"/>
      <c r="BC1355" s="3"/>
      <c r="BD1355" s="3"/>
    </row>
    <row r="1356" spans="1:56" x14ac:dyDescent="0.25">
      <c r="A1356" s="62" t="s">
        <v>1052</v>
      </c>
      <c r="B1356" s="63"/>
      <c r="C1356" s="63"/>
      <c r="D1356" s="64"/>
      <c r="E1356" s="66"/>
      <c r="F1356" s="109" t="s">
        <v>10219</v>
      </c>
      <c r="G1356" s="63"/>
      <c r="H1356" s="67"/>
      <c r="I1356" s="68"/>
      <c r="J1356" s="68"/>
      <c r="K1356" s="67" t="s">
        <v>13633</v>
      </c>
      <c r="L1356" s="71"/>
      <c r="M1356" s="72">
        <v>5966.55859375</v>
      </c>
      <c r="N1356" s="72">
        <v>4968.8076171875</v>
      </c>
      <c r="O1356" s="73"/>
      <c r="P1356" s="74"/>
      <c r="Q1356" s="74"/>
      <c r="R1356" s="98"/>
      <c r="S1356" s="48">
        <v>0</v>
      </c>
      <c r="T1356" s="48">
        <v>2</v>
      </c>
      <c r="U1356" s="98"/>
      <c r="V1356" s="50"/>
      <c r="W1356" s="50"/>
      <c r="X1356" s="50"/>
      <c r="Y1356" s="50"/>
      <c r="Z1356" s="49"/>
      <c r="AA1356" s="69">
        <v>1356</v>
      </c>
      <c r="AB13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56" s="70"/>
      <c r="AD1356" s="86">
        <v>98</v>
      </c>
      <c r="AE1356" s="86">
        <v>13</v>
      </c>
      <c r="AF1356" s="86">
        <v>16</v>
      </c>
      <c r="AG1356" s="86">
        <v>60</v>
      </c>
      <c r="AH1356" s="86"/>
      <c r="AI1356" s="86" t="s">
        <v>7933</v>
      </c>
      <c r="AJ1356" s="86"/>
      <c r="AK1356" s="86"/>
      <c r="AL1356" s="86"/>
      <c r="AM1356" s="89">
        <v>43508.214085648149</v>
      </c>
      <c r="AN1356" s="86" t="s">
        <v>10559</v>
      </c>
      <c r="AO1356" s="93" t="s">
        <v>11913</v>
      </c>
      <c r="AP1356" s="86" t="s">
        <v>66</v>
      </c>
      <c r="AQ1356" s="48">
        <v>0</v>
      </c>
      <c r="AR1356" s="49">
        <v>0</v>
      </c>
      <c r="AS1356" s="48">
        <v>0</v>
      </c>
      <c r="AT1356" s="49">
        <v>0</v>
      </c>
      <c r="AU1356" s="48">
        <v>0</v>
      </c>
      <c r="AV1356" s="49">
        <v>0</v>
      </c>
      <c r="AW1356" s="48">
        <v>27</v>
      </c>
      <c r="AX1356" s="49">
        <v>100</v>
      </c>
      <c r="AY1356" s="48">
        <v>27</v>
      </c>
      <c r="AZ1356" s="2"/>
      <c r="BA1356" s="3"/>
      <c r="BB1356" s="3"/>
      <c r="BC1356" s="3"/>
      <c r="BD1356" s="3"/>
    </row>
    <row r="1357" spans="1:56" x14ac:dyDescent="0.25">
      <c r="A1357" s="62" t="s">
        <v>1053</v>
      </c>
      <c r="B1357" s="63"/>
      <c r="C1357" s="63"/>
      <c r="D1357" s="64"/>
      <c r="E1357" s="66"/>
      <c r="F1357" s="109" t="s">
        <v>10220</v>
      </c>
      <c r="G1357" s="63"/>
      <c r="H1357" s="67"/>
      <c r="I1357" s="68"/>
      <c r="J1357" s="68"/>
      <c r="K1357" s="67" t="s">
        <v>13634</v>
      </c>
      <c r="L1357" s="71"/>
      <c r="M1357" s="72">
        <v>5741.955078125</v>
      </c>
      <c r="N1357" s="72">
        <v>5618.609375</v>
      </c>
      <c r="O1357" s="73"/>
      <c r="P1357" s="74"/>
      <c r="Q1357" s="74"/>
      <c r="R1357" s="98"/>
      <c r="S1357" s="48">
        <v>0</v>
      </c>
      <c r="T1357" s="48">
        <v>1</v>
      </c>
      <c r="U1357" s="98"/>
      <c r="V1357" s="50"/>
      <c r="W1357" s="50"/>
      <c r="X1357" s="50"/>
      <c r="Y1357" s="50"/>
      <c r="Z1357" s="49"/>
      <c r="AA1357" s="69">
        <v>1357</v>
      </c>
      <c r="AB13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57" s="70"/>
      <c r="AD1357" s="86">
        <v>367</v>
      </c>
      <c r="AE1357" s="86">
        <v>91</v>
      </c>
      <c r="AF1357" s="86">
        <v>349</v>
      </c>
      <c r="AG1357" s="86">
        <v>3017</v>
      </c>
      <c r="AH1357" s="86"/>
      <c r="AI1357" s="86" t="s">
        <v>7934</v>
      </c>
      <c r="AJ1357" s="86" t="s">
        <v>8605</v>
      </c>
      <c r="AK1357" s="86"/>
      <c r="AL1357" s="86"/>
      <c r="AM1357" s="89">
        <v>41431.354502314818</v>
      </c>
      <c r="AN1357" s="86" t="s">
        <v>10559</v>
      </c>
      <c r="AO1357" s="93" t="s">
        <v>11914</v>
      </c>
      <c r="AP1357" s="86" t="s">
        <v>66</v>
      </c>
      <c r="AQ1357" s="48">
        <v>0</v>
      </c>
      <c r="AR1357" s="49">
        <v>0</v>
      </c>
      <c r="AS1357" s="48">
        <v>0</v>
      </c>
      <c r="AT1357" s="49">
        <v>0</v>
      </c>
      <c r="AU1357" s="48">
        <v>0</v>
      </c>
      <c r="AV1357" s="49">
        <v>0</v>
      </c>
      <c r="AW1357" s="48">
        <v>29</v>
      </c>
      <c r="AX1357" s="49">
        <v>100</v>
      </c>
      <c r="AY1357" s="48">
        <v>29</v>
      </c>
      <c r="AZ1357" s="2"/>
      <c r="BA1357" s="3"/>
      <c r="BB1357" s="3"/>
      <c r="BC1357" s="3"/>
      <c r="BD1357" s="3"/>
    </row>
    <row r="1358" spans="1:56" x14ac:dyDescent="0.25">
      <c r="A1358" s="62" t="s">
        <v>1054</v>
      </c>
      <c r="B1358" s="63"/>
      <c r="C1358" s="63"/>
      <c r="D1358" s="64"/>
      <c r="E1358" s="66"/>
      <c r="F1358" s="109" t="s">
        <v>8949</v>
      </c>
      <c r="G1358" s="63"/>
      <c r="H1358" s="67"/>
      <c r="I1358" s="68"/>
      <c r="J1358" s="68"/>
      <c r="K1358" s="67" t="s">
        <v>13635</v>
      </c>
      <c r="L1358" s="71"/>
      <c r="M1358" s="72">
        <v>5519.31982421875</v>
      </c>
      <c r="N1358" s="72">
        <v>5067.8857421875</v>
      </c>
      <c r="O1358" s="73"/>
      <c r="P1358" s="74"/>
      <c r="Q1358" s="74"/>
      <c r="R1358" s="98"/>
      <c r="S1358" s="48">
        <v>0</v>
      </c>
      <c r="T1358" s="48">
        <v>1</v>
      </c>
      <c r="U1358" s="98"/>
      <c r="V1358" s="50"/>
      <c r="W1358" s="50"/>
      <c r="X1358" s="50"/>
      <c r="Y1358" s="50"/>
      <c r="Z1358" s="49"/>
      <c r="AA1358" s="69">
        <v>1358</v>
      </c>
      <c r="AB13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58" s="70"/>
      <c r="AD1358" s="86">
        <v>83</v>
      </c>
      <c r="AE1358" s="86">
        <v>12</v>
      </c>
      <c r="AF1358" s="86">
        <v>379</v>
      </c>
      <c r="AG1358" s="86">
        <v>844</v>
      </c>
      <c r="AH1358" s="86"/>
      <c r="AI1358" s="86"/>
      <c r="AJ1358" s="86"/>
      <c r="AK1358" s="86"/>
      <c r="AL1358" s="86"/>
      <c r="AM1358" s="89">
        <v>43990.159756944442</v>
      </c>
      <c r="AN1358" s="86" t="s">
        <v>10559</v>
      </c>
      <c r="AO1358" s="93" t="s">
        <v>11915</v>
      </c>
      <c r="AP1358" s="86" t="s">
        <v>66</v>
      </c>
      <c r="AQ1358" s="48">
        <v>0</v>
      </c>
      <c r="AR1358" s="49">
        <v>0</v>
      </c>
      <c r="AS1358" s="48">
        <v>0</v>
      </c>
      <c r="AT1358" s="49">
        <v>0</v>
      </c>
      <c r="AU1358" s="48">
        <v>0</v>
      </c>
      <c r="AV1358" s="49">
        <v>0</v>
      </c>
      <c r="AW1358" s="48">
        <v>14</v>
      </c>
      <c r="AX1358" s="49">
        <v>100</v>
      </c>
      <c r="AY1358" s="48">
        <v>14</v>
      </c>
      <c r="AZ1358" s="2"/>
      <c r="BA1358" s="3"/>
      <c r="BB1358" s="3"/>
      <c r="BC1358" s="3"/>
      <c r="BD1358" s="3"/>
    </row>
    <row r="1359" spans="1:56" x14ac:dyDescent="0.25">
      <c r="A1359" s="62" t="s">
        <v>1821</v>
      </c>
      <c r="B1359" s="63"/>
      <c r="C1359" s="63"/>
      <c r="D1359" s="64"/>
      <c r="E1359" s="66"/>
      <c r="F1359" s="109" t="s">
        <v>10221</v>
      </c>
      <c r="G1359" s="63"/>
      <c r="H1359" s="67"/>
      <c r="I1359" s="68"/>
      <c r="J1359" s="68"/>
      <c r="K1359" s="67" t="s">
        <v>13636</v>
      </c>
      <c r="L1359" s="71"/>
      <c r="M1359" s="72">
        <v>5513.16943359375</v>
      </c>
      <c r="N1359" s="72">
        <v>5062.50390625</v>
      </c>
      <c r="O1359" s="73"/>
      <c r="P1359" s="74"/>
      <c r="Q1359" s="74"/>
      <c r="R1359" s="98"/>
      <c r="S1359" s="48">
        <v>1</v>
      </c>
      <c r="T1359" s="48">
        <v>0</v>
      </c>
      <c r="U1359" s="98"/>
      <c r="V1359" s="50"/>
      <c r="W1359" s="50"/>
      <c r="X1359" s="50"/>
      <c r="Y1359" s="50"/>
      <c r="Z1359" s="49"/>
      <c r="AA1359" s="69">
        <v>1359</v>
      </c>
      <c r="AB13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59" s="70"/>
      <c r="AD1359" s="86">
        <v>27</v>
      </c>
      <c r="AE1359" s="86">
        <v>12</v>
      </c>
      <c r="AF1359" s="86">
        <v>127</v>
      </c>
      <c r="AG1359" s="86">
        <v>40</v>
      </c>
      <c r="AH1359" s="86"/>
      <c r="AI1359" s="86" t="s">
        <v>7935</v>
      </c>
      <c r="AJ1359" s="86"/>
      <c r="AK1359" s="86"/>
      <c r="AL1359" s="86"/>
      <c r="AM1359" s="89">
        <v>44074.409895833334</v>
      </c>
      <c r="AN1359" s="86" t="s">
        <v>10559</v>
      </c>
      <c r="AO1359" s="93" t="s">
        <v>11916</v>
      </c>
      <c r="AP1359" s="86" t="s">
        <v>65</v>
      </c>
      <c r="AQ1359" s="48"/>
      <c r="AR1359" s="49"/>
      <c r="AS1359" s="48"/>
      <c r="AT1359" s="49"/>
      <c r="AU1359" s="48"/>
      <c r="AV1359" s="49"/>
      <c r="AW1359" s="48"/>
      <c r="AX1359" s="49"/>
      <c r="AY1359" s="48"/>
      <c r="AZ1359" s="2"/>
      <c r="BA1359" s="3"/>
      <c r="BB1359" s="3"/>
      <c r="BC1359" s="3"/>
      <c r="BD1359" s="3"/>
    </row>
    <row r="1360" spans="1:56" x14ac:dyDescent="0.25">
      <c r="A1360" s="62" t="s">
        <v>1055</v>
      </c>
      <c r="B1360" s="63"/>
      <c r="C1360" s="63"/>
      <c r="D1360" s="64"/>
      <c r="E1360" s="66"/>
      <c r="F1360" s="109" t="s">
        <v>10222</v>
      </c>
      <c r="G1360" s="63"/>
      <c r="H1360" s="67"/>
      <c r="I1360" s="68"/>
      <c r="J1360" s="68"/>
      <c r="K1360" s="67" t="s">
        <v>13637</v>
      </c>
      <c r="L1360" s="71"/>
      <c r="M1360" s="72">
        <v>7039.68505859375</v>
      </c>
      <c r="N1360" s="72">
        <v>3911.4326171875</v>
      </c>
      <c r="O1360" s="73"/>
      <c r="P1360" s="74"/>
      <c r="Q1360" s="74"/>
      <c r="R1360" s="98"/>
      <c r="S1360" s="48">
        <v>0</v>
      </c>
      <c r="T1360" s="48">
        <v>1</v>
      </c>
      <c r="U1360" s="98"/>
      <c r="V1360" s="50"/>
      <c r="W1360" s="50"/>
      <c r="X1360" s="50"/>
      <c r="Y1360" s="50"/>
      <c r="Z1360" s="49"/>
      <c r="AA1360" s="69">
        <v>1360</v>
      </c>
      <c r="AB13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60" s="70"/>
      <c r="AD1360" s="86">
        <v>105</v>
      </c>
      <c r="AE1360" s="86">
        <v>37</v>
      </c>
      <c r="AF1360" s="86">
        <v>799</v>
      </c>
      <c r="AG1360" s="86">
        <v>1616</v>
      </c>
      <c r="AH1360" s="86"/>
      <c r="AI1360" s="86" t="s">
        <v>7936</v>
      </c>
      <c r="AJ1360" s="86"/>
      <c r="AK1360" s="86"/>
      <c r="AL1360" s="86"/>
      <c r="AM1360" s="89">
        <v>43913.297175925924</v>
      </c>
      <c r="AN1360" s="86" t="s">
        <v>10559</v>
      </c>
      <c r="AO1360" s="93" t="s">
        <v>11917</v>
      </c>
      <c r="AP1360" s="86" t="s">
        <v>66</v>
      </c>
      <c r="AQ1360" s="48">
        <v>0</v>
      </c>
      <c r="AR1360" s="49">
        <v>0</v>
      </c>
      <c r="AS1360" s="48">
        <v>1</v>
      </c>
      <c r="AT1360" s="49">
        <v>4.166666666666667</v>
      </c>
      <c r="AU1360" s="48">
        <v>0</v>
      </c>
      <c r="AV1360" s="49">
        <v>0</v>
      </c>
      <c r="AW1360" s="48">
        <v>23</v>
      </c>
      <c r="AX1360" s="49">
        <v>95.833333333333329</v>
      </c>
      <c r="AY1360" s="48">
        <v>24</v>
      </c>
      <c r="AZ1360" s="2"/>
      <c r="BA1360" s="3"/>
      <c r="BB1360" s="3"/>
      <c r="BC1360" s="3"/>
      <c r="BD1360" s="3"/>
    </row>
    <row r="1361" spans="1:56" x14ac:dyDescent="0.25">
      <c r="A1361" s="62" t="s">
        <v>1056</v>
      </c>
      <c r="B1361" s="63"/>
      <c r="C1361" s="63"/>
      <c r="D1361" s="64"/>
      <c r="E1361" s="66"/>
      <c r="F1361" s="109" t="s">
        <v>10223</v>
      </c>
      <c r="G1361" s="63"/>
      <c r="H1361" s="67"/>
      <c r="I1361" s="68"/>
      <c r="J1361" s="68"/>
      <c r="K1361" s="67" t="s">
        <v>13638</v>
      </c>
      <c r="L1361" s="71"/>
      <c r="M1361" s="72">
        <v>3465.825927734375</v>
      </c>
      <c r="N1361" s="72">
        <v>1683.34814453125</v>
      </c>
      <c r="O1361" s="73"/>
      <c r="P1361" s="74"/>
      <c r="Q1361" s="74"/>
      <c r="R1361" s="98"/>
      <c r="S1361" s="48">
        <v>0</v>
      </c>
      <c r="T1361" s="48">
        <v>1</v>
      </c>
      <c r="U1361" s="98"/>
      <c r="V1361" s="50"/>
      <c r="W1361" s="50"/>
      <c r="X1361" s="50"/>
      <c r="Y1361" s="50"/>
      <c r="Z1361" s="49"/>
      <c r="AA1361" s="69">
        <v>1361</v>
      </c>
      <c r="AB13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61" s="70"/>
      <c r="AD1361" s="86">
        <v>4501</v>
      </c>
      <c r="AE1361" s="86">
        <v>625</v>
      </c>
      <c r="AF1361" s="86">
        <v>78673</v>
      </c>
      <c r="AG1361" s="86">
        <v>63580</v>
      </c>
      <c r="AH1361" s="86"/>
      <c r="AI1361" s="86" t="s">
        <v>7937</v>
      </c>
      <c r="AJ1361" s="86" t="s">
        <v>8606</v>
      </c>
      <c r="AK1361" s="93" t="s">
        <v>8898</v>
      </c>
      <c r="AL1361" s="86"/>
      <c r="AM1361" s="89">
        <v>40898.311956018515</v>
      </c>
      <c r="AN1361" s="86" t="s">
        <v>10559</v>
      </c>
      <c r="AO1361" s="93" t="s">
        <v>11918</v>
      </c>
      <c r="AP1361" s="86" t="s">
        <v>66</v>
      </c>
      <c r="AQ1361" s="48">
        <v>0</v>
      </c>
      <c r="AR1361" s="49">
        <v>0</v>
      </c>
      <c r="AS1361" s="48">
        <v>0</v>
      </c>
      <c r="AT1361" s="49">
        <v>0</v>
      </c>
      <c r="AU1361" s="48">
        <v>0</v>
      </c>
      <c r="AV1361" s="49">
        <v>0</v>
      </c>
      <c r="AW1361" s="48">
        <v>32</v>
      </c>
      <c r="AX1361" s="49">
        <v>100</v>
      </c>
      <c r="AY1361" s="48">
        <v>32</v>
      </c>
      <c r="AZ1361" s="2"/>
      <c r="BA1361" s="3"/>
      <c r="BB1361" s="3"/>
      <c r="BC1361" s="3"/>
      <c r="BD1361" s="3"/>
    </row>
    <row r="1362" spans="1:56" x14ac:dyDescent="0.25">
      <c r="A1362" s="62" t="s">
        <v>1057</v>
      </c>
      <c r="B1362" s="63"/>
      <c r="C1362" s="63"/>
      <c r="D1362" s="64"/>
      <c r="E1362" s="66"/>
      <c r="F1362" s="109" t="s">
        <v>10224</v>
      </c>
      <c r="G1362" s="63"/>
      <c r="H1362" s="67"/>
      <c r="I1362" s="68"/>
      <c r="J1362" s="68"/>
      <c r="K1362" s="67" t="s">
        <v>13639</v>
      </c>
      <c r="L1362" s="71"/>
      <c r="M1362" s="72">
        <v>4161.77001953125</v>
      </c>
      <c r="N1362" s="72">
        <v>6653.2578125</v>
      </c>
      <c r="O1362" s="73"/>
      <c r="P1362" s="74"/>
      <c r="Q1362" s="74"/>
      <c r="R1362" s="98"/>
      <c r="S1362" s="48">
        <v>0</v>
      </c>
      <c r="T1362" s="48">
        <v>1</v>
      </c>
      <c r="U1362" s="98"/>
      <c r="V1362" s="50"/>
      <c r="W1362" s="50"/>
      <c r="X1362" s="50"/>
      <c r="Y1362" s="50"/>
      <c r="Z1362" s="49"/>
      <c r="AA1362" s="69">
        <v>1362</v>
      </c>
      <c r="AB13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62" s="70"/>
      <c r="AD1362" s="86">
        <v>847</v>
      </c>
      <c r="AE1362" s="86">
        <v>186</v>
      </c>
      <c r="AF1362" s="86">
        <v>2141</v>
      </c>
      <c r="AG1362" s="86">
        <v>35573</v>
      </c>
      <c r="AH1362" s="86"/>
      <c r="AI1362" s="86" t="s">
        <v>7938</v>
      </c>
      <c r="AJ1362" s="86"/>
      <c r="AK1362" s="86"/>
      <c r="AL1362" s="86"/>
      <c r="AM1362" s="89">
        <v>43176.370092592595</v>
      </c>
      <c r="AN1362" s="86" t="s">
        <v>10559</v>
      </c>
      <c r="AO1362" s="93" t="s">
        <v>11919</v>
      </c>
      <c r="AP1362" s="86" t="s">
        <v>66</v>
      </c>
      <c r="AQ1362" s="48">
        <v>0</v>
      </c>
      <c r="AR1362" s="49">
        <v>0</v>
      </c>
      <c r="AS1362" s="48">
        <v>0</v>
      </c>
      <c r="AT1362" s="49">
        <v>0</v>
      </c>
      <c r="AU1362" s="48">
        <v>0</v>
      </c>
      <c r="AV1362" s="49">
        <v>0</v>
      </c>
      <c r="AW1362" s="48">
        <v>17</v>
      </c>
      <c r="AX1362" s="49">
        <v>100</v>
      </c>
      <c r="AY1362" s="48">
        <v>17</v>
      </c>
      <c r="AZ1362" s="2"/>
      <c r="BA1362" s="3"/>
      <c r="BB1362" s="3"/>
      <c r="BC1362" s="3"/>
      <c r="BD1362" s="3"/>
    </row>
    <row r="1363" spans="1:56" x14ac:dyDescent="0.25">
      <c r="A1363" s="62" t="s">
        <v>1058</v>
      </c>
      <c r="B1363" s="63"/>
      <c r="C1363" s="63"/>
      <c r="D1363" s="64"/>
      <c r="E1363" s="66"/>
      <c r="F1363" s="109" t="s">
        <v>10225</v>
      </c>
      <c r="G1363" s="63"/>
      <c r="H1363" s="67"/>
      <c r="I1363" s="68"/>
      <c r="J1363" s="68"/>
      <c r="K1363" s="67" t="s">
        <v>13640</v>
      </c>
      <c r="L1363" s="71"/>
      <c r="M1363" s="72">
        <v>5250.29931640625</v>
      </c>
      <c r="N1363" s="72">
        <v>5069.75</v>
      </c>
      <c r="O1363" s="73"/>
      <c r="P1363" s="74"/>
      <c r="Q1363" s="74"/>
      <c r="R1363" s="98"/>
      <c r="S1363" s="48">
        <v>0</v>
      </c>
      <c r="T1363" s="48">
        <v>3</v>
      </c>
      <c r="U1363" s="98"/>
      <c r="V1363" s="50"/>
      <c r="W1363" s="50"/>
      <c r="X1363" s="50"/>
      <c r="Y1363" s="50"/>
      <c r="Z1363" s="49"/>
      <c r="AA1363" s="69">
        <v>1363</v>
      </c>
      <c r="AB13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63" s="70"/>
      <c r="AD1363" s="86">
        <v>156</v>
      </c>
      <c r="AE1363" s="86">
        <v>28</v>
      </c>
      <c r="AF1363" s="86">
        <v>355</v>
      </c>
      <c r="AG1363" s="86">
        <v>305</v>
      </c>
      <c r="AH1363" s="86"/>
      <c r="AI1363" s="86" t="s">
        <v>7939</v>
      </c>
      <c r="AJ1363" s="86" t="s">
        <v>8218</v>
      </c>
      <c r="AK1363" s="86"/>
      <c r="AL1363" s="86"/>
      <c r="AM1363" s="89">
        <v>42383.281157407408</v>
      </c>
      <c r="AN1363" s="86" t="s">
        <v>10559</v>
      </c>
      <c r="AO1363" s="93" t="s">
        <v>11920</v>
      </c>
      <c r="AP1363" s="86" t="s">
        <v>66</v>
      </c>
      <c r="AQ1363" s="48">
        <v>0</v>
      </c>
      <c r="AR1363" s="49">
        <v>0</v>
      </c>
      <c r="AS1363" s="48">
        <v>0</v>
      </c>
      <c r="AT1363" s="49">
        <v>0</v>
      </c>
      <c r="AU1363" s="48">
        <v>0</v>
      </c>
      <c r="AV1363" s="49">
        <v>0</v>
      </c>
      <c r="AW1363" s="48">
        <v>38</v>
      </c>
      <c r="AX1363" s="49">
        <v>100</v>
      </c>
      <c r="AY1363" s="48">
        <v>38</v>
      </c>
      <c r="AZ1363" s="2"/>
      <c r="BA1363" s="3"/>
      <c r="BB1363" s="3"/>
      <c r="BC1363" s="3"/>
      <c r="BD1363" s="3"/>
    </row>
    <row r="1364" spans="1:56" x14ac:dyDescent="0.25">
      <c r="A1364" s="62" t="s">
        <v>1822</v>
      </c>
      <c r="B1364" s="63"/>
      <c r="C1364" s="63"/>
      <c r="D1364" s="64"/>
      <c r="E1364" s="66"/>
      <c r="F1364" s="109" t="s">
        <v>10226</v>
      </c>
      <c r="G1364" s="63"/>
      <c r="H1364" s="67"/>
      <c r="I1364" s="68"/>
      <c r="J1364" s="68"/>
      <c r="K1364" s="67" t="s">
        <v>13641</v>
      </c>
      <c r="L1364" s="71"/>
      <c r="M1364" s="72">
        <v>5012.0234375</v>
      </c>
      <c r="N1364" s="72">
        <v>5075.78125</v>
      </c>
      <c r="O1364" s="73"/>
      <c r="P1364" s="74"/>
      <c r="Q1364" s="74"/>
      <c r="R1364" s="98"/>
      <c r="S1364" s="48">
        <v>2</v>
      </c>
      <c r="T1364" s="48">
        <v>0</v>
      </c>
      <c r="U1364" s="98"/>
      <c r="V1364" s="50"/>
      <c r="W1364" s="50"/>
      <c r="X1364" s="50"/>
      <c r="Y1364" s="50"/>
      <c r="Z1364" s="49"/>
      <c r="AA1364" s="69">
        <v>1364</v>
      </c>
      <c r="AB13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64" s="70"/>
      <c r="AD1364" s="86">
        <v>19</v>
      </c>
      <c r="AE1364" s="86">
        <v>0</v>
      </c>
      <c r="AF1364" s="86">
        <v>2</v>
      </c>
      <c r="AG1364" s="86">
        <v>0</v>
      </c>
      <c r="AH1364" s="86"/>
      <c r="AI1364" s="86"/>
      <c r="AJ1364" s="86" t="s">
        <v>8607</v>
      </c>
      <c r="AK1364" s="86"/>
      <c r="AL1364" s="86"/>
      <c r="AM1364" s="89">
        <v>39987.629374999997</v>
      </c>
      <c r="AN1364" s="86" t="s">
        <v>10559</v>
      </c>
      <c r="AO1364" s="93" t="s">
        <v>11921</v>
      </c>
      <c r="AP1364" s="86" t="s">
        <v>65</v>
      </c>
      <c r="AQ1364" s="48"/>
      <c r="AR1364" s="49"/>
      <c r="AS1364" s="48"/>
      <c r="AT1364" s="49"/>
      <c r="AU1364" s="48"/>
      <c r="AV1364" s="49"/>
      <c r="AW1364" s="48"/>
      <c r="AX1364" s="49"/>
      <c r="AY1364" s="48"/>
      <c r="AZ1364" s="2"/>
      <c r="BA1364" s="3"/>
      <c r="BB1364" s="3"/>
      <c r="BC1364" s="3"/>
      <c r="BD1364" s="3"/>
    </row>
    <row r="1365" spans="1:56" x14ac:dyDescent="0.25">
      <c r="A1365" s="62" t="s">
        <v>1823</v>
      </c>
      <c r="B1365" s="63"/>
      <c r="C1365" s="63"/>
      <c r="D1365" s="64"/>
      <c r="E1365" s="66"/>
      <c r="F1365" s="109" t="s">
        <v>10227</v>
      </c>
      <c r="G1365" s="63"/>
      <c r="H1365" s="67"/>
      <c r="I1365" s="68"/>
      <c r="J1365" s="68"/>
      <c r="K1365" s="67" t="s">
        <v>13642</v>
      </c>
      <c r="L1365" s="71"/>
      <c r="M1365" s="72">
        <v>5019.76953125</v>
      </c>
      <c r="N1365" s="72">
        <v>5179.19970703125</v>
      </c>
      <c r="O1365" s="73"/>
      <c r="P1365" s="74"/>
      <c r="Q1365" s="74"/>
      <c r="R1365" s="98"/>
      <c r="S1365" s="48">
        <v>2</v>
      </c>
      <c r="T1365" s="48">
        <v>0</v>
      </c>
      <c r="U1365" s="98"/>
      <c r="V1365" s="50"/>
      <c r="W1365" s="50"/>
      <c r="X1365" s="50"/>
      <c r="Y1365" s="50"/>
      <c r="Z1365" s="49"/>
      <c r="AA1365" s="69">
        <v>1365</v>
      </c>
      <c r="AB13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65" s="70"/>
      <c r="AD1365" s="86">
        <v>156</v>
      </c>
      <c r="AE1365" s="86">
        <v>41</v>
      </c>
      <c r="AF1365" s="86">
        <v>357</v>
      </c>
      <c r="AG1365" s="86">
        <v>513</v>
      </c>
      <c r="AH1365" s="86"/>
      <c r="AI1365" s="86"/>
      <c r="AJ1365" s="86" t="s">
        <v>8302</v>
      </c>
      <c r="AK1365" s="86"/>
      <c r="AL1365" s="86"/>
      <c r="AM1365" s="89">
        <v>44017.038055555553</v>
      </c>
      <c r="AN1365" s="86" t="s">
        <v>10559</v>
      </c>
      <c r="AO1365" s="93" t="s">
        <v>11922</v>
      </c>
      <c r="AP1365" s="86" t="s">
        <v>65</v>
      </c>
      <c r="AQ1365" s="48"/>
      <c r="AR1365" s="49"/>
      <c r="AS1365" s="48"/>
      <c r="AT1365" s="49"/>
      <c r="AU1365" s="48"/>
      <c r="AV1365" s="49"/>
      <c r="AW1365" s="48"/>
      <c r="AX1365" s="49"/>
      <c r="AY1365" s="48"/>
      <c r="AZ1365" s="2"/>
      <c r="BA1365" s="3"/>
      <c r="BB1365" s="3"/>
      <c r="BC1365" s="3"/>
      <c r="BD1365" s="3"/>
    </row>
    <row r="1366" spans="1:56" x14ac:dyDescent="0.25">
      <c r="A1366" s="62" t="s">
        <v>1059</v>
      </c>
      <c r="B1366" s="63"/>
      <c r="C1366" s="63"/>
      <c r="D1366" s="64"/>
      <c r="E1366" s="66"/>
      <c r="F1366" s="109" t="s">
        <v>10228</v>
      </c>
      <c r="G1366" s="63"/>
      <c r="H1366" s="67"/>
      <c r="I1366" s="68"/>
      <c r="J1366" s="68"/>
      <c r="K1366" s="67" t="s">
        <v>13643</v>
      </c>
      <c r="L1366" s="71"/>
      <c r="M1366" s="72">
        <v>5331.69384765625</v>
      </c>
      <c r="N1366" s="72">
        <v>5598.9345703125</v>
      </c>
      <c r="O1366" s="73"/>
      <c r="P1366" s="74"/>
      <c r="Q1366" s="74"/>
      <c r="R1366" s="98"/>
      <c r="S1366" s="48">
        <v>0</v>
      </c>
      <c r="T1366" s="48">
        <v>1</v>
      </c>
      <c r="U1366" s="98"/>
      <c r="V1366" s="50"/>
      <c r="W1366" s="50"/>
      <c r="X1366" s="50"/>
      <c r="Y1366" s="50"/>
      <c r="Z1366" s="49"/>
      <c r="AA1366" s="69">
        <v>1366</v>
      </c>
      <c r="AB13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66" s="70"/>
      <c r="AD1366" s="86">
        <v>586</v>
      </c>
      <c r="AE1366" s="86">
        <v>283</v>
      </c>
      <c r="AF1366" s="86">
        <v>3210</v>
      </c>
      <c r="AG1366" s="86">
        <v>10114</v>
      </c>
      <c r="AH1366" s="86"/>
      <c r="AI1366" s="86" t="s">
        <v>7940</v>
      </c>
      <c r="AJ1366" s="86"/>
      <c r="AK1366" s="86"/>
      <c r="AL1366" s="86"/>
      <c r="AM1366" s="89">
        <v>41580.30259259259</v>
      </c>
      <c r="AN1366" s="86" t="s">
        <v>10559</v>
      </c>
      <c r="AO1366" s="93" t="s">
        <v>11923</v>
      </c>
      <c r="AP1366" s="86" t="s">
        <v>66</v>
      </c>
      <c r="AQ1366" s="48">
        <v>0</v>
      </c>
      <c r="AR1366" s="49">
        <v>0</v>
      </c>
      <c r="AS1366" s="48">
        <v>0</v>
      </c>
      <c r="AT1366" s="49">
        <v>0</v>
      </c>
      <c r="AU1366" s="48">
        <v>0</v>
      </c>
      <c r="AV1366" s="49">
        <v>0</v>
      </c>
      <c r="AW1366" s="48">
        <v>16</v>
      </c>
      <c r="AX1366" s="49">
        <v>100</v>
      </c>
      <c r="AY1366" s="48">
        <v>16</v>
      </c>
      <c r="AZ1366" s="2"/>
      <c r="BA1366" s="3"/>
      <c r="BB1366" s="3"/>
      <c r="BC1366" s="3"/>
      <c r="BD1366" s="3"/>
    </row>
    <row r="1367" spans="1:56" x14ac:dyDescent="0.25">
      <c r="A1367" s="62" t="s">
        <v>1060</v>
      </c>
      <c r="B1367" s="63"/>
      <c r="C1367" s="63"/>
      <c r="D1367" s="64"/>
      <c r="E1367" s="66"/>
      <c r="F1367" s="109" t="s">
        <v>10229</v>
      </c>
      <c r="G1367" s="63"/>
      <c r="H1367" s="67"/>
      <c r="I1367" s="68"/>
      <c r="J1367" s="68"/>
      <c r="K1367" s="67" t="s">
        <v>13644</v>
      </c>
      <c r="L1367" s="71"/>
      <c r="M1367" s="72">
        <v>3525.972900390625</v>
      </c>
      <c r="N1367" s="72">
        <v>6047.60546875</v>
      </c>
      <c r="O1367" s="73"/>
      <c r="P1367" s="74"/>
      <c r="Q1367" s="74"/>
      <c r="R1367" s="98"/>
      <c r="S1367" s="48">
        <v>0</v>
      </c>
      <c r="T1367" s="48">
        <v>1</v>
      </c>
      <c r="U1367" s="98"/>
      <c r="V1367" s="50"/>
      <c r="W1367" s="50"/>
      <c r="X1367" s="50"/>
      <c r="Y1367" s="50"/>
      <c r="Z1367" s="49"/>
      <c r="AA1367" s="69">
        <v>1367</v>
      </c>
      <c r="AB13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67" s="70"/>
      <c r="AD1367" s="86">
        <v>76</v>
      </c>
      <c r="AE1367" s="86">
        <v>59</v>
      </c>
      <c r="AF1367" s="86">
        <v>813</v>
      </c>
      <c r="AG1367" s="86">
        <v>641</v>
      </c>
      <c r="AH1367" s="86"/>
      <c r="AI1367" s="86"/>
      <c r="AJ1367" s="86" t="s">
        <v>8608</v>
      </c>
      <c r="AK1367" s="86"/>
      <c r="AL1367" s="86"/>
      <c r="AM1367" s="89">
        <v>44033.695289351854</v>
      </c>
      <c r="AN1367" s="86" t="s">
        <v>10559</v>
      </c>
      <c r="AO1367" s="93" t="s">
        <v>11924</v>
      </c>
      <c r="AP1367" s="86" t="s">
        <v>66</v>
      </c>
      <c r="AQ1367" s="48">
        <v>0</v>
      </c>
      <c r="AR1367" s="49">
        <v>0</v>
      </c>
      <c r="AS1367" s="48">
        <v>0</v>
      </c>
      <c r="AT1367" s="49">
        <v>0</v>
      </c>
      <c r="AU1367" s="48">
        <v>0</v>
      </c>
      <c r="AV1367" s="49">
        <v>0</v>
      </c>
      <c r="AW1367" s="48">
        <v>46</v>
      </c>
      <c r="AX1367" s="49">
        <v>100</v>
      </c>
      <c r="AY1367" s="48">
        <v>46</v>
      </c>
      <c r="AZ1367" s="2"/>
      <c r="BA1367" s="3"/>
      <c r="BB1367" s="3"/>
      <c r="BC1367" s="3"/>
      <c r="BD1367" s="3"/>
    </row>
    <row r="1368" spans="1:56" x14ac:dyDescent="0.25">
      <c r="A1368" s="62" t="s">
        <v>1061</v>
      </c>
      <c r="B1368" s="63"/>
      <c r="C1368" s="63"/>
      <c r="D1368" s="64"/>
      <c r="E1368" s="66"/>
      <c r="F1368" s="109" t="s">
        <v>10230</v>
      </c>
      <c r="G1368" s="63"/>
      <c r="H1368" s="67"/>
      <c r="I1368" s="68"/>
      <c r="J1368" s="68"/>
      <c r="K1368" s="67" t="s">
        <v>13645</v>
      </c>
      <c r="L1368" s="71"/>
      <c r="M1368" s="72">
        <v>5521.96728515625</v>
      </c>
      <c r="N1368" s="72">
        <v>1370.8428955078125</v>
      </c>
      <c r="O1368" s="73"/>
      <c r="P1368" s="74"/>
      <c r="Q1368" s="74"/>
      <c r="R1368" s="98"/>
      <c r="S1368" s="48">
        <v>0</v>
      </c>
      <c r="T1368" s="48">
        <v>1</v>
      </c>
      <c r="U1368" s="98"/>
      <c r="V1368" s="50"/>
      <c r="W1368" s="50"/>
      <c r="X1368" s="50"/>
      <c r="Y1368" s="50"/>
      <c r="Z1368" s="49"/>
      <c r="AA1368" s="69">
        <v>1368</v>
      </c>
      <c r="AB13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68" s="70"/>
      <c r="AD1368" s="86">
        <v>23</v>
      </c>
      <c r="AE1368" s="86">
        <v>0</v>
      </c>
      <c r="AF1368" s="86">
        <v>6</v>
      </c>
      <c r="AG1368" s="86">
        <v>9</v>
      </c>
      <c r="AH1368" s="86"/>
      <c r="AI1368" s="86" t="s">
        <v>7941</v>
      </c>
      <c r="AJ1368" s="86"/>
      <c r="AK1368" s="86"/>
      <c r="AL1368" s="86"/>
      <c r="AM1368" s="89">
        <v>44075.369155092594</v>
      </c>
      <c r="AN1368" s="86" t="s">
        <v>10559</v>
      </c>
      <c r="AO1368" s="93" t="s">
        <v>11925</v>
      </c>
      <c r="AP1368" s="86" t="s">
        <v>66</v>
      </c>
      <c r="AQ1368" s="48">
        <v>0</v>
      </c>
      <c r="AR1368" s="49">
        <v>0</v>
      </c>
      <c r="AS1368" s="48">
        <v>0</v>
      </c>
      <c r="AT1368" s="49">
        <v>0</v>
      </c>
      <c r="AU1368" s="48">
        <v>0</v>
      </c>
      <c r="AV1368" s="49">
        <v>0</v>
      </c>
      <c r="AW1368" s="48">
        <v>39</v>
      </c>
      <c r="AX1368" s="49">
        <v>100</v>
      </c>
      <c r="AY1368" s="48">
        <v>39</v>
      </c>
      <c r="AZ1368" s="2"/>
      <c r="BA1368" s="3"/>
      <c r="BB1368" s="3"/>
      <c r="BC1368" s="3"/>
      <c r="BD1368" s="3"/>
    </row>
    <row r="1369" spans="1:56" x14ac:dyDescent="0.25">
      <c r="A1369" s="62" t="s">
        <v>1062</v>
      </c>
      <c r="B1369" s="63"/>
      <c r="C1369" s="63"/>
      <c r="D1369" s="64"/>
      <c r="E1369" s="66"/>
      <c r="F1369" s="109" t="s">
        <v>10231</v>
      </c>
      <c r="G1369" s="63"/>
      <c r="H1369" s="67"/>
      <c r="I1369" s="68"/>
      <c r="J1369" s="68"/>
      <c r="K1369" s="67" t="s">
        <v>13646</v>
      </c>
      <c r="L1369" s="71"/>
      <c r="M1369" s="72">
        <v>5258.5390625</v>
      </c>
      <c r="N1369" s="72">
        <v>5651.3857421875</v>
      </c>
      <c r="O1369" s="73"/>
      <c r="P1369" s="74"/>
      <c r="Q1369" s="74"/>
      <c r="R1369" s="98"/>
      <c r="S1369" s="48">
        <v>0</v>
      </c>
      <c r="T1369" s="48">
        <v>1</v>
      </c>
      <c r="U1369" s="98"/>
      <c r="V1369" s="50"/>
      <c r="W1369" s="50"/>
      <c r="X1369" s="50"/>
      <c r="Y1369" s="50"/>
      <c r="Z1369" s="49"/>
      <c r="AA1369" s="69">
        <v>1369</v>
      </c>
      <c r="AB13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69" s="70"/>
      <c r="AD1369" s="86">
        <v>681</v>
      </c>
      <c r="AE1369" s="86">
        <v>584</v>
      </c>
      <c r="AF1369" s="86">
        <v>14871</v>
      </c>
      <c r="AG1369" s="86">
        <v>3265</v>
      </c>
      <c r="AH1369" s="86"/>
      <c r="AI1369" s="86" t="s">
        <v>7942</v>
      </c>
      <c r="AJ1369" s="86" t="s">
        <v>8609</v>
      </c>
      <c r="AK1369" s="86"/>
      <c r="AL1369" s="86"/>
      <c r="AM1369" s="89">
        <v>39983.489768518521</v>
      </c>
      <c r="AN1369" s="86" t="s">
        <v>10559</v>
      </c>
      <c r="AO1369" s="93" t="s">
        <v>11926</v>
      </c>
      <c r="AP1369" s="86" t="s">
        <v>66</v>
      </c>
      <c r="AQ1369" s="48">
        <v>0</v>
      </c>
      <c r="AR1369" s="49">
        <v>0</v>
      </c>
      <c r="AS1369" s="48">
        <v>0</v>
      </c>
      <c r="AT1369" s="49">
        <v>0</v>
      </c>
      <c r="AU1369" s="48">
        <v>0</v>
      </c>
      <c r="AV1369" s="49">
        <v>0</v>
      </c>
      <c r="AW1369" s="48">
        <v>26</v>
      </c>
      <c r="AX1369" s="49">
        <v>100</v>
      </c>
      <c r="AY1369" s="48">
        <v>26</v>
      </c>
      <c r="AZ1369" s="2"/>
      <c r="BA1369" s="3"/>
      <c r="BB1369" s="3"/>
      <c r="BC1369" s="3"/>
      <c r="BD1369" s="3"/>
    </row>
    <row r="1370" spans="1:56" x14ac:dyDescent="0.25">
      <c r="A1370" s="62" t="s">
        <v>1063</v>
      </c>
      <c r="B1370" s="63"/>
      <c r="C1370" s="63"/>
      <c r="D1370" s="64"/>
      <c r="E1370" s="66"/>
      <c r="F1370" s="109" t="s">
        <v>10232</v>
      </c>
      <c r="G1370" s="63"/>
      <c r="H1370" s="67"/>
      <c r="I1370" s="68"/>
      <c r="J1370" s="68"/>
      <c r="K1370" s="67" t="s">
        <v>13647</v>
      </c>
      <c r="L1370" s="71"/>
      <c r="M1370" s="72">
        <v>5534.01318359375</v>
      </c>
      <c r="N1370" s="72">
        <v>4920.04248046875</v>
      </c>
      <c r="O1370" s="73"/>
      <c r="P1370" s="74"/>
      <c r="Q1370" s="74"/>
      <c r="R1370" s="98"/>
      <c r="S1370" s="48">
        <v>0</v>
      </c>
      <c r="T1370" s="48">
        <v>1</v>
      </c>
      <c r="U1370" s="98"/>
      <c r="V1370" s="50"/>
      <c r="W1370" s="50"/>
      <c r="X1370" s="50"/>
      <c r="Y1370" s="50"/>
      <c r="Z1370" s="49"/>
      <c r="AA1370" s="69">
        <v>1370</v>
      </c>
      <c r="AB13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70" s="70"/>
      <c r="AD1370" s="86">
        <v>81</v>
      </c>
      <c r="AE1370" s="86">
        <v>2</v>
      </c>
      <c r="AF1370" s="86">
        <v>760</v>
      </c>
      <c r="AG1370" s="86">
        <v>14</v>
      </c>
      <c r="AH1370" s="86"/>
      <c r="AI1370" s="86"/>
      <c r="AJ1370" s="86"/>
      <c r="AK1370" s="86"/>
      <c r="AL1370" s="86"/>
      <c r="AM1370" s="89">
        <v>44074.037534722222</v>
      </c>
      <c r="AN1370" s="86" t="s">
        <v>10559</v>
      </c>
      <c r="AO1370" s="93" t="s">
        <v>11927</v>
      </c>
      <c r="AP1370" s="86" t="s">
        <v>66</v>
      </c>
      <c r="AQ1370" s="48">
        <v>0</v>
      </c>
      <c r="AR1370" s="49">
        <v>0</v>
      </c>
      <c r="AS1370" s="48">
        <v>0</v>
      </c>
      <c r="AT1370" s="49">
        <v>0</v>
      </c>
      <c r="AU1370" s="48">
        <v>0</v>
      </c>
      <c r="AV1370" s="49">
        <v>0</v>
      </c>
      <c r="AW1370" s="48">
        <v>8</v>
      </c>
      <c r="AX1370" s="49">
        <v>100</v>
      </c>
      <c r="AY1370" s="48">
        <v>8</v>
      </c>
      <c r="AZ1370" s="2"/>
      <c r="BA1370" s="3"/>
      <c r="BB1370" s="3"/>
      <c r="BC1370" s="3"/>
      <c r="BD1370" s="3"/>
    </row>
    <row r="1371" spans="1:56" x14ac:dyDescent="0.25">
      <c r="A1371" s="62" t="s">
        <v>1064</v>
      </c>
      <c r="B1371" s="63"/>
      <c r="C1371" s="63"/>
      <c r="D1371" s="64"/>
      <c r="E1371" s="66"/>
      <c r="F1371" s="109" t="s">
        <v>10233</v>
      </c>
      <c r="G1371" s="63"/>
      <c r="H1371" s="67"/>
      <c r="I1371" s="68"/>
      <c r="J1371" s="68"/>
      <c r="K1371" s="67" t="s">
        <v>13648</v>
      </c>
      <c r="L1371" s="71"/>
      <c r="M1371" s="72">
        <v>5643.30615234375</v>
      </c>
      <c r="N1371" s="72">
        <v>2406.49072265625</v>
      </c>
      <c r="O1371" s="73"/>
      <c r="P1371" s="74"/>
      <c r="Q1371" s="74"/>
      <c r="R1371" s="98"/>
      <c r="S1371" s="48">
        <v>0</v>
      </c>
      <c r="T1371" s="48">
        <v>1</v>
      </c>
      <c r="U1371" s="98"/>
      <c r="V1371" s="50"/>
      <c r="W1371" s="50"/>
      <c r="X1371" s="50"/>
      <c r="Y1371" s="50"/>
      <c r="Z1371" s="49"/>
      <c r="AA1371" s="69">
        <v>1371</v>
      </c>
      <c r="AB13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71" s="70"/>
      <c r="AD1371" s="86">
        <v>85</v>
      </c>
      <c r="AE1371" s="86">
        <v>29</v>
      </c>
      <c r="AF1371" s="86">
        <v>1278</v>
      </c>
      <c r="AG1371" s="86">
        <v>1974</v>
      </c>
      <c r="AH1371" s="86"/>
      <c r="AI1371" s="86" t="s">
        <v>7943</v>
      </c>
      <c r="AJ1371" s="86" t="s">
        <v>8204</v>
      </c>
      <c r="AK1371" s="86"/>
      <c r="AL1371" s="86"/>
      <c r="AM1371" s="89">
        <v>43984.727754629632</v>
      </c>
      <c r="AN1371" s="86" t="s">
        <v>10559</v>
      </c>
      <c r="AO1371" s="93" t="s">
        <v>11928</v>
      </c>
      <c r="AP1371" s="86" t="s">
        <v>66</v>
      </c>
      <c r="AQ1371" s="48">
        <v>0</v>
      </c>
      <c r="AR1371" s="49">
        <v>0</v>
      </c>
      <c r="AS1371" s="48">
        <v>0</v>
      </c>
      <c r="AT1371" s="49">
        <v>0</v>
      </c>
      <c r="AU1371" s="48">
        <v>0</v>
      </c>
      <c r="AV1371" s="49">
        <v>0</v>
      </c>
      <c r="AW1371" s="48">
        <v>14</v>
      </c>
      <c r="AX1371" s="49">
        <v>100</v>
      </c>
      <c r="AY1371" s="48">
        <v>14</v>
      </c>
      <c r="AZ1371" s="2"/>
      <c r="BA1371" s="3"/>
      <c r="BB1371" s="3"/>
      <c r="BC1371" s="3"/>
      <c r="BD1371" s="3"/>
    </row>
    <row r="1372" spans="1:56" x14ac:dyDescent="0.25">
      <c r="A1372" s="62" t="s">
        <v>1065</v>
      </c>
      <c r="B1372" s="63"/>
      <c r="C1372" s="63"/>
      <c r="D1372" s="64"/>
      <c r="E1372" s="66"/>
      <c r="F1372" s="109" t="s">
        <v>8949</v>
      </c>
      <c r="G1372" s="63"/>
      <c r="H1372" s="67"/>
      <c r="I1372" s="68"/>
      <c r="J1372" s="68"/>
      <c r="K1372" s="67" t="s">
        <v>13649</v>
      </c>
      <c r="L1372" s="71"/>
      <c r="M1372" s="72">
        <v>5479.06103515625</v>
      </c>
      <c r="N1372" s="72">
        <v>5217.17919921875</v>
      </c>
      <c r="O1372" s="73"/>
      <c r="P1372" s="74"/>
      <c r="Q1372" s="74"/>
      <c r="R1372" s="98"/>
      <c r="S1372" s="48">
        <v>0</v>
      </c>
      <c r="T1372" s="48">
        <v>1</v>
      </c>
      <c r="U1372" s="98"/>
      <c r="V1372" s="50"/>
      <c r="W1372" s="50"/>
      <c r="X1372" s="50"/>
      <c r="Y1372" s="50"/>
      <c r="Z1372" s="49"/>
      <c r="AA1372" s="69">
        <v>1372</v>
      </c>
      <c r="AB13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72" s="70"/>
      <c r="AD1372" s="86">
        <v>85</v>
      </c>
      <c r="AE1372" s="86">
        <v>86</v>
      </c>
      <c r="AF1372" s="86">
        <v>7717</v>
      </c>
      <c r="AG1372" s="86">
        <v>8052</v>
      </c>
      <c r="AH1372" s="86"/>
      <c r="AI1372" s="86"/>
      <c r="AJ1372" s="86"/>
      <c r="AK1372" s="86"/>
      <c r="AL1372" s="86"/>
      <c r="AM1372" s="89">
        <v>43201.246481481481</v>
      </c>
      <c r="AN1372" s="86" t="s">
        <v>10559</v>
      </c>
      <c r="AO1372" s="93" t="s">
        <v>11929</v>
      </c>
      <c r="AP1372" s="86" t="s">
        <v>66</v>
      </c>
      <c r="AQ1372" s="48">
        <v>0</v>
      </c>
      <c r="AR1372" s="49">
        <v>0</v>
      </c>
      <c r="AS1372" s="48">
        <v>0</v>
      </c>
      <c r="AT1372" s="49">
        <v>0</v>
      </c>
      <c r="AU1372" s="48">
        <v>0</v>
      </c>
      <c r="AV1372" s="49">
        <v>0</v>
      </c>
      <c r="AW1372" s="48">
        <v>65</v>
      </c>
      <c r="AX1372" s="49">
        <v>100</v>
      </c>
      <c r="AY1372" s="48">
        <v>65</v>
      </c>
      <c r="AZ1372" s="2"/>
      <c r="BA1372" s="3"/>
      <c r="BB1372" s="3"/>
      <c r="BC1372" s="3"/>
      <c r="BD1372" s="3"/>
    </row>
    <row r="1373" spans="1:56" x14ac:dyDescent="0.25">
      <c r="A1373" s="62" t="s">
        <v>1066</v>
      </c>
      <c r="B1373" s="63"/>
      <c r="C1373" s="63"/>
      <c r="D1373" s="64"/>
      <c r="E1373" s="66"/>
      <c r="F1373" s="109" t="s">
        <v>10234</v>
      </c>
      <c r="G1373" s="63"/>
      <c r="H1373" s="67"/>
      <c r="I1373" s="68"/>
      <c r="J1373" s="68"/>
      <c r="K1373" s="67" t="s">
        <v>13650</v>
      </c>
      <c r="L1373" s="71"/>
      <c r="M1373" s="72">
        <v>6874.1884765625</v>
      </c>
      <c r="N1373" s="72">
        <v>2973.07080078125</v>
      </c>
      <c r="O1373" s="73"/>
      <c r="P1373" s="74"/>
      <c r="Q1373" s="74"/>
      <c r="R1373" s="98"/>
      <c r="S1373" s="48">
        <v>0</v>
      </c>
      <c r="T1373" s="48">
        <v>1</v>
      </c>
      <c r="U1373" s="98"/>
      <c r="V1373" s="50"/>
      <c r="W1373" s="50"/>
      <c r="X1373" s="50"/>
      <c r="Y1373" s="50"/>
      <c r="Z1373" s="49"/>
      <c r="AA1373" s="69">
        <v>1373</v>
      </c>
      <c r="AB13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73" s="70"/>
      <c r="AD1373" s="86">
        <v>186</v>
      </c>
      <c r="AE1373" s="86">
        <v>131</v>
      </c>
      <c r="AF1373" s="86">
        <v>9374</v>
      </c>
      <c r="AG1373" s="86">
        <v>2492</v>
      </c>
      <c r="AH1373" s="86"/>
      <c r="AI1373" s="86"/>
      <c r="AJ1373" s="86"/>
      <c r="AK1373" s="86"/>
      <c r="AL1373" s="86"/>
      <c r="AM1373" s="89">
        <v>43920.778796296298</v>
      </c>
      <c r="AN1373" s="86" t="s">
        <v>10559</v>
      </c>
      <c r="AO1373" s="93" t="s">
        <v>11930</v>
      </c>
      <c r="AP1373" s="86" t="s">
        <v>66</v>
      </c>
      <c r="AQ1373" s="48">
        <v>0</v>
      </c>
      <c r="AR1373" s="49">
        <v>0</v>
      </c>
      <c r="AS1373" s="48">
        <v>0</v>
      </c>
      <c r="AT1373" s="49">
        <v>0</v>
      </c>
      <c r="AU1373" s="48">
        <v>0</v>
      </c>
      <c r="AV1373" s="49">
        <v>0</v>
      </c>
      <c r="AW1373" s="48">
        <v>43</v>
      </c>
      <c r="AX1373" s="49">
        <v>100</v>
      </c>
      <c r="AY1373" s="48">
        <v>43</v>
      </c>
      <c r="AZ1373" s="2"/>
      <c r="BA1373" s="3"/>
      <c r="BB1373" s="3"/>
      <c r="BC1373" s="3"/>
      <c r="BD1373" s="3"/>
    </row>
    <row r="1374" spans="1:56" x14ac:dyDescent="0.25">
      <c r="A1374" s="62" t="s">
        <v>1067</v>
      </c>
      <c r="B1374" s="63"/>
      <c r="C1374" s="63"/>
      <c r="D1374" s="64"/>
      <c r="E1374" s="66"/>
      <c r="F1374" s="109" t="s">
        <v>10235</v>
      </c>
      <c r="G1374" s="63"/>
      <c r="H1374" s="67"/>
      <c r="I1374" s="68"/>
      <c r="J1374" s="68"/>
      <c r="K1374" s="67" t="s">
        <v>13651</v>
      </c>
      <c r="L1374" s="71"/>
      <c r="M1374" s="72">
        <v>4848.302734375</v>
      </c>
      <c r="N1374" s="72">
        <v>5130.24365234375</v>
      </c>
      <c r="O1374" s="73"/>
      <c r="P1374" s="74"/>
      <c r="Q1374" s="74"/>
      <c r="R1374" s="98"/>
      <c r="S1374" s="48">
        <v>0</v>
      </c>
      <c r="T1374" s="48">
        <v>1</v>
      </c>
      <c r="U1374" s="98"/>
      <c r="V1374" s="50"/>
      <c r="W1374" s="50"/>
      <c r="X1374" s="50"/>
      <c r="Y1374" s="50"/>
      <c r="Z1374" s="49"/>
      <c r="AA1374" s="69">
        <v>1374</v>
      </c>
      <c r="AB13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74" s="70"/>
      <c r="AD1374" s="86">
        <v>155</v>
      </c>
      <c r="AE1374" s="86">
        <v>45</v>
      </c>
      <c r="AF1374" s="86">
        <v>4267</v>
      </c>
      <c r="AG1374" s="86">
        <v>4563</v>
      </c>
      <c r="AH1374" s="86"/>
      <c r="AI1374" s="86"/>
      <c r="AJ1374" s="86"/>
      <c r="AK1374" s="86"/>
      <c r="AL1374" s="86"/>
      <c r="AM1374" s="89">
        <v>43999.185289351852</v>
      </c>
      <c r="AN1374" s="86" t="s">
        <v>10559</v>
      </c>
      <c r="AO1374" s="93" t="s">
        <v>11931</v>
      </c>
      <c r="AP1374" s="86" t="s">
        <v>66</v>
      </c>
      <c r="AQ1374" s="48">
        <v>0</v>
      </c>
      <c r="AR1374" s="49">
        <v>0</v>
      </c>
      <c r="AS1374" s="48">
        <v>0</v>
      </c>
      <c r="AT1374" s="49">
        <v>0</v>
      </c>
      <c r="AU1374" s="48">
        <v>0</v>
      </c>
      <c r="AV1374" s="49">
        <v>0</v>
      </c>
      <c r="AW1374" s="48">
        <v>70</v>
      </c>
      <c r="AX1374" s="49">
        <v>100</v>
      </c>
      <c r="AY1374" s="48">
        <v>70</v>
      </c>
      <c r="AZ1374" s="2"/>
      <c r="BA1374" s="3"/>
      <c r="BB1374" s="3"/>
      <c r="BC1374" s="3"/>
      <c r="BD1374" s="3"/>
    </row>
    <row r="1375" spans="1:56" x14ac:dyDescent="0.25">
      <c r="A1375" s="62" t="s">
        <v>1068</v>
      </c>
      <c r="B1375" s="63"/>
      <c r="C1375" s="63"/>
      <c r="D1375" s="64"/>
      <c r="E1375" s="66"/>
      <c r="F1375" s="109" t="s">
        <v>8949</v>
      </c>
      <c r="G1375" s="63"/>
      <c r="H1375" s="67"/>
      <c r="I1375" s="68"/>
      <c r="J1375" s="68"/>
      <c r="K1375" s="67" t="s">
        <v>13652</v>
      </c>
      <c r="L1375" s="71"/>
      <c r="M1375" s="72">
        <v>3808.98681640625</v>
      </c>
      <c r="N1375" s="72">
        <v>6733.94873046875</v>
      </c>
      <c r="O1375" s="73"/>
      <c r="P1375" s="74"/>
      <c r="Q1375" s="74"/>
      <c r="R1375" s="98"/>
      <c r="S1375" s="48">
        <v>1</v>
      </c>
      <c r="T1375" s="48">
        <v>8</v>
      </c>
      <c r="U1375" s="98"/>
      <c r="V1375" s="50"/>
      <c r="W1375" s="50"/>
      <c r="X1375" s="50"/>
      <c r="Y1375" s="50"/>
      <c r="Z1375" s="49"/>
      <c r="AA1375" s="69">
        <v>1375</v>
      </c>
      <c r="AB13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75" s="70"/>
      <c r="AD1375" s="86">
        <v>361</v>
      </c>
      <c r="AE1375" s="86">
        <v>13</v>
      </c>
      <c r="AF1375" s="86">
        <v>73</v>
      </c>
      <c r="AG1375" s="86">
        <v>5909</v>
      </c>
      <c r="AH1375" s="86"/>
      <c r="AI1375" s="86"/>
      <c r="AJ1375" s="86"/>
      <c r="AK1375" s="86"/>
      <c r="AL1375" s="86"/>
      <c r="AM1375" s="89">
        <v>43703.724317129629</v>
      </c>
      <c r="AN1375" s="86" t="s">
        <v>10559</v>
      </c>
      <c r="AO1375" s="93" t="s">
        <v>11932</v>
      </c>
      <c r="AP1375" s="86" t="s">
        <v>66</v>
      </c>
      <c r="AQ1375" s="48">
        <v>0</v>
      </c>
      <c r="AR1375" s="49">
        <v>0</v>
      </c>
      <c r="AS1375" s="48">
        <v>0</v>
      </c>
      <c r="AT1375" s="49">
        <v>0</v>
      </c>
      <c r="AU1375" s="48">
        <v>0</v>
      </c>
      <c r="AV1375" s="49">
        <v>0</v>
      </c>
      <c r="AW1375" s="48">
        <v>35</v>
      </c>
      <c r="AX1375" s="49">
        <v>100</v>
      </c>
      <c r="AY1375" s="48">
        <v>35</v>
      </c>
      <c r="AZ1375" s="2"/>
      <c r="BA1375" s="3"/>
      <c r="BB1375" s="3"/>
      <c r="BC1375" s="3"/>
      <c r="BD1375" s="3"/>
    </row>
    <row r="1376" spans="1:56" x14ac:dyDescent="0.25">
      <c r="A1376" s="62" t="s">
        <v>1824</v>
      </c>
      <c r="B1376" s="63"/>
      <c r="C1376" s="63"/>
      <c r="D1376" s="64"/>
      <c r="E1376" s="66"/>
      <c r="F1376" s="109" t="s">
        <v>10236</v>
      </c>
      <c r="G1376" s="63"/>
      <c r="H1376" s="67"/>
      <c r="I1376" s="68"/>
      <c r="J1376" s="68"/>
      <c r="K1376" s="67" t="s">
        <v>13653</v>
      </c>
      <c r="L1376" s="71"/>
      <c r="M1376" s="72">
        <v>3374.792236328125</v>
      </c>
      <c r="N1376" s="72">
        <v>7589.44677734375</v>
      </c>
      <c r="O1376" s="73"/>
      <c r="P1376" s="74"/>
      <c r="Q1376" s="74"/>
      <c r="R1376" s="98"/>
      <c r="S1376" s="48">
        <v>1</v>
      </c>
      <c r="T1376" s="48">
        <v>0</v>
      </c>
      <c r="U1376" s="98"/>
      <c r="V1376" s="50"/>
      <c r="W1376" s="50"/>
      <c r="X1376" s="50"/>
      <c r="Y1376" s="50"/>
      <c r="Z1376" s="49"/>
      <c r="AA1376" s="69">
        <v>1376</v>
      </c>
      <c r="AB13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76" s="70"/>
      <c r="AD1376" s="86">
        <v>185</v>
      </c>
      <c r="AE1376" s="86">
        <v>722749</v>
      </c>
      <c r="AF1376" s="86">
        <v>48192</v>
      </c>
      <c r="AG1376" s="86">
        <v>21756</v>
      </c>
      <c r="AH1376" s="86"/>
      <c r="AI1376" s="86" t="s">
        <v>7944</v>
      </c>
      <c r="AJ1376" s="86" t="s">
        <v>8440</v>
      </c>
      <c r="AK1376" s="93" t="s">
        <v>8899</v>
      </c>
      <c r="AL1376" s="86"/>
      <c r="AM1376" s="89">
        <v>42182.338182870371</v>
      </c>
      <c r="AN1376" s="86" t="s">
        <v>10559</v>
      </c>
      <c r="AO1376" s="93" t="s">
        <v>11933</v>
      </c>
      <c r="AP1376" s="86" t="s">
        <v>65</v>
      </c>
      <c r="AQ1376" s="48"/>
      <c r="AR1376" s="49"/>
      <c r="AS1376" s="48"/>
      <c r="AT1376" s="49"/>
      <c r="AU1376" s="48"/>
      <c r="AV1376" s="49"/>
      <c r="AW1376" s="48"/>
      <c r="AX1376" s="49"/>
      <c r="AY1376" s="48"/>
      <c r="AZ1376" s="2"/>
      <c r="BA1376" s="3"/>
      <c r="BB1376" s="3"/>
      <c r="BC1376" s="3"/>
      <c r="BD1376" s="3"/>
    </row>
    <row r="1377" spans="1:56" x14ac:dyDescent="0.25">
      <c r="A1377" s="62" t="s">
        <v>1825</v>
      </c>
      <c r="B1377" s="63"/>
      <c r="C1377" s="63"/>
      <c r="D1377" s="64"/>
      <c r="E1377" s="66"/>
      <c r="F1377" s="109" t="s">
        <v>10237</v>
      </c>
      <c r="G1377" s="63"/>
      <c r="H1377" s="67"/>
      <c r="I1377" s="68"/>
      <c r="J1377" s="68"/>
      <c r="K1377" s="67" t="s">
        <v>13654</v>
      </c>
      <c r="L1377" s="71"/>
      <c r="M1377" s="72">
        <v>2834.603759765625</v>
      </c>
      <c r="N1377" s="72">
        <v>7012.162109375</v>
      </c>
      <c r="O1377" s="73"/>
      <c r="P1377" s="74"/>
      <c r="Q1377" s="74"/>
      <c r="R1377" s="98"/>
      <c r="S1377" s="48">
        <v>1</v>
      </c>
      <c r="T1377" s="48">
        <v>0</v>
      </c>
      <c r="U1377" s="98"/>
      <c r="V1377" s="50"/>
      <c r="W1377" s="50"/>
      <c r="X1377" s="50"/>
      <c r="Y1377" s="50"/>
      <c r="Z1377" s="49"/>
      <c r="AA1377" s="69">
        <v>1377</v>
      </c>
      <c r="AB13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77" s="70"/>
      <c r="AD1377" s="86">
        <v>1590</v>
      </c>
      <c r="AE1377" s="86">
        <v>125114</v>
      </c>
      <c r="AF1377" s="86">
        <v>7584</v>
      </c>
      <c r="AG1377" s="86">
        <v>6488</v>
      </c>
      <c r="AH1377" s="86"/>
      <c r="AI1377" s="86" t="s">
        <v>7945</v>
      </c>
      <c r="AJ1377" s="86"/>
      <c r="AK1377" s="86"/>
      <c r="AL1377" s="86"/>
      <c r="AM1377" s="89">
        <v>43864.363715277781</v>
      </c>
      <c r="AN1377" s="86" t="s">
        <v>10559</v>
      </c>
      <c r="AO1377" s="93" t="s">
        <v>11934</v>
      </c>
      <c r="AP1377" s="86" t="s">
        <v>65</v>
      </c>
      <c r="AQ1377" s="48"/>
      <c r="AR1377" s="49"/>
      <c r="AS1377" s="48"/>
      <c r="AT1377" s="49"/>
      <c r="AU1377" s="48"/>
      <c r="AV1377" s="49"/>
      <c r="AW1377" s="48"/>
      <c r="AX1377" s="49"/>
      <c r="AY1377" s="48"/>
      <c r="AZ1377" s="2"/>
      <c r="BA1377" s="3"/>
      <c r="BB1377" s="3"/>
      <c r="BC1377" s="3"/>
      <c r="BD1377" s="3"/>
    </row>
    <row r="1378" spans="1:56" x14ac:dyDescent="0.25">
      <c r="A1378" s="62" t="s">
        <v>1826</v>
      </c>
      <c r="B1378" s="63"/>
      <c r="C1378" s="63"/>
      <c r="D1378" s="64"/>
      <c r="E1378" s="66"/>
      <c r="F1378" s="109" t="s">
        <v>10238</v>
      </c>
      <c r="G1378" s="63"/>
      <c r="H1378" s="67"/>
      <c r="I1378" s="68"/>
      <c r="J1378" s="68"/>
      <c r="K1378" s="67" t="s">
        <v>13655</v>
      </c>
      <c r="L1378" s="71"/>
      <c r="M1378" s="72">
        <v>3137.013671875</v>
      </c>
      <c r="N1378" s="72">
        <v>7161.74365234375</v>
      </c>
      <c r="O1378" s="73"/>
      <c r="P1378" s="74"/>
      <c r="Q1378" s="74"/>
      <c r="R1378" s="98"/>
      <c r="S1378" s="48">
        <v>1</v>
      </c>
      <c r="T1378" s="48">
        <v>0</v>
      </c>
      <c r="U1378" s="98"/>
      <c r="V1378" s="50"/>
      <c r="W1378" s="50"/>
      <c r="X1378" s="50"/>
      <c r="Y1378" s="50"/>
      <c r="Z1378" s="49"/>
      <c r="AA1378" s="69">
        <v>1378</v>
      </c>
      <c r="AB13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78" s="70"/>
      <c r="AD1378" s="86">
        <v>159</v>
      </c>
      <c r="AE1378" s="86">
        <v>45</v>
      </c>
      <c r="AF1378" s="86">
        <v>495</v>
      </c>
      <c r="AG1378" s="86">
        <v>1680</v>
      </c>
      <c r="AH1378" s="86"/>
      <c r="AI1378" s="86" t="s">
        <v>7946</v>
      </c>
      <c r="AJ1378" s="86" t="s">
        <v>8610</v>
      </c>
      <c r="AK1378" s="86"/>
      <c r="AL1378" s="86"/>
      <c r="AM1378" s="89">
        <v>44007.267581018517</v>
      </c>
      <c r="AN1378" s="86" t="s">
        <v>10559</v>
      </c>
      <c r="AO1378" s="93" t="s">
        <v>11935</v>
      </c>
      <c r="AP1378" s="86" t="s">
        <v>65</v>
      </c>
      <c r="AQ1378" s="48"/>
      <c r="AR1378" s="49"/>
      <c r="AS1378" s="48"/>
      <c r="AT1378" s="49"/>
      <c r="AU1378" s="48"/>
      <c r="AV1378" s="49"/>
      <c r="AW1378" s="48"/>
      <c r="AX1378" s="49"/>
      <c r="AY1378" s="48"/>
      <c r="AZ1378" s="2"/>
      <c r="BA1378" s="3"/>
      <c r="BB1378" s="3"/>
      <c r="BC1378" s="3"/>
      <c r="BD1378" s="3"/>
    </row>
    <row r="1379" spans="1:56" x14ac:dyDescent="0.25">
      <c r="A1379" s="62" t="s">
        <v>1827</v>
      </c>
      <c r="B1379" s="63"/>
      <c r="C1379" s="63"/>
      <c r="D1379" s="64"/>
      <c r="E1379" s="66"/>
      <c r="F1379" s="109" t="s">
        <v>10239</v>
      </c>
      <c r="G1379" s="63"/>
      <c r="H1379" s="67"/>
      <c r="I1379" s="68"/>
      <c r="J1379" s="68"/>
      <c r="K1379" s="67" t="s">
        <v>13656</v>
      </c>
      <c r="L1379" s="71"/>
      <c r="M1379" s="72">
        <v>5260.0908203125</v>
      </c>
      <c r="N1379" s="72">
        <v>6490.47705078125</v>
      </c>
      <c r="O1379" s="73"/>
      <c r="P1379" s="74"/>
      <c r="Q1379" s="74"/>
      <c r="R1379" s="98"/>
      <c r="S1379" s="48">
        <v>2</v>
      </c>
      <c r="T1379" s="48">
        <v>0</v>
      </c>
      <c r="U1379" s="98"/>
      <c r="V1379" s="50"/>
      <c r="W1379" s="50"/>
      <c r="X1379" s="50"/>
      <c r="Y1379" s="50"/>
      <c r="Z1379" s="49"/>
      <c r="AA1379" s="69">
        <v>1379</v>
      </c>
      <c r="AB13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79" s="70"/>
      <c r="AD1379" s="86">
        <v>205</v>
      </c>
      <c r="AE1379" s="86">
        <v>1267550</v>
      </c>
      <c r="AF1379" s="86">
        <v>18776</v>
      </c>
      <c r="AG1379" s="86">
        <v>11723</v>
      </c>
      <c r="AH1379" s="86"/>
      <c r="AI1379" s="86" t="s">
        <v>7947</v>
      </c>
      <c r="AJ1379" s="86" t="s">
        <v>8611</v>
      </c>
      <c r="AK1379" s="93" t="s">
        <v>8900</v>
      </c>
      <c r="AL1379" s="86"/>
      <c r="AM1379" s="89">
        <v>42296.526562500003</v>
      </c>
      <c r="AN1379" s="86" t="s">
        <v>10559</v>
      </c>
      <c r="AO1379" s="93" t="s">
        <v>11936</v>
      </c>
      <c r="AP1379" s="86" t="s">
        <v>65</v>
      </c>
      <c r="AQ1379" s="48"/>
      <c r="AR1379" s="49"/>
      <c r="AS1379" s="48"/>
      <c r="AT1379" s="49"/>
      <c r="AU1379" s="48"/>
      <c r="AV1379" s="49"/>
      <c r="AW1379" s="48"/>
      <c r="AX1379" s="49"/>
      <c r="AY1379" s="48"/>
      <c r="AZ1379" s="2"/>
      <c r="BA1379" s="3"/>
      <c r="BB1379" s="3"/>
      <c r="BC1379" s="3"/>
      <c r="BD1379" s="3"/>
    </row>
    <row r="1380" spans="1:56" x14ac:dyDescent="0.25">
      <c r="A1380" s="62" t="s">
        <v>1069</v>
      </c>
      <c r="B1380" s="63"/>
      <c r="C1380" s="63"/>
      <c r="D1380" s="64"/>
      <c r="E1380" s="66"/>
      <c r="F1380" s="109" t="s">
        <v>10240</v>
      </c>
      <c r="G1380" s="63"/>
      <c r="H1380" s="67"/>
      <c r="I1380" s="68"/>
      <c r="J1380" s="68"/>
      <c r="K1380" s="67" t="s">
        <v>13657</v>
      </c>
      <c r="L1380" s="71"/>
      <c r="M1380" s="72">
        <v>5456.75048828125</v>
      </c>
      <c r="N1380" s="72">
        <v>4392.30712890625</v>
      </c>
      <c r="O1380" s="73"/>
      <c r="P1380" s="74"/>
      <c r="Q1380" s="74"/>
      <c r="R1380" s="98"/>
      <c r="S1380" s="48">
        <v>0</v>
      </c>
      <c r="T1380" s="48">
        <v>1</v>
      </c>
      <c r="U1380" s="98"/>
      <c r="V1380" s="50"/>
      <c r="W1380" s="50"/>
      <c r="X1380" s="50"/>
      <c r="Y1380" s="50"/>
      <c r="Z1380" s="49"/>
      <c r="AA1380" s="69">
        <v>1380</v>
      </c>
      <c r="AB13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80" s="70"/>
      <c r="AD1380" s="86">
        <v>345</v>
      </c>
      <c r="AE1380" s="86">
        <v>140</v>
      </c>
      <c r="AF1380" s="86">
        <v>2244</v>
      </c>
      <c r="AG1380" s="86">
        <v>6863</v>
      </c>
      <c r="AH1380" s="86"/>
      <c r="AI1380" s="86" t="s">
        <v>7948</v>
      </c>
      <c r="AJ1380" s="86"/>
      <c r="AK1380" s="86"/>
      <c r="AL1380" s="86"/>
      <c r="AM1380" s="89">
        <v>43630.406018518515</v>
      </c>
      <c r="AN1380" s="86" t="s">
        <v>10559</v>
      </c>
      <c r="AO1380" s="93" t="s">
        <v>11937</v>
      </c>
      <c r="AP1380" s="86" t="s">
        <v>66</v>
      </c>
      <c r="AQ1380" s="48">
        <v>0</v>
      </c>
      <c r="AR1380" s="49">
        <v>0</v>
      </c>
      <c r="AS1380" s="48">
        <v>0</v>
      </c>
      <c r="AT1380" s="49">
        <v>0</v>
      </c>
      <c r="AU1380" s="48">
        <v>0</v>
      </c>
      <c r="AV1380" s="49">
        <v>0</v>
      </c>
      <c r="AW1380" s="48">
        <v>44</v>
      </c>
      <c r="AX1380" s="49">
        <v>100</v>
      </c>
      <c r="AY1380" s="48">
        <v>44</v>
      </c>
      <c r="AZ1380" s="2"/>
      <c r="BA1380" s="3"/>
      <c r="BB1380" s="3"/>
      <c r="BC1380" s="3"/>
      <c r="BD1380" s="3"/>
    </row>
    <row r="1381" spans="1:56" x14ac:dyDescent="0.25">
      <c r="A1381" s="62" t="s">
        <v>1070</v>
      </c>
      <c r="B1381" s="63"/>
      <c r="C1381" s="63"/>
      <c r="D1381" s="64"/>
      <c r="E1381" s="66"/>
      <c r="F1381" s="109" t="s">
        <v>10241</v>
      </c>
      <c r="G1381" s="63"/>
      <c r="H1381" s="67"/>
      <c r="I1381" s="68"/>
      <c r="J1381" s="68"/>
      <c r="K1381" s="67" t="s">
        <v>13658</v>
      </c>
      <c r="L1381" s="71"/>
      <c r="M1381" s="72">
        <v>5604.82958984375</v>
      </c>
      <c r="N1381" s="72">
        <v>4732.75</v>
      </c>
      <c r="O1381" s="73"/>
      <c r="P1381" s="74"/>
      <c r="Q1381" s="74"/>
      <c r="R1381" s="98"/>
      <c r="S1381" s="48">
        <v>0</v>
      </c>
      <c r="T1381" s="48">
        <v>1</v>
      </c>
      <c r="U1381" s="98"/>
      <c r="V1381" s="50"/>
      <c r="W1381" s="50"/>
      <c r="X1381" s="50"/>
      <c r="Y1381" s="50"/>
      <c r="Z1381" s="49"/>
      <c r="AA1381" s="69">
        <v>1381</v>
      </c>
      <c r="AB13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81" s="70"/>
      <c r="AD1381" s="86">
        <v>517</v>
      </c>
      <c r="AE1381" s="86">
        <v>369</v>
      </c>
      <c r="AF1381" s="86">
        <v>1200</v>
      </c>
      <c r="AG1381" s="86">
        <v>4601</v>
      </c>
      <c r="AH1381" s="86"/>
      <c r="AI1381" s="86" t="s">
        <v>7949</v>
      </c>
      <c r="AJ1381" s="86" t="s">
        <v>8330</v>
      </c>
      <c r="AK1381" s="86"/>
      <c r="AL1381" s="86"/>
      <c r="AM1381" s="89">
        <v>43922.633888888886</v>
      </c>
      <c r="AN1381" s="86" t="s">
        <v>10559</v>
      </c>
      <c r="AO1381" s="93" t="s">
        <v>11938</v>
      </c>
      <c r="AP1381" s="86" t="s">
        <v>66</v>
      </c>
      <c r="AQ1381" s="48">
        <v>0</v>
      </c>
      <c r="AR1381" s="49">
        <v>0</v>
      </c>
      <c r="AS1381" s="48">
        <v>0</v>
      </c>
      <c r="AT1381" s="49">
        <v>0</v>
      </c>
      <c r="AU1381" s="48">
        <v>0</v>
      </c>
      <c r="AV1381" s="49">
        <v>0</v>
      </c>
      <c r="AW1381" s="48">
        <v>47</v>
      </c>
      <c r="AX1381" s="49">
        <v>100</v>
      </c>
      <c r="AY1381" s="48">
        <v>47</v>
      </c>
      <c r="AZ1381" s="2"/>
      <c r="BA1381" s="3"/>
      <c r="BB1381" s="3"/>
      <c r="BC1381" s="3"/>
      <c r="BD1381" s="3"/>
    </row>
    <row r="1382" spans="1:56" x14ac:dyDescent="0.25">
      <c r="A1382" s="62" t="s">
        <v>1071</v>
      </c>
      <c r="B1382" s="63"/>
      <c r="C1382" s="63"/>
      <c r="D1382" s="64"/>
      <c r="E1382" s="66"/>
      <c r="F1382" s="109" t="s">
        <v>10242</v>
      </c>
      <c r="G1382" s="63"/>
      <c r="H1382" s="67"/>
      <c r="I1382" s="68"/>
      <c r="J1382" s="68"/>
      <c r="K1382" s="67" t="s">
        <v>13659</v>
      </c>
      <c r="L1382" s="71"/>
      <c r="M1382" s="72">
        <v>5558.90185546875</v>
      </c>
      <c r="N1382" s="72">
        <v>4991.05419921875</v>
      </c>
      <c r="O1382" s="73"/>
      <c r="P1382" s="74"/>
      <c r="Q1382" s="74"/>
      <c r="R1382" s="98"/>
      <c r="S1382" s="48">
        <v>0</v>
      </c>
      <c r="T1382" s="48">
        <v>1</v>
      </c>
      <c r="U1382" s="98"/>
      <c r="V1382" s="50"/>
      <c r="W1382" s="50"/>
      <c r="X1382" s="50"/>
      <c r="Y1382" s="50"/>
      <c r="Z1382" s="49"/>
      <c r="AA1382" s="69">
        <v>1382</v>
      </c>
      <c r="AB13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82" s="70"/>
      <c r="AD1382" s="86">
        <v>7060</v>
      </c>
      <c r="AE1382" s="86">
        <v>16527</v>
      </c>
      <c r="AF1382" s="86">
        <v>443832</v>
      </c>
      <c r="AG1382" s="86">
        <v>425737</v>
      </c>
      <c r="AH1382" s="86"/>
      <c r="AI1382" s="86" t="s">
        <v>7950</v>
      </c>
      <c r="AJ1382" s="86" t="s">
        <v>8204</v>
      </c>
      <c r="AK1382" s="93" t="s">
        <v>8901</v>
      </c>
      <c r="AL1382" s="86"/>
      <c r="AM1382" s="89">
        <v>41529.470509259256</v>
      </c>
      <c r="AN1382" s="86" t="s">
        <v>10559</v>
      </c>
      <c r="AO1382" s="93" t="s">
        <v>11939</v>
      </c>
      <c r="AP1382" s="86" t="s">
        <v>66</v>
      </c>
      <c r="AQ1382" s="48">
        <v>0</v>
      </c>
      <c r="AR1382" s="49">
        <v>0</v>
      </c>
      <c r="AS1382" s="48">
        <v>0</v>
      </c>
      <c r="AT1382" s="49">
        <v>0</v>
      </c>
      <c r="AU1382" s="48">
        <v>0</v>
      </c>
      <c r="AV1382" s="49">
        <v>0</v>
      </c>
      <c r="AW1382" s="48">
        <v>43</v>
      </c>
      <c r="AX1382" s="49">
        <v>100</v>
      </c>
      <c r="AY1382" s="48">
        <v>43</v>
      </c>
      <c r="AZ1382" s="2"/>
      <c r="BA1382" s="3"/>
      <c r="BB1382" s="3"/>
      <c r="BC1382" s="3"/>
      <c r="BD1382" s="3"/>
    </row>
    <row r="1383" spans="1:56" x14ac:dyDescent="0.25">
      <c r="A1383" s="62" t="s">
        <v>1072</v>
      </c>
      <c r="B1383" s="63"/>
      <c r="C1383" s="63"/>
      <c r="D1383" s="64"/>
      <c r="E1383" s="66"/>
      <c r="F1383" s="109" t="s">
        <v>10243</v>
      </c>
      <c r="G1383" s="63"/>
      <c r="H1383" s="67"/>
      <c r="I1383" s="68"/>
      <c r="J1383" s="68"/>
      <c r="K1383" s="67" t="s">
        <v>13660</v>
      </c>
      <c r="L1383" s="71"/>
      <c r="M1383" s="72">
        <v>5187.4384765625</v>
      </c>
      <c r="N1383" s="72">
        <v>5019.88427734375</v>
      </c>
      <c r="O1383" s="73"/>
      <c r="P1383" s="74"/>
      <c r="Q1383" s="74"/>
      <c r="R1383" s="98"/>
      <c r="S1383" s="48">
        <v>0</v>
      </c>
      <c r="T1383" s="48">
        <v>1</v>
      </c>
      <c r="U1383" s="98"/>
      <c r="V1383" s="50"/>
      <c r="W1383" s="50"/>
      <c r="X1383" s="50"/>
      <c r="Y1383" s="50"/>
      <c r="Z1383" s="49"/>
      <c r="AA1383" s="69">
        <v>1383</v>
      </c>
      <c r="AB13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83" s="70"/>
      <c r="AD1383" s="86">
        <v>523</v>
      </c>
      <c r="AE1383" s="86">
        <v>1228</v>
      </c>
      <c r="AF1383" s="86">
        <v>15674</v>
      </c>
      <c r="AG1383" s="86">
        <v>35102</v>
      </c>
      <c r="AH1383" s="86"/>
      <c r="AI1383" s="86" t="s">
        <v>7951</v>
      </c>
      <c r="AJ1383" s="86" t="s">
        <v>8329</v>
      </c>
      <c r="AK1383" s="86"/>
      <c r="AL1383" s="86"/>
      <c r="AM1383" s="89">
        <v>40714.643587962964</v>
      </c>
      <c r="AN1383" s="86" t="s">
        <v>10559</v>
      </c>
      <c r="AO1383" s="93" t="s">
        <v>11940</v>
      </c>
      <c r="AP1383" s="86" t="s">
        <v>66</v>
      </c>
      <c r="AQ1383" s="48">
        <v>0</v>
      </c>
      <c r="AR1383" s="49">
        <v>0</v>
      </c>
      <c r="AS1383" s="48">
        <v>0</v>
      </c>
      <c r="AT1383" s="49">
        <v>0</v>
      </c>
      <c r="AU1383" s="48">
        <v>0</v>
      </c>
      <c r="AV1383" s="49">
        <v>0</v>
      </c>
      <c r="AW1383" s="48">
        <v>26</v>
      </c>
      <c r="AX1383" s="49">
        <v>100</v>
      </c>
      <c r="AY1383" s="48">
        <v>26</v>
      </c>
      <c r="AZ1383" s="2"/>
      <c r="BA1383" s="3"/>
      <c r="BB1383" s="3"/>
      <c r="BC1383" s="3"/>
      <c r="BD1383" s="3"/>
    </row>
    <row r="1384" spans="1:56" x14ac:dyDescent="0.25">
      <c r="A1384" s="62" t="s">
        <v>1073</v>
      </c>
      <c r="B1384" s="63"/>
      <c r="C1384" s="63"/>
      <c r="D1384" s="64"/>
      <c r="E1384" s="66"/>
      <c r="F1384" s="109" t="s">
        <v>10244</v>
      </c>
      <c r="G1384" s="63"/>
      <c r="H1384" s="67"/>
      <c r="I1384" s="68"/>
      <c r="J1384" s="68"/>
      <c r="K1384" s="67" t="s">
        <v>13661</v>
      </c>
      <c r="L1384" s="71"/>
      <c r="M1384" s="72">
        <v>7019.97119140625</v>
      </c>
      <c r="N1384" s="72">
        <v>3950.58349609375</v>
      </c>
      <c r="O1384" s="73"/>
      <c r="P1384" s="74"/>
      <c r="Q1384" s="74"/>
      <c r="R1384" s="98"/>
      <c r="S1384" s="48">
        <v>0</v>
      </c>
      <c r="T1384" s="48">
        <v>1</v>
      </c>
      <c r="U1384" s="98"/>
      <c r="V1384" s="50"/>
      <c r="W1384" s="50"/>
      <c r="X1384" s="50"/>
      <c r="Y1384" s="50"/>
      <c r="Z1384" s="49"/>
      <c r="AA1384" s="69">
        <v>1384</v>
      </c>
      <c r="AB13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84" s="70"/>
      <c r="AD1384" s="86">
        <v>329</v>
      </c>
      <c r="AE1384" s="86">
        <v>579</v>
      </c>
      <c r="AF1384" s="86">
        <v>1121</v>
      </c>
      <c r="AG1384" s="86">
        <v>96347</v>
      </c>
      <c r="AH1384" s="86"/>
      <c r="AI1384" s="86" t="s">
        <v>7952</v>
      </c>
      <c r="AJ1384" s="86"/>
      <c r="AK1384" s="86"/>
      <c r="AL1384" s="86"/>
      <c r="AM1384" s="89">
        <v>42651.620393518519</v>
      </c>
      <c r="AN1384" s="86" t="s">
        <v>10559</v>
      </c>
      <c r="AO1384" s="93" t="s">
        <v>11941</v>
      </c>
      <c r="AP1384" s="86" t="s">
        <v>66</v>
      </c>
      <c r="AQ1384" s="48">
        <v>0</v>
      </c>
      <c r="AR1384" s="49">
        <v>0</v>
      </c>
      <c r="AS1384" s="48">
        <v>1</v>
      </c>
      <c r="AT1384" s="49">
        <v>4.166666666666667</v>
      </c>
      <c r="AU1384" s="48">
        <v>0</v>
      </c>
      <c r="AV1384" s="49">
        <v>0</v>
      </c>
      <c r="AW1384" s="48">
        <v>23</v>
      </c>
      <c r="AX1384" s="49">
        <v>95.833333333333329</v>
      </c>
      <c r="AY1384" s="48">
        <v>24</v>
      </c>
      <c r="AZ1384" s="2"/>
      <c r="BA1384" s="3"/>
      <c r="BB1384" s="3"/>
      <c r="BC1384" s="3"/>
      <c r="BD1384" s="3"/>
    </row>
    <row r="1385" spans="1:56" x14ac:dyDescent="0.25">
      <c r="A1385" s="62" t="s">
        <v>1074</v>
      </c>
      <c r="B1385" s="63"/>
      <c r="C1385" s="63"/>
      <c r="D1385" s="64"/>
      <c r="E1385" s="66"/>
      <c r="F1385" s="109" t="s">
        <v>10245</v>
      </c>
      <c r="G1385" s="63"/>
      <c r="H1385" s="67"/>
      <c r="I1385" s="68"/>
      <c r="J1385" s="68"/>
      <c r="K1385" s="67" t="s">
        <v>13662</v>
      </c>
      <c r="L1385" s="71"/>
      <c r="M1385" s="72">
        <v>3810.462646484375</v>
      </c>
      <c r="N1385" s="72">
        <v>3641.53515625</v>
      </c>
      <c r="O1385" s="73"/>
      <c r="P1385" s="74"/>
      <c r="Q1385" s="74"/>
      <c r="R1385" s="98"/>
      <c r="S1385" s="48">
        <v>0</v>
      </c>
      <c r="T1385" s="48">
        <v>2</v>
      </c>
      <c r="U1385" s="98"/>
      <c r="V1385" s="50"/>
      <c r="W1385" s="50"/>
      <c r="X1385" s="50"/>
      <c r="Y1385" s="50"/>
      <c r="Z1385" s="49"/>
      <c r="AA1385" s="69">
        <v>1385</v>
      </c>
      <c r="AB13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85" s="70"/>
      <c r="AD1385" s="86">
        <v>180</v>
      </c>
      <c r="AE1385" s="86">
        <v>97</v>
      </c>
      <c r="AF1385" s="86">
        <v>9918</v>
      </c>
      <c r="AG1385" s="86">
        <v>27678</v>
      </c>
      <c r="AH1385" s="86"/>
      <c r="AI1385" s="86"/>
      <c r="AJ1385" s="86"/>
      <c r="AK1385" s="86"/>
      <c r="AL1385" s="86"/>
      <c r="AM1385" s="89">
        <v>43528.498194444444</v>
      </c>
      <c r="AN1385" s="86" t="s">
        <v>10559</v>
      </c>
      <c r="AO1385" s="93" t="s">
        <v>11942</v>
      </c>
      <c r="AP1385" s="86" t="s">
        <v>66</v>
      </c>
      <c r="AQ1385" s="48">
        <v>0</v>
      </c>
      <c r="AR1385" s="49">
        <v>0</v>
      </c>
      <c r="AS1385" s="48">
        <v>0</v>
      </c>
      <c r="AT1385" s="49">
        <v>0</v>
      </c>
      <c r="AU1385" s="48">
        <v>0</v>
      </c>
      <c r="AV1385" s="49">
        <v>0</v>
      </c>
      <c r="AW1385" s="48">
        <v>85</v>
      </c>
      <c r="AX1385" s="49">
        <v>100</v>
      </c>
      <c r="AY1385" s="48">
        <v>85</v>
      </c>
      <c r="AZ1385" s="2"/>
      <c r="BA1385" s="3"/>
      <c r="BB1385" s="3"/>
      <c r="BC1385" s="3"/>
      <c r="BD1385" s="3"/>
    </row>
    <row r="1386" spans="1:56" x14ac:dyDescent="0.25">
      <c r="A1386" s="62" t="s">
        <v>1075</v>
      </c>
      <c r="B1386" s="63"/>
      <c r="C1386" s="63"/>
      <c r="D1386" s="64"/>
      <c r="E1386" s="66"/>
      <c r="F1386" s="109" t="s">
        <v>10246</v>
      </c>
      <c r="G1386" s="63"/>
      <c r="H1386" s="67"/>
      <c r="I1386" s="68"/>
      <c r="J1386" s="68"/>
      <c r="K1386" s="67" t="s">
        <v>13663</v>
      </c>
      <c r="L1386" s="71"/>
      <c r="M1386" s="72">
        <v>5437.81298828125</v>
      </c>
      <c r="N1386" s="72">
        <v>4891.75732421875</v>
      </c>
      <c r="O1386" s="73"/>
      <c r="P1386" s="74"/>
      <c r="Q1386" s="74"/>
      <c r="R1386" s="98"/>
      <c r="S1386" s="48">
        <v>0</v>
      </c>
      <c r="T1386" s="48">
        <v>1</v>
      </c>
      <c r="U1386" s="98"/>
      <c r="V1386" s="50"/>
      <c r="W1386" s="50"/>
      <c r="X1386" s="50"/>
      <c r="Y1386" s="50"/>
      <c r="Z1386" s="49"/>
      <c r="AA1386" s="69">
        <v>1386</v>
      </c>
      <c r="AB13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86" s="70"/>
      <c r="AD1386" s="86">
        <v>1767</v>
      </c>
      <c r="AE1386" s="86">
        <v>647</v>
      </c>
      <c r="AF1386" s="86">
        <v>931</v>
      </c>
      <c r="AG1386" s="86">
        <v>49423</v>
      </c>
      <c r="AH1386" s="86"/>
      <c r="AI1386" s="86" t="s">
        <v>7953</v>
      </c>
      <c r="AJ1386" s="86" t="s">
        <v>8302</v>
      </c>
      <c r="AK1386" s="86"/>
      <c r="AL1386" s="86"/>
      <c r="AM1386" s="89">
        <v>43059.65896990741</v>
      </c>
      <c r="AN1386" s="86" t="s">
        <v>10559</v>
      </c>
      <c r="AO1386" s="93" t="s">
        <v>11943</v>
      </c>
      <c r="AP1386" s="86" t="s">
        <v>66</v>
      </c>
      <c r="AQ1386" s="48">
        <v>0</v>
      </c>
      <c r="AR1386" s="49">
        <v>0</v>
      </c>
      <c r="AS1386" s="48">
        <v>0</v>
      </c>
      <c r="AT1386" s="49">
        <v>0</v>
      </c>
      <c r="AU1386" s="48">
        <v>0</v>
      </c>
      <c r="AV1386" s="49">
        <v>0</v>
      </c>
      <c r="AW1386" s="48">
        <v>67</v>
      </c>
      <c r="AX1386" s="49">
        <v>100</v>
      </c>
      <c r="AY1386" s="48">
        <v>67</v>
      </c>
      <c r="AZ1386" s="2"/>
      <c r="BA1386" s="3"/>
      <c r="BB1386" s="3"/>
      <c r="BC1386" s="3"/>
      <c r="BD1386" s="3"/>
    </row>
    <row r="1387" spans="1:56" x14ac:dyDescent="0.25">
      <c r="A1387" s="62" t="s">
        <v>1076</v>
      </c>
      <c r="B1387" s="63"/>
      <c r="C1387" s="63"/>
      <c r="D1387" s="64"/>
      <c r="E1387" s="66"/>
      <c r="F1387" s="109" t="s">
        <v>10247</v>
      </c>
      <c r="G1387" s="63"/>
      <c r="H1387" s="67"/>
      <c r="I1387" s="68"/>
      <c r="J1387" s="68"/>
      <c r="K1387" s="67" t="s">
        <v>13664</v>
      </c>
      <c r="L1387" s="71"/>
      <c r="M1387" s="72">
        <v>5423.22021484375</v>
      </c>
      <c r="N1387" s="72">
        <v>5047.978515625</v>
      </c>
      <c r="O1387" s="73"/>
      <c r="P1387" s="74"/>
      <c r="Q1387" s="74"/>
      <c r="R1387" s="98"/>
      <c r="S1387" s="48">
        <v>0</v>
      </c>
      <c r="T1387" s="48">
        <v>1</v>
      </c>
      <c r="U1387" s="98"/>
      <c r="V1387" s="50"/>
      <c r="W1387" s="50"/>
      <c r="X1387" s="50"/>
      <c r="Y1387" s="50"/>
      <c r="Z1387" s="49"/>
      <c r="AA1387" s="69">
        <v>1387</v>
      </c>
      <c r="AB13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87" s="70"/>
      <c r="AD1387" s="86">
        <v>209</v>
      </c>
      <c r="AE1387" s="86">
        <v>105</v>
      </c>
      <c r="AF1387" s="86">
        <v>4672</v>
      </c>
      <c r="AG1387" s="86">
        <v>15515</v>
      </c>
      <c r="AH1387" s="86"/>
      <c r="AI1387" s="86" t="s">
        <v>7954</v>
      </c>
      <c r="AJ1387" s="86" t="s">
        <v>8255</v>
      </c>
      <c r="AK1387" s="86"/>
      <c r="AL1387" s="86"/>
      <c r="AM1387" s="89">
        <v>43612.679166666669</v>
      </c>
      <c r="AN1387" s="86" t="s">
        <v>10559</v>
      </c>
      <c r="AO1387" s="93" t="s">
        <v>11944</v>
      </c>
      <c r="AP1387" s="86" t="s">
        <v>66</v>
      </c>
      <c r="AQ1387" s="48">
        <v>0</v>
      </c>
      <c r="AR1387" s="49">
        <v>0</v>
      </c>
      <c r="AS1387" s="48">
        <v>0</v>
      </c>
      <c r="AT1387" s="49">
        <v>0</v>
      </c>
      <c r="AU1387" s="48">
        <v>0</v>
      </c>
      <c r="AV1387" s="49">
        <v>0</v>
      </c>
      <c r="AW1387" s="48">
        <v>41</v>
      </c>
      <c r="AX1387" s="49">
        <v>100</v>
      </c>
      <c r="AY1387" s="48">
        <v>41</v>
      </c>
      <c r="AZ1387" s="2"/>
      <c r="BA1387" s="3"/>
      <c r="BB1387" s="3"/>
      <c r="BC1387" s="3"/>
      <c r="BD1387" s="3"/>
    </row>
    <row r="1388" spans="1:56" x14ac:dyDescent="0.25">
      <c r="A1388" s="62" t="s">
        <v>1828</v>
      </c>
      <c r="B1388" s="63"/>
      <c r="C1388" s="63"/>
      <c r="D1388" s="64"/>
      <c r="E1388" s="66"/>
      <c r="F1388" s="109" t="s">
        <v>10248</v>
      </c>
      <c r="G1388" s="63"/>
      <c r="H1388" s="67"/>
      <c r="I1388" s="68"/>
      <c r="J1388" s="68"/>
      <c r="K1388" s="67" t="s">
        <v>13665</v>
      </c>
      <c r="L1388" s="71"/>
      <c r="M1388" s="72">
        <v>5475.26171875</v>
      </c>
      <c r="N1388" s="72">
        <v>4992.16796875</v>
      </c>
      <c r="O1388" s="73"/>
      <c r="P1388" s="74"/>
      <c r="Q1388" s="74"/>
      <c r="R1388" s="98"/>
      <c r="S1388" s="48">
        <v>1</v>
      </c>
      <c r="T1388" s="48">
        <v>0</v>
      </c>
      <c r="U1388" s="98"/>
      <c r="V1388" s="50"/>
      <c r="W1388" s="50"/>
      <c r="X1388" s="50"/>
      <c r="Y1388" s="50"/>
      <c r="Z1388" s="49"/>
      <c r="AA1388" s="69">
        <v>1388</v>
      </c>
      <c r="AB13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88" s="70"/>
      <c r="AD1388" s="86">
        <v>3408</v>
      </c>
      <c r="AE1388" s="86">
        <v>1257</v>
      </c>
      <c r="AF1388" s="86">
        <v>1015</v>
      </c>
      <c r="AG1388" s="86">
        <v>1163</v>
      </c>
      <c r="AH1388" s="86"/>
      <c r="AI1388" s="86" t="s">
        <v>7955</v>
      </c>
      <c r="AJ1388" s="86" t="s">
        <v>8218</v>
      </c>
      <c r="AK1388" s="86"/>
      <c r="AL1388" s="86"/>
      <c r="AM1388" s="89">
        <v>43533.19462962963</v>
      </c>
      <c r="AN1388" s="86" t="s">
        <v>10559</v>
      </c>
      <c r="AO1388" s="93" t="s">
        <v>11945</v>
      </c>
      <c r="AP1388" s="86" t="s">
        <v>65</v>
      </c>
      <c r="AQ1388" s="48"/>
      <c r="AR1388" s="49"/>
      <c r="AS1388" s="48"/>
      <c r="AT1388" s="49"/>
      <c r="AU1388" s="48"/>
      <c r="AV1388" s="49"/>
      <c r="AW1388" s="48"/>
      <c r="AX1388" s="49"/>
      <c r="AY1388" s="48"/>
      <c r="AZ1388" s="2"/>
      <c r="BA1388" s="3"/>
      <c r="BB1388" s="3"/>
      <c r="BC1388" s="3"/>
      <c r="BD1388" s="3"/>
    </row>
    <row r="1389" spans="1:56" x14ac:dyDescent="0.25">
      <c r="A1389" s="62" t="s">
        <v>1077</v>
      </c>
      <c r="B1389" s="63"/>
      <c r="C1389" s="63"/>
      <c r="D1389" s="64"/>
      <c r="E1389" s="66"/>
      <c r="F1389" s="109" t="s">
        <v>10249</v>
      </c>
      <c r="G1389" s="63"/>
      <c r="H1389" s="67"/>
      <c r="I1389" s="68"/>
      <c r="J1389" s="68"/>
      <c r="K1389" s="67" t="s">
        <v>13666</v>
      </c>
      <c r="L1389" s="71"/>
      <c r="M1389" s="72">
        <v>3762.421875</v>
      </c>
      <c r="N1389" s="72">
        <v>3659.030517578125</v>
      </c>
      <c r="O1389" s="73"/>
      <c r="P1389" s="74"/>
      <c r="Q1389" s="74"/>
      <c r="R1389" s="98"/>
      <c r="S1389" s="48">
        <v>0</v>
      </c>
      <c r="T1389" s="48">
        <v>1</v>
      </c>
      <c r="U1389" s="98"/>
      <c r="V1389" s="50"/>
      <c r="W1389" s="50"/>
      <c r="X1389" s="50"/>
      <c r="Y1389" s="50"/>
      <c r="Z1389" s="49"/>
      <c r="AA1389" s="69">
        <v>1389</v>
      </c>
      <c r="AB13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89" s="70"/>
      <c r="AD1389" s="86">
        <v>6112</v>
      </c>
      <c r="AE1389" s="86">
        <v>6378</v>
      </c>
      <c r="AF1389" s="86">
        <v>80095</v>
      </c>
      <c r="AG1389" s="86">
        <v>18744</v>
      </c>
      <c r="AH1389" s="86"/>
      <c r="AI1389" s="86" t="s">
        <v>7956</v>
      </c>
      <c r="AJ1389" s="86" t="s">
        <v>8213</v>
      </c>
      <c r="AK1389" s="86"/>
      <c r="AL1389" s="86"/>
      <c r="AM1389" s="89">
        <v>43711.102418981478</v>
      </c>
      <c r="AN1389" s="86" t="s">
        <v>10559</v>
      </c>
      <c r="AO1389" s="93" t="s">
        <v>11946</v>
      </c>
      <c r="AP1389" s="86" t="s">
        <v>66</v>
      </c>
      <c r="AQ1389" s="48">
        <v>0</v>
      </c>
      <c r="AR1389" s="49">
        <v>0</v>
      </c>
      <c r="AS1389" s="48">
        <v>0</v>
      </c>
      <c r="AT1389" s="49">
        <v>0</v>
      </c>
      <c r="AU1389" s="48">
        <v>0</v>
      </c>
      <c r="AV1389" s="49">
        <v>0</v>
      </c>
      <c r="AW1389" s="48">
        <v>48</v>
      </c>
      <c r="AX1389" s="49">
        <v>100</v>
      </c>
      <c r="AY1389" s="48">
        <v>48</v>
      </c>
      <c r="AZ1389" s="2"/>
      <c r="BA1389" s="3"/>
      <c r="BB1389" s="3"/>
      <c r="BC1389" s="3"/>
      <c r="BD1389" s="3"/>
    </row>
    <row r="1390" spans="1:56" x14ac:dyDescent="0.25">
      <c r="A1390" s="62" t="s">
        <v>1078</v>
      </c>
      <c r="B1390" s="63"/>
      <c r="C1390" s="63"/>
      <c r="D1390" s="64"/>
      <c r="E1390" s="66"/>
      <c r="F1390" s="109" t="s">
        <v>10250</v>
      </c>
      <c r="G1390" s="63"/>
      <c r="H1390" s="67"/>
      <c r="I1390" s="68"/>
      <c r="J1390" s="68"/>
      <c r="K1390" s="67" t="s">
        <v>13667</v>
      </c>
      <c r="L1390" s="71"/>
      <c r="M1390" s="72">
        <v>5167.6494140625</v>
      </c>
      <c r="N1390" s="72">
        <v>2469.54541015625</v>
      </c>
      <c r="O1390" s="73"/>
      <c r="P1390" s="74"/>
      <c r="Q1390" s="74"/>
      <c r="R1390" s="98"/>
      <c r="S1390" s="48">
        <v>0</v>
      </c>
      <c r="T1390" s="48">
        <v>1</v>
      </c>
      <c r="U1390" s="98"/>
      <c r="V1390" s="50"/>
      <c r="W1390" s="50"/>
      <c r="X1390" s="50"/>
      <c r="Y1390" s="50"/>
      <c r="Z1390" s="49"/>
      <c r="AA1390" s="69">
        <v>1390</v>
      </c>
      <c r="AB13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90" s="70"/>
      <c r="AD1390" s="86">
        <v>68</v>
      </c>
      <c r="AE1390" s="86">
        <v>52</v>
      </c>
      <c r="AF1390" s="86">
        <v>147</v>
      </c>
      <c r="AG1390" s="86">
        <v>967</v>
      </c>
      <c r="AH1390" s="86"/>
      <c r="AI1390" s="86" t="s">
        <v>7957</v>
      </c>
      <c r="AJ1390" s="86" t="s">
        <v>8612</v>
      </c>
      <c r="AK1390" s="86"/>
      <c r="AL1390" s="86"/>
      <c r="AM1390" s="89">
        <v>40455.769432870373</v>
      </c>
      <c r="AN1390" s="86" t="s">
        <v>10559</v>
      </c>
      <c r="AO1390" s="93" t="s">
        <v>11947</v>
      </c>
      <c r="AP1390" s="86" t="s">
        <v>66</v>
      </c>
      <c r="AQ1390" s="48">
        <v>0</v>
      </c>
      <c r="AR1390" s="49">
        <v>0</v>
      </c>
      <c r="AS1390" s="48">
        <v>0</v>
      </c>
      <c r="AT1390" s="49">
        <v>0</v>
      </c>
      <c r="AU1390" s="48">
        <v>0</v>
      </c>
      <c r="AV1390" s="49">
        <v>0</v>
      </c>
      <c r="AW1390" s="48">
        <v>14</v>
      </c>
      <c r="AX1390" s="49">
        <v>100</v>
      </c>
      <c r="AY1390" s="48">
        <v>14</v>
      </c>
      <c r="AZ1390" s="2"/>
      <c r="BA1390" s="3"/>
      <c r="BB1390" s="3"/>
      <c r="BC1390" s="3"/>
      <c r="BD1390" s="3"/>
    </row>
    <row r="1391" spans="1:56" x14ac:dyDescent="0.25">
      <c r="A1391" s="62" t="s">
        <v>1079</v>
      </c>
      <c r="B1391" s="63"/>
      <c r="C1391" s="63"/>
      <c r="D1391" s="64"/>
      <c r="E1391" s="66"/>
      <c r="F1391" s="109" t="s">
        <v>10251</v>
      </c>
      <c r="G1391" s="63"/>
      <c r="H1391" s="67"/>
      <c r="I1391" s="68"/>
      <c r="J1391" s="68"/>
      <c r="K1391" s="67" t="s">
        <v>13668</v>
      </c>
      <c r="L1391" s="71"/>
      <c r="M1391" s="72">
        <v>5600.76123046875</v>
      </c>
      <c r="N1391" s="72">
        <v>4886.75146484375</v>
      </c>
      <c r="O1391" s="73"/>
      <c r="P1391" s="74"/>
      <c r="Q1391" s="74"/>
      <c r="R1391" s="98"/>
      <c r="S1391" s="48">
        <v>0</v>
      </c>
      <c r="T1391" s="48">
        <v>1</v>
      </c>
      <c r="U1391" s="98"/>
      <c r="V1391" s="50"/>
      <c r="W1391" s="50"/>
      <c r="X1391" s="50"/>
      <c r="Y1391" s="50"/>
      <c r="Z1391" s="49"/>
      <c r="AA1391" s="69">
        <v>1391</v>
      </c>
      <c r="AB13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91" s="70"/>
      <c r="AD1391" s="86">
        <v>874</v>
      </c>
      <c r="AE1391" s="86">
        <v>1286</v>
      </c>
      <c r="AF1391" s="86">
        <v>32649</v>
      </c>
      <c r="AG1391" s="86">
        <v>266991</v>
      </c>
      <c r="AH1391" s="86"/>
      <c r="AI1391" s="86" t="s">
        <v>7958</v>
      </c>
      <c r="AJ1391" s="86"/>
      <c r="AK1391" s="86"/>
      <c r="AL1391" s="86"/>
      <c r="AM1391" s="89">
        <v>42036.116342592592</v>
      </c>
      <c r="AN1391" s="86" t="s">
        <v>10559</v>
      </c>
      <c r="AO1391" s="93" t="s">
        <v>11948</v>
      </c>
      <c r="AP1391" s="86" t="s">
        <v>66</v>
      </c>
      <c r="AQ1391" s="48">
        <v>0</v>
      </c>
      <c r="AR1391" s="49">
        <v>0</v>
      </c>
      <c r="AS1391" s="48">
        <v>0</v>
      </c>
      <c r="AT1391" s="49">
        <v>0</v>
      </c>
      <c r="AU1391" s="48">
        <v>0</v>
      </c>
      <c r="AV1391" s="49">
        <v>0</v>
      </c>
      <c r="AW1391" s="48">
        <v>17</v>
      </c>
      <c r="AX1391" s="49">
        <v>100</v>
      </c>
      <c r="AY1391" s="48">
        <v>17</v>
      </c>
      <c r="AZ1391" s="2"/>
      <c r="BA1391" s="3"/>
      <c r="BB1391" s="3"/>
      <c r="BC1391" s="3"/>
      <c r="BD1391" s="3"/>
    </row>
    <row r="1392" spans="1:56" x14ac:dyDescent="0.25">
      <c r="A1392" s="62" t="s">
        <v>1080</v>
      </c>
      <c r="B1392" s="63"/>
      <c r="C1392" s="63"/>
      <c r="D1392" s="64"/>
      <c r="E1392" s="66"/>
      <c r="F1392" s="109" t="s">
        <v>10252</v>
      </c>
      <c r="G1392" s="63"/>
      <c r="H1392" s="67"/>
      <c r="I1392" s="68"/>
      <c r="J1392" s="68"/>
      <c r="K1392" s="67" t="s">
        <v>13669</v>
      </c>
      <c r="L1392" s="71"/>
      <c r="M1392" s="72">
        <v>5702.443359375</v>
      </c>
      <c r="N1392" s="72">
        <v>7743.251953125</v>
      </c>
      <c r="O1392" s="73"/>
      <c r="P1392" s="74"/>
      <c r="Q1392" s="74"/>
      <c r="R1392" s="98"/>
      <c r="S1392" s="48">
        <v>0</v>
      </c>
      <c r="T1392" s="48">
        <v>1</v>
      </c>
      <c r="U1392" s="98"/>
      <c r="V1392" s="50"/>
      <c r="W1392" s="50"/>
      <c r="X1392" s="50"/>
      <c r="Y1392" s="50"/>
      <c r="Z1392" s="49"/>
      <c r="AA1392" s="69">
        <v>1392</v>
      </c>
      <c r="AB13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92" s="70"/>
      <c r="AD1392" s="86">
        <v>179</v>
      </c>
      <c r="AE1392" s="86">
        <v>48</v>
      </c>
      <c r="AF1392" s="86">
        <v>924</v>
      </c>
      <c r="AG1392" s="86">
        <v>9650</v>
      </c>
      <c r="AH1392" s="86"/>
      <c r="AI1392" s="86" t="s">
        <v>7959</v>
      </c>
      <c r="AJ1392" s="86" t="s">
        <v>8202</v>
      </c>
      <c r="AK1392" s="86"/>
      <c r="AL1392" s="86"/>
      <c r="AM1392" s="89">
        <v>42980.623761574076</v>
      </c>
      <c r="AN1392" s="86" t="s">
        <v>10559</v>
      </c>
      <c r="AO1392" s="93" t="s">
        <v>11949</v>
      </c>
      <c r="AP1392" s="86" t="s">
        <v>66</v>
      </c>
      <c r="AQ1392" s="48">
        <v>0</v>
      </c>
      <c r="AR1392" s="49">
        <v>0</v>
      </c>
      <c r="AS1392" s="48">
        <v>0</v>
      </c>
      <c r="AT1392" s="49">
        <v>0</v>
      </c>
      <c r="AU1392" s="48">
        <v>0</v>
      </c>
      <c r="AV1392" s="49">
        <v>0</v>
      </c>
      <c r="AW1392" s="48">
        <v>3</v>
      </c>
      <c r="AX1392" s="49">
        <v>100</v>
      </c>
      <c r="AY1392" s="48">
        <v>3</v>
      </c>
      <c r="AZ1392" s="2"/>
      <c r="BA1392" s="3"/>
      <c r="BB1392" s="3"/>
      <c r="BC1392" s="3"/>
      <c r="BD1392" s="3"/>
    </row>
    <row r="1393" spans="1:56" x14ac:dyDescent="0.25">
      <c r="A1393" s="62" t="s">
        <v>1081</v>
      </c>
      <c r="B1393" s="63"/>
      <c r="C1393" s="63"/>
      <c r="D1393" s="64"/>
      <c r="E1393" s="66"/>
      <c r="F1393" s="109" t="s">
        <v>10253</v>
      </c>
      <c r="G1393" s="63"/>
      <c r="H1393" s="67"/>
      <c r="I1393" s="68"/>
      <c r="J1393" s="68"/>
      <c r="K1393" s="67" t="s">
        <v>13670</v>
      </c>
      <c r="L1393" s="71"/>
      <c r="M1393" s="72">
        <v>4995.8623046875</v>
      </c>
      <c r="N1393" s="72">
        <v>5445.73583984375</v>
      </c>
      <c r="O1393" s="73"/>
      <c r="P1393" s="74"/>
      <c r="Q1393" s="74"/>
      <c r="R1393" s="98"/>
      <c r="S1393" s="48">
        <v>0</v>
      </c>
      <c r="T1393" s="48">
        <v>1</v>
      </c>
      <c r="U1393" s="98"/>
      <c r="V1393" s="50"/>
      <c r="W1393" s="50"/>
      <c r="X1393" s="50"/>
      <c r="Y1393" s="50"/>
      <c r="Z1393" s="49"/>
      <c r="AA1393" s="69">
        <v>1393</v>
      </c>
      <c r="AB13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93" s="70"/>
      <c r="AD1393" s="86">
        <v>1057</v>
      </c>
      <c r="AE1393" s="86">
        <v>1361</v>
      </c>
      <c r="AF1393" s="86">
        <v>16880</v>
      </c>
      <c r="AG1393" s="86">
        <v>52509</v>
      </c>
      <c r="AH1393" s="86"/>
      <c r="AI1393" s="86" t="s">
        <v>7960</v>
      </c>
      <c r="AJ1393" s="86" t="s">
        <v>8211</v>
      </c>
      <c r="AK1393" s="86"/>
      <c r="AL1393" s="86"/>
      <c r="AM1393" s="89">
        <v>43291.257581018515</v>
      </c>
      <c r="AN1393" s="86" t="s">
        <v>10559</v>
      </c>
      <c r="AO1393" s="93" t="s">
        <v>11950</v>
      </c>
      <c r="AP1393" s="86" t="s">
        <v>66</v>
      </c>
      <c r="AQ1393" s="48">
        <v>0</v>
      </c>
      <c r="AR1393" s="49">
        <v>0</v>
      </c>
      <c r="AS1393" s="48">
        <v>0</v>
      </c>
      <c r="AT1393" s="49">
        <v>0</v>
      </c>
      <c r="AU1393" s="48">
        <v>0</v>
      </c>
      <c r="AV1393" s="49">
        <v>0</v>
      </c>
      <c r="AW1393" s="48">
        <v>44</v>
      </c>
      <c r="AX1393" s="49">
        <v>100</v>
      </c>
      <c r="AY1393" s="48">
        <v>44</v>
      </c>
      <c r="AZ1393" s="2"/>
      <c r="BA1393" s="3"/>
      <c r="BB1393" s="3"/>
      <c r="BC1393" s="3"/>
      <c r="BD1393" s="3"/>
    </row>
    <row r="1394" spans="1:56" x14ac:dyDescent="0.25">
      <c r="A1394" s="62" t="s">
        <v>1082</v>
      </c>
      <c r="B1394" s="63"/>
      <c r="C1394" s="63"/>
      <c r="D1394" s="64"/>
      <c r="E1394" s="66"/>
      <c r="F1394" s="109" t="s">
        <v>10254</v>
      </c>
      <c r="G1394" s="63"/>
      <c r="H1394" s="67"/>
      <c r="I1394" s="68"/>
      <c r="J1394" s="68"/>
      <c r="K1394" s="67" t="s">
        <v>13671</v>
      </c>
      <c r="L1394" s="71"/>
      <c r="M1394" s="72">
        <v>5898.26708984375</v>
      </c>
      <c r="N1394" s="72">
        <v>5479.67724609375</v>
      </c>
      <c r="O1394" s="73"/>
      <c r="P1394" s="74"/>
      <c r="Q1394" s="74"/>
      <c r="R1394" s="98"/>
      <c r="S1394" s="48">
        <v>0</v>
      </c>
      <c r="T1394" s="48">
        <v>1</v>
      </c>
      <c r="U1394" s="98"/>
      <c r="V1394" s="50"/>
      <c r="W1394" s="50"/>
      <c r="X1394" s="50"/>
      <c r="Y1394" s="50"/>
      <c r="Z1394" s="49"/>
      <c r="AA1394" s="69">
        <v>1394</v>
      </c>
      <c r="AB13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94" s="70"/>
      <c r="AD1394" s="86">
        <v>277</v>
      </c>
      <c r="AE1394" s="86">
        <v>42</v>
      </c>
      <c r="AF1394" s="86">
        <v>402</v>
      </c>
      <c r="AG1394" s="86">
        <v>11423</v>
      </c>
      <c r="AH1394" s="86"/>
      <c r="AI1394" s="86" t="s">
        <v>7961</v>
      </c>
      <c r="AJ1394" s="86" t="s">
        <v>8302</v>
      </c>
      <c r="AK1394" s="86"/>
      <c r="AL1394" s="86"/>
      <c r="AM1394" s="89">
        <v>43128.18959490741</v>
      </c>
      <c r="AN1394" s="86" t="s">
        <v>10559</v>
      </c>
      <c r="AO1394" s="93" t="s">
        <v>11951</v>
      </c>
      <c r="AP1394" s="86" t="s">
        <v>66</v>
      </c>
      <c r="AQ1394" s="48">
        <v>0</v>
      </c>
      <c r="AR1394" s="49">
        <v>0</v>
      </c>
      <c r="AS1394" s="48">
        <v>0</v>
      </c>
      <c r="AT1394" s="49">
        <v>0</v>
      </c>
      <c r="AU1394" s="48">
        <v>0</v>
      </c>
      <c r="AV1394" s="49">
        <v>0</v>
      </c>
      <c r="AW1394" s="48">
        <v>44</v>
      </c>
      <c r="AX1394" s="49">
        <v>100</v>
      </c>
      <c r="AY1394" s="48">
        <v>44</v>
      </c>
      <c r="AZ1394" s="2"/>
      <c r="BA1394" s="3"/>
      <c r="BB1394" s="3"/>
      <c r="BC1394" s="3"/>
      <c r="BD1394" s="3"/>
    </row>
    <row r="1395" spans="1:56" x14ac:dyDescent="0.25">
      <c r="A1395" s="62" t="s">
        <v>1083</v>
      </c>
      <c r="B1395" s="63"/>
      <c r="C1395" s="63"/>
      <c r="D1395" s="64"/>
      <c r="E1395" s="66"/>
      <c r="F1395" s="109" t="s">
        <v>10255</v>
      </c>
      <c r="G1395" s="63"/>
      <c r="H1395" s="67"/>
      <c r="I1395" s="68"/>
      <c r="J1395" s="68"/>
      <c r="K1395" s="67" t="s">
        <v>13672</v>
      </c>
      <c r="L1395" s="71"/>
      <c r="M1395" s="72">
        <v>4876.7255859375</v>
      </c>
      <c r="N1395" s="72">
        <v>4921.763671875</v>
      </c>
      <c r="O1395" s="73"/>
      <c r="P1395" s="74"/>
      <c r="Q1395" s="74"/>
      <c r="R1395" s="98"/>
      <c r="S1395" s="48">
        <v>0</v>
      </c>
      <c r="T1395" s="48">
        <v>1</v>
      </c>
      <c r="U1395" s="98"/>
      <c r="V1395" s="50"/>
      <c r="W1395" s="50"/>
      <c r="X1395" s="50"/>
      <c r="Y1395" s="50"/>
      <c r="Z1395" s="49"/>
      <c r="AA1395" s="69">
        <v>1395</v>
      </c>
      <c r="AB13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95" s="70"/>
      <c r="AD1395" s="86">
        <v>182</v>
      </c>
      <c r="AE1395" s="86">
        <v>187</v>
      </c>
      <c r="AF1395" s="86">
        <v>916</v>
      </c>
      <c r="AG1395" s="86">
        <v>1685</v>
      </c>
      <c r="AH1395" s="86"/>
      <c r="AI1395" s="86" t="s">
        <v>7962</v>
      </c>
      <c r="AJ1395" s="86"/>
      <c r="AK1395" s="86"/>
      <c r="AL1395" s="86"/>
      <c r="AM1395" s="89">
        <v>44033.430671296293</v>
      </c>
      <c r="AN1395" s="86" t="s">
        <v>10559</v>
      </c>
      <c r="AO1395" s="93" t="s">
        <v>11952</v>
      </c>
      <c r="AP1395" s="86" t="s">
        <v>66</v>
      </c>
      <c r="AQ1395" s="48">
        <v>0</v>
      </c>
      <c r="AR1395" s="49">
        <v>0</v>
      </c>
      <c r="AS1395" s="48">
        <v>0</v>
      </c>
      <c r="AT1395" s="49">
        <v>0</v>
      </c>
      <c r="AU1395" s="48">
        <v>0</v>
      </c>
      <c r="AV1395" s="49">
        <v>0</v>
      </c>
      <c r="AW1395" s="48">
        <v>26</v>
      </c>
      <c r="AX1395" s="49">
        <v>100</v>
      </c>
      <c r="AY1395" s="48">
        <v>26</v>
      </c>
      <c r="AZ1395" s="2"/>
      <c r="BA1395" s="3"/>
      <c r="BB1395" s="3"/>
      <c r="BC1395" s="3"/>
      <c r="BD1395" s="3"/>
    </row>
    <row r="1396" spans="1:56" x14ac:dyDescent="0.25">
      <c r="A1396" s="62" t="s">
        <v>1084</v>
      </c>
      <c r="B1396" s="63"/>
      <c r="C1396" s="63"/>
      <c r="D1396" s="64"/>
      <c r="E1396" s="66"/>
      <c r="F1396" s="109" t="s">
        <v>10256</v>
      </c>
      <c r="G1396" s="63"/>
      <c r="H1396" s="67"/>
      <c r="I1396" s="68"/>
      <c r="J1396" s="68"/>
      <c r="K1396" s="67" t="s">
        <v>13673</v>
      </c>
      <c r="L1396" s="71"/>
      <c r="M1396" s="72">
        <v>6904.5009765625</v>
      </c>
      <c r="N1396" s="72">
        <v>3258.910888671875</v>
      </c>
      <c r="O1396" s="73"/>
      <c r="P1396" s="74"/>
      <c r="Q1396" s="74"/>
      <c r="R1396" s="98"/>
      <c r="S1396" s="48">
        <v>0</v>
      </c>
      <c r="T1396" s="48">
        <v>1</v>
      </c>
      <c r="U1396" s="98"/>
      <c r="V1396" s="50"/>
      <c r="W1396" s="50"/>
      <c r="X1396" s="50"/>
      <c r="Y1396" s="50"/>
      <c r="Z1396" s="49"/>
      <c r="AA1396" s="69">
        <v>1396</v>
      </c>
      <c r="AB13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96" s="70"/>
      <c r="AD1396" s="86">
        <v>803</v>
      </c>
      <c r="AE1396" s="86">
        <v>655</v>
      </c>
      <c r="AF1396" s="86">
        <v>3497</v>
      </c>
      <c r="AG1396" s="86">
        <v>6753</v>
      </c>
      <c r="AH1396" s="86"/>
      <c r="AI1396" s="86" t="s">
        <v>7963</v>
      </c>
      <c r="AJ1396" s="86" t="s">
        <v>8271</v>
      </c>
      <c r="AK1396" s="93" t="s">
        <v>8902</v>
      </c>
      <c r="AL1396" s="86"/>
      <c r="AM1396" s="89">
        <v>44037.100104166668</v>
      </c>
      <c r="AN1396" s="86" t="s">
        <v>10559</v>
      </c>
      <c r="AO1396" s="93" t="s">
        <v>11953</v>
      </c>
      <c r="AP1396" s="86" t="s">
        <v>66</v>
      </c>
      <c r="AQ1396" s="48">
        <v>0</v>
      </c>
      <c r="AR1396" s="49">
        <v>0</v>
      </c>
      <c r="AS1396" s="48">
        <v>0</v>
      </c>
      <c r="AT1396" s="49">
        <v>0</v>
      </c>
      <c r="AU1396" s="48">
        <v>0</v>
      </c>
      <c r="AV1396" s="49">
        <v>0</v>
      </c>
      <c r="AW1396" s="48">
        <v>32</v>
      </c>
      <c r="AX1396" s="49">
        <v>100</v>
      </c>
      <c r="AY1396" s="48">
        <v>32</v>
      </c>
      <c r="AZ1396" s="2"/>
      <c r="BA1396" s="3"/>
      <c r="BB1396" s="3"/>
      <c r="BC1396" s="3"/>
      <c r="BD1396" s="3"/>
    </row>
    <row r="1397" spans="1:56" x14ac:dyDescent="0.25">
      <c r="A1397" s="62" t="s">
        <v>1085</v>
      </c>
      <c r="B1397" s="63"/>
      <c r="C1397" s="63"/>
      <c r="D1397" s="64"/>
      <c r="E1397" s="66"/>
      <c r="F1397" s="109" t="s">
        <v>10257</v>
      </c>
      <c r="G1397" s="63"/>
      <c r="H1397" s="67"/>
      <c r="I1397" s="68"/>
      <c r="J1397" s="68"/>
      <c r="K1397" s="67" t="s">
        <v>13674</v>
      </c>
      <c r="L1397" s="71"/>
      <c r="M1397" s="72">
        <v>5538.7080078125</v>
      </c>
      <c r="N1397" s="72">
        <v>4928.22216796875</v>
      </c>
      <c r="O1397" s="73"/>
      <c r="P1397" s="74"/>
      <c r="Q1397" s="74"/>
      <c r="R1397" s="98"/>
      <c r="S1397" s="48">
        <v>0</v>
      </c>
      <c r="T1397" s="48">
        <v>1</v>
      </c>
      <c r="U1397" s="98"/>
      <c r="V1397" s="50"/>
      <c r="W1397" s="50"/>
      <c r="X1397" s="50"/>
      <c r="Y1397" s="50"/>
      <c r="Z1397" s="49"/>
      <c r="AA1397" s="69">
        <v>1397</v>
      </c>
      <c r="AB13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97" s="70"/>
      <c r="AD1397" s="86">
        <v>997</v>
      </c>
      <c r="AE1397" s="86">
        <v>858</v>
      </c>
      <c r="AF1397" s="86">
        <v>70789</v>
      </c>
      <c r="AG1397" s="86">
        <v>60565</v>
      </c>
      <c r="AH1397" s="86"/>
      <c r="AI1397" s="86" t="s">
        <v>7964</v>
      </c>
      <c r="AJ1397" s="86" t="s">
        <v>8326</v>
      </c>
      <c r="AK1397" s="86"/>
      <c r="AL1397" s="86"/>
      <c r="AM1397" s="89">
        <v>40319.589780092596</v>
      </c>
      <c r="AN1397" s="86" t="s">
        <v>10559</v>
      </c>
      <c r="AO1397" s="93" t="s">
        <v>11954</v>
      </c>
      <c r="AP1397" s="86" t="s">
        <v>66</v>
      </c>
      <c r="AQ1397" s="48">
        <v>0</v>
      </c>
      <c r="AR1397" s="49">
        <v>0</v>
      </c>
      <c r="AS1397" s="48">
        <v>0</v>
      </c>
      <c r="AT1397" s="49">
        <v>0</v>
      </c>
      <c r="AU1397" s="48">
        <v>0</v>
      </c>
      <c r="AV1397" s="49">
        <v>0</v>
      </c>
      <c r="AW1397" s="48">
        <v>43</v>
      </c>
      <c r="AX1397" s="49">
        <v>100</v>
      </c>
      <c r="AY1397" s="48">
        <v>43</v>
      </c>
      <c r="AZ1397" s="2"/>
      <c r="BA1397" s="3"/>
      <c r="BB1397" s="3"/>
      <c r="BC1397" s="3"/>
      <c r="BD1397" s="3"/>
    </row>
    <row r="1398" spans="1:56" x14ac:dyDescent="0.25">
      <c r="A1398" s="62" t="s">
        <v>1086</v>
      </c>
      <c r="B1398" s="63"/>
      <c r="C1398" s="63"/>
      <c r="D1398" s="64"/>
      <c r="E1398" s="66"/>
      <c r="F1398" s="109" t="s">
        <v>10258</v>
      </c>
      <c r="G1398" s="63"/>
      <c r="H1398" s="67"/>
      <c r="I1398" s="68"/>
      <c r="J1398" s="68"/>
      <c r="K1398" s="67" t="s">
        <v>13675</v>
      </c>
      <c r="L1398" s="71"/>
      <c r="M1398" s="72">
        <v>4687.05712890625</v>
      </c>
      <c r="N1398" s="72">
        <v>4463.09765625</v>
      </c>
      <c r="O1398" s="73"/>
      <c r="P1398" s="74"/>
      <c r="Q1398" s="74"/>
      <c r="R1398" s="98"/>
      <c r="S1398" s="48">
        <v>0</v>
      </c>
      <c r="T1398" s="48">
        <v>2</v>
      </c>
      <c r="U1398" s="98"/>
      <c r="V1398" s="50"/>
      <c r="W1398" s="50"/>
      <c r="X1398" s="50"/>
      <c r="Y1398" s="50"/>
      <c r="Z1398" s="49"/>
      <c r="AA1398" s="69">
        <v>1398</v>
      </c>
      <c r="AB13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98" s="70"/>
      <c r="AD1398" s="86">
        <v>42</v>
      </c>
      <c r="AE1398" s="86">
        <v>43</v>
      </c>
      <c r="AF1398" s="86">
        <v>3749</v>
      </c>
      <c r="AG1398" s="86">
        <v>3985</v>
      </c>
      <c r="AH1398" s="86"/>
      <c r="AI1398" s="86"/>
      <c r="AJ1398" s="86"/>
      <c r="AK1398" s="86"/>
      <c r="AL1398" s="86"/>
      <c r="AM1398" s="89">
        <v>43991.495578703703</v>
      </c>
      <c r="AN1398" s="86" t="s">
        <v>10559</v>
      </c>
      <c r="AO1398" s="93" t="s">
        <v>11955</v>
      </c>
      <c r="AP1398" s="86" t="s">
        <v>66</v>
      </c>
      <c r="AQ1398" s="48">
        <v>0</v>
      </c>
      <c r="AR1398" s="49">
        <v>0</v>
      </c>
      <c r="AS1398" s="48">
        <v>0</v>
      </c>
      <c r="AT1398" s="49">
        <v>0</v>
      </c>
      <c r="AU1398" s="48">
        <v>0</v>
      </c>
      <c r="AV1398" s="49">
        <v>0</v>
      </c>
      <c r="AW1398" s="48">
        <v>164</v>
      </c>
      <c r="AX1398" s="49">
        <v>100</v>
      </c>
      <c r="AY1398" s="48">
        <v>164</v>
      </c>
      <c r="AZ1398" s="2"/>
      <c r="BA1398" s="3"/>
      <c r="BB1398" s="3"/>
      <c r="BC1398" s="3"/>
      <c r="BD1398" s="3"/>
    </row>
    <row r="1399" spans="1:56" x14ac:dyDescent="0.25">
      <c r="A1399" s="62" t="s">
        <v>1087</v>
      </c>
      <c r="B1399" s="63"/>
      <c r="C1399" s="63"/>
      <c r="D1399" s="64"/>
      <c r="E1399" s="66"/>
      <c r="F1399" s="109" t="s">
        <v>8949</v>
      </c>
      <c r="G1399" s="63"/>
      <c r="H1399" s="67"/>
      <c r="I1399" s="68"/>
      <c r="J1399" s="68"/>
      <c r="K1399" s="67" t="s">
        <v>13676</v>
      </c>
      <c r="L1399" s="71"/>
      <c r="M1399" s="72">
        <v>5659.84521484375</v>
      </c>
      <c r="N1399" s="72">
        <v>2553.961669921875</v>
      </c>
      <c r="O1399" s="73"/>
      <c r="P1399" s="74"/>
      <c r="Q1399" s="74"/>
      <c r="R1399" s="98"/>
      <c r="S1399" s="48">
        <v>0</v>
      </c>
      <c r="T1399" s="48">
        <v>1</v>
      </c>
      <c r="U1399" s="98"/>
      <c r="V1399" s="50"/>
      <c r="W1399" s="50"/>
      <c r="X1399" s="50"/>
      <c r="Y1399" s="50"/>
      <c r="Z1399" s="49"/>
      <c r="AA1399" s="69">
        <v>1399</v>
      </c>
      <c r="AB13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399" s="70"/>
      <c r="AD1399" s="86">
        <v>103</v>
      </c>
      <c r="AE1399" s="86">
        <v>1</v>
      </c>
      <c r="AF1399" s="86">
        <v>3</v>
      </c>
      <c r="AG1399" s="86">
        <v>3</v>
      </c>
      <c r="AH1399" s="86"/>
      <c r="AI1399" s="86"/>
      <c r="AJ1399" s="86"/>
      <c r="AK1399" s="86"/>
      <c r="AL1399" s="86"/>
      <c r="AM1399" s="89">
        <v>44081.371550925927</v>
      </c>
      <c r="AN1399" s="86" t="s">
        <v>10559</v>
      </c>
      <c r="AO1399" s="93" t="s">
        <v>11956</v>
      </c>
      <c r="AP1399" s="86" t="s">
        <v>66</v>
      </c>
      <c r="AQ1399" s="48">
        <v>0</v>
      </c>
      <c r="AR1399" s="49">
        <v>0</v>
      </c>
      <c r="AS1399" s="48">
        <v>0</v>
      </c>
      <c r="AT1399" s="49">
        <v>0</v>
      </c>
      <c r="AU1399" s="48">
        <v>0</v>
      </c>
      <c r="AV1399" s="49">
        <v>0</v>
      </c>
      <c r="AW1399" s="48">
        <v>14</v>
      </c>
      <c r="AX1399" s="49">
        <v>100</v>
      </c>
      <c r="AY1399" s="48">
        <v>14</v>
      </c>
      <c r="AZ1399" s="2"/>
      <c r="BA1399" s="3"/>
      <c r="BB1399" s="3"/>
      <c r="BC1399" s="3"/>
      <c r="BD1399" s="3"/>
    </row>
    <row r="1400" spans="1:56" x14ac:dyDescent="0.25">
      <c r="A1400" s="62" t="s">
        <v>1088</v>
      </c>
      <c r="B1400" s="63"/>
      <c r="C1400" s="63"/>
      <c r="D1400" s="64"/>
      <c r="E1400" s="66"/>
      <c r="F1400" s="109" t="s">
        <v>10259</v>
      </c>
      <c r="G1400" s="63"/>
      <c r="H1400" s="67"/>
      <c r="I1400" s="68"/>
      <c r="J1400" s="68"/>
      <c r="K1400" s="67" t="s">
        <v>13677</v>
      </c>
      <c r="L1400" s="71"/>
      <c r="M1400" s="72">
        <v>4957.83203125</v>
      </c>
      <c r="N1400" s="72">
        <v>5351.9111328125</v>
      </c>
      <c r="O1400" s="73"/>
      <c r="P1400" s="74"/>
      <c r="Q1400" s="74"/>
      <c r="R1400" s="98"/>
      <c r="S1400" s="48">
        <v>0</v>
      </c>
      <c r="T1400" s="48">
        <v>1</v>
      </c>
      <c r="U1400" s="98"/>
      <c r="V1400" s="50"/>
      <c r="W1400" s="50"/>
      <c r="X1400" s="50"/>
      <c r="Y1400" s="50"/>
      <c r="Z1400" s="49"/>
      <c r="AA1400" s="69">
        <v>1400</v>
      </c>
      <c r="AB14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00" s="70"/>
      <c r="AD1400" s="86">
        <v>535</v>
      </c>
      <c r="AE1400" s="86">
        <v>36</v>
      </c>
      <c r="AF1400" s="86">
        <v>4441</v>
      </c>
      <c r="AG1400" s="86">
        <v>5858</v>
      </c>
      <c r="AH1400" s="86"/>
      <c r="AI1400" s="86"/>
      <c r="AJ1400" s="86"/>
      <c r="AK1400" s="86"/>
      <c r="AL1400" s="86"/>
      <c r="AM1400" s="89">
        <v>43848.70653935185</v>
      </c>
      <c r="AN1400" s="86" t="s">
        <v>10559</v>
      </c>
      <c r="AO1400" s="93" t="s">
        <v>11957</v>
      </c>
      <c r="AP1400" s="86" t="s">
        <v>66</v>
      </c>
      <c r="AQ1400" s="48">
        <v>0</v>
      </c>
      <c r="AR1400" s="49">
        <v>0</v>
      </c>
      <c r="AS1400" s="48">
        <v>0</v>
      </c>
      <c r="AT1400" s="49">
        <v>0</v>
      </c>
      <c r="AU1400" s="48">
        <v>0</v>
      </c>
      <c r="AV1400" s="49">
        <v>0</v>
      </c>
      <c r="AW1400" s="48">
        <v>110</v>
      </c>
      <c r="AX1400" s="49">
        <v>100</v>
      </c>
      <c r="AY1400" s="48">
        <v>110</v>
      </c>
      <c r="AZ1400" s="2"/>
      <c r="BA1400" s="3"/>
      <c r="BB1400" s="3"/>
      <c r="BC1400" s="3"/>
      <c r="BD1400" s="3"/>
    </row>
    <row r="1401" spans="1:56" x14ac:dyDescent="0.25">
      <c r="A1401" s="62" t="s">
        <v>1089</v>
      </c>
      <c r="B1401" s="63"/>
      <c r="C1401" s="63"/>
      <c r="D1401" s="64"/>
      <c r="E1401" s="66"/>
      <c r="F1401" s="109" t="s">
        <v>10260</v>
      </c>
      <c r="G1401" s="63"/>
      <c r="H1401" s="67"/>
      <c r="I1401" s="68"/>
      <c r="J1401" s="68"/>
      <c r="K1401" s="67" t="s">
        <v>13678</v>
      </c>
      <c r="L1401" s="71"/>
      <c r="M1401" s="72">
        <v>4645.91943359375</v>
      </c>
      <c r="N1401" s="72">
        <v>7219.4189453125</v>
      </c>
      <c r="O1401" s="73"/>
      <c r="P1401" s="74"/>
      <c r="Q1401" s="74"/>
      <c r="R1401" s="98"/>
      <c r="S1401" s="48">
        <v>0</v>
      </c>
      <c r="T1401" s="48">
        <v>2</v>
      </c>
      <c r="U1401" s="98"/>
      <c r="V1401" s="50"/>
      <c r="W1401" s="50"/>
      <c r="X1401" s="50"/>
      <c r="Y1401" s="50"/>
      <c r="Z1401" s="49"/>
      <c r="AA1401" s="69">
        <v>1401</v>
      </c>
      <c r="AB14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01" s="70"/>
      <c r="AD1401" s="86">
        <v>46</v>
      </c>
      <c r="AE1401" s="86">
        <v>7</v>
      </c>
      <c r="AF1401" s="86">
        <v>843</v>
      </c>
      <c r="AG1401" s="86">
        <v>1415</v>
      </c>
      <c r="AH1401" s="86"/>
      <c r="AI1401" s="86"/>
      <c r="AJ1401" s="86"/>
      <c r="AK1401" s="86"/>
      <c r="AL1401" s="86"/>
      <c r="AM1401" s="89">
        <v>44078.065000000002</v>
      </c>
      <c r="AN1401" s="86" t="s">
        <v>10559</v>
      </c>
      <c r="AO1401" s="93" t="s">
        <v>11958</v>
      </c>
      <c r="AP1401" s="86" t="s">
        <v>66</v>
      </c>
      <c r="AQ1401" s="48">
        <v>0</v>
      </c>
      <c r="AR1401" s="49">
        <v>0</v>
      </c>
      <c r="AS1401" s="48">
        <v>0</v>
      </c>
      <c r="AT1401" s="49">
        <v>0</v>
      </c>
      <c r="AU1401" s="48">
        <v>0</v>
      </c>
      <c r="AV1401" s="49">
        <v>0</v>
      </c>
      <c r="AW1401" s="48">
        <v>42</v>
      </c>
      <c r="AX1401" s="49">
        <v>100</v>
      </c>
      <c r="AY1401" s="48">
        <v>42</v>
      </c>
      <c r="AZ1401" s="2"/>
      <c r="BA1401" s="3"/>
      <c r="BB1401" s="3"/>
      <c r="BC1401" s="3"/>
      <c r="BD1401" s="3"/>
    </row>
    <row r="1402" spans="1:56" x14ac:dyDescent="0.25">
      <c r="A1402" s="62" t="s">
        <v>1090</v>
      </c>
      <c r="B1402" s="63"/>
      <c r="C1402" s="63"/>
      <c r="D1402" s="64"/>
      <c r="E1402" s="66"/>
      <c r="F1402" s="109" t="s">
        <v>10261</v>
      </c>
      <c r="G1402" s="63"/>
      <c r="H1402" s="67"/>
      <c r="I1402" s="68"/>
      <c r="J1402" s="68"/>
      <c r="K1402" s="67" t="s">
        <v>13679</v>
      </c>
      <c r="L1402" s="71"/>
      <c r="M1402" s="72">
        <v>3737.6416015625</v>
      </c>
      <c r="N1402" s="72">
        <v>3739.700927734375</v>
      </c>
      <c r="O1402" s="73"/>
      <c r="P1402" s="74"/>
      <c r="Q1402" s="74"/>
      <c r="R1402" s="98"/>
      <c r="S1402" s="48">
        <v>0</v>
      </c>
      <c r="T1402" s="48">
        <v>1</v>
      </c>
      <c r="U1402" s="98"/>
      <c r="V1402" s="50"/>
      <c r="W1402" s="50"/>
      <c r="X1402" s="50"/>
      <c r="Y1402" s="50"/>
      <c r="Z1402" s="49"/>
      <c r="AA1402" s="69">
        <v>1402</v>
      </c>
      <c r="AB14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02" s="70"/>
      <c r="AD1402" s="86">
        <v>19</v>
      </c>
      <c r="AE1402" s="86">
        <v>14</v>
      </c>
      <c r="AF1402" s="86">
        <v>107</v>
      </c>
      <c r="AG1402" s="86">
        <v>107</v>
      </c>
      <c r="AH1402" s="86"/>
      <c r="AI1402" s="86"/>
      <c r="AJ1402" s="86"/>
      <c r="AK1402" s="86"/>
      <c r="AL1402" s="86"/>
      <c r="AM1402" s="89">
        <v>44066.308310185188</v>
      </c>
      <c r="AN1402" s="86" t="s">
        <v>10559</v>
      </c>
      <c r="AO1402" s="93" t="s">
        <v>11959</v>
      </c>
      <c r="AP1402" s="86" t="s">
        <v>66</v>
      </c>
      <c r="AQ1402" s="48">
        <v>0</v>
      </c>
      <c r="AR1402" s="49">
        <v>0</v>
      </c>
      <c r="AS1402" s="48">
        <v>0</v>
      </c>
      <c r="AT1402" s="49">
        <v>0</v>
      </c>
      <c r="AU1402" s="48">
        <v>0</v>
      </c>
      <c r="AV1402" s="49">
        <v>0</v>
      </c>
      <c r="AW1402" s="48">
        <v>47</v>
      </c>
      <c r="AX1402" s="49">
        <v>100</v>
      </c>
      <c r="AY1402" s="48">
        <v>47</v>
      </c>
      <c r="AZ1402" s="2"/>
      <c r="BA1402" s="3"/>
      <c r="BB1402" s="3"/>
      <c r="BC1402" s="3"/>
      <c r="BD1402" s="3"/>
    </row>
    <row r="1403" spans="1:56" x14ac:dyDescent="0.25">
      <c r="A1403" s="62" t="s">
        <v>1091</v>
      </c>
      <c r="B1403" s="63"/>
      <c r="C1403" s="63"/>
      <c r="D1403" s="64"/>
      <c r="E1403" s="66"/>
      <c r="F1403" s="109" t="s">
        <v>10262</v>
      </c>
      <c r="G1403" s="63"/>
      <c r="H1403" s="67"/>
      <c r="I1403" s="68"/>
      <c r="J1403" s="68"/>
      <c r="K1403" s="67" t="s">
        <v>13680</v>
      </c>
      <c r="L1403" s="71"/>
      <c r="M1403" s="72">
        <v>3096.500244140625</v>
      </c>
      <c r="N1403" s="72">
        <v>5695.95751953125</v>
      </c>
      <c r="O1403" s="73"/>
      <c r="P1403" s="74"/>
      <c r="Q1403" s="74"/>
      <c r="R1403" s="98"/>
      <c r="S1403" s="48">
        <v>0</v>
      </c>
      <c r="T1403" s="48">
        <v>2</v>
      </c>
      <c r="U1403" s="98"/>
      <c r="V1403" s="50"/>
      <c r="W1403" s="50"/>
      <c r="X1403" s="50"/>
      <c r="Y1403" s="50"/>
      <c r="Z1403" s="49"/>
      <c r="AA1403" s="69">
        <v>1403</v>
      </c>
      <c r="AB14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03" s="70"/>
      <c r="AD1403" s="86">
        <v>28</v>
      </c>
      <c r="AE1403" s="86">
        <v>7</v>
      </c>
      <c r="AF1403" s="86">
        <v>780</v>
      </c>
      <c r="AG1403" s="86">
        <v>388</v>
      </c>
      <c r="AH1403" s="86"/>
      <c r="AI1403" s="86" t="s">
        <v>7040</v>
      </c>
      <c r="AJ1403" s="86"/>
      <c r="AK1403" s="86"/>
      <c r="AL1403" s="86"/>
      <c r="AM1403" s="89">
        <v>44071.393206018518</v>
      </c>
      <c r="AN1403" s="86" t="s">
        <v>10559</v>
      </c>
      <c r="AO1403" s="93" t="s">
        <v>11960</v>
      </c>
      <c r="AP1403" s="86" t="s">
        <v>66</v>
      </c>
      <c r="AQ1403" s="48">
        <v>0</v>
      </c>
      <c r="AR1403" s="49">
        <v>0</v>
      </c>
      <c r="AS1403" s="48">
        <v>0</v>
      </c>
      <c r="AT1403" s="49">
        <v>0</v>
      </c>
      <c r="AU1403" s="48">
        <v>0</v>
      </c>
      <c r="AV1403" s="49">
        <v>0</v>
      </c>
      <c r="AW1403" s="48">
        <v>80</v>
      </c>
      <c r="AX1403" s="49">
        <v>100</v>
      </c>
      <c r="AY1403" s="48">
        <v>80</v>
      </c>
      <c r="AZ1403" s="2"/>
      <c r="BA1403" s="3"/>
      <c r="BB1403" s="3"/>
      <c r="BC1403" s="3"/>
      <c r="BD1403" s="3"/>
    </row>
    <row r="1404" spans="1:56" x14ac:dyDescent="0.25">
      <c r="A1404" s="62" t="s">
        <v>1092</v>
      </c>
      <c r="B1404" s="63"/>
      <c r="C1404" s="63"/>
      <c r="D1404" s="64"/>
      <c r="E1404" s="66"/>
      <c r="F1404" s="109" t="s">
        <v>10263</v>
      </c>
      <c r="G1404" s="63"/>
      <c r="H1404" s="67"/>
      <c r="I1404" s="68"/>
      <c r="J1404" s="68"/>
      <c r="K1404" s="67" t="s">
        <v>13681</v>
      </c>
      <c r="L1404" s="71"/>
      <c r="M1404" s="72">
        <v>5081.89404296875</v>
      </c>
      <c r="N1404" s="72">
        <v>5736.875</v>
      </c>
      <c r="O1404" s="73"/>
      <c r="P1404" s="74"/>
      <c r="Q1404" s="74"/>
      <c r="R1404" s="98"/>
      <c r="S1404" s="48">
        <v>0</v>
      </c>
      <c r="T1404" s="48">
        <v>1</v>
      </c>
      <c r="U1404" s="98"/>
      <c r="V1404" s="50"/>
      <c r="W1404" s="50"/>
      <c r="X1404" s="50"/>
      <c r="Y1404" s="50"/>
      <c r="Z1404" s="49"/>
      <c r="AA1404" s="69">
        <v>1404</v>
      </c>
      <c r="AB14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04" s="70"/>
      <c r="AD1404" s="86">
        <v>2512</v>
      </c>
      <c r="AE1404" s="86">
        <v>186</v>
      </c>
      <c r="AF1404" s="86">
        <v>34023</v>
      </c>
      <c r="AG1404" s="86">
        <v>6872</v>
      </c>
      <c r="AH1404" s="86"/>
      <c r="AI1404" s="86" t="s">
        <v>7965</v>
      </c>
      <c r="AJ1404" s="86" t="s">
        <v>8204</v>
      </c>
      <c r="AK1404" s="93" t="s">
        <v>8903</v>
      </c>
      <c r="AL1404" s="86"/>
      <c r="AM1404" s="89">
        <v>41768.228356481479</v>
      </c>
      <c r="AN1404" s="86" t="s">
        <v>10559</v>
      </c>
      <c r="AO1404" s="93" t="s">
        <v>11961</v>
      </c>
      <c r="AP1404" s="86" t="s">
        <v>66</v>
      </c>
      <c r="AQ1404" s="48">
        <v>0</v>
      </c>
      <c r="AR1404" s="49">
        <v>0</v>
      </c>
      <c r="AS1404" s="48">
        <v>0</v>
      </c>
      <c r="AT1404" s="49">
        <v>0</v>
      </c>
      <c r="AU1404" s="48">
        <v>0</v>
      </c>
      <c r="AV1404" s="49">
        <v>0</v>
      </c>
      <c r="AW1404" s="48">
        <v>29</v>
      </c>
      <c r="AX1404" s="49">
        <v>100</v>
      </c>
      <c r="AY1404" s="48">
        <v>29</v>
      </c>
      <c r="AZ1404" s="2"/>
      <c r="BA1404" s="3"/>
      <c r="BB1404" s="3"/>
      <c r="BC1404" s="3"/>
      <c r="BD1404" s="3"/>
    </row>
    <row r="1405" spans="1:56" x14ac:dyDescent="0.25">
      <c r="A1405" s="62" t="s">
        <v>1093</v>
      </c>
      <c r="B1405" s="63"/>
      <c r="C1405" s="63"/>
      <c r="D1405" s="64"/>
      <c r="E1405" s="66"/>
      <c r="F1405" s="109" t="s">
        <v>10264</v>
      </c>
      <c r="G1405" s="63"/>
      <c r="H1405" s="67"/>
      <c r="I1405" s="68"/>
      <c r="J1405" s="68"/>
      <c r="K1405" s="67" t="s">
        <v>13682</v>
      </c>
      <c r="L1405" s="71"/>
      <c r="M1405" s="72">
        <v>5121.88330078125</v>
      </c>
      <c r="N1405" s="72">
        <v>4488.12841796875</v>
      </c>
      <c r="O1405" s="73"/>
      <c r="P1405" s="74"/>
      <c r="Q1405" s="74"/>
      <c r="R1405" s="98"/>
      <c r="S1405" s="48">
        <v>0</v>
      </c>
      <c r="T1405" s="48">
        <v>1</v>
      </c>
      <c r="U1405" s="98"/>
      <c r="V1405" s="50"/>
      <c r="W1405" s="50"/>
      <c r="X1405" s="50"/>
      <c r="Y1405" s="50"/>
      <c r="Z1405" s="49"/>
      <c r="AA1405" s="69">
        <v>1405</v>
      </c>
      <c r="AB14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05" s="70"/>
      <c r="AD1405" s="86">
        <v>40</v>
      </c>
      <c r="AE1405" s="86">
        <v>16</v>
      </c>
      <c r="AF1405" s="86">
        <v>450</v>
      </c>
      <c r="AG1405" s="86">
        <v>325</v>
      </c>
      <c r="AH1405" s="86"/>
      <c r="AI1405" s="86"/>
      <c r="AJ1405" s="86" t="s">
        <v>8202</v>
      </c>
      <c r="AK1405" s="86"/>
      <c r="AL1405" s="86"/>
      <c r="AM1405" s="89">
        <v>42720.716863425929</v>
      </c>
      <c r="AN1405" s="86" t="s">
        <v>10559</v>
      </c>
      <c r="AO1405" s="93" t="s">
        <v>11962</v>
      </c>
      <c r="AP1405" s="86" t="s">
        <v>66</v>
      </c>
      <c r="AQ1405" s="48">
        <v>0</v>
      </c>
      <c r="AR1405" s="49">
        <v>0</v>
      </c>
      <c r="AS1405" s="48">
        <v>0</v>
      </c>
      <c r="AT1405" s="49">
        <v>0</v>
      </c>
      <c r="AU1405" s="48">
        <v>0</v>
      </c>
      <c r="AV1405" s="49">
        <v>0</v>
      </c>
      <c r="AW1405" s="48">
        <v>21</v>
      </c>
      <c r="AX1405" s="49">
        <v>100</v>
      </c>
      <c r="AY1405" s="48">
        <v>21</v>
      </c>
      <c r="AZ1405" s="2"/>
      <c r="BA1405" s="3"/>
      <c r="BB1405" s="3"/>
      <c r="BC1405" s="3"/>
      <c r="BD1405" s="3"/>
    </row>
    <row r="1406" spans="1:56" x14ac:dyDescent="0.25">
      <c r="A1406" s="62" t="s">
        <v>1094</v>
      </c>
      <c r="B1406" s="63"/>
      <c r="C1406" s="63"/>
      <c r="D1406" s="64"/>
      <c r="E1406" s="66"/>
      <c r="F1406" s="109" t="s">
        <v>10265</v>
      </c>
      <c r="G1406" s="63"/>
      <c r="H1406" s="67"/>
      <c r="I1406" s="68"/>
      <c r="J1406" s="68"/>
      <c r="K1406" s="67" t="s">
        <v>13683</v>
      </c>
      <c r="L1406" s="71"/>
      <c r="M1406" s="72">
        <v>3443.644775390625</v>
      </c>
      <c r="N1406" s="72">
        <v>6047.21728515625</v>
      </c>
      <c r="O1406" s="73"/>
      <c r="P1406" s="74"/>
      <c r="Q1406" s="74"/>
      <c r="R1406" s="98"/>
      <c r="S1406" s="48">
        <v>0</v>
      </c>
      <c r="T1406" s="48">
        <v>1</v>
      </c>
      <c r="U1406" s="98"/>
      <c r="V1406" s="50"/>
      <c r="W1406" s="50"/>
      <c r="X1406" s="50"/>
      <c r="Y1406" s="50"/>
      <c r="Z1406" s="49"/>
      <c r="AA1406" s="69">
        <v>1406</v>
      </c>
      <c r="AB14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06" s="70"/>
      <c r="AD1406" s="86">
        <v>2018</v>
      </c>
      <c r="AE1406" s="86">
        <v>703</v>
      </c>
      <c r="AF1406" s="86">
        <v>10045</v>
      </c>
      <c r="AG1406" s="86">
        <v>5516</v>
      </c>
      <c r="AH1406" s="86"/>
      <c r="AI1406" s="86" t="s">
        <v>7966</v>
      </c>
      <c r="AJ1406" s="86" t="s">
        <v>8323</v>
      </c>
      <c r="AK1406" s="86"/>
      <c r="AL1406" s="86"/>
      <c r="AM1406" s="89">
        <v>40349.262615740743</v>
      </c>
      <c r="AN1406" s="86" t="s">
        <v>10559</v>
      </c>
      <c r="AO1406" s="93" t="s">
        <v>11963</v>
      </c>
      <c r="AP1406" s="86" t="s">
        <v>66</v>
      </c>
      <c r="AQ1406" s="48">
        <v>0</v>
      </c>
      <c r="AR1406" s="49">
        <v>0</v>
      </c>
      <c r="AS1406" s="48">
        <v>0</v>
      </c>
      <c r="AT1406" s="49">
        <v>0</v>
      </c>
      <c r="AU1406" s="48">
        <v>0</v>
      </c>
      <c r="AV1406" s="49">
        <v>0</v>
      </c>
      <c r="AW1406" s="48">
        <v>15</v>
      </c>
      <c r="AX1406" s="49">
        <v>100</v>
      </c>
      <c r="AY1406" s="48">
        <v>15</v>
      </c>
      <c r="AZ1406" s="2"/>
      <c r="BA1406" s="3"/>
      <c r="BB1406" s="3"/>
      <c r="BC1406" s="3"/>
      <c r="BD1406" s="3"/>
    </row>
    <row r="1407" spans="1:56" x14ac:dyDescent="0.25">
      <c r="A1407" s="62" t="s">
        <v>1095</v>
      </c>
      <c r="B1407" s="63"/>
      <c r="C1407" s="63"/>
      <c r="D1407" s="64"/>
      <c r="E1407" s="66"/>
      <c r="F1407" s="109" t="s">
        <v>10266</v>
      </c>
      <c r="G1407" s="63"/>
      <c r="H1407" s="67"/>
      <c r="I1407" s="68"/>
      <c r="J1407" s="68"/>
      <c r="K1407" s="67" t="s">
        <v>13684</v>
      </c>
      <c r="L1407" s="71"/>
      <c r="M1407" s="72">
        <v>5978.15625</v>
      </c>
      <c r="N1407" s="72">
        <v>4619.60400390625</v>
      </c>
      <c r="O1407" s="73"/>
      <c r="P1407" s="74"/>
      <c r="Q1407" s="74"/>
      <c r="R1407" s="98"/>
      <c r="S1407" s="48">
        <v>0</v>
      </c>
      <c r="T1407" s="48">
        <v>1</v>
      </c>
      <c r="U1407" s="98"/>
      <c r="V1407" s="50"/>
      <c r="W1407" s="50"/>
      <c r="X1407" s="50"/>
      <c r="Y1407" s="50"/>
      <c r="Z1407" s="49"/>
      <c r="AA1407" s="69">
        <v>1407</v>
      </c>
      <c r="AB14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07" s="70"/>
      <c r="AD1407" s="86">
        <v>148</v>
      </c>
      <c r="AE1407" s="86">
        <v>91</v>
      </c>
      <c r="AF1407" s="86">
        <v>8457</v>
      </c>
      <c r="AG1407" s="86">
        <v>10307</v>
      </c>
      <c r="AH1407" s="86"/>
      <c r="AI1407" s="86" t="s">
        <v>7967</v>
      </c>
      <c r="AJ1407" s="86" t="s">
        <v>8613</v>
      </c>
      <c r="AK1407" s="86"/>
      <c r="AL1407" s="86"/>
      <c r="AM1407" s="89">
        <v>40588.522210648145</v>
      </c>
      <c r="AN1407" s="86" t="s">
        <v>10559</v>
      </c>
      <c r="AO1407" s="93" t="s">
        <v>11964</v>
      </c>
      <c r="AP1407" s="86" t="s">
        <v>66</v>
      </c>
      <c r="AQ1407" s="48">
        <v>0</v>
      </c>
      <c r="AR1407" s="49">
        <v>0</v>
      </c>
      <c r="AS1407" s="48">
        <v>0</v>
      </c>
      <c r="AT1407" s="49">
        <v>0</v>
      </c>
      <c r="AU1407" s="48">
        <v>0</v>
      </c>
      <c r="AV1407" s="49">
        <v>0</v>
      </c>
      <c r="AW1407" s="48">
        <v>37</v>
      </c>
      <c r="AX1407" s="49">
        <v>100</v>
      </c>
      <c r="AY1407" s="48">
        <v>37</v>
      </c>
      <c r="AZ1407" s="2"/>
      <c r="BA1407" s="3"/>
      <c r="BB1407" s="3"/>
      <c r="BC1407" s="3"/>
      <c r="BD1407" s="3"/>
    </row>
    <row r="1408" spans="1:56" x14ac:dyDescent="0.25">
      <c r="A1408" s="62" t="s">
        <v>1096</v>
      </c>
      <c r="B1408" s="63"/>
      <c r="C1408" s="63"/>
      <c r="D1408" s="64"/>
      <c r="E1408" s="66"/>
      <c r="F1408" s="109" t="s">
        <v>10267</v>
      </c>
      <c r="G1408" s="63"/>
      <c r="H1408" s="67"/>
      <c r="I1408" s="68"/>
      <c r="J1408" s="68"/>
      <c r="K1408" s="67" t="s">
        <v>13685</v>
      </c>
      <c r="L1408" s="71"/>
      <c r="M1408" s="72">
        <v>3117.964599609375</v>
      </c>
      <c r="N1408" s="72">
        <v>6224.19677734375</v>
      </c>
      <c r="O1408" s="73"/>
      <c r="P1408" s="74"/>
      <c r="Q1408" s="74"/>
      <c r="R1408" s="98"/>
      <c r="S1408" s="48">
        <v>0</v>
      </c>
      <c r="T1408" s="48">
        <v>4</v>
      </c>
      <c r="U1408" s="98"/>
      <c r="V1408" s="50"/>
      <c r="W1408" s="50"/>
      <c r="X1408" s="50"/>
      <c r="Y1408" s="50"/>
      <c r="Z1408" s="49"/>
      <c r="AA1408" s="69">
        <v>1408</v>
      </c>
      <c r="AB14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08" s="70"/>
      <c r="AD1408" s="86">
        <v>36</v>
      </c>
      <c r="AE1408" s="86">
        <v>35</v>
      </c>
      <c r="AF1408" s="86">
        <v>151</v>
      </c>
      <c r="AG1408" s="86">
        <v>1493</v>
      </c>
      <c r="AH1408" s="86"/>
      <c r="AI1408" s="86" t="s">
        <v>7968</v>
      </c>
      <c r="AJ1408" s="86"/>
      <c r="AK1408" s="86"/>
      <c r="AL1408" s="86"/>
      <c r="AM1408" s="89">
        <v>42003.369513888887</v>
      </c>
      <c r="AN1408" s="86" t="s">
        <v>10559</v>
      </c>
      <c r="AO1408" s="93" t="s">
        <v>11965</v>
      </c>
      <c r="AP1408" s="86" t="s">
        <v>66</v>
      </c>
      <c r="AQ1408" s="48">
        <v>0</v>
      </c>
      <c r="AR1408" s="49">
        <v>0</v>
      </c>
      <c r="AS1408" s="48">
        <v>0</v>
      </c>
      <c r="AT1408" s="49">
        <v>0</v>
      </c>
      <c r="AU1408" s="48">
        <v>0</v>
      </c>
      <c r="AV1408" s="49">
        <v>0</v>
      </c>
      <c r="AW1408" s="48">
        <v>29</v>
      </c>
      <c r="AX1408" s="49">
        <v>100</v>
      </c>
      <c r="AY1408" s="48">
        <v>29</v>
      </c>
      <c r="AZ1408" s="2"/>
      <c r="BA1408" s="3"/>
      <c r="BB1408" s="3"/>
      <c r="BC1408" s="3"/>
      <c r="BD1408" s="3"/>
    </row>
    <row r="1409" spans="1:56" x14ac:dyDescent="0.25">
      <c r="A1409" s="62" t="s">
        <v>1097</v>
      </c>
      <c r="B1409" s="63"/>
      <c r="C1409" s="63"/>
      <c r="D1409" s="64"/>
      <c r="E1409" s="66"/>
      <c r="F1409" s="109" t="s">
        <v>10268</v>
      </c>
      <c r="G1409" s="63"/>
      <c r="H1409" s="67"/>
      <c r="I1409" s="68"/>
      <c r="J1409" s="68"/>
      <c r="K1409" s="67" t="s">
        <v>13686</v>
      </c>
      <c r="L1409" s="71"/>
      <c r="M1409" s="72">
        <v>3745.557373046875</v>
      </c>
      <c r="N1409" s="72">
        <v>3593.005615234375</v>
      </c>
      <c r="O1409" s="73"/>
      <c r="P1409" s="74"/>
      <c r="Q1409" s="74"/>
      <c r="R1409" s="98"/>
      <c r="S1409" s="48">
        <v>0</v>
      </c>
      <c r="T1409" s="48">
        <v>1</v>
      </c>
      <c r="U1409" s="98"/>
      <c r="V1409" s="50"/>
      <c r="W1409" s="50"/>
      <c r="X1409" s="50"/>
      <c r="Y1409" s="50"/>
      <c r="Z1409" s="49"/>
      <c r="AA1409" s="69">
        <v>1409</v>
      </c>
      <c r="AB14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09" s="70"/>
      <c r="AD1409" s="86">
        <v>36</v>
      </c>
      <c r="AE1409" s="86">
        <v>7</v>
      </c>
      <c r="AF1409" s="86">
        <v>69</v>
      </c>
      <c r="AG1409" s="86">
        <v>52</v>
      </c>
      <c r="AH1409" s="86"/>
      <c r="AI1409" s="86"/>
      <c r="AJ1409" s="86"/>
      <c r="AK1409" s="86"/>
      <c r="AL1409" s="86"/>
      <c r="AM1409" s="89">
        <v>44074.776585648149</v>
      </c>
      <c r="AN1409" s="86" t="s">
        <v>10559</v>
      </c>
      <c r="AO1409" s="93" t="s">
        <v>11966</v>
      </c>
      <c r="AP1409" s="86" t="s">
        <v>66</v>
      </c>
      <c r="AQ1409" s="48">
        <v>0</v>
      </c>
      <c r="AR1409" s="49">
        <v>0</v>
      </c>
      <c r="AS1409" s="48">
        <v>0</v>
      </c>
      <c r="AT1409" s="49">
        <v>0</v>
      </c>
      <c r="AU1409" s="48">
        <v>0</v>
      </c>
      <c r="AV1409" s="49">
        <v>0</v>
      </c>
      <c r="AW1409" s="48">
        <v>96</v>
      </c>
      <c r="AX1409" s="49">
        <v>100</v>
      </c>
      <c r="AY1409" s="48">
        <v>96</v>
      </c>
      <c r="AZ1409" s="2"/>
      <c r="BA1409" s="3"/>
      <c r="BB1409" s="3"/>
      <c r="BC1409" s="3"/>
      <c r="BD1409" s="3"/>
    </row>
    <row r="1410" spans="1:56" x14ac:dyDescent="0.25">
      <c r="A1410" s="62" t="s">
        <v>1098</v>
      </c>
      <c r="B1410" s="63"/>
      <c r="C1410" s="63"/>
      <c r="D1410" s="64"/>
      <c r="E1410" s="66"/>
      <c r="F1410" s="109" t="s">
        <v>10269</v>
      </c>
      <c r="G1410" s="63"/>
      <c r="H1410" s="67"/>
      <c r="I1410" s="68"/>
      <c r="J1410" s="68"/>
      <c r="K1410" s="67" t="s">
        <v>13687</v>
      </c>
      <c r="L1410" s="71"/>
      <c r="M1410" s="72">
        <v>7166.7490234375</v>
      </c>
      <c r="N1410" s="72">
        <v>6014.3759765625</v>
      </c>
      <c r="O1410" s="73"/>
      <c r="P1410" s="74"/>
      <c r="Q1410" s="74"/>
      <c r="R1410" s="98"/>
      <c r="S1410" s="48">
        <v>0</v>
      </c>
      <c r="T1410" s="48">
        <v>1</v>
      </c>
      <c r="U1410" s="98"/>
      <c r="V1410" s="50"/>
      <c r="W1410" s="50"/>
      <c r="X1410" s="50"/>
      <c r="Y1410" s="50"/>
      <c r="Z1410" s="49"/>
      <c r="AA1410" s="69">
        <v>1410</v>
      </c>
      <c r="AB14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10" s="70"/>
      <c r="AD1410" s="86">
        <v>1256</v>
      </c>
      <c r="AE1410" s="86">
        <v>1292</v>
      </c>
      <c r="AF1410" s="86">
        <v>24310</v>
      </c>
      <c r="AG1410" s="86">
        <v>17171</v>
      </c>
      <c r="AH1410" s="86"/>
      <c r="AI1410" s="86" t="s">
        <v>7969</v>
      </c>
      <c r="AJ1410" s="86" t="s">
        <v>8614</v>
      </c>
      <c r="AK1410" s="93" t="s">
        <v>8904</v>
      </c>
      <c r="AL1410" s="86"/>
      <c r="AM1410" s="89">
        <v>42696.560393518521</v>
      </c>
      <c r="AN1410" s="86" t="s">
        <v>10559</v>
      </c>
      <c r="AO1410" s="93" t="s">
        <v>11967</v>
      </c>
      <c r="AP1410" s="86" t="s">
        <v>66</v>
      </c>
      <c r="AQ1410" s="48">
        <v>0</v>
      </c>
      <c r="AR1410" s="49">
        <v>0</v>
      </c>
      <c r="AS1410" s="48">
        <v>0</v>
      </c>
      <c r="AT1410" s="49">
        <v>0</v>
      </c>
      <c r="AU1410" s="48">
        <v>0</v>
      </c>
      <c r="AV1410" s="49">
        <v>0</v>
      </c>
      <c r="AW1410" s="48">
        <v>22</v>
      </c>
      <c r="AX1410" s="49">
        <v>100</v>
      </c>
      <c r="AY1410" s="48">
        <v>22</v>
      </c>
      <c r="AZ1410" s="2"/>
      <c r="BA1410" s="3"/>
      <c r="BB1410" s="3"/>
      <c r="BC1410" s="3"/>
      <c r="BD1410" s="3"/>
    </row>
    <row r="1411" spans="1:56" x14ac:dyDescent="0.25">
      <c r="A1411" s="62" t="s">
        <v>1099</v>
      </c>
      <c r="B1411" s="63"/>
      <c r="C1411" s="63"/>
      <c r="D1411" s="64"/>
      <c r="E1411" s="66"/>
      <c r="F1411" s="109" t="s">
        <v>10270</v>
      </c>
      <c r="G1411" s="63"/>
      <c r="H1411" s="67"/>
      <c r="I1411" s="68"/>
      <c r="J1411" s="68"/>
      <c r="K1411" s="67" t="s">
        <v>13688</v>
      </c>
      <c r="L1411" s="71"/>
      <c r="M1411" s="72">
        <v>5265.98046875</v>
      </c>
      <c r="N1411" s="72">
        <v>1319.235107421875</v>
      </c>
      <c r="O1411" s="73"/>
      <c r="P1411" s="74"/>
      <c r="Q1411" s="74"/>
      <c r="R1411" s="98"/>
      <c r="S1411" s="48">
        <v>0</v>
      </c>
      <c r="T1411" s="48">
        <v>1</v>
      </c>
      <c r="U1411" s="98"/>
      <c r="V1411" s="50"/>
      <c r="W1411" s="50"/>
      <c r="X1411" s="50"/>
      <c r="Y1411" s="50"/>
      <c r="Z1411" s="49"/>
      <c r="AA1411" s="69">
        <v>1411</v>
      </c>
      <c r="AB14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11" s="70"/>
      <c r="AD1411" s="86">
        <v>167</v>
      </c>
      <c r="AE1411" s="86">
        <v>18</v>
      </c>
      <c r="AF1411" s="86">
        <v>272</v>
      </c>
      <c r="AG1411" s="86">
        <v>34</v>
      </c>
      <c r="AH1411" s="86"/>
      <c r="AI1411" s="86" t="s">
        <v>7970</v>
      </c>
      <c r="AJ1411" s="86"/>
      <c r="AK1411" s="86"/>
      <c r="AL1411" s="86"/>
      <c r="AM1411" s="89">
        <v>44074.568668981483</v>
      </c>
      <c r="AN1411" s="86" t="s">
        <v>10559</v>
      </c>
      <c r="AO1411" s="93" t="s">
        <v>11968</v>
      </c>
      <c r="AP1411" s="86" t="s">
        <v>66</v>
      </c>
      <c r="AQ1411" s="48">
        <v>0</v>
      </c>
      <c r="AR1411" s="49">
        <v>0</v>
      </c>
      <c r="AS1411" s="48">
        <v>0</v>
      </c>
      <c r="AT1411" s="49">
        <v>0</v>
      </c>
      <c r="AU1411" s="48">
        <v>0</v>
      </c>
      <c r="AV1411" s="49">
        <v>0</v>
      </c>
      <c r="AW1411" s="48">
        <v>48</v>
      </c>
      <c r="AX1411" s="49">
        <v>100</v>
      </c>
      <c r="AY1411" s="48">
        <v>48</v>
      </c>
      <c r="AZ1411" s="2"/>
      <c r="BA1411" s="3"/>
      <c r="BB1411" s="3"/>
      <c r="BC1411" s="3"/>
      <c r="BD1411" s="3"/>
    </row>
    <row r="1412" spans="1:56" x14ac:dyDescent="0.25">
      <c r="A1412" s="62" t="s">
        <v>1101</v>
      </c>
      <c r="B1412" s="63"/>
      <c r="C1412" s="63"/>
      <c r="D1412" s="64"/>
      <c r="E1412" s="66"/>
      <c r="F1412" s="109" t="s">
        <v>10271</v>
      </c>
      <c r="G1412" s="63"/>
      <c r="H1412" s="67"/>
      <c r="I1412" s="68"/>
      <c r="J1412" s="68"/>
      <c r="K1412" s="67" t="s">
        <v>13689</v>
      </c>
      <c r="L1412" s="71"/>
      <c r="M1412" s="72">
        <v>3814.33984375</v>
      </c>
      <c r="N1412" s="72">
        <v>6452.05126953125</v>
      </c>
      <c r="O1412" s="73"/>
      <c r="P1412" s="74"/>
      <c r="Q1412" s="74"/>
      <c r="R1412" s="98"/>
      <c r="S1412" s="48">
        <v>0</v>
      </c>
      <c r="T1412" s="48">
        <v>3</v>
      </c>
      <c r="U1412" s="98"/>
      <c r="V1412" s="50"/>
      <c r="W1412" s="50"/>
      <c r="X1412" s="50"/>
      <c r="Y1412" s="50"/>
      <c r="Z1412" s="49"/>
      <c r="AA1412" s="69">
        <v>1412</v>
      </c>
      <c r="AB14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12" s="70"/>
      <c r="AD1412" s="86">
        <v>19</v>
      </c>
      <c r="AE1412" s="86">
        <v>74</v>
      </c>
      <c r="AF1412" s="86">
        <v>3408</v>
      </c>
      <c r="AG1412" s="86">
        <v>858</v>
      </c>
      <c r="AH1412" s="86"/>
      <c r="AI1412" s="86" t="s">
        <v>7971</v>
      </c>
      <c r="AJ1412" s="86"/>
      <c r="AK1412" s="86"/>
      <c r="AL1412" s="86"/>
      <c r="AM1412" s="89">
        <v>44026.210798611108</v>
      </c>
      <c r="AN1412" s="86" t="s">
        <v>10559</v>
      </c>
      <c r="AO1412" s="93" t="s">
        <v>11969</v>
      </c>
      <c r="AP1412" s="86" t="s">
        <v>66</v>
      </c>
      <c r="AQ1412" s="48">
        <v>0</v>
      </c>
      <c r="AR1412" s="49">
        <v>0</v>
      </c>
      <c r="AS1412" s="48">
        <v>0</v>
      </c>
      <c r="AT1412" s="49">
        <v>0</v>
      </c>
      <c r="AU1412" s="48">
        <v>0</v>
      </c>
      <c r="AV1412" s="49">
        <v>0</v>
      </c>
      <c r="AW1412" s="48">
        <v>134</v>
      </c>
      <c r="AX1412" s="49">
        <v>100</v>
      </c>
      <c r="AY1412" s="48">
        <v>134</v>
      </c>
      <c r="AZ1412" s="2"/>
      <c r="BA1412" s="3"/>
      <c r="BB1412" s="3"/>
      <c r="BC1412" s="3"/>
      <c r="BD1412" s="3"/>
    </row>
    <row r="1413" spans="1:56" x14ac:dyDescent="0.25">
      <c r="A1413" s="62" t="s">
        <v>1829</v>
      </c>
      <c r="B1413" s="63"/>
      <c r="C1413" s="63"/>
      <c r="D1413" s="64"/>
      <c r="E1413" s="66"/>
      <c r="F1413" s="109" t="s">
        <v>10272</v>
      </c>
      <c r="G1413" s="63"/>
      <c r="H1413" s="67"/>
      <c r="I1413" s="68"/>
      <c r="J1413" s="68"/>
      <c r="K1413" s="67" t="s">
        <v>13690</v>
      </c>
      <c r="L1413" s="71"/>
      <c r="M1413" s="72">
        <v>2791.578125</v>
      </c>
      <c r="N1413" s="72">
        <v>6868.25732421875</v>
      </c>
      <c r="O1413" s="73"/>
      <c r="P1413" s="74"/>
      <c r="Q1413" s="74"/>
      <c r="R1413" s="98"/>
      <c r="S1413" s="48">
        <v>1</v>
      </c>
      <c r="T1413" s="48">
        <v>0</v>
      </c>
      <c r="U1413" s="98"/>
      <c r="V1413" s="50"/>
      <c r="W1413" s="50"/>
      <c r="X1413" s="50"/>
      <c r="Y1413" s="50"/>
      <c r="Z1413" s="49"/>
      <c r="AA1413" s="69">
        <v>1413</v>
      </c>
      <c r="AB14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13" s="70"/>
      <c r="AD1413" s="86">
        <v>475</v>
      </c>
      <c r="AE1413" s="86">
        <v>428</v>
      </c>
      <c r="AF1413" s="86">
        <v>2676</v>
      </c>
      <c r="AG1413" s="86">
        <v>2730</v>
      </c>
      <c r="AH1413" s="86"/>
      <c r="AI1413" s="86" t="s">
        <v>7972</v>
      </c>
      <c r="AJ1413" s="86" t="s">
        <v>8204</v>
      </c>
      <c r="AK1413" s="93" t="s">
        <v>8905</v>
      </c>
      <c r="AL1413" s="86"/>
      <c r="AM1413" s="89">
        <v>44051.128263888888</v>
      </c>
      <c r="AN1413" s="86" t="s">
        <v>10559</v>
      </c>
      <c r="AO1413" s="93" t="s">
        <v>11970</v>
      </c>
      <c r="AP1413" s="86" t="s">
        <v>65</v>
      </c>
      <c r="AQ1413" s="48"/>
      <c r="AR1413" s="49"/>
      <c r="AS1413" s="48"/>
      <c r="AT1413" s="49"/>
      <c r="AU1413" s="48"/>
      <c r="AV1413" s="49"/>
      <c r="AW1413" s="48"/>
      <c r="AX1413" s="49"/>
      <c r="AY1413" s="48"/>
      <c r="AZ1413" s="2"/>
      <c r="BA1413" s="3"/>
      <c r="BB1413" s="3"/>
      <c r="BC1413" s="3"/>
      <c r="BD1413" s="3"/>
    </row>
    <row r="1414" spans="1:56" x14ac:dyDescent="0.25">
      <c r="A1414" s="62" t="s">
        <v>1102</v>
      </c>
      <c r="B1414" s="63"/>
      <c r="C1414" s="63"/>
      <c r="D1414" s="64"/>
      <c r="E1414" s="66"/>
      <c r="F1414" s="109" t="s">
        <v>10273</v>
      </c>
      <c r="G1414" s="63"/>
      <c r="H1414" s="67"/>
      <c r="I1414" s="68"/>
      <c r="J1414" s="68"/>
      <c r="K1414" s="67" t="s">
        <v>13691</v>
      </c>
      <c r="L1414" s="71"/>
      <c r="M1414" s="72">
        <v>5349.8798828125</v>
      </c>
      <c r="N1414" s="72">
        <v>4638.95556640625</v>
      </c>
      <c r="O1414" s="73"/>
      <c r="P1414" s="74"/>
      <c r="Q1414" s="74"/>
      <c r="R1414" s="98"/>
      <c r="S1414" s="48">
        <v>0</v>
      </c>
      <c r="T1414" s="48">
        <v>1</v>
      </c>
      <c r="U1414" s="98"/>
      <c r="V1414" s="50"/>
      <c r="W1414" s="50"/>
      <c r="X1414" s="50"/>
      <c r="Y1414" s="50"/>
      <c r="Z1414" s="49"/>
      <c r="AA1414" s="69">
        <v>1414</v>
      </c>
      <c r="AB14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14" s="70"/>
      <c r="AD1414" s="86">
        <v>750</v>
      </c>
      <c r="AE1414" s="86">
        <v>141</v>
      </c>
      <c r="AF1414" s="86">
        <v>3306</v>
      </c>
      <c r="AG1414" s="86">
        <v>25963</v>
      </c>
      <c r="AH1414" s="86"/>
      <c r="AI1414" s="86" t="s">
        <v>7973</v>
      </c>
      <c r="AJ1414" s="86" t="s">
        <v>8615</v>
      </c>
      <c r="AK1414" s="86"/>
      <c r="AL1414" s="86"/>
      <c r="AM1414" s="89">
        <v>43842.281956018516</v>
      </c>
      <c r="AN1414" s="86" t="s">
        <v>10559</v>
      </c>
      <c r="AO1414" s="93" t="s">
        <v>11971</v>
      </c>
      <c r="AP1414" s="86" t="s">
        <v>66</v>
      </c>
      <c r="AQ1414" s="48">
        <v>0</v>
      </c>
      <c r="AR1414" s="49">
        <v>0</v>
      </c>
      <c r="AS1414" s="48">
        <v>0</v>
      </c>
      <c r="AT1414" s="49">
        <v>0</v>
      </c>
      <c r="AU1414" s="48">
        <v>0</v>
      </c>
      <c r="AV1414" s="49">
        <v>0</v>
      </c>
      <c r="AW1414" s="48">
        <v>16</v>
      </c>
      <c r="AX1414" s="49">
        <v>100</v>
      </c>
      <c r="AY1414" s="48">
        <v>16</v>
      </c>
      <c r="AZ1414" s="2"/>
      <c r="BA1414" s="3"/>
      <c r="BB1414" s="3"/>
      <c r="BC1414" s="3"/>
      <c r="BD1414" s="3"/>
    </row>
    <row r="1415" spans="1:56" x14ac:dyDescent="0.25">
      <c r="A1415" s="62" t="s">
        <v>1103</v>
      </c>
      <c r="B1415" s="63"/>
      <c r="C1415" s="63"/>
      <c r="D1415" s="64"/>
      <c r="E1415" s="66"/>
      <c r="F1415" s="109" t="s">
        <v>10274</v>
      </c>
      <c r="G1415" s="63"/>
      <c r="H1415" s="67"/>
      <c r="I1415" s="68"/>
      <c r="J1415" s="68"/>
      <c r="K1415" s="67" t="s">
        <v>13692</v>
      </c>
      <c r="L1415" s="71"/>
      <c r="M1415" s="72">
        <v>4944.66552734375</v>
      </c>
      <c r="N1415" s="72">
        <v>7235.67578125</v>
      </c>
      <c r="O1415" s="73"/>
      <c r="P1415" s="74"/>
      <c r="Q1415" s="74"/>
      <c r="R1415" s="98"/>
      <c r="S1415" s="48">
        <v>0</v>
      </c>
      <c r="T1415" s="48">
        <v>2</v>
      </c>
      <c r="U1415" s="98"/>
      <c r="V1415" s="50"/>
      <c r="W1415" s="50"/>
      <c r="X1415" s="50"/>
      <c r="Y1415" s="50"/>
      <c r="Z1415" s="49"/>
      <c r="AA1415" s="69">
        <v>1415</v>
      </c>
      <c r="AB14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15" s="70"/>
      <c r="AD1415" s="86">
        <v>574</v>
      </c>
      <c r="AE1415" s="86">
        <v>665</v>
      </c>
      <c r="AF1415" s="86">
        <v>1529</v>
      </c>
      <c r="AG1415" s="86">
        <v>4605</v>
      </c>
      <c r="AH1415" s="86"/>
      <c r="AI1415" s="86" t="s">
        <v>7974</v>
      </c>
      <c r="AJ1415" s="86" t="s">
        <v>8205</v>
      </c>
      <c r="AK1415" s="86"/>
      <c r="AL1415" s="86"/>
      <c r="AM1415" s="89">
        <v>43971.586701388886</v>
      </c>
      <c r="AN1415" s="86" t="s">
        <v>10559</v>
      </c>
      <c r="AO1415" s="93" t="s">
        <v>11972</v>
      </c>
      <c r="AP1415" s="86" t="s">
        <v>66</v>
      </c>
      <c r="AQ1415" s="48">
        <v>0</v>
      </c>
      <c r="AR1415" s="49">
        <v>0</v>
      </c>
      <c r="AS1415" s="48">
        <v>0</v>
      </c>
      <c r="AT1415" s="49">
        <v>0</v>
      </c>
      <c r="AU1415" s="48">
        <v>0</v>
      </c>
      <c r="AV1415" s="49">
        <v>0</v>
      </c>
      <c r="AW1415" s="48">
        <v>42</v>
      </c>
      <c r="AX1415" s="49">
        <v>100</v>
      </c>
      <c r="AY1415" s="48">
        <v>42</v>
      </c>
      <c r="AZ1415" s="2"/>
      <c r="BA1415" s="3"/>
      <c r="BB1415" s="3"/>
      <c r="BC1415" s="3"/>
      <c r="BD1415" s="3"/>
    </row>
    <row r="1416" spans="1:56" x14ac:dyDescent="0.25">
      <c r="A1416" s="62" t="s">
        <v>1104</v>
      </c>
      <c r="B1416" s="63"/>
      <c r="C1416" s="63"/>
      <c r="D1416" s="64"/>
      <c r="E1416" s="66"/>
      <c r="F1416" s="109" t="s">
        <v>10275</v>
      </c>
      <c r="G1416" s="63"/>
      <c r="H1416" s="67"/>
      <c r="I1416" s="68"/>
      <c r="J1416" s="68"/>
      <c r="K1416" s="67" t="s">
        <v>13693</v>
      </c>
      <c r="L1416" s="71"/>
      <c r="M1416" s="72">
        <v>5655.22119140625</v>
      </c>
      <c r="N1416" s="72">
        <v>4965.6884765625</v>
      </c>
      <c r="O1416" s="73"/>
      <c r="P1416" s="74"/>
      <c r="Q1416" s="74"/>
      <c r="R1416" s="98"/>
      <c r="S1416" s="48">
        <v>0</v>
      </c>
      <c r="T1416" s="48">
        <v>1</v>
      </c>
      <c r="U1416" s="98"/>
      <c r="V1416" s="50"/>
      <c r="W1416" s="50"/>
      <c r="X1416" s="50"/>
      <c r="Y1416" s="50"/>
      <c r="Z1416" s="49"/>
      <c r="AA1416" s="69">
        <v>1416</v>
      </c>
      <c r="AB14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16" s="70"/>
      <c r="AD1416" s="86">
        <v>544</v>
      </c>
      <c r="AE1416" s="86">
        <v>142</v>
      </c>
      <c r="AF1416" s="86">
        <v>1043</v>
      </c>
      <c r="AG1416" s="86">
        <v>1160</v>
      </c>
      <c r="AH1416" s="86"/>
      <c r="AI1416" s="86" t="s">
        <v>7975</v>
      </c>
      <c r="AJ1416" s="86"/>
      <c r="AK1416" s="86"/>
      <c r="AL1416" s="86"/>
      <c r="AM1416" s="89">
        <v>43932.428020833337</v>
      </c>
      <c r="AN1416" s="86" t="s">
        <v>10559</v>
      </c>
      <c r="AO1416" s="93" t="s">
        <v>11973</v>
      </c>
      <c r="AP1416" s="86" t="s">
        <v>66</v>
      </c>
      <c r="AQ1416" s="48">
        <v>0</v>
      </c>
      <c r="AR1416" s="49">
        <v>0</v>
      </c>
      <c r="AS1416" s="48">
        <v>0</v>
      </c>
      <c r="AT1416" s="49">
        <v>0</v>
      </c>
      <c r="AU1416" s="48">
        <v>0</v>
      </c>
      <c r="AV1416" s="49">
        <v>0</v>
      </c>
      <c r="AW1416" s="48">
        <v>29</v>
      </c>
      <c r="AX1416" s="49">
        <v>100</v>
      </c>
      <c r="AY1416" s="48">
        <v>29</v>
      </c>
      <c r="AZ1416" s="2"/>
      <c r="BA1416" s="3"/>
      <c r="BB1416" s="3"/>
      <c r="BC1416" s="3"/>
      <c r="BD1416" s="3"/>
    </row>
    <row r="1417" spans="1:56" x14ac:dyDescent="0.25">
      <c r="A1417" s="62" t="s">
        <v>1105</v>
      </c>
      <c r="B1417" s="63"/>
      <c r="C1417" s="63"/>
      <c r="D1417" s="64"/>
      <c r="E1417" s="66"/>
      <c r="F1417" s="109" t="s">
        <v>8949</v>
      </c>
      <c r="G1417" s="63"/>
      <c r="H1417" s="67"/>
      <c r="I1417" s="68"/>
      <c r="J1417" s="68"/>
      <c r="K1417" s="67" t="s">
        <v>13694</v>
      </c>
      <c r="L1417" s="71"/>
      <c r="M1417" s="72">
        <v>3159.0390625</v>
      </c>
      <c r="N1417" s="72">
        <v>4161.58056640625</v>
      </c>
      <c r="O1417" s="73"/>
      <c r="P1417" s="74"/>
      <c r="Q1417" s="74"/>
      <c r="R1417" s="98"/>
      <c r="S1417" s="48">
        <v>0</v>
      </c>
      <c r="T1417" s="48">
        <v>8</v>
      </c>
      <c r="U1417" s="98"/>
      <c r="V1417" s="50"/>
      <c r="W1417" s="50"/>
      <c r="X1417" s="50"/>
      <c r="Y1417" s="50"/>
      <c r="Z1417" s="49"/>
      <c r="AA1417" s="69">
        <v>1417</v>
      </c>
      <c r="AB14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17" s="70"/>
      <c r="AD1417" s="86">
        <v>34</v>
      </c>
      <c r="AE1417" s="86">
        <v>31</v>
      </c>
      <c r="AF1417" s="86">
        <v>759</v>
      </c>
      <c r="AG1417" s="86">
        <v>433</v>
      </c>
      <c r="AH1417" s="86"/>
      <c r="AI1417" s="86"/>
      <c r="AJ1417" s="86"/>
      <c r="AK1417" s="86"/>
      <c r="AL1417" s="86"/>
      <c r="AM1417" s="89">
        <v>44025.410578703704</v>
      </c>
      <c r="AN1417" s="86" t="s">
        <v>10559</v>
      </c>
      <c r="AO1417" s="93" t="s">
        <v>11974</v>
      </c>
      <c r="AP1417" s="86" t="s">
        <v>66</v>
      </c>
      <c r="AQ1417" s="48">
        <v>0</v>
      </c>
      <c r="AR1417" s="49">
        <v>0</v>
      </c>
      <c r="AS1417" s="48">
        <v>0</v>
      </c>
      <c r="AT1417" s="49">
        <v>0</v>
      </c>
      <c r="AU1417" s="48">
        <v>0</v>
      </c>
      <c r="AV1417" s="49">
        <v>0</v>
      </c>
      <c r="AW1417" s="48">
        <v>22</v>
      </c>
      <c r="AX1417" s="49">
        <v>100</v>
      </c>
      <c r="AY1417" s="48">
        <v>22</v>
      </c>
      <c r="AZ1417" s="2"/>
      <c r="BA1417" s="3"/>
      <c r="BB1417" s="3"/>
      <c r="BC1417" s="3"/>
      <c r="BD1417" s="3"/>
    </row>
    <row r="1418" spans="1:56" x14ac:dyDescent="0.25">
      <c r="A1418" s="62" t="s">
        <v>1830</v>
      </c>
      <c r="B1418" s="63"/>
      <c r="C1418" s="63"/>
      <c r="D1418" s="64"/>
      <c r="E1418" s="66"/>
      <c r="F1418" s="109" t="s">
        <v>10276</v>
      </c>
      <c r="G1418" s="63"/>
      <c r="H1418" s="67"/>
      <c r="I1418" s="68"/>
      <c r="J1418" s="68"/>
      <c r="K1418" s="67" t="s">
        <v>13695</v>
      </c>
      <c r="L1418" s="71"/>
      <c r="M1418" s="72">
        <v>2129.135498046875</v>
      </c>
      <c r="N1418" s="72">
        <v>4606.490234375</v>
      </c>
      <c r="O1418" s="73"/>
      <c r="P1418" s="74"/>
      <c r="Q1418" s="74"/>
      <c r="R1418" s="98"/>
      <c r="S1418" s="48">
        <v>1</v>
      </c>
      <c r="T1418" s="48">
        <v>0</v>
      </c>
      <c r="U1418" s="98"/>
      <c r="V1418" s="50"/>
      <c r="W1418" s="50"/>
      <c r="X1418" s="50"/>
      <c r="Y1418" s="50"/>
      <c r="Z1418" s="49"/>
      <c r="AA1418" s="69">
        <v>1418</v>
      </c>
      <c r="AB14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18" s="70"/>
      <c r="AD1418" s="86">
        <v>192</v>
      </c>
      <c r="AE1418" s="86">
        <v>112</v>
      </c>
      <c r="AF1418" s="86">
        <v>151</v>
      </c>
      <c r="AG1418" s="86">
        <v>22</v>
      </c>
      <c r="AH1418" s="86"/>
      <c r="AI1418" s="86"/>
      <c r="AJ1418" s="86"/>
      <c r="AK1418" s="86"/>
      <c r="AL1418" s="86"/>
      <c r="AM1418" s="89">
        <v>39600.933125000003</v>
      </c>
      <c r="AN1418" s="86" t="s">
        <v>10559</v>
      </c>
      <c r="AO1418" s="93" t="s">
        <v>11975</v>
      </c>
      <c r="AP1418" s="86" t="s">
        <v>65</v>
      </c>
      <c r="AQ1418" s="48"/>
      <c r="AR1418" s="49"/>
      <c r="AS1418" s="48"/>
      <c r="AT1418" s="49"/>
      <c r="AU1418" s="48"/>
      <c r="AV1418" s="49"/>
      <c r="AW1418" s="48"/>
      <c r="AX1418" s="49"/>
      <c r="AY1418" s="48"/>
      <c r="AZ1418" s="2"/>
      <c r="BA1418" s="3"/>
      <c r="BB1418" s="3"/>
      <c r="BC1418" s="3"/>
      <c r="BD1418" s="3"/>
    </row>
    <row r="1419" spans="1:56" x14ac:dyDescent="0.25">
      <c r="A1419" s="62" t="s">
        <v>1107</v>
      </c>
      <c r="B1419" s="63"/>
      <c r="C1419" s="63"/>
      <c r="D1419" s="64"/>
      <c r="E1419" s="66"/>
      <c r="F1419" s="109" t="s">
        <v>10277</v>
      </c>
      <c r="G1419" s="63"/>
      <c r="H1419" s="67"/>
      <c r="I1419" s="68"/>
      <c r="J1419" s="68"/>
      <c r="K1419" s="67" t="s">
        <v>13696</v>
      </c>
      <c r="L1419" s="71"/>
      <c r="M1419" s="72">
        <v>5619.48828125</v>
      </c>
      <c r="N1419" s="72">
        <v>4858.9111328125</v>
      </c>
      <c r="O1419" s="73"/>
      <c r="P1419" s="74"/>
      <c r="Q1419" s="74"/>
      <c r="R1419" s="98"/>
      <c r="S1419" s="48">
        <v>0</v>
      </c>
      <c r="T1419" s="48">
        <v>3</v>
      </c>
      <c r="U1419" s="98"/>
      <c r="V1419" s="50"/>
      <c r="W1419" s="50"/>
      <c r="X1419" s="50"/>
      <c r="Y1419" s="50"/>
      <c r="Z1419" s="49"/>
      <c r="AA1419" s="69">
        <v>1419</v>
      </c>
      <c r="AB14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19" s="70"/>
      <c r="AD1419" s="86">
        <v>144</v>
      </c>
      <c r="AE1419" s="86">
        <v>120</v>
      </c>
      <c r="AF1419" s="86">
        <v>5718</v>
      </c>
      <c r="AG1419" s="86">
        <v>145</v>
      </c>
      <c r="AH1419" s="86"/>
      <c r="AI1419" s="86" t="s">
        <v>7976</v>
      </c>
      <c r="AJ1419" s="86"/>
      <c r="AK1419" s="86"/>
      <c r="AL1419" s="86"/>
      <c r="AM1419" s="89">
        <v>44017.868518518517</v>
      </c>
      <c r="AN1419" s="86" t="s">
        <v>10559</v>
      </c>
      <c r="AO1419" s="93" t="s">
        <v>11976</v>
      </c>
      <c r="AP1419" s="86" t="s">
        <v>66</v>
      </c>
      <c r="AQ1419" s="48">
        <v>0</v>
      </c>
      <c r="AR1419" s="49">
        <v>0</v>
      </c>
      <c r="AS1419" s="48">
        <v>0</v>
      </c>
      <c r="AT1419" s="49">
        <v>0</v>
      </c>
      <c r="AU1419" s="48">
        <v>0</v>
      </c>
      <c r="AV1419" s="49">
        <v>0</v>
      </c>
      <c r="AW1419" s="48">
        <v>28</v>
      </c>
      <c r="AX1419" s="49">
        <v>100</v>
      </c>
      <c r="AY1419" s="48">
        <v>28</v>
      </c>
      <c r="AZ1419" s="2"/>
      <c r="BA1419" s="3"/>
      <c r="BB1419" s="3"/>
      <c r="BC1419" s="3"/>
      <c r="BD1419" s="3"/>
    </row>
    <row r="1420" spans="1:56" x14ac:dyDescent="0.25">
      <c r="A1420" s="62" t="s">
        <v>1108</v>
      </c>
      <c r="B1420" s="63"/>
      <c r="C1420" s="63"/>
      <c r="D1420" s="64"/>
      <c r="E1420" s="66"/>
      <c r="F1420" s="109" t="s">
        <v>10278</v>
      </c>
      <c r="G1420" s="63"/>
      <c r="H1420" s="67"/>
      <c r="I1420" s="68"/>
      <c r="J1420" s="68"/>
      <c r="K1420" s="67" t="s">
        <v>13697</v>
      </c>
      <c r="L1420" s="71"/>
      <c r="M1420" s="72">
        <v>6345.97216796875</v>
      </c>
      <c r="N1420" s="72">
        <v>6018.16650390625</v>
      </c>
      <c r="O1420" s="73"/>
      <c r="P1420" s="74"/>
      <c r="Q1420" s="74"/>
      <c r="R1420" s="98"/>
      <c r="S1420" s="48">
        <v>0</v>
      </c>
      <c r="T1420" s="48">
        <v>6</v>
      </c>
      <c r="U1420" s="98"/>
      <c r="V1420" s="50"/>
      <c r="W1420" s="50"/>
      <c r="X1420" s="50"/>
      <c r="Y1420" s="50"/>
      <c r="Z1420" s="49"/>
      <c r="AA1420" s="69">
        <v>1420</v>
      </c>
      <c r="AB14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20" s="70"/>
      <c r="AD1420" s="86">
        <v>690</v>
      </c>
      <c r="AE1420" s="86">
        <v>628</v>
      </c>
      <c r="AF1420" s="86">
        <v>60101</v>
      </c>
      <c r="AG1420" s="86">
        <v>18804</v>
      </c>
      <c r="AH1420" s="86"/>
      <c r="AI1420" s="86"/>
      <c r="AJ1420" s="86" t="s">
        <v>8357</v>
      </c>
      <c r="AK1420" s="86"/>
      <c r="AL1420" s="86"/>
      <c r="AM1420" s="89">
        <v>40716.304085648146</v>
      </c>
      <c r="AN1420" s="86" t="s">
        <v>10559</v>
      </c>
      <c r="AO1420" s="93" t="s">
        <v>11977</v>
      </c>
      <c r="AP1420" s="86" t="s">
        <v>66</v>
      </c>
      <c r="AQ1420" s="48">
        <v>0</v>
      </c>
      <c r="AR1420" s="49">
        <v>0</v>
      </c>
      <c r="AS1420" s="48">
        <v>0</v>
      </c>
      <c r="AT1420" s="49">
        <v>0</v>
      </c>
      <c r="AU1420" s="48">
        <v>0</v>
      </c>
      <c r="AV1420" s="49">
        <v>0</v>
      </c>
      <c r="AW1420" s="48">
        <v>106</v>
      </c>
      <c r="AX1420" s="49">
        <v>100</v>
      </c>
      <c r="AY1420" s="48">
        <v>106</v>
      </c>
      <c r="AZ1420" s="2"/>
      <c r="BA1420" s="3"/>
      <c r="BB1420" s="3"/>
      <c r="BC1420" s="3"/>
      <c r="BD1420" s="3"/>
    </row>
    <row r="1421" spans="1:56" x14ac:dyDescent="0.25">
      <c r="A1421" s="62" t="s">
        <v>1831</v>
      </c>
      <c r="B1421" s="63"/>
      <c r="C1421" s="63"/>
      <c r="D1421" s="64"/>
      <c r="E1421" s="66"/>
      <c r="F1421" s="109" t="s">
        <v>8949</v>
      </c>
      <c r="G1421" s="63"/>
      <c r="H1421" s="67"/>
      <c r="I1421" s="68"/>
      <c r="J1421" s="68"/>
      <c r="K1421" s="67" t="s">
        <v>13698</v>
      </c>
      <c r="L1421" s="71"/>
      <c r="M1421" s="72">
        <v>7280.25146484375</v>
      </c>
      <c r="N1421" s="72">
        <v>4050.391357421875</v>
      </c>
      <c r="O1421" s="73"/>
      <c r="P1421" s="74"/>
      <c r="Q1421" s="74"/>
      <c r="R1421" s="98"/>
      <c r="S1421" s="48">
        <v>1</v>
      </c>
      <c r="T1421" s="48">
        <v>0</v>
      </c>
      <c r="U1421" s="98"/>
      <c r="V1421" s="50"/>
      <c r="W1421" s="50"/>
      <c r="X1421" s="50"/>
      <c r="Y1421" s="50"/>
      <c r="Z1421" s="49"/>
      <c r="AA1421" s="69">
        <v>1421</v>
      </c>
      <c r="AB14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21" s="70"/>
      <c r="AD1421" s="86">
        <v>230</v>
      </c>
      <c r="AE1421" s="86">
        <v>14</v>
      </c>
      <c r="AF1421" s="86">
        <v>1950</v>
      </c>
      <c r="AG1421" s="86">
        <v>1327</v>
      </c>
      <c r="AH1421" s="86"/>
      <c r="AI1421" s="86"/>
      <c r="AJ1421" s="86"/>
      <c r="AK1421" s="86"/>
      <c r="AL1421" s="86"/>
      <c r="AM1421" s="89">
        <v>43921.197511574072</v>
      </c>
      <c r="AN1421" s="86" t="s">
        <v>10559</v>
      </c>
      <c r="AO1421" s="93" t="s">
        <v>11978</v>
      </c>
      <c r="AP1421" s="86" t="s">
        <v>65</v>
      </c>
      <c r="AQ1421" s="48"/>
      <c r="AR1421" s="49"/>
      <c r="AS1421" s="48"/>
      <c r="AT1421" s="49"/>
      <c r="AU1421" s="48"/>
      <c r="AV1421" s="49"/>
      <c r="AW1421" s="48"/>
      <c r="AX1421" s="49"/>
      <c r="AY1421" s="48"/>
      <c r="AZ1421" s="2"/>
      <c r="BA1421" s="3"/>
      <c r="BB1421" s="3"/>
      <c r="BC1421" s="3"/>
      <c r="BD1421" s="3"/>
    </row>
    <row r="1422" spans="1:56" x14ac:dyDescent="0.25">
      <c r="A1422" s="62" t="s">
        <v>1832</v>
      </c>
      <c r="B1422" s="63"/>
      <c r="C1422" s="63"/>
      <c r="D1422" s="64"/>
      <c r="E1422" s="66"/>
      <c r="F1422" s="109" t="s">
        <v>10279</v>
      </c>
      <c r="G1422" s="63"/>
      <c r="H1422" s="67"/>
      <c r="I1422" s="68"/>
      <c r="J1422" s="68"/>
      <c r="K1422" s="67" t="s">
        <v>13699</v>
      </c>
      <c r="L1422" s="71"/>
      <c r="M1422" s="72">
        <v>7409.38232421875</v>
      </c>
      <c r="N1422" s="72">
        <v>4095.013671875</v>
      </c>
      <c r="O1422" s="73"/>
      <c r="P1422" s="74"/>
      <c r="Q1422" s="74"/>
      <c r="R1422" s="98"/>
      <c r="S1422" s="48">
        <v>1</v>
      </c>
      <c r="T1422" s="48">
        <v>0</v>
      </c>
      <c r="U1422" s="98"/>
      <c r="V1422" s="50"/>
      <c r="W1422" s="50"/>
      <c r="X1422" s="50"/>
      <c r="Y1422" s="50"/>
      <c r="Z1422" s="49"/>
      <c r="AA1422" s="69">
        <v>1422</v>
      </c>
      <c r="AB14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22" s="70"/>
      <c r="AD1422" s="86">
        <v>10</v>
      </c>
      <c r="AE1422" s="86">
        <v>1</v>
      </c>
      <c r="AF1422" s="86">
        <v>4</v>
      </c>
      <c r="AG1422" s="86">
        <v>11</v>
      </c>
      <c r="AH1422" s="86"/>
      <c r="AI1422" s="86"/>
      <c r="AJ1422" s="86" t="s">
        <v>8616</v>
      </c>
      <c r="AK1422" s="86"/>
      <c r="AL1422" s="86"/>
      <c r="AM1422" s="89">
        <v>44075.670289351852</v>
      </c>
      <c r="AN1422" s="86" t="s">
        <v>10559</v>
      </c>
      <c r="AO1422" s="93" t="s">
        <v>11979</v>
      </c>
      <c r="AP1422" s="86" t="s">
        <v>65</v>
      </c>
      <c r="AQ1422" s="48"/>
      <c r="AR1422" s="49"/>
      <c r="AS1422" s="48"/>
      <c r="AT1422" s="49"/>
      <c r="AU1422" s="48"/>
      <c r="AV1422" s="49"/>
      <c r="AW1422" s="48"/>
      <c r="AX1422" s="49"/>
      <c r="AY1422" s="48"/>
      <c r="AZ1422" s="2"/>
      <c r="BA1422" s="3"/>
      <c r="BB1422" s="3"/>
      <c r="BC1422" s="3"/>
      <c r="BD1422" s="3"/>
    </row>
    <row r="1423" spans="1:56" x14ac:dyDescent="0.25">
      <c r="A1423" s="62" t="s">
        <v>1178</v>
      </c>
      <c r="B1423" s="63"/>
      <c r="C1423" s="63"/>
      <c r="D1423" s="64"/>
      <c r="E1423" s="66"/>
      <c r="F1423" s="109" t="s">
        <v>10280</v>
      </c>
      <c r="G1423" s="63"/>
      <c r="H1423" s="67"/>
      <c r="I1423" s="68"/>
      <c r="J1423" s="68"/>
      <c r="K1423" s="67" t="s">
        <v>13700</v>
      </c>
      <c r="L1423" s="71"/>
      <c r="M1423" s="72">
        <v>5257.95849609375</v>
      </c>
      <c r="N1423" s="72">
        <v>4631.44140625</v>
      </c>
      <c r="O1423" s="73"/>
      <c r="P1423" s="74"/>
      <c r="Q1423" s="74"/>
      <c r="R1423" s="98"/>
      <c r="S1423" s="48">
        <v>2</v>
      </c>
      <c r="T1423" s="48">
        <v>1</v>
      </c>
      <c r="U1423" s="98"/>
      <c r="V1423" s="50"/>
      <c r="W1423" s="50"/>
      <c r="X1423" s="50"/>
      <c r="Y1423" s="50"/>
      <c r="Z1423" s="49"/>
      <c r="AA1423" s="69">
        <v>1423</v>
      </c>
      <c r="AB14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23" s="70"/>
      <c r="AD1423" s="86">
        <v>696</v>
      </c>
      <c r="AE1423" s="86">
        <v>605</v>
      </c>
      <c r="AF1423" s="86">
        <v>26163</v>
      </c>
      <c r="AG1423" s="86">
        <v>4513</v>
      </c>
      <c r="AH1423" s="86"/>
      <c r="AI1423" s="86" t="s">
        <v>7977</v>
      </c>
      <c r="AJ1423" s="86"/>
      <c r="AK1423" s="86"/>
      <c r="AL1423" s="86"/>
      <c r="AM1423" s="89">
        <v>43938.610173611109</v>
      </c>
      <c r="AN1423" s="86" t="s">
        <v>10559</v>
      </c>
      <c r="AO1423" s="93" t="s">
        <v>11980</v>
      </c>
      <c r="AP1423" s="86" t="s">
        <v>66</v>
      </c>
      <c r="AQ1423" s="48">
        <v>0</v>
      </c>
      <c r="AR1423" s="49">
        <v>0</v>
      </c>
      <c r="AS1423" s="48">
        <v>0</v>
      </c>
      <c r="AT1423" s="49">
        <v>0</v>
      </c>
      <c r="AU1423" s="48">
        <v>0</v>
      </c>
      <c r="AV1423" s="49">
        <v>0</v>
      </c>
      <c r="AW1423" s="48">
        <v>37</v>
      </c>
      <c r="AX1423" s="49">
        <v>100</v>
      </c>
      <c r="AY1423" s="48">
        <v>37</v>
      </c>
      <c r="AZ1423" s="2"/>
      <c r="BA1423" s="3"/>
      <c r="BB1423" s="3"/>
      <c r="BC1423" s="3"/>
      <c r="BD1423" s="3"/>
    </row>
    <row r="1424" spans="1:56" x14ac:dyDescent="0.25">
      <c r="A1424" s="62" t="s">
        <v>1833</v>
      </c>
      <c r="B1424" s="63"/>
      <c r="C1424" s="63"/>
      <c r="D1424" s="64"/>
      <c r="E1424" s="66"/>
      <c r="F1424" s="109" t="s">
        <v>10281</v>
      </c>
      <c r="G1424" s="63"/>
      <c r="H1424" s="67"/>
      <c r="I1424" s="68"/>
      <c r="J1424" s="68"/>
      <c r="K1424" s="67" t="s">
        <v>13701</v>
      </c>
      <c r="L1424" s="71"/>
      <c r="M1424" s="72">
        <v>6880.83056640625</v>
      </c>
      <c r="N1424" s="72">
        <v>6052.513671875</v>
      </c>
      <c r="O1424" s="73"/>
      <c r="P1424" s="74"/>
      <c r="Q1424" s="74"/>
      <c r="R1424" s="98"/>
      <c r="S1424" s="48">
        <v>2</v>
      </c>
      <c r="T1424" s="48">
        <v>0</v>
      </c>
      <c r="U1424" s="98"/>
      <c r="V1424" s="50"/>
      <c r="W1424" s="50"/>
      <c r="X1424" s="50"/>
      <c r="Y1424" s="50"/>
      <c r="Z1424" s="49"/>
      <c r="AA1424" s="69">
        <v>1424</v>
      </c>
      <c r="AB14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24" s="70"/>
      <c r="AD1424" s="86">
        <v>1810</v>
      </c>
      <c r="AE1424" s="86">
        <v>2029</v>
      </c>
      <c r="AF1424" s="86">
        <v>7431</v>
      </c>
      <c r="AG1424" s="86">
        <v>31951</v>
      </c>
      <c r="AH1424" s="86"/>
      <c r="AI1424" s="86" t="s">
        <v>7978</v>
      </c>
      <c r="AJ1424" s="86" t="s">
        <v>8513</v>
      </c>
      <c r="AK1424" s="93" t="s">
        <v>8906</v>
      </c>
      <c r="AL1424" s="86"/>
      <c r="AM1424" s="89">
        <v>41358.733854166669</v>
      </c>
      <c r="AN1424" s="86" t="s">
        <v>10559</v>
      </c>
      <c r="AO1424" s="93" t="s">
        <v>11981</v>
      </c>
      <c r="AP1424" s="86" t="s">
        <v>65</v>
      </c>
      <c r="AQ1424" s="48"/>
      <c r="AR1424" s="49"/>
      <c r="AS1424" s="48"/>
      <c r="AT1424" s="49"/>
      <c r="AU1424" s="48"/>
      <c r="AV1424" s="49"/>
      <c r="AW1424" s="48"/>
      <c r="AX1424" s="49"/>
      <c r="AY1424" s="48"/>
      <c r="AZ1424" s="2"/>
      <c r="BA1424" s="3"/>
      <c r="BB1424" s="3"/>
      <c r="BC1424" s="3"/>
      <c r="BD1424" s="3"/>
    </row>
    <row r="1425" spans="1:56" x14ac:dyDescent="0.25">
      <c r="A1425" s="62" t="s">
        <v>1834</v>
      </c>
      <c r="B1425" s="63"/>
      <c r="C1425" s="63"/>
      <c r="D1425" s="64"/>
      <c r="E1425" s="66"/>
      <c r="F1425" s="109" t="s">
        <v>10282</v>
      </c>
      <c r="G1425" s="63"/>
      <c r="H1425" s="67"/>
      <c r="I1425" s="68"/>
      <c r="J1425" s="68"/>
      <c r="K1425" s="67" t="s">
        <v>13702</v>
      </c>
      <c r="L1425" s="71"/>
      <c r="M1425" s="72">
        <v>4308.32861328125</v>
      </c>
      <c r="N1425" s="72">
        <v>5737.59033203125</v>
      </c>
      <c r="O1425" s="73"/>
      <c r="P1425" s="74"/>
      <c r="Q1425" s="74"/>
      <c r="R1425" s="98"/>
      <c r="S1425" s="48">
        <v>3</v>
      </c>
      <c r="T1425" s="48">
        <v>0</v>
      </c>
      <c r="U1425" s="98"/>
      <c r="V1425" s="50"/>
      <c r="W1425" s="50"/>
      <c r="X1425" s="50"/>
      <c r="Y1425" s="50"/>
      <c r="Z1425" s="49"/>
      <c r="AA1425" s="69">
        <v>1425</v>
      </c>
      <c r="AB14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25" s="70"/>
      <c r="AD1425" s="86">
        <v>51</v>
      </c>
      <c r="AE1425" s="86">
        <v>215</v>
      </c>
      <c r="AF1425" s="86">
        <v>364</v>
      </c>
      <c r="AG1425" s="86">
        <v>1677</v>
      </c>
      <c r="AH1425" s="86"/>
      <c r="AI1425" s="86" t="s">
        <v>7979</v>
      </c>
      <c r="AJ1425" s="86" t="s">
        <v>8617</v>
      </c>
      <c r="AK1425" s="86"/>
      <c r="AL1425" s="86"/>
      <c r="AM1425" s="89">
        <v>42007.247569444444</v>
      </c>
      <c r="AN1425" s="86" t="s">
        <v>10559</v>
      </c>
      <c r="AO1425" s="93" t="s">
        <v>11982</v>
      </c>
      <c r="AP1425" s="86" t="s">
        <v>65</v>
      </c>
      <c r="AQ1425" s="48"/>
      <c r="AR1425" s="49"/>
      <c r="AS1425" s="48"/>
      <c r="AT1425" s="49"/>
      <c r="AU1425" s="48"/>
      <c r="AV1425" s="49"/>
      <c r="AW1425" s="48"/>
      <c r="AX1425" s="49"/>
      <c r="AY1425" s="48"/>
      <c r="AZ1425" s="2"/>
      <c r="BA1425" s="3"/>
      <c r="BB1425" s="3"/>
      <c r="BC1425" s="3"/>
      <c r="BD1425" s="3"/>
    </row>
    <row r="1426" spans="1:56" x14ac:dyDescent="0.25">
      <c r="A1426" s="62" t="s">
        <v>1835</v>
      </c>
      <c r="B1426" s="63"/>
      <c r="C1426" s="63"/>
      <c r="D1426" s="64"/>
      <c r="E1426" s="66"/>
      <c r="F1426" s="109" t="s">
        <v>10283</v>
      </c>
      <c r="G1426" s="63"/>
      <c r="H1426" s="67"/>
      <c r="I1426" s="68"/>
      <c r="J1426" s="68"/>
      <c r="K1426" s="67" t="s">
        <v>13703</v>
      </c>
      <c r="L1426" s="71"/>
      <c r="M1426" s="72">
        <v>6704.67578125</v>
      </c>
      <c r="N1426" s="72">
        <v>6470.91650390625</v>
      </c>
      <c r="O1426" s="73"/>
      <c r="P1426" s="74"/>
      <c r="Q1426" s="74"/>
      <c r="R1426" s="98"/>
      <c r="S1426" s="48">
        <v>2</v>
      </c>
      <c r="T1426" s="48">
        <v>0</v>
      </c>
      <c r="U1426" s="98"/>
      <c r="V1426" s="50"/>
      <c r="W1426" s="50"/>
      <c r="X1426" s="50"/>
      <c r="Y1426" s="50"/>
      <c r="Z1426" s="49"/>
      <c r="AA1426" s="69">
        <v>1426</v>
      </c>
      <c r="AB14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26" s="70"/>
      <c r="AD1426" s="86">
        <v>43</v>
      </c>
      <c r="AE1426" s="86">
        <v>4</v>
      </c>
      <c r="AF1426" s="86">
        <v>76</v>
      </c>
      <c r="AG1426" s="86">
        <v>80</v>
      </c>
      <c r="AH1426" s="86"/>
      <c r="AI1426" s="86"/>
      <c r="AJ1426" s="86"/>
      <c r="AK1426" s="86"/>
      <c r="AL1426" s="86"/>
      <c r="AM1426" s="89">
        <v>43885.75267361111</v>
      </c>
      <c r="AN1426" s="86" t="s">
        <v>10559</v>
      </c>
      <c r="AO1426" s="93" t="s">
        <v>11983</v>
      </c>
      <c r="AP1426" s="86" t="s">
        <v>65</v>
      </c>
      <c r="AQ1426" s="48"/>
      <c r="AR1426" s="49"/>
      <c r="AS1426" s="48"/>
      <c r="AT1426" s="49"/>
      <c r="AU1426" s="48"/>
      <c r="AV1426" s="49"/>
      <c r="AW1426" s="48"/>
      <c r="AX1426" s="49"/>
      <c r="AY1426" s="48"/>
      <c r="AZ1426" s="2"/>
      <c r="BA1426" s="3"/>
      <c r="BB1426" s="3"/>
      <c r="BC1426" s="3"/>
      <c r="BD1426" s="3"/>
    </row>
    <row r="1427" spans="1:56" x14ac:dyDescent="0.25">
      <c r="A1427" s="62" t="s">
        <v>1109</v>
      </c>
      <c r="B1427" s="63"/>
      <c r="C1427" s="63"/>
      <c r="D1427" s="64"/>
      <c r="E1427" s="66"/>
      <c r="F1427" s="109" t="s">
        <v>10284</v>
      </c>
      <c r="G1427" s="63"/>
      <c r="H1427" s="67"/>
      <c r="I1427" s="68"/>
      <c r="J1427" s="68"/>
      <c r="K1427" s="67" t="s">
        <v>13704</v>
      </c>
      <c r="L1427" s="71"/>
      <c r="M1427" s="72">
        <v>5544.041015625</v>
      </c>
      <c r="N1427" s="72">
        <v>2416.53759765625</v>
      </c>
      <c r="O1427" s="73"/>
      <c r="P1427" s="74"/>
      <c r="Q1427" s="74"/>
      <c r="R1427" s="98"/>
      <c r="S1427" s="48">
        <v>0</v>
      </c>
      <c r="T1427" s="48">
        <v>1</v>
      </c>
      <c r="U1427" s="98"/>
      <c r="V1427" s="50"/>
      <c r="W1427" s="50"/>
      <c r="X1427" s="50"/>
      <c r="Y1427" s="50"/>
      <c r="Z1427" s="49"/>
      <c r="AA1427" s="69">
        <v>1427</v>
      </c>
      <c r="AB14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27" s="70"/>
      <c r="AD1427" s="86">
        <v>1430</v>
      </c>
      <c r="AE1427" s="86">
        <v>271</v>
      </c>
      <c r="AF1427" s="86">
        <v>5120</v>
      </c>
      <c r="AG1427" s="86">
        <v>9621</v>
      </c>
      <c r="AH1427" s="86"/>
      <c r="AI1427" s="86" t="s">
        <v>7980</v>
      </c>
      <c r="AJ1427" s="86" t="s">
        <v>8204</v>
      </c>
      <c r="AK1427" s="86"/>
      <c r="AL1427" s="86"/>
      <c r="AM1427" s="89">
        <v>43754.721134259256</v>
      </c>
      <c r="AN1427" s="86" t="s">
        <v>10559</v>
      </c>
      <c r="AO1427" s="93" t="s">
        <v>11984</v>
      </c>
      <c r="AP1427" s="86" t="s">
        <v>66</v>
      </c>
      <c r="AQ1427" s="48">
        <v>0</v>
      </c>
      <c r="AR1427" s="49">
        <v>0</v>
      </c>
      <c r="AS1427" s="48">
        <v>0</v>
      </c>
      <c r="AT1427" s="49">
        <v>0</v>
      </c>
      <c r="AU1427" s="48">
        <v>0</v>
      </c>
      <c r="AV1427" s="49">
        <v>0</v>
      </c>
      <c r="AW1427" s="48">
        <v>14</v>
      </c>
      <c r="AX1427" s="49">
        <v>100</v>
      </c>
      <c r="AY1427" s="48">
        <v>14</v>
      </c>
      <c r="AZ1427" s="2"/>
      <c r="BA1427" s="3"/>
      <c r="BB1427" s="3"/>
      <c r="BC1427" s="3"/>
      <c r="BD1427" s="3"/>
    </row>
    <row r="1428" spans="1:56" x14ac:dyDescent="0.25">
      <c r="A1428" s="62" t="s">
        <v>1110</v>
      </c>
      <c r="B1428" s="63"/>
      <c r="C1428" s="63"/>
      <c r="D1428" s="64"/>
      <c r="E1428" s="66"/>
      <c r="F1428" s="109" t="s">
        <v>8949</v>
      </c>
      <c r="G1428" s="63"/>
      <c r="H1428" s="67"/>
      <c r="I1428" s="68"/>
      <c r="J1428" s="68"/>
      <c r="K1428" s="67" t="s">
        <v>13705</v>
      </c>
      <c r="L1428" s="71"/>
      <c r="M1428" s="72">
        <v>3062.537109375</v>
      </c>
      <c r="N1428" s="72">
        <v>4521.67529296875</v>
      </c>
      <c r="O1428" s="73"/>
      <c r="P1428" s="74"/>
      <c r="Q1428" s="74"/>
      <c r="R1428" s="98"/>
      <c r="S1428" s="48">
        <v>0</v>
      </c>
      <c r="T1428" s="48">
        <v>5</v>
      </c>
      <c r="U1428" s="98"/>
      <c r="V1428" s="50"/>
      <c r="W1428" s="50"/>
      <c r="X1428" s="50"/>
      <c r="Y1428" s="50"/>
      <c r="Z1428" s="49"/>
      <c r="AA1428" s="69">
        <v>1428</v>
      </c>
      <c r="AB14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28" s="70"/>
      <c r="AD1428" s="86">
        <v>2</v>
      </c>
      <c r="AE1428" s="86">
        <v>38</v>
      </c>
      <c r="AF1428" s="86">
        <v>2626</v>
      </c>
      <c r="AG1428" s="86">
        <v>1670</v>
      </c>
      <c r="AH1428" s="86"/>
      <c r="AI1428" s="86"/>
      <c r="AJ1428" s="86"/>
      <c r="AK1428" s="86"/>
      <c r="AL1428" s="86"/>
      <c r="AM1428" s="89">
        <v>44076.500023148146</v>
      </c>
      <c r="AN1428" s="86" t="s">
        <v>10559</v>
      </c>
      <c r="AO1428" s="93" t="s">
        <v>11985</v>
      </c>
      <c r="AP1428" s="86" t="s">
        <v>66</v>
      </c>
      <c r="AQ1428" s="48">
        <v>0</v>
      </c>
      <c r="AR1428" s="49">
        <v>0</v>
      </c>
      <c r="AS1428" s="48">
        <v>0</v>
      </c>
      <c r="AT1428" s="49">
        <v>0</v>
      </c>
      <c r="AU1428" s="48">
        <v>0</v>
      </c>
      <c r="AV1428" s="49">
        <v>0</v>
      </c>
      <c r="AW1428" s="48">
        <v>18</v>
      </c>
      <c r="AX1428" s="49">
        <v>100</v>
      </c>
      <c r="AY1428" s="48">
        <v>18</v>
      </c>
      <c r="AZ1428" s="2"/>
      <c r="BA1428" s="3"/>
      <c r="BB1428" s="3"/>
      <c r="BC1428" s="3"/>
      <c r="BD1428" s="3"/>
    </row>
    <row r="1429" spans="1:56" x14ac:dyDescent="0.25">
      <c r="A1429" s="62" t="s">
        <v>1111</v>
      </c>
      <c r="B1429" s="63"/>
      <c r="C1429" s="63"/>
      <c r="D1429" s="64"/>
      <c r="E1429" s="66"/>
      <c r="F1429" s="109" t="s">
        <v>10285</v>
      </c>
      <c r="G1429" s="63"/>
      <c r="H1429" s="67"/>
      <c r="I1429" s="68"/>
      <c r="J1429" s="68"/>
      <c r="K1429" s="67" t="s">
        <v>13706</v>
      </c>
      <c r="L1429" s="71"/>
      <c r="M1429" s="72">
        <v>5710.47119140625</v>
      </c>
      <c r="N1429" s="72">
        <v>4437.95556640625</v>
      </c>
      <c r="O1429" s="73"/>
      <c r="P1429" s="74"/>
      <c r="Q1429" s="74"/>
      <c r="R1429" s="98"/>
      <c r="S1429" s="48">
        <v>0</v>
      </c>
      <c r="T1429" s="48">
        <v>1</v>
      </c>
      <c r="U1429" s="98"/>
      <c r="V1429" s="50"/>
      <c r="W1429" s="50"/>
      <c r="X1429" s="50"/>
      <c r="Y1429" s="50"/>
      <c r="Z1429" s="49"/>
      <c r="AA1429" s="69">
        <v>1429</v>
      </c>
      <c r="AB14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29" s="70"/>
      <c r="AD1429" s="86">
        <v>473</v>
      </c>
      <c r="AE1429" s="86">
        <v>364</v>
      </c>
      <c r="AF1429" s="86">
        <v>4712</v>
      </c>
      <c r="AG1429" s="86">
        <v>24867</v>
      </c>
      <c r="AH1429" s="86"/>
      <c r="AI1429" s="86" t="s">
        <v>7981</v>
      </c>
      <c r="AJ1429" s="86"/>
      <c r="AK1429" s="86"/>
      <c r="AL1429" s="86"/>
      <c r="AM1429" s="89">
        <v>43706.243784722225</v>
      </c>
      <c r="AN1429" s="86" t="s">
        <v>10559</v>
      </c>
      <c r="AO1429" s="93" t="s">
        <v>11986</v>
      </c>
      <c r="AP1429" s="86" t="s">
        <v>66</v>
      </c>
      <c r="AQ1429" s="48">
        <v>0</v>
      </c>
      <c r="AR1429" s="49">
        <v>0</v>
      </c>
      <c r="AS1429" s="48">
        <v>0</v>
      </c>
      <c r="AT1429" s="49">
        <v>0</v>
      </c>
      <c r="AU1429" s="48">
        <v>0</v>
      </c>
      <c r="AV1429" s="49">
        <v>0</v>
      </c>
      <c r="AW1429" s="48">
        <v>29</v>
      </c>
      <c r="AX1429" s="49">
        <v>100</v>
      </c>
      <c r="AY1429" s="48">
        <v>29</v>
      </c>
      <c r="AZ1429" s="2"/>
      <c r="BA1429" s="3"/>
      <c r="BB1429" s="3"/>
      <c r="BC1429" s="3"/>
      <c r="BD1429" s="3"/>
    </row>
    <row r="1430" spans="1:56" x14ac:dyDescent="0.25">
      <c r="A1430" s="62" t="s">
        <v>1112</v>
      </c>
      <c r="B1430" s="63"/>
      <c r="C1430" s="63"/>
      <c r="D1430" s="64"/>
      <c r="E1430" s="66"/>
      <c r="F1430" s="109" t="s">
        <v>10286</v>
      </c>
      <c r="G1430" s="63"/>
      <c r="H1430" s="67"/>
      <c r="I1430" s="68"/>
      <c r="J1430" s="68"/>
      <c r="K1430" s="67" t="s">
        <v>13707</v>
      </c>
      <c r="L1430" s="71"/>
      <c r="M1430" s="72">
        <v>5682.45654296875</v>
      </c>
      <c r="N1430" s="72">
        <v>5605.0087890625</v>
      </c>
      <c r="O1430" s="73"/>
      <c r="P1430" s="74"/>
      <c r="Q1430" s="74"/>
      <c r="R1430" s="98"/>
      <c r="S1430" s="48">
        <v>0</v>
      </c>
      <c r="T1430" s="48">
        <v>2</v>
      </c>
      <c r="U1430" s="98"/>
      <c r="V1430" s="50"/>
      <c r="W1430" s="50"/>
      <c r="X1430" s="50"/>
      <c r="Y1430" s="50"/>
      <c r="Z1430" s="49"/>
      <c r="AA1430" s="69">
        <v>1430</v>
      </c>
      <c r="AB14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30" s="70"/>
      <c r="AD1430" s="86">
        <v>30</v>
      </c>
      <c r="AE1430" s="86">
        <v>0</v>
      </c>
      <c r="AF1430" s="86">
        <v>5</v>
      </c>
      <c r="AG1430" s="86">
        <v>13</v>
      </c>
      <c r="AH1430" s="86"/>
      <c r="AI1430" s="86" t="s">
        <v>7982</v>
      </c>
      <c r="AJ1430" s="86" t="s">
        <v>8244</v>
      </c>
      <c r="AK1430" s="86"/>
      <c r="AL1430" s="86"/>
      <c r="AM1430" s="89">
        <v>44032.658703703702</v>
      </c>
      <c r="AN1430" s="86" t="s">
        <v>10559</v>
      </c>
      <c r="AO1430" s="93" t="s">
        <v>11987</v>
      </c>
      <c r="AP1430" s="86" t="s">
        <v>66</v>
      </c>
      <c r="AQ1430" s="48">
        <v>0</v>
      </c>
      <c r="AR1430" s="49">
        <v>0</v>
      </c>
      <c r="AS1430" s="48">
        <v>0</v>
      </c>
      <c r="AT1430" s="49">
        <v>0</v>
      </c>
      <c r="AU1430" s="48">
        <v>0</v>
      </c>
      <c r="AV1430" s="49">
        <v>0</v>
      </c>
      <c r="AW1430" s="48">
        <v>65</v>
      </c>
      <c r="AX1430" s="49">
        <v>100</v>
      </c>
      <c r="AY1430" s="48">
        <v>65</v>
      </c>
      <c r="AZ1430" s="2"/>
      <c r="BA1430" s="3"/>
      <c r="BB1430" s="3"/>
      <c r="BC1430" s="3"/>
      <c r="BD1430" s="3"/>
    </row>
    <row r="1431" spans="1:56" x14ac:dyDescent="0.25">
      <c r="A1431" s="62" t="s">
        <v>1113</v>
      </c>
      <c r="B1431" s="63"/>
      <c r="C1431" s="63"/>
      <c r="D1431" s="64"/>
      <c r="E1431" s="66"/>
      <c r="F1431" s="109" t="s">
        <v>10287</v>
      </c>
      <c r="G1431" s="63"/>
      <c r="H1431" s="67"/>
      <c r="I1431" s="68"/>
      <c r="J1431" s="68"/>
      <c r="K1431" s="67" t="s">
        <v>13708</v>
      </c>
      <c r="L1431" s="71"/>
      <c r="M1431" s="72">
        <v>5523.74072265625</v>
      </c>
      <c r="N1431" s="72">
        <v>4822.55126953125</v>
      </c>
      <c r="O1431" s="73"/>
      <c r="P1431" s="74"/>
      <c r="Q1431" s="74"/>
      <c r="R1431" s="98"/>
      <c r="S1431" s="48">
        <v>0</v>
      </c>
      <c r="T1431" s="48">
        <v>1</v>
      </c>
      <c r="U1431" s="98"/>
      <c r="V1431" s="50"/>
      <c r="W1431" s="50"/>
      <c r="X1431" s="50"/>
      <c r="Y1431" s="50"/>
      <c r="Z1431" s="49"/>
      <c r="AA1431" s="69">
        <v>1431</v>
      </c>
      <c r="AB14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31" s="70"/>
      <c r="AD1431" s="86">
        <v>226</v>
      </c>
      <c r="AE1431" s="86">
        <v>432</v>
      </c>
      <c r="AF1431" s="86">
        <v>17694</v>
      </c>
      <c r="AG1431" s="86">
        <v>8268</v>
      </c>
      <c r="AH1431" s="86"/>
      <c r="AI1431" s="86" t="s">
        <v>7983</v>
      </c>
      <c r="AJ1431" s="86"/>
      <c r="AK1431" s="86"/>
      <c r="AL1431" s="86"/>
      <c r="AM1431" s="89">
        <v>43962.648564814815</v>
      </c>
      <c r="AN1431" s="86" t="s">
        <v>10559</v>
      </c>
      <c r="AO1431" s="93" t="s">
        <v>11988</v>
      </c>
      <c r="AP1431" s="86" t="s">
        <v>66</v>
      </c>
      <c r="AQ1431" s="48">
        <v>0</v>
      </c>
      <c r="AR1431" s="49">
        <v>0</v>
      </c>
      <c r="AS1431" s="48">
        <v>0</v>
      </c>
      <c r="AT1431" s="49">
        <v>0</v>
      </c>
      <c r="AU1431" s="48">
        <v>0</v>
      </c>
      <c r="AV1431" s="49">
        <v>0</v>
      </c>
      <c r="AW1431" s="48">
        <v>36</v>
      </c>
      <c r="AX1431" s="49">
        <v>100</v>
      </c>
      <c r="AY1431" s="48">
        <v>36</v>
      </c>
      <c r="AZ1431" s="2"/>
      <c r="BA1431" s="3"/>
      <c r="BB1431" s="3"/>
      <c r="BC1431" s="3"/>
      <c r="BD1431" s="3"/>
    </row>
    <row r="1432" spans="1:56" x14ac:dyDescent="0.25">
      <c r="A1432" s="62" t="s">
        <v>1114</v>
      </c>
      <c r="B1432" s="63"/>
      <c r="C1432" s="63"/>
      <c r="D1432" s="64"/>
      <c r="E1432" s="66"/>
      <c r="F1432" s="109" t="s">
        <v>10288</v>
      </c>
      <c r="G1432" s="63"/>
      <c r="H1432" s="67"/>
      <c r="I1432" s="68"/>
      <c r="J1432" s="68"/>
      <c r="K1432" s="67" t="s">
        <v>13709</v>
      </c>
      <c r="L1432" s="71"/>
      <c r="M1432" s="72">
        <v>5550.97021484375</v>
      </c>
      <c r="N1432" s="72">
        <v>4988.94140625</v>
      </c>
      <c r="O1432" s="73"/>
      <c r="P1432" s="74"/>
      <c r="Q1432" s="74"/>
      <c r="R1432" s="98"/>
      <c r="S1432" s="48">
        <v>0</v>
      </c>
      <c r="T1432" s="48">
        <v>1</v>
      </c>
      <c r="U1432" s="98"/>
      <c r="V1432" s="50"/>
      <c r="W1432" s="50"/>
      <c r="X1432" s="50"/>
      <c r="Y1432" s="50"/>
      <c r="Z1432" s="49"/>
      <c r="AA1432" s="69">
        <v>1432</v>
      </c>
      <c r="AB14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32" s="70"/>
      <c r="AD1432" s="86">
        <v>63</v>
      </c>
      <c r="AE1432" s="86">
        <v>24</v>
      </c>
      <c r="AF1432" s="86">
        <v>391</v>
      </c>
      <c r="AG1432" s="86">
        <v>560</v>
      </c>
      <c r="AH1432" s="86"/>
      <c r="AI1432" s="86" t="s">
        <v>7984</v>
      </c>
      <c r="AJ1432" s="86" t="s">
        <v>8618</v>
      </c>
      <c r="AK1432" s="86"/>
      <c r="AL1432" s="86"/>
      <c r="AM1432" s="89">
        <v>43403.624016203707</v>
      </c>
      <c r="AN1432" s="86" t="s">
        <v>10559</v>
      </c>
      <c r="AO1432" s="93" t="s">
        <v>11989</v>
      </c>
      <c r="AP1432" s="86" t="s">
        <v>66</v>
      </c>
      <c r="AQ1432" s="48">
        <v>0</v>
      </c>
      <c r="AR1432" s="49">
        <v>0</v>
      </c>
      <c r="AS1432" s="48">
        <v>0</v>
      </c>
      <c r="AT1432" s="49">
        <v>0</v>
      </c>
      <c r="AU1432" s="48">
        <v>0</v>
      </c>
      <c r="AV1432" s="49">
        <v>0</v>
      </c>
      <c r="AW1432" s="48">
        <v>6</v>
      </c>
      <c r="AX1432" s="49">
        <v>100</v>
      </c>
      <c r="AY1432" s="48">
        <v>6</v>
      </c>
      <c r="AZ1432" s="2"/>
      <c r="BA1432" s="3"/>
      <c r="BB1432" s="3"/>
      <c r="BC1432" s="3"/>
      <c r="BD1432" s="3"/>
    </row>
    <row r="1433" spans="1:56" x14ac:dyDescent="0.25">
      <c r="A1433" s="62" t="s">
        <v>1836</v>
      </c>
      <c r="B1433" s="63"/>
      <c r="C1433" s="63"/>
      <c r="D1433" s="64"/>
      <c r="E1433" s="66"/>
      <c r="F1433" s="109" t="s">
        <v>10289</v>
      </c>
      <c r="G1433" s="63"/>
      <c r="H1433" s="67"/>
      <c r="I1433" s="68"/>
      <c r="J1433" s="68"/>
      <c r="K1433" s="67" t="s">
        <v>13710</v>
      </c>
      <c r="L1433" s="71"/>
      <c r="M1433" s="72">
        <v>5499.80712890625</v>
      </c>
      <c r="N1433" s="72">
        <v>4979.32666015625</v>
      </c>
      <c r="O1433" s="73"/>
      <c r="P1433" s="74"/>
      <c r="Q1433" s="74"/>
      <c r="R1433" s="98"/>
      <c r="S1433" s="48">
        <v>1</v>
      </c>
      <c r="T1433" s="48">
        <v>0</v>
      </c>
      <c r="U1433" s="98"/>
      <c r="V1433" s="50"/>
      <c r="W1433" s="50"/>
      <c r="X1433" s="50"/>
      <c r="Y1433" s="50"/>
      <c r="Z1433" s="49"/>
      <c r="AA1433" s="69">
        <v>1433</v>
      </c>
      <c r="AB14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33" s="70"/>
      <c r="AD1433" s="86">
        <v>40</v>
      </c>
      <c r="AE1433" s="86">
        <v>3</v>
      </c>
      <c r="AF1433" s="86">
        <v>102</v>
      </c>
      <c r="AG1433" s="86">
        <v>43</v>
      </c>
      <c r="AH1433" s="86"/>
      <c r="AI1433" s="86" t="s">
        <v>7985</v>
      </c>
      <c r="AJ1433" s="86" t="s">
        <v>8218</v>
      </c>
      <c r="AK1433" s="86"/>
      <c r="AL1433" s="86"/>
      <c r="AM1433" s="89">
        <v>44075.661874999998</v>
      </c>
      <c r="AN1433" s="86" t="s">
        <v>10559</v>
      </c>
      <c r="AO1433" s="93" t="s">
        <v>11990</v>
      </c>
      <c r="AP1433" s="86" t="s">
        <v>65</v>
      </c>
      <c r="AQ1433" s="48"/>
      <c r="AR1433" s="49"/>
      <c r="AS1433" s="48"/>
      <c r="AT1433" s="49"/>
      <c r="AU1433" s="48"/>
      <c r="AV1433" s="49"/>
      <c r="AW1433" s="48"/>
      <c r="AX1433" s="49"/>
      <c r="AY1433" s="48"/>
      <c r="AZ1433" s="2"/>
      <c r="BA1433" s="3"/>
      <c r="BB1433" s="3"/>
      <c r="BC1433" s="3"/>
      <c r="BD1433" s="3"/>
    </row>
    <row r="1434" spans="1:56" x14ac:dyDescent="0.25">
      <c r="A1434" s="62" t="s">
        <v>1115</v>
      </c>
      <c r="B1434" s="63"/>
      <c r="C1434" s="63"/>
      <c r="D1434" s="64"/>
      <c r="E1434" s="66"/>
      <c r="F1434" s="109" t="s">
        <v>10290</v>
      </c>
      <c r="G1434" s="63"/>
      <c r="H1434" s="67"/>
      <c r="I1434" s="68"/>
      <c r="J1434" s="68"/>
      <c r="K1434" s="67" t="s">
        <v>13711</v>
      </c>
      <c r="L1434" s="71"/>
      <c r="M1434" s="72">
        <v>7333.22119140625</v>
      </c>
      <c r="N1434" s="72">
        <v>3540.03466796875</v>
      </c>
      <c r="O1434" s="73"/>
      <c r="P1434" s="74"/>
      <c r="Q1434" s="74"/>
      <c r="R1434" s="98"/>
      <c r="S1434" s="48">
        <v>0</v>
      </c>
      <c r="T1434" s="48">
        <v>2</v>
      </c>
      <c r="U1434" s="98"/>
      <c r="V1434" s="50"/>
      <c r="W1434" s="50"/>
      <c r="X1434" s="50"/>
      <c r="Y1434" s="50"/>
      <c r="Z1434" s="49"/>
      <c r="AA1434" s="69">
        <v>1434</v>
      </c>
      <c r="AB14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34" s="70"/>
      <c r="AD1434" s="86">
        <v>872</v>
      </c>
      <c r="AE1434" s="86">
        <v>653</v>
      </c>
      <c r="AF1434" s="86">
        <v>13527</v>
      </c>
      <c r="AG1434" s="86">
        <v>2999</v>
      </c>
      <c r="AH1434" s="86"/>
      <c r="AI1434" s="86" t="s">
        <v>7986</v>
      </c>
      <c r="AJ1434" s="86" t="s">
        <v>8246</v>
      </c>
      <c r="AK1434" s="86"/>
      <c r="AL1434" s="86"/>
      <c r="AM1434" s="89">
        <v>43983.682141203702</v>
      </c>
      <c r="AN1434" s="86" t="s">
        <v>10559</v>
      </c>
      <c r="AO1434" s="93" t="s">
        <v>11991</v>
      </c>
      <c r="AP1434" s="86" t="s">
        <v>66</v>
      </c>
      <c r="AQ1434" s="48">
        <v>0</v>
      </c>
      <c r="AR1434" s="49">
        <v>0</v>
      </c>
      <c r="AS1434" s="48">
        <v>0</v>
      </c>
      <c r="AT1434" s="49">
        <v>0</v>
      </c>
      <c r="AU1434" s="48">
        <v>0</v>
      </c>
      <c r="AV1434" s="49">
        <v>0</v>
      </c>
      <c r="AW1434" s="48">
        <v>41</v>
      </c>
      <c r="AX1434" s="49">
        <v>100</v>
      </c>
      <c r="AY1434" s="48">
        <v>41</v>
      </c>
      <c r="AZ1434" s="2"/>
      <c r="BA1434" s="3"/>
      <c r="BB1434" s="3"/>
      <c r="BC1434" s="3"/>
      <c r="BD1434" s="3"/>
    </row>
    <row r="1435" spans="1:56" x14ac:dyDescent="0.25">
      <c r="A1435" s="62" t="s">
        <v>1116</v>
      </c>
      <c r="B1435" s="63"/>
      <c r="C1435" s="63"/>
      <c r="D1435" s="64"/>
      <c r="E1435" s="66"/>
      <c r="F1435" s="109" t="s">
        <v>10291</v>
      </c>
      <c r="G1435" s="63"/>
      <c r="H1435" s="67"/>
      <c r="I1435" s="68"/>
      <c r="J1435" s="68"/>
      <c r="K1435" s="67" t="s">
        <v>13712</v>
      </c>
      <c r="L1435" s="71"/>
      <c r="M1435" s="72">
        <v>4621.64013671875</v>
      </c>
      <c r="N1435" s="72">
        <v>5271.01123046875</v>
      </c>
      <c r="O1435" s="73"/>
      <c r="P1435" s="74"/>
      <c r="Q1435" s="74"/>
      <c r="R1435" s="98"/>
      <c r="S1435" s="48">
        <v>0</v>
      </c>
      <c r="T1435" s="48">
        <v>6</v>
      </c>
      <c r="U1435" s="98"/>
      <c r="V1435" s="50"/>
      <c r="W1435" s="50"/>
      <c r="X1435" s="50"/>
      <c r="Y1435" s="50"/>
      <c r="Z1435" s="49"/>
      <c r="AA1435" s="69">
        <v>1435</v>
      </c>
      <c r="AB14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35" s="70"/>
      <c r="AD1435" s="86">
        <v>304</v>
      </c>
      <c r="AE1435" s="86">
        <v>53</v>
      </c>
      <c r="AF1435" s="86">
        <v>1109</v>
      </c>
      <c r="AG1435" s="86">
        <v>2713</v>
      </c>
      <c r="AH1435" s="86"/>
      <c r="AI1435" s="86" t="s">
        <v>7987</v>
      </c>
      <c r="AJ1435" s="86" t="s">
        <v>8211</v>
      </c>
      <c r="AK1435" s="86"/>
      <c r="AL1435" s="86"/>
      <c r="AM1435" s="89">
        <v>43971.727627314816</v>
      </c>
      <c r="AN1435" s="86" t="s">
        <v>10559</v>
      </c>
      <c r="AO1435" s="93" t="s">
        <v>11992</v>
      </c>
      <c r="AP1435" s="86" t="s">
        <v>66</v>
      </c>
      <c r="AQ1435" s="48">
        <v>0</v>
      </c>
      <c r="AR1435" s="49">
        <v>0</v>
      </c>
      <c r="AS1435" s="48">
        <v>0</v>
      </c>
      <c r="AT1435" s="49">
        <v>0</v>
      </c>
      <c r="AU1435" s="48">
        <v>0</v>
      </c>
      <c r="AV1435" s="49">
        <v>0</v>
      </c>
      <c r="AW1435" s="48">
        <v>47</v>
      </c>
      <c r="AX1435" s="49">
        <v>100</v>
      </c>
      <c r="AY1435" s="48">
        <v>47</v>
      </c>
      <c r="AZ1435" s="2"/>
      <c r="BA1435" s="3"/>
      <c r="BB1435" s="3"/>
      <c r="BC1435" s="3"/>
      <c r="BD1435" s="3"/>
    </row>
    <row r="1436" spans="1:56" x14ac:dyDescent="0.25">
      <c r="A1436" s="62" t="s">
        <v>1837</v>
      </c>
      <c r="B1436" s="63"/>
      <c r="C1436" s="63"/>
      <c r="D1436" s="64"/>
      <c r="E1436" s="66"/>
      <c r="F1436" s="109" t="s">
        <v>8949</v>
      </c>
      <c r="G1436" s="63"/>
      <c r="H1436" s="67"/>
      <c r="I1436" s="68"/>
      <c r="J1436" s="68"/>
      <c r="K1436" s="67" t="s">
        <v>13713</v>
      </c>
      <c r="L1436" s="71"/>
      <c r="M1436" s="72">
        <v>5542.92724609375</v>
      </c>
      <c r="N1436" s="72">
        <v>4653.38427734375</v>
      </c>
      <c r="O1436" s="73"/>
      <c r="P1436" s="74"/>
      <c r="Q1436" s="74"/>
      <c r="R1436" s="98"/>
      <c r="S1436" s="48">
        <v>1</v>
      </c>
      <c r="T1436" s="48">
        <v>0</v>
      </c>
      <c r="U1436" s="98"/>
      <c r="V1436" s="50"/>
      <c r="W1436" s="50"/>
      <c r="X1436" s="50"/>
      <c r="Y1436" s="50"/>
      <c r="Z1436" s="49"/>
      <c r="AA1436" s="69">
        <v>1436</v>
      </c>
      <c r="AB14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36" s="70"/>
      <c r="AD1436" s="86">
        <v>9</v>
      </c>
      <c r="AE1436" s="86">
        <v>29</v>
      </c>
      <c r="AF1436" s="86">
        <v>0</v>
      </c>
      <c r="AG1436" s="86">
        <v>0</v>
      </c>
      <c r="AH1436" s="86"/>
      <c r="AI1436" s="86"/>
      <c r="AJ1436" s="86"/>
      <c r="AK1436" s="86"/>
      <c r="AL1436" s="86"/>
      <c r="AM1436" s="89">
        <v>40403.352488425924</v>
      </c>
      <c r="AN1436" s="86" t="s">
        <v>10559</v>
      </c>
      <c r="AO1436" s="93" t="s">
        <v>11993</v>
      </c>
      <c r="AP1436" s="86" t="s">
        <v>65</v>
      </c>
      <c r="AQ1436" s="48"/>
      <c r="AR1436" s="49"/>
      <c r="AS1436" s="48"/>
      <c r="AT1436" s="49"/>
      <c r="AU1436" s="48"/>
      <c r="AV1436" s="49"/>
      <c r="AW1436" s="48"/>
      <c r="AX1436" s="49"/>
      <c r="AY1436" s="48"/>
      <c r="AZ1436" s="2"/>
      <c r="BA1436" s="3"/>
      <c r="BB1436" s="3"/>
      <c r="BC1436" s="3"/>
      <c r="BD1436" s="3"/>
    </row>
    <row r="1437" spans="1:56" x14ac:dyDescent="0.25">
      <c r="A1437" s="62" t="s">
        <v>1838</v>
      </c>
      <c r="B1437" s="63"/>
      <c r="C1437" s="63"/>
      <c r="D1437" s="64"/>
      <c r="E1437" s="66"/>
      <c r="F1437" s="109" t="s">
        <v>10292</v>
      </c>
      <c r="G1437" s="63"/>
      <c r="H1437" s="67"/>
      <c r="I1437" s="68"/>
      <c r="J1437" s="68"/>
      <c r="K1437" s="67" t="s">
        <v>13714</v>
      </c>
      <c r="L1437" s="71"/>
      <c r="M1437" s="72">
        <v>5598.87548828125</v>
      </c>
      <c r="N1437" s="72">
        <v>4687.09326171875</v>
      </c>
      <c r="O1437" s="73"/>
      <c r="P1437" s="74"/>
      <c r="Q1437" s="74"/>
      <c r="R1437" s="98"/>
      <c r="S1437" s="48">
        <v>1</v>
      </c>
      <c r="T1437" s="48">
        <v>0</v>
      </c>
      <c r="U1437" s="98"/>
      <c r="V1437" s="50"/>
      <c r="W1437" s="50"/>
      <c r="X1437" s="50"/>
      <c r="Y1437" s="50"/>
      <c r="Z1437" s="49"/>
      <c r="AA1437" s="69">
        <v>1437</v>
      </c>
      <c r="AB14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37" s="70"/>
      <c r="AD1437" s="86">
        <v>730</v>
      </c>
      <c r="AE1437" s="86">
        <v>1712</v>
      </c>
      <c r="AF1437" s="86">
        <v>2718</v>
      </c>
      <c r="AG1437" s="86">
        <v>39445</v>
      </c>
      <c r="AH1437" s="86"/>
      <c r="AI1437" s="86" t="s">
        <v>7988</v>
      </c>
      <c r="AJ1437" s="86" t="s">
        <v>8211</v>
      </c>
      <c r="AK1437" s="86"/>
      <c r="AL1437" s="86"/>
      <c r="AM1437" s="89">
        <v>43030.614016203705</v>
      </c>
      <c r="AN1437" s="86" t="s">
        <v>10559</v>
      </c>
      <c r="AO1437" s="93" t="s">
        <v>11994</v>
      </c>
      <c r="AP1437" s="86" t="s">
        <v>65</v>
      </c>
      <c r="AQ1437" s="48"/>
      <c r="AR1437" s="49"/>
      <c r="AS1437" s="48"/>
      <c r="AT1437" s="49"/>
      <c r="AU1437" s="48"/>
      <c r="AV1437" s="49"/>
      <c r="AW1437" s="48"/>
      <c r="AX1437" s="49"/>
      <c r="AY1437" s="48"/>
      <c r="AZ1437" s="2"/>
      <c r="BA1437" s="3"/>
      <c r="BB1437" s="3"/>
      <c r="BC1437" s="3"/>
      <c r="BD1437" s="3"/>
    </row>
    <row r="1438" spans="1:56" x14ac:dyDescent="0.25">
      <c r="A1438" s="62" t="s">
        <v>1117</v>
      </c>
      <c r="B1438" s="63"/>
      <c r="C1438" s="63"/>
      <c r="D1438" s="64"/>
      <c r="E1438" s="66"/>
      <c r="F1438" s="109" t="s">
        <v>8949</v>
      </c>
      <c r="G1438" s="63"/>
      <c r="H1438" s="67"/>
      <c r="I1438" s="68"/>
      <c r="J1438" s="68"/>
      <c r="K1438" s="67" t="s">
        <v>13715</v>
      </c>
      <c r="L1438" s="71"/>
      <c r="M1438" s="72">
        <v>3763.935791015625</v>
      </c>
      <c r="N1438" s="72">
        <v>3524.16845703125</v>
      </c>
      <c r="O1438" s="73"/>
      <c r="P1438" s="74"/>
      <c r="Q1438" s="74"/>
      <c r="R1438" s="98"/>
      <c r="S1438" s="48">
        <v>0</v>
      </c>
      <c r="T1438" s="48">
        <v>1</v>
      </c>
      <c r="U1438" s="98"/>
      <c r="V1438" s="50"/>
      <c r="W1438" s="50"/>
      <c r="X1438" s="50"/>
      <c r="Y1438" s="50"/>
      <c r="Z1438" s="49"/>
      <c r="AA1438" s="69">
        <v>1438</v>
      </c>
      <c r="AB14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38" s="70"/>
      <c r="AD1438" s="86">
        <v>172</v>
      </c>
      <c r="AE1438" s="86">
        <v>19</v>
      </c>
      <c r="AF1438" s="86">
        <v>30</v>
      </c>
      <c r="AG1438" s="86">
        <v>15</v>
      </c>
      <c r="AH1438" s="86"/>
      <c r="AI1438" s="86"/>
      <c r="AJ1438" s="86"/>
      <c r="AK1438" s="86"/>
      <c r="AL1438" s="86"/>
      <c r="AM1438" s="89">
        <v>44080.542245370372</v>
      </c>
      <c r="AN1438" s="86" t="s">
        <v>10559</v>
      </c>
      <c r="AO1438" s="93" t="s">
        <v>11995</v>
      </c>
      <c r="AP1438" s="86" t="s">
        <v>66</v>
      </c>
      <c r="AQ1438" s="48">
        <v>0</v>
      </c>
      <c r="AR1438" s="49">
        <v>0</v>
      </c>
      <c r="AS1438" s="48">
        <v>0</v>
      </c>
      <c r="AT1438" s="49">
        <v>0</v>
      </c>
      <c r="AU1438" s="48">
        <v>0</v>
      </c>
      <c r="AV1438" s="49">
        <v>0</v>
      </c>
      <c r="AW1438" s="48">
        <v>50</v>
      </c>
      <c r="AX1438" s="49">
        <v>100</v>
      </c>
      <c r="AY1438" s="48">
        <v>50</v>
      </c>
      <c r="AZ1438" s="2"/>
      <c r="BA1438" s="3"/>
      <c r="BB1438" s="3"/>
      <c r="BC1438" s="3"/>
      <c r="BD1438" s="3"/>
    </row>
    <row r="1439" spans="1:56" x14ac:dyDescent="0.25">
      <c r="A1439" s="62" t="s">
        <v>1118</v>
      </c>
      <c r="B1439" s="63"/>
      <c r="C1439" s="63"/>
      <c r="D1439" s="64"/>
      <c r="E1439" s="66"/>
      <c r="F1439" s="109" t="s">
        <v>10293</v>
      </c>
      <c r="G1439" s="63"/>
      <c r="H1439" s="67"/>
      <c r="I1439" s="68"/>
      <c r="J1439" s="68"/>
      <c r="K1439" s="67" t="s">
        <v>13716</v>
      </c>
      <c r="L1439" s="71"/>
      <c r="M1439" s="72">
        <v>4944.39599609375</v>
      </c>
      <c r="N1439" s="72">
        <v>5450.4716796875</v>
      </c>
      <c r="O1439" s="73"/>
      <c r="P1439" s="74"/>
      <c r="Q1439" s="74"/>
      <c r="R1439" s="98"/>
      <c r="S1439" s="48">
        <v>0</v>
      </c>
      <c r="T1439" s="48">
        <v>1</v>
      </c>
      <c r="U1439" s="98"/>
      <c r="V1439" s="50"/>
      <c r="W1439" s="50"/>
      <c r="X1439" s="50"/>
      <c r="Y1439" s="50"/>
      <c r="Z1439" s="49"/>
      <c r="AA1439" s="69">
        <v>1439</v>
      </c>
      <c r="AB14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39" s="70"/>
      <c r="AD1439" s="86">
        <v>505</v>
      </c>
      <c r="AE1439" s="86">
        <v>29</v>
      </c>
      <c r="AF1439" s="86">
        <v>712</v>
      </c>
      <c r="AG1439" s="86">
        <v>5065</v>
      </c>
      <c r="AH1439" s="86"/>
      <c r="AI1439" s="86" t="s">
        <v>7989</v>
      </c>
      <c r="AJ1439" s="86"/>
      <c r="AK1439" s="86"/>
      <c r="AL1439" s="86"/>
      <c r="AM1439" s="89">
        <v>43837.71943287037</v>
      </c>
      <c r="AN1439" s="86" t="s">
        <v>10559</v>
      </c>
      <c r="AO1439" s="93" t="s">
        <v>11996</v>
      </c>
      <c r="AP1439" s="86" t="s">
        <v>66</v>
      </c>
      <c r="AQ1439" s="48">
        <v>0</v>
      </c>
      <c r="AR1439" s="49">
        <v>0</v>
      </c>
      <c r="AS1439" s="48">
        <v>0</v>
      </c>
      <c r="AT1439" s="49">
        <v>0</v>
      </c>
      <c r="AU1439" s="48">
        <v>0</v>
      </c>
      <c r="AV1439" s="49">
        <v>0</v>
      </c>
      <c r="AW1439" s="48">
        <v>33</v>
      </c>
      <c r="AX1439" s="49">
        <v>100</v>
      </c>
      <c r="AY1439" s="48">
        <v>33</v>
      </c>
      <c r="AZ1439" s="2"/>
      <c r="BA1439" s="3"/>
      <c r="BB1439" s="3"/>
      <c r="BC1439" s="3"/>
      <c r="BD1439" s="3"/>
    </row>
    <row r="1440" spans="1:56" x14ac:dyDescent="0.25">
      <c r="A1440" s="62" t="s">
        <v>1119</v>
      </c>
      <c r="B1440" s="63"/>
      <c r="C1440" s="63"/>
      <c r="D1440" s="64"/>
      <c r="E1440" s="66"/>
      <c r="F1440" s="109" t="s">
        <v>8949</v>
      </c>
      <c r="G1440" s="63"/>
      <c r="H1440" s="67"/>
      <c r="I1440" s="68"/>
      <c r="J1440" s="68"/>
      <c r="K1440" s="67" t="s">
        <v>13717</v>
      </c>
      <c r="L1440" s="71"/>
      <c r="M1440" s="72">
        <v>5575.775390625</v>
      </c>
      <c r="N1440" s="72">
        <v>5305.7353515625</v>
      </c>
      <c r="O1440" s="73"/>
      <c r="P1440" s="74"/>
      <c r="Q1440" s="74"/>
      <c r="R1440" s="98"/>
      <c r="S1440" s="48">
        <v>0</v>
      </c>
      <c r="T1440" s="48">
        <v>1</v>
      </c>
      <c r="U1440" s="98"/>
      <c r="V1440" s="50"/>
      <c r="W1440" s="50"/>
      <c r="X1440" s="50"/>
      <c r="Y1440" s="50"/>
      <c r="Z1440" s="49"/>
      <c r="AA1440" s="69">
        <v>1440</v>
      </c>
      <c r="AB14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40" s="70"/>
      <c r="AD1440" s="86">
        <v>329</v>
      </c>
      <c r="AE1440" s="86">
        <v>16</v>
      </c>
      <c r="AF1440" s="86">
        <v>1504</v>
      </c>
      <c r="AG1440" s="86">
        <v>3829</v>
      </c>
      <c r="AH1440" s="86"/>
      <c r="AI1440" s="86"/>
      <c r="AJ1440" s="86"/>
      <c r="AK1440" s="86"/>
      <c r="AL1440" s="86"/>
      <c r="AM1440" s="89">
        <v>43877.159050925926</v>
      </c>
      <c r="AN1440" s="86" t="s">
        <v>10559</v>
      </c>
      <c r="AO1440" s="93" t="s">
        <v>11997</v>
      </c>
      <c r="AP1440" s="86" t="s">
        <v>66</v>
      </c>
      <c r="AQ1440" s="48">
        <v>0</v>
      </c>
      <c r="AR1440" s="49">
        <v>0</v>
      </c>
      <c r="AS1440" s="48">
        <v>0</v>
      </c>
      <c r="AT1440" s="49">
        <v>0</v>
      </c>
      <c r="AU1440" s="48">
        <v>0</v>
      </c>
      <c r="AV1440" s="49">
        <v>0</v>
      </c>
      <c r="AW1440" s="48">
        <v>21</v>
      </c>
      <c r="AX1440" s="49">
        <v>100</v>
      </c>
      <c r="AY1440" s="48">
        <v>21</v>
      </c>
      <c r="AZ1440" s="2"/>
      <c r="BA1440" s="3"/>
      <c r="BB1440" s="3"/>
      <c r="BC1440" s="3"/>
      <c r="BD1440" s="3"/>
    </row>
    <row r="1441" spans="1:56" x14ac:dyDescent="0.25">
      <c r="A1441" s="62" t="s">
        <v>1120</v>
      </c>
      <c r="B1441" s="63"/>
      <c r="C1441" s="63"/>
      <c r="D1441" s="64"/>
      <c r="E1441" s="66"/>
      <c r="F1441" s="109" t="s">
        <v>10294</v>
      </c>
      <c r="G1441" s="63"/>
      <c r="H1441" s="67"/>
      <c r="I1441" s="68"/>
      <c r="J1441" s="68"/>
      <c r="K1441" s="67" t="s">
        <v>13718</v>
      </c>
      <c r="L1441" s="71"/>
      <c r="M1441" s="72">
        <v>1751.8026123046875</v>
      </c>
      <c r="N1441" s="72">
        <v>5730.5166015625</v>
      </c>
      <c r="O1441" s="73"/>
      <c r="P1441" s="74"/>
      <c r="Q1441" s="74"/>
      <c r="R1441" s="98"/>
      <c r="S1441" s="48">
        <v>0</v>
      </c>
      <c r="T1441" s="48">
        <v>2</v>
      </c>
      <c r="U1441" s="98"/>
      <c r="V1441" s="50"/>
      <c r="W1441" s="50"/>
      <c r="X1441" s="50"/>
      <c r="Y1441" s="50"/>
      <c r="Z1441" s="49"/>
      <c r="AA1441" s="69">
        <v>1441</v>
      </c>
      <c r="AB14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41" s="70"/>
      <c r="AD1441" s="86">
        <v>13</v>
      </c>
      <c r="AE1441" s="86">
        <v>0</v>
      </c>
      <c r="AF1441" s="86">
        <v>159</v>
      </c>
      <c r="AG1441" s="86">
        <v>164</v>
      </c>
      <c r="AH1441" s="86"/>
      <c r="AI1441" s="86"/>
      <c r="AJ1441" s="86" t="s">
        <v>8398</v>
      </c>
      <c r="AK1441" s="86"/>
      <c r="AL1441" s="86"/>
      <c r="AM1441" s="89">
        <v>44067.631516203706</v>
      </c>
      <c r="AN1441" s="86" t="s">
        <v>10559</v>
      </c>
      <c r="AO1441" s="93" t="s">
        <v>11998</v>
      </c>
      <c r="AP1441" s="86" t="s">
        <v>66</v>
      </c>
      <c r="AQ1441" s="48">
        <v>0</v>
      </c>
      <c r="AR1441" s="49">
        <v>0</v>
      </c>
      <c r="AS1441" s="48">
        <v>0</v>
      </c>
      <c r="AT1441" s="49">
        <v>0</v>
      </c>
      <c r="AU1441" s="48">
        <v>0</v>
      </c>
      <c r="AV1441" s="49">
        <v>0</v>
      </c>
      <c r="AW1441" s="48">
        <v>14</v>
      </c>
      <c r="AX1441" s="49">
        <v>100</v>
      </c>
      <c r="AY1441" s="48">
        <v>14</v>
      </c>
      <c r="AZ1441" s="2"/>
      <c r="BA1441" s="3"/>
      <c r="BB1441" s="3"/>
      <c r="BC1441" s="3"/>
      <c r="BD1441" s="3"/>
    </row>
    <row r="1442" spans="1:56" x14ac:dyDescent="0.25">
      <c r="A1442" s="62" t="s">
        <v>1121</v>
      </c>
      <c r="B1442" s="63"/>
      <c r="C1442" s="63"/>
      <c r="D1442" s="64"/>
      <c r="E1442" s="66"/>
      <c r="F1442" s="109" t="s">
        <v>10295</v>
      </c>
      <c r="G1442" s="63"/>
      <c r="H1442" s="67"/>
      <c r="I1442" s="68"/>
      <c r="J1442" s="68"/>
      <c r="K1442" s="67" t="s">
        <v>13719</v>
      </c>
      <c r="L1442" s="71"/>
      <c r="M1442" s="72">
        <v>4697.984375</v>
      </c>
      <c r="N1442" s="72">
        <v>7269.23583984375</v>
      </c>
      <c r="O1442" s="73"/>
      <c r="P1442" s="74"/>
      <c r="Q1442" s="74"/>
      <c r="R1442" s="98"/>
      <c r="S1442" s="48">
        <v>0</v>
      </c>
      <c r="T1442" s="48">
        <v>2</v>
      </c>
      <c r="U1442" s="98"/>
      <c r="V1442" s="50"/>
      <c r="W1442" s="50"/>
      <c r="X1442" s="50"/>
      <c r="Y1442" s="50"/>
      <c r="Z1442" s="49"/>
      <c r="AA1442" s="69">
        <v>1442</v>
      </c>
      <c r="AB14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42" s="70"/>
      <c r="AD1442" s="86">
        <v>95</v>
      </c>
      <c r="AE1442" s="86">
        <v>64</v>
      </c>
      <c r="AF1442" s="86">
        <v>1357</v>
      </c>
      <c r="AG1442" s="86">
        <v>1953</v>
      </c>
      <c r="AH1442" s="86"/>
      <c r="AI1442" s="86"/>
      <c r="AJ1442" s="86" t="s">
        <v>8619</v>
      </c>
      <c r="AK1442" s="86"/>
      <c r="AL1442" s="86"/>
      <c r="AM1442" s="89">
        <v>43941.643854166665</v>
      </c>
      <c r="AN1442" s="86" t="s">
        <v>10559</v>
      </c>
      <c r="AO1442" s="93" t="s">
        <v>11999</v>
      </c>
      <c r="AP1442" s="86" t="s">
        <v>66</v>
      </c>
      <c r="AQ1442" s="48">
        <v>0</v>
      </c>
      <c r="AR1442" s="49">
        <v>0</v>
      </c>
      <c r="AS1442" s="48">
        <v>0</v>
      </c>
      <c r="AT1442" s="49">
        <v>0</v>
      </c>
      <c r="AU1442" s="48">
        <v>0</v>
      </c>
      <c r="AV1442" s="49">
        <v>0</v>
      </c>
      <c r="AW1442" s="48">
        <v>42</v>
      </c>
      <c r="AX1442" s="49">
        <v>100</v>
      </c>
      <c r="AY1442" s="48">
        <v>42</v>
      </c>
      <c r="AZ1442" s="2"/>
      <c r="BA1442" s="3"/>
      <c r="BB1442" s="3"/>
      <c r="BC1442" s="3"/>
      <c r="BD1442" s="3"/>
    </row>
    <row r="1443" spans="1:56" x14ac:dyDescent="0.25">
      <c r="A1443" s="62" t="s">
        <v>1122</v>
      </c>
      <c r="B1443" s="63"/>
      <c r="C1443" s="63"/>
      <c r="D1443" s="64"/>
      <c r="E1443" s="66"/>
      <c r="F1443" s="109" t="s">
        <v>10296</v>
      </c>
      <c r="G1443" s="63"/>
      <c r="H1443" s="67"/>
      <c r="I1443" s="68"/>
      <c r="J1443" s="68"/>
      <c r="K1443" s="67" t="s">
        <v>13720</v>
      </c>
      <c r="L1443" s="71"/>
      <c r="M1443" s="72">
        <v>5193.24169921875</v>
      </c>
      <c r="N1443" s="72">
        <v>5098.57861328125</v>
      </c>
      <c r="O1443" s="73"/>
      <c r="P1443" s="74"/>
      <c r="Q1443" s="74"/>
      <c r="R1443" s="98"/>
      <c r="S1443" s="48">
        <v>0</v>
      </c>
      <c r="T1443" s="48">
        <v>1</v>
      </c>
      <c r="U1443" s="98"/>
      <c r="V1443" s="50"/>
      <c r="W1443" s="50"/>
      <c r="X1443" s="50"/>
      <c r="Y1443" s="50"/>
      <c r="Z1443" s="49"/>
      <c r="AA1443" s="69">
        <v>1443</v>
      </c>
      <c r="AB14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43" s="70"/>
      <c r="AD1443" s="86">
        <v>225</v>
      </c>
      <c r="AE1443" s="86">
        <v>64</v>
      </c>
      <c r="AF1443" s="86">
        <v>2307</v>
      </c>
      <c r="AG1443" s="86">
        <v>8872</v>
      </c>
      <c r="AH1443" s="86"/>
      <c r="AI1443" s="86"/>
      <c r="AJ1443" s="86"/>
      <c r="AK1443" s="86"/>
      <c r="AL1443" s="86"/>
      <c r="AM1443" s="89">
        <v>42391.79550925926</v>
      </c>
      <c r="AN1443" s="86" t="s">
        <v>10559</v>
      </c>
      <c r="AO1443" s="93" t="s">
        <v>12000</v>
      </c>
      <c r="AP1443" s="86" t="s">
        <v>66</v>
      </c>
      <c r="AQ1443" s="48">
        <v>0</v>
      </c>
      <c r="AR1443" s="49">
        <v>0</v>
      </c>
      <c r="AS1443" s="48">
        <v>0</v>
      </c>
      <c r="AT1443" s="49">
        <v>0</v>
      </c>
      <c r="AU1443" s="48">
        <v>0</v>
      </c>
      <c r="AV1443" s="49">
        <v>0</v>
      </c>
      <c r="AW1443" s="48">
        <v>44</v>
      </c>
      <c r="AX1443" s="49">
        <v>100</v>
      </c>
      <c r="AY1443" s="48">
        <v>44</v>
      </c>
      <c r="AZ1443" s="2"/>
      <c r="BA1443" s="3"/>
      <c r="BB1443" s="3"/>
      <c r="BC1443" s="3"/>
      <c r="BD1443" s="3"/>
    </row>
    <row r="1444" spans="1:56" x14ac:dyDescent="0.25">
      <c r="A1444" s="62" t="s">
        <v>1123</v>
      </c>
      <c r="B1444" s="63"/>
      <c r="C1444" s="63"/>
      <c r="D1444" s="64"/>
      <c r="E1444" s="66"/>
      <c r="F1444" s="109" t="s">
        <v>10297</v>
      </c>
      <c r="G1444" s="63"/>
      <c r="H1444" s="67"/>
      <c r="I1444" s="68"/>
      <c r="J1444" s="68"/>
      <c r="K1444" s="67" t="s">
        <v>13721</v>
      </c>
      <c r="L1444" s="71"/>
      <c r="M1444" s="72">
        <v>6407.9541015625</v>
      </c>
      <c r="N1444" s="72">
        <v>8847.548828125</v>
      </c>
      <c r="O1444" s="73"/>
      <c r="P1444" s="74"/>
      <c r="Q1444" s="74"/>
      <c r="R1444" s="98"/>
      <c r="S1444" s="48">
        <v>0</v>
      </c>
      <c r="T1444" s="48">
        <v>4</v>
      </c>
      <c r="U1444" s="98"/>
      <c r="V1444" s="50"/>
      <c r="W1444" s="50"/>
      <c r="X1444" s="50"/>
      <c r="Y1444" s="50"/>
      <c r="Z1444" s="49"/>
      <c r="AA1444" s="69">
        <v>1444</v>
      </c>
      <c r="AB14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44" s="70"/>
      <c r="AD1444" s="86">
        <v>2518</v>
      </c>
      <c r="AE1444" s="86">
        <v>3965</v>
      </c>
      <c r="AF1444" s="86">
        <v>32615</v>
      </c>
      <c r="AG1444" s="86">
        <v>33924</v>
      </c>
      <c r="AH1444" s="86"/>
      <c r="AI1444" s="86" t="s">
        <v>7990</v>
      </c>
      <c r="AJ1444" s="86" t="s">
        <v>8620</v>
      </c>
      <c r="AK1444" s="93" t="s">
        <v>8907</v>
      </c>
      <c r="AL1444" s="86"/>
      <c r="AM1444" s="89">
        <v>41511.338923611111</v>
      </c>
      <c r="AN1444" s="86" t="s">
        <v>10559</v>
      </c>
      <c r="AO1444" s="93" t="s">
        <v>12001</v>
      </c>
      <c r="AP1444" s="86" t="s">
        <v>66</v>
      </c>
      <c r="AQ1444" s="48">
        <v>1</v>
      </c>
      <c r="AR1444" s="49">
        <v>1.0526315789473684</v>
      </c>
      <c r="AS1444" s="48">
        <v>2</v>
      </c>
      <c r="AT1444" s="49">
        <v>2.1052631578947367</v>
      </c>
      <c r="AU1444" s="48">
        <v>0</v>
      </c>
      <c r="AV1444" s="49">
        <v>0</v>
      </c>
      <c r="AW1444" s="48">
        <v>92</v>
      </c>
      <c r="AX1444" s="49">
        <v>96.84210526315789</v>
      </c>
      <c r="AY1444" s="48">
        <v>95</v>
      </c>
      <c r="AZ1444" s="2"/>
      <c r="BA1444" s="3"/>
      <c r="BB1444" s="3"/>
      <c r="BC1444" s="3"/>
      <c r="BD1444" s="3"/>
    </row>
    <row r="1445" spans="1:56" x14ac:dyDescent="0.25">
      <c r="A1445" s="62" t="s">
        <v>1124</v>
      </c>
      <c r="B1445" s="63"/>
      <c r="C1445" s="63"/>
      <c r="D1445" s="64"/>
      <c r="E1445" s="66"/>
      <c r="F1445" s="109" t="s">
        <v>10298</v>
      </c>
      <c r="G1445" s="63"/>
      <c r="H1445" s="67"/>
      <c r="I1445" s="68"/>
      <c r="J1445" s="68"/>
      <c r="K1445" s="67" t="s">
        <v>13722</v>
      </c>
      <c r="L1445" s="71"/>
      <c r="M1445" s="72">
        <v>6487.2314453125</v>
      </c>
      <c r="N1445" s="72">
        <v>9763.0380859375</v>
      </c>
      <c r="O1445" s="73"/>
      <c r="P1445" s="74"/>
      <c r="Q1445" s="74"/>
      <c r="R1445" s="98"/>
      <c r="S1445" s="48">
        <v>2</v>
      </c>
      <c r="T1445" s="48">
        <v>1</v>
      </c>
      <c r="U1445" s="98"/>
      <c r="V1445" s="50"/>
      <c r="W1445" s="50"/>
      <c r="X1445" s="50"/>
      <c r="Y1445" s="50"/>
      <c r="Z1445" s="49"/>
      <c r="AA1445" s="69">
        <v>1445</v>
      </c>
      <c r="AB14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45" s="70"/>
      <c r="AD1445" s="86">
        <v>5002</v>
      </c>
      <c r="AE1445" s="86">
        <v>3523</v>
      </c>
      <c r="AF1445" s="86">
        <v>32148</v>
      </c>
      <c r="AG1445" s="86">
        <v>35894</v>
      </c>
      <c r="AH1445" s="86"/>
      <c r="AI1445" s="86" t="s">
        <v>7991</v>
      </c>
      <c r="AJ1445" s="86" t="s">
        <v>8204</v>
      </c>
      <c r="AK1445" s="86"/>
      <c r="AL1445" s="86"/>
      <c r="AM1445" s="89">
        <v>40544.553136574075</v>
      </c>
      <c r="AN1445" s="86" t="s">
        <v>10559</v>
      </c>
      <c r="AO1445" s="93" t="s">
        <v>12002</v>
      </c>
      <c r="AP1445" s="86" t="s">
        <v>66</v>
      </c>
      <c r="AQ1445" s="48">
        <v>1</v>
      </c>
      <c r="AR1445" s="49">
        <v>4</v>
      </c>
      <c r="AS1445" s="48">
        <v>0</v>
      </c>
      <c r="AT1445" s="49">
        <v>0</v>
      </c>
      <c r="AU1445" s="48">
        <v>0</v>
      </c>
      <c r="AV1445" s="49">
        <v>0</v>
      </c>
      <c r="AW1445" s="48">
        <v>24</v>
      </c>
      <c r="AX1445" s="49">
        <v>96</v>
      </c>
      <c r="AY1445" s="48">
        <v>25</v>
      </c>
      <c r="AZ1445" s="2"/>
      <c r="BA1445" s="3"/>
      <c r="BB1445" s="3"/>
      <c r="BC1445" s="3"/>
      <c r="BD1445" s="3"/>
    </row>
    <row r="1446" spans="1:56" x14ac:dyDescent="0.25">
      <c r="A1446" s="62" t="s">
        <v>1125</v>
      </c>
      <c r="B1446" s="63"/>
      <c r="C1446" s="63"/>
      <c r="D1446" s="64"/>
      <c r="E1446" s="66"/>
      <c r="F1446" s="109" t="s">
        <v>10299</v>
      </c>
      <c r="G1446" s="63"/>
      <c r="H1446" s="67"/>
      <c r="I1446" s="68"/>
      <c r="J1446" s="68"/>
      <c r="K1446" s="67" t="s">
        <v>13723</v>
      </c>
      <c r="L1446" s="71"/>
      <c r="M1446" s="72">
        <v>5535.755859375</v>
      </c>
      <c r="N1446" s="72">
        <v>4862.9951171875</v>
      </c>
      <c r="O1446" s="73"/>
      <c r="P1446" s="74"/>
      <c r="Q1446" s="74"/>
      <c r="R1446" s="98"/>
      <c r="S1446" s="48">
        <v>0</v>
      </c>
      <c r="T1446" s="48">
        <v>1</v>
      </c>
      <c r="U1446" s="98"/>
      <c r="V1446" s="50"/>
      <c r="W1446" s="50"/>
      <c r="X1446" s="50"/>
      <c r="Y1446" s="50"/>
      <c r="Z1446" s="49"/>
      <c r="AA1446" s="69">
        <v>1446</v>
      </c>
      <c r="AB14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46" s="70"/>
      <c r="AD1446" s="86">
        <v>46</v>
      </c>
      <c r="AE1446" s="86">
        <v>52</v>
      </c>
      <c r="AF1446" s="86">
        <v>3792</v>
      </c>
      <c r="AG1446" s="86">
        <v>3557</v>
      </c>
      <c r="AH1446" s="86"/>
      <c r="AI1446" s="86" t="s">
        <v>7992</v>
      </c>
      <c r="AJ1446" s="86"/>
      <c r="AK1446" s="86"/>
      <c r="AL1446" s="86"/>
      <c r="AM1446" s="89">
        <v>44032.184259259258</v>
      </c>
      <c r="AN1446" s="86" t="s">
        <v>10559</v>
      </c>
      <c r="AO1446" s="93" t="s">
        <v>12003</v>
      </c>
      <c r="AP1446" s="86" t="s">
        <v>66</v>
      </c>
      <c r="AQ1446" s="48">
        <v>1</v>
      </c>
      <c r="AR1446" s="49">
        <v>4.5454545454545459</v>
      </c>
      <c r="AS1446" s="48">
        <v>0</v>
      </c>
      <c r="AT1446" s="49">
        <v>0</v>
      </c>
      <c r="AU1446" s="48">
        <v>0</v>
      </c>
      <c r="AV1446" s="49">
        <v>0</v>
      </c>
      <c r="AW1446" s="48">
        <v>21</v>
      </c>
      <c r="AX1446" s="49">
        <v>95.454545454545453</v>
      </c>
      <c r="AY1446" s="48">
        <v>22</v>
      </c>
      <c r="AZ1446" s="2"/>
      <c r="BA1446" s="3"/>
      <c r="BB1446" s="3"/>
      <c r="BC1446" s="3"/>
      <c r="BD1446" s="3"/>
    </row>
    <row r="1447" spans="1:56" x14ac:dyDescent="0.25">
      <c r="A1447" s="62" t="s">
        <v>1126</v>
      </c>
      <c r="B1447" s="63"/>
      <c r="C1447" s="63"/>
      <c r="D1447" s="64"/>
      <c r="E1447" s="66"/>
      <c r="F1447" s="109" t="s">
        <v>10300</v>
      </c>
      <c r="G1447" s="63"/>
      <c r="H1447" s="67"/>
      <c r="I1447" s="68"/>
      <c r="J1447" s="68"/>
      <c r="K1447" s="67" t="s">
        <v>13724</v>
      </c>
      <c r="L1447" s="71"/>
      <c r="M1447" s="72">
        <v>3513.768310546875</v>
      </c>
      <c r="N1447" s="72">
        <v>5167.1533203125</v>
      </c>
      <c r="O1447" s="73"/>
      <c r="P1447" s="74"/>
      <c r="Q1447" s="74"/>
      <c r="R1447" s="98"/>
      <c r="S1447" s="48">
        <v>0</v>
      </c>
      <c r="T1447" s="48">
        <v>5</v>
      </c>
      <c r="U1447" s="98"/>
      <c r="V1447" s="50"/>
      <c r="W1447" s="50"/>
      <c r="X1447" s="50"/>
      <c r="Y1447" s="50"/>
      <c r="Z1447" s="49"/>
      <c r="AA1447" s="69">
        <v>1447</v>
      </c>
      <c r="AB14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47" s="70"/>
      <c r="AD1447" s="86">
        <v>91</v>
      </c>
      <c r="AE1447" s="86">
        <v>4</v>
      </c>
      <c r="AF1447" s="86">
        <v>881</v>
      </c>
      <c r="AG1447" s="86">
        <v>650</v>
      </c>
      <c r="AH1447" s="86"/>
      <c r="AI1447" s="86"/>
      <c r="AJ1447" s="86"/>
      <c r="AK1447" s="86"/>
      <c r="AL1447" s="86"/>
      <c r="AM1447" s="89">
        <v>44072.468668981484</v>
      </c>
      <c r="AN1447" s="86" t="s">
        <v>10559</v>
      </c>
      <c r="AO1447" s="93" t="s">
        <v>12004</v>
      </c>
      <c r="AP1447" s="86" t="s">
        <v>66</v>
      </c>
      <c r="AQ1447" s="48">
        <v>0</v>
      </c>
      <c r="AR1447" s="49">
        <v>0</v>
      </c>
      <c r="AS1447" s="48">
        <v>0</v>
      </c>
      <c r="AT1447" s="49">
        <v>0</v>
      </c>
      <c r="AU1447" s="48">
        <v>0</v>
      </c>
      <c r="AV1447" s="49">
        <v>0</v>
      </c>
      <c r="AW1447" s="48">
        <v>10</v>
      </c>
      <c r="AX1447" s="49">
        <v>100</v>
      </c>
      <c r="AY1447" s="48">
        <v>10</v>
      </c>
      <c r="AZ1447" s="2"/>
      <c r="BA1447" s="3"/>
      <c r="BB1447" s="3"/>
      <c r="BC1447" s="3"/>
      <c r="BD1447" s="3"/>
    </row>
    <row r="1448" spans="1:56" x14ac:dyDescent="0.25">
      <c r="A1448" s="62" t="s">
        <v>1127</v>
      </c>
      <c r="B1448" s="63"/>
      <c r="C1448" s="63"/>
      <c r="D1448" s="64"/>
      <c r="E1448" s="66"/>
      <c r="F1448" s="109" t="s">
        <v>10301</v>
      </c>
      <c r="G1448" s="63"/>
      <c r="H1448" s="67"/>
      <c r="I1448" s="68"/>
      <c r="J1448" s="68"/>
      <c r="K1448" s="67" t="s">
        <v>13725</v>
      </c>
      <c r="L1448" s="71"/>
      <c r="M1448" s="72">
        <v>2822.444580078125</v>
      </c>
      <c r="N1448" s="72">
        <v>7917.51904296875</v>
      </c>
      <c r="O1448" s="73"/>
      <c r="P1448" s="74"/>
      <c r="Q1448" s="74"/>
      <c r="R1448" s="98"/>
      <c r="S1448" s="48">
        <v>0</v>
      </c>
      <c r="T1448" s="48">
        <v>1</v>
      </c>
      <c r="U1448" s="98"/>
      <c r="V1448" s="50"/>
      <c r="W1448" s="50"/>
      <c r="X1448" s="50"/>
      <c r="Y1448" s="50"/>
      <c r="Z1448" s="49"/>
      <c r="AA1448" s="69">
        <v>1448</v>
      </c>
      <c r="AB14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48" s="70"/>
      <c r="AD1448" s="86">
        <v>85</v>
      </c>
      <c r="AE1448" s="86">
        <v>67</v>
      </c>
      <c r="AF1448" s="86">
        <v>834</v>
      </c>
      <c r="AG1448" s="86">
        <v>447</v>
      </c>
      <c r="AH1448" s="86"/>
      <c r="AI1448" s="86"/>
      <c r="AJ1448" s="86" t="s">
        <v>8330</v>
      </c>
      <c r="AK1448" s="86"/>
      <c r="AL1448" s="86"/>
      <c r="AM1448" s="89">
        <v>42648.466932870368</v>
      </c>
      <c r="AN1448" s="86" t="s">
        <v>10559</v>
      </c>
      <c r="AO1448" s="93" t="s">
        <v>12005</v>
      </c>
      <c r="AP1448" s="86" t="s">
        <v>66</v>
      </c>
      <c r="AQ1448" s="48">
        <v>0</v>
      </c>
      <c r="AR1448" s="49">
        <v>0</v>
      </c>
      <c r="AS1448" s="48">
        <v>0</v>
      </c>
      <c r="AT1448" s="49">
        <v>0</v>
      </c>
      <c r="AU1448" s="48">
        <v>0</v>
      </c>
      <c r="AV1448" s="49">
        <v>0</v>
      </c>
      <c r="AW1448" s="48">
        <v>40</v>
      </c>
      <c r="AX1448" s="49">
        <v>100</v>
      </c>
      <c r="AY1448" s="48">
        <v>40</v>
      </c>
      <c r="AZ1448" s="2"/>
      <c r="BA1448" s="3"/>
      <c r="BB1448" s="3"/>
      <c r="BC1448" s="3"/>
      <c r="BD1448" s="3"/>
    </row>
    <row r="1449" spans="1:56" x14ac:dyDescent="0.25">
      <c r="A1449" s="62" t="s">
        <v>1128</v>
      </c>
      <c r="B1449" s="63"/>
      <c r="C1449" s="63"/>
      <c r="D1449" s="64"/>
      <c r="E1449" s="66"/>
      <c r="F1449" s="109" t="s">
        <v>10302</v>
      </c>
      <c r="G1449" s="63"/>
      <c r="H1449" s="67"/>
      <c r="I1449" s="68"/>
      <c r="J1449" s="68"/>
      <c r="K1449" s="67" t="s">
        <v>13726</v>
      </c>
      <c r="L1449" s="71"/>
      <c r="M1449" s="72">
        <v>5911.48828125</v>
      </c>
      <c r="N1449" s="72">
        <v>5518.3349609375</v>
      </c>
      <c r="O1449" s="73"/>
      <c r="P1449" s="74"/>
      <c r="Q1449" s="74"/>
      <c r="R1449" s="98"/>
      <c r="S1449" s="48">
        <v>0</v>
      </c>
      <c r="T1449" s="48">
        <v>1</v>
      </c>
      <c r="U1449" s="98"/>
      <c r="V1449" s="50"/>
      <c r="W1449" s="50"/>
      <c r="X1449" s="50"/>
      <c r="Y1449" s="50"/>
      <c r="Z1449" s="49"/>
      <c r="AA1449" s="69">
        <v>1449</v>
      </c>
      <c r="AB14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49" s="70"/>
      <c r="AD1449" s="86">
        <v>121</v>
      </c>
      <c r="AE1449" s="86">
        <v>17</v>
      </c>
      <c r="AF1449" s="86">
        <v>262</v>
      </c>
      <c r="AG1449" s="86">
        <v>349</v>
      </c>
      <c r="AH1449" s="86"/>
      <c r="AI1449" s="86"/>
      <c r="AJ1449" s="86"/>
      <c r="AK1449" s="86"/>
      <c r="AL1449" s="86"/>
      <c r="AM1449" s="89">
        <v>43103.224965277775</v>
      </c>
      <c r="AN1449" s="86" t="s">
        <v>10559</v>
      </c>
      <c r="AO1449" s="93" t="s">
        <v>12006</v>
      </c>
      <c r="AP1449" s="86" t="s">
        <v>66</v>
      </c>
      <c r="AQ1449" s="48">
        <v>0</v>
      </c>
      <c r="AR1449" s="49">
        <v>0</v>
      </c>
      <c r="AS1449" s="48">
        <v>0</v>
      </c>
      <c r="AT1449" s="49">
        <v>0</v>
      </c>
      <c r="AU1449" s="48">
        <v>0</v>
      </c>
      <c r="AV1449" s="49">
        <v>0</v>
      </c>
      <c r="AW1449" s="48">
        <v>47</v>
      </c>
      <c r="AX1449" s="49">
        <v>100</v>
      </c>
      <c r="AY1449" s="48">
        <v>47</v>
      </c>
      <c r="AZ1449" s="2"/>
      <c r="BA1449" s="3"/>
      <c r="BB1449" s="3"/>
      <c r="BC1449" s="3"/>
      <c r="BD1449" s="3"/>
    </row>
    <row r="1450" spans="1:56" x14ac:dyDescent="0.25">
      <c r="A1450" s="62" t="s">
        <v>1129</v>
      </c>
      <c r="B1450" s="63"/>
      <c r="C1450" s="63"/>
      <c r="D1450" s="64"/>
      <c r="E1450" s="66"/>
      <c r="F1450" s="109" t="s">
        <v>10303</v>
      </c>
      <c r="G1450" s="63"/>
      <c r="H1450" s="67"/>
      <c r="I1450" s="68"/>
      <c r="J1450" s="68"/>
      <c r="K1450" s="67" t="s">
        <v>13727</v>
      </c>
      <c r="L1450" s="71"/>
      <c r="M1450" s="72">
        <v>5773.19287109375</v>
      </c>
      <c r="N1450" s="72">
        <v>2556.875</v>
      </c>
      <c r="O1450" s="73"/>
      <c r="P1450" s="74"/>
      <c r="Q1450" s="74"/>
      <c r="R1450" s="98"/>
      <c r="S1450" s="48">
        <v>0</v>
      </c>
      <c r="T1450" s="48">
        <v>1</v>
      </c>
      <c r="U1450" s="98"/>
      <c r="V1450" s="50"/>
      <c r="W1450" s="50"/>
      <c r="X1450" s="50"/>
      <c r="Y1450" s="50"/>
      <c r="Z1450" s="49"/>
      <c r="AA1450" s="69">
        <v>1450</v>
      </c>
      <c r="AB14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50" s="70"/>
      <c r="AD1450" s="86">
        <v>57</v>
      </c>
      <c r="AE1450" s="86">
        <v>6</v>
      </c>
      <c r="AF1450" s="86">
        <v>257</v>
      </c>
      <c r="AG1450" s="86">
        <v>1823</v>
      </c>
      <c r="AH1450" s="86"/>
      <c r="AI1450" s="86" t="s">
        <v>7993</v>
      </c>
      <c r="AJ1450" s="86"/>
      <c r="AK1450" s="86"/>
      <c r="AL1450" s="86"/>
      <c r="AM1450" s="89">
        <v>44041.355312500003</v>
      </c>
      <c r="AN1450" s="86" t="s">
        <v>10559</v>
      </c>
      <c r="AO1450" s="93" t="s">
        <v>12007</v>
      </c>
      <c r="AP1450" s="86" t="s">
        <v>66</v>
      </c>
      <c r="AQ1450" s="48">
        <v>0</v>
      </c>
      <c r="AR1450" s="49">
        <v>0</v>
      </c>
      <c r="AS1450" s="48">
        <v>0</v>
      </c>
      <c r="AT1450" s="49">
        <v>0</v>
      </c>
      <c r="AU1450" s="48">
        <v>0</v>
      </c>
      <c r="AV1450" s="49">
        <v>0</v>
      </c>
      <c r="AW1450" s="48">
        <v>14</v>
      </c>
      <c r="AX1450" s="49">
        <v>100</v>
      </c>
      <c r="AY1450" s="48">
        <v>14</v>
      </c>
      <c r="AZ1450" s="2"/>
      <c r="BA1450" s="3"/>
      <c r="BB1450" s="3"/>
      <c r="BC1450" s="3"/>
      <c r="BD1450" s="3"/>
    </row>
    <row r="1451" spans="1:56" x14ac:dyDescent="0.25">
      <c r="A1451" s="62" t="s">
        <v>1130</v>
      </c>
      <c r="B1451" s="63"/>
      <c r="C1451" s="63"/>
      <c r="D1451" s="64"/>
      <c r="E1451" s="66"/>
      <c r="F1451" s="109" t="s">
        <v>10304</v>
      </c>
      <c r="G1451" s="63"/>
      <c r="H1451" s="67"/>
      <c r="I1451" s="68"/>
      <c r="J1451" s="68"/>
      <c r="K1451" s="67" t="s">
        <v>13728</v>
      </c>
      <c r="L1451" s="71"/>
      <c r="M1451" s="72">
        <v>5157.25</v>
      </c>
      <c r="N1451" s="72">
        <v>4239.0595703125</v>
      </c>
      <c r="O1451" s="73"/>
      <c r="P1451" s="74"/>
      <c r="Q1451" s="74"/>
      <c r="R1451" s="98"/>
      <c r="S1451" s="48">
        <v>0</v>
      </c>
      <c r="T1451" s="48">
        <v>1</v>
      </c>
      <c r="U1451" s="98"/>
      <c r="V1451" s="50"/>
      <c r="W1451" s="50"/>
      <c r="X1451" s="50"/>
      <c r="Y1451" s="50"/>
      <c r="Z1451" s="49"/>
      <c r="AA1451" s="69">
        <v>1451</v>
      </c>
      <c r="AB14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51" s="70"/>
      <c r="AD1451" s="86">
        <v>1196</v>
      </c>
      <c r="AE1451" s="86">
        <v>322</v>
      </c>
      <c r="AF1451" s="86">
        <v>1922</v>
      </c>
      <c r="AG1451" s="86">
        <v>5784</v>
      </c>
      <c r="AH1451" s="86"/>
      <c r="AI1451" s="86" t="s">
        <v>7994</v>
      </c>
      <c r="AJ1451" s="86" t="s">
        <v>8231</v>
      </c>
      <c r="AK1451" s="86"/>
      <c r="AL1451" s="86"/>
      <c r="AM1451" s="89">
        <v>42469.581261574072</v>
      </c>
      <c r="AN1451" s="86" t="s">
        <v>10559</v>
      </c>
      <c r="AO1451" s="93" t="s">
        <v>12008</v>
      </c>
      <c r="AP1451" s="86" t="s">
        <v>66</v>
      </c>
      <c r="AQ1451" s="48">
        <v>0</v>
      </c>
      <c r="AR1451" s="49">
        <v>0</v>
      </c>
      <c r="AS1451" s="48">
        <v>0</v>
      </c>
      <c r="AT1451" s="49">
        <v>0</v>
      </c>
      <c r="AU1451" s="48">
        <v>0</v>
      </c>
      <c r="AV1451" s="49">
        <v>0</v>
      </c>
      <c r="AW1451" s="48">
        <v>26</v>
      </c>
      <c r="AX1451" s="49">
        <v>100</v>
      </c>
      <c r="AY1451" s="48">
        <v>26</v>
      </c>
      <c r="AZ1451" s="2"/>
      <c r="BA1451" s="3"/>
      <c r="BB1451" s="3"/>
      <c r="BC1451" s="3"/>
      <c r="BD1451" s="3"/>
    </row>
    <row r="1452" spans="1:56" x14ac:dyDescent="0.25">
      <c r="A1452" s="62" t="s">
        <v>1131</v>
      </c>
      <c r="B1452" s="63"/>
      <c r="C1452" s="63"/>
      <c r="D1452" s="64"/>
      <c r="E1452" s="66"/>
      <c r="F1452" s="109" t="s">
        <v>10305</v>
      </c>
      <c r="G1452" s="63"/>
      <c r="H1452" s="67"/>
      <c r="I1452" s="68"/>
      <c r="J1452" s="68"/>
      <c r="K1452" s="67" t="s">
        <v>13729</v>
      </c>
      <c r="L1452" s="71"/>
      <c r="M1452" s="72">
        <v>4744.328125</v>
      </c>
      <c r="N1452" s="72">
        <v>4652.638671875</v>
      </c>
      <c r="O1452" s="73"/>
      <c r="P1452" s="74"/>
      <c r="Q1452" s="74"/>
      <c r="R1452" s="98"/>
      <c r="S1452" s="48">
        <v>1</v>
      </c>
      <c r="T1452" s="48">
        <v>17</v>
      </c>
      <c r="U1452" s="98"/>
      <c r="V1452" s="50"/>
      <c r="W1452" s="50"/>
      <c r="X1452" s="50"/>
      <c r="Y1452" s="50"/>
      <c r="Z1452" s="49"/>
      <c r="AA1452" s="69">
        <v>1452</v>
      </c>
      <c r="AB14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52" s="70"/>
      <c r="AD1452" s="86">
        <v>355</v>
      </c>
      <c r="AE1452" s="86">
        <v>108</v>
      </c>
      <c r="AF1452" s="86">
        <v>3040</v>
      </c>
      <c r="AG1452" s="86">
        <v>5586</v>
      </c>
      <c r="AH1452" s="86"/>
      <c r="AI1452" s="86" t="s">
        <v>7995</v>
      </c>
      <c r="AJ1452" s="86" t="s">
        <v>8231</v>
      </c>
      <c r="AK1452" s="86"/>
      <c r="AL1452" s="86"/>
      <c r="AM1452" s="89">
        <v>41620.647777777776</v>
      </c>
      <c r="AN1452" s="86" t="s">
        <v>10559</v>
      </c>
      <c r="AO1452" s="93" t="s">
        <v>12009</v>
      </c>
      <c r="AP1452" s="86" t="s">
        <v>66</v>
      </c>
      <c r="AQ1452" s="48">
        <v>0</v>
      </c>
      <c r="AR1452" s="49">
        <v>0</v>
      </c>
      <c r="AS1452" s="48">
        <v>0</v>
      </c>
      <c r="AT1452" s="49">
        <v>0</v>
      </c>
      <c r="AU1452" s="48">
        <v>0</v>
      </c>
      <c r="AV1452" s="49">
        <v>0</v>
      </c>
      <c r="AW1452" s="48">
        <v>280</v>
      </c>
      <c r="AX1452" s="49">
        <v>100</v>
      </c>
      <c r="AY1452" s="48">
        <v>280</v>
      </c>
      <c r="AZ1452" s="2"/>
      <c r="BA1452" s="3"/>
      <c r="BB1452" s="3"/>
      <c r="BC1452" s="3"/>
      <c r="BD1452" s="3"/>
    </row>
    <row r="1453" spans="1:56" x14ac:dyDescent="0.25">
      <c r="A1453" s="62" t="s">
        <v>1839</v>
      </c>
      <c r="B1453" s="63"/>
      <c r="C1453" s="63"/>
      <c r="D1453" s="64"/>
      <c r="E1453" s="66"/>
      <c r="F1453" s="109" t="s">
        <v>10306</v>
      </c>
      <c r="G1453" s="63"/>
      <c r="H1453" s="67"/>
      <c r="I1453" s="68"/>
      <c r="J1453" s="68"/>
      <c r="K1453" s="67" t="s">
        <v>13730</v>
      </c>
      <c r="L1453" s="71"/>
      <c r="M1453" s="72">
        <v>4958.826171875</v>
      </c>
      <c r="N1453" s="72">
        <v>3497.124755859375</v>
      </c>
      <c r="O1453" s="73"/>
      <c r="P1453" s="74"/>
      <c r="Q1453" s="74"/>
      <c r="R1453" s="98"/>
      <c r="S1453" s="48">
        <v>1</v>
      </c>
      <c r="T1453" s="48">
        <v>0</v>
      </c>
      <c r="U1453" s="98"/>
      <c r="V1453" s="50"/>
      <c r="W1453" s="50"/>
      <c r="X1453" s="50"/>
      <c r="Y1453" s="50"/>
      <c r="Z1453" s="49"/>
      <c r="AA1453" s="69">
        <v>1453</v>
      </c>
      <c r="AB14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53" s="70"/>
      <c r="AD1453" s="86">
        <v>533</v>
      </c>
      <c r="AE1453" s="86">
        <v>252</v>
      </c>
      <c r="AF1453" s="86">
        <v>1566</v>
      </c>
      <c r="AG1453" s="86">
        <v>2056</v>
      </c>
      <c r="AH1453" s="86"/>
      <c r="AI1453" s="86" t="s">
        <v>7996</v>
      </c>
      <c r="AJ1453" s="86" t="s">
        <v>8621</v>
      </c>
      <c r="AK1453" s="86"/>
      <c r="AL1453" s="86"/>
      <c r="AM1453" s="89">
        <v>43255.673159722224</v>
      </c>
      <c r="AN1453" s="86" t="s">
        <v>10559</v>
      </c>
      <c r="AO1453" s="93" t="s">
        <v>12010</v>
      </c>
      <c r="AP1453" s="86" t="s">
        <v>65</v>
      </c>
      <c r="AQ1453" s="48"/>
      <c r="AR1453" s="49"/>
      <c r="AS1453" s="48"/>
      <c r="AT1453" s="49"/>
      <c r="AU1453" s="48"/>
      <c r="AV1453" s="49"/>
      <c r="AW1453" s="48"/>
      <c r="AX1453" s="49"/>
      <c r="AY1453" s="48"/>
      <c r="AZ1453" s="2"/>
      <c r="BA1453" s="3"/>
      <c r="BB1453" s="3"/>
      <c r="BC1453" s="3"/>
      <c r="BD1453" s="3"/>
    </row>
    <row r="1454" spans="1:56" x14ac:dyDescent="0.25">
      <c r="A1454" s="62" t="s">
        <v>1840</v>
      </c>
      <c r="B1454" s="63"/>
      <c r="C1454" s="63"/>
      <c r="D1454" s="64"/>
      <c r="E1454" s="66"/>
      <c r="F1454" s="109" t="s">
        <v>10307</v>
      </c>
      <c r="G1454" s="63"/>
      <c r="H1454" s="67"/>
      <c r="I1454" s="68"/>
      <c r="J1454" s="68"/>
      <c r="K1454" s="67" t="s">
        <v>13731</v>
      </c>
      <c r="L1454" s="71"/>
      <c r="M1454" s="72">
        <v>5018.69921875</v>
      </c>
      <c r="N1454" s="72">
        <v>3375.754150390625</v>
      </c>
      <c r="O1454" s="73"/>
      <c r="P1454" s="74"/>
      <c r="Q1454" s="74"/>
      <c r="R1454" s="98"/>
      <c r="S1454" s="48">
        <v>1</v>
      </c>
      <c r="T1454" s="48">
        <v>0</v>
      </c>
      <c r="U1454" s="98"/>
      <c r="V1454" s="50"/>
      <c r="W1454" s="50"/>
      <c r="X1454" s="50"/>
      <c r="Y1454" s="50"/>
      <c r="Z1454" s="49"/>
      <c r="AA1454" s="69">
        <v>1454</v>
      </c>
      <c r="AB14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54" s="70"/>
      <c r="AD1454" s="86">
        <v>89</v>
      </c>
      <c r="AE1454" s="86">
        <v>18</v>
      </c>
      <c r="AF1454" s="86">
        <v>330</v>
      </c>
      <c r="AG1454" s="86">
        <v>399</v>
      </c>
      <c r="AH1454" s="86"/>
      <c r="AI1454" s="86"/>
      <c r="AJ1454" s="86"/>
      <c r="AK1454" s="86"/>
      <c r="AL1454" s="86"/>
      <c r="AM1454" s="89">
        <v>43964.353159722225</v>
      </c>
      <c r="AN1454" s="86" t="s">
        <v>10559</v>
      </c>
      <c r="AO1454" s="93" t="s">
        <v>12011</v>
      </c>
      <c r="AP1454" s="86" t="s">
        <v>65</v>
      </c>
      <c r="AQ1454" s="48"/>
      <c r="AR1454" s="49"/>
      <c r="AS1454" s="48"/>
      <c r="AT1454" s="49"/>
      <c r="AU1454" s="48"/>
      <c r="AV1454" s="49"/>
      <c r="AW1454" s="48"/>
      <c r="AX1454" s="49"/>
      <c r="AY1454" s="48"/>
      <c r="AZ1454" s="2"/>
      <c r="BA1454" s="3"/>
      <c r="BB1454" s="3"/>
      <c r="BC1454" s="3"/>
      <c r="BD1454" s="3"/>
    </row>
    <row r="1455" spans="1:56" x14ac:dyDescent="0.25">
      <c r="A1455" s="62" t="s">
        <v>1841</v>
      </c>
      <c r="B1455" s="63"/>
      <c r="C1455" s="63"/>
      <c r="D1455" s="64"/>
      <c r="E1455" s="66"/>
      <c r="F1455" s="109" t="s">
        <v>10308</v>
      </c>
      <c r="G1455" s="63"/>
      <c r="H1455" s="67"/>
      <c r="I1455" s="68"/>
      <c r="J1455" s="68"/>
      <c r="K1455" s="67" t="s">
        <v>13732</v>
      </c>
      <c r="L1455" s="71"/>
      <c r="M1455" s="72">
        <v>6404.6123046875</v>
      </c>
      <c r="N1455" s="72">
        <v>5094.02392578125</v>
      </c>
      <c r="O1455" s="73"/>
      <c r="P1455" s="74"/>
      <c r="Q1455" s="74"/>
      <c r="R1455" s="98"/>
      <c r="S1455" s="48">
        <v>3</v>
      </c>
      <c r="T1455" s="48">
        <v>0</v>
      </c>
      <c r="U1455" s="98"/>
      <c r="V1455" s="50"/>
      <c r="W1455" s="50"/>
      <c r="X1455" s="50"/>
      <c r="Y1455" s="50"/>
      <c r="Z1455" s="49"/>
      <c r="AA1455" s="69">
        <v>1455</v>
      </c>
      <c r="AB14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55" s="70"/>
      <c r="AD1455" s="86">
        <v>5</v>
      </c>
      <c r="AE1455" s="86">
        <v>0</v>
      </c>
      <c r="AF1455" s="86">
        <v>19</v>
      </c>
      <c r="AG1455" s="86">
        <v>4</v>
      </c>
      <c r="AH1455" s="86"/>
      <c r="AI1455" s="86"/>
      <c r="AJ1455" s="86" t="s">
        <v>8513</v>
      </c>
      <c r="AK1455" s="86"/>
      <c r="AL1455" s="86"/>
      <c r="AM1455" s="89">
        <v>43972.250092592592</v>
      </c>
      <c r="AN1455" s="86" t="s">
        <v>10559</v>
      </c>
      <c r="AO1455" s="93" t="s">
        <v>12012</v>
      </c>
      <c r="AP1455" s="86" t="s">
        <v>65</v>
      </c>
      <c r="AQ1455" s="48"/>
      <c r="AR1455" s="49"/>
      <c r="AS1455" s="48"/>
      <c r="AT1455" s="49"/>
      <c r="AU1455" s="48"/>
      <c r="AV1455" s="49"/>
      <c r="AW1455" s="48"/>
      <c r="AX1455" s="49"/>
      <c r="AY1455" s="48"/>
      <c r="AZ1455" s="2"/>
      <c r="BA1455" s="3"/>
      <c r="BB1455" s="3"/>
      <c r="BC1455" s="3"/>
      <c r="BD1455" s="3"/>
    </row>
    <row r="1456" spans="1:56" x14ac:dyDescent="0.25">
      <c r="A1456" s="62" t="s">
        <v>1132</v>
      </c>
      <c r="B1456" s="63"/>
      <c r="C1456" s="63"/>
      <c r="D1456" s="64"/>
      <c r="E1456" s="66"/>
      <c r="F1456" s="109" t="s">
        <v>10309</v>
      </c>
      <c r="G1456" s="63"/>
      <c r="H1456" s="67"/>
      <c r="I1456" s="68"/>
      <c r="J1456" s="68"/>
      <c r="K1456" s="67" t="s">
        <v>13733</v>
      </c>
      <c r="L1456" s="71"/>
      <c r="M1456" s="72">
        <v>3137.4365234375</v>
      </c>
      <c r="N1456" s="72">
        <v>4728.64111328125</v>
      </c>
      <c r="O1456" s="73"/>
      <c r="P1456" s="74"/>
      <c r="Q1456" s="74"/>
      <c r="R1456" s="98"/>
      <c r="S1456" s="48">
        <v>0</v>
      </c>
      <c r="T1456" s="48">
        <v>1</v>
      </c>
      <c r="U1456" s="98"/>
      <c r="V1456" s="50"/>
      <c r="W1456" s="50"/>
      <c r="X1456" s="50"/>
      <c r="Y1456" s="50"/>
      <c r="Z1456" s="49"/>
      <c r="AA1456" s="69">
        <v>1456</v>
      </c>
      <c r="AB14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56" s="70"/>
      <c r="AD1456" s="86">
        <v>14</v>
      </c>
      <c r="AE1456" s="86">
        <v>14</v>
      </c>
      <c r="AF1456" s="86">
        <v>315</v>
      </c>
      <c r="AG1456" s="86">
        <v>25</v>
      </c>
      <c r="AH1456" s="86"/>
      <c r="AI1456" s="86"/>
      <c r="AJ1456" s="86"/>
      <c r="AK1456" s="86"/>
      <c r="AL1456" s="86"/>
      <c r="AM1456" s="89">
        <v>44040.497476851851</v>
      </c>
      <c r="AN1456" s="86" t="s">
        <v>10559</v>
      </c>
      <c r="AO1456" s="93" t="s">
        <v>12013</v>
      </c>
      <c r="AP1456" s="86" t="s">
        <v>66</v>
      </c>
      <c r="AQ1456" s="48">
        <v>0</v>
      </c>
      <c r="AR1456" s="49">
        <v>0</v>
      </c>
      <c r="AS1456" s="48">
        <v>0</v>
      </c>
      <c r="AT1456" s="49">
        <v>0</v>
      </c>
      <c r="AU1456" s="48">
        <v>0</v>
      </c>
      <c r="AV1456" s="49">
        <v>0</v>
      </c>
      <c r="AW1456" s="48">
        <v>27</v>
      </c>
      <c r="AX1456" s="49">
        <v>100</v>
      </c>
      <c r="AY1456" s="48">
        <v>27</v>
      </c>
      <c r="AZ1456" s="2"/>
      <c r="BA1456" s="3"/>
      <c r="BB1456" s="3"/>
      <c r="BC1456" s="3"/>
      <c r="BD1456" s="3"/>
    </row>
    <row r="1457" spans="1:56" x14ac:dyDescent="0.25">
      <c r="A1457" s="62" t="s">
        <v>1133</v>
      </c>
      <c r="B1457" s="63"/>
      <c r="C1457" s="63"/>
      <c r="D1457" s="64"/>
      <c r="E1457" s="66"/>
      <c r="F1457" s="109" t="s">
        <v>10310</v>
      </c>
      <c r="G1457" s="63"/>
      <c r="H1457" s="67"/>
      <c r="I1457" s="68"/>
      <c r="J1457" s="68"/>
      <c r="K1457" s="67" t="s">
        <v>13734</v>
      </c>
      <c r="L1457" s="71"/>
      <c r="M1457" s="72">
        <v>5520.56103515625</v>
      </c>
      <c r="N1457" s="72">
        <v>4908.97314453125</v>
      </c>
      <c r="O1457" s="73"/>
      <c r="P1457" s="74"/>
      <c r="Q1457" s="74"/>
      <c r="R1457" s="98"/>
      <c r="S1457" s="48">
        <v>0</v>
      </c>
      <c r="T1457" s="48">
        <v>1</v>
      </c>
      <c r="U1457" s="98"/>
      <c r="V1457" s="50"/>
      <c r="W1457" s="50"/>
      <c r="X1457" s="50"/>
      <c r="Y1457" s="50"/>
      <c r="Z1457" s="49"/>
      <c r="AA1457" s="69">
        <v>1457</v>
      </c>
      <c r="AB14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57" s="70"/>
      <c r="AD1457" s="86">
        <v>20</v>
      </c>
      <c r="AE1457" s="86">
        <v>0</v>
      </c>
      <c r="AF1457" s="86">
        <v>346</v>
      </c>
      <c r="AG1457" s="86">
        <v>227</v>
      </c>
      <c r="AH1457" s="86"/>
      <c r="AI1457" s="86" t="s">
        <v>7997</v>
      </c>
      <c r="AJ1457" s="86"/>
      <c r="AK1457" s="86"/>
      <c r="AL1457" s="86"/>
      <c r="AM1457" s="89">
        <v>44069.836400462962</v>
      </c>
      <c r="AN1457" s="86" t="s">
        <v>10559</v>
      </c>
      <c r="AO1457" s="93" t="s">
        <v>12014</v>
      </c>
      <c r="AP1457" s="86" t="s">
        <v>66</v>
      </c>
      <c r="AQ1457" s="48">
        <v>0</v>
      </c>
      <c r="AR1457" s="49">
        <v>0</v>
      </c>
      <c r="AS1457" s="48">
        <v>1</v>
      </c>
      <c r="AT1457" s="49">
        <v>5</v>
      </c>
      <c r="AU1457" s="48">
        <v>0</v>
      </c>
      <c r="AV1457" s="49">
        <v>0</v>
      </c>
      <c r="AW1457" s="48">
        <v>19</v>
      </c>
      <c r="AX1457" s="49">
        <v>95</v>
      </c>
      <c r="AY1457" s="48">
        <v>20</v>
      </c>
      <c r="AZ1457" s="2"/>
      <c r="BA1457" s="3"/>
      <c r="BB1457" s="3"/>
      <c r="BC1457" s="3"/>
      <c r="BD1457" s="3"/>
    </row>
    <row r="1458" spans="1:56" x14ac:dyDescent="0.25">
      <c r="A1458" s="62" t="s">
        <v>1842</v>
      </c>
      <c r="B1458" s="63"/>
      <c r="C1458" s="63"/>
      <c r="D1458" s="64"/>
      <c r="E1458" s="66"/>
      <c r="F1458" s="109" t="s">
        <v>10311</v>
      </c>
      <c r="G1458" s="63"/>
      <c r="H1458" s="67"/>
      <c r="I1458" s="68"/>
      <c r="J1458" s="68"/>
      <c r="K1458" s="67" t="s">
        <v>13735</v>
      </c>
      <c r="L1458" s="71"/>
      <c r="M1458" s="72">
        <v>5497.4697265625</v>
      </c>
      <c r="N1458" s="72">
        <v>4913.10791015625</v>
      </c>
      <c r="O1458" s="73"/>
      <c r="P1458" s="74"/>
      <c r="Q1458" s="74"/>
      <c r="R1458" s="98"/>
      <c r="S1458" s="48">
        <v>1</v>
      </c>
      <c r="T1458" s="48">
        <v>0</v>
      </c>
      <c r="U1458" s="98"/>
      <c r="V1458" s="50"/>
      <c r="W1458" s="50"/>
      <c r="X1458" s="50"/>
      <c r="Y1458" s="50"/>
      <c r="Z1458" s="49"/>
      <c r="AA1458" s="69">
        <v>1458</v>
      </c>
      <c r="AB14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58" s="70"/>
      <c r="AD1458" s="86">
        <v>973</v>
      </c>
      <c r="AE1458" s="86">
        <v>13175</v>
      </c>
      <c r="AF1458" s="86">
        <v>991</v>
      </c>
      <c r="AG1458" s="86">
        <v>1998</v>
      </c>
      <c r="AH1458" s="86"/>
      <c r="AI1458" s="86" t="s">
        <v>7998</v>
      </c>
      <c r="AJ1458" s="86"/>
      <c r="AK1458" s="86"/>
      <c r="AL1458" s="86"/>
      <c r="AM1458" s="89">
        <v>44043.260011574072</v>
      </c>
      <c r="AN1458" s="86" t="s">
        <v>10559</v>
      </c>
      <c r="AO1458" s="93" t="s">
        <v>12015</v>
      </c>
      <c r="AP1458" s="86" t="s">
        <v>65</v>
      </c>
      <c r="AQ1458" s="48"/>
      <c r="AR1458" s="49"/>
      <c r="AS1458" s="48"/>
      <c r="AT1458" s="49"/>
      <c r="AU1458" s="48"/>
      <c r="AV1458" s="49"/>
      <c r="AW1458" s="48"/>
      <c r="AX1458" s="49"/>
      <c r="AY1458" s="48"/>
      <c r="AZ1458" s="2"/>
      <c r="BA1458" s="3"/>
      <c r="BB1458" s="3"/>
      <c r="BC1458" s="3"/>
      <c r="BD1458" s="3"/>
    </row>
    <row r="1459" spans="1:56" x14ac:dyDescent="0.25">
      <c r="A1459" s="62" t="s">
        <v>1134</v>
      </c>
      <c r="B1459" s="63"/>
      <c r="C1459" s="63"/>
      <c r="D1459" s="64"/>
      <c r="E1459" s="66"/>
      <c r="F1459" s="109" t="s">
        <v>10312</v>
      </c>
      <c r="G1459" s="63"/>
      <c r="H1459" s="67"/>
      <c r="I1459" s="68"/>
      <c r="J1459" s="68"/>
      <c r="K1459" s="67" t="s">
        <v>13736</v>
      </c>
      <c r="L1459" s="71"/>
      <c r="M1459" s="72">
        <v>5580.755859375</v>
      </c>
      <c r="N1459" s="72">
        <v>4962.98388671875</v>
      </c>
      <c r="O1459" s="73"/>
      <c r="P1459" s="74"/>
      <c r="Q1459" s="74"/>
      <c r="R1459" s="98"/>
      <c r="S1459" s="48">
        <v>1</v>
      </c>
      <c r="T1459" s="48">
        <v>1</v>
      </c>
      <c r="U1459" s="98"/>
      <c r="V1459" s="50"/>
      <c r="W1459" s="50"/>
      <c r="X1459" s="50"/>
      <c r="Y1459" s="50"/>
      <c r="Z1459" s="49"/>
      <c r="AA1459" s="69">
        <v>1459</v>
      </c>
      <c r="AB14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59" s="70"/>
      <c r="AD1459" s="86">
        <v>26</v>
      </c>
      <c r="AE1459" s="86">
        <v>13</v>
      </c>
      <c r="AF1459" s="86">
        <v>500</v>
      </c>
      <c r="AG1459" s="86">
        <v>266</v>
      </c>
      <c r="AH1459" s="86"/>
      <c r="AI1459" s="86" t="s">
        <v>7999</v>
      </c>
      <c r="AJ1459" s="86" t="s">
        <v>8622</v>
      </c>
      <c r="AK1459" s="86"/>
      <c r="AL1459" s="86"/>
      <c r="AM1459" s="89">
        <v>42135.728773148148</v>
      </c>
      <c r="AN1459" s="86" t="s">
        <v>10559</v>
      </c>
      <c r="AO1459" s="93" t="s">
        <v>12016</v>
      </c>
      <c r="AP1459" s="86" t="s">
        <v>66</v>
      </c>
      <c r="AQ1459" s="48">
        <v>0</v>
      </c>
      <c r="AR1459" s="49">
        <v>0</v>
      </c>
      <c r="AS1459" s="48">
        <v>0</v>
      </c>
      <c r="AT1459" s="49">
        <v>0</v>
      </c>
      <c r="AU1459" s="48">
        <v>0</v>
      </c>
      <c r="AV1459" s="49">
        <v>0</v>
      </c>
      <c r="AW1459" s="48">
        <v>29</v>
      </c>
      <c r="AX1459" s="49">
        <v>100</v>
      </c>
      <c r="AY1459" s="48">
        <v>29</v>
      </c>
      <c r="AZ1459" s="2"/>
      <c r="BA1459" s="3"/>
      <c r="BB1459" s="3"/>
      <c r="BC1459" s="3"/>
      <c r="BD1459" s="3"/>
    </row>
    <row r="1460" spans="1:56" x14ac:dyDescent="0.25">
      <c r="A1460" s="62" t="s">
        <v>1135</v>
      </c>
      <c r="B1460" s="63"/>
      <c r="C1460" s="63"/>
      <c r="D1460" s="64"/>
      <c r="E1460" s="66"/>
      <c r="F1460" s="109" t="s">
        <v>10313</v>
      </c>
      <c r="G1460" s="63"/>
      <c r="H1460" s="67"/>
      <c r="I1460" s="68"/>
      <c r="J1460" s="68"/>
      <c r="K1460" s="67" t="s">
        <v>13737</v>
      </c>
      <c r="L1460" s="71"/>
      <c r="M1460" s="72">
        <v>3298.26123046875</v>
      </c>
      <c r="N1460" s="72">
        <v>4122.96875</v>
      </c>
      <c r="O1460" s="73"/>
      <c r="P1460" s="74"/>
      <c r="Q1460" s="74"/>
      <c r="R1460" s="98"/>
      <c r="S1460" s="48">
        <v>0</v>
      </c>
      <c r="T1460" s="48">
        <v>1</v>
      </c>
      <c r="U1460" s="98"/>
      <c r="V1460" s="50"/>
      <c r="W1460" s="50"/>
      <c r="X1460" s="50"/>
      <c r="Y1460" s="50"/>
      <c r="Z1460" s="49"/>
      <c r="AA1460" s="69">
        <v>1460</v>
      </c>
      <c r="AB14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60" s="70"/>
      <c r="AD1460" s="86">
        <v>16</v>
      </c>
      <c r="AE1460" s="86">
        <v>6</v>
      </c>
      <c r="AF1460" s="86">
        <v>7</v>
      </c>
      <c r="AG1460" s="86">
        <v>37</v>
      </c>
      <c r="AH1460" s="86"/>
      <c r="AI1460" s="86"/>
      <c r="AJ1460" s="86"/>
      <c r="AK1460" s="86"/>
      <c r="AL1460" s="86"/>
      <c r="AM1460" s="89">
        <v>44080.596238425926</v>
      </c>
      <c r="AN1460" s="86" t="s">
        <v>10559</v>
      </c>
      <c r="AO1460" s="93" t="s">
        <v>12017</v>
      </c>
      <c r="AP1460" s="86" t="s">
        <v>66</v>
      </c>
      <c r="AQ1460" s="48">
        <v>0</v>
      </c>
      <c r="AR1460" s="49">
        <v>0</v>
      </c>
      <c r="AS1460" s="48">
        <v>0</v>
      </c>
      <c r="AT1460" s="49">
        <v>0</v>
      </c>
      <c r="AU1460" s="48">
        <v>0</v>
      </c>
      <c r="AV1460" s="49">
        <v>0</v>
      </c>
      <c r="AW1460" s="48">
        <v>40</v>
      </c>
      <c r="AX1460" s="49">
        <v>100</v>
      </c>
      <c r="AY1460" s="48">
        <v>40</v>
      </c>
      <c r="AZ1460" s="2"/>
      <c r="BA1460" s="3"/>
      <c r="BB1460" s="3"/>
      <c r="BC1460" s="3"/>
      <c r="BD1460" s="3"/>
    </row>
    <row r="1461" spans="1:56" x14ac:dyDescent="0.25">
      <c r="A1461" s="62" t="s">
        <v>1136</v>
      </c>
      <c r="B1461" s="63"/>
      <c r="C1461" s="63"/>
      <c r="D1461" s="64"/>
      <c r="E1461" s="66"/>
      <c r="F1461" s="109" t="s">
        <v>10314</v>
      </c>
      <c r="G1461" s="63"/>
      <c r="H1461" s="67"/>
      <c r="I1461" s="68"/>
      <c r="J1461" s="68"/>
      <c r="K1461" s="67" t="s">
        <v>13738</v>
      </c>
      <c r="L1461" s="71"/>
      <c r="M1461" s="72">
        <v>4766.81298828125</v>
      </c>
      <c r="N1461" s="72">
        <v>5599.01025390625</v>
      </c>
      <c r="O1461" s="73"/>
      <c r="P1461" s="74"/>
      <c r="Q1461" s="74"/>
      <c r="R1461" s="98"/>
      <c r="S1461" s="48">
        <v>0</v>
      </c>
      <c r="T1461" s="48">
        <v>2</v>
      </c>
      <c r="U1461" s="98"/>
      <c r="V1461" s="50"/>
      <c r="W1461" s="50"/>
      <c r="X1461" s="50"/>
      <c r="Y1461" s="50"/>
      <c r="Z1461" s="49"/>
      <c r="AA1461" s="69">
        <v>1461</v>
      </c>
      <c r="AB14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61" s="70"/>
      <c r="AD1461" s="86">
        <v>44</v>
      </c>
      <c r="AE1461" s="86">
        <v>21</v>
      </c>
      <c r="AF1461" s="86">
        <v>243</v>
      </c>
      <c r="AG1461" s="86">
        <v>444</v>
      </c>
      <c r="AH1461" s="86"/>
      <c r="AI1461" s="86" t="s">
        <v>8000</v>
      </c>
      <c r="AJ1461" s="86" t="s">
        <v>8623</v>
      </c>
      <c r="AK1461" s="86"/>
      <c r="AL1461" s="86"/>
      <c r="AM1461" s="89">
        <v>43340.314664351848</v>
      </c>
      <c r="AN1461" s="86" t="s">
        <v>10559</v>
      </c>
      <c r="AO1461" s="93" t="s">
        <v>12018</v>
      </c>
      <c r="AP1461" s="86" t="s">
        <v>66</v>
      </c>
      <c r="AQ1461" s="48">
        <v>0</v>
      </c>
      <c r="AR1461" s="49">
        <v>0</v>
      </c>
      <c r="AS1461" s="48">
        <v>0</v>
      </c>
      <c r="AT1461" s="49">
        <v>0</v>
      </c>
      <c r="AU1461" s="48">
        <v>0</v>
      </c>
      <c r="AV1461" s="49">
        <v>0</v>
      </c>
      <c r="AW1461" s="48">
        <v>14</v>
      </c>
      <c r="AX1461" s="49">
        <v>100</v>
      </c>
      <c r="AY1461" s="48">
        <v>14</v>
      </c>
      <c r="AZ1461" s="2"/>
      <c r="BA1461" s="3"/>
      <c r="BB1461" s="3"/>
      <c r="BC1461" s="3"/>
      <c r="BD1461" s="3"/>
    </row>
    <row r="1462" spans="1:56" x14ac:dyDescent="0.25">
      <c r="A1462" s="62" t="s">
        <v>1137</v>
      </c>
      <c r="B1462" s="63"/>
      <c r="C1462" s="63"/>
      <c r="D1462" s="64"/>
      <c r="E1462" s="66"/>
      <c r="F1462" s="109" t="s">
        <v>10315</v>
      </c>
      <c r="G1462" s="63"/>
      <c r="H1462" s="67"/>
      <c r="I1462" s="68"/>
      <c r="J1462" s="68"/>
      <c r="K1462" s="67" t="s">
        <v>13739</v>
      </c>
      <c r="L1462" s="71"/>
      <c r="M1462" s="72">
        <v>5066.853515625</v>
      </c>
      <c r="N1462" s="72">
        <v>5880.1220703125</v>
      </c>
      <c r="O1462" s="73"/>
      <c r="P1462" s="74"/>
      <c r="Q1462" s="74"/>
      <c r="R1462" s="98"/>
      <c r="S1462" s="48">
        <v>0</v>
      </c>
      <c r="T1462" s="48">
        <v>3</v>
      </c>
      <c r="U1462" s="98"/>
      <c r="V1462" s="50"/>
      <c r="W1462" s="50"/>
      <c r="X1462" s="50"/>
      <c r="Y1462" s="50"/>
      <c r="Z1462" s="49"/>
      <c r="AA1462" s="69">
        <v>1462</v>
      </c>
      <c r="AB14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62" s="70"/>
      <c r="AD1462" s="86">
        <v>8</v>
      </c>
      <c r="AE1462" s="86">
        <v>8</v>
      </c>
      <c r="AF1462" s="86">
        <v>943</v>
      </c>
      <c r="AG1462" s="86">
        <v>127</v>
      </c>
      <c r="AH1462" s="86"/>
      <c r="AI1462" s="86" t="s">
        <v>8001</v>
      </c>
      <c r="AJ1462" s="86"/>
      <c r="AK1462" s="86"/>
      <c r="AL1462" s="86"/>
      <c r="AM1462" s="89">
        <v>44070.159224537034</v>
      </c>
      <c r="AN1462" s="86" t="s">
        <v>10559</v>
      </c>
      <c r="AO1462" s="93" t="s">
        <v>12019</v>
      </c>
      <c r="AP1462" s="86" t="s">
        <v>66</v>
      </c>
      <c r="AQ1462" s="48">
        <v>0</v>
      </c>
      <c r="AR1462" s="49">
        <v>0</v>
      </c>
      <c r="AS1462" s="48">
        <v>0</v>
      </c>
      <c r="AT1462" s="49">
        <v>0</v>
      </c>
      <c r="AU1462" s="48">
        <v>0</v>
      </c>
      <c r="AV1462" s="49">
        <v>0</v>
      </c>
      <c r="AW1462" s="48">
        <v>86</v>
      </c>
      <c r="AX1462" s="49">
        <v>100</v>
      </c>
      <c r="AY1462" s="48">
        <v>86</v>
      </c>
      <c r="AZ1462" s="2"/>
      <c r="BA1462" s="3"/>
      <c r="BB1462" s="3"/>
      <c r="BC1462" s="3"/>
      <c r="BD1462" s="3"/>
    </row>
    <row r="1463" spans="1:56" x14ac:dyDescent="0.25">
      <c r="A1463" s="62" t="s">
        <v>1138</v>
      </c>
      <c r="B1463" s="63"/>
      <c r="C1463" s="63"/>
      <c r="D1463" s="64"/>
      <c r="E1463" s="66"/>
      <c r="F1463" s="109" t="s">
        <v>10316</v>
      </c>
      <c r="G1463" s="63"/>
      <c r="H1463" s="67"/>
      <c r="I1463" s="68"/>
      <c r="J1463" s="68"/>
      <c r="K1463" s="67" t="s">
        <v>13740</v>
      </c>
      <c r="L1463" s="71"/>
      <c r="M1463" s="72">
        <v>5112.3837890625</v>
      </c>
      <c r="N1463" s="72">
        <v>4950.6748046875</v>
      </c>
      <c r="O1463" s="73"/>
      <c r="P1463" s="74"/>
      <c r="Q1463" s="74"/>
      <c r="R1463" s="98"/>
      <c r="S1463" s="48">
        <v>0</v>
      </c>
      <c r="T1463" s="48">
        <v>3</v>
      </c>
      <c r="U1463" s="98"/>
      <c r="V1463" s="50"/>
      <c r="W1463" s="50"/>
      <c r="X1463" s="50"/>
      <c r="Y1463" s="50"/>
      <c r="Z1463" s="49"/>
      <c r="AA1463" s="69">
        <v>1463</v>
      </c>
      <c r="AB14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63" s="70"/>
      <c r="AD1463" s="86">
        <v>90</v>
      </c>
      <c r="AE1463" s="86">
        <v>70</v>
      </c>
      <c r="AF1463" s="86">
        <v>3378</v>
      </c>
      <c r="AG1463" s="86">
        <v>1829</v>
      </c>
      <c r="AH1463" s="86"/>
      <c r="AI1463" s="86" t="s">
        <v>8002</v>
      </c>
      <c r="AJ1463" s="86"/>
      <c r="AK1463" s="86"/>
      <c r="AL1463" s="86"/>
      <c r="AM1463" s="89">
        <v>44047.461377314816</v>
      </c>
      <c r="AN1463" s="86" t="s">
        <v>10559</v>
      </c>
      <c r="AO1463" s="93" t="s">
        <v>12020</v>
      </c>
      <c r="AP1463" s="86" t="s">
        <v>66</v>
      </c>
      <c r="AQ1463" s="48">
        <v>0</v>
      </c>
      <c r="AR1463" s="49">
        <v>0</v>
      </c>
      <c r="AS1463" s="48">
        <v>0</v>
      </c>
      <c r="AT1463" s="49">
        <v>0</v>
      </c>
      <c r="AU1463" s="48">
        <v>0</v>
      </c>
      <c r="AV1463" s="49">
        <v>0</v>
      </c>
      <c r="AW1463" s="48">
        <v>75</v>
      </c>
      <c r="AX1463" s="49">
        <v>100</v>
      </c>
      <c r="AY1463" s="48">
        <v>75</v>
      </c>
      <c r="AZ1463" s="2"/>
      <c r="BA1463" s="3"/>
      <c r="BB1463" s="3"/>
      <c r="BC1463" s="3"/>
      <c r="BD1463" s="3"/>
    </row>
    <row r="1464" spans="1:56" x14ac:dyDescent="0.25">
      <c r="A1464" s="62" t="s">
        <v>1843</v>
      </c>
      <c r="B1464" s="63"/>
      <c r="C1464" s="63"/>
      <c r="D1464" s="64"/>
      <c r="E1464" s="66"/>
      <c r="F1464" s="109" t="s">
        <v>10317</v>
      </c>
      <c r="G1464" s="63"/>
      <c r="H1464" s="67"/>
      <c r="I1464" s="68"/>
      <c r="J1464" s="68"/>
      <c r="K1464" s="67" t="s">
        <v>13741</v>
      </c>
      <c r="L1464" s="71"/>
      <c r="M1464" s="72">
        <v>5135.02099609375</v>
      </c>
      <c r="N1464" s="72">
        <v>5012.138671875</v>
      </c>
      <c r="O1464" s="73"/>
      <c r="P1464" s="74"/>
      <c r="Q1464" s="74"/>
      <c r="R1464" s="98"/>
      <c r="S1464" s="48">
        <v>1</v>
      </c>
      <c r="T1464" s="48">
        <v>0</v>
      </c>
      <c r="U1464" s="98"/>
      <c r="V1464" s="50"/>
      <c r="W1464" s="50"/>
      <c r="X1464" s="50"/>
      <c r="Y1464" s="50"/>
      <c r="Z1464" s="49"/>
      <c r="AA1464" s="69">
        <v>1464</v>
      </c>
      <c r="AB14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64" s="70"/>
      <c r="AD1464" s="86">
        <v>292</v>
      </c>
      <c r="AE1464" s="86">
        <v>127</v>
      </c>
      <c r="AF1464" s="86">
        <v>3281</v>
      </c>
      <c r="AG1464" s="86">
        <v>15869</v>
      </c>
      <c r="AH1464" s="86"/>
      <c r="AI1464" s="86" t="s">
        <v>8003</v>
      </c>
      <c r="AJ1464" s="86" t="s">
        <v>8204</v>
      </c>
      <c r="AK1464" s="93" t="s">
        <v>8908</v>
      </c>
      <c r="AL1464" s="86"/>
      <c r="AM1464" s="89">
        <v>42987.331400462965</v>
      </c>
      <c r="AN1464" s="86" t="s">
        <v>10559</v>
      </c>
      <c r="AO1464" s="93" t="s">
        <v>12021</v>
      </c>
      <c r="AP1464" s="86" t="s">
        <v>65</v>
      </c>
      <c r="AQ1464" s="48"/>
      <c r="AR1464" s="49"/>
      <c r="AS1464" s="48"/>
      <c r="AT1464" s="49"/>
      <c r="AU1464" s="48"/>
      <c r="AV1464" s="49"/>
      <c r="AW1464" s="48"/>
      <c r="AX1464" s="49"/>
      <c r="AY1464" s="48"/>
      <c r="AZ1464" s="2"/>
      <c r="BA1464" s="3"/>
      <c r="BB1464" s="3"/>
      <c r="BC1464" s="3"/>
      <c r="BD1464" s="3"/>
    </row>
    <row r="1465" spans="1:56" x14ac:dyDescent="0.25">
      <c r="A1465" s="62" t="s">
        <v>1139</v>
      </c>
      <c r="B1465" s="63"/>
      <c r="C1465" s="63"/>
      <c r="D1465" s="64"/>
      <c r="E1465" s="66"/>
      <c r="F1465" s="109" t="s">
        <v>10318</v>
      </c>
      <c r="G1465" s="63"/>
      <c r="H1465" s="67"/>
      <c r="I1465" s="68"/>
      <c r="J1465" s="68"/>
      <c r="K1465" s="67" t="s">
        <v>13742</v>
      </c>
      <c r="L1465" s="71"/>
      <c r="M1465" s="72">
        <v>5947.0927734375</v>
      </c>
      <c r="N1465" s="72">
        <v>4817.822265625</v>
      </c>
      <c r="O1465" s="73"/>
      <c r="P1465" s="74"/>
      <c r="Q1465" s="74"/>
      <c r="R1465" s="98"/>
      <c r="S1465" s="48">
        <v>0</v>
      </c>
      <c r="T1465" s="48">
        <v>1</v>
      </c>
      <c r="U1465" s="98"/>
      <c r="V1465" s="50"/>
      <c r="W1465" s="50"/>
      <c r="X1465" s="50"/>
      <c r="Y1465" s="50"/>
      <c r="Z1465" s="49"/>
      <c r="AA1465" s="69">
        <v>1465</v>
      </c>
      <c r="AB14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65" s="70"/>
      <c r="AD1465" s="86">
        <v>347</v>
      </c>
      <c r="AE1465" s="86">
        <v>172</v>
      </c>
      <c r="AF1465" s="86">
        <v>3876</v>
      </c>
      <c r="AG1465" s="86">
        <v>27609</v>
      </c>
      <c r="AH1465" s="86"/>
      <c r="AI1465" s="86" t="s">
        <v>8004</v>
      </c>
      <c r="AJ1465" s="86"/>
      <c r="AK1465" s="86"/>
      <c r="AL1465" s="86"/>
      <c r="AM1465" s="89">
        <v>43958.335752314815</v>
      </c>
      <c r="AN1465" s="86" t="s">
        <v>10559</v>
      </c>
      <c r="AO1465" s="93" t="s">
        <v>12022</v>
      </c>
      <c r="AP1465" s="86" t="s">
        <v>66</v>
      </c>
      <c r="AQ1465" s="48">
        <v>0</v>
      </c>
      <c r="AR1465" s="49">
        <v>0</v>
      </c>
      <c r="AS1465" s="48">
        <v>0</v>
      </c>
      <c r="AT1465" s="49">
        <v>0</v>
      </c>
      <c r="AU1465" s="48">
        <v>0</v>
      </c>
      <c r="AV1465" s="49">
        <v>0</v>
      </c>
      <c r="AW1465" s="48">
        <v>26</v>
      </c>
      <c r="AX1465" s="49">
        <v>100</v>
      </c>
      <c r="AY1465" s="48">
        <v>26</v>
      </c>
      <c r="AZ1465" s="2"/>
      <c r="BA1465" s="3"/>
      <c r="BB1465" s="3"/>
      <c r="BC1465" s="3"/>
      <c r="BD1465" s="3"/>
    </row>
    <row r="1466" spans="1:56" x14ac:dyDescent="0.25">
      <c r="A1466" s="62" t="s">
        <v>1140</v>
      </c>
      <c r="B1466" s="63"/>
      <c r="C1466" s="63"/>
      <c r="D1466" s="64"/>
      <c r="E1466" s="66"/>
      <c r="F1466" s="109" t="s">
        <v>10319</v>
      </c>
      <c r="G1466" s="63"/>
      <c r="H1466" s="67"/>
      <c r="I1466" s="68"/>
      <c r="J1466" s="68"/>
      <c r="K1466" s="67" t="s">
        <v>13743</v>
      </c>
      <c r="L1466" s="71"/>
      <c r="M1466" s="72">
        <v>5028.970703125</v>
      </c>
      <c r="N1466" s="72">
        <v>4738.7158203125</v>
      </c>
      <c r="O1466" s="73"/>
      <c r="P1466" s="74"/>
      <c r="Q1466" s="74"/>
      <c r="R1466" s="98"/>
      <c r="S1466" s="48">
        <v>0</v>
      </c>
      <c r="T1466" s="48">
        <v>1</v>
      </c>
      <c r="U1466" s="98"/>
      <c r="V1466" s="50"/>
      <c r="W1466" s="50"/>
      <c r="X1466" s="50"/>
      <c r="Y1466" s="50"/>
      <c r="Z1466" s="49"/>
      <c r="AA1466" s="69">
        <v>1466</v>
      </c>
      <c r="AB14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66" s="70"/>
      <c r="AD1466" s="86">
        <v>1834</v>
      </c>
      <c r="AE1466" s="86">
        <v>694</v>
      </c>
      <c r="AF1466" s="86">
        <v>33144</v>
      </c>
      <c r="AG1466" s="86">
        <v>69560</v>
      </c>
      <c r="AH1466" s="86"/>
      <c r="AI1466" s="86" t="s">
        <v>8005</v>
      </c>
      <c r="AJ1466" s="86" t="s">
        <v>8624</v>
      </c>
      <c r="AK1466" s="86"/>
      <c r="AL1466" s="86"/>
      <c r="AM1466" s="89">
        <v>41913.711388888885</v>
      </c>
      <c r="AN1466" s="86" t="s">
        <v>10559</v>
      </c>
      <c r="AO1466" s="93" t="s">
        <v>12023</v>
      </c>
      <c r="AP1466" s="86" t="s">
        <v>66</v>
      </c>
      <c r="AQ1466" s="48">
        <v>0</v>
      </c>
      <c r="AR1466" s="49">
        <v>0</v>
      </c>
      <c r="AS1466" s="48">
        <v>0</v>
      </c>
      <c r="AT1466" s="49">
        <v>0</v>
      </c>
      <c r="AU1466" s="48">
        <v>0</v>
      </c>
      <c r="AV1466" s="49">
        <v>0</v>
      </c>
      <c r="AW1466" s="48">
        <v>16</v>
      </c>
      <c r="AX1466" s="49">
        <v>100</v>
      </c>
      <c r="AY1466" s="48">
        <v>16</v>
      </c>
      <c r="AZ1466" s="2"/>
      <c r="BA1466" s="3"/>
      <c r="BB1466" s="3"/>
      <c r="BC1466" s="3"/>
      <c r="BD1466" s="3"/>
    </row>
    <row r="1467" spans="1:56" x14ac:dyDescent="0.25">
      <c r="A1467" s="62" t="s">
        <v>1141</v>
      </c>
      <c r="B1467" s="63"/>
      <c r="C1467" s="63"/>
      <c r="D1467" s="64"/>
      <c r="E1467" s="66"/>
      <c r="F1467" s="109" t="s">
        <v>10320</v>
      </c>
      <c r="G1467" s="63"/>
      <c r="H1467" s="67"/>
      <c r="I1467" s="68"/>
      <c r="J1467" s="68"/>
      <c r="K1467" s="67" t="s">
        <v>13744</v>
      </c>
      <c r="L1467" s="71"/>
      <c r="M1467" s="72">
        <v>4049.192138671875</v>
      </c>
      <c r="N1467" s="72">
        <v>3413.133544921875</v>
      </c>
      <c r="O1467" s="73"/>
      <c r="P1467" s="74"/>
      <c r="Q1467" s="74"/>
      <c r="R1467" s="98"/>
      <c r="S1467" s="48">
        <v>0</v>
      </c>
      <c r="T1467" s="48">
        <v>8</v>
      </c>
      <c r="U1467" s="98"/>
      <c r="V1467" s="50"/>
      <c r="W1467" s="50"/>
      <c r="X1467" s="50"/>
      <c r="Y1467" s="50"/>
      <c r="Z1467" s="49"/>
      <c r="AA1467" s="69">
        <v>1467</v>
      </c>
      <c r="AB14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67" s="70"/>
      <c r="AD1467" s="86">
        <v>7</v>
      </c>
      <c r="AE1467" s="86">
        <v>2</v>
      </c>
      <c r="AF1467" s="86">
        <v>91</v>
      </c>
      <c r="AG1467" s="86">
        <v>1</v>
      </c>
      <c r="AH1467" s="86"/>
      <c r="AI1467" s="86"/>
      <c r="AJ1467" s="86"/>
      <c r="AK1467" s="86"/>
      <c r="AL1467" s="86"/>
      <c r="AM1467" s="89">
        <v>44079.121145833335</v>
      </c>
      <c r="AN1467" s="86" t="s">
        <v>10559</v>
      </c>
      <c r="AO1467" s="93" t="s">
        <v>12024</v>
      </c>
      <c r="AP1467" s="86" t="s">
        <v>66</v>
      </c>
      <c r="AQ1467" s="48">
        <v>0</v>
      </c>
      <c r="AR1467" s="49">
        <v>0</v>
      </c>
      <c r="AS1467" s="48">
        <v>0</v>
      </c>
      <c r="AT1467" s="49">
        <v>0</v>
      </c>
      <c r="AU1467" s="48">
        <v>0</v>
      </c>
      <c r="AV1467" s="49">
        <v>0</v>
      </c>
      <c r="AW1467" s="48">
        <v>24</v>
      </c>
      <c r="AX1467" s="49">
        <v>100</v>
      </c>
      <c r="AY1467" s="48">
        <v>24</v>
      </c>
      <c r="AZ1467" s="2"/>
      <c r="BA1467" s="3"/>
      <c r="BB1467" s="3"/>
      <c r="BC1467" s="3"/>
      <c r="BD1467" s="3"/>
    </row>
    <row r="1468" spans="1:56" x14ac:dyDescent="0.25">
      <c r="A1468" s="62" t="s">
        <v>1142</v>
      </c>
      <c r="B1468" s="63"/>
      <c r="C1468" s="63"/>
      <c r="D1468" s="64"/>
      <c r="E1468" s="66"/>
      <c r="F1468" s="109" t="s">
        <v>10321</v>
      </c>
      <c r="G1468" s="63"/>
      <c r="H1468" s="67"/>
      <c r="I1468" s="68"/>
      <c r="J1468" s="68"/>
      <c r="K1468" s="67" t="s">
        <v>13745</v>
      </c>
      <c r="L1468" s="71"/>
      <c r="M1468" s="72">
        <v>5627.15966796875</v>
      </c>
      <c r="N1468" s="72">
        <v>5827.27099609375</v>
      </c>
      <c r="O1468" s="73"/>
      <c r="P1468" s="74"/>
      <c r="Q1468" s="74"/>
      <c r="R1468" s="98"/>
      <c r="S1468" s="48">
        <v>0</v>
      </c>
      <c r="T1468" s="48">
        <v>2</v>
      </c>
      <c r="U1468" s="98"/>
      <c r="V1468" s="50"/>
      <c r="W1468" s="50"/>
      <c r="X1468" s="50"/>
      <c r="Y1468" s="50"/>
      <c r="Z1468" s="49"/>
      <c r="AA1468" s="69">
        <v>1468</v>
      </c>
      <c r="AB14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68" s="70"/>
      <c r="AD1468" s="86">
        <v>390</v>
      </c>
      <c r="AE1468" s="86">
        <v>197</v>
      </c>
      <c r="AF1468" s="86">
        <v>5170</v>
      </c>
      <c r="AG1468" s="86">
        <v>7806</v>
      </c>
      <c r="AH1468" s="86"/>
      <c r="AI1468" s="86" t="s">
        <v>8006</v>
      </c>
      <c r="AJ1468" s="86" t="s">
        <v>8202</v>
      </c>
      <c r="AK1468" s="93" t="s">
        <v>8909</v>
      </c>
      <c r="AL1468" s="86"/>
      <c r="AM1468" s="89">
        <v>41704.471261574072</v>
      </c>
      <c r="AN1468" s="86" t="s">
        <v>10559</v>
      </c>
      <c r="AO1468" s="93" t="s">
        <v>12025</v>
      </c>
      <c r="AP1468" s="86" t="s">
        <v>66</v>
      </c>
      <c r="AQ1468" s="48">
        <v>0</v>
      </c>
      <c r="AR1468" s="49">
        <v>0</v>
      </c>
      <c r="AS1468" s="48">
        <v>0</v>
      </c>
      <c r="AT1468" s="49">
        <v>0</v>
      </c>
      <c r="AU1468" s="48">
        <v>0</v>
      </c>
      <c r="AV1468" s="49">
        <v>0</v>
      </c>
      <c r="AW1468" s="48">
        <v>73</v>
      </c>
      <c r="AX1468" s="49">
        <v>100</v>
      </c>
      <c r="AY1468" s="48">
        <v>73</v>
      </c>
      <c r="AZ1468" s="2"/>
      <c r="BA1468" s="3"/>
      <c r="BB1468" s="3"/>
      <c r="BC1468" s="3"/>
      <c r="BD1468" s="3"/>
    </row>
    <row r="1469" spans="1:56" x14ac:dyDescent="0.25">
      <c r="A1469" s="62" t="s">
        <v>1143</v>
      </c>
      <c r="B1469" s="63"/>
      <c r="C1469" s="63"/>
      <c r="D1469" s="64"/>
      <c r="E1469" s="66"/>
      <c r="F1469" s="109" t="s">
        <v>10322</v>
      </c>
      <c r="G1469" s="63"/>
      <c r="H1469" s="67"/>
      <c r="I1469" s="68"/>
      <c r="J1469" s="68"/>
      <c r="K1469" s="67" t="s">
        <v>13746</v>
      </c>
      <c r="L1469" s="71"/>
      <c r="M1469" s="72">
        <v>5358.47705078125</v>
      </c>
      <c r="N1469" s="72">
        <v>4237.17236328125</v>
      </c>
      <c r="O1469" s="73"/>
      <c r="P1469" s="74"/>
      <c r="Q1469" s="74"/>
      <c r="R1469" s="98"/>
      <c r="S1469" s="48">
        <v>0</v>
      </c>
      <c r="T1469" s="48">
        <v>1</v>
      </c>
      <c r="U1469" s="98"/>
      <c r="V1469" s="50"/>
      <c r="W1469" s="50"/>
      <c r="X1469" s="50"/>
      <c r="Y1469" s="50"/>
      <c r="Z1469" s="49"/>
      <c r="AA1469" s="69">
        <v>1469</v>
      </c>
      <c r="AB14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69" s="70"/>
      <c r="AD1469" s="86">
        <v>1044</v>
      </c>
      <c r="AE1469" s="86">
        <v>841</v>
      </c>
      <c r="AF1469" s="86">
        <v>38969</v>
      </c>
      <c r="AG1469" s="86">
        <v>57516</v>
      </c>
      <c r="AH1469" s="86"/>
      <c r="AI1469" s="86" t="s">
        <v>8007</v>
      </c>
      <c r="AJ1469" s="86" t="s">
        <v>8318</v>
      </c>
      <c r="AK1469" s="93" t="s">
        <v>8910</v>
      </c>
      <c r="AL1469" s="86"/>
      <c r="AM1469" s="89">
        <v>41784.648229166669</v>
      </c>
      <c r="AN1469" s="86" t="s">
        <v>10559</v>
      </c>
      <c r="AO1469" s="93" t="s">
        <v>12026</v>
      </c>
      <c r="AP1469" s="86" t="s">
        <v>66</v>
      </c>
      <c r="AQ1469" s="48">
        <v>0</v>
      </c>
      <c r="AR1469" s="49">
        <v>0</v>
      </c>
      <c r="AS1469" s="48">
        <v>0</v>
      </c>
      <c r="AT1469" s="49">
        <v>0</v>
      </c>
      <c r="AU1469" s="48">
        <v>0</v>
      </c>
      <c r="AV1469" s="49">
        <v>0</v>
      </c>
      <c r="AW1469" s="48">
        <v>37</v>
      </c>
      <c r="AX1469" s="49">
        <v>100</v>
      </c>
      <c r="AY1469" s="48">
        <v>37</v>
      </c>
      <c r="AZ1469" s="2"/>
      <c r="BA1469" s="3"/>
      <c r="BB1469" s="3"/>
      <c r="BC1469" s="3"/>
      <c r="BD1469" s="3"/>
    </row>
    <row r="1470" spans="1:56" x14ac:dyDescent="0.25">
      <c r="A1470" s="62" t="s">
        <v>1144</v>
      </c>
      <c r="B1470" s="63"/>
      <c r="C1470" s="63"/>
      <c r="D1470" s="64"/>
      <c r="E1470" s="66"/>
      <c r="F1470" s="109" t="s">
        <v>10323</v>
      </c>
      <c r="G1470" s="63"/>
      <c r="H1470" s="67"/>
      <c r="I1470" s="68"/>
      <c r="J1470" s="68"/>
      <c r="K1470" s="67" t="s">
        <v>13747</v>
      </c>
      <c r="L1470" s="71"/>
      <c r="M1470" s="72">
        <v>5994.00830078125</v>
      </c>
      <c r="N1470" s="72">
        <v>4807.44287109375</v>
      </c>
      <c r="O1470" s="73"/>
      <c r="P1470" s="74"/>
      <c r="Q1470" s="74"/>
      <c r="R1470" s="98"/>
      <c r="S1470" s="48">
        <v>0</v>
      </c>
      <c r="T1470" s="48">
        <v>2</v>
      </c>
      <c r="U1470" s="98"/>
      <c r="V1470" s="50"/>
      <c r="W1470" s="50"/>
      <c r="X1470" s="50"/>
      <c r="Y1470" s="50"/>
      <c r="Z1470" s="49"/>
      <c r="AA1470" s="69">
        <v>1470</v>
      </c>
      <c r="AB14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70" s="70"/>
      <c r="AD1470" s="86">
        <v>21</v>
      </c>
      <c r="AE1470" s="86">
        <v>10</v>
      </c>
      <c r="AF1470" s="86">
        <v>68</v>
      </c>
      <c r="AG1470" s="86">
        <v>615</v>
      </c>
      <c r="AH1470" s="86"/>
      <c r="AI1470" s="86" t="s">
        <v>8008</v>
      </c>
      <c r="AJ1470" s="86"/>
      <c r="AK1470" s="86"/>
      <c r="AL1470" s="86"/>
      <c r="AM1470" s="89">
        <v>44019.617708333331</v>
      </c>
      <c r="AN1470" s="86" t="s">
        <v>10559</v>
      </c>
      <c r="AO1470" s="93" t="s">
        <v>12027</v>
      </c>
      <c r="AP1470" s="86" t="s">
        <v>66</v>
      </c>
      <c r="AQ1470" s="48">
        <v>0</v>
      </c>
      <c r="AR1470" s="49">
        <v>0</v>
      </c>
      <c r="AS1470" s="48">
        <v>0</v>
      </c>
      <c r="AT1470" s="49">
        <v>0</v>
      </c>
      <c r="AU1470" s="48">
        <v>0</v>
      </c>
      <c r="AV1470" s="49">
        <v>0</v>
      </c>
      <c r="AW1470" s="48">
        <v>91</v>
      </c>
      <c r="AX1470" s="49">
        <v>100</v>
      </c>
      <c r="AY1470" s="48">
        <v>91</v>
      </c>
      <c r="AZ1470" s="2"/>
      <c r="BA1470" s="3"/>
      <c r="BB1470" s="3"/>
      <c r="BC1470" s="3"/>
      <c r="BD1470" s="3"/>
    </row>
    <row r="1471" spans="1:56" x14ac:dyDescent="0.25">
      <c r="A1471" s="62" t="s">
        <v>1145</v>
      </c>
      <c r="B1471" s="63"/>
      <c r="C1471" s="63"/>
      <c r="D1471" s="64"/>
      <c r="E1471" s="66"/>
      <c r="F1471" s="109" t="s">
        <v>10324</v>
      </c>
      <c r="G1471" s="63"/>
      <c r="H1471" s="67"/>
      <c r="I1471" s="68"/>
      <c r="J1471" s="68"/>
      <c r="K1471" s="67" t="s">
        <v>13748</v>
      </c>
      <c r="L1471" s="71"/>
      <c r="M1471" s="72">
        <v>5196.12158203125</v>
      </c>
      <c r="N1471" s="72">
        <v>4384.96435546875</v>
      </c>
      <c r="O1471" s="73"/>
      <c r="P1471" s="74"/>
      <c r="Q1471" s="74"/>
      <c r="R1471" s="98"/>
      <c r="S1471" s="48">
        <v>0</v>
      </c>
      <c r="T1471" s="48">
        <v>1</v>
      </c>
      <c r="U1471" s="98"/>
      <c r="V1471" s="50"/>
      <c r="W1471" s="50"/>
      <c r="X1471" s="50"/>
      <c r="Y1471" s="50"/>
      <c r="Z1471" s="49"/>
      <c r="AA1471" s="69">
        <v>1471</v>
      </c>
      <c r="AB14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71" s="70"/>
      <c r="AD1471" s="86">
        <v>17</v>
      </c>
      <c r="AE1471" s="86">
        <v>1</v>
      </c>
      <c r="AF1471" s="86">
        <v>480</v>
      </c>
      <c r="AG1471" s="86">
        <v>46</v>
      </c>
      <c r="AH1471" s="86"/>
      <c r="AI1471" s="86" t="s">
        <v>8009</v>
      </c>
      <c r="AJ1471" s="86"/>
      <c r="AK1471" s="86"/>
      <c r="AL1471" s="86"/>
      <c r="AM1471" s="89">
        <v>44078.395219907405</v>
      </c>
      <c r="AN1471" s="86" t="s">
        <v>10559</v>
      </c>
      <c r="AO1471" s="93" t="s">
        <v>12028</v>
      </c>
      <c r="AP1471" s="86" t="s">
        <v>66</v>
      </c>
      <c r="AQ1471" s="48">
        <v>0</v>
      </c>
      <c r="AR1471" s="49">
        <v>0</v>
      </c>
      <c r="AS1471" s="48">
        <v>0</v>
      </c>
      <c r="AT1471" s="49">
        <v>0</v>
      </c>
      <c r="AU1471" s="48">
        <v>0</v>
      </c>
      <c r="AV1471" s="49">
        <v>0</v>
      </c>
      <c r="AW1471" s="48">
        <v>26</v>
      </c>
      <c r="AX1471" s="49">
        <v>100</v>
      </c>
      <c r="AY1471" s="48">
        <v>26</v>
      </c>
      <c r="AZ1471" s="2"/>
      <c r="BA1471" s="3"/>
      <c r="BB1471" s="3"/>
      <c r="BC1471" s="3"/>
      <c r="BD1471" s="3"/>
    </row>
    <row r="1472" spans="1:56" x14ac:dyDescent="0.25">
      <c r="A1472" s="62" t="s">
        <v>1146</v>
      </c>
      <c r="B1472" s="63"/>
      <c r="C1472" s="63"/>
      <c r="D1472" s="64"/>
      <c r="E1472" s="66"/>
      <c r="F1472" s="109" t="s">
        <v>10325</v>
      </c>
      <c r="G1472" s="63"/>
      <c r="H1472" s="67"/>
      <c r="I1472" s="68"/>
      <c r="J1472" s="68"/>
      <c r="K1472" s="67" t="s">
        <v>13749</v>
      </c>
      <c r="L1472" s="71"/>
      <c r="M1472" s="72">
        <v>5626.55224609375</v>
      </c>
      <c r="N1472" s="72">
        <v>4955.29296875</v>
      </c>
      <c r="O1472" s="73"/>
      <c r="P1472" s="74"/>
      <c r="Q1472" s="74"/>
      <c r="R1472" s="98"/>
      <c r="S1472" s="48">
        <v>0</v>
      </c>
      <c r="T1472" s="48">
        <v>1</v>
      </c>
      <c r="U1472" s="98"/>
      <c r="V1472" s="50"/>
      <c r="W1472" s="50"/>
      <c r="X1472" s="50"/>
      <c r="Y1472" s="50"/>
      <c r="Z1472" s="49"/>
      <c r="AA1472" s="69">
        <v>1472</v>
      </c>
      <c r="AB14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72" s="70"/>
      <c r="AD1472" s="86">
        <v>1152</v>
      </c>
      <c r="AE1472" s="86">
        <v>974</v>
      </c>
      <c r="AF1472" s="86">
        <v>6974</v>
      </c>
      <c r="AG1472" s="86">
        <v>5056</v>
      </c>
      <c r="AH1472" s="86"/>
      <c r="AI1472" s="86" t="s">
        <v>8010</v>
      </c>
      <c r="AJ1472" s="86" t="s">
        <v>8625</v>
      </c>
      <c r="AK1472" s="86"/>
      <c r="AL1472" s="86"/>
      <c r="AM1472" s="89">
        <v>43260.55940972222</v>
      </c>
      <c r="AN1472" s="86" t="s">
        <v>10559</v>
      </c>
      <c r="AO1472" s="93" t="s">
        <v>12029</v>
      </c>
      <c r="AP1472" s="86" t="s">
        <v>66</v>
      </c>
      <c r="AQ1472" s="48">
        <v>0</v>
      </c>
      <c r="AR1472" s="49">
        <v>0</v>
      </c>
      <c r="AS1472" s="48">
        <v>0</v>
      </c>
      <c r="AT1472" s="49">
        <v>0</v>
      </c>
      <c r="AU1472" s="48">
        <v>0</v>
      </c>
      <c r="AV1472" s="49">
        <v>0</v>
      </c>
      <c r="AW1472" s="48">
        <v>45</v>
      </c>
      <c r="AX1472" s="49">
        <v>100</v>
      </c>
      <c r="AY1472" s="48">
        <v>45</v>
      </c>
      <c r="AZ1472" s="2"/>
      <c r="BA1472" s="3"/>
      <c r="BB1472" s="3"/>
      <c r="BC1472" s="3"/>
      <c r="BD1472" s="3"/>
    </row>
    <row r="1473" spans="1:56" x14ac:dyDescent="0.25">
      <c r="A1473" s="62" t="s">
        <v>1844</v>
      </c>
      <c r="B1473" s="63"/>
      <c r="C1473" s="63"/>
      <c r="D1473" s="64"/>
      <c r="E1473" s="66"/>
      <c r="F1473" s="109" t="s">
        <v>10326</v>
      </c>
      <c r="G1473" s="63"/>
      <c r="H1473" s="67"/>
      <c r="I1473" s="68"/>
      <c r="J1473" s="68"/>
      <c r="K1473" s="67" t="s">
        <v>13750</v>
      </c>
      <c r="L1473" s="71"/>
      <c r="M1473" s="72">
        <v>5603.33642578125</v>
      </c>
      <c r="N1473" s="72">
        <v>4903.10595703125</v>
      </c>
      <c r="O1473" s="73"/>
      <c r="P1473" s="74"/>
      <c r="Q1473" s="74"/>
      <c r="R1473" s="98"/>
      <c r="S1473" s="48">
        <v>1</v>
      </c>
      <c r="T1473" s="48">
        <v>0</v>
      </c>
      <c r="U1473" s="98"/>
      <c r="V1473" s="50"/>
      <c r="W1473" s="50"/>
      <c r="X1473" s="50"/>
      <c r="Y1473" s="50"/>
      <c r="Z1473" s="49"/>
      <c r="AA1473" s="69">
        <v>1473</v>
      </c>
      <c r="AB14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73" s="70"/>
      <c r="AD1473" s="86">
        <v>1420</v>
      </c>
      <c r="AE1473" s="86">
        <v>95205</v>
      </c>
      <c r="AF1473" s="86">
        <v>84145</v>
      </c>
      <c r="AG1473" s="86">
        <v>32776</v>
      </c>
      <c r="AH1473" s="86"/>
      <c r="AI1473" s="86" t="s">
        <v>8011</v>
      </c>
      <c r="AJ1473" s="86" t="s">
        <v>8304</v>
      </c>
      <c r="AK1473" s="93" t="s">
        <v>8911</v>
      </c>
      <c r="AL1473" s="86"/>
      <c r="AM1473" s="89">
        <v>41817.627812500003</v>
      </c>
      <c r="AN1473" s="86" t="s">
        <v>10559</v>
      </c>
      <c r="AO1473" s="93" t="s">
        <v>12030</v>
      </c>
      <c r="AP1473" s="86" t="s">
        <v>65</v>
      </c>
      <c r="AQ1473" s="48"/>
      <c r="AR1473" s="49"/>
      <c r="AS1473" s="48"/>
      <c r="AT1473" s="49"/>
      <c r="AU1473" s="48"/>
      <c r="AV1473" s="49"/>
      <c r="AW1473" s="48"/>
      <c r="AX1473" s="49"/>
      <c r="AY1473" s="48"/>
      <c r="AZ1473" s="2"/>
      <c r="BA1473" s="3"/>
      <c r="BB1473" s="3"/>
      <c r="BC1473" s="3"/>
      <c r="BD1473" s="3"/>
    </row>
    <row r="1474" spans="1:56" x14ac:dyDescent="0.25">
      <c r="A1474" s="62" t="s">
        <v>1147</v>
      </c>
      <c r="B1474" s="63"/>
      <c r="C1474" s="63"/>
      <c r="D1474" s="64"/>
      <c r="E1474" s="66"/>
      <c r="F1474" s="109" t="s">
        <v>10327</v>
      </c>
      <c r="G1474" s="63"/>
      <c r="H1474" s="67"/>
      <c r="I1474" s="68"/>
      <c r="J1474" s="68"/>
      <c r="K1474" s="67" t="s">
        <v>13751</v>
      </c>
      <c r="L1474" s="71"/>
      <c r="M1474" s="72">
        <v>5455.591796875</v>
      </c>
      <c r="N1474" s="72">
        <v>4577.98193359375</v>
      </c>
      <c r="O1474" s="73"/>
      <c r="P1474" s="74"/>
      <c r="Q1474" s="74"/>
      <c r="R1474" s="98"/>
      <c r="S1474" s="48">
        <v>0</v>
      </c>
      <c r="T1474" s="48">
        <v>4</v>
      </c>
      <c r="U1474" s="98"/>
      <c r="V1474" s="50"/>
      <c r="W1474" s="50"/>
      <c r="X1474" s="50"/>
      <c r="Y1474" s="50"/>
      <c r="Z1474" s="49"/>
      <c r="AA1474" s="69">
        <v>1474</v>
      </c>
      <c r="AB14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74" s="70"/>
      <c r="AD1474" s="86">
        <v>72</v>
      </c>
      <c r="AE1474" s="86">
        <v>22</v>
      </c>
      <c r="AF1474" s="86">
        <v>411</v>
      </c>
      <c r="AG1474" s="86">
        <v>860</v>
      </c>
      <c r="AH1474" s="86"/>
      <c r="AI1474" s="86" t="s">
        <v>8012</v>
      </c>
      <c r="AJ1474" s="86" t="s">
        <v>8626</v>
      </c>
      <c r="AK1474" s="86"/>
      <c r="AL1474" s="86"/>
      <c r="AM1474" s="89">
        <v>42457.688587962963</v>
      </c>
      <c r="AN1474" s="86" t="s">
        <v>10559</v>
      </c>
      <c r="AO1474" s="93" t="s">
        <v>12031</v>
      </c>
      <c r="AP1474" s="86" t="s">
        <v>66</v>
      </c>
      <c r="AQ1474" s="48">
        <v>0</v>
      </c>
      <c r="AR1474" s="49">
        <v>0</v>
      </c>
      <c r="AS1474" s="48">
        <v>0</v>
      </c>
      <c r="AT1474" s="49">
        <v>0</v>
      </c>
      <c r="AU1474" s="48">
        <v>0</v>
      </c>
      <c r="AV1474" s="49">
        <v>0</v>
      </c>
      <c r="AW1474" s="48">
        <v>137</v>
      </c>
      <c r="AX1474" s="49">
        <v>100</v>
      </c>
      <c r="AY1474" s="48">
        <v>137</v>
      </c>
      <c r="AZ1474" s="2"/>
      <c r="BA1474" s="3"/>
      <c r="BB1474" s="3"/>
      <c r="BC1474" s="3"/>
      <c r="BD1474" s="3"/>
    </row>
    <row r="1475" spans="1:56" x14ac:dyDescent="0.25">
      <c r="A1475" s="62" t="s">
        <v>1148</v>
      </c>
      <c r="B1475" s="63"/>
      <c r="C1475" s="63"/>
      <c r="D1475" s="64"/>
      <c r="E1475" s="66"/>
      <c r="F1475" s="109" t="s">
        <v>10328</v>
      </c>
      <c r="G1475" s="63"/>
      <c r="H1475" s="67"/>
      <c r="I1475" s="68"/>
      <c r="J1475" s="68"/>
      <c r="K1475" s="67" t="s">
        <v>13752</v>
      </c>
      <c r="L1475" s="71"/>
      <c r="M1475" s="72">
        <v>5855.70361328125</v>
      </c>
      <c r="N1475" s="72">
        <v>5337.04296875</v>
      </c>
      <c r="O1475" s="73"/>
      <c r="P1475" s="74"/>
      <c r="Q1475" s="74"/>
      <c r="R1475" s="98"/>
      <c r="S1475" s="48">
        <v>0</v>
      </c>
      <c r="T1475" s="48">
        <v>8</v>
      </c>
      <c r="U1475" s="98"/>
      <c r="V1475" s="50"/>
      <c r="W1475" s="50"/>
      <c r="X1475" s="50"/>
      <c r="Y1475" s="50"/>
      <c r="Z1475" s="49"/>
      <c r="AA1475" s="69">
        <v>1475</v>
      </c>
      <c r="AB14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75" s="70"/>
      <c r="AD1475" s="86">
        <v>100</v>
      </c>
      <c r="AE1475" s="86">
        <v>73</v>
      </c>
      <c r="AF1475" s="86">
        <v>2161</v>
      </c>
      <c r="AG1475" s="86">
        <v>11305</v>
      </c>
      <c r="AH1475" s="86"/>
      <c r="AI1475" s="86" t="s">
        <v>8013</v>
      </c>
      <c r="AJ1475" s="86"/>
      <c r="AK1475" s="86"/>
      <c r="AL1475" s="86"/>
      <c r="AM1475" s="89">
        <v>43970.247187499997</v>
      </c>
      <c r="AN1475" s="86" t="s">
        <v>10559</v>
      </c>
      <c r="AO1475" s="93" t="s">
        <v>12032</v>
      </c>
      <c r="AP1475" s="86" t="s">
        <v>66</v>
      </c>
      <c r="AQ1475" s="48">
        <v>0</v>
      </c>
      <c r="AR1475" s="49">
        <v>0</v>
      </c>
      <c r="AS1475" s="48">
        <v>0</v>
      </c>
      <c r="AT1475" s="49">
        <v>0</v>
      </c>
      <c r="AU1475" s="48">
        <v>0</v>
      </c>
      <c r="AV1475" s="49">
        <v>0</v>
      </c>
      <c r="AW1475" s="48">
        <v>223</v>
      </c>
      <c r="AX1475" s="49">
        <v>100</v>
      </c>
      <c r="AY1475" s="48">
        <v>223</v>
      </c>
      <c r="AZ1475" s="2"/>
      <c r="BA1475" s="3"/>
      <c r="BB1475" s="3"/>
      <c r="BC1475" s="3"/>
      <c r="BD1475" s="3"/>
    </row>
    <row r="1476" spans="1:56" x14ac:dyDescent="0.25">
      <c r="A1476" s="62" t="s">
        <v>1150</v>
      </c>
      <c r="B1476" s="63"/>
      <c r="C1476" s="63"/>
      <c r="D1476" s="64"/>
      <c r="E1476" s="66"/>
      <c r="F1476" s="109" t="s">
        <v>8949</v>
      </c>
      <c r="G1476" s="63"/>
      <c r="H1476" s="67"/>
      <c r="I1476" s="68"/>
      <c r="J1476" s="68"/>
      <c r="K1476" s="67" t="s">
        <v>13753</v>
      </c>
      <c r="L1476" s="71"/>
      <c r="M1476" s="72">
        <v>5744.2490234375</v>
      </c>
      <c r="N1476" s="72">
        <v>2617.150634765625</v>
      </c>
      <c r="O1476" s="73"/>
      <c r="P1476" s="74"/>
      <c r="Q1476" s="74"/>
      <c r="R1476" s="98"/>
      <c r="S1476" s="48">
        <v>0</v>
      </c>
      <c r="T1476" s="48">
        <v>1</v>
      </c>
      <c r="U1476" s="98"/>
      <c r="V1476" s="50"/>
      <c r="W1476" s="50"/>
      <c r="X1476" s="50"/>
      <c r="Y1476" s="50"/>
      <c r="Z1476" s="49"/>
      <c r="AA1476" s="69">
        <v>1476</v>
      </c>
      <c r="AB14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76" s="70"/>
      <c r="AD1476" s="86">
        <v>54</v>
      </c>
      <c r="AE1476" s="86">
        <v>11</v>
      </c>
      <c r="AF1476" s="86">
        <v>3476</v>
      </c>
      <c r="AG1476" s="86">
        <v>5475</v>
      </c>
      <c r="AH1476" s="86"/>
      <c r="AI1476" s="86"/>
      <c r="AJ1476" s="86"/>
      <c r="AK1476" s="86"/>
      <c r="AL1476" s="86"/>
      <c r="AM1476" s="89">
        <v>42776.432268518518</v>
      </c>
      <c r="AN1476" s="86" t="s">
        <v>10559</v>
      </c>
      <c r="AO1476" s="93" t="s">
        <v>12033</v>
      </c>
      <c r="AP1476" s="86" t="s">
        <v>66</v>
      </c>
      <c r="AQ1476" s="48">
        <v>0</v>
      </c>
      <c r="AR1476" s="49">
        <v>0</v>
      </c>
      <c r="AS1476" s="48">
        <v>0</v>
      </c>
      <c r="AT1476" s="49">
        <v>0</v>
      </c>
      <c r="AU1476" s="48">
        <v>0</v>
      </c>
      <c r="AV1476" s="49">
        <v>0</v>
      </c>
      <c r="AW1476" s="48">
        <v>14</v>
      </c>
      <c r="AX1476" s="49">
        <v>100</v>
      </c>
      <c r="AY1476" s="48">
        <v>14</v>
      </c>
      <c r="AZ1476" s="2"/>
      <c r="BA1476" s="3"/>
      <c r="BB1476" s="3"/>
      <c r="BC1476" s="3"/>
      <c r="BD1476" s="3"/>
    </row>
    <row r="1477" spans="1:56" x14ac:dyDescent="0.25">
      <c r="A1477" s="62" t="s">
        <v>1151</v>
      </c>
      <c r="B1477" s="63"/>
      <c r="C1477" s="63"/>
      <c r="D1477" s="64"/>
      <c r="E1477" s="66"/>
      <c r="F1477" s="109" t="s">
        <v>10329</v>
      </c>
      <c r="G1477" s="63"/>
      <c r="H1477" s="67"/>
      <c r="I1477" s="68"/>
      <c r="J1477" s="68"/>
      <c r="K1477" s="67" t="s">
        <v>13754</v>
      </c>
      <c r="L1477" s="71"/>
      <c r="M1477" s="72">
        <v>5494.4833984375</v>
      </c>
      <c r="N1477" s="72">
        <v>4922.576171875</v>
      </c>
      <c r="O1477" s="73"/>
      <c r="P1477" s="74"/>
      <c r="Q1477" s="74"/>
      <c r="R1477" s="98"/>
      <c r="S1477" s="48">
        <v>1</v>
      </c>
      <c r="T1477" s="48">
        <v>1</v>
      </c>
      <c r="U1477" s="98"/>
      <c r="V1477" s="50"/>
      <c r="W1477" s="50"/>
      <c r="X1477" s="50"/>
      <c r="Y1477" s="50"/>
      <c r="Z1477" s="49"/>
      <c r="AA1477" s="69">
        <v>1477</v>
      </c>
      <c r="AB14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77" s="70"/>
      <c r="AD1477" s="86">
        <v>113</v>
      </c>
      <c r="AE1477" s="86">
        <v>3</v>
      </c>
      <c r="AF1477" s="86">
        <v>33</v>
      </c>
      <c r="AG1477" s="86">
        <v>61</v>
      </c>
      <c r="AH1477" s="86"/>
      <c r="AI1477" s="86"/>
      <c r="AJ1477" s="86"/>
      <c r="AK1477" s="86"/>
      <c r="AL1477" s="86"/>
      <c r="AM1477" s="89">
        <v>44067.620636574073</v>
      </c>
      <c r="AN1477" s="86" t="s">
        <v>10559</v>
      </c>
      <c r="AO1477" s="93" t="s">
        <v>12034</v>
      </c>
      <c r="AP1477" s="86" t="s">
        <v>66</v>
      </c>
      <c r="AQ1477" s="48">
        <v>1</v>
      </c>
      <c r="AR1477" s="49">
        <v>5</v>
      </c>
      <c r="AS1477" s="48">
        <v>1</v>
      </c>
      <c r="AT1477" s="49">
        <v>5</v>
      </c>
      <c r="AU1477" s="48">
        <v>0</v>
      </c>
      <c r="AV1477" s="49">
        <v>0</v>
      </c>
      <c r="AW1477" s="48">
        <v>18</v>
      </c>
      <c r="AX1477" s="49">
        <v>90</v>
      </c>
      <c r="AY1477" s="48">
        <v>20</v>
      </c>
      <c r="AZ1477" s="2"/>
      <c r="BA1477" s="3"/>
      <c r="BB1477" s="3"/>
      <c r="BC1477" s="3"/>
      <c r="BD1477" s="3"/>
    </row>
    <row r="1478" spans="1:56" x14ac:dyDescent="0.25">
      <c r="A1478" s="62" t="s">
        <v>1152</v>
      </c>
      <c r="B1478" s="63"/>
      <c r="C1478" s="63"/>
      <c r="D1478" s="64"/>
      <c r="E1478" s="66"/>
      <c r="F1478" s="109" t="s">
        <v>10330</v>
      </c>
      <c r="G1478" s="63"/>
      <c r="H1478" s="67"/>
      <c r="I1478" s="68"/>
      <c r="J1478" s="68"/>
      <c r="K1478" s="67" t="s">
        <v>13755</v>
      </c>
      <c r="L1478" s="71"/>
      <c r="M1478" s="72">
        <v>5501.85205078125</v>
      </c>
      <c r="N1478" s="72">
        <v>4933.5673828125</v>
      </c>
      <c r="O1478" s="73"/>
      <c r="P1478" s="74"/>
      <c r="Q1478" s="74"/>
      <c r="R1478" s="98"/>
      <c r="S1478" s="48">
        <v>1</v>
      </c>
      <c r="T1478" s="48">
        <v>1</v>
      </c>
      <c r="U1478" s="98"/>
      <c r="V1478" s="50"/>
      <c r="W1478" s="50"/>
      <c r="X1478" s="50"/>
      <c r="Y1478" s="50"/>
      <c r="Z1478" s="49"/>
      <c r="AA1478" s="69">
        <v>1478</v>
      </c>
      <c r="AB14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78" s="70"/>
      <c r="AD1478" s="86">
        <v>78</v>
      </c>
      <c r="AE1478" s="86">
        <v>20</v>
      </c>
      <c r="AF1478" s="86">
        <v>87</v>
      </c>
      <c r="AG1478" s="86">
        <v>663</v>
      </c>
      <c r="AH1478" s="86"/>
      <c r="AI1478" s="86" t="s">
        <v>8014</v>
      </c>
      <c r="AJ1478" s="86"/>
      <c r="AK1478" s="86"/>
      <c r="AL1478" s="86"/>
      <c r="AM1478" s="89">
        <v>42004.940034722225</v>
      </c>
      <c r="AN1478" s="86" t="s">
        <v>10559</v>
      </c>
      <c r="AO1478" s="93" t="s">
        <v>12035</v>
      </c>
      <c r="AP1478" s="86" t="s">
        <v>66</v>
      </c>
      <c r="AQ1478" s="48">
        <v>0</v>
      </c>
      <c r="AR1478" s="49">
        <v>0</v>
      </c>
      <c r="AS1478" s="48">
        <v>0</v>
      </c>
      <c r="AT1478" s="49">
        <v>0</v>
      </c>
      <c r="AU1478" s="48">
        <v>0</v>
      </c>
      <c r="AV1478" s="49">
        <v>0</v>
      </c>
      <c r="AW1478" s="48">
        <v>1</v>
      </c>
      <c r="AX1478" s="49">
        <v>100</v>
      </c>
      <c r="AY1478" s="48">
        <v>1</v>
      </c>
      <c r="AZ1478" s="2"/>
      <c r="BA1478" s="3"/>
      <c r="BB1478" s="3"/>
      <c r="BC1478" s="3"/>
      <c r="BD1478" s="3"/>
    </row>
    <row r="1479" spans="1:56" x14ac:dyDescent="0.25">
      <c r="A1479" s="62" t="s">
        <v>1153</v>
      </c>
      <c r="B1479" s="63"/>
      <c r="C1479" s="63"/>
      <c r="D1479" s="64"/>
      <c r="E1479" s="66"/>
      <c r="F1479" s="109" t="s">
        <v>10331</v>
      </c>
      <c r="G1479" s="63"/>
      <c r="H1479" s="67"/>
      <c r="I1479" s="68"/>
      <c r="J1479" s="68"/>
      <c r="K1479" s="67" t="s">
        <v>13756</v>
      </c>
      <c r="L1479" s="71"/>
      <c r="M1479" s="72">
        <v>4831.8720703125</v>
      </c>
      <c r="N1479" s="72">
        <v>4974.95703125</v>
      </c>
      <c r="O1479" s="73"/>
      <c r="P1479" s="74"/>
      <c r="Q1479" s="74"/>
      <c r="R1479" s="98"/>
      <c r="S1479" s="48">
        <v>0</v>
      </c>
      <c r="T1479" s="48">
        <v>1</v>
      </c>
      <c r="U1479" s="98"/>
      <c r="V1479" s="50"/>
      <c r="W1479" s="50"/>
      <c r="X1479" s="50"/>
      <c r="Y1479" s="50"/>
      <c r="Z1479" s="49"/>
      <c r="AA1479" s="69">
        <v>1479</v>
      </c>
      <c r="AB14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79" s="70"/>
      <c r="AD1479" s="86">
        <v>251</v>
      </c>
      <c r="AE1479" s="86">
        <v>60</v>
      </c>
      <c r="AF1479" s="86">
        <v>24239</v>
      </c>
      <c r="AG1479" s="86">
        <v>49844</v>
      </c>
      <c r="AH1479" s="86"/>
      <c r="AI1479" s="86"/>
      <c r="AJ1479" s="86"/>
      <c r="AK1479" s="86"/>
      <c r="AL1479" s="86"/>
      <c r="AM1479" s="89">
        <v>43732.379629629628</v>
      </c>
      <c r="AN1479" s="86" t="s">
        <v>10559</v>
      </c>
      <c r="AO1479" s="93" t="s">
        <v>12036</v>
      </c>
      <c r="AP1479" s="86" t="s">
        <v>66</v>
      </c>
      <c r="AQ1479" s="48">
        <v>0</v>
      </c>
      <c r="AR1479" s="49">
        <v>0</v>
      </c>
      <c r="AS1479" s="48">
        <v>0</v>
      </c>
      <c r="AT1479" s="49">
        <v>0</v>
      </c>
      <c r="AU1479" s="48">
        <v>0</v>
      </c>
      <c r="AV1479" s="49">
        <v>0</v>
      </c>
      <c r="AW1479" s="48">
        <v>44</v>
      </c>
      <c r="AX1479" s="49">
        <v>100</v>
      </c>
      <c r="AY1479" s="48">
        <v>44</v>
      </c>
      <c r="AZ1479" s="2"/>
      <c r="BA1479" s="3"/>
      <c r="BB1479" s="3"/>
      <c r="BC1479" s="3"/>
      <c r="BD1479" s="3"/>
    </row>
    <row r="1480" spans="1:56" x14ac:dyDescent="0.25">
      <c r="A1480" s="62" t="s">
        <v>1154</v>
      </c>
      <c r="B1480" s="63"/>
      <c r="C1480" s="63"/>
      <c r="D1480" s="64"/>
      <c r="E1480" s="66"/>
      <c r="F1480" s="109" t="s">
        <v>10332</v>
      </c>
      <c r="G1480" s="63"/>
      <c r="H1480" s="67"/>
      <c r="I1480" s="68"/>
      <c r="J1480" s="68"/>
      <c r="K1480" s="67" t="s">
        <v>13757</v>
      </c>
      <c r="L1480" s="71"/>
      <c r="M1480" s="72">
        <v>5524.66015625</v>
      </c>
      <c r="N1480" s="72">
        <v>5035.216796875</v>
      </c>
      <c r="O1480" s="73"/>
      <c r="P1480" s="74"/>
      <c r="Q1480" s="74"/>
      <c r="R1480" s="98"/>
      <c r="S1480" s="48">
        <v>0</v>
      </c>
      <c r="T1480" s="48">
        <v>1</v>
      </c>
      <c r="U1480" s="98"/>
      <c r="V1480" s="50"/>
      <c r="W1480" s="50"/>
      <c r="X1480" s="50"/>
      <c r="Y1480" s="50"/>
      <c r="Z1480" s="49"/>
      <c r="AA1480" s="69">
        <v>1480</v>
      </c>
      <c r="AB14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80" s="70"/>
      <c r="AD1480" s="86">
        <v>6</v>
      </c>
      <c r="AE1480" s="86">
        <v>18</v>
      </c>
      <c r="AF1480" s="86">
        <v>769</v>
      </c>
      <c r="AG1480" s="86">
        <v>5</v>
      </c>
      <c r="AH1480" s="86"/>
      <c r="AI1480" s="86"/>
      <c r="AJ1480" s="86"/>
      <c r="AK1480" s="86"/>
      <c r="AL1480" s="86"/>
      <c r="AM1480" s="89">
        <v>43955.101585648146</v>
      </c>
      <c r="AN1480" s="86" t="s">
        <v>10559</v>
      </c>
      <c r="AO1480" s="93" t="s">
        <v>12037</v>
      </c>
      <c r="AP1480" s="86" t="s">
        <v>66</v>
      </c>
      <c r="AQ1480" s="48">
        <v>0</v>
      </c>
      <c r="AR1480" s="49">
        <v>0</v>
      </c>
      <c r="AS1480" s="48">
        <v>0</v>
      </c>
      <c r="AT1480" s="49">
        <v>0</v>
      </c>
      <c r="AU1480" s="48">
        <v>0</v>
      </c>
      <c r="AV1480" s="49">
        <v>0</v>
      </c>
      <c r="AW1480" s="48">
        <v>47</v>
      </c>
      <c r="AX1480" s="49">
        <v>100</v>
      </c>
      <c r="AY1480" s="48">
        <v>47</v>
      </c>
      <c r="AZ1480" s="2"/>
      <c r="BA1480" s="3"/>
      <c r="BB1480" s="3"/>
      <c r="BC1480" s="3"/>
      <c r="BD1480" s="3"/>
    </row>
    <row r="1481" spans="1:56" x14ac:dyDescent="0.25">
      <c r="A1481" s="62" t="s">
        <v>1845</v>
      </c>
      <c r="B1481" s="63"/>
      <c r="C1481" s="63"/>
      <c r="D1481" s="64"/>
      <c r="E1481" s="66"/>
      <c r="F1481" s="109" t="s">
        <v>10333</v>
      </c>
      <c r="G1481" s="63"/>
      <c r="H1481" s="67"/>
      <c r="I1481" s="68"/>
      <c r="J1481" s="68"/>
      <c r="K1481" s="67" t="s">
        <v>13758</v>
      </c>
      <c r="L1481" s="71"/>
      <c r="M1481" s="72">
        <v>5523.42529296875</v>
      </c>
      <c r="N1481" s="72">
        <v>4931.5625</v>
      </c>
      <c r="O1481" s="73"/>
      <c r="P1481" s="74"/>
      <c r="Q1481" s="74"/>
      <c r="R1481" s="98"/>
      <c r="S1481" s="48">
        <v>2</v>
      </c>
      <c r="T1481" s="48">
        <v>0</v>
      </c>
      <c r="U1481" s="98"/>
      <c r="V1481" s="50"/>
      <c r="W1481" s="50"/>
      <c r="X1481" s="50"/>
      <c r="Y1481" s="50"/>
      <c r="Z1481" s="49"/>
      <c r="AA1481" s="69">
        <v>1481</v>
      </c>
      <c r="AB14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81" s="70"/>
      <c r="AD1481" s="86">
        <v>165</v>
      </c>
      <c r="AE1481" s="86">
        <v>7111</v>
      </c>
      <c r="AF1481" s="86">
        <v>2315</v>
      </c>
      <c r="AG1481" s="86">
        <v>3538</v>
      </c>
      <c r="AH1481" s="86"/>
      <c r="AI1481" s="86" t="s">
        <v>8015</v>
      </c>
      <c r="AJ1481" s="86" t="s">
        <v>8205</v>
      </c>
      <c r="AK1481" s="86"/>
      <c r="AL1481" s="86"/>
      <c r="AM1481" s="89">
        <v>42442.437280092592</v>
      </c>
      <c r="AN1481" s="86" t="s">
        <v>10559</v>
      </c>
      <c r="AO1481" s="93" t="s">
        <v>12038</v>
      </c>
      <c r="AP1481" s="86" t="s">
        <v>65</v>
      </c>
      <c r="AQ1481" s="48"/>
      <c r="AR1481" s="49"/>
      <c r="AS1481" s="48"/>
      <c r="AT1481" s="49"/>
      <c r="AU1481" s="48"/>
      <c r="AV1481" s="49"/>
      <c r="AW1481" s="48"/>
      <c r="AX1481" s="49"/>
      <c r="AY1481" s="48"/>
      <c r="AZ1481" s="2"/>
      <c r="BA1481" s="3"/>
      <c r="BB1481" s="3"/>
      <c r="BC1481" s="3"/>
      <c r="BD1481" s="3"/>
    </row>
    <row r="1482" spans="1:56" x14ac:dyDescent="0.25">
      <c r="A1482" s="62" t="s">
        <v>1155</v>
      </c>
      <c r="B1482" s="63"/>
      <c r="C1482" s="63"/>
      <c r="D1482" s="64"/>
      <c r="E1482" s="66"/>
      <c r="F1482" s="109" t="s">
        <v>10334</v>
      </c>
      <c r="G1482" s="63"/>
      <c r="H1482" s="67"/>
      <c r="I1482" s="68"/>
      <c r="J1482" s="68"/>
      <c r="K1482" s="67" t="s">
        <v>13759</v>
      </c>
      <c r="L1482" s="71"/>
      <c r="M1482" s="72">
        <v>5167.93994140625</v>
      </c>
      <c r="N1482" s="72">
        <v>4463.4169921875</v>
      </c>
      <c r="O1482" s="73"/>
      <c r="P1482" s="74"/>
      <c r="Q1482" s="74"/>
      <c r="R1482" s="98"/>
      <c r="S1482" s="48">
        <v>0</v>
      </c>
      <c r="T1482" s="48">
        <v>1</v>
      </c>
      <c r="U1482" s="98"/>
      <c r="V1482" s="50"/>
      <c r="W1482" s="50"/>
      <c r="X1482" s="50"/>
      <c r="Y1482" s="50"/>
      <c r="Z1482" s="49"/>
      <c r="AA1482" s="69">
        <v>1482</v>
      </c>
      <c r="AB14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82" s="70"/>
      <c r="AD1482" s="86">
        <v>1608</v>
      </c>
      <c r="AE1482" s="86">
        <v>1506</v>
      </c>
      <c r="AF1482" s="86">
        <v>2480</v>
      </c>
      <c r="AG1482" s="86">
        <v>2095</v>
      </c>
      <c r="AH1482" s="86"/>
      <c r="AI1482" s="86" t="s">
        <v>8016</v>
      </c>
      <c r="AJ1482" s="86"/>
      <c r="AK1482" s="86"/>
      <c r="AL1482" s="86"/>
      <c r="AM1482" s="89">
        <v>43598.880277777775</v>
      </c>
      <c r="AN1482" s="86" t="s">
        <v>10559</v>
      </c>
      <c r="AO1482" s="93" t="s">
        <v>12039</v>
      </c>
      <c r="AP1482" s="86" t="s">
        <v>66</v>
      </c>
      <c r="AQ1482" s="48">
        <v>0</v>
      </c>
      <c r="AR1482" s="49">
        <v>0</v>
      </c>
      <c r="AS1482" s="48">
        <v>0</v>
      </c>
      <c r="AT1482" s="49">
        <v>0</v>
      </c>
      <c r="AU1482" s="48">
        <v>0</v>
      </c>
      <c r="AV1482" s="49">
        <v>0</v>
      </c>
      <c r="AW1482" s="48">
        <v>29</v>
      </c>
      <c r="AX1482" s="49">
        <v>100</v>
      </c>
      <c r="AY1482" s="48">
        <v>29</v>
      </c>
      <c r="AZ1482" s="2"/>
      <c r="BA1482" s="3"/>
      <c r="BB1482" s="3"/>
      <c r="BC1482" s="3"/>
      <c r="BD1482" s="3"/>
    </row>
    <row r="1483" spans="1:56" x14ac:dyDescent="0.25">
      <c r="A1483" s="62" t="s">
        <v>1156</v>
      </c>
      <c r="B1483" s="63"/>
      <c r="C1483" s="63"/>
      <c r="D1483" s="64"/>
      <c r="E1483" s="66"/>
      <c r="F1483" s="109" t="s">
        <v>8949</v>
      </c>
      <c r="G1483" s="63"/>
      <c r="H1483" s="67"/>
      <c r="I1483" s="68"/>
      <c r="J1483" s="68"/>
      <c r="K1483" s="67" t="s">
        <v>13760</v>
      </c>
      <c r="L1483" s="71"/>
      <c r="M1483" s="72">
        <v>4827.916015625</v>
      </c>
      <c r="N1483" s="72">
        <v>4437.54541015625</v>
      </c>
      <c r="O1483" s="73"/>
      <c r="P1483" s="74"/>
      <c r="Q1483" s="74"/>
      <c r="R1483" s="98"/>
      <c r="S1483" s="48">
        <v>0</v>
      </c>
      <c r="T1483" s="48">
        <v>9</v>
      </c>
      <c r="U1483" s="98"/>
      <c r="V1483" s="50"/>
      <c r="W1483" s="50"/>
      <c r="X1483" s="50"/>
      <c r="Y1483" s="50"/>
      <c r="Z1483" s="49"/>
      <c r="AA1483" s="69">
        <v>1483</v>
      </c>
      <c r="AB14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83" s="70"/>
      <c r="AD1483" s="86">
        <v>103</v>
      </c>
      <c r="AE1483" s="86">
        <v>17</v>
      </c>
      <c r="AF1483" s="86">
        <v>2287</v>
      </c>
      <c r="AG1483" s="86">
        <v>1898</v>
      </c>
      <c r="AH1483" s="86"/>
      <c r="AI1483" s="86"/>
      <c r="AJ1483" s="86"/>
      <c r="AK1483" s="86"/>
      <c r="AL1483" s="86"/>
      <c r="AM1483" s="89">
        <v>43829.468460648146</v>
      </c>
      <c r="AN1483" s="86" t="s">
        <v>10559</v>
      </c>
      <c r="AO1483" s="93" t="s">
        <v>12040</v>
      </c>
      <c r="AP1483" s="86" t="s">
        <v>66</v>
      </c>
      <c r="AQ1483" s="48">
        <v>0</v>
      </c>
      <c r="AR1483" s="49">
        <v>0</v>
      </c>
      <c r="AS1483" s="48">
        <v>0</v>
      </c>
      <c r="AT1483" s="49">
        <v>0</v>
      </c>
      <c r="AU1483" s="48">
        <v>0</v>
      </c>
      <c r="AV1483" s="49">
        <v>0</v>
      </c>
      <c r="AW1483" s="48">
        <v>45</v>
      </c>
      <c r="AX1483" s="49">
        <v>100</v>
      </c>
      <c r="AY1483" s="48">
        <v>45</v>
      </c>
      <c r="AZ1483" s="2"/>
      <c r="BA1483" s="3"/>
      <c r="BB1483" s="3"/>
      <c r="BC1483" s="3"/>
      <c r="BD1483" s="3"/>
    </row>
    <row r="1484" spans="1:56" x14ac:dyDescent="0.25">
      <c r="A1484" s="62" t="s">
        <v>1846</v>
      </c>
      <c r="B1484" s="63"/>
      <c r="C1484" s="63"/>
      <c r="D1484" s="64"/>
      <c r="E1484" s="66"/>
      <c r="F1484" s="109" t="s">
        <v>10335</v>
      </c>
      <c r="G1484" s="63"/>
      <c r="H1484" s="67"/>
      <c r="I1484" s="68"/>
      <c r="J1484" s="68"/>
      <c r="K1484" s="67" t="s">
        <v>13761</v>
      </c>
      <c r="L1484" s="71"/>
      <c r="M1484" s="72">
        <v>6041.1337890625</v>
      </c>
      <c r="N1484" s="72">
        <v>6399.41650390625</v>
      </c>
      <c r="O1484" s="73"/>
      <c r="P1484" s="74"/>
      <c r="Q1484" s="74"/>
      <c r="R1484" s="98"/>
      <c r="S1484" s="48">
        <v>1</v>
      </c>
      <c r="T1484" s="48">
        <v>0</v>
      </c>
      <c r="U1484" s="98"/>
      <c r="V1484" s="50"/>
      <c r="W1484" s="50"/>
      <c r="X1484" s="50"/>
      <c r="Y1484" s="50"/>
      <c r="Z1484" s="49"/>
      <c r="AA1484" s="69">
        <v>1484</v>
      </c>
      <c r="AB14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84" s="70"/>
      <c r="AD1484" s="86">
        <v>195</v>
      </c>
      <c r="AE1484" s="86">
        <v>2200235</v>
      </c>
      <c r="AF1484" s="86">
        <v>25576</v>
      </c>
      <c r="AG1484" s="86">
        <v>115</v>
      </c>
      <c r="AH1484" s="86"/>
      <c r="AI1484" s="86" t="s">
        <v>8017</v>
      </c>
      <c r="AJ1484" s="86" t="s">
        <v>8245</v>
      </c>
      <c r="AK1484" s="93" t="s">
        <v>8912</v>
      </c>
      <c r="AL1484" s="86"/>
      <c r="AM1484" s="89">
        <v>41829.729328703703</v>
      </c>
      <c r="AN1484" s="86" t="s">
        <v>10559</v>
      </c>
      <c r="AO1484" s="93" t="s">
        <v>12041</v>
      </c>
      <c r="AP1484" s="86" t="s">
        <v>65</v>
      </c>
      <c r="AQ1484" s="48"/>
      <c r="AR1484" s="49"/>
      <c r="AS1484" s="48"/>
      <c r="AT1484" s="49"/>
      <c r="AU1484" s="48"/>
      <c r="AV1484" s="49"/>
      <c r="AW1484" s="48"/>
      <c r="AX1484" s="49"/>
      <c r="AY1484" s="48"/>
      <c r="AZ1484" s="2"/>
      <c r="BA1484" s="3"/>
      <c r="BB1484" s="3"/>
      <c r="BC1484" s="3"/>
      <c r="BD1484" s="3"/>
    </row>
    <row r="1485" spans="1:56" x14ac:dyDescent="0.25">
      <c r="A1485" s="62" t="s">
        <v>1847</v>
      </c>
      <c r="B1485" s="63"/>
      <c r="C1485" s="63"/>
      <c r="D1485" s="64"/>
      <c r="E1485" s="66"/>
      <c r="F1485" s="109" t="s">
        <v>10336</v>
      </c>
      <c r="G1485" s="63"/>
      <c r="H1485" s="67"/>
      <c r="I1485" s="68"/>
      <c r="J1485" s="68"/>
      <c r="K1485" s="67" t="s">
        <v>13762</v>
      </c>
      <c r="L1485" s="71"/>
      <c r="M1485" s="72">
        <v>5719.67041015625</v>
      </c>
      <c r="N1485" s="72">
        <v>3419.123779296875</v>
      </c>
      <c r="O1485" s="73"/>
      <c r="P1485" s="74"/>
      <c r="Q1485" s="74"/>
      <c r="R1485" s="98"/>
      <c r="S1485" s="48">
        <v>1</v>
      </c>
      <c r="T1485" s="48">
        <v>0</v>
      </c>
      <c r="U1485" s="98"/>
      <c r="V1485" s="50"/>
      <c r="W1485" s="50"/>
      <c r="X1485" s="50"/>
      <c r="Y1485" s="50"/>
      <c r="Z1485" s="49"/>
      <c r="AA1485" s="69">
        <v>1485</v>
      </c>
      <c r="AB14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85" s="70"/>
      <c r="AD1485" s="86">
        <v>30</v>
      </c>
      <c r="AE1485" s="86">
        <v>4424</v>
      </c>
      <c r="AF1485" s="86">
        <v>1</v>
      </c>
      <c r="AG1485" s="86">
        <v>0</v>
      </c>
      <c r="AH1485" s="86"/>
      <c r="AI1485" s="86" t="s">
        <v>8018</v>
      </c>
      <c r="AJ1485" s="86" t="s">
        <v>8245</v>
      </c>
      <c r="AK1485" s="93" t="s">
        <v>8913</v>
      </c>
      <c r="AL1485" s="86"/>
      <c r="AM1485" s="89">
        <v>41941.406944444447</v>
      </c>
      <c r="AN1485" s="86" t="s">
        <v>10559</v>
      </c>
      <c r="AO1485" s="93" t="s">
        <v>12042</v>
      </c>
      <c r="AP1485" s="86" t="s">
        <v>65</v>
      </c>
      <c r="AQ1485" s="48"/>
      <c r="AR1485" s="49"/>
      <c r="AS1485" s="48"/>
      <c r="AT1485" s="49"/>
      <c r="AU1485" s="48"/>
      <c r="AV1485" s="49"/>
      <c r="AW1485" s="48"/>
      <c r="AX1485" s="49"/>
      <c r="AY1485" s="48"/>
      <c r="AZ1485" s="2"/>
      <c r="BA1485" s="3"/>
      <c r="BB1485" s="3"/>
      <c r="BC1485" s="3"/>
      <c r="BD1485" s="3"/>
    </row>
    <row r="1486" spans="1:56" x14ac:dyDescent="0.25">
      <c r="A1486" s="62" t="s">
        <v>1848</v>
      </c>
      <c r="B1486" s="63"/>
      <c r="C1486" s="63"/>
      <c r="D1486" s="64"/>
      <c r="E1486" s="66"/>
      <c r="F1486" s="109" t="s">
        <v>8949</v>
      </c>
      <c r="G1486" s="63"/>
      <c r="H1486" s="67"/>
      <c r="I1486" s="68"/>
      <c r="J1486" s="68"/>
      <c r="K1486" s="67" t="s">
        <v>13763</v>
      </c>
      <c r="L1486" s="71"/>
      <c r="M1486" s="72">
        <v>5783.095703125</v>
      </c>
      <c r="N1486" s="72">
        <v>3410.421875</v>
      </c>
      <c r="O1486" s="73"/>
      <c r="P1486" s="74"/>
      <c r="Q1486" s="74"/>
      <c r="R1486" s="98"/>
      <c r="S1486" s="48">
        <v>1</v>
      </c>
      <c r="T1486" s="48">
        <v>0</v>
      </c>
      <c r="U1486" s="98"/>
      <c r="V1486" s="50"/>
      <c r="W1486" s="50"/>
      <c r="X1486" s="50"/>
      <c r="Y1486" s="50"/>
      <c r="Z1486" s="49"/>
      <c r="AA1486" s="69">
        <v>1486</v>
      </c>
      <c r="AB14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86" s="70"/>
      <c r="AD1486" s="86">
        <v>0</v>
      </c>
      <c r="AE1486" s="86">
        <v>5</v>
      </c>
      <c r="AF1486" s="86">
        <v>0</v>
      </c>
      <c r="AG1486" s="86">
        <v>0</v>
      </c>
      <c r="AH1486" s="86"/>
      <c r="AI1486" s="86"/>
      <c r="AJ1486" s="86"/>
      <c r="AK1486" s="86"/>
      <c r="AL1486" s="86"/>
      <c r="AM1486" s="89">
        <v>40841.733981481484</v>
      </c>
      <c r="AN1486" s="86" t="s">
        <v>10559</v>
      </c>
      <c r="AO1486" s="93" t="s">
        <v>12043</v>
      </c>
      <c r="AP1486" s="86" t="s">
        <v>65</v>
      </c>
      <c r="AQ1486" s="48"/>
      <c r="AR1486" s="49"/>
      <c r="AS1486" s="48"/>
      <c r="AT1486" s="49"/>
      <c r="AU1486" s="48"/>
      <c r="AV1486" s="49"/>
      <c r="AW1486" s="48"/>
      <c r="AX1486" s="49"/>
      <c r="AY1486" s="48"/>
      <c r="AZ1486" s="2"/>
      <c r="BA1486" s="3"/>
      <c r="BB1486" s="3"/>
      <c r="BC1486" s="3"/>
      <c r="BD1486" s="3"/>
    </row>
    <row r="1487" spans="1:56" x14ac:dyDescent="0.25">
      <c r="A1487" s="62" t="s">
        <v>1849</v>
      </c>
      <c r="B1487" s="63"/>
      <c r="C1487" s="63"/>
      <c r="D1487" s="64"/>
      <c r="E1487" s="66"/>
      <c r="F1487" s="109" t="s">
        <v>10337</v>
      </c>
      <c r="G1487" s="63"/>
      <c r="H1487" s="67"/>
      <c r="I1487" s="68"/>
      <c r="J1487" s="68"/>
      <c r="K1487" s="67" t="s">
        <v>13764</v>
      </c>
      <c r="L1487" s="71"/>
      <c r="M1487" s="72">
        <v>4893.6796875</v>
      </c>
      <c r="N1487" s="72">
        <v>6503.00390625</v>
      </c>
      <c r="O1487" s="73"/>
      <c r="P1487" s="74"/>
      <c r="Q1487" s="74"/>
      <c r="R1487" s="98"/>
      <c r="S1487" s="48">
        <v>1</v>
      </c>
      <c r="T1487" s="48">
        <v>0</v>
      </c>
      <c r="U1487" s="98"/>
      <c r="V1487" s="50"/>
      <c r="W1487" s="50"/>
      <c r="X1487" s="50"/>
      <c r="Y1487" s="50"/>
      <c r="Z1487" s="49"/>
      <c r="AA1487" s="69">
        <v>1487</v>
      </c>
      <c r="AB14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87" s="70"/>
      <c r="AD1487" s="86">
        <v>0</v>
      </c>
      <c r="AE1487" s="86">
        <v>949586</v>
      </c>
      <c r="AF1487" s="86">
        <v>17489</v>
      </c>
      <c r="AG1487" s="86">
        <v>2</v>
      </c>
      <c r="AH1487" s="86"/>
      <c r="AI1487" s="86" t="s">
        <v>8019</v>
      </c>
      <c r="AJ1487" s="86" t="s">
        <v>8204</v>
      </c>
      <c r="AK1487" s="93" t="s">
        <v>8914</v>
      </c>
      <c r="AL1487" s="86"/>
      <c r="AM1487" s="89">
        <v>40938.357893518521</v>
      </c>
      <c r="AN1487" s="86" t="s">
        <v>10559</v>
      </c>
      <c r="AO1487" s="93" t="s">
        <v>12044</v>
      </c>
      <c r="AP1487" s="86" t="s">
        <v>65</v>
      </c>
      <c r="AQ1487" s="48"/>
      <c r="AR1487" s="49"/>
      <c r="AS1487" s="48"/>
      <c r="AT1487" s="49"/>
      <c r="AU1487" s="48"/>
      <c r="AV1487" s="49"/>
      <c r="AW1487" s="48"/>
      <c r="AX1487" s="49"/>
      <c r="AY1487" s="48"/>
      <c r="AZ1487" s="2"/>
      <c r="BA1487" s="3"/>
      <c r="BB1487" s="3"/>
      <c r="BC1487" s="3"/>
      <c r="BD1487" s="3"/>
    </row>
    <row r="1488" spans="1:56" x14ac:dyDescent="0.25">
      <c r="A1488" s="62" t="s">
        <v>1850</v>
      </c>
      <c r="B1488" s="63"/>
      <c r="C1488" s="63"/>
      <c r="D1488" s="64"/>
      <c r="E1488" s="66"/>
      <c r="F1488" s="109" t="s">
        <v>8949</v>
      </c>
      <c r="G1488" s="63"/>
      <c r="H1488" s="67"/>
      <c r="I1488" s="68"/>
      <c r="J1488" s="68"/>
      <c r="K1488" s="67" t="s">
        <v>13765</v>
      </c>
      <c r="L1488" s="71"/>
      <c r="M1488" s="72">
        <v>6167.4638671875</v>
      </c>
      <c r="N1488" s="72">
        <v>6288.7431640625</v>
      </c>
      <c r="O1488" s="73"/>
      <c r="P1488" s="74"/>
      <c r="Q1488" s="74"/>
      <c r="R1488" s="98"/>
      <c r="S1488" s="48">
        <v>1</v>
      </c>
      <c r="T1488" s="48">
        <v>0</v>
      </c>
      <c r="U1488" s="98"/>
      <c r="V1488" s="50"/>
      <c r="W1488" s="50"/>
      <c r="X1488" s="50"/>
      <c r="Y1488" s="50"/>
      <c r="Z1488" s="49"/>
      <c r="AA1488" s="69">
        <v>1488</v>
      </c>
      <c r="AB14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88" s="70"/>
      <c r="AD1488" s="86">
        <v>818</v>
      </c>
      <c r="AE1488" s="86">
        <v>224</v>
      </c>
      <c r="AF1488" s="86">
        <v>11485</v>
      </c>
      <c r="AG1488" s="86">
        <v>11379</v>
      </c>
      <c r="AH1488" s="86"/>
      <c r="AI1488" s="86" t="s">
        <v>7352</v>
      </c>
      <c r="AJ1488" s="86" t="s">
        <v>8627</v>
      </c>
      <c r="AK1488" s="86"/>
      <c r="AL1488" s="86"/>
      <c r="AM1488" s="89">
        <v>43971.496828703705</v>
      </c>
      <c r="AN1488" s="86" t="s">
        <v>10559</v>
      </c>
      <c r="AO1488" s="93" t="s">
        <v>12045</v>
      </c>
      <c r="AP1488" s="86" t="s">
        <v>65</v>
      </c>
      <c r="AQ1488" s="48"/>
      <c r="AR1488" s="49"/>
      <c r="AS1488" s="48"/>
      <c r="AT1488" s="49"/>
      <c r="AU1488" s="48"/>
      <c r="AV1488" s="49"/>
      <c r="AW1488" s="48"/>
      <c r="AX1488" s="49"/>
      <c r="AY1488" s="48"/>
      <c r="AZ1488" s="2"/>
      <c r="BA1488" s="3"/>
      <c r="BB1488" s="3"/>
      <c r="BC1488" s="3"/>
      <c r="BD1488" s="3"/>
    </row>
    <row r="1489" spans="1:56" x14ac:dyDescent="0.25">
      <c r="A1489" s="62" t="s">
        <v>1851</v>
      </c>
      <c r="B1489" s="63"/>
      <c r="C1489" s="63"/>
      <c r="D1489" s="64"/>
      <c r="E1489" s="66"/>
      <c r="F1489" s="109" t="s">
        <v>10338</v>
      </c>
      <c r="G1489" s="63"/>
      <c r="H1489" s="67"/>
      <c r="I1489" s="68"/>
      <c r="J1489" s="68"/>
      <c r="K1489" s="67" t="s">
        <v>13766</v>
      </c>
      <c r="L1489" s="71"/>
      <c r="M1489" s="72">
        <v>5462.49609375</v>
      </c>
      <c r="N1489" s="72">
        <v>3430.837890625</v>
      </c>
      <c r="O1489" s="73"/>
      <c r="P1489" s="74"/>
      <c r="Q1489" s="74"/>
      <c r="R1489" s="98"/>
      <c r="S1489" s="48">
        <v>1</v>
      </c>
      <c r="T1489" s="48">
        <v>0</v>
      </c>
      <c r="U1489" s="98"/>
      <c r="V1489" s="50"/>
      <c r="W1489" s="50"/>
      <c r="X1489" s="50"/>
      <c r="Y1489" s="50"/>
      <c r="Z1489" s="49"/>
      <c r="AA1489" s="69">
        <v>1489</v>
      </c>
      <c r="AB14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89" s="70"/>
      <c r="AD1489" s="86">
        <v>76</v>
      </c>
      <c r="AE1489" s="86">
        <v>20</v>
      </c>
      <c r="AF1489" s="86">
        <v>191</v>
      </c>
      <c r="AG1489" s="86">
        <v>56</v>
      </c>
      <c r="AH1489" s="86"/>
      <c r="AI1489" s="86" t="s">
        <v>8020</v>
      </c>
      <c r="AJ1489" s="86"/>
      <c r="AK1489" s="86"/>
      <c r="AL1489" s="86"/>
      <c r="AM1489" s="89">
        <v>43914.679305555554</v>
      </c>
      <c r="AN1489" s="86" t="s">
        <v>10559</v>
      </c>
      <c r="AO1489" s="93" t="s">
        <v>12046</v>
      </c>
      <c r="AP1489" s="86" t="s">
        <v>65</v>
      </c>
      <c r="AQ1489" s="48"/>
      <c r="AR1489" s="49"/>
      <c r="AS1489" s="48"/>
      <c r="AT1489" s="49"/>
      <c r="AU1489" s="48"/>
      <c r="AV1489" s="49"/>
      <c r="AW1489" s="48"/>
      <c r="AX1489" s="49"/>
      <c r="AY1489" s="48"/>
      <c r="AZ1489" s="2"/>
      <c r="BA1489" s="3"/>
      <c r="BB1489" s="3"/>
      <c r="BC1489" s="3"/>
      <c r="BD1489" s="3"/>
    </row>
    <row r="1490" spans="1:56" x14ac:dyDescent="0.25">
      <c r="A1490" s="62" t="s">
        <v>1157</v>
      </c>
      <c r="B1490" s="63"/>
      <c r="C1490" s="63"/>
      <c r="D1490" s="64"/>
      <c r="E1490" s="66"/>
      <c r="F1490" s="109" t="s">
        <v>10339</v>
      </c>
      <c r="G1490" s="63"/>
      <c r="H1490" s="67"/>
      <c r="I1490" s="68"/>
      <c r="J1490" s="68"/>
      <c r="K1490" s="67" t="s">
        <v>13767</v>
      </c>
      <c r="L1490" s="71"/>
      <c r="M1490" s="72">
        <v>5609.193359375</v>
      </c>
      <c r="N1490" s="72">
        <v>5175.02392578125</v>
      </c>
      <c r="O1490" s="73"/>
      <c r="P1490" s="74"/>
      <c r="Q1490" s="74"/>
      <c r="R1490" s="98"/>
      <c r="S1490" s="48">
        <v>0</v>
      </c>
      <c r="T1490" s="48">
        <v>1</v>
      </c>
      <c r="U1490" s="98"/>
      <c r="V1490" s="50"/>
      <c r="W1490" s="50"/>
      <c r="X1490" s="50"/>
      <c r="Y1490" s="50"/>
      <c r="Z1490" s="49"/>
      <c r="AA1490" s="69">
        <v>1490</v>
      </c>
      <c r="AB14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90" s="70"/>
      <c r="AD1490" s="86">
        <v>86</v>
      </c>
      <c r="AE1490" s="86">
        <v>9</v>
      </c>
      <c r="AF1490" s="86">
        <v>204</v>
      </c>
      <c r="AG1490" s="86">
        <v>42</v>
      </c>
      <c r="AH1490" s="86"/>
      <c r="AI1490" s="86"/>
      <c r="AJ1490" s="86"/>
      <c r="AK1490" s="86"/>
      <c r="AL1490" s="86"/>
      <c r="AM1490" s="89">
        <v>43871.20820601852</v>
      </c>
      <c r="AN1490" s="86" t="s">
        <v>10559</v>
      </c>
      <c r="AO1490" s="93" t="s">
        <v>12047</v>
      </c>
      <c r="AP1490" s="86" t="s">
        <v>66</v>
      </c>
      <c r="AQ1490" s="48">
        <v>0</v>
      </c>
      <c r="AR1490" s="49">
        <v>0</v>
      </c>
      <c r="AS1490" s="48">
        <v>0</v>
      </c>
      <c r="AT1490" s="49">
        <v>0</v>
      </c>
      <c r="AU1490" s="48">
        <v>0</v>
      </c>
      <c r="AV1490" s="49">
        <v>0</v>
      </c>
      <c r="AW1490" s="48">
        <v>10</v>
      </c>
      <c r="AX1490" s="49">
        <v>100</v>
      </c>
      <c r="AY1490" s="48">
        <v>10</v>
      </c>
      <c r="AZ1490" s="2"/>
      <c r="BA1490" s="3"/>
      <c r="BB1490" s="3"/>
      <c r="BC1490" s="3"/>
      <c r="BD1490" s="3"/>
    </row>
    <row r="1491" spans="1:56" x14ac:dyDescent="0.25">
      <c r="A1491" s="62" t="s">
        <v>1158</v>
      </c>
      <c r="B1491" s="63"/>
      <c r="C1491" s="63"/>
      <c r="D1491" s="64"/>
      <c r="E1491" s="66"/>
      <c r="F1491" s="109" t="s">
        <v>10340</v>
      </c>
      <c r="G1491" s="63"/>
      <c r="H1491" s="67"/>
      <c r="I1491" s="68"/>
      <c r="J1491" s="68"/>
      <c r="K1491" s="67" t="s">
        <v>13768</v>
      </c>
      <c r="L1491" s="71"/>
      <c r="M1491" s="72">
        <v>5608.29931640625</v>
      </c>
      <c r="N1491" s="72">
        <v>5870.57958984375</v>
      </c>
      <c r="O1491" s="73"/>
      <c r="P1491" s="74"/>
      <c r="Q1491" s="74"/>
      <c r="R1491" s="98"/>
      <c r="S1491" s="48">
        <v>0</v>
      </c>
      <c r="T1491" s="48">
        <v>1</v>
      </c>
      <c r="U1491" s="98"/>
      <c r="V1491" s="50"/>
      <c r="W1491" s="50"/>
      <c r="X1491" s="50"/>
      <c r="Y1491" s="50"/>
      <c r="Z1491" s="49"/>
      <c r="AA1491" s="69">
        <v>1491</v>
      </c>
      <c r="AB14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91" s="70"/>
      <c r="AD1491" s="86">
        <v>27</v>
      </c>
      <c r="AE1491" s="86">
        <v>1</v>
      </c>
      <c r="AF1491" s="86">
        <v>221</v>
      </c>
      <c r="AG1491" s="86">
        <v>192</v>
      </c>
      <c r="AH1491" s="86"/>
      <c r="AI1491" s="86" t="s">
        <v>8021</v>
      </c>
      <c r="AJ1491" s="86"/>
      <c r="AK1491" s="86"/>
      <c r="AL1491" s="86"/>
      <c r="AM1491" s="89">
        <v>43722.064953703702</v>
      </c>
      <c r="AN1491" s="86" t="s">
        <v>10559</v>
      </c>
      <c r="AO1491" s="93" t="s">
        <v>12048</v>
      </c>
      <c r="AP1491" s="86" t="s">
        <v>66</v>
      </c>
      <c r="AQ1491" s="48">
        <v>0</v>
      </c>
      <c r="AR1491" s="49">
        <v>0</v>
      </c>
      <c r="AS1491" s="48">
        <v>0</v>
      </c>
      <c r="AT1491" s="49">
        <v>0</v>
      </c>
      <c r="AU1491" s="48">
        <v>0</v>
      </c>
      <c r="AV1491" s="49">
        <v>0</v>
      </c>
      <c r="AW1491" s="48">
        <v>29</v>
      </c>
      <c r="AX1491" s="49">
        <v>100</v>
      </c>
      <c r="AY1491" s="48">
        <v>29</v>
      </c>
      <c r="AZ1491" s="2"/>
      <c r="BA1491" s="3"/>
      <c r="BB1491" s="3"/>
      <c r="BC1491" s="3"/>
      <c r="BD1491" s="3"/>
    </row>
    <row r="1492" spans="1:56" x14ac:dyDescent="0.25">
      <c r="A1492" s="62" t="s">
        <v>1159</v>
      </c>
      <c r="B1492" s="63"/>
      <c r="C1492" s="63"/>
      <c r="D1492" s="64"/>
      <c r="E1492" s="66"/>
      <c r="F1492" s="109" t="s">
        <v>10341</v>
      </c>
      <c r="G1492" s="63"/>
      <c r="H1492" s="67"/>
      <c r="I1492" s="68"/>
      <c r="J1492" s="68"/>
      <c r="K1492" s="67" t="s">
        <v>13769</v>
      </c>
      <c r="L1492" s="71"/>
      <c r="M1492" s="72">
        <v>7108.4814453125</v>
      </c>
      <c r="N1492" s="72">
        <v>5731.37841796875</v>
      </c>
      <c r="O1492" s="73"/>
      <c r="P1492" s="74"/>
      <c r="Q1492" s="74"/>
      <c r="R1492" s="98"/>
      <c r="S1492" s="48">
        <v>0</v>
      </c>
      <c r="T1492" s="48">
        <v>1</v>
      </c>
      <c r="U1492" s="98"/>
      <c r="V1492" s="50"/>
      <c r="W1492" s="50"/>
      <c r="X1492" s="50"/>
      <c r="Y1492" s="50"/>
      <c r="Z1492" s="49"/>
      <c r="AA1492" s="69">
        <v>1492</v>
      </c>
      <c r="AB14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92" s="70"/>
      <c r="AD1492" s="86">
        <v>274</v>
      </c>
      <c r="AE1492" s="86">
        <v>264</v>
      </c>
      <c r="AF1492" s="86">
        <v>10878</v>
      </c>
      <c r="AG1492" s="86">
        <v>11945</v>
      </c>
      <c r="AH1492" s="86"/>
      <c r="AI1492" s="86" t="s">
        <v>8022</v>
      </c>
      <c r="AJ1492" s="86" t="s">
        <v>8218</v>
      </c>
      <c r="AK1492" s="86"/>
      <c r="AL1492" s="86"/>
      <c r="AM1492" s="89">
        <v>43541.697951388887</v>
      </c>
      <c r="AN1492" s="86" t="s">
        <v>10559</v>
      </c>
      <c r="AO1492" s="93" t="s">
        <v>12049</v>
      </c>
      <c r="AP1492" s="86" t="s">
        <v>66</v>
      </c>
      <c r="AQ1492" s="48">
        <v>0</v>
      </c>
      <c r="AR1492" s="49">
        <v>0</v>
      </c>
      <c r="AS1492" s="48">
        <v>0</v>
      </c>
      <c r="AT1492" s="49">
        <v>0</v>
      </c>
      <c r="AU1492" s="48">
        <v>0</v>
      </c>
      <c r="AV1492" s="49">
        <v>0</v>
      </c>
      <c r="AW1492" s="48">
        <v>22</v>
      </c>
      <c r="AX1492" s="49">
        <v>100</v>
      </c>
      <c r="AY1492" s="48">
        <v>22</v>
      </c>
      <c r="AZ1492" s="2"/>
      <c r="BA1492" s="3"/>
      <c r="BB1492" s="3"/>
      <c r="BC1492" s="3"/>
      <c r="BD1492" s="3"/>
    </row>
    <row r="1493" spans="1:56" x14ac:dyDescent="0.25">
      <c r="A1493" s="62" t="s">
        <v>1160</v>
      </c>
      <c r="B1493" s="63"/>
      <c r="C1493" s="63"/>
      <c r="D1493" s="64"/>
      <c r="E1493" s="66"/>
      <c r="F1493" s="109" t="s">
        <v>8949</v>
      </c>
      <c r="G1493" s="63"/>
      <c r="H1493" s="67"/>
      <c r="I1493" s="68"/>
      <c r="J1493" s="68"/>
      <c r="K1493" s="67" t="s">
        <v>13770</v>
      </c>
      <c r="L1493" s="71"/>
      <c r="M1493" s="72">
        <v>7737.54443359375</v>
      </c>
      <c r="N1493" s="72">
        <v>4425.17529296875</v>
      </c>
      <c r="O1493" s="73"/>
      <c r="P1493" s="74"/>
      <c r="Q1493" s="74"/>
      <c r="R1493" s="98"/>
      <c r="S1493" s="48">
        <v>0</v>
      </c>
      <c r="T1493" s="48">
        <v>3</v>
      </c>
      <c r="U1493" s="98"/>
      <c r="V1493" s="50"/>
      <c r="W1493" s="50"/>
      <c r="X1493" s="50"/>
      <c r="Y1493" s="50"/>
      <c r="Z1493" s="49"/>
      <c r="AA1493" s="69">
        <v>1493</v>
      </c>
      <c r="AB14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93" s="70"/>
      <c r="AD1493" s="86">
        <v>5</v>
      </c>
      <c r="AE1493" s="86">
        <v>2</v>
      </c>
      <c r="AF1493" s="86">
        <v>252</v>
      </c>
      <c r="AG1493" s="86">
        <v>17</v>
      </c>
      <c r="AH1493" s="86"/>
      <c r="AI1493" s="86" t="s">
        <v>8023</v>
      </c>
      <c r="AJ1493" s="86"/>
      <c r="AK1493" s="86"/>
      <c r="AL1493" s="86"/>
      <c r="AM1493" s="89">
        <v>44075.735196759262</v>
      </c>
      <c r="AN1493" s="86" t="s">
        <v>10559</v>
      </c>
      <c r="AO1493" s="93" t="s">
        <v>12050</v>
      </c>
      <c r="AP1493" s="86" t="s">
        <v>66</v>
      </c>
      <c r="AQ1493" s="48">
        <v>0</v>
      </c>
      <c r="AR1493" s="49">
        <v>0</v>
      </c>
      <c r="AS1493" s="48">
        <v>0</v>
      </c>
      <c r="AT1493" s="49">
        <v>0</v>
      </c>
      <c r="AU1493" s="48">
        <v>0</v>
      </c>
      <c r="AV1493" s="49">
        <v>0</v>
      </c>
      <c r="AW1493" s="48">
        <v>19</v>
      </c>
      <c r="AX1493" s="49">
        <v>100</v>
      </c>
      <c r="AY1493" s="48">
        <v>19</v>
      </c>
      <c r="AZ1493" s="2"/>
      <c r="BA1493" s="3"/>
      <c r="BB1493" s="3"/>
      <c r="BC1493" s="3"/>
      <c r="BD1493" s="3"/>
    </row>
    <row r="1494" spans="1:56" x14ac:dyDescent="0.25">
      <c r="A1494" s="62" t="s">
        <v>1161</v>
      </c>
      <c r="B1494" s="63"/>
      <c r="C1494" s="63"/>
      <c r="D1494" s="64"/>
      <c r="E1494" s="66"/>
      <c r="F1494" s="109" t="s">
        <v>10342</v>
      </c>
      <c r="G1494" s="63"/>
      <c r="H1494" s="67"/>
      <c r="I1494" s="68"/>
      <c r="J1494" s="68"/>
      <c r="K1494" s="67" t="s">
        <v>13771</v>
      </c>
      <c r="L1494" s="71"/>
      <c r="M1494" s="72">
        <v>5968.81787109375</v>
      </c>
      <c r="N1494" s="72">
        <v>4819.482421875</v>
      </c>
      <c r="O1494" s="73"/>
      <c r="P1494" s="74"/>
      <c r="Q1494" s="74"/>
      <c r="R1494" s="98"/>
      <c r="S1494" s="48">
        <v>0</v>
      </c>
      <c r="T1494" s="48">
        <v>2</v>
      </c>
      <c r="U1494" s="98"/>
      <c r="V1494" s="50"/>
      <c r="W1494" s="50"/>
      <c r="X1494" s="50"/>
      <c r="Y1494" s="50"/>
      <c r="Z1494" s="49"/>
      <c r="AA1494" s="69">
        <v>1494</v>
      </c>
      <c r="AB14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94" s="70"/>
      <c r="AD1494" s="86">
        <v>43</v>
      </c>
      <c r="AE1494" s="86">
        <v>50</v>
      </c>
      <c r="AF1494" s="86">
        <v>2691</v>
      </c>
      <c r="AG1494" s="86">
        <v>13291</v>
      </c>
      <c r="AH1494" s="86"/>
      <c r="AI1494" s="86" t="s">
        <v>8024</v>
      </c>
      <c r="AJ1494" s="86" t="s">
        <v>8271</v>
      </c>
      <c r="AK1494" s="86"/>
      <c r="AL1494" s="86"/>
      <c r="AM1494" s="89">
        <v>42648.690925925926</v>
      </c>
      <c r="AN1494" s="86" t="s">
        <v>10559</v>
      </c>
      <c r="AO1494" s="93" t="s">
        <v>12051</v>
      </c>
      <c r="AP1494" s="86" t="s">
        <v>66</v>
      </c>
      <c r="AQ1494" s="48">
        <v>0</v>
      </c>
      <c r="AR1494" s="49">
        <v>0</v>
      </c>
      <c r="AS1494" s="48">
        <v>0</v>
      </c>
      <c r="AT1494" s="49">
        <v>0</v>
      </c>
      <c r="AU1494" s="48">
        <v>0</v>
      </c>
      <c r="AV1494" s="49">
        <v>0</v>
      </c>
      <c r="AW1494" s="48">
        <v>57</v>
      </c>
      <c r="AX1494" s="49">
        <v>100</v>
      </c>
      <c r="AY1494" s="48">
        <v>57</v>
      </c>
      <c r="AZ1494" s="2"/>
      <c r="BA1494" s="3"/>
      <c r="BB1494" s="3"/>
      <c r="BC1494" s="3"/>
      <c r="BD1494" s="3"/>
    </row>
    <row r="1495" spans="1:56" x14ac:dyDescent="0.25">
      <c r="A1495" s="62" t="s">
        <v>1852</v>
      </c>
      <c r="B1495" s="63"/>
      <c r="C1495" s="63"/>
      <c r="D1495" s="64"/>
      <c r="E1495" s="66"/>
      <c r="F1495" s="109" t="s">
        <v>10343</v>
      </c>
      <c r="G1495" s="63"/>
      <c r="H1495" s="67"/>
      <c r="I1495" s="68"/>
      <c r="J1495" s="68"/>
      <c r="K1495" s="67" t="s">
        <v>13772</v>
      </c>
      <c r="L1495" s="71"/>
      <c r="M1495" s="72">
        <v>6709.57275390625</v>
      </c>
      <c r="N1495" s="72">
        <v>4712.20068359375</v>
      </c>
      <c r="O1495" s="73"/>
      <c r="P1495" s="74"/>
      <c r="Q1495" s="74"/>
      <c r="R1495" s="98"/>
      <c r="S1495" s="48">
        <v>1</v>
      </c>
      <c r="T1495" s="48">
        <v>0</v>
      </c>
      <c r="U1495" s="98"/>
      <c r="V1495" s="50"/>
      <c r="W1495" s="50"/>
      <c r="X1495" s="50"/>
      <c r="Y1495" s="50"/>
      <c r="Z1495" s="49"/>
      <c r="AA1495" s="69">
        <v>1495</v>
      </c>
      <c r="AB14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95" s="70"/>
      <c r="AD1495" s="86">
        <v>790</v>
      </c>
      <c r="AE1495" s="86">
        <v>138265</v>
      </c>
      <c r="AF1495" s="86">
        <v>40608</v>
      </c>
      <c r="AG1495" s="86">
        <v>26930</v>
      </c>
      <c r="AH1495" s="86"/>
      <c r="AI1495" s="86" t="s">
        <v>8025</v>
      </c>
      <c r="AJ1495" s="86" t="s">
        <v>8628</v>
      </c>
      <c r="AK1495" s="93" t="s">
        <v>8915</v>
      </c>
      <c r="AL1495" s="86"/>
      <c r="AM1495" s="89">
        <v>40357.671122685184</v>
      </c>
      <c r="AN1495" s="86" t="s">
        <v>10559</v>
      </c>
      <c r="AO1495" s="93" t="s">
        <v>12052</v>
      </c>
      <c r="AP1495" s="86" t="s">
        <v>65</v>
      </c>
      <c r="AQ1495" s="48"/>
      <c r="AR1495" s="49"/>
      <c r="AS1495" s="48"/>
      <c r="AT1495" s="49"/>
      <c r="AU1495" s="48"/>
      <c r="AV1495" s="49"/>
      <c r="AW1495" s="48"/>
      <c r="AX1495" s="49"/>
      <c r="AY1495" s="48"/>
      <c r="AZ1495" s="2"/>
      <c r="BA1495" s="3"/>
      <c r="BB1495" s="3"/>
      <c r="BC1495" s="3"/>
      <c r="BD1495" s="3"/>
    </row>
    <row r="1496" spans="1:56" x14ac:dyDescent="0.25">
      <c r="A1496" s="62" t="s">
        <v>1162</v>
      </c>
      <c r="B1496" s="63"/>
      <c r="C1496" s="63"/>
      <c r="D1496" s="64"/>
      <c r="E1496" s="66"/>
      <c r="F1496" s="109" t="s">
        <v>10344</v>
      </c>
      <c r="G1496" s="63"/>
      <c r="H1496" s="67"/>
      <c r="I1496" s="68"/>
      <c r="J1496" s="68"/>
      <c r="K1496" s="67" t="s">
        <v>13773</v>
      </c>
      <c r="L1496" s="71"/>
      <c r="M1496" s="72">
        <v>5557.0732421875</v>
      </c>
      <c r="N1496" s="72">
        <v>5111.75634765625</v>
      </c>
      <c r="O1496" s="73"/>
      <c r="P1496" s="74"/>
      <c r="Q1496" s="74"/>
      <c r="R1496" s="98"/>
      <c r="S1496" s="48">
        <v>0</v>
      </c>
      <c r="T1496" s="48">
        <v>1</v>
      </c>
      <c r="U1496" s="98"/>
      <c r="V1496" s="50"/>
      <c r="W1496" s="50"/>
      <c r="X1496" s="50"/>
      <c r="Y1496" s="50"/>
      <c r="Z1496" s="49"/>
      <c r="AA1496" s="69">
        <v>1496</v>
      </c>
      <c r="AB14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96" s="70"/>
      <c r="AD1496" s="86">
        <v>127</v>
      </c>
      <c r="AE1496" s="86">
        <v>124</v>
      </c>
      <c r="AF1496" s="86">
        <v>4661</v>
      </c>
      <c r="AG1496" s="86">
        <v>1200</v>
      </c>
      <c r="AH1496" s="86"/>
      <c r="AI1496" s="86"/>
      <c r="AJ1496" s="86" t="s">
        <v>8296</v>
      </c>
      <c r="AK1496" s="93" t="s">
        <v>8916</v>
      </c>
      <c r="AL1496" s="86"/>
      <c r="AM1496" s="89">
        <v>41401.428877314815</v>
      </c>
      <c r="AN1496" s="86" t="s">
        <v>10559</v>
      </c>
      <c r="AO1496" s="93" t="s">
        <v>12053</v>
      </c>
      <c r="AP1496" s="86" t="s">
        <v>66</v>
      </c>
      <c r="AQ1496" s="48">
        <v>0</v>
      </c>
      <c r="AR1496" s="49">
        <v>0</v>
      </c>
      <c r="AS1496" s="48">
        <v>0</v>
      </c>
      <c r="AT1496" s="49">
        <v>0</v>
      </c>
      <c r="AU1496" s="48">
        <v>0</v>
      </c>
      <c r="AV1496" s="49">
        <v>0</v>
      </c>
      <c r="AW1496" s="48">
        <v>40</v>
      </c>
      <c r="AX1496" s="49">
        <v>100</v>
      </c>
      <c r="AY1496" s="48">
        <v>40</v>
      </c>
      <c r="AZ1496" s="2"/>
      <c r="BA1496" s="3"/>
      <c r="BB1496" s="3"/>
      <c r="BC1496" s="3"/>
      <c r="BD1496" s="3"/>
    </row>
    <row r="1497" spans="1:56" x14ac:dyDescent="0.25">
      <c r="A1497" s="62" t="s">
        <v>1327</v>
      </c>
      <c r="B1497" s="63"/>
      <c r="C1497" s="63"/>
      <c r="D1497" s="64"/>
      <c r="E1497" s="66"/>
      <c r="F1497" s="109" t="s">
        <v>10345</v>
      </c>
      <c r="G1497" s="63"/>
      <c r="H1497" s="67"/>
      <c r="I1497" s="68"/>
      <c r="J1497" s="68"/>
      <c r="K1497" s="67" t="s">
        <v>13774</v>
      </c>
      <c r="L1497" s="71"/>
      <c r="M1497" s="72">
        <v>5433.91650390625</v>
      </c>
      <c r="N1497" s="72">
        <v>5063.09716796875</v>
      </c>
      <c r="O1497" s="73"/>
      <c r="P1497" s="74"/>
      <c r="Q1497" s="74"/>
      <c r="R1497" s="98"/>
      <c r="S1497" s="48">
        <v>8</v>
      </c>
      <c r="T1497" s="48">
        <v>1</v>
      </c>
      <c r="U1497" s="98"/>
      <c r="V1497" s="50"/>
      <c r="W1497" s="50"/>
      <c r="X1497" s="50"/>
      <c r="Y1497" s="50"/>
      <c r="Z1497" s="49"/>
      <c r="AA1497" s="69">
        <v>1497</v>
      </c>
      <c r="AB14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97" s="70"/>
      <c r="AD1497" s="86">
        <v>207</v>
      </c>
      <c r="AE1497" s="86">
        <v>81343</v>
      </c>
      <c r="AF1497" s="86">
        <v>10804</v>
      </c>
      <c r="AG1497" s="86">
        <v>2682</v>
      </c>
      <c r="AH1497" s="86"/>
      <c r="AI1497" s="86" t="s">
        <v>8026</v>
      </c>
      <c r="AJ1497" s="86" t="s">
        <v>8629</v>
      </c>
      <c r="AK1497" s="93" t="s">
        <v>8917</v>
      </c>
      <c r="AL1497" s="86"/>
      <c r="AM1497" s="89">
        <v>40262.537476851852</v>
      </c>
      <c r="AN1497" s="86" t="s">
        <v>10559</v>
      </c>
      <c r="AO1497" s="93" t="s">
        <v>12054</v>
      </c>
      <c r="AP1497" s="86" t="s">
        <v>66</v>
      </c>
      <c r="AQ1497" s="48">
        <v>0</v>
      </c>
      <c r="AR1497" s="49">
        <v>0</v>
      </c>
      <c r="AS1497" s="48">
        <v>0</v>
      </c>
      <c r="AT1497" s="49">
        <v>0</v>
      </c>
      <c r="AU1497" s="48">
        <v>0</v>
      </c>
      <c r="AV1497" s="49">
        <v>0</v>
      </c>
      <c r="AW1497" s="48">
        <v>37</v>
      </c>
      <c r="AX1497" s="49">
        <v>100</v>
      </c>
      <c r="AY1497" s="48">
        <v>37</v>
      </c>
      <c r="AZ1497" s="2"/>
      <c r="BA1497" s="3"/>
      <c r="BB1497" s="3"/>
      <c r="BC1497" s="3"/>
      <c r="BD1497" s="3"/>
    </row>
    <row r="1498" spans="1:56" x14ac:dyDescent="0.25">
      <c r="A1498" s="62" t="s">
        <v>1163</v>
      </c>
      <c r="B1498" s="63"/>
      <c r="C1498" s="63"/>
      <c r="D1498" s="64"/>
      <c r="E1498" s="66"/>
      <c r="F1498" s="109" t="s">
        <v>10346</v>
      </c>
      <c r="G1498" s="63"/>
      <c r="H1498" s="67"/>
      <c r="I1498" s="68"/>
      <c r="J1498" s="68"/>
      <c r="K1498" s="67" t="s">
        <v>13775</v>
      </c>
      <c r="L1498" s="71"/>
      <c r="M1498" s="72">
        <v>5449.3896484375</v>
      </c>
      <c r="N1498" s="72">
        <v>4957.71875</v>
      </c>
      <c r="O1498" s="73"/>
      <c r="P1498" s="74"/>
      <c r="Q1498" s="74"/>
      <c r="R1498" s="98"/>
      <c r="S1498" s="48">
        <v>0</v>
      </c>
      <c r="T1498" s="48">
        <v>1</v>
      </c>
      <c r="U1498" s="98"/>
      <c r="V1498" s="50"/>
      <c r="W1498" s="50"/>
      <c r="X1498" s="50"/>
      <c r="Y1498" s="50"/>
      <c r="Z1498" s="49"/>
      <c r="AA1498" s="69">
        <v>1498</v>
      </c>
      <c r="AB14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98" s="70"/>
      <c r="AD1498" s="86">
        <v>248</v>
      </c>
      <c r="AE1498" s="86">
        <v>188</v>
      </c>
      <c r="AF1498" s="86">
        <v>3754</v>
      </c>
      <c r="AG1498" s="86">
        <v>5164</v>
      </c>
      <c r="AH1498" s="86"/>
      <c r="AI1498" s="86" t="s">
        <v>8027</v>
      </c>
      <c r="AJ1498" s="86" t="s">
        <v>8207</v>
      </c>
      <c r="AK1498" s="86"/>
      <c r="AL1498" s="86"/>
      <c r="AM1498" s="89">
        <v>43960.892534722225</v>
      </c>
      <c r="AN1498" s="86" t="s">
        <v>10559</v>
      </c>
      <c r="AO1498" s="93" t="s">
        <v>12055</v>
      </c>
      <c r="AP1498" s="86" t="s">
        <v>66</v>
      </c>
      <c r="AQ1498" s="48">
        <v>0</v>
      </c>
      <c r="AR1498" s="49">
        <v>0</v>
      </c>
      <c r="AS1498" s="48">
        <v>0</v>
      </c>
      <c r="AT1498" s="49">
        <v>0</v>
      </c>
      <c r="AU1498" s="48">
        <v>0</v>
      </c>
      <c r="AV1498" s="49">
        <v>0</v>
      </c>
      <c r="AW1498" s="48">
        <v>47</v>
      </c>
      <c r="AX1498" s="49">
        <v>100</v>
      </c>
      <c r="AY1498" s="48">
        <v>47</v>
      </c>
      <c r="AZ1498" s="2"/>
      <c r="BA1498" s="3"/>
      <c r="BB1498" s="3"/>
      <c r="BC1498" s="3"/>
      <c r="BD1498" s="3"/>
    </row>
    <row r="1499" spans="1:56" x14ac:dyDescent="0.25">
      <c r="A1499" s="62" t="s">
        <v>1166</v>
      </c>
      <c r="B1499" s="63"/>
      <c r="C1499" s="63"/>
      <c r="D1499" s="64"/>
      <c r="E1499" s="66"/>
      <c r="F1499" s="109" t="s">
        <v>10347</v>
      </c>
      <c r="G1499" s="63"/>
      <c r="H1499" s="67"/>
      <c r="I1499" s="68"/>
      <c r="J1499" s="68"/>
      <c r="K1499" s="67" t="s">
        <v>13776</v>
      </c>
      <c r="L1499" s="71"/>
      <c r="M1499" s="72">
        <v>5296.845703125</v>
      </c>
      <c r="N1499" s="72">
        <v>4335.2890625</v>
      </c>
      <c r="O1499" s="73"/>
      <c r="P1499" s="74"/>
      <c r="Q1499" s="74"/>
      <c r="R1499" s="98"/>
      <c r="S1499" s="48">
        <v>0</v>
      </c>
      <c r="T1499" s="48">
        <v>3</v>
      </c>
      <c r="U1499" s="98"/>
      <c r="V1499" s="50"/>
      <c r="W1499" s="50"/>
      <c r="X1499" s="50"/>
      <c r="Y1499" s="50"/>
      <c r="Z1499" s="49"/>
      <c r="AA1499" s="69">
        <v>1499</v>
      </c>
      <c r="AB14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499" s="70"/>
      <c r="AD1499" s="86">
        <v>4711</v>
      </c>
      <c r="AE1499" s="86">
        <v>1966</v>
      </c>
      <c r="AF1499" s="86">
        <v>88075</v>
      </c>
      <c r="AG1499" s="86">
        <v>62056</v>
      </c>
      <c r="AH1499" s="86"/>
      <c r="AI1499" s="86" t="s">
        <v>8028</v>
      </c>
      <c r="AJ1499" s="86" t="s">
        <v>8513</v>
      </c>
      <c r="AK1499" s="93" t="s">
        <v>8918</v>
      </c>
      <c r="AL1499" s="86"/>
      <c r="AM1499" s="89">
        <v>41147.563564814816</v>
      </c>
      <c r="AN1499" s="86" t="s">
        <v>10559</v>
      </c>
      <c r="AO1499" s="93" t="s">
        <v>12056</v>
      </c>
      <c r="AP1499" s="86" t="s">
        <v>66</v>
      </c>
      <c r="AQ1499" s="48">
        <v>0</v>
      </c>
      <c r="AR1499" s="49">
        <v>0</v>
      </c>
      <c r="AS1499" s="48">
        <v>0</v>
      </c>
      <c r="AT1499" s="49">
        <v>0</v>
      </c>
      <c r="AU1499" s="48">
        <v>0</v>
      </c>
      <c r="AV1499" s="49">
        <v>0</v>
      </c>
      <c r="AW1499" s="48">
        <v>173</v>
      </c>
      <c r="AX1499" s="49">
        <v>100</v>
      </c>
      <c r="AY1499" s="48">
        <v>173</v>
      </c>
      <c r="AZ1499" s="2"/>
      <c r="BA1499" s="3"/>
      <c r="BB1499" s="3"/>
      <c r="BC1499" s="3"/>
      <c r="BD1499" s="3"/>
    </row>
    <row r="1500" spans="1:56" x14ac:dyDescent="0.25">
      <c r="A1500" s="62" t="s">
        <v>1168</v>
      </c>
      <c r="B1500" s="63"/>
      <c r="C1500" s="63"/>
      <c r="D1500" s="64"/>
      <c r="E1500" s="66"/>
      <c r="F1500" s="109" t="s">
        <v>10348</v>
      </c>
      <c r="G1500" s="63"/>
      <c r="H1500" s="67"/>
      <c r="I1500" s="68"/>
      <c r="J1500" s="68"/>
      <c r="K1500" s="67" t="s">
        <v>13777</v>
      </c>
      <c r="L1500" s="71"/>
      <c r="M1500" s="72">
        <v>7340.068359375</v>
      </c>
      <c r="N1500" s="72">
        <v>7617.501953125</v>
      </c>
      <c r="O1500" s="73"/>
      <c r="P1500" s="74"/>
      <c r="Q1500" s="74"/>
      <c r="R1500" s="98"/>
      <c r="S1500" s="48">
        <v>0</v>
      </c>
      <c r="T1500" s="48">
        <v>2</v>
      </c>
      <c r="U1500" s="98"/>
      <c r="V1500" s="50"/>
      <c r="W1500" s="50"/>
      <c r="X1500" s="50"/>
      <c r="Y1500" s="50"/>
      <c r="Z1500" s="49"/>
      <c r="AA1500" s="69">
        <v>1500</v>
      </c>
      <c r="AB15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00" s="70"/>
      <c r="AD1500" s="86">
        <v>1860</v>
      </c>
      <c r="AE1500" s="86">
        <v>2135</v>
      </c>
      <c r="AF1500" s="86">
        <v>64730</v>
      </c>
      <c r="AG1500" s="86">
        <v>132196</v>
      </c>
      <c r="AH1500" s="86"/>
      <c r="AI1500" s="86" t="s">
        <v>8029</v>
      </c>
      <c r="AJ1500" s="86"/>
      <c r="AK1500" s="93" t="s">
        <v>8919</v>
      </c>
      <c r="AL1500" s="86"/>
      <c r="AM1500" s="89">
        <v>43721.456134259257</v>
      </c>
      <c r="AN1500" s="86" t="s">
        <v>10559</v>
      </c>
      <c r="AO1500" s="93" t="s">
        <v>12057</v>
      </c>
      <c r="AP1500" s="86" t="s">
        <v>66</v>
      </c>
      <c r="AQ1500" s="48">
        <v>0</v>
      </c>
      <c r="AR1500" s="49">
        <v>0</v>
      </c>
      <c r="AS1500" s="48">
        <v>1</v>
      </c>
      <c r="AT1500" s="49">
        <v>1.408450704225352</v>
      </c>
      <c r="AU1500" s="48">
        <v>0</v>
      </c>
      <c r="AV1500" s="49">
        <v>0</v>
      </c>
      <c r="AW1500" s="48">
        <v>70</v>
      </c>
      <c r="AX1500" s="49">
        <v>98.591549295774641</v>
      </c>
      <c r="AY1500" s="48">
        <v>71</v>
      </c>
      <c r="AZ1500" s="2"/>
      <c r="BA1500" s="3"/>
      <c r="BB1500" s="3"/>
      <c r="BC1500" s="3"/>
      <c r="BD1500" s="3"/>
    </row>
    <row r="1501" spans="1:56" x14ac:dyDescent="0.25">
      <c r="A1501" s="62" t="s">
        <v>1169</v>
      </c>
      <c r="B1501" s="63"/>
      <c r="C1501" s="63"/>
      <c r="D1501" s="64"/>
      <c r="E1501" s="66"/>
      <c r="F1501" s="109" t="s">
        <v>10349</v>
      </c>
      <c r="G1501" s="63"/>
      <c r="H1501" s="67"/>
      <c r="I1501" s="68"/>
      <c r="J1501" s="68"/>
      <c r="K1501" s="67" t="s">
        <v>13778</v>
      </c>
      <c r="L1501" s="71"/>
      <c r="M1501" s="72">
        <v>5451.82275390625</v>
      </c>
      <c r="N1501" s="72">
        <v>5038.34326171875</v>
      </c>
      <c r="O1501" s="73"/>
      <c r="P1501" s="74"/>
      <c r="Q1501" s="74"/>
      <c r="R1501" s="98"/>
      <c r="S1501" s="48">
        <v>0</v>
      </c>
      <c r="T1501" s="48">
        <v>1</v>
      </c>
      <c r="U1501" s="98"/>
      <c r="V1501" s="50"/>
      <c r="W1501" s="50"/>
      <c r="X1501" s="50"/>
      <c r="Y1501" s="50"/>
      <c r="Z1501" s="49"/>
      <c r="AA1501" s="69">
        <v>1501</v>
      </c>
      <c r="AB15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01" s="70"/>
      <c r="AD1501" s="86">
        <v>508</v>
      </c>
      <c r="AE1501" s="86">
        <v>164</v>
      </c>
      <c r="AF1501" s="86">
        <v>4364</v>
      </c>
      <c r="AG1501" s="86">
        <v>1234</v>
      </c>
      <c r="AH1501" s="86"/>
      <c r="AI1501" s="86"/>
      <c r="AJ1501" s="86"/>
      <c r="AK1501" s="93" t="s">
        <v>8920</v>
      </c>
      <c r="AL1501" s="86"/>
      <c r="AM1501" s="89">
        <v>41215.379571759258</v>
      </c>
      <c r="AN1501" s="86" t="s">
        <v>10559</v>
      </c>
      <c r="AO1501" s="93" t="s">
        <v>12058</v>
      </c>
      <c r="AP1501" s="86" t="s">
        <v>66</v>
      </c>
      <c r="AQ1501" s="48">
        <v>0</v>
      </c>
      <c r="AR1501" s="49">
        <v>0</v>
      </c>
      <c r="AS1501" s="48">
        <v>0</v>
      </c>
      <c r="AT1501" s="49">
        <v>0</v>
      </c>
      <c r="AU1501" s="48">
        <v>0</v>
      </c>
      <c r="AV1501" s="49">
        <v>0</v>
      </c>
      <c r="AW1501" s="48">
        <v>40</v>
      </c>
      <c r="AX1501" s="49">
        <v>100</v>
      </c>
      <c r="AY1501" s="48">
        <v>40</v>
      </c>
      <c r="AZ1501" s="2"/>
      <c r="BA1501" s="3"/>
      <c r="BB1501" s="3"/>
      <c r="BC1501" s="3"/>
      <c r="BD1501" s="3"/>
    </row>
    <row r="1502" spans="1:56" x14ac:dyDescent="0.25">
      <c r="A1502" s="62" t="s">
        <v>1170</v>
      </c>
      <c r="B1502" s="63"/>
      <c r="C1502" s="63"/>
      <c r="D1502" s="64"/>
      <c r="E1502" s="66"/>
      <c r="F1502" s="109" t="s">
        <v>10350</v>
      </c>
      <c r="G1502" s="63"/>
      <c r="H1502" s="67"/>
      <c r="I1502" s="68"/>
      <c r="J1502" s="68"/>
      <c r="K1502" s="67" t="s">
        <v>13779</v>
      </c>
      <c r="L1502" s="71"/>
      <c r="M1502" s="72">
        <v>5530.68310546875</v>
      </c>
      <c r="N1502" s="72">
        <v>5038.74609375</v>
      </c>
      <c r="O1502" s="73"/>
      <c r="P1502" s="74"/>
      <c r="Q1502" s="74"/>
      <c r="R1502" s="98"/>
      <c r="S1502" s="48">
        <v>0</v>
      </c>
      <c r="T1502" s="48">
        <v>1</v>
      </c>
      <c r="U1502" s="98"/>
      <c r="V1502" s="50"/>
      <c r="W1502" s="50"/>
      <c r="X1502" s="50"/>
      <c r="Y1502" s="50"/>
      <c r="Z1502" s="49"/>
      <c r="AA1502" s="69">
        <v>1502</v>
      </c>
      <c r="AB15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02" s="70"/>
      <c r="AD1502" s="86">
        <v>57</v>
      </c>
      <c r="AE1502" s="86">
        <v>53</v>
      </c>
      <c r="AF1502" s="86">
        <v>634</v>
      </c>
      <c r="AG1502" s="86">
        <v>1515</v>
      </c>
      <c r="AH1502" s="86"/>
      <c r="AI1502" s="86" t="s">
        <v>8030</v>
      </c>
      <c r="AJ1502" s="86"/>
      <c r="AK1502" s="86"/>
      <c r="AL1502" s="86"/>
      <c r="AM1502" s="89">
        <v>44051.324074074073</v>
      </c>
      <c r="AN1502" s="86" t="s">
        <v>10559</v>
      </c>
      <c r="AO1502" s="93" t="s">
        <v>12059</v>
      </c>
      <c r="AP1502" s="86" t="s">
        <v>66</v>
      </c>
      <c r="AQ1502" s="48">
        <v>0</v>
      </c>
      <c r="AR1502" s="49">
        <v>0</v>
      </c>
      <c r="AS1502" s="48">
        <v>0</v>
      </c>
      <c r="AT1502" s="49">
        <v>0</v>
      </c>
      <c r="AU1502" s="48">
        <v>0</v>
      </c>
      <c r="AV1502" s="49">
        <v>0</v>
      </c>
      <c r="AW1502" s="48">
        <v>43</v>
      </c>
      <c r="AX1502" s="49">
        <v>100</v>
      </c>
      <c r="AY1502" s="48">
        <v>43</v>
      </c>
      <c r="AZ1502" s="2"/>
      <c r="BA1502" s="3"/>
      <c r="BB1502" s="3"/>
      <c r="BC1502" s="3"/>
      <c r="BD1502" s="3"/>
    </row>
    <row r="1503" spans="1:56" x14ac:dyDescent="0.25">
      <c r="A1503" s="62" t="s">
        <v>1853</v>
      </c>
      <c r="B1503" s="63"/>
      <c r="C1503" s="63"/>
      <c r="D1503" s="64"/>
      <c r="E1503" s="66"/>
      <c r="F1503" s="109" t="s">
        <v>10351</v>
      </c>
      <c r="G1503" s="63"/>
      <c r="H1503" s="67"/>
      <c r="I1503" s="68"/>
      <c r="J1503" s="68"/>
      <c r="K1503" s="67" t="s">
        <v>13780</v>
      </c>
      <c r="L1503" s="71"/>
      <c r="M1503" s="72">
        <v>5484.947265625</v>
      </c>
      <c r="N1503" s="72">
        <v>5065.5986328125</v>
      </c>
      <c r="O1503" s="73"/>
      <c r="P1503" s="74"/>
      <c r="Q1503" s="74"/>
      <c r="R1503" s="98"/>
      <c r="S1503" s="48">
        <v>1</v>
      </c>
      <c r="T1503" s="48">
        <v>0</v>
      </c>
      <c r="U1503" s="98"/>
      <c r="V1503" s="50"/>
      <c r="W1503" s="50"/>
      <c r="X1503" s="50"/>
      <c r="Y1503" s="50"/>
      <c r="Z1503" s="49"/>
      <c r="AA1503" s="69">
        <v>1503</v>
      </c>
      <c r="AB15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03" s="70"/>
      <c r="AD1503" s="86">
        <v>2113</v>
      </c>
      <c r="AE1503" s="86">
        <v>1091</v>
      </c>
      <c r="AF1503" s="86">
        <v>11567</v>
      </c>
      <c r="AG1503" s="86">
        <v>11762</v>
      </c>
      <c r="AH1503" s="86"/>
      <c r="AI1503" s="86" t="s">
        <v>8031</v>
      </c>
      <c r="AJ1503" s="86" t="s">
        <v>8304</v>
      </c>
      <c r="AK1503" s="93" t="s">
        <v>8921</v>
      </c>
      <c r="AL1503" s="86"/>
      <c r="AM1503" s="89">
        <v>41451.627118055556</v>
      </c>
      <c r="AN1503" s="86" t="s">
        <v>10559</v>
      </c>
      <c r="AO1503" s="93" t="s">
        <v>12060</v>
      </c>
      <c r="AP1503" s="86" t="s">
        <v>65</v>
      </c>
      <c r="AQ1503" s="48"/>
      <c r="AR1503" s="49"/>
      <c r="AS1503" s="48"/>
      <c r="AT1503" s="49"/>
      <c r="AU1503" s="48"/>
      <c r="AV1503" s="49"/>
      <c r="AW1503" s="48"/>
      <c r="AX1503" s="49"/>
      <c r="AY1503" s="48"/>
      <c r="AZ1503" s="2"/>
      <c r="BA1503" s="3"/>
      <c r="BB1503" s="3"/>
      <c r="BC1503" s="3"/>
      <c r="BD1503" s="3"/>
    </row>
    <row r="1504" spans="1:56" x14ac:dyDescent="0.25">
      <c r="A1504" s="62" t="s">
        <v>1171</v>
      </c>
      <c r="B1504" s="63"/>
      <c r="C1504" s="63"/>
      <c r="D1504" s="64"/>
      <c r="E1504" s="66"/>
      <c r="F1504" s="109" t="s">
        <v>10352</v>
      </c>
      <c r="G1504" s="63"/>
      <c r="H1504" s="67"/>
      <c r="I1504" s="68"/>
      <c r="J1504" s="68"/>
      <c r="K1504" s="67" t="s">
        <v>13781</v>
      </c>
      <c r="L1504" s="71"/>
      <c r="M1504" s="72">
        <v>5602.49658203125</v>
      </c>
      <c r="N1504" s="72">
        <v>4920.66845703125</v>
      </c>
      <c r="O1504" s="73"/>
      <c r="P1504" s="74"/>
      <c r="Q1504" s="74"/>
      <c r="R1504" s="98"/>
      <c r="S1504" s="48">
        <v>0</v>
      </c>
      <c r="T1504" s="48">
        <v>1</v>
      </c>
      <c r="U1504" s="98"/>
      <c r="V1504" s="50"/>
      <c r="W1504" s="50"/>
      <c r="X1504" s="50"/>
      <c r="Y1504" s="50"/>
      <c r="Z1504" s="49"/>
      <c r="AA1504" s="69">
        <v>1504</v>
      </c>
      <c r="AB15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04" s="70"/>
      <c r="AD1504" s="86">
        <v>528</v>
      </c>
      <c r="AE1504" s="86">
        <v>276</v>
      </c>
      <c r="AF1504" s="86">
        <v>9691</v>
      </c>
      <c r="AG1504" s="86">
        <v>23656</v>
      </c>
      <c r="AH1504" s="86"/>
      <c r="AI1504" s="86" t="s">
        <v>8032</v>
      </c>
      <c r="AJ1504" s="86"/>
      <c r="AK1504" s="86"/>
      <c r="AL1504" s="86"/>
      <c r="AM1504" s="89">
        <v>43979.487696759257</v>
      </c>
      <c r="AN1504" s="86" t="s">
        <v>10559</v>
      </c>
      <c r="AO1504" s="93" t="s">
        <v>12061</v>
      </c>
      <c r="AP1504" s="86" t="s">
        <v>66</v>
      </c>
      <c r="AQ1504" s="48">
        <v>0</v>
      </c>
      <c r="AR1504" s="49">
        <v>0</v>
      </c>
      <c r="AS1504" s="48">
        <v>0</v>
      </c>
      <c r="AT1504" s="49">
        <v>0</v>
      </c>
      <c r="AU1504" s="48">
        <v>0</v>
      </c>
      <c r="AV1504" s="49">
        <v>0</v>
      </c>
      <c r="AW1504" s="48">
        <v>43</v>
      </c>
      <c r="AX1504" s="49">
        <v>100</v>
      </c>
      <c r="AY1504" s="48">
        <v>43</v>
      </c>
      <c r="AZ1504" s="2"/>
      <c r="BA1504" s="3"/>
      <c r="BB1504" s="3"/>
      <c r="BC1504" s="3"/>
      <c r="BD1504" s="3"/>
    </row>
    <row r="1505" spans="1:56" x14ac:dyDescent="0.25">
      <c r="A1505" s="62" t="s">
        <v>1172</v>
      </c>
      <c r="B1505" s="63"/>
      <c r="C1505" s="63"/>
      <c r="D1505" s="64"/>
      <c r="E1505" s="66"/>
      <c r="F1505" s="109" t="s">
        <v>10353</v>
      </c>
      <c r="G1505" s="63"/>
      <c r="H1505" s="67"/>
      <c r="I1505" s="68"/>
      <c r="J1505" s="68"/>
      <c r="K1505" s="67" t="s">
        <v>13782</v>
      </c>
      <c r="L1505" s="71"/>
      <c r="M1505" s="72">
        <v>5589.66064453125</v>
      </c>
      <c r="N1505" s="72">
        <v>5910.52587890625</v>
      </c>
      <c r="O1505" s="73"/>
      <c r="P1505" s="74"/>
      <c r="Q1505" s="74"/>
      <c r="R1505" s="98"/>
      <c r="S1505" s="48">
        <v>0</v>
      </c>
      <c r="T1505" s="48">
        <v>1</v>
      </c>
      <c r="U1505" s="98"/>
      <c r="V1505" s="50"/>
      <c r="W1505" s="50"/>
      <c r="X1505" s="50"/>
      <c r="Y1505" s="50"/>
      <c r="Z1505" s="49"/>
      <c r="AA1505" s="69">
        <v>1505</v>
      </c>
      <c r="AB15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05" s="70"/>
      <c r="AD1505" s="86">
        <v>80</v>
      </c>
      <c r="AE1505" s="86">
        <v>52</v>
      </c>
      <c r="AF1505" s="86">
        <v>165</v>
      </c>
      <c r="AG1505" s="86">
        <v>3534</v>
      </c>
      <c r="AH1505" s="86"/>
      <c r="AI1505" s="86" t="s">
        <v>8033</v>
      </c>
      <c r="AJ1505" s="86" t="s">
        <v>8630</v>
      </c>
      <c r="AK1505" s="86"/>
      <c r="AL1505" s="86"/>
      <c r="AM1505" s="89">
        <v>43415.626516203702</v>
      </c>
      <c r="AN1505" s="86" t="s">
        <v>10559</v>
      </c>
      <c r="AO1505" s="93" t="s">
        <v>12062</v>
      </c>
      <c r="AP1505" s="86" t="s">
        <v>66</v>
      </c>
      <c r="AQ1505" s="48">
        <v>1</v>
      </c>
      <c r="AR1505" s="49">
        <v>20</v>
      </c>
      <c r="AS1505" s="48">
        <v>0</v>
      </c>
      <c r="AT1505" s="49">
        <v>0</v>
      </c>
      <c r="AU1505" s="48">
        <v>0</v>
      </c>
      <c r="AV1505" s="49">
        <v>0</v>
      </c>
      <c r="AW1505" s="48">
        <v>4</v>
      </c>
      <c r="AX1505" s="49">
        <v>80</v>
      </c>
      <c r="AY1505" s="48">
        <v>5</v>
      </c>
      <c r="AZ1505" s="2"/>
      <c r="BA1505" s="3"/>
      <c r="BB1505" s="3"/>
      <c r="BC1505" s="3"/>
      <c r="BD1505" s="3"/>
    </row>
    <row r="1506" spans="1:56" x14ac:dyDescent="0.25">
      <c r="A1506" s="62" t="s">
        <v>1173</v>
      </c>
      <c r="B1506" s="63"/>
      <c r="C1506" s="63"/>
      <c r="D1506" s="64"/>
      <c r="E1506" s="66"/>
      <c r="F1506" s="109" t="s">
        <v>10354</v>
      </c>
      <c r="G1506" s="63"/>
      <c r="H1506" s="67"/>
      <c r="I1506" s="68"/>
      <c r="J1506" s="68"/>
      <c r="K1506" s="67" t="s">
        <v>13783</v>
      </c>
      <c r="L1506" s="71"/>
      <c r="M1506" s="72">
        <v>4742.55517578125</v>
      </c>
      <c r="N1506" s="72">
        <v>1136.6541748046875</v>
      </c>
      <c r="O1506" s="73"/>
      <c r="P1506" s="74"/>
      <c r="Q1506" s="74"/>
      <c r="R1506" s="98"/>
      <c r="S1506" s="48">
        <v>1</v>
      </c>
      <c r="T1506" s="48">
        <v>2</v>
      </c>
      <c r="U1506" s="98"/>
      <c r="V1506" s="50"/>
      <c r="W1506" s="50"/>
      <c r="X1506" s="50"/>
      <c r="Y1506" s="50"/>
      <c r="Z1506" s="49"/>
      <c r="AA1506" s="69">
        <v>1506</v>
      </c>
      <c r="AB15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06" s="70"/>
      <c r="AD1506" s="86">
        <v>11</v>
      </c>
      <c r="AE1506" s="86">
        <v>4</v>
      </c>
      <c r="AF1506" s="86">
        <v>35</v>
      </c>
      <c r="AG1506" s="86">
        <v>0</v>
      </c>
      <c r="AH1506" s="86"/>
      <c r="AI1506" s="86" t="s">
        <v>8034</v>
      </c>
      <c r="AJ1506" s="86"/>
      <c r="AK1506" s="86"/>
      <c r="AL1506" s="86"/>
      <c r="AM1506" s="89">
        <v>44078.701898148145</v>
      </c>
      <c r="AN1506" s="86" t="s">
        <v>10559</v>
      </c>
      <c r="AO1506" s="93" t="s">
        <v>12063</v>
      </c>
      <c r="AP1506" s="86" t="s">
        <v>66</v>
      </c>
      <c r="AQ1506" s="48">
        <v>0</v>
      </c>
      <c r="AR1506" s="49">
        <v>0</v>
      </c>
      <c r="AS1506" s="48">
        <v>0</v>
      </c>
      <c r="AT1506" s="49">
        <v>0</v>
      </c>
      <c r="AU1506" s="48">
        <v>0</v>
      </c>
      <c r="AV1506" s="49">
        <v>0</v>
      </c>
      <c r="AW1506" s="48">
        <v>40</v>
      </c>
      <c r="AX1506" s="49">
        <v>100</v>
      </c>
      <c r="AY1506" s="48">
        <v>40</v>
      </c>
      <c r="AZ1506" s="2"/>
      <c r="BA1506" s="3"/>
      <c r="BB1506" s="3"/>
      <c r="BC1506" s="3"/>
      <c r="BD1506" s="3"/>
    </row>
    <row r="1507" spans="1:56" x14ac:dyDescent="0.25">
      <c r="A1507" s="62" t="s">
        <v>1174</v>
      </c>
      <c r="B1507" s="63"/>
      <c r="C1507" s="63"/>
      <c r="D1507" s="64"/>
      <c r="E1507" s="66"/>
      <c r="F1507" s="109" t="s">
        <v>10355</v>
      </c>
      <c r="G1507" s="63"/>
      <c r="H1507" s="67"/>
      <c r="I1507" s="68"/>
      <c r="J1507" s="68"/>
      <c r="K1507" s="67" t="s">
        <v>13784</v>
      </c>
      <c r="L1507" s="71"/>
      <c r="M1507" s="72">
        <v>5525.38916015625</v>
      </c>
      <c r="N1507" s="72">
        <v>5615.56591796875</v>
      </c>
      <c r="O1507" s="73"/>
      <c r="P1507" s="74"/>
      <c r="Q1507" s="74"/>
      <c r="R1507" s="98"/>
      <c r="S1507" s="48">
        <v>0</v>
      </c>
      <c r="T1507" s="48">
        <v>1</v>
      </c>
      <c r="U1507" s="98"/>
      <c r="V1507" s="50"/>
      <c r="W1507" s="50"/>
      <c r="X1507" s="50"/>
      <c r="Y1507" s="50"/>
      <c r="Z1507" s="49"/>
      <c r="AA1507" s="69">
        <v>1507</v>
      </c>
      <c r="AB15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07" s="70"/>
      <c r="AD1507" s="86">
        <v>4996</v>
      </c>
      <c r="AE1507" s="86">
        <v>1013</v>
      </c>
      <c r="AF1507" s="86">
        <v>28187</v>
      </c>
      <c r="AG1507" s="86">
        <v>26874</v>
      </c>
      <c r="AH1507" s="86"/>
      <c r="AI1507" s="86" t="s">
        <v>8035</v>
      </c>
      <c r="AJ1507" s="86" t="s">
        <v>8202</v>
      </c>
      <c r="AK1507" s="86"/>
      <c r="AL1507" s="86"/>
      <c r="AM1507" s="89">
        <v>41526.589733796296</v>
      </c>
      <c r="AN1507" s="86" t="s">
        <v>10559</v>
      </c>
      <c r="AO1507" s="93" t="s">
        <v>12064</v>
      </c>
      <c r="AP1507" s="86" t="s">
        <v>66</v>
      </c>
      <c r="AQ1507" s="48">
        <v>0</v>
      </c>
      <c r="AR1507" s="49">
        <v>0</v>
      </c>
      <c r="AS1507" s="48">
        <v>0</v>
      </c>
      <c r="AT1507" s="49">
        <v>0</v>
      </c>
      <c r="AU1507" s="48">
        <v>0</v>
      </c>
      <c r="AV1507" s="49">
        <v>0</v>
      </c>
      <c r="AW1507" s="48">
        <v>21</v>
      </c>
      <c r="AX1507" s="49">
        <v>100</v>
      </c>
      <c r="AY1507" s="48">
        <v>21</v>
      </c>
      <c r="AZ1507" s="2"/>
      <c r="BA1507" s="3"/>
      <c r="BB1507" s="3"/>
      <c r="BC1507" s="3"/>
      <c r="BD1507" s="3"/>
    </row>
    <row r="1508" spans="1:56" x14ac:dyDescent="0.25">
      <c r="A1508" s="62" t="s">
        <v>1175</v>
      </c>
      <c r="B1508" s="63"/>
      <c r="C1508" s="63"/>
      <c r="D1508" s="64"/>
      <c r="E1508" s="66"/>
      <c r="F1508" s="109" t="s">
        <v>10356</v>
      </c>
      <c r="G1508" s="63"/>
      <c r="H1508" s="67"/>
      <c r="I1508" s="68"/>
      <c r="J1508" s="68"/>
      <c r="K1508" s="67" t="s">
        <v>13785</v>
      </c>
      <c r="L1508" s="71"/>
      <c r="M1508" s="72">
        <v>5215.4892578125</v>
      </c>
      <c r="N1508" s="72">
        <v>4340.09765625</v>
      </c>
      <c r="O1508" s="73"/>
      <c r="P1508" s="74"/>
      <c r="Q1508" s="74"/>
      <c r="R1508" s="98"/>
      <c r="S1508" s="48">
        <v>0</v>
      </c>
      <c r="T1508" s="48">
        <v>1</v>
      </c>
      <c r="U1508" s="98"/>
      <c r="V1508" s="50"/>
      <c r="W1508" s="50"/>
      <c r="X1508" s="50"/>
      <c r="Y1508" s="50"/>
      <c r="Z1508" s="49"/>
      <c r="AA1508" s="69">
        <v>1508</v>
      </c>
      <c r="AB15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08" s="70"/>
      <c r="AD1508" s="86">
        <v>85</v>
      </c>
      <c r="AE1508" s="86">
        <v>35</v>
      </c>
      <c r="AF1508" s="86">
        <v>564</v>
      </c>
      <c r="AG1508" s="86">
        <v>449</v>
      </c>
      <c r="AH1508" s="86"/>
      <c r="AI1508" s="86" t="s">
        <v>8036</v>
      </c>
      <c r="AJ1508" s="86" t="s">
        <v>8211</v>
      </c>
      <c r="AK1508" s="86"/>
      <c r="AL1508" s="86"/>
      <c r="AM1508" s="89">
        <v>43825.34337962963</v>
      </c>
      <c r="AN1508" s="86" t="s">
        <v>10559</v>
      </c>
      <c r="AO1508" s="93" t="s">
        <v>12065</v>
      </c>
      <c r="AP1508" s="86" t="s">
        <v>66</v>
      </c>
      <c r="AQ1508" s="48">
        <v>0</v>
      </c>
      <c r="AR1508" s="49">
        <v>0</v>
      </c>
      <c r="AS1508" s="48">
        <v>0</v>
      </c>
      <c r="AT1508" s="49">
        <v>0</v>
      </c>
      <c r="AU1508" s="48">
        <v>0</v>
      </c>
      <c r="AV1508" s="49">
        <v>0</v>
      </c>
      <c r="AW1508" s="48">
        <v>44</v>
      </c>
      <c r="AX1508" s="49">
        <v>100</v>
      </c>
      <c r="AY1508" s="48">
        <v>44</v>
      </c>
      <c r="AZ1508" s="2"/>
      <c r="BA1508" s="3"/>
      <c r="BB1508" s="3"/>
      <c r="BC1508" s="3"/>
      <c r="BD1508" s="3"/>
    </row>
    <row r="1509" spans="1:56" x14ac:dyDescent="0.25">
      <c r="A1509" s="62" t="s">
        <v>1176</v>
      </c>
      <c r="B1509" s="63"/>
      <c r="C1509" s="63"/>
      <c r="D1509" s="64"/>
      <c r="E1509" s="66"/>
      <c r="F1509" s="109" t="s">
        <v>10357</v>
      </c>
      <c r="G1509" s="63"/>
      <c r="H1509" s="67"/>
      <c r="I1509" s="68"/>
      <c r="J1509" s="68"/>
      <c r="K1509" s="67" t="s">
        <v>13786</v>
      </c>
      <c r="L1509" s="71"/>
      <c r="M1509" s="72">
        <v>5534.8466796875</v>
      </c>
      <c r="N1509" s="72">
        <v>5159.12451171875</v>
      </c>
      <c r="O1509" s="73"/>
      <c r="P1509" s="74"/>
      <c r="Q1509" s="74"/>
      <c r="R1509" s="98"/>
      <c r="S1509" s="48">
        <v>0</v>
      </c>
      <c r="T1509" s="48">
        <v>1</v>
      </c>
      <c r="U1509" s="98"/>
      <c r="V1509" s="50"/>
      <c r="W1509" s="50"/>
      <c r="X1509" s="50"/>
      <c r="Y1509" s="50"/>
      <c r="Z1509" s="49"/>
      <c r="AA1509" s="69">
        <v>1509</v>
      </c>
      <c r="AB15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09" s="70"/>
      <c r="AD1509" s="86">
        <v>1014</v>
      </c>
      <c r="AE1509" s="86">
        <v>438</v>
      </c>
      <c r="AF1509" s="86">
        <v>2295</v>
      </c>
      <c r="AG1509" s="86">
        <v>1144</v>
      </c>
      <c r="AH1509" s="86"/>
      <c r="AI1509" s="86" t="s">
        <v>8037</v>
      </c>
      <c r="AJ1509" s="86" t="s">
        <v>8296</v>
      </c>
      <c r="AK1509" s="93" t="s">
        <v>8922</v>
      </c>
      <c r="AL1509" s="86"/>
      <c r="AM1509" s="89">
        <v>40745.481747685182</v>
      </c>
      <c r="AN1509" s="86" t="s">
        <v>10559</v>
      </c>
      <c r="AO1509" s="93" t="s">
        <v>12066</v>
      </c>
      <c r="AP1509" s="86" t="s">
        <v>66</v>
      </c>
      <c r="AQ1509" s="48">
        <v>0</v>
      </c>
      <c r="AR1509" s="49">
        <v>0</v>
      </c>
      <c r="AS1509" s="48">
        <v>0</v>
      </c>
      <c r="AT1509" s="49">
        <v>0</v>
      </c>
      <c r="AU1509" s="48">
        <v>0</v>
      </c>
      <c r="AV1509" s="49">
        <v>0</v>
      </c>
      <c r="AW1509" s="48">
        <v>40</v>
      </c>
      <c r="AX1509" s="49">
        <v>100</v>
      </c>
      <c r="AY1509" s="48">
        <v>40</v>
      </c>
      <c r="AZ1509" s="2"/>
      <c r="BA1509" s="3"/>
      <c r="BB1509" s="3"/>
      <c r="BC1509" s="3"/>
      <c r="BD1509" s="3"/>
    </row>
    <row r="1510" spans="1:56" x14ac:dyDescent="0.25">
      <c r="A1510" s="62" t="s">
        <v>1177</v>
      </c>
      <c r="B1510" s="63"/>
      <c r="C1510" s="63"/>
      <c r="D1510" s="64"/>
      <c r="E1510" s="66"/>
      <c r="F1510" s="109" t="s">
        <v>10358</v>
      </c>
      <c r="G1510" s="63"/>
      <c r="H1510" s="67"/>
      <c r="I1510" s="68"/>
      <c r="J1510" s="68"/>
      <c r="K1510" s="67" t="s">
        <v>13787</v>
      </c>
      <c r="L1510" s="71"/>
      <c r="M1510" s="72">
        <v>4378.900390625</v>
      </c>
      <c r="N1510" s="72">
        <v>4358.181640625</v>
      </c>
      <c r="O1510" s="73"/>
      <c r="P1510" s="74"/>
      <c r="Q1510" s="74"/>
      <c r="R1510" s="98"/>
      <c r="S1510" s="48">
        <v>0</v>
      </c>
      <c r="T1510" s="48">
        <v>7</v>
      </c>
      <c r="U1510" s="98"/>
      <c r="V1510" s="50"/>
      <c r="W1510" s="50"/>
      <c r="X1510" s="50"/>
      <c r="Y1510" s="50"/>
      <c r="Z1510" s="49"/>
      <c r="AA1510" s="69">
        <v>1510</v>
      </c>
      <c r="AB15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10" s="70"/>
      <c r="AD1510" s="86">
        <v>111</v>
      </c>
      <c r="AE1510" s="86">
        <v>388</v>
      </c>
      <c r="AF1510" s="86">
        <v>45000</v>
      </c>
      <c r="AG1510" s="86">
        <v>632</v>
      </c>
      <c r="AH1510" s="86"/>
      <c r="AI1510" s="86" t="s">
        <v>8038</v>
      </c>
      <c r="AJ1510" s="86" t="s">
        <v>8302</v>
      </c>
      <c r="AK1510" s="86"/>
      <c r="AL1510" s="86"/>
      <c r="AM1510" s="89">
        <v>43942.409710648149</v>
      </c>
      <c r="AN1510" s="86" t="s">
        <v>10559</v>
      </c>
      <c r="AO1510" s="93" t="s">
        <v>12067</v>
      </c>
      <c r="AP1510" s="86" t="s">
        <v>66</v>
      </c>
      <c r="AQ1510" s="48">
        <v>0</v>
      </c>
      <c r="AR1510" s="49">
        <v>0</v>
      </c>
      <c r="AS1510" s="48">
        <v>0</v>
      </c>
      <c r="AT1510" s="49">
        <v>0</v>
      </c>
      <c r="AU1510" s="48">
        <v>0</v>
      </c>
      <c r="AV1510" s="49">
        <v>0</v>
      </c>
      <c r="AW1510" s="48">
        <v>144</v>
      </c>
      <c r="AX1510" s="49">
        <v>100</v>
      </c>
      <c r="AY1510" s="48">
        <v>144</v>
      </c>
      <c r="AZ1510" s="2"/>
      <c r="BA1510" s="3"/>
      <c r="BB1510" s="3"/>
      <c r="BC1510" s="3"/>
      <c r="BD1510" s="3"/>
    </row>
    <row r="1511" spans="1:56" x14ac:dyDescent="0.25">
      <c r="A1511" s="62" t="s">
        <v>1179</v>
      </c>
      <c r="B1511" s="63"/>
      <c r="C1511" s="63"/>
      <c r="D1511" s="64"/>
      <c r="E1511" s="66"/>
      <c r="F1511" s="109" t="s">
        <v>10359</v>
      </c>
      <c r="G1511" s="63"/>
      <c r="H1511" s="67"/>
      <c r="I1511" s="68"/>
      <c r="J1511" s="68"/>
      <c r="K1511" s="67" t="s">
        <v>13788</v>
      </c>
      <c r="L1511" s="71"/>
      <c r="M1511" s="72">
        <v>5549.06591796875</v>
      </c>
      <c r="N1511" s="72">
        <v>4913.67333984375</v>
      </c>
      <c r="O1511" s="73"/>
      <c r="P1511" s="74"/>
      <c r="Q1511" s="74"/>
      <c r="R1511" s="98"/>
      <c r="S1511" s="48">
        <v>0</v>
      </c>
      <c r="T1511" s="48">
        <v>1</v>
      </c>
      <c r="U1511" s="98"/>
      <c r="V1511" s="50"/>
      <c r="W1511" s="50"/>
      <c r="X1511" s="50"/>
      <c r="Y1511" s="50"/>
      <c r="Z1511" s="49"/>
      <c r="AA1511" s="69">
        <v>1511</v>
      </c>
      <c r="AB15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11" s="70"/>
      <c r="AD1511" s="86">
        <v>349</v>
      </c>
      <c r="AE1511" s="86">
        <v>328</v>
      </c>
      <c r="AF1511" s="86">
        <v>5712</v>
      </c>
      <c r="AG1511" s="86">
        <v>8779</v>
      </c>
      <c r="AH1511" s="86"/>
      <c r="AI1511" s="86" t="s">
        <v>8039</v>
      </c>
      <c r="AJ1511" s="86"/>
      <c r="AK1511" s="86"/>
      <c r="AL1511" s="86"/>
      <c r="AM1511" s="89">
        <v>43834.569386574076</v>
      </c>
      <c r="AN1511" s="86" t="s">
        <v>10559</v>
      </c>
      <c r="AO1511" s="93" t="s">
        <v>12068</v>
      </c>
      <c r="AP1511" s="86" t="s">
        <v>66</v>
      </c>
      <c r="AQ1511" s="48">
        <v>0</v>
      </c>
      <c r="AR1511" s="49">
        <v>0</v>
      </c>
      <c r="AS1511" s="48">
        <v>0</v>
      </c>
      <c r="AT1511" s="49">
        <v>0</v>
      </c>
      <c r="AU1511" s="48">
        <v>0</v>
      </c>
      <c r="AV1511" s="49">
        <v>0</v>
      </c>
      <c r="AW1511" s="48">
        <v>50</v>
      </c>
      <c r="AX1511" s="49">
        <v>100</v>
      </c>
      <c r="AY1511" s="48">
        <v>50</v>
      </c>
      <c r="AZ1511" s="2"/>
      <c r="BA1511" s="3"/>
      <c r="BB1511" s="3"/>
      <c r="BC1511" s="3"/>
      <c r="BD1511" s="3"/>
    </row>
    <row r="1512" spans="1:56" x14ac:dyDescent="0.25">
      <c r="A1512" s="62" t="s">
        <v>1854</v>
      </c>
      <c r="B1512" s="63"/>
      <c r="C1512" s="63"/>
      <c r="D1512" s="64"/>
      <c r="E1512" s="66"/>
      <c r="F1512" s="109" t="s">
        <v>10360</v>
      </c>
      <c r="G1512" s="63"/>
      <c r="H1512" s="67"/>
      <c r="I1512" s="68"/>
      <c r="J1512" s="68"/>
      <c r="K1512" s="67" t="s">
        <v>13789</v>
      </c>
      <c r="L1512" s="71"/>
      <c r="M1512" s="72">
        <v>5546.09814453125</v>
      </c>
      <c r="N1512" s="72">
        <v>4907.35205078125</v>
      </c>
      <c r="O1512" s="73"/>
      <c r="P1512" s="74"/>
      <c r="Q1512" s="74"/>
      <c r="R1512" s="98"/>
      <c r="S1512" s="48">
        <v>1</v>
      </c>
      <c r="T1512" s="48">
        <v>0</v>
      </c>
      <c r="U1512" s="98"/>
      <c r="V1512" s="50"/>
      <c r="W1512" s="50"/>
      <c r="X1512" s="50"/>
      <c r="Y1512" s="50"/>
      <c r="Z1512" s="49"/>
      <c r="AA1512" s="69">
        <v>1512</v>
      </c>
      <c r="AB15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12" s="70"/>
      <c r="AD1512" s="86">
        <v>758</v>
      </c>
      <c r="AE1512" s="86">
        <v>274</v>
      </c>
      <c r="AF1512" s="86">
        <v>379</v>
      </c>
      <c r="AG1512" s="86">
        <v>3670</v>
      </c>
      <c r="AH1512" s="86"/>
      <c r="AI1512" s="86" t="s">
        <v>8040</v>
      </c>
      <c r="AJ1512" s="86"/>
      <c r="AK1512" s="86"/>
      <c r="AL1512" s="86"/>
      <c r="AM1512" s="89">
        <v>43988.613796296297</v>
      </c>
      <c r="AN1512" s="86" t="s">
        <v>10559</v>
      </c>
      <c r="AO1512" s="93" t="s">
        <v>12069</v>
      </c>
      <c r="AP1512" s="86" t="s">
        <v>65</v>
      </c>
      <c r="AQ1512" s="48"/>
      <c r="AR1512" s="49"/>
      <c r="AS1512" s="48"/>
      <c r="AT1512" s="49"/>
      <c r="AU1512" s="48"/>
      <c r="AV1512" s="49"/>
      <c r="AW1512" s="48"/>
      <c r="AX1512" s="49"/>
      <c r="AY1512" s="48"/>
      <c r="AZ1512" s="2"/>
      <c r="BA1512" s="3"/>
      <c r="BB1512" s="3"/>
      <c r="BC1512" s="3"/>
      <c r="BD1512" s="3"/>
    </row>
    <row r="1513" spans="1:56" x14ac:dyDescent="0.25">
      <c r="A1513" s="62" t="s">
        <v>1180</v>
      </c>
      <c r="B1513" s="63"/>
      <c r="C1513" s="63"/>
      <c r="D1513" s="64"/>
      <c r="E1513" s="66"/>
      <c r="F1513" s="109" t="s">
        <v>10361</v>
      </c>
      <c r="G1513" s="63"/>
      <c r="H1513" s="67"/>
      <c r="I1513" s="68"/>
      <c r="J1513" s="68"/>
      <c r="K1513" s="67" t="s">
        <v>13790</v>
      </c>
      <c r="L1513" s="71"/>
      <c r="M1513" s="72">
        <v>5422.953125</v>
      </c>
      <c r="N1513" s="72">
        <v>5063.8623046875</v>
      </c>
      <c r="O1513" s="73"/>
      <c r="P1513" s="74"/>
      <c r="Q1513" s="74"/>
      <c r="R1513" s="98"/>
      <c r="S1513" s="48">
        <v>0</v>
      </c>
      <c r="T1513" s="48">
        <v>1</v>
      </c>
      <c r="U1513" s="98"/>
      <c r="V1513" s="50"/>
      <c r="W1513" s="50"/>
      <c r="X1513" s="50"/>
      <c r="Y1513" s="50"/>
      <c r="Z1513" s="49"/>
      <c r="AA1513" s="69">
        <v>1513</v>
      </c>
      <c r="AB15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13" s="70"/>
      <c r="AD1513" s="86">
        <v>143</v>
      </c>
      <c r="AE1513" s="86">
        <v>7</v>
      </c>
      <c r="AF1513" s="86">
        <v>1217</v>
      </c>
      <c r="AG1513" s="86">
        <v>944</v>
      </c>
      <c r="AH1513" s="86"/>
      <c r="AI1513" s="86" t="s">
        <v>8041</v>
      </c>
      <c r="AJ1513" s="86" t="s">
        <v>8202</v>
      </c>
      <c r="AK1513" s="93" t="s">
        <v>8917</v>
      </c>
      <c r="AL1513" s="86"/>
      <c r="AM1513" s="89">
        <v>43175.647488425922</v>
      </c>
      <c r="AN1513" s="86" t="s">
        <v>10559</v>
      </c>
      <c r="AO1513" s="93" t="s">
        <v>12070</v>
      </c>
      <c r="AP1513" s="86" t="s">
        <v>66</v>
      </c>
      <c r="AQ1513" s="48">
        <v>0</v>
      </c>
      <c r="AR1513" s="49">
        <v>0</v>
      </c>
      <c r="AS1513" s="48">
        <v>0</v>
      </c>
      <c r="AT1513" s="49">
        <v>0</v>
      </c>
      <c r="AU1513" s="48">
        <v>0</v>
      </c>
      <c r="AV1513" s="49">
        <v>0</v>
      </c>
      <c r="AW1513" s="48">
        <v>40</v>
      </c>
      <c r="AX1513" s="49">
        <v>100</v>
      </c>
      <c r="AY1513" s="48">
        <v>40</v>
      </c>
      <c r="AZ1513" s="2"/>
      <c r="BA1513" s="3"/>
      <c r="BB1513" s="3"/>
      <c r="BC1513" s="3"/>
      <c r="BD1513" s="3"/>
    </row>
    <row r="1514" spans="1:56" x14ac:dyDescent="0.25">
      <c r="A1514" s="62" t="s">
        <v>1181</v>
      </c>
      <c r="B1514" s="63"/>
      <c r="C1514" s="63"/>
      <c r="D1514" s="64"/>
      <c r="E1514" s="66"/>
      <c r="F1514" s="109" t="s">
        <v>10362</v>
      </c>
      <c r="G1514" s="63"/>
      <c r="H1514" s="67"/>
      <c r="I1514" s="68"/>
      <c r="J1514" s="68"/>
      <c r="K1514" s="67" t="s">
        <v>13791</v>
      </c>
      <c r="L1514" s="71"/>
      <c r="M1514" s="72">
        <v>4035.100830078125</v>
      </c>
      <c r="N1514" s="72">
        <v>2936.559814453125</v>
      </c>
      <c r="O1514" s="73"/>
      <c r="P1514" s="74"/>
      <c r="Q1514" s="74"/>
      <c r="R1514" s="98"/>
      <c r="S1514" s="48">
        <v>0</v>
      </c>
      <c r="T1514" s="48">
        <v>2</v>
      </c>
      <c r="U1514" s="98"/>
      <c r="V1514" s="50"/>
      <c r="W1514" s="50"/>
      <c r="X1514" s="50"/>
      <c r="Y1514" s="50"/>
      <c r="Z1514" s="49"/>
      <c r="AA1514" s="69">
        <v>1514</v>
      </c>
      <c r="AB15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14" s="70"/>
      <c r="AD1514" s="86">
        <v>326</v>
      </c>
      <c r="AE1514" s="86">
        <v>38</v>
      </c>
      <c r="AF1514" s="86">
        <v>568</v>
      </c>
      <c r="AG1514" s="86">
        <v>2838</v>
      </c>
      <c r="AH1514" s="86"/>
      <c r="AI1514" s="86" t="s">
        <v>8042</v>
      </c>
      <c r="AJ1514" s="86" t="s">
        <v>8244</v>
      </c>
      <c r="AK1514" s="93" t="s">
        <v>8923</v>
      </c>
      <c r="AL1514" s="86"/>
      <c r="AM1514" s="89">
        <v>40915.905497685184</v>
      </c>
      <c r="AN1514" s="86" t="s">
        <v>10559</v>
      </c>
      <c r="AO1514" s="93" t="s">
        <v>12071</v>
      </c>
      <c r="AP1514" s="86" t="s">
        <v>66</v>
      </c>
      <c r="AQ1514" s="48">
        <v>0</v>
      </c>
      <c r="AR1514" s="49">
        <v>0</v>
      </c>
      <c r="AS1514" s="48">
        <v>0</v>
      </c>
      <c r="AT1514" s="49">
        <v>0</v>
      </c>
      <c r="AU1514" s="48">
        <v>0</v>
      </c>
      <c r="AV1514" s="49">
        <v>0</v>
      </c>
      <c r="AW1514" s="48">
        <v>15</v>
      </c>
      <c r="AX1514" s="49">
        <v>100</v>
      </c>
      <c r="AY1514" s="48">
        <v>15</v>
      </c>
      <c r="AZ1514" s="2"/>
      <c r="BA1514" s="3"/>
      <c r="BB1514" s="3"/>
      <c r="BC1514" s="3"/>
      <c r="BD1514" s="3"/>
    </row>
    <row r="1515" spans="1:56" x14ac:dyDescent="0.25">
      <c r="A1515" s="62" t="s">
        <v>1182</v>
      </c>
      <c r="B1515" s="63"/>
      <c r="C1515" s="63"/>
      <c r="D1515" s="64"/>
      <c r="E1515" s="66"/>
      <c r="F1515" s="109" t="s">
        <v>10363</v>
      </c>
      <c r="G1515" s="63"/>
      <c r="H1515" s="67"/>
      <c r="I1515" s="68"/>
      <c r="J1515" s="68"/>
      <c r="K1515" s="67" t="s">
        <v>13792</v>
      </c>
      <c r="L1515" s="71"/>
      <c r="M1515" s="72">
        <v>3736.296142578125</v>
      </c>
      <c r="N1515" s="72">
        <v>4108.83837890625</v>
      </c>
      <c r="O1515" s="73"/>
      <c r="P1515" s="74"/>
      <c r="Q1515" s="74"/>
      <c r="R1515" s="98"/>
      <c r="S1515" s="48">
        <v>0</v>
      </c>
      <c r="T1515" s="48">
        <v>5</v>
      </c>
      <c r="U1515" s="98"/>
      <c r="V1515" s="50"/>
      <c r="W1515" s="50"/>
      <c r="X1515" s="50"/>
      <c r="Y1515" s="50"/>
      <c r="Z1515" s="49"/>
      <c r="AA1515" s="69">
        <v>1515</v>
      </c>
      <c r="AB15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15" s="70"/>
      <c r="AD1515" s="86">
        <v>9</v>
      </c>
      <c r="AE1515" s="86">
        <v>14</v>
      </c>
      <c r="AF1515" s="86">
        <v>230</v>
      </c>
      <c r="AG1515" s="86">
        <v>84</v>
      </c>
      <c r="AH1515" s="86"/>
      <c r="AI1515" s="86"/>
      <c r="AJ1515" s="86"/>
      <c r="AK1515" s="86"/>
      <c r="AL1515" s="86"/>
      <c r="AM1515" s="89">
        <v>44032.582199074073</v>
      </c>
      <c r="AN1515" s="86" t="s">
        <v>10559</v>
      </c>
      <c r="AO1515" s="93" t="s">
        <v>12072</v>
      </c>
      <c r="AP1515" s="86" t="s">
        <v>66</v>
      </c>
      <c r="AQ1515" s="48">
        <v>0</v>
      </c>
      <c r="AR1515" s="49">
        <v>0</v>
      </c>
      <c r="AS1515" s="48">
        <v>0</v>
      </c>
      <c r="AT1515" s="49">
        <v>0</v>
      </c>
      <c r="AU1515" s="48">
        <v>0</v>
      </c>
      <c r="AV1515" s="49">
        <v>0</v>
      </c>
      <c r="AW1515" s="48">
        <v>70</v>
      </c>
      <c r="AX1515" s="49">
        <v>100</v>
      </c>
      <c r="AY1515" s="48">
        <v>70</v>
      </c>
      <c r="AZ1515" s="2"/>
      <c r="BA1515" s="3"/>
      <c r="BB1515" s="3"/>
      <c r="BC1515" s="3"/>
      <c r="BD1515" s="3"/>
    </row>
    <row r="1516" spans="1:56" x14ac:dyDescent="0.25">
      <c r="A1516" s="62" t="s">
        <v>1855</v>
      </c>
      <c r="B1516" s="63"/>
      <c r="C1516" s="63"/>
      <c r="D1516" s="64"/>
      <c r="E1516" s="66"/>
      <c r="F1516" s="109" t="s">
        <v>10364</v>
      </c>
      <c r="G1516" s="63"/>
      <c r="H1516" s="67"/>
      <c r="I1516" s="68"/>
      <c r="J1516" s="68"/>
      <c r="K1516" s="67" t="s">
        <v>13793</v>
      </c>
      <c r="L1516" s="71"/>
      <c r="M1516" s="72">
        <v>3138.1337890625</v>
      </c>
      <c r="N1516" s="72">
        <v>3141.111328125</v>
      </c>
      <c r="O1516" s="73"/>
      <c r="P1516" s="74"/>
      <c r="Q1516" s="74"/>
      <c r="R1516" s="98"/>
      <c r="S1516" s="48">
        <v>1</v>
      </c>
      <c r="T1516" s="48">
        <v>0</v>
      </c>
      <c r="U1516" s="98"/>
      <c r="V1516" s="50"/>
      <c r="W1516" s="50"/>
      <c r="X1516" s="50"/>
      <c r="Y1516" s="50"/>
      <c r="Z1516" s="49"/>
      <c r="AA1516" s="69">
        <v>1516</v>
      </c>
      <c r="AB15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16" s="70"/>
      <c r="AD1516" s="86">
        <v>1466</v>
      </c>
      <c r="AE1516" s="86">
        <v>2470</v>
      </c>
      <c r="AF1516" s="86">
        <v>9560</v>
      </c>
      <c r="AG1516" s="86">
        <v>8281</v>
      </c>
      <c r="AH1516" s="86"/>
      <c r="AI1516" s="86" t="s">
        <v>8043</v>
      </c>
      <c r="AJ1516" s="86"/>
      <c r="AK1516" s="86"/>
      <c r="AL1516" s="86"/>
      <c r="AM1516" s="89">
        <v>43935.626307870371</v>
      </c>
      <c r="AN1516" s="86" t="s">
        <v>10559</v>
      </c>
      <c r="AO1516" s="93" t="s">
        <v>12073</v>
      </c>
      <c r="AP1516" s="86" t="s">
        <v>65</v>
      </c>
      <c r="AQ1516" s="48"/>
      <c r="AR1516" s="49"/>
      <c r="AS1516" s="48"/>
      <c r="AT1516" s="49"/>
      <c r="AU1516" s="48"/>
      <c r="AV1516" s="49"/>
      <c r="AW1516" s="48"/>
      <c r="AX1516" s="49"/>
      <c r="AY1516" s="48"/>
      <c r="AZ1516" s="2"/>
      <c r="BA1516" s="3"/>
      <c r="BB1516" s="3"/>
      <c r="BC1516" s="3"/>
      <c r="BD1516" s="3"/>
    </row>
    <row r="1517" spans="1:56" x14ac:dyDescent="0.25">
      <c r="A1517" s="62" t="s">
        <v>1183</v>
      </c>
      <c r="B1517" s="63"/>
      <c r="C1517" s="63"/>
      <c r="D1517" s="64"/>
      <c r="E1517" s="66"/>
      <c r="F1517" s="109" t="s">
        <v>8949</v>
      </c>
      <c r="G1517" s="63"/>
      <c r="H1517" s="67"/>
      <c r="I1517" s="68"/>
      <c r="J1517" s="68"/>
      <c r="K1517" s="67" t="s">
        <v>13794</v>
      </c>
      <c r="L1517" s="71"/>
      <c r="M1517" s="72">
        <v>5592.7880859375</v>
      </c>
      <c r="N1517" s="72">
        <v>5045.814453125</v>
      </c>
      <c r="O1517" s="73"/>
      <c r="P1517" s="74"/>
      <c r="Q1517" s="74"/>
      <c r="R1517" s="98"/>
      <c r="S1517" s="48">
        <v>0</v>
      </c>
      <c r="T1517" s="48">
        <v>1</v>
      </c>
      <c r="U1517" s="98"/>
      <c r="V1517" s="50"/>
      <c r="W1517" s="50"/>
      <c r="X1517" s="50"/>
      <c r="Y1517" s="50"/>
      <c r="Z1517" s="49"/>
      <c r="AA1517" s="69">
        <v>1517</v>
      </c>
      <c r="AB15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17" s="70"/>
      <c r="AD1517" s="86">
        <v>1</v>
      </c>
      <c r="AE1517" s="86">
        <v>3</v>
      </c>
      <c r="AF1517" s="86">
        <v>938</v>
      </c>
      <c r="AG1517" s="86">
        <v>9</v>
      </c>
      <c r="AH1517" s="86"/>
      <c r="AI1517" s="86"/>
      <c r="AJ1517" s="86"/>
      <c r="AK1517" s="86"/>
      <c r="AL1517" s="86"/>
      <c r="AM1517" s="89">
        <v>44072.397743055553</v>
      </c>
      <c r="AN1517" s="86" t="s">
        <v>10559</v>
      </c>
      <c r="AO1517" s="93" t="s">
        <v>12074</v>
      </c>
      <c r="AP1517" s="86" t="s">
        <v>66</v>
      </c>
      <c r="AQ1517" s="48">
        <v>0</v>
      </c>
      <c r="AR1517" s="49">
        <v>0</v>
      </c>
      <c r="AS1517" s="48">
        <v>0</v>
      </c>
      <c r="AT1517" s="49">
        <v>0</v>
      </c>
      <c r="AU1517" s="48">
        <v>0</v>
      </c>
      <c r="AV1517" s="49">
        <v>0</v>
      </c>
      <c r="AW1517" s="48">
        <v>18</v>
      </c>
      <c r="AX1517" s="49">
        <v>100</v>
      </c>
      <c r="AY1517" s="48">
        <v>18</v>
      </c>
      <c r="AZ1517" s="2"/>
      <c r="BA1517" s="3"/>
      <c r="BB1517" s="3"/>
      <c r="BC1517" s="3"/>
      <c r="BD1517" s="3"/>
    </row>
    <row r="1518" spans="1:56" x14ac:dyDescent="0.25">
      <c r="A1518" s="62" t="s">
        <v>1856</v>
      </c>
      <c r="B1518" s="63"/>
      <c r="C1518" s="63"/>
      <c r="D1518" s="64"/>
      <c r="E1518" s="66"/>
      <c r="F1518" s="109" t="s">
        <v>8949</v>
      </c>
      <c r="G1518" s="63"/>
      <c r="H1518" s="67"/>
      <c r="I1518" s="68"/>
      <c r="J1518" s="68"/>
      <c r="K1518" s="67" t="s">
        <v>13795</v>
      </c>
      <c r="L1518" s="71"/>
      <c r="M1518" s="72">
        <v>5624.4130859375</v>
      </c>
      <c r="N1518" s="72">
        <v>5010.15673828125</v>
      </c>
      <c r="O1518" s="73"/>
      <c r="P1518" s="74"/>
      <c r="Q1518" s="74"/>
      <c r="R1518" s="98"/>
      <c r="S1518" s="48">
        <v>1</v>
      </c>
      <c r="T1518" s="48">
        <v>0</v>
      </c>
      <c r="U1518" s="98"/>
      <c r="V1518" s="50"/>
      <c r="W1518" s="50"/>
      <c r="X1518" s="50"/>
      <c r="Y1518" s="50"/>
      <c r="Z1518" s="49"/>
      <c r="AA1518" s="69">
        <v>1518</v>
      </c>
      <c r="AB15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18" s="70"/>
      <c r="AD1518" s="86">
        <v>2</v>
      </c>
      <c r="AE1518" s="86">
        <v>1</v>
      </c>
      <c r="AF1518" s="86">
        <v>67</v>
      </c>
      <c r="AG1518" s="86">
        <v>19</v>
      </c>
      <c r="AH1518" s="86"/>
      <c r="AI1518" s="86"/>
      <c r="AJ1518" s="86"/>
      <c r="AK1518" s="86"/>
      <c r="AL1518" s="86"/>
      <c r="AM1518" s="89">
        <v>44076.243055555555</v>
      </c>
      <c r="AN1518" s="86" t="s">
        <v>10559</v>
      </c>
      <c r="AO1518" s="93" t="s">
        <v>12075</v>
      </c>
      <c r="AP1518" s="86" t="s">
        <v>65</v>
      </c>
      <c r="AQ1518" s="48"/>
      <c r="AR1518" s="49"/>
      <c r="AS1518" s="48"/>
      <c r="AT1518" s="49"/>
      <c r="AU1518" s="48"/>
      <c r="AV1518" s="49"/>
      <c r="AW1518" s="48"/>
      <c r="AX1518" s="49"/>
      <c r="AY1518" s="48"/>
      <c r="AZ1518" s="2"/>
      <c r="BA1518" s="3"/>
      <c r="BB1518" s="3"/>
      <c r="BC1518" s="3"/>
      <c r="BD1518" s="3"/>
    </row>
    <row r="1519" spans="1:56" x14ac:dyDescent="0.25">
      <c r="A1519" s="62" t="s">
        <v>1184</v>
      </c>
      <c r="B1519" s="63"/>
      <c r="C1519" s="63"/>
      <c r="D1519" s="64"/>
      <c r="E1519" s="66"/>
      <c r="F1519" s="109" t="s">
        <v>10365</v>
      </c>
      <c r="G1519" s="63"/>
      <c r="H1519" s="67"/>
      <c r="I1519" s="68"/>
      <c r="J1519" s="68"/>
      <c r="K1519" s="67" t="s">
        <v>13796</v>
      </c>
      <c r="L1519" s="71"/>
      <c r="M1519" s="72">
        <v>5580.29638671875</v>
      </c>
      <c r="N1519" s="72">
        <v>4981.37548828125</v>
      </c>
      <c r="O1519" s="73"/>
      <c r="P1519" s="74"/>
      <c r="Q1519" s="74"/>
      <c r="R1519" s="98"/>
      <c r="S1519" s="48">
        <v>1</v>
      </c>
      <c r="T1519" s="48">
        <v>1</v>
      </c>
      <c r="U1519" s="98"/>
      <c r="V1519" s="50"/>
      <c r="W1519" s="50"/>
      <c r="X1519" s="50"/>
      <c r="Y1519" s="50"/>
      <c r="Z1519" s="49"/>
      <c r="AA1519" s="69">
        <v>1519</v>
      </c>
      <c r="AB15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19" s="70"/>
      <c r="AD1519" s="86">
        <v>134</v>
      </c>
      <c r="AE1519" s="86">
        <v>222</v>
      </c>
      <c r="AF1519" s="86">
        <v>12232</v>
      </c>
      <c r="AG1519" s="86">
        <v>17018</v>
      </c>
      <c r="AH1519" s="86"/>
      <c r="AI1519" s="86"/>
      <c r="AJ1519" s="86" t="s">
        <v>8202</v>
      </c>
      <c r="AK1519" s="86"/>
      <c r="AL1519" s="86"/>
      <c r="AM1519" s="89">
        <v>40565.785543981481</v>
      </c>
      <c r="AN1519" s="86" t="s">
        <v>10559</v>
      </c>
      <c r="AO1519" s="93" t="s">
        <v>12076</v>
      </c>
      <c r="AP1519" s="86" t="s">
        <v>66</v>
      </c>
      <c r="AQ1519" s="48">
        <v>0</v>
      </c>
      <c r="AR1519" s="49">
        <v>0</v>
      </c>
      <c r="AS1519" s="48">
        <v>0</v>
      </c>
      <c r="AT1519" s="49">
        <v>0</v>
      </c>
      <c r="AU1519" s="48">
        <v>0</v>
      </c>
      <c r="AV1519" s="49">
        <v>0</v>
      </c>
      <c r="AW1519" s="48">
        <v>34</v>
      </c>
      <c r="AX1519" s="49">
        <v>100</v>
      </c>
      <c r="AY1519" s="48">
        <v>34</v>
      </c>
      <c r="AZ1519" s="2"/>
      <c r="BA1519" s="3"/>
      <c r="BB1519" s="3"/>
      <c r="BC1519" s="3"/>
      <c r="BD1519" s="3"/>
    </row>
    <row r="1520" spans="1:56" x14ac:dyDescent="0.25">
      <c r="A1520" s="62" t="s">
        <v>1185</v>
      </c>
      <c r="B1520" s="63"/>
      <c r="C1520" s="63"/>
      <c r="D1520" s="64"/>
      <c r="E1520" s="66"/>
      <c r="F1520" s="109" t="s">
        <v>10366</v>
      </c>
      <c r="G1520" s="63"/>
      <c r="H1520" s="67"/>
      <c r="I1520" s="68"/>
      <c r="J1520" s="68"/>
      <c r="K1520" s="67" t="s">
        <v>13797</v>
      </c>
      <c r="L1520" s="71"/>
      <c r="M1520" s="72">
        <v>3959.382568359375</v>
      </c>
      <c r="N1520" s="72">
        <v>3407.892822265625</v>
      </c>
      <c r="O1520" s="73"/>
      <c r="P1520" s="74"/>
      <c r="Q1520" s="74"/>
      <c r="R1520" s="98"/>
      <c r="S1520" s="48">
        <v>0</v>
      </c>
      <c r="T1520" s="48">
        <v>8</v>
      </c>
      <c r="U1520" s="98"/>
      <c r="V1520" s="50"/>
      <c r="W1520" s="50"/>
      <c r="X1520" s="50"/>
      <c r="Y1520" s="50"/>
      <c r="Z1520" s="49"/>
      <c r="AA1520" s="69">
        <v>1520</v>
      </c>
      <c r="AB15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20" s="70"/>
      <c r="AD1520" s="86">
        <v>73</v>
      </c>
      <c r="AE1520" s="86">
        <v>44</v>
      </c>
      <c r="AF1520" s="86">
        <v>373</v>
      </c>
      <c r="AG1520" s="86">
        <v>51</v>
      </c>
      <c r="AH1520" s="86"/>
      <c r="AI1520" s="86" t="s">
        <v>8044</v>
      </c>
      <c r="AJ1520" s="86"/>
      <c r="AK1520" s="86"/>
      <c r="AL1520" s="86"/>
      <c r="AM1520" s="89">
        <v>44042.502523148149</v>
      </c>
      <c r="AN1520" s="86" t="s">
        <v>10559</v>
      </c>
      <c r="AO1520" s="93" t="s">
        <v>12077</v>
      </c>
      <c r="AP1520" s="86" t="s">
        <v>66</v>
      </c>
      <c r="AQ1520" s="48">
        <v>0</v>
      </c>
      <c r="AR1520" s="49">
        <v>0</v>
      </c>
      <c r="AS1520" s="48">
        <v>0</v>
      </c>
      <c r="AT1520" s="49">
        <v>0</v>
      </c>
      <c r="AU1520" s="48">
        <v>0</v>
      </c>
      <c r="AV1520" s="49">
        <v>0</v>
      </c>
      <c r="AW1520" s="48">
        <v>12</v>
      </c>
      <c r="AX1520" s="49">
        <v>100</v>
      </c>
      <c r="AY1520" s="48">
        <v>12</v>
      </c>
      <c r="AZ1520" s="2"/>
      <c r="BA1520" s="3"/>
      <c r="BB1520" s="3"/>
      <c r="BC1520" s="3"/>
      <c r="BD1520" s="3"/>
    </row>
    <row r="1521" spans="1:56" x14ac:dyDescent="0.25">
      <c r="A1521" s="62" t="s">
        <v>1186</v>
      </c>
      <c r="B1521" s="63"/>
      <c r="C1521" s="63"/>
      <c r="D1521" s="64"/>
      <c r="E1521" s="66"/>
      <c r="F1521" s="109" t="s">
        <v>10367</v>
      </c>
      <c r="G1521" s="63"/>
      <c r="H1521" s="67"/>
      <c r="I1521" s="68"/>
      <c r="J1521" s="68"/>
      <c r="K1521" s="67" t="s">
        <v>13798</v>
      </c>
      <c r="L1521" s="71"/>
      <c r="M1521" s="72">
        <v>5527.34375</v>
      </c>
      <c r="N1521" s="72">
        <v>5173.70458984375</v>
      </c>
      <c r="O1521" s="73"/>
      <c r="P1521" s="74"/>
      <c r="Q1521" s="74"/>
      <c r="R1521" s="98"/>
      <c r="S1521" s="48">
        <v>0</v>
      </c>
      <c r="T1521" s="48">
        <v>1</v>
      </c>
      <c r="U1521" s="98"/>
      <c r="V1521" s="50"/>
      <c r="W1521" s="50"/>
      <c r="X1521" s="50"/>
      <c r="Y1521" s="50"/>
      <c r="Z1521" s="49"/>
      <c r="AA1521" s="69">
        <v>1521</v>
      </c>
      <c r="AB15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21" s="70"/>
      <c r="AD1521" s="86">
        <v>87</v>
      </c>
      <c r="AE1521" s="86">
        <v>5738</v>
      </c>
      <c r="AF1521" s="86">
        <v>1698</v>
      </c>
      <c r="AG1521" s="86">
        <v>1096</v>
      </c>
      <c r="AH1521" s="86"/>
      <c r="AI1521" s="86" t="s">
        <v>8045</v>
      </c>
      <c r="AJ1521" s="86" t="s">
        <v>8202</v>
      </c>
      <c r="AK1521" s="86"/>
      <c r="AL1521" s="86"/>
      <c r="AM1521" s="89">
        <v>42546.143229166664</v>
      </c>
      <c r="AN1521" s="86" t="s">
        <v>10559</v>
      </c>
      <c r="AO1521" s="93" t="s">
        <v>12078</v>
      </c>
      <c r="AP1521" s="86" t="s">
        <v>66</v>
      </c>
      <c r="AQ1521" s="48">
        <v>0</v>
      </c>
      <c r="AR1521" s="49">
        <v>0</v>
      </c>
      <c r="AS1521" s="48">
        <v>0</v>
      </c>
      <c r="AT1521" s="49">
        <v>0</v>
      </c>
      <c r="AU1521" s="48">
        <v>0</v>
      </c>
      <c r="AV1521" s="49">
        <v>0</v>
      </c>
      <c r="AW1521" s="48">
        <v>40</v>
      </c>
      <c r="AX1521" s="49">
        <v>100</v>
      </c>
      <c r="AY1521" s="48">
        <v>40</v>
      </c>
      <c r="AZ1521" s="2"/>
      <c r="BA1521" s="3"/>
      <c r="BB1521" s="3"/>
      <c r="BC1521" s="3"/>
      <c r="BD1521" s="3"/>
    </row>
    <row r="1522" spans="1:56" x14ac:dyDescent="0.25">
      <c r="A1522" s="62" t="s">
        <v>1187</v>
      </c>
      <c r="B1522" s="63"/>
      <c r="C1522" s="63"/>
      <c r="D1522" s="64"/>
      <c r="E1522" s="66"/>
      <c r="F1522" s="109" t="s">
        <v>10368</v>
      </c>
      <c r="G1522" s="63"/>
      <c r="H1522" s="67"/>
      <c r="I1522" s="68"/>
      <c r="J1522" s="68"/>
      <c r="K1522" s="67" t="s">
        <v>13799</v>
      </c>
      <c r="L1522" s="71"/>
      <c r="M1522" s="72">
        <v>3588.42236328125</v>
      </c>
      <c r="N1522" s="72">
        <v>4305.85791015625</v>
      </c>
      <c r="O1522" s="73"/>
      <c r="P1522" s="74"/>
      <c r="Q1522" s="74"/>
      <c r="R1522" s="98"/>
      <c r="S1522" s="48">
        <v>0</v>
      </c>
      <c r="T1522" s="48">
        <v>2</v>
      </c>
      <c r="U1522" s="98"/>
      <c r="V1522" s="50"/>
      <c r="W1522" s="50"/>
      <c r="X1522" s="50"/>
      <c r="Y1522" s="50"/>
      <c r="Z1522" s="49"/>
      <c r="AA1522" s="69">
        <v>1522</v>
      </c>
      <c r="AB15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22" s="70"/>
      <c r="AD1522" s="86">
        <v>146</v>
      </c>
      <c r="AE1522" s="86">
        <v>58</v>
      </c>
      <c r="AF1522" s="86">
        <v>1804</v>
      </c>
      <c r="AG1522" s="86">
        <v>207</v>
      </c>
      <c r="AH1522" s="86"/>
      <c r="AI1522" s="86" t="s">
        <v>8046</v>
      </c>
      <c r="AJ1522" s="86" t="s">
        <v>8631</v>
      </c>
      <c r="AK1522" s="86"/>
      <c r="AL1522" s="86"/>
      <c r="AM1522" s="89">
        <v>41963.717048611114</v>
      </c>
      <c r="AN1522" s="86" t="s">
        <v>10559</v>
      </c>
      <c r="AO1522" s="93" t="s">
        <v>12079</v>
      </c>
      <c r="AP1522" s="86" t="s">
        <v>66</v>
      </c>
      <c r="AQ1522" s="48">
        <v>0</v>
      </c>
      <c r="AR1522" s="49">
        <v>0</v>
      </c>
      <c r="AS1522" s="48">
        <v>0</v>
      </c>
      <c r="AT1522" s="49">
        <v>0</v>
      </c>
      <c r="AU1522" s="48">
        <v>0</v>
      </c>
      <c r="AV1522" s="49">
        <v>0</v>
      </c>
      <c r="AW1522" s="48">
        <v>41</v>
      </c>
      <c r="AX1522" s="49">
        <v>100</v>
      </c>
      <c r="AY1522" s="48">
        <v>41</v>
      </c>
      <c r="AZ1522" s="2"/>
      <c r="BA1522" s="3"/>
      <c r="BB1522" s="3"/>
      <c r="BC1522" s="3"/>
      <c r="BD1522" s="3"/>
    </row>
    <row r="1523" spans="1:56" x14ac:dyDescent="0.25">
      <c r="A1523" s="62" t="s">
        <v>1188</v>
      </c>
      <c r="B1523" s="63"/>
      <c r="C1523" s="63"/>
      <c r="D1523" s="64"/>
      <c r="E1523" s="66"/>
      <c r="F1523" s="109" t="s">
        <v>10369</v>
      </c>
      <c r="G1523" s="63"/>
      <c r="H1523" s="67"/>
      <c r="I1523" s="68"/>
      <c r="J1523" s="68"/>
      <c r="K1523" s="67" t="s">
        <v>13800</v>
      </c>
      <c r="L1523" s="71"/>
      <c r="M1523" s="72">
        <v>3738.283203125</v>
      </c>
      <c r="N1523" s="72">
        <v>3741.166015625</v>
      </c>
      <c r="O1523" s="73"/>
      <c r="P1523" s="74"/>
      <c r="Q1523" s="74"/>
      <c r="R1523" s="98"/>
      <c r="S1523" s="48">
        <v>0</v>
      </c>
      <c r="T1523" s="48">
        <v>1</v>
      </c>
      <c r="U1523" s="98"/>
      <c r="V1523" s="50"/>
      <c r="W1523" s="50"/>
      <c r="X1523" s="50"/>
      <c r="Y1523" s="50"/>
      <c r="Z1523" s="49"/>
      <c r="AA1523" s="69">
        <v>1523</v>
      </c>
      <c r="AB15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23" s="70"/>
      <c r="AD1523" s="86">
        <v>64</v>
      </c>
      <c r="AE1523" s="86">
        <v>12</v>
      </c>
      <c r="AF1523" s="86">
        <v>186</v>
      </c>
      <c r="AG1523" s="86">
        <v>454</v>
      </c>
      <c r="AH1523" s="86"/>
      <c r="AI1523" s="86" t="s">
        <v>8047</v>
      </c>
      <c r="AJ1523" s="86" t="s">
        <v>8302</v>
      </c>
      <c r="AK1523" s="86"/>
      <c r="AL1523" s="86"/>
      <c r="AM1523" s="89">
        <v>44074.569872685184</v>
      </c>
      <c r="AN1523" s="86" t="s">
        <v>10559</v>
      </c>
      <c r="AO1523" s="93" t="s">
        <v>12080</v>
      </c>
      <c r="AP1523" s="86" t="s">
        <v>66</v>
      </c>
      <c r="AQ1523" s="48">
        <v>0</v>
      </c>
      <c r="AR1523" s="49">
        <v>0</v>
      </c>
      <c r="AS1523" s="48">
        <v>0</v>
      </c>
      <c r="AT1523" s="49">
        <v>0</v>
      </c>
      <c r="AU1523" s="48">
        <v>0</v>
      </c>
      <c r="AV1523" s="49">
        <v>0</v>
      </c>
      <c r="AW1523" s="48">
        <v>50</v>
      </c>
      <c r="AX1523" s="49">
        <v>100</v>
      </c>
      <c r="AY1523" s="48">
        <v>50</v>
      </c>
      <c r="AZ1523" s="2"/>
      <c r="BA1523" s="3"/>
      <c r="BB1523" s="3"/>
      <c r="BC1523" s="3"/>
      <c r="BD1523" s="3"/>
    </row>
    <row r="1524" spans="1:56" x14ac:dyDescent="0.25">
      <c r="A1524" s="62" t="s">
        <v>1189</v>
      </c>
      <c r="B1524" s="63"/>
      <c r="C1524" s="63"/>
      <c r="D1524" s="64"/>
      <c r="E1524" s="66"/>
      <c r="F1524" s="109" t="s">
        <v>10370</v>
      </c>
      <c r="G1524" s="63"/>
      <c r="H1524" s="67"/>
      <c r="I1524" s="68"/>
      <c r="J1524" s="68"/>
      <c r="K1524" s="67" t="s">
        <v>13801</v>
      </c>
      <c r="L1524" s="71"/>
      <c r="M1524" s="72">
        <v>5534.5</v>
      </c>
      <c r="N1524" s="72">
        <v>5907.4189453125</v>
      </c>
      <c r="O1524" s="73"/>
      <c r="P1524" s="74"/>
      <c r="Q1524" s="74"/>
      <c r="R1524" s="98"/>
      <c r="S1524" s="48">
        <v>0</v>
      </c>
      <c r="T1524" s="48">
        <v>1</v>
      </c>
      <c r="U1524" s="98"/>
      <c r="V1524" s="50"/>
      <c r="W1524" s="50"/>
      <c r="X1524" s="50"/>
      <c r="Y1524" s="50"/>
      <c r="Z1524" s="49"/>
      <c r="AA1524" s="69">
        <v>1524</v>
      </c>
      <c r="AB15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24" s="70"/>
      <c r="AD1524" s="86">
        <v>452</v>
      </c>
      <c r="AE1524" s="86">
        <v>524</v>
      </c>
      <c r="AF1524" s="86">
        <v>26953</v>
      </c>
      <c r="AG1524" s="86">
        <v>46379</v>
      </c>
      <c r="AH1524" s="86"/>
      <c r="AI1524" s="86" t="s">
        <v>8048</v>
      </c>
      <c r="AJ1524" s="86" t="s">
        <v>8632</v>
      </c>
      <c r="AK1524" s="86"/>
      <c r="AL1524" s="86"/>
      <c r="AM1524" s="89">
        <v>42546.772824074076</v>
      </c>
      <c r="AN1524" s="86" t="s">
        <v>10559</v>
      </c>
      <c r="AO1524" s="93" t="s">
        <v>12081</v>
      </c>
      <c r="AP1524" s="86" t="s">
        <v>66</v>
      </c>
      <c r="AQ1524" s="48">
        <v>0</v>
      </c>
      <c r="AR1524" s="49">
        <v>0</v>
      </c>
      <c r="AS1524" s="48">
        <v>0</v>
      </c>
      <c r="AT1524" s="49">
        <v>0</v>
      </c>
      <c r="AU1524" s="48">
        <v>0</v>
      </c>
      <c r="AV1524" s="49">
        <v>0</v>
      </c>
      <c r="AW1524" s="48">
        <v>205</v>
      </c>
      <c r="AX1524" s="49">
        <v>100</v>
      </c>
      <c r="AY1524" s="48">
        <v>205</v>
      </c>
      <c r="AZ1524" s="2"/>
      <c r="BA1524" s="3"/>
      <c r="BB1524" s="3"/>
      <c r="BC1524" s="3"/>
      <c r="BD1524" s="3"/>
    </row>
    <row r="1525" spans="1:56" x14ac:dyDescent="0.25">
      <c r="A1525" s="62" t="s">
        <v>1190</v>
      </c>
      <c r="B1525" s="63"/>
      <c r="C1525" s="63"/>
      <c r="D1525" s="64"/>
      <c r="E1525" s="66"/>
      <c r="F1525" s="109" t="s">
        <v>10371</v>
      </c>
      <c r="G1525" s="63"/>
      <c r="H1525" s="67"/>
      <c r="I1525" s="68"/>
      <c r="J1525" s="68"/>
      <c r="K1525" s="67" t="s">
        <v>13802</v>
      </c>
      <c r="L1525" s="71"/>
      <c r="M1525" s="72">
        <v>5616.3720703125</v>
      </c>
      <c r="N1525" s="72">
        <v>4941.966796875</v>
      </c>
      <c r="O1525" s="73"/>
      <c r="P1525" s="74"/>
      <c r="Q1525" s="74"/>
      <c r="R1525" s="98"/>
      <c r="S1525" s="48">
        <v>1</v>
      </c>
      <c r="T1525" s="48">
        <v>1</v>
      </c>
      <c r="U1525" s="98"/>
      <c r="V1525" s="50"/>
      <c r="W1525" s="50"/>
      <c r="X1525" s="50"/>
      <c r="Y1525" s="50"/>
      <c r="Z1525" s="49"/>
      <c r="AA1525" s="69">
        <v>1525</v>
      </c>
      <c r="AB15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25" s="70"/>
      <c r="AD1525" s="86">
        <v>184</v>
      </c>
      <c r="AE1525" s="86">
        <v>9</v>
      </c>
      <c r="AF1525" s="86">
        <v>85</v>
      </c>
      <c r="AG1525" s="86">
        <v>576</v>
      </c>
      <c r="AH1525" s="86"/>
      <c r="AI1525" s="86" t="s">
        <v>8049</v>
      </c>
      <c r="AJ1525" s="86" t="s">
        <v>8633</v>
      </c>
      <c r="AK1525" s="86"/>
      <c r="AL1525" s="86"/>
      <c r="AM1525" s="89">
        <v>43062.185520833336</v>
      </c>
      <c r="AN1525" s="86" t="s">
        <v>10559</v>
      </c>
      <c r="AO1525" s="93" t="s">
        <v>12082</v>
      </c>
      <c r="AP1525" s="86" t="s">
        <v>66</v>
      </c>
      <c r="AQ1525" s="48">
        <v>0</v>
      </c>
      <c r="AR1525" s="49">
        <v>0</v>
      </c>
      <c r="AS1525" s="48">
        <v>0</v>
      </c>
      <c r="AT1525" s="49">
        <v>0</v>
      </c>
      <c r="AU1525" s="48">
        <v>0</v>
      </c>
      <c r="AV1525" s="49">
        <v>0</v>
      </c>
      <c r="AW1525" s="48">
        <v>18</v>
      </c>
      <c r="AX1525" s="49">
        <v>100</v>
      </c>
      <c r="AY1525" s="48">
        <v>18</v>
      </c>
      <c r="AZ1525" s="2"/>
      <c r="BA1525" s="3"/>
      <c r="BB1525" s="3"/>
      <c r="BC1525" s="3"/>
      <c r="BD1525" s="3"/>
    </row>
    <row r="1526" spans="1:56" x14ac:dyDescent="0.25">
      <c r="A1526" s="62" t="s">
        <v>1191</v>
      </c>
      <c r="B1526" s="63"/>
      <c r="C1526" s="63"/>
      <c r="D1526" s="64"/>
      <c r="E1526" s="66"/>
      <c r="F1526" s="109" t="s">
        <v>10372</v>
      </c>
      <c r="G1526" s="63"/>
      <c r="H1526" s="67"/>
      <c r="I1526" s="68"/>
      <c r="J1526" s="68"/>
      <c r="K1526" s="67" t="s">
        <v>13803</v>
      </c>
      <c r="L1526" s="71"/>
      <c r="M1526" s="72">
        <v>5139.2353515625</v>
      </c>
      <c r="N1526" s="72">
        <v>5754.45703125</v>
      </c>
      <c r="O1526" s="73"/>
      <c r="P1526" s="74"/>
      <c r="Q1526" s="74"/>
      <c r="R1526" s="98"/>
      <c r="S1526" s="48">
        <v>0</v>
      </c>
      <c r="T1526" s="48">
        <v>1</v>
      </c>
      <c r="U1526" s="98"/>
      <c r="V1526" s="50"/>
      <c r="W1526" s="50"/>
      <c r="X1526" s="50"/>
      <c r="Y1526" s="50"/>
      <c r="Z1526" s="49"/>
      <c r="AA1526" s="69">
        <v>1526</v>
      </c>
      <c r="AB15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26" s="70"/>
      <c r="AD1526" s="86">
        <v>65</v>
      </c>
      <c r="AE1526" s="86">
        <v>19</v>
      </c>
      <c r="AF1526" s="86">
        <v>180</v>
      </c>
      <c r="AG1526" s="86">
        <v>215</v>
      </c>
      <c r="AH1526" s="86"/>
      <c r="AI1526" s="86" t="s">
        <v>8050</v>
      </c>
      <c r="AJ1526" s="86" t="s">
        <v>8447</v>
      </c>
      <c r="AK1526" s="86"/>
      <c r="AL1526" s="86"/>
      <c r="AM1526" s="89">
        <v>43865.92459490741</v>
      </c>
      <c r="AN1526" s="86" t="s">
        <v>10559</v>
      </c>
      <c r="AO1526" s="93" t="s">
        <v>12083</v>
      </c>
      <c r="AP1526" s="86" t="s">
        <v>66</v>
      </c>
      <c r="AQ1526" s="48">
        <v>0</v>
      </c>
      <c r="AR1526" s="49">
        <v>0</v>
      </c>
      <c r="AS1526" s="48">
        <v>0</v>
      </c>
      <c r="AT1526" s="49">
        <v>0</v>
      </c>
      <c r="AU1526" s="48">
        <v>0</v>
      </c>
      <c r="AV1526" s="49">
        <v>0</v>
      </c>
      <c r="AW1526" s="48">
        <v>29</v>
      </c>
      <c r="AX1526" s="49">
        <v>100</v>
      </c>
      <c r="AY1526" s="48">
        <v>29</v>
      </c>
      <c r="AZ1526" s="2"/>
      <c r="BA1526" s="3"/>
      <c r="BB1526" s="3"/>
      <c r="BC1526" s="3"/>
      <c r="BD1526" s="3"/>
    </row>
    <row r="1527" spans="1:56" x14ac:dyDescent="0.25">
      <c r="A1527" s="62" t="s">
        <v>1192</v>
      </c>
      <c r="B1527" s="63"/>
      <c r="C1527" s="63"/>
      <c r="D1527" s="64"/>
      <c r="E1527" s="66"/>
      <c r="F1527" s="109" t="s">
        <v>8949</v>
      </c>
      <c r="G1527" s="63"/>
      <c r="H1527" s="67"/>
      <c r="I1527" s="68"/>
      <c r="J1527" s="68"/>
      <c r="K1527" s="67" t="s">
        <v>13804</v>
      </c>
      <c r="L1527" s="71"/>
      <c r="M1527" s="72">
        <v>3011.276123046875</v>
      </c>
      <c r="N1527" s="72">
        <v>1614.35595703125</v>
      </c>
      <c r="O1527" s="73"/>
      <c r="P1527" s="74"/>
      <c r="Q1527" s="74"/>
      <c r="R1527" s="98"/>
      <c r="S1527" s="48">
        <v>0</v>
      </c>
      <c r="T1527" s="48">
        <v>2</v>
      </c>
      <c r="U1527" s="98"/>
      <c r="V1527" s="50"/>
      <c r="W1527" s="50"/>
      <c r="X1527" s="50"/>
      <c r="Y1527" s="50"/>
      <c r="Z1527" s="49"/>
      <c r="AA1527" s="69">
        <v>1527</v>
      </c>
      <c r="AB15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27" s="70"/>
      <c r="AD1527" s="86">
        <v>154</v>
      </c>
      <c r="AE1527" s="86">
        <v>92</v>
      </c>
      <c r="AF1527" s="86">
        <v>1296</v>
      </c>
      <c r="AG1527" s="86">
        <v>578</v>
      </c>
      <c r="AH1527" s="86"/>
      <c r="AI1527" s="86" t="s">
        <v>8051</v>
      </c>
      <c r="AJ1527" s="86"/>
      <c r="AK1527" s="86"/>
      <c r="AL1527" s="86"/>
      <c r="AM1527" s="89">
        <v>43544.155659722222</v>
      </c>
      <c r="AN1527" s="86" t="s">
        <v>10559</v>
      </c>
      <c r="AO1527" s="93" t="s">
        <v>12084</v>
      </c>
      <c r="AP1527" s="86" t="s">
        <v>66</v>
      </c>
      <c r="AQ1527" s="48">
        <v>3</v>
      </c>
      <c r="AR1527" s="49">
        <v>14.285714285714286</v>
      </c>
      <c r="AS1527" s="48">
        <v>0</v>
      </c>
      <c r="AT1527" s="49">
        <v>0</v>
      </c>
      <c r="AU1527" s="48">
        <v>0</v>
      </c>
      <c r="AV1527" s="49">
        <v>0</v>
      </c>
      <c r="AW1527" s="48">
        <v>18</v>
      </c>
      <c r="AX1527" s="49">
        <v>85.714285714285708</v>
      </c>
      <c r="AY1527" s="48">
        <v>21</v>
      </c>
      <c r="AZ1527" s="2"/>
      <c r="BA1527" s="3"/>
      <c r="BB1527" s="3"/>
      <c r="BC1527" s="3"/>
      <c r="BD1527" s="3"/>
    </row>
    <row r="1528" spans="1:56" x14ac:dyDescent="0.25">
      <c r="A1528" s="62" t="s">
        <v>1193</v>
      </c>
      <c r="B1528" s="63"/>
      <c r="C1528" s="63"/>
      <c r="D1528" s="64"/>
      <c r="E1528" s="66"/>
      <c r="F1528" s="109" t="s">
        <v>10373</v>
      </c>
      <c r="G1528" s="63"/>
      <c r="H1528" s="67"/>
      <c r="I1528" s="68"/>
      <c r="J1528" s="68"/>
      <c r="K1528" s="67" t="s">
        <v>13805</v>
      </c>
      <c r="L1528" s="71"/>
      <c r="M1528" s="72">
        <v>5911.2587890625</v>
      </c>
      <c r="N1528" s="72">
        <v>4975.423828125</v>
      </c>
      <c r="O1528" s="73"/>
      <c r="P1528" s="74"/>
      <c r="Q1528" s="74"/>
      <c r="R1528" s="98"/>
      <c r="S1528" s="48">
        <v>0</v>
      </c>
      <c r="T1528" s="48">
        <v>1</v>
      </c>
      <c r="U1528" s="98"/>
      <c r="V1528" s="50"/>
      <c r="W1528" s="50"/>
      <c r="X1528" s="50"/>
      <c r="Y1528" s="50"/>
      <c r="Z1528" s="49"/>
      <c r="AA1528" s="69">
        <v>1528</v>
      </c>
      <c r="AB15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28" s="70"/>
      <c r="AD1528" s="86">
        <v>1502</v>
      </c>
      <c r="AE1528" s="86">
        <v>1346</v>
      </c>
      <c r="AF1528" s="86">
        <v>27293</v>
      </c>
      <c r="AG1528" s="86">
        <v>28535</v>
      </c>
      <c r="AH1528" s="86"/>
      <c r="AI1528" s="86" t="s">
        <v>8052</v>
      </c>
      <c r="AJ1528" s="86"/>
      <c r="AK1528" s="86"/>
      <c r="AL1528" s="86"/>
      <c r="AM1528" s="89">
        <v>43759.726493055554</v>
      </c>
      <c r="AN1528" s="86" t="s">
        <v>10559</v>
      </c>
      <c r="AO1528" s="93" t="s">
        <v>12085</v>
      </c>
      <c r="AP1528" s="86" t="s">
        <v>66</v>
      </c>
      <c r="AQ1528" s="48">
        <v>0</v>
      </c>
      <c r="AR1528" s="49">
        <v>0</v>
      </c>
      <c r="AS1528" s="48">
        <v>0</v>
      </c>
      <c r="AT1528" s="49">
        <v>0</v>
      </c>
      <c r="AU1528" s="48">
        <v>0</v>
      </c>
      <c r="AV1528" s="49">
        <v>0</v>
      </c>
      <c r="AW1528" s="48">
        <v>55</v>
      </c>
      <c r="AX1528" s="49">
        <v>100</v>
      </c>
      <c r="AY1528" s="48">
        <v>55</v>
      </c>
      <c r="AZ1528" s="2"/>
      <c r="BA1528" s="3"/>
      <c r="BB1528" s="3"/>
      <c r="BC1528" s="3"/>
      <c r="BD1528" s="3"/>
    </row>
    <row r="1529" spans="1:56" x14ac:dyDescent="0.25">
      <c r="A1529" s="62" t="s">
        <v>1194</v>
      </c>
      <c r="B1529" s="63"/>
      <c r="C1529" s="63"/>
      <c r="D1529" s="64"/>
      <c r="E1529" s="66"/>
      <c r="F1529" s="109" t="s">
        <v>10374</v>
      </c>
      <c r="G1529" s="63"/>
      <c r="H1529" s="67"/>
      <c r="I1529" s="68"/>
      <c r="J1529" s="68"/>
      <c r="K1529" s="67" t="s">
        <v>13806</v>
      </c>
      <c r="L1529" s="71"/>
      <c r="M1529" s="72">
        <v>3387.8759765625</v>
      </c>
      <c r="N1529" s="72">
        <v>1764.9022216796875</v>
      </c>
      <c r="O1529" s="73"/>
      <c r="P1529" s="74"/>
      <c r="Q1529" s="74"/>
      <c r="R1529" s="98"/>
      <c r="S1529" s="48">
        <v>0</v>
      </c>
      <c r="T1529" s="48">
        <v>1</v>
      </c>
      <c r="U1529" s="98"/>
      <c r="V1529" s="50"/>
      <c r="W1529" s="50"/>
      <c r="X1529" s="50"/>
      <c r="Y1529" s="50"/>
      <c r="Z1529" s="49"/>
      <c r="AA1529" s="69">
        <v>1529</v>
      </c>
      <c r="AB15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29" s="70"/>
      <c r="AD1529" s="86">
        <v>936</v>
      </c>
      <c r="AE1529" s="86">
        <v>721</v>
      </c>
      <c r="AF1529" s="86">
        <v>24018</v>
      </c>
      <c r="AG1529" s="86">
        <v>1032</v>
      </c>
      <c r="AH1529" s="86"/>
      <c r="AI1529" s="86" t="s">
        <v>8053</v>
      </c>
      <c r="AJ1529" s="86" t="s">
        <v>8634</v>
      </c>
      <c r="AK1529" s="93" t="s">
        <v>8855</v>
      </c>
      <c r="AL1529" s="86"/>
      <c r="AM1529" s="89">
        <v>43971.209467592591</v>
      </c>
      <c r="AN1529" s="86" t="s">
        <v>10559</v>
      </c>
      <c r="AO1529" s="93" t="s">
        <v>12086</v>
      </c>
      <c r="AP1529" s="86" t="s">
        <v>66</v>
      </c>
      <c r="AQ1529" s="48">
        <v>0</v>
      </c>
      <c r="AR1529" s="49">
        <v>0</v>
      </c>
      <c r="AS1529" s="48">
        <v>0</v>
      </c>
      <c r="AT1529" s="49">
        <v>0</v>
      </c>
      <c r="AU1529" s="48">
        <v>0</v>
      </c>
      <c r="AV1529" s="49">
        <v>0</v>
      </c>
      <c r="AW1529" s="48">
        <v>32</v>
      </c>
      <c r="AX1529" s="49">
        <v>100</v>
      </c>
      <c r="AY1529" s="48">
        <v>32</v>
      </c>
      <c r="AZ1529" s="2"/>
      <c r="BA1529" s="3"/>
      <c r="BB1529" s="3"/>
      <c r="BC1529" s="3"/>
      <c r="BD1529" s="3"/>
    </row>
    <row r="1530" spans="1:56" x14ac:dyDescent="0.25">
      <c r="A1530" s="62" t="s">
        <v>1195</v>
      </c>
      <c r="B1530" s="63"/>
      <c r="C1530" s="63"/>
      <c r="D1530" s="64"/>
      <c r="E1530" s="66"/>
      <c r="F1530" s="109" t="s">
        <v>10375</v>
      </c>
      <c r="G1530" s="63"/>
      <c r="H1530" s="67"/>
      <c r="I1530" s="68"/>
      <c r="J1530" s="68"/>
      <c r="K1530" s="67" t="s">
        <v>13807</v>
      </c>
      <c r="L1530" s="71"/>
      <c r="M1530" s="72">
        <v>5015.74560546875</v>
      </c>
      <c r="N1530" s="72">
        <v>5633.56103515625</v>
      </c>
      <c r="O1530" s="73"/>
      <c r="P1530" s="74"/>
      <c r="Q1530" s="74"/>
      <c r="R1530" s="98"/>
      <c r="S1530" s="48">
        <v>0</v>
      </c>
      <c r="T1530" s="48">
        <v>1</v>
      </c>
      <c r="U1530" s="98"/>
      <c r="V1530" s="50"/>
      <c r="W1530" s="50"/>
      <c r="X1530" s="50"/>
      <c r="Y1530" s="50"/>
      <c r="Z1530" s="49"/>
      <c r="AA1530" s="69">
        <v>1530</v>
      </c>
      <c r="AB15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30" s="70"/>
      <c r="AD1530" s="86">
        <v>194</v>
      </c>
      <c r="AE1530" s="86">
        <v>69</v>
      </c>
      <c r="AF1530" s="86">
        <v>465</v>
      </c>
      <c r="AG1530" s="86">
        <v>257</v>
      </c>
      <c r="AH1530" s="86"/>
      <c r="AI1530" s="86" t="s">
        <v>8054</v>
      </c>
      <c r="AJ1530" s="86"/>
      <c r="AK1530" s="86"/>
      <c r="AL1530" s="86"/>
      <c r="AM1530" s="89">
        <v>44025.355578703704</v>
      </c>
      <c r="AN1530" s="86" t="s">
        <v>10559</v>
      </c>
      <c r="AO1530" s="93" t="s">
        <v>12087</v>
      </c>
      <c r="AP1530" s="86" t="s">
        <v>66</v>
      </c>
      <c r="AQ1530" s="48">
        <v>0</v>
      </c>
      <c r="AR1530" s="49">
        <v>0</v>
      </c>
      <c r="AS1530" s="48">
        <v>0</v>
      </c>
      <c r="AT1530" s="49">
        <v>0</v>
      </c>
      <c r="AU1530" s="48">
        <v>0</v>
      </c>
      <c r="AV1530" s="49">
        <v>0</v>
      </c>
      <c r="AW1530" s="48">
        <v>26</v>
      </c>
      <c r="AX1530" s="49">
        <v>100</v>
      </c>
      <c r="AY1530" s="48">
        <v>26</v>
      </c>
      <c r="AZ1530" s="2"/>
      <c r="BA1530" s="3"/>
      <c r="BB1530" s="3"/>
      <c r="BC1530" s="3"/>
      <c r="BD1530" s="3"/>
    </row>
    <row r="1531" spans="1:56" x14ac:dyDescent="0.25">
      <c r="A1531" s="62" t="s">
        <v>1196</v>
      </c>
      <c r="B1531" s="63"/>
      <c r="C1531" s="63"/>
      <c r="D1531" s="64"/>
      <c r="E1531" s="66"/>
      <c r="F1531" s="109" t="s">
        <v>10376</v>
      </c>
      <c r="G1531" s="63"/>
      <c r="H1531" s="67"/>
      <c r="I1531" s="68"/>
      <c r="J1531" s="68"/>
      <c r="K1531" s="67" t="s">
        <v>13808</v>
      </c>
      <c r="L1531" s="71"/>
      <c r="M1531" s="72">
        <v>4834.5498046875</v>
      </c>
      <c r="N1531" s="72">
        <v>4860.810546875</v>
      </c>
      <c r="O1531" s="73"/>
      <c r="P1531" s="74"/>
      <c r="Q1531" s="74"/>
      <c r="R1531" s="98"/>
      <c r="S1531" s="48">
        <v>0</v>
      </c>
      <c r="T1531" s="48">
        <v>2</v>
      </c>
      <c r="U1531" s="98"/>
      <c r="V1531" s="50"/>
      <c r="W1531" s="50"/>
      <c r="X1531" s="50"/>
      <c r="Y1531" s="50"/>
      <c r="Z1531" s="49"/>
      <c r="AA1531" s="69">
        <v>1531</v>
      </c>
      <c r="AB15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31" s="70"/>
      <c r="AD1531" s="86">
        <v>117</v>
      </c>
      <c r="AE1531" s="86">
        <v>314</v>
      </c>
      <c r="AF1531" s="86">
        <v>6513</v>
      </c>
      <c r="AG1531" s="86">
        <v>95425</v>
      </c>
      <c r="AH1531" s="86"/>
      <c r="AI1531" s="86" t="s">
        <v>8055</v>
      </c>
      <c r="AJ1531" s="86" t="s">
        <v>8210</v>
      </c>
      <c r="AK1531" s="86"/>
      <c r="AL1531" s="86"/>
      <c r="AM1531" s="89">
        <v>43302.999618055554</v>
      </c>
      <c r="AN1531" s="86" t="s">
        <v>10559</v>
      </c>
      <c r="AO1531" s="93" t="s">
        <v>12088</v>
      </c>
      <c r="AP1531" s="86" t="s">
        <v>66</v>
      </c>
      <c r="AQ1531" s="48">
        <v>0</v>
      </c>
      <c r="AR1531" s="49">
        <v>0</v>
      </c>
      <c r="AS1531" s="48">
        <v>0</v>
      </c>
      <c r="AT1531" s="49">
        <v>0</v>
      </c>
      <c r="AU1531" s="48">
        <v>0</v>
      </c>
      <c r="AV1531" s="49">
        <v>0</v>
      </c>
      <c r="AW1531" s="48">
        <v>287</v>
      </c>
      <c r="AX1531" s="49">
        <v>100</v>
      </c>
      <c r="AY1531" s="48">
        <v>287</v>
      </c>
      <c r="AZ1531" s="2"/>
      <c r="BA1531" s="3"/>
      <c r="BB1531" s="3"/>
      <c r="BC1531" s="3"/>
      <c r="BD1531" s="3"/>
    </row>
    <row r="1532" spans="1:56" x14ac:dyDescent="0.25">
      <c r="A1532" s="62" t="s">
        <v>1197</v>
      </c>
      <c r="B1532" s="63"/>
      <c r="C1532" s="63"/>
      <c r="D1532" s="64"/>
      <c r="E1532" s="66"/>
      <c r="F1532" s="109" t="s">
        <v>10377</v>
      </c>
      <c r="G1532" s="63"/>
      <c r="H1532" s="67"/>
      <c r="I1532" s="68"/>
      <c r="J1532" s="68"/>
      <c r="K1532" s="67" t="s">
        <v>13809</v>
      </c>
      <c r="L1532" s="71"/>
      <c r="M1532" s="72">
        <v>5993.5087890625</v>
      </c>
      <c r="N1532" s="72">
        <v>5398.26025390625</v>
      </c>
      <c r="O1532" s="73"/>
      <c r="P1532" s="74"/>
      <c r="Q1532" s="74"/>
      <c r="R1532" s="98"/>
      <c r="S1532" s="48">
        <v>0</v>
      </c>
      <c r="T1532" s="48">
        <v>1</v>
      </c>
      <c r="U1532" s="98"/>
      <c r="V1532" s="50"/>
      <c r="W1532" s="50"/>
      <c r="X1532" s="50"/>
      <c r="Y1532" s="50"/>
      <c r="Z1532" s="49"/>
      <c r="AA1532" s="69">
        <v>1532</v>
      </c>
      <c r="AB15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32" s="70"/>
      <c r="AD1532" s="86">
        <v>405</v>
      </c>
      <c r="AE1532" s="86">
        <v>361</v>
      </c>
      <c r="AF1532" s="86">
        <v>12869</v>
      </c>
      <c r="AG1532" s="86">
        <v>14169</v>
      </c>
      <c r="AH1532" s="86"/>
      <c r="AI1532" s="86" t="s">
        <v>8056</v>
      </c>
      <c r="AJ1532" s="86" t="s">
        <v>8635</v>
      </c>
      <c r="AK1532" s="86"/>
      <c r="AL1532" s="86"/>
      <c r="AM1532" s="89">
        <v>43309.703657407408</v>
      </c>
      <c r="AN1532" s="86" t="s">
        <v>10559</v>
      </c>
      <c r="AO1532" s="93" t="s">
        <v>12089</v>
      </c>
      <c r="AP1532" s="86" t="s">
        <v>66</v>
      </c>
      <c r="AQ1532" s="48">
        <v>0</v>
      </c>
      <c r="AR1532" s="49">
        <v>0</v>
      </c>
      <c r="AS1532" s="48">
        <v>0</v>
      </c>
      <c r="AT1532" s="49">
        <v>0</v>
      </c>
      <c r="AU1532" s="48">
        <v>0</v>
      </c>
      <c r="AV1532" s="49">
        <v>0</v>
      </c>
      <c r="AW1532" s="48">
        <v>26</v>
      </c>
      <c r="AX1532" s="49">
        <v>100</v>
      </c>
      <c r="AY1532" s="48">
        <v>26</v>
      </c>
      <c r="AZ1532" s="2"/>
      <c r="BA1532" s="3"/>
      <c r="BB1532" s="3"/>
      <c r="BC1532" s="3"/>
      <c r="BD1532" s="3"/>
    </row>
    <row r="1533" spans="1:56" x14ac:dyDescent="0.25">
      <c r="A1533" s="62" t="s">
        <v>1198</v>
      </c>
      <c r="B1533" s="63"/>
      <c r="C1533" s="63"/>
      <c r="D1533" s="64"/>
      <c r="E1533" s="66"/>
      <c r="F1533" s="109" t="s">
        <v>10378</v>
      </c>
      <c r="G1533" s="63"/>
      <c r="H1533" s="67"/>
      <c r="I1533" s="68"/>
      <c r="J1533" s="68"/>
      <c r="K1533" s="67" t="s">
        <v>13810</v>
      </c>
      <c r="L1533" s="71"/>
      <c r="M1533" s="72">
        <v>4924.58984375</v>
      </c>
      <c r="N1533" s="72">
        <v>4609.95458984375</v>
      </c>
      <c r="O1533" s="73"/>
      <c r="P1533" s="74"/>
      <c r="Q1533" s="74"/>
      <c r="R1533" s="98"/>
      <c r="S1533" s="48">
        <v>0</v>
      </c>
      <c r="T1533" s="48">
        <v>1</v>
      </c>
      <c r="U1533" s="98"/>
      <c r="V1533" s="50"/>
      <c r="W1533" s="50"/>
      <c r="X1533" s="50"/>
      <c r="Y1533" s="50"/>
      <c r="Z1533" s="49"/>
      <c r="AA1533" s="69">
        <v>1533</v>
      </c>
      <c r="AB15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33" s="70"/>
      <c r="AD1533" s="86">
        <v>348</v>
      </c>
      <c r="AE1533" s="86">
        <v>447</v>
      </c>
      <c r="AF1533" s="86">
        <v>1781</v>
      </c>
      <c r="AG1533" s="86">
        <v>8111</v>
      </c>
      <c r="AH1533" s="86"/>
      <c r="AI1533" s="86" t="s">
        <v>8057</v>
      </c>
      <c r="AJ1533" s="86" t="s">
        <v>8302</v>
      </c>
      <c r="AK1533" s="86"/>
      <c r="AL1533" s="86"/>
      <c r="AM1533" s="89">
        <v>42694.764756944445</v>
      </c>
      <c r="AN1533" s="86" t="s">
        <v>10559</v>
      </c>
      <c r="AO1533" s="93" t="s">
        <v>12090</v>
      </c>
      <c r="AP1533" s="86" t="s">
        <v>66</v>
      </c>
      <c r="AQ1533" s="48">
        <v>0</v>
      </c>
      <c r="AR1533" s="49">
        <v>0</v>
      </c>
      <c r="AS1533" s="48">
        <v>0</v>
      </c>
      <c r="AT1533" s="49">
        <v>0</v>
      </c>
      <c r="AU1533" s="48">
        <v>0</v>
      </c>
      <c r="AV1533" s="49">
        <v>0</v>
      </c>
      <c r="AW1533" s="48">
        <v>21</v>
      </c>
      <c r="AX1533" s="49">
        <v>100</v>
      </c>
      <c r="AY1533" s="48">
        <v>21</v>
      </c>
      <c r="AZ1533" s="2"/>
      <c r="BA1533" s="3"/>
      <c r="BB1533" s="3"/>
      <c r="BC1533" s="3"/>
      <c r="BD1533" s="3"/>
    </row>
    <row r="1534" spans="1:56" x14ac:dyDescent="0.25">
      <c r="A1534" s="62" t="s">
        <v>1199</v>
      </c>
      <c r="B1534" s="63"/>
      <c r="C1534" s="63"/>
      <c r="D1534" s="64"/>
      <c r="E1534" s="66"/>
      <c r="F1534" s="109" t="s">
        <v>10379</v>
      </c>
      <c r="G1534" s="63"/>
      <c r="H1534" s="67"/>
      <c r="I1534" s="68"/>
      <c r="J1534" s="68"/>
      <c r="K1534" s="67" t="s">
        <v>13811</v>
      </c>
      <c r="L1534" s="71"/>
      <c r="M1534" s="72">
        <v>5514.2060546875</v>
      </c>
      <c r="N1534" s="72">
        <v>4991.3974609375</v>
      </c>
      <c r="O1534" s="73"/>
      <c r="P1534" s="74"/>
      <c r="Q1534" s="74"/>
      <c r="R1534" s="98"/>
      <c r="S1534" s="48">
        <v>1</v>
      </c>
      <c r="T1534" s="48">
        <v>1</v>
      </c>
      <c r="U1534" s="98"/>
      <c r="V1534" s="50"/>
      <c r="W1534" s="50"/>
      <c r="X1534" s="50"/>
      <c r="Y1534" s="50"/>
      <c r="Z1534" s="49"/>
      <c r="AA1534" s="69">
        <v>1534</v>
      </c>
      <c r="AB15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34" s="70"/>
      <c r="AD1534" s="86">
        <v>78</v>
      </c>
      <c r="AE1534" s="86">
        <v>78</v>
      </c>
      <c r="AF1534" s="86">
        <v>1547</v>
      </c>
      <c r="AG1534" s="86">
        <v>1194</v>
      </c>
      <c r="AH1534" s="86"/>
      <c r="AI1534" s="86" t="s">
        <v>8058</v>
      </c>
      <c r="AJ1534" s="86"/>
      <c r="AK1534" s="86"/>
      <c r="AL1534" s="86"/>
      <c r="AM1534" s="89">
        <v>43972.697592592594</v>
      </c>
      <c r="AN1534" s="86" t="s">
        <v>10559</v>
      </c>
      <c r="AO1534" s="93" t="s">
        <v>12091</v>
      </c>
      <c r="AP1534" s="86" t="s">
        <v>66</v>
      </c>
      <c r="AQ1534" s="48">
        <v>0</v>
      </c>
      <c r="AR1534" s="49">
        <v>0</v>
      </c>
      <c r="AS1534" s="48">
        <v>0</v>
      </c>
      <c r="AT1534" s="49">
        <v>0</v>
      </c>
      <c r="AU1534" s="48">
        <v>0</v>
      </c>
      <c r="AV1534" s="49">
        <v>0</v>
      </c>
      <c r="AW1534" s="48">
        <v>7</v>
      </c>
      <c r="AX1534" s="49">
        <v>100</v>
      </c>
      <c r="AY1534" s="48">
        <v>7</v>
      </c>
      <c r="AZ1534" s="2"/>
      <c r="BA1534" s="3"/>
      <c r="BB1534" s="3"/>
      <c r="BC1534" s="3"/>
      <c r="BD1534" s="3"/>
    </row>
    <row r="1535" spans="1:56" x14ac:dyDescent="0.25">
      <c r="A1535" s="62" t="s">
        <v>1200</v>
      </c>
      <c r="B1535" s="63"/>
      <c r="C1535" s="63"/>
      <c r="D1535" s="64"/>
      <c r="E1535" s="66"/>
      <c r="F1535" s="109" t="s">
        <v>10380</v>
      </c>
      <c r="G1535" s="63"/>
      <c r="H1535" s="67"/>
      <c r="I1535" s="68"/>
      <c r="J1535" s="68"/>
      <c r="K1535" s="67" t="s">
        <v>13812</v>
      </c>
      <c r="L1535" s="71"/>
      <c r="M1535" s="72">
        <v>5473.70263671875</v>
      </c>
      <c r="N1535" s="72">
        <v>5069.52001953125</v>
      </c>
      <c r="O1535" s="73"/>
      <c r="P1535" s="74"/>
      <c r="Q1535" s="74"/>
      <c r="R1535" s="98"/>
      <c r="S1535" s="48">
        <v>0</v>
      </c>
      <c r="T1535" s="48">
        <v>1</v>
      </c>
      <c r="U1535" s="98"/>
      <c r="V1535" s="50"/>
      <c r="W1535" s="50"/>
      <c r="X1535" s="50"/>
      <c r="Y1535" s="50"/>
      <c r="Z1535" s="49"/>
      <c r="AA1535" s="69">
        <v>1535</v>
      </c>
      <c r="AB15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35" s="70"/>
      <c r="AD1535" s="86">
        <v>54</v>
      </c>
      <c r="AE1535" s="86">
        <v>6</v>
      </c>
      <c r="AF1535" s="86">
        <v>173</v>
      </c>
      <c r="AG1535" s="86">
        <v>157</v>
      </c>
      <c r="AH1535" s="86"/>
      <c r="AI1535" s="86"/>
      <c r="AJ1535" s="86"/>
      <c r="AK1535" s="86"/>
      <c r="AL1535" s="86"/>
      <c r="AM1535" s="89">
        <v>43122.553715277776</v>
      </c>
      <c r="AN1535" s="86" t="s">
        <v>10559</v>
      </c>
      <c r="AO1535" s="93" t="s">
        <v>12092</v>
      </c>
      <c r="AP1535" s="86" t="s">
        <v>66</v>
      </c>
      <c r="AQ1535" s="48">
        <v>0</v>
      </c>
      <c r="AR1535" s="49">
        <v>0</v>
      </c>
      <c r="AS1535" s="48">
        <v>0</v>
      </c>
      <c r="AT1535" s="49">
        <v>0</v>
      </c>
      <c r="AU1535" s="48">
        <v>0</v>
      </c>
      <c r="AV1535" s="49">
        <v>0</v>
      </c>
      <c r="AW1535" s="48">
        <v>40</v>
      </c>
      <c r="AX1535" s="49">
        <v>100</v>
      </c>
      <c r="AY1535" s="48">
        <v>40</v>
      </c>
      <c r="AZ1535" s="2"/>
      <c r="BA1535" s="3"/>
      <c r="BB1535" s="3"/>
      <c r="BC1535" s="3"/>
      <c r="BD1535" s="3"/>
    </row>
    <row r="1536" spans="1:56" x14ac:dyDescent="0.25">
      <c r="A1536" s="62" t="s">
        <v>1201</v>
      </c>
      <c r="B1536" s="63"/>
      <c r="C1536" s="63"/>
      <c r="D1536" s="64"/>
      <c r="E1536" s="66"/>
      <c r="F1536" s="109" t="s">
        <v>10381</v>
      </c>
      <c r="G1536" s="63"/>
      <c r="H1536" s="67"/>
      <c r="I1536" s="68"/>
      <c r="J1536" s="68"/>
      <c r="K1536" s="67" t="s">
        <v>13813</v>
      </c>
      <c r="L1536" s="71"/>
      <c r="M1536" s="72">
        <v>6019.3115234375</v>
      </c>
      <c r="N1536" s="72">
        <v>9141.0126953125</v>
      </c>
      <c r="O1536" s="73"/>
      <c r="P1536" s="74"/>
      <c r="Q1536" s="74"/>
      <c r="R1536" s="98"/>
      <c r="S1536" s="48">
        <v>0</v>
      </c>
      <c r="T1536" s="48">
        <v>2</v>
      </c>
      <c r="U1536" s="98"/>
      <c r="V1536" s="50"/>
      <c r="W1536" s="50"/>
      <c r="X1536" s="50"/>
      <c r="Y1536" s="50"/>
      <c r="Z1536" s="49"/>
      <c r="AA1536" s="69">
        <v>1536</v>
      </c>
      <c r="AB15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36" s="70"/>
      <c r="AD1536" s="86">
        <v>1095</v>
      </c>
      <c r="AE1536" s="86">
        <v>1122</v>
      </c>
      <c r="AF1536" s="86">
        <v>2064</v>
      </c>
      <c r="AG1536" s="86">
        <v>6150</v>
      </c>
      <c r="AH1536" s="86"/>
      <c r="AI1536" s="86" t="s">
        <v>8059</v>
      </c>
      <c r="AJ1536" s="86"/>
      <c r="AK1536" s="86"/>
      <c r="AL1536" s="86"/>
      <c r="AM1536" s="89">
        <v>43992.029386574075</v>
      </c>
      <c r="AN1536" s="86" t="s">
        <v>10559</v>
      </c>
      <c r="AO1536" s="93" t="s">
        <v>12093</v>
      </c>
      <c r="AP1536" s="86" t="s">
        <v>66</v>
      </c>
      <c r="AQ1536" s="48">
        <v>0</v>
      </c>
      <c r="AR1536" s="49">
        <v>0</v>
      </c>
      <c r="AS1536" s="48">
        <v>1</v>
      </c>
      <c r="AT1536" s="49">
        <v>2.9411764705882355</v>
      </c>
      <c r="AU1536" s="48">
        <v>0</v>
      </c>
      <c r="AV1536" s="49">
        <v>0</v>
      </c>
      <c r="AW1536" s="48">
        <v>33</v>
      </c>
      <c r="AX1536" s="49">
        <v>97.058823529411768</v>
      </c>
      <c r="AY1536" s="48">
        <v>34</v>
      </c>
      <c r="AZ1536" s="2"/>
      <c r="BA1536" s="3"/>
      <c r="BB1536" s="3"/>
      <c r="BC1536" s="3"/>
      <c r="BD1536" s="3"/>
    </row>
    <row r="1537" spans="1:56" x14ac:dyDescent="0.25">
      <c r="A1537" s="62" t="s">
        <v>1202</v>
      </c>
      <c r="B1537" s="63"/>
      <c r="C1537" s="63"/>
      <c r="D1537" s="64"/>
      <c r="E1537" s="66"/>
      <c r="F1537" s="109" t="s">
        <v>10382</v>
      </c>
      <c r="G1537" s="63"/>
      <c r="H1537" s="67"/>
      <c r="I1537" s="68"/>
      <c r="J1537" s="68"/>
      <c r="K1537" s="67" t="s">
        <v>13814</v>
      </c>
      <c r="L1537" s="71"/>
      <c r="M1537" s="72">
        <v>2313.4306640625</v>
      </c>
      <c r="N1537" s="72">
        <v>4700.12841796875</v>
      </c>
      <c r="O1537" s="73"/>
      <c r="P1537" s="74"/>
      <c r="Q1537" s="74"/>
      <c r="R1537" s="98"/>
      <c r="S1537" s="48">
        <v>2</v>
      </c>
      <c r="T1537" s="48">
        <v>1</v>
      </c>
      <c r="U1537" s="98"/>
      <c r="V1537" s="50"/>
      <c r="W1537" s="50"/>
      <c r="X1537" s="50"/>
      <c r="Y1537" s="50"/>
      <c r="Z1537" s="49"/>
      <c r="AA1537" s="69">
        <v>1537</v>
      </c>
      <c r="AB15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37" s="70"/>
      <c r="AD1537" s="86">
        <v>2065</v>
      </c>
      <c r="AE1537" s="86">
        <v>3393</v>
      </c>
      <c r="AF1537" s="86">
        <v>1723</v>
      </c>
      <c r="AG1537" s="86">
        <v>1586</v>
      </c>
      <c r="AH1537" s="86"/>
      <c r="AI1537" s="86" t="s">
        <v>8060</v>
      </c>
      <c r="AJ1537" s="86" t="s">
        <v>8636</v>
      </c>
      <c r="AK1537" s="86"/>
      <c r="AL1537" s="86"/>
      <c r="AM1537" s="89">
        <v>43382.126863425925</v>
      </c>
      <c r="AN1537" s="86" t="s">
        <v>10559</v>
      </c>
      <c r="AO1537" s="93" t="s">
        <v>12094</v>
      </c>
      <c r="AP1537" s="86" t="s">
        <v>66</v>
      </c>
      <c r="AQ1537" s="48">
        <v>0</v>
      </c>
      <c r="AR1537" s="49">
        <v>0</v>
      </c>
      <c r="AS1537" s="48">
        <v>0</v>
      </c>
      <c r="AT1537" s="49">
        <v>0</v>
      </c>
      <c r="AU1537" s="48">
        <v>0</v>
      </c>
      <c r="AV1537" s="49">
        <v>0</v>
      </c>
      <c r="AW1537" s="48">
        <v>1</v>
      </c>
      <c r="AX1537" s="49">
        <v>100</v>
      </c>
      <c r="AY1537" s="48">
        <v>1</v>
      </c>
      <c r="AZ1537" s="2"/>
      <c r="BA1537" s="3"/>
      <c r="BB1537" s="3"/>
      <c r="BC1537" s="3"/>
      <c r="BD1537" s="3"/>
    </row>
    <row r="1538" spans="1:56" x14ac:dyDescent="0.25">
      <c r="A1538" s="62" t="s">
        <v>1203</v>
      </c>
      <c r="B1538" s="63"/>
      <c r="C1538" s="63"/>
      <c r="D1538" s="64"/>
      <c r="E1538" s="66"/>
      <c r="F1538" s="109" t="s">
        <v>10383</v>
      </c>
      <c r="G1538" s="63"/>
      <c r="H1538" s="67"/>
      <c r="I1538" s="68"/>
      <c r="J1538" s="68"/>
      <c r="K1538" s="67" t="s">
        <v>13815</v>
      </c>
      <c r="L1538" s="71"/>
      <c r="M1538" s="72">
        <v>3474.033935546875</v>
      </c>
      <c r="N1538" s="72">
        <v>4213.568359375</v>
      </c>
      <c r="O1538" s="73"/>
      <c r="P1538" s="74"/>
      <c r="Q1538" s="74"/>
      <c r="R1538" s="98"/>
      <c r="S1538" s="48">
        <v>0</v>
      </c>
      <c r="T1538" s="48">
        <v>4</v>
      </c>
      <c r="U1538" s="98"/>
      <c r="V1538" s="50"/>
      <c r="W1538" s="50"/>
      <c r="X1538" s="50"/>
      <c r="Y1538" s="50"/>
      <c r="Z1538" s="49"/>
      <c r="AA1538" s="69">
        <v>1538</v>
      </c>
      <c r="AB15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38" s="70"/>
      <c r="AD1538" s="86">
        <v>98</v>
      </c>
      <c r="AE1538" s="86">
        <v>622</v>
      </c>
      <c r="AF1538" s="86">
        <v>19204</v>
      </c>
      <c r="AG1538" s="86">
        <v>15332</v>
      </c>
      <c r="AH1538" s="86"/>
      <c r="AI1538" s="86" t="s">
        <v>8061</v>
      </c>
      <c r="AJ1538" s="86"/>
      <c r="AK1538" s="86"/>
      <c r="AL1538" s="86"/>
      <c r="AM1538" s="89">
        <v>43988.612824074073</v>
      </c>
      <c r="AN1538" s="86" t="s">
        <v>10559</v>
      </c>
      <c r="AO1538" s="93" t="s">
        <v>12095</v>
      </c>
      <c r="AP1538" s="86" t="s">
        <v>66</v>
      </c>
      <c r="AQ1538" s="48">
        <v>0</v>
      </c>
      <c r="AR1538" s="49">
        <v>0</v>
      </c>
      <c r="AS1538" s="48">
        <v>0</v>
      </c>
      <c r="AT1538" s="49">
        <v>0</v>
      </c>
      <c r="AU1538" s="48">
        <v>0</v>
      </c>
      <c r="AV1538" s="49">
        <v>0</v>
      </c>
      <c r="AW1538" s="48">
        <v>65</v>
      </c>
      <c r="AX1538" s="49">
        <v>100</v>
      </c>
      <c r="AY1538" s="48">
        <v>65</v>
      </c>
      <c r="AZ1538" s="2"/>
      <c r="BA1538" s="3"/>
      <c r="BB1538" s="3"/>
      <c r="BC1538" s="3"/>
      <c r="BD1538" s="3"/>
    </row>
    <row r="1539" spans="1:56" x14ac:dyDescent="0.25">
      <c r="A1539" s="62" t="s">
        <v>1204</v>
      </c>
      <c r="B1539" s="63"/>
      <c r="C1539" s="63"/>
      <c r="D1539" s="64"/>
      <c r="E1539" s="66"/>
      <c r="F1539" s="109" t="s">
        <v>10384</v>
      </c>
      <c r="G1539" s="63"/>
      <c r="H1539" s="67"/>
      <c r="I1539" s="68"/>
      <c r="J1539" s="68"/>
      <c r="K1539" s="67" t="s">
        <v>13816</v>
      </c>
      <c r="L1539" s="71"/>
      <c r="M1539" s="72">
        <v>3297.157470703125</v>
      </c>
      <c r="N1539" s="72">
        <v>4274.6728515625</v>
      </c>
      <c r="O1539" s="73"/>
      <c r="P1539" s="74"/>
      <c r="Q1539" s="74"/>
      <c r="R1539" s="98"/>
      <c r="S1539" s="48">
        <v>0</v>
      </c>
      <c r="T1539" s="48">
        <v>1</v>
      </c>
      <c r="U1539" s="98"/>
      <c r="V1539" s="50"/>
      <c r="W1539" s="50"/>
      <c r="X1539" s="50"/>
      <c r="Y1539" s="50"/>
      <c r="Z1539" s="49"/>
      <c r="AA1539" s="69">
        <v>1539</v>
      </c>
      <c r="AB15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39" s="70"/>
      <c r="AD1539" s="86">
        <v>19</v>
      </c>
      <c r="AE1539" s="86">
        <v>6</v>
      </c>
      <c r="AF1539" s="86">
        <v>82</v>
      </c>
      <c r="AG1539" s="86">
        <v>5</v>
      </c>
      <c r="AH1539" s="86"/>
      <c r="AI1539" s="86"/>
      <c r="AJ1539" s="86"/>
      <c r="AK1539" s="86"/>
      <c r="AL1539" s="86"/>
      <c r="AM1539" s="89">
        <v>43836.457395833335</v>
      </c>
      <c r="AN1539" s="86" t="s">
        <v>10559</v>
      </c>
      <c r="AO1539" s="93" t="s">
        <v>12096</v>
      </c>
      <c r="AP1539" s="86" t="s">
        <v>66</v>
      </c>
      <c r="AQ1539" s="48">
        <v>0</v>
      </c>
      <c r="AR1539" s="49">
        <v>0</v>
      </c>
      <c r="AS1539" s="48">
        <v>0</v>
      </c>
      <c r="AT1539" s="49">
        <v>0</v>
      </c>
      <c r="AU1539" s="48">
        <v>0</v>
      </c>
      <c r="AV1539" s="49">
        <v>0</v>
      </c>
      <c r="AW1539" s="48">
        <v>47</v>
      </c>
      <c r="AX1539" s="49">
        <v>100</v>
      </c>
      <c r="AY1539" s="48">
        <v>47</v>
      </c>
      <c r="AZ1539" s="2"/>
      <c r="BA1539" s="3"/>
      <c r="BB1539" s="3"/>
      <c r="BC1539" s="3"/>
      <c r="BD1539" s="3"/>
    </row>
    <row r="1540" spans="1:56" x14ac:dyDescent="0.25">
      <c r="A1540" s="62" t="s">
        <v>1205</v>
      </c>
      <c r="B1540" s="63"/>
      <c r="C1540" s="63"/>
      <c r="D1540" s="64"/>
      <c r="E1540" s="66"/>
      <c r="F1540" s="109" t="s">
        <v>10385</v>
      </c>
      <c r="G1540" s="63"/>
      <c r="H1540" s="67"/>
      <c r="I1540" s="68"/>
      <c r="J1540" s="68"/>
      <c r="K1540" s="67" t="s">
        <v>13817</v>
      </c>
      <c r="L1540" s="71"/>
      <c r="M1540" s="72">
        <v>4753.07275390625</v>
      </c>
      <c r="N1540" s="72">
        <v>5628.416015625</v>
      </c>
      <c r="O1540" s="73"/>
      <c r="P1540" s="74"/>
      <c r="Q1540" s="74"/>
      <c r="R1540" s="98"/>
      <c r="S1540" s="48">
        <v>0</v>
      </c>
      <c r="T1540" s="48">
        <v>3</v>
      </c>
      <c r="U1540" s="98"/>
      <c r="V1540" s="50"/>
      <c r="W1540" s="50"/>
      <c r="X1540" s="50"/>
      <c r="Y1540" s="50"/>
      <c r="Z1540" s="49"/>
      <c r="AA1540" s="69">
        <v>1540</v>
      </c>
      <c r="AB15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40" s="70"/>
      <c r="AD1540" s="86">
        <v>458</v>
      </c>
      <c r="AE1540" s="86">
        <v>235</v>
      </c>
      <c r="AF1540" s="86">
        <v>5258</v>
      </c>
      <c r="AG1540" s="86">
        <v>11288</v>
      </c>
      <c r="AH1540" s="86"/>
      <c r="AI1540" s="86" t="s">
        <v>8062</v>
      </c>
      <c r="AJ1540" s="86"/>
      <c r="AK1540" s="86"/>
      <c r="AL1540" s="86"/>
      <c r="AM1540" s="89">
        <v>40611.613912037035</v>
      </c>
      <c r="AN1540" s="86" t="s">
        <v>10559</v>
      </c>
      <c r="AO1540" s="93" t="s">
        <v>12097</v>
      </c>
      <c r="AP1540" s="86" t="s">
        <v>66</v>
      </c>
      <c r="AQ1540" s="48">
        <v>0</v>
      </c>
      <c r="AR1540" s="49">
        <v>0</v>
      </c>
      <c r="AS1540" s="48">
        <v>0</v>
      </c>
      <c r="AT1540" s="49">
        <v>0</v>
      </c>
      <c r="AU1540" s="48">
        <v>0</v>
      </c>
      <c r="AV1540" s="49">
        <v>0</v>
      </c>
      <c r="AW1540" s="48">
        <v>157</v>
      </c>
      <c r="AX1540" s="49">
        <v>100</v>
      </c>
      <c r="AY1540" s="48">
        <v>157</v>
      </c>
      <c r="AZ1540" s="2"/>
      <c r="BA1540" s="3"/>
      <c r="BB1540" s="3"/>
      <c r="BC1540" s="3"/>
      <c r="BD1540" s="3"/>
    </row>
    <row r="1541" spans="1:56" x14ac:dyDescent="0.25">
      <c r="A1541" s="62" t="s">
        <v>1857</v>
      </c>
      <c r="B1541" s="63"/>
      <c r="C1541" s="63"/>
      <c r="D1541" s="64"/>
      <c r="E1541" s="66"/>
      <c r="F1541" s="109" t="s">
        <v>10386</v>
      </c>
      <c r="G1541" s="63"/>
      <c r="H1541" s="67"/>
      <c r="I1541" s="68"/>
      <c r="J1541" s="68"/>
      <c r="K1541" s="67" t="s">
        <v>13818</v>
      </c>
      <c r="L1541" s="71"/>
      <c r="M1541" s="72">
        <v>4612.376953125</v>
      </c>
      <c r="N1541" s="72">
        <v>6394.85400390625</v>
      </c>
      <c r="O1541" s="73"/>
      <c r="P1541" s="74"/>
      <c r="Q1541" s="74"/>
      <c r="R1541" s="98"/>
      <c r="S1541" s="48">
        <v>1</v>
      </c>
      <c r="T1541" s="48">
        <v>0</v>
      </c>
      <c r="U1541" s="98"/>
      <c r="V1541" s="50"/>
      <c r="W1541" s="50"/>
      <c r="X1541" s="50"/>
      <c r="Y1541" s="50"/>
      <c r="Z1541" s="49"/>
      <c r="AA1541" s="69">
        <v>1541</v>
      </c>
      <c r="AB15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41" s="70"/>
      <c r="AD1541" s="86">
        <v>4939</v>
      </c>
      <c r="AE1541" s="86">
        <v>15600</v>
      </c>
      <c r="AF1541" s="86">
        <v>53061</v>
      </c>
      <c r="AG1541" s="86">
        <v>63015</v>
      </c>
      <c r="AH1541" s="86"/>
      <c r="AI1541" s="86" t="s">
        <v>8063</v>
      </c>
      <c r="AJ1541" s="86" t="s">
        <v>8204</v>
      </c>
      <c r="AK1541" s="93" t="s">
        <v>8924</v>
      </c>
      <c r="AL1541" s="86"/>
      <c r="AM1541" s="89">
        <v>40716.459502314814</v>
      </c>
      <c r="AN1541" s="86" t="s">
        <v>10559</v>
      </c>
      <c r="AO1541" s="93" t="s">
        <v>12098</v>
      </c>
      <c r="AP1541" s="86" t="s">
        <v>65</v>
      </c>
      <c r="AQ1541" s="48"/>
      <c r="AR1541" s="49"/>
      <c r="AS1541" s="48"/>
      <c r="AT1541" s="49"/>
      <c r="AU1541" s="48"/>
      <c r="AV1541" s="49"/>
      <c r="AW1541" s="48"/>
      <c r="AX1541" s="49"/>
      <c r="AY1541" s="48"/>
      <c r="AZ1541" s="2"/>
      <c r="BA1541" s="3"/>
      <c r="BB1541" s="3"/>
      <c r="BC1541" s="3"/>
      <c r="BD1541" s="3"/>
    </row>
    <row r="1542" spans="1:56" x14ac:dyDescent="0.25">
      <c r="A1542" s="62" t="s">
        <v>1206</v>
      </c>
      <c r="B1542" s="63"/>
      <c r="C1542" s="63"/>
      <c r="D1542" s="64"/>
      <c r="E1542" s="66"/>
      <c r="F1542" s="109" t="s">
        <v>8949</v>
      </c>
      <c r="G1542" s="63"/>
      <c r="H1542" s="67"/>
      <c r="I1542" s="68"/>
      <c r="J1542" s="68"/>
      <c r="K1542" s="67" t="s">
        <v>13819</v>
      </c>
      <c r="L1542" s="71"/>
      <c r="M1542" s="72">
        <v>5570.64990234375</v>
      </c>
      <c r="N1542" s="72">
        <v>5027.32861328125</v>
      </c>
      <c r="O1542" s="73"/>
      <c r="P1542" s="74"/>
      <c r="Q1542" s="74"/>
      <c r="R1542" s="98"/>
      <c r="S1542" s="48">
        <v>0</v>
      </c>
      <c r="T1542" s="48">
        <v>1</v>
      </c>
      <c r="U1542" s="98"/>
      <c r="V1542" s="50"/>
      <c r="W1542" s="50"/>
      <c r="X1542" s="50"/>
      <c r="Y1542" s="50"/>
      <c r="Z1542" s="49"/>
      <c r="AA1542" s="69">
        <v>1542</v>
      </c>
      <c r="AB15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42" s="70"/>
      <c r="AD1542" s="86">
        <v>81</v>
      </c>
      <c r="AE1542" s="86">
        <v>9</v>
      </c>
      <c r="AF1542" s="86">
        <v>426</v>
      </c>
      <c r="AG1542" s="86">
        <v>394</v>
      </c>
      <c r="AH1542" s="86"/>
      <c r="AI1542" s="86"/>
      <c r="AJ1542" s="86"/>
      <c r="AK1542" s="86"/>
      <c r="AL1542" s="86"/>
      <c r="AM1542" s="89">
        <v>44079.307939814818</v>
      </c>
      <c r="AN1542" s="86" t="s">
        <v>10559</v>
      </c>
      <c r="AO1542" s="93" t="s">
        <v>12099</v>
      </c>
      <c r="AP1542" s="86" t="s">
        <v>66</v>
      </c>
      <c r="AQ1542" s="48">
        <v>0</v>
      </c>
      <c r="AR1542" s="49">
        <v>0</v>
      </c>
      <c r="AS1542" s="48">
        <v>0</v>
      </c>
      <c r="AT1542" s="49">
        <v>0</v>
      </c>
      <c r="AU1542" s="48">
        <v>0</v>
      </c>
      <c r="AV1542" s="49">
        <v>0</v>
      </c>
      <c r="AW1542" s="48">
        <v>46</v>
      </c>
      <c r="AX1542" s="49">
        <v>100</v>
      </c>
      <c r="AY1542" s="48">
        <v>46</v>
      </c>
      <c r="AZ1542" s="2"/>
      <c r="BA1542" s="3"/>
      <c r="BB1542" s="3"/>
      <c r="BC1542" s="3"/>
      <c r="BD1542" s="3"/>
    </row>
    <row r="1543" spans="1:56" x14ac:dyDescent="0.25">
      <c r="A1543" s="62" t="s">
        <v>1207</v>
      </c>
      <c r="B1543" s="63"/>
      <c r="C1543" s="63"/>
      <c r="D1543" s="64"/>
      <c r="E1543" s="66"/>
      <c r="F1543" s="109" t="s">
        <v>10387</v>
      </c>
      <c r="G1543" s="63"/>
      <c r="H1543" s="67"/>
      <c r="I1543" s="68"/>
      <c r="J1543" s="68"/>
      <c r="K1543" s="67" t="s">
        <v>13820</v>
      </c>
      <c r="L1543" s="71"/>
      <c r="M1543" s="72">
        <v>5873.822265625</v>
      </c>
      <c r="N1543" s="72">
        <v>5531.40380859375</v>
      </c>
      <c r="O1543" s="73"/>
      <c r="P1543" s="74"/>
      <c r="Q1543" s="74"/>
      <c r="R1543" s="98"/>
      <c r="S1543" s="48">
        <v>0</v>
      </c>
      <c r="T1543" s="48">
        <v>1</v>
      </c>
      <c r="U1543" s="98"/>
      <c r="V1543" s="50"/>
      <c r="W1543" s="50"/>
      <c r="X1543" s="50"/>
      <c r="Y1543" s="50"/>
      <c r="Z1543" s="49"/>
      <c r="AA1543" s="69">
        <v>1543</v>
      </c>
      <c r="AB15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43" s="70"/>
      <c r="AD1543" s="86">
        <v>466</v>
      </c>
      <c r="AE1543" s="86">
        <v>225</v>
      </c>
      <c r="AF1543" s="86">
        <v>6259</v>
      </c>
      <c r="AG1543" s="86">
        <v>9069</v>
      </c>
      <c r="AH1543" s="86"/>
      <c r="AI1543" s="86" t="s">
        <v>8064</v>
      </c>
      <c r="AJ1543" s="86" t="s">
        <v>8637</v>
      </c>
      <c r="AK1543" s="86"/>
      <c r="AL1543" s="86"/>
      <c r="AM1543" s="89">
        <v>43707.354375000003</v>
      </c>
      <c r="AN1543" s="86" t="s">
        <v>10559</v>
      </c>
      <c r="AO1543" s="93" t="s">
        <v>12100</v>
      </c>
      <c r="AP1543" s="86" t="s">
        <v>66</v>
      </c>
      <c r="AQ1543" s="48">
        <v>0</v>
      </c>
      <c r="AR1543" s="49">
        <v>0</v>
      </c>
      <c r="AS1543" s="48">
        <v>0</v>
      </c>
      <c r="AT1543" s="49">
        <v>0</v>
      </c>
      <c r="AU1543" s="48">
        <v>0</v>
      </c>
      <c r="AV1543" s="49">
        <v>0</v>
      </c>
      <c r="AW1543" s="48">
        <v>26</v>
      </c>
      <c r="AX1543" s="49">
        <v>100</v>
      </c>
      <c r="AY1543" s="48">
        <v>26</v>
      </c>
      <c r="AZ1543" s="2"/>
      <c r="BA1543" s="3"/>
      <c r="BB1543" s="3"/>
      <c r="BC1543" s="3"/>
      <c r="BD1543" s="3"/>
    </row>
    <row r="1544" spans="1:56" x14ac:dyDescent="0.25">
      <c r="A1544" s="62" t="s">
        <v>1208</v>
      </c>
      <c r="B1544" s="63"/>
      <c r="C1544" s="63"/>
      <c r="D1544" s="64"/>
      <c r="E1544" s="66"/>
      <c r="F1544" s="109" t="s">
        <v>10388</v>
      </c>
      <c r="G1544" s="63"/>
      <c r="H1544" s="67"/>
      <c r="I1544" s="68"/>
      <c r="J1544" s="68"/>
      <c r="K1544" s="67" t="s">
        <v>13821</v>
      </c>
      <c r="L1544" s="71"/>
      <c r="M1544" s="72">
        <v>6811.21875</v>
      </c>
      <c r="N1544" s="72">
        <v>6747.22607421875</v>
      </c>
      <c r="O1544" s="73"/>
      <c r="P1544" s="74"/>
      <c r="Q1544" s="74"/>
      <c r="R1544" s="98"/>
      <c r="S1544" s="48">
        <v>0</v>
      </c>
      <c r="T1544" s="48">
        <v>1</v>
      </c>
      <c r="U1544" s="98"/>
      <c r="V1544" s="50"/>
      <c r="W1544" s="50"/>
      <c r="X1544" s="50"/>
      <c r="Y1544" s="50"/>
      <c r="Z1544" s="49"/>
      <c r="AA1544" s="69">
        <v>1544</v>
      </c>
      <c r="AB15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44" s="70"/>
      <c r="AD1544" s="86">
        <v>78</v>
      </c>
      <c r="AE1544" s="86">
        <v>101</v>
      </c>
      <c r="AF1544" s="86">
        <v>2258</v>
      </c>
      <c r="AG1544" s="86">
        <v>1430</v>
      </c>
      <c r="AH1544" s="86"/>
      <c r="AI1544" s="86" t="s">
        <v>8065</v>
      </c>
      <c r="AJ1544" s="86"/>
      <c r="AK1544" s="86"/>
      <c r="AL1544" s="86"/>
      <c r="AM1544" s="89">
        <v>44058.71607638889</v>
      </c>
      <c r="AN1544" s="86" t="s">
        <v>10559</v>
      </c>
      <c r="AO1544" s="93" t="s">
        <v>12101</v>
      </c>
      <c r="AP1544" s="86" t="s">
        <v>66</v>
      </c>
      <c r="AQ1544" s="48">
        <v>0</v>
      </c>
      <c r="AR1544" s="49">
        <v>0</v>
      </c>
      <c r="AS1544" s="48">
        <v>0</v>
      </c>
      <c r="AT1544" s="49">
        <v>0</v>
      </c>
      <c r="AU1544" s="48">
        <v>0</v>
      </c>
      <c r="AV1544" s="49">
        <v>0</v>
      </c>
      <c r="AW1544" s="48">
        <v>59</v>
      </c>
      <c r="AX1544" s="49">
        <v>100</v>
      </c>
      <c r="AY1544" s="48">
        <v>59</v>
      </c>
      <c r="AZ1544" s="2"/>
      <c r="BA1544" s="3"/>
      <c r="BB1544" s="3"/>
      <c r="BC1544" s="3"/>
      <c r="BD1544" s="3"/>
    </row>
    <row r="1545" spans="1:56" x14ac:dyDescent="0.25">
      <c r="A1545" s="62" t="s">
        <v>1209</v>
      </c>
      <c r="B1545" s="63"/>
      <c r="C1545" s="63"/>
      <c r="D1545" s="64"/>
      <c r="E1545" s="66"/>
      <c r="F1545" s="109" t="s">
        <v>10389</v>
      </c>
      <c r="G1545" s="63"/>
      <c r="H1545" s="67"/>
      <c r="I1545" s="68"/>
      <c r="J1545" s="68"/>
      <c r="K1545" s="67" t="s">
        <v>13822</v>
      </c>
      <c r="L1545" s="71"/>
      <c r="M1545" s="72">
        <v>5860.259765625</v>
      </c>
      <c r="N1545" s="72">
        <v>5671.0712890625</v>
      </c>
      <c r="O1545" s="73"/>
      <c r="P1545" s="74"/>
      <c r="Q1545" s="74"/>
      <c r="R1545" s="98"/>
      <c r="S1545" s="48">
        <v>0</v>
      </c>
      <c r="T1545" s="48">
        <v>1</v>
      </c>
      <c r="U1545" s="98"/>
      <c r="V1545" s="50"/>
      <c r="W1545" s="50"/>
      <c r="X1545" s="50"/>
      <c r="Y1545" s="50"/>
      <c r="Z1545" s="49"/>
      <c r="AA1545" s="69">
        <v>1545</v>
      </c>
      <c r="AB15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45" s="70"/>
      <c r="AD1545" s="86">
        <v>234</v>
      </c>
      <c r="AE1545" s="86">
        <v>12</v>
      </c>
      <c r="AF1545" s="86">
        <v>302</v>
      </c>
      <c r="AG1545" s="86">
        <v>56</v>
      </c>
      <c r="AH1545" s="86"/>
      <c r="AI1545" s="86" t="s">
        <v>8066</v>
      </c>
      <c r="AJ1545" s="86"/>
      <c r="AK1545" s="86"/>
      <c r="AL1545" s="86"/>
      <c r="AM1545" s="89">
        <v>43944.515081018515</v>
      </c>
      <c r="AN1545" s="86" t="s">
        <v>10559</v>
      </c>
      <c r="AO1545" s="93" t="s">
        <v>12102</v>
      </c>
      <c r="AP1545" s="86" t="s">
        <v>66</v>
      </c>
      <c r="AQ1545" s="48">
        <v>0</v>
      </c>
      <c r="AR1545" s="49">
        <v>0</v>
      </c>
      <c r="AS1545" s="48">
        <v>0</v>
      </c>
      <c r="AT1545" s="49">
        <v>0</v>
      </c>
      <c r="AU1545" s="48">
        <v>0</v>
      </c>
      <c r="AV1545" s="49">
        <v>0</v>
      </c>
      <c r="AW1545" s="48">
        <v>21</v>
      </c>
      <c r="AX1545" s="49">
        <v>100</v>
      </c>
      <c r="AY1545" s="48">
        <v>21</v>
      </c>
      <c r="AZ1545" s="2"/>
      <c r="BA1545" s="3"/>
      <c r="BB1545" s="3"/>
      <c r="BC1545" s="3"/>
      <c r="BD1545" s="3"/>
    </row>
    <row r="1546" spans="1:56" x14ac:dyDescent="0.25">
      <c r="A1546" s="62" t="s">
        <v>1210</v>
      </c>
      <c r="B1546" s="63"/>
      <c r="C1546" s="63"/>
      <c r="D1546" s="64"/>
      <c r="E1546" s="66"/>
      <c r="F1546" s="109" t="s">
        <v>10390</v>
      </c>
      <c r="G1546" s="63"/>
      <c r="H1546" s="67"/>
      <c r="I1546" s="68"/>
      <c r="J1546" s="68"/>
      <c r="K1546" s="67" t="s">
        <v>13823</v>
      </c>
      <c r="L1546" s="71"/>
      <c r="M1546" s="72">
        <v>5336.46240234375</v>
      </c>
      <c r="N1546" s="72">
        <v>4946.6044921875</v>
      </c>
      <c r="O1546" s="73"/>
      <c r="P1546" s="74"/>
      <c r="Q1546" s="74"/>
      <c r="R1546" s="98"/>
      <c r="S1546" s="48">
        <v>0</v>
      </c>
      <c r="T1546" s="48">
        <v>7</v>
      </c>
      <c r="U1546" s="98"/>
      <c r="V1546" s="50"/>
      <c r="W1546" s="50"/>
      <c r="X1546" s="50"/>
      <c r="Y1546" s="50"/>
      <c r="Z1546" s="49"/>
      <c r="AA1546" s="69">
        <v>1546</v>
      </c>
      <c r="AB15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46" s="70"/>
      <c r="AD1546" s="86">
        <v>58</v>
      </c>
      <c r="AE1546" s="86">
        <v>89</v>
      </c>
      <c r="AF1546" s="86">
        <v>11872</v>
      </c>
      <c r="AG1546" s="86">
        <v>11800</v>
      </c>
      <c r="AH1546" s="86"/>
      <c r="AI1546" s="86" t="s">
        <v>8067</v>
      </c>
      <c r="AJ1546" s="86" t="s">
        <v>8211</v>
      </c>
      <c r="AK1546" s="93" t="s">
        <v>8925</v>
      </c>
      <c r="AL1546" s="86"/>
      <c r="AM1546" s="89">
        <v>40292.70239583333</v>
      </c>
      <c r="AN1546" s="86" t="s">
        <v>10559</v>
      </c>
      <c r="AO1546" s="93" t="s">
        <v>12103</v>
      </c>
      <c r="AP1546" s="86" t="s">
        <v>66</v>
      </c>
      <c r="AQ1546" s="48">
        <v>0</v>
      </c>
      <c r="AR1546" s="49">
        <v>0</v>
      </c>
      <c r="AS1546" s="48">
        <v>0</v>
      </c>
      <c r="AT1546" s="49">
        <v>0</v>
      </c>
      <c r="AU1546" s="48">
        <v>0</v>
      </c>
      <c r="AV1546" s="49">
        <v>0</v>
      </c>
      <c r="AW1546" s="48">
        <v>237</v>
      </c>
      <c r="AX1546" s="49">
        <v>100</v>
      </c>
      <c r="AY1546" s="48">
        <v>237</v>
      </c>
      <c r="AZ1546" s="2"/>
      <c r="BA1546" s="3"/>
      <c r="BB1546" s="3"/>
      <c r="BC1546" s="3"/>
      <c r="BD1546" s="3"/>
    </row>
    <row r="1547" spans="1:56" x14ac:dyDescent="0.25">
      <c r="A1547" s="62" t="s">
        <v>1858</v>
      </c>
      <c r="B1547" s="63"/>
      <c r="C1547" s="63"/>
      <c r="D1547" s="64"/>
      <c r="E1547" s="66"/>
      <c r="F1547" s="109" t="s">
        <v>10391</v>
      </c>
      <c r="G1547" s="63"/>
      <c r="H1547" s="67"/>
      <c r="I1547" s="68"/>
      <c r="J1547" s="68"/>
      <c r="K1547" s="67" t="s">
        <v>13824</v>
      </c>
      <c r="L1547" s="71"/>
      <c r="M1547" s="72">
        <v>6414.66943359375</v>
      </c>
      <c r="N1547" s="72">
        <v>3697.87548828125</v>
      </c>
      <c r="O1547" s="73"/>
      <c r="P1547" s="74"/>
      <c r="Q1547" s="74"/>
      <c r="R1547" s="98"/>
      <c r="S1547" s="48">
        <v>1</v>
      </c>
      <c r="T1547" s="48">
        <v>0</v>
      </c>
      <c r="U1547" s="98"/>
      <c r="V1547" s="50"/>
      <c r="W1547" s="50"/>
      <c r="X1547" s="50"/>
      <c r="Y1547" s="50"/>
      <c r="Z1547" s="49"/>
      <c r="AA1547" s="69">
        <v>1547</v>
      </c>
      <c r="AB15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47" s="70"/>
      <c r="AD1547" s="86">
        <v>166</v>
      </c>
      <c r="AE1547" s="86">
        <v>17</v>
      </c>
      <c r="AF1547" s="86">
        <v>345</v>
      </c>
      <c r="AG1547" s="86">
        <v>1282</v>
      </c>
      <c r="AH1547" s="86"/>
      <c r="AI1547" s="86"/>
      <c r="AJ1547" s="86"/>
      <c r="AK1547" s="86"/>
      <c r="AL1547" s="86"/>
      <c r="AM1547" s="89">
        <v>43835.336909722224</v>
      </c>
      <c r="AN1547" s="86" t="s">
        <v>10559</v>
      </c>
      <c r="AO1547" s="93" t="s">
        <v>12104</v>
      </c>
      <c r="AP1547" s="86" t="s">
        <v>65</v>
      </c>
      <c r="AQ1547" s="48"/>
      <c r="AR1547" s="49"/>
      <c r="AS1547" s="48"/>
      <c r="AT1547" s="49"/>
      <c r="AU1547" s="48"/>
      <c r="AV1547" s="49"/>
      <c r="AW1547" s="48"/>
      <c r="AX1547" s="49"/>
      <c r="AY1547" s="48"/>
      <c r="AZ1547" s="2"/>
      <c r="BA1547" s="3"/>
      <c r="BB1547" s="3"/>
      <c r="BC1547" s="3"/>
      <c r="BD1547" s="3"/>
    </row>
    <row r="1548" spans="1:56" x14ac:dyDescent="0.25">
      <c r="A1548" s="62" t="s">
        <v>1211</v>
      </c>
      <c r="B1548" s="63"/>
      <c r="C1548" s="63"/>
      <c r="D1548" s="64"/>
      <c r="E1548" s="66"/>
      <c r="F1548" s="109" t="s">
        <v>10392</v>
      </c>
      <c r="G1548" s="63"/>
      <c r="H1548" s="67"/>
      <c r="I1548" s="68"/>
      <c r="J1548" s="68"/>
      <c r="K1548" s="67" t="s">
        <v>13825</v>
      </c>
      <c r="L1548" s="71"/>
      <c r="M1548" s="72">
        <v>5302.02197265625</v>
      </c>
      <c r="N1548" s="72">
        <v>4463.15234375</v>
      </c>
      <c r="O1548" s="73"/>
      <c r="P1548" s="74"/>
      <c r="Q1548" s="74"/>
      <c r="R1548" s="98"/>
      <c r="S1548" s="48">
        <v>0</v>
      </c>
      <c r="T1548" s="48">
        <v>1</v>
      </c>
      <c r="U1548" s="98"/>
      <c r="V1548" s="50"/>
      <c r="W1548" s="50"/>
      <c r="X1548" s="50"/>
      <c r="Y1548" s="50"/>
      <c r="Z1548" s="49"/>
      <c r="AA1548" s="69">
        <v>1548</v>
      </c>
      <c r="AB15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48" s="70"/>
      <c r="AD1548" s="86">
        <v>54</v>
      </c>
      <c r="AE1548" s="86">
        <v>2</v>
      </c>
      <c r="AF1548" s="86">
        <v>185</v>
      </c>
      <c r="AG1548" s="86">
        <v>163</v>
      </c>
      <c r="AH1548" s="86"/>
      <c r="AI1548" s="86" t="s">
        <v>8068</v>
      </c>
      <c r="AJ1548" s="86"/>
      <c r="AK1548" s="86"/>
      <c r="AL1548" s="86"/>
      <c r="AM1548" s="89">
        <v>44081.178761574076</v>
      </c>
      <c r="AN1548" s="86" t="s">
        <v>10559</v>
      </c>
      <c r="AO1548" s="93" t="s">
        <v>12105</v>
      </c>
      <c r="AP1548" s="86" t="s">
        <v>66</v>
      </c>
      <c r="AQ1548" s="48">
        <v>0</v>
      </c>
      <c r="AR1548" s="49">
        <v>0</v>
      </c>
      <c r="AS1548" s="48">
        <v>0</v>
      </c>
      <c r="AT1548" s="49">
        <v>0</v>
      </c>
      <c r="AU1548" s="48">
        <v>0</v>
      </c>
      <c r="AV1548" s="49">
        <v>0</v>
      </c>
      <c r="AW1548" s="48">
        <v>20</v>
      </c>
      <c r="AX1548" s="49">
        <v>100</v>
      </c>
      <c r="AY1548" s="48">
        <v>20</v>
      </c>
      <c r="AZ1548" s="2"/>
      <c r="BA1548" s="3"/>
      <c r="BB1548" s="3"/>
      <c r="BC1548" s="3"/>
      <c r="BD1548" s="3"/>
    </row>
    <row r="1549" spans="1:56" x14ac:dyDescent="0.25">
      <c r="A1549" s="62" t="s">
        <v>1212</v>
      </c>
      <c r="B1549" s="63"/>
      <c r="C1549" s="63"/>
      <c r="D1549" s="64"/>
      <c r="E1549" s="66"/>
      <c r="F1549" s="109" t="s">
        <v>10393</v>
      </c>
      <c r="G1549" s="63"/>
      <c r="H1549" s="67"/>
      <c r="I1549" s="68"/>
      <c r="J1549" s="68"/>
      <c r="K1549" s="67" t="s">
        <v>13826</v>
      </c>
      <c r="L1549" s="71"/>
      <c r="M1549" s="72">
        <v>3464.947021484375</v>
      </c>
      <c r="N1549" s="72">
        <v>1674.1119384765625</v>
      </c>
      <c r="O1549" s="73"/>
      <c r="P1549" s="74"/>
      <c r="Q1549" s="74"/>
      <c r="R1549" s="98"/>
      <c r="S1549" s="48">
        <v>0</v>
      </c>
      <c r="T1549" s="48">
        <v>3</v>
      </c>
      <c r="U1549" s="98"/>
      <c r="V1549" s="50"/>
      <c r="W1549" s="50"/>
      <c r="X1549" s="50"/>
      <c r="Y1549" s="50"/>
      <c r="Z1549" s="49"/>
      <c r="AA1549" s="69">
        <v>1549</v>
      </c>
      <c r="AB15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49" s="70"/>
      <c r="AD1549" s="86">
        <v>672</v>
      </c>
      <c r="AE1549" s="86">
        <v>787</v>
      </c>
      <c r="AF1549" s="86">
        <v>6313</v>
      </c>
      <c r="AG1549" s="86">
        <v>33049</v>
      </c>
      <c r="AH1549" s="86"/>
      <c r="AI1549" s="86" t="s">
        <v>8069</v>
      </c>
      <c r="AJ1549" s="86" t="s">
        <v>8638</v>
      </c>
      <c r="AK1549" s="86"/>
      <c r="AL1549" s="86"/>
      <c r="AM1549" s="89">
        <v>42133.414942129632</v>
      </c>
      <c r="AN1549" s="86" t="s">
        <v>10559</v>
      </c>
      <c r="AO1549" s="93" t="s">
        <v>12106</v>
      </c>
      <c r="AP1549" s="86" t="s">
        <v>66</v>
      </c>
      <c r="AQ1549" s="48">
        <v>0</v>
      </c>
      <c r="AR1549" s="49">
        <v>0</v>
      </c>
      <c r="AS1549" s="48">
        <v>0</v>
      </c>
      <c r="AT1549" s="49">
        <v>0</v>
      </c>
      <c r="AU1549" s="48">
        <v>0</v>
      </c>
      <c r="AV1549" s="49">
        <v>0</v>
      </c>
      <c r="AW1549" s="48">
        <v>57</v>
      </c>
      <c r="AX1549" s="49">
        <v>100</v>
      </c>
      <c r="AY1549" s="48">
        <v>57</v>
      </c>
      <c r="AZ1549" s="2"/>
      <c r="BA1549" s="3"/>
      <c r="BB1549" s="3"/>
      <c r="BC1549" s="3"/>
      <c r="BD1549" s="3"/>
    </row>
    <row r="1550" spans="1:56" x14ac:dyDescent="0.25">
      <c r="A1550" s="62" t="s">
        <v>1859</v>
      </c>
      <c r="B1550" s="63"/>
      <c r="C1550" s="63"/>
      <c r="D1550" s="64"/>
      <c r="E1550" s="66"/>
      <c r="F1550" s="109" t="s">
        <v>10394</v>
      </c>
      <c r="G1550" s="63"/>
      <c r="H1550" s="67"/>
      <c r="I1550" s="68"/>
      <c r="J1550" s="68"/>
      <c r="K1550" s="67" t="s">
        <v>13827</v>
      </c>
      <c r="L1550" s="71"/>
      <c r="M1550" s="72">
        <v>2569.962158203125</v>
      </c>
      <c r="N1550" s="72">
        <v>2388.16845703125</v>
      </c>
      <c r="O1550" s="73"/>
      <c r="P1550" s="74"/>
      <c r="Q1550" s="74"/>
      <c r="R1550" s="98"/>
      <c r="S1550" s="48">
        <v>8</v>
      </c>
      <c r="T1550" s="48">
        <v>0</v>
      </c>
      <c r="U1550" s="98"/>
      <c r="V1550" s="50"/>
      <c r="W1550" s="50"/>
      <c r="X1550" s="50"/>
      <c r="Y1550" s="50"/>
      <c r="Z1550" s="49"/>
      <c r="AA1550" s="69">
        <v>1550</v>
      </c>
      <c r="AB15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50" s="70"/>
      <c r="AD1550" s="86">
        <v>1249</v>
      </c>
      <c r="AE1550" s="86">
        <v>758</v>
      </c>
      <c r="AF1550" s="86">
        <v>20449</v>
      </c>
      <c r="AG1550" s="86">
        <v>368</v>
      </c>
      <c r="AH1550" s="86"/>
      <c r="AI1550" s="86" t="s">
        <v>8070</v>
      </c>
      <c r="AJ1550" s="86" t="s">
        <v>8639</v>
      </c>
      <c r="AK1550" s="93" t="s">
        <v>8926</v>
      </c>
      <c r="AL1550" s="86"/>
      <c r="AM1550" s="89">
        <v>39555.423043981478</v>
      </c>
      <c r="AN1550" s="86" t="s">
        <v>10559</v>
      </c>
      <c r="AO1550" s="93" t="s">
        <v>12107</v>
      </c>
      <c r="AP1550" s="86" t="s">
        <v>65</v>
      </c>
      <c r="AQ1550" s="48"/>
      <c r="AR1550" s="49"/>
      <c r="AS1550" s="48"/>
      <c r="AT1550" s="49"/>
      <c r="AU1550" s="48"/>
      <c r="AV1550" s="49"/>
      <c r="AW1550" s="48"/>
      <c r="AX1550" s="49"/>
      <c r="AY1550" s="48"/>
      <c r="AZ1550" s="2"/>
      <c r="BA1550" s="3"/>
      <c r="BB1550" s="3"/>
      <c r="BC1550" s="3"/>
      <c r="BD1550" s="3"/>
    </row>
    <row r="1551" spans="1:56" x14ac:dyDescent="0.25">
      <c r="A1551" s="62" t="s">
        <v>1860</v>
      </c>
      <c r="B1551" s="63"/>
      <c r="C1551" s="63"/>
      <c r="D1551" s="64"/>
      <c r="E1551" s="66"/>
      <c r="F1551" s="109" t="s">
        <v>10395</v>
      </c>
      <c r="G1551" s="63"/>
      <c r="H1551" s="67"/>
      <c r="I1551" s="68"/>
      <c r="J1551" s="68"/>
      <c r="K1551" s="67" t="s">
        <v>13828</v>
      </c>
      <c r="L1551" s="71"/>
      <c r="M1551" s="72">
        <v>2608.9384765625</v>
      </c>
      <c r="N1551" s="72">
        <v>2385.855224609375</v>
      </c>
      <c r="O1551" s="73"/>
      <c r="P1551" s="74"/>
      <c r="Q1551" s="74"/>
      <c r="R1551" s="98"/>
      <c r="S1551" s="48">
        <v>8</v>
      </c>
      <c r="T1551" s="48">
        <v>0</v>
      </c>
      <c r="U1551" s="98"/>
      <c r="V1551" s="50"/>
      <c r="W1551" s="50"/>
      <c r="X1551" s="50"/>
      <c r="Y1551" s="50"/>
      <c r="Z1551" s="49"/>
      <c r="AA1551" s="69">
        <v>1551</v>
      </c>
      <c r="AB15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51" s="70"/>
      <c r="AD1551" s="86">
        <v>161</v>
      </c>
      <c r="AE1551" s="86">
        <v>34644</v>
      </c>
      <c r="AF1551" s="86">
        <v>5111</v>
      </c>
      <c r="AG1551" s="86">
        <v>4039</v>
      </c>
      <c r="AH1551" s="86"/>
      <c r="AI1551" s="86" t="s">
        <v>8071</v>
      </c>
      <c r="AJ1551" s="86" t="s">
        <v>8205</v>
      </c>
      <c r="AK1551" s="93" t="s">
        <v>8927</v>
      </c>
      <c r="AL1551" s="86"/>
      <c r="AM1551" s="89">
        <v>43109.540763888886</v>
      </c>
      <c r="AN1551" s="86" t="s">
        <v>10559</v>
      </c>
      <c r="AO1551" s="93" t="s">
        <v>12108</v>
      </c>
      <c r="AP1551" s="86" t="s">
        <v>65</v>
      </c>
      <c r="AQ1551" s="48"/>
      <c r="AR1551" s="49"/>
      <c r="AS1551" s="48"/>
      <c r="AT1551" s="49"/>
      <c r="AU1551" s="48"/>
      <c r="AV1551" s="49"/>
      <c r="AW1551" s="48"/>
      <c r="AX1551" s="49"/>
      <c r="AY1551" s="48"/>
      <c r="AZ1551" s="2"/>
      <c r="BA1551" s="3"/>
      <c r="BB1551" s="3"/>
      <c r="BC1551" s="3"/>
      <c r="BD1551" s="3"/>
    </row>
    <row r="1552" spans="1:56" x14ac:dyDescent="0.25">
      <c r="A1552" s="62" t="s">
        <v>1213</v>
      </c>
      <c r="B1552" s="63"/>
      <c r="C1552" s="63"/>
      <c r="D1552" s="64"/>
      <c r="E1552" s="66"/>
      <c r="F1552" s="109" t="s">
        <v>10396</v>
      </c>
      <c r="G1552" s="63"/>
      <c r="H1552" s="67"/>
      <c r="I1552" s="68"/>
      <c r="J1552" s="68"/>
      <c r="K1552" s="67" t="s">
        <v>13829</v>
      </c>
      <c r="L1552" s="71"/>
      <c r="M1552" s="72">
        <v>5445.51953125</v>
      </c>
      <c r="N1552" s="72">
        <v>5011.96826171875</v>
      </c>
      <c r="O1552" s="73"/>
      <c r="P1552" s="74"/>
      <c r="Q1552" s="74"/>
      <c r="R1552" s="98"/>
      <c r="S1552" s="48">
        <v>0</v>
      </c>
      <c r="T1552" s="48">
        <v>3</v>
      </c>
      <c r="U1552" s="98"/>
      <c r="V1552" s="50"/>
      <c r="W1552" s="50"/>
      <c r="X1552" s="50"/>
      <c r="Y1552" s="50"/>
      <c r="Z1552" s="49"/>
      <c r="AA1552" s="69">
        <v>1552</v>
      </c>
      <c r="AB15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52" s="70"/>
      <c r="AD1552" s="86">
        <v>33</v>
      </c>
      <c r="AE1552" s="86">
        <v>582</v>
      </c>
      <c r="AF1552" s="86">
        <v>12757</v>
      </c>
      <c r="AG1552" s="86">
        <v>1635</v>
      </c>
      <c r="AH1552" s="86"/>
      <c r="AI1552" s="86" t="s">
        <v>8072</v>
      </c>
      <c r="AJ1552" s="86" t="s">
        <v>8640</v>
      </c>
      <c r="AK1552" s="86"/>
      <c r="AL1552" s="86"/>
      <c r="AM1552" s="89">
        <v>42640.409918981481</v>
      </c>
      <c r="AN1552" s="86" t="s">
        <v>10559</v>
      </c>
      <c r="AO1552" s="93" t="s">
        <v>12109</v>
      </c>
      <c r="AP1552" s="86" t="s">
        <v>66</v>
      </c>
      <c r="AQ1552" s="48">
        <v>2</v>
      </c>
      <c r="AR1552" s="49">
        <v>0.68027210884353739</v>
      </c>
      <c r="AS1552" s="48">
        <v>3</v>
      </c>
      <c r="AT1552" s="49">
        <v>1.0204081632653061</v>
      </c>
      <c r="AU1552" s="48">
        <v>0</v>
      </c>
      <c r="AV1552" s="49">
        <v>0</v>
      </c>
      <c r="AW1552" s="48">
        <v>289</v>
      </c>
      <c r="AX1552" s="49">
        <v>98.299319727891159</v>
      </c>
      <c r="AY1552" s="48">
        <v>294</v>
      </c>
      <c r="AZ1552" s="2"/>
      <c r="BA1552" s="3"/>
      <c r="BB1552" s="3"/>
      <c r="BC1552" s="3"/>
      <c r="BD1552" s="3"/>
    </row>
    <row r="1553" spans="1:56" x14ac:dyDescent="0.25">
      <c r="A1553" s="62" t="s">
        <v>1861</v>
      </c>
      <c r="B1553" s="63"/>
      <c r="C1553" s="63"/>
      <c r="D1553" s="64"/>
      <c r="E1553" s="66"/>
      <c r="F1553" s="109" t="s">
        <v>10397</v>
      </c>
      <c r="G1553" s="63"/>
      <c r="H1553" s="67"/>
      <c r="I1553" s="68"/>
      <c r="J1553" s="68"/>
      <c r="K1553" s="67" t="s">
        <v>13830</v>
      </c>
      <c r="L1553" s="71"/>
      <c r="M1553" s="72">
        <v>5465.73681640625</v>
      </c>
      <c r="N1553" s="72">
        <v>5036.04052734375</v>
      </c>
      <c r="O1553" s="73"/>
      <c r="P1553" s="74"/>
      <c r="Q1553" s="74"/>
      <c r="R1553" s="98"/>
      <c r="S1553" s="48">
        <v>1</v>
      </c>
      <c r="T1553" s="48">
        <v>0</v>
      </c>
      <c r="U1553" s="98"/>
      <c r="V1553" s="50"/>
      <c r="W1553" s="50"/>
      <c r="X1553" s="50"/>
      <c r="Y1553" s="50"/>
      <c r="Z1553" s="49"/>
      <c r="AA1553" s="69">
        <v>1553</v>
      </c>
      <c r="AB15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53" s="70"/>
      <c r="AD1553" s="86">
        <v>192</v>
      </c>
      <c r="AE1553" s="86">
        <v>481</v>
      </c>
      <c r="AF1553" s="86">
        <v>8926</v>
      </c>
      <c r="AG1553" s="86">
        <v>2648</v>
      </c>
      <c r="AH1553" s="86"/>
      <c r="AI1553" s="86" t="s">
        <v>8073</v>
      </c>
      <c r="AJ1553" s="86" t="s">
        <v>8641</v>
      </c>
      <c r="AK1553" s="86"/>
      <c r="AL1553" s="86"/>
      <c r="AM1553" s="89">
        <v>43969.616215277776</v>
      </c>
      <c r="AN1553" s="86" t="s">
        <v>10559</v>
      </c>
      <c r="AO1553" s="93" t="s">
        <v>12110</v>
      </c>
      <c r="AP1553" s="86" t="s">
        <v>65</v>
      </c>
      <c r="AQ1553" s="48"/>
      <c r="AR1553" s="49"/>
      <c r="AS1553" s="48"/>
      <c r="AT1553" s="49"/>
      <c r="AU1553" s="48"/>
      <c r="AV1553" s="49"/>
      <c r="AW1553" s="48"/>
      <c r="AX1553" s="49"/>
      <c r="AY1553" s="48"/>
      <c r="AZ1553" s="2"/>
      <c r="BA1553" s="3"/>
      <c r="BB1553" s="3"/>
      <c r="BC1553" s="3"/>
      <c r="BD1553" s="3"/>
    </row>
    <row r="1554" spans="1:56" x14ac:dyDescent="0.25">
      <c r="A1554" s="62" t="s">
        <v>1862</v>
      </c>
      <c r="B1554" s="63"/>
      <c r="C1554" s="63"/>
      <c r="D1554" s="64"/>
      <c r="E1554" s="66"/>
      <c r="F1554" s="109" t="s">
        <v>10398</v>
      </c>
      <c r="G1554" s="63"/>
      <c r="H1554" s="67"/>
      <c r="I1554" s="68"/>
      <c r="J1554" s="68"/>
      <c r="K1554" s="67" t="s">
        <v>13831</v>
      </c>
      <c r="L1554" s="71"/>
      <c r="M1554" s="72">
        <v>5470.61328125</v>
      </c>
      <c r="N1554" s="72">
        <v>5026.39111328125</v>
      </c>
      <c r="O1554" s="73"/>
      <c r="P1554" s="74"/>
      <c r="Q1554" s="74"/>
      <c r="R1554" s="98"/>
      <c r="S1554" s="48">
        <v>1</v>
      </c>
      <c r="T1554" s="48">
        <v>0</v>
      </c>
      <c r="U1554" s="98"/>
      <c r="V1554" s="50"/>
      <c r="W1554" s="50"/>
      <c r="X1554" s="50"/>
      <c r="Y1554" s="50"/>
      <c r="Z1554" s="49"/>
      <c r="AA1554" s="69">
        <v>1554</v>
      </c>
      <c r="AB15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54" s="70"/>
      <c r="AD1554" s="86">
        <v>156</v>
      </c>
      <c r="AE1554" s="86">
        <v>1902863</v>
      </c>
      <c r="AF1554" s="86">
        <v>51050</v>
      </c>
      <c r="AG1554" s="86">
        <v>687</v>
      </c>
      <c r="AH1554" s="86"/>
      <c r="AI1554" s="86" t="s">
        <v>8074</v>
      </c>
      <c r="AJ1554" s="86" t="s">
        <v>8211</v>
      </c>
      <c r="AK1554" s="93" t="s">
        <v>8928</v>
      </c>
      <c r="AL1554" s="86"/>
      <c r="AM1554" s="89">
        <v>41607.260671296295</v>
      </c>
      <c r="AN1554" s="86" t="s">
        <v>10559</v>
      </c>
      <c r="AO1554" s="93" t="s">
        <v>12111</v>
      </c>
      <c r="AP1554" s="86" t="s">
        <v>65</v>
      </c>
      <c r="AQ1554" s="48"/>
      <c r="AR1554" s="49"/>
      <c r="AS1554" s="48"/>
      <c r="AT1554" s="49"/>
      <c r="AU1554" s="48"/>
      <c r="AV1554" s="49"/>
      <c r="AW1554" s="48"/>
      <c r="AX1554" s="49"/>
      <c r="AY1554" s="48"/>
      <c r="AZ1554" s="2"/>
      <c r="BA1554" s="3"/>
      <c r="BB1554" s="3"/>
      <c r="BC1554" s="3"/>
      <c r="BD1554" s="3"/>
    </row>
    <row r="1555" spans="1:56" x14ac:dyDescent="0.25">
      <c r="A1555" s="62" t="s">
        <v>1863</v>
      </c>
      <c r="B1555" s="63"/>
      <c r="C1555" s="63"/>
      <c r="D1555" s="64"/>
      <c r="E1555" s="66"/>
      <c r="F1555" s="109" t="s">
        <v>10399</v>
      </c>
      <c r="G1555" s="63"/>
      <c r="H1555" s="67"/>
      <c r="I1555" s="68"/>
      <c r="J1555" s="68"/>
      <c r="K1555" s="67" t="s">
        <v>13832</v>
      </c>
      <c r="L1555" s="71"/>
      <c r="M1555" s="72">
        <v>5455.40673828125</v>
      </c>
      <c r="N1555" s="72">
        <v>4971.9072265625</v>
      </c>
      <c r="O1555" s="73"/>
      <c r="P1555" s="74"/>
      <c r="Q1555" s="74"/>
      <c r="R1555" s="98"/>
      <c r="S1555" s="48">
        <v>1</v>
      </c>
      <c r="T1555" s="48">
        <v>0</v>
      </c>
      <c r="U1555" s="98"/>
      <c r="V1555" s="50"/>
      <c r="W1555" s="50"/>
      <c r="X1555" s="50"/>
      <c r="Y1555" s="50"/>
      <c r="Z1555" s="49"/>
      <c r="AA1555" s="69">
        <v>1555</v>
      </c>
      <c r="AB15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55" s="70"/>
      <c r="AD1555" s="86">
        <v>274</v>
      </c>
      <c r="AE1555" s="86">
        <v>441</v>
      </c>
      <c r="AF1555" s="86">
        <v>11262</v>
      </c>
      <c r="AG1555" s="86">
        <v>1269</v>
      </c>
      <c r="AH1555" s="86"/>
      <c r="AI1555" s="86" t="s">
        <v>8075</v>
      </c>
      <c r="AJ1555" s="86" t="s">
        <v>8642</v>
      </c>
      <c r="AK1555" s="86"/>
      <c r="AL1555" s="86"/>
      <c r="AM1555" s="89">
        <v>40649.753865740742</v>
      </c>
      <c r="AN1555" s="86" t="s">
        <v>10559</v>
      </c>
      <c r="AO1555" s="93" t="s">
        <v>12112</v>
      </c>
      <c r="AP1555" s="86" t="s">
        <v>65</v>
      </c>
      <c r="AQ1555" s="48"/>
      <c r="AR1555" s="49"/>
      <c r="AS1555" s="48"/>
      <c r="AT1555" s="49"/>
      <c r="AU1555" s="48"/>
      <c r="AV1555" s="49"/>
      <c r="AW1555" s="48"/>
      <c r="AX1555" s="49"/>
      <c r="AY1555" s="48"/>
      <c r="AZ1555" s="2"/>
      <c r="BA1555" s="3"/>
      <c r="BB1555" s="3"/>
      <c r="BC1555" s="3"/>
      <c r="BD1555" s="3"/>
    </row>
    <row r="1556" spans="1:56" x14ac:dyDescent="0.25">
      <c r="A1556" s="62" t="s">
        <v>1214</v>
      </c>
      <c r="B1556" s="63"/>
      <c r="C1556" s="63"/>
      <c r="D1556" s="64"/>
      <c r="E1556" s="66"/>
      <c r="F1556" s="109" t="s">
        <v>10400</v>
      </c>
      <c r="G1556" s="63"/>
      <c r="H1556" s="67"/>
      <c r="I1556" s="68"/>
      <c r="J1556" s="68"/>
      <c r="K1556" s="67" t="s">
        <v>13833</v>
      </c>
      <c r="L1556" s="71"/>
      <c r="M1556" s="72">
        <v>5701.71435546875</v>
      </c>
      <c r="N1556" s="72">
        <v>4331.13525390625</v>
      </c>
      <c r="O1556" s="73"/>
      <c r="P1556" s="74"/>
      <c r="Q1556" s="74"/>
      <c r="R1556" s="98"/>
      <c r="S1556" s="48">
        <v>0</v>
      </c>
      <c r="T1556" s="48">
        <v>1</v>
      </c>
      <c r="U1556" s="98"/>
      <c r="V1556" s="50"/>
      <c r="W1556" s="50"/>
      <c r="X1556" s="50"/>
      <c r="Y1556" s="50"/>
      <c r="Z1556" s="49"/>
      <c r="AA1556" s="69">
        <v>1556</v>
      </c>
      <c r="AB15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56" s="70"/>
      <c r="AD1556" s="86">
        <v>101</v>
      </c>
      <c r="AE1556" s="86">
        <v>228</v>
      </c>
      <c r="AF1556" s="86">
        <v>5698</v>
      </c>
      <c r="AG1556" s="86">
        <v>24380</v>
      </c>
      <c r="AH1556" s="86"/>
      <c r="AI1556" s="86" t="s">
        <v>8076</v>
      </c>
      <c r="AJ1556" s="86" t="s">
        <v>8204</v>
      </c>
      <c r="AK1556" s="86"/>
      <c r="AL1556" s="86"/>
      <c r="AM1556" s="89">
        <v>42814.450648148151</v>
      </c>
      <c r="AN1556" s="86" t="s">
        <v>10559</v>
      </c>
      <c r="AO1556" s="93" t="s">
        <v>12113</v>
      </c>
      <c r="AP1556" s="86" t="s">
        <v>66</v>
      </c>
      <c r="AQ1556" s="48">
        <v>0</v>
      </c>
      <c r="AR1556" s="49">
        <v>0</v>
      </c>
      <c r="AS1556" s="48">
        <v>0</v>
      </c>
      <c r="AT1556" s="49">
        <v>0</v>
      </c>
      <c r="AU1556" s="48">
        <v>0</v>
      </c>
      <c r="AV1556" s="49">
        <v>0</v>
      </c>
      <c r="AW1556" s="48">
        <v>16</v>
      </c>
      <c r="AX1556" s="49">
        <v>100</v>
      </c>
      <c r="AY1556" s="48">
        <v>16</v>
      </c>
      <c r="AZ1556" s="2"/>
      <c r="BA1556" s="3"/>
      <c r="BB1556" s="3"/>
      <c r="BC1556" s="3"/>
      <c r="BD1556" s="3"/>
    </row>
    <row r="1557" spans="1:56" x14ac:dyDescent="0.25">
      <c r="A1557" s="62" t="s">
        <v>1215</v>
      </c>
      <c r="B1557" s="63"/>
      <c r="C1557" s="63"/>
      <c r="D1557" s="64"/>
      <c r="E1557" s="66"/>
      <c r="F1557" s="109" t="s">
        <v>8949</v>
      </c>
      <c r="G1557" s="63"/>
      <c r="H1557" s="67"/>
      <c r="I1557" s="68"/>
      <c r="J1557" s="68"/>
      <c r="K1557" s="67" t="s">
        <v>13834</v>
      </c>
      <c r="L1557" s="71"/>
      <c r="M1557" s="72">
        <v>3341.35302734375</v>
      </c>
      <c r="N1557" s="72">
        <v>3986.3544921875</v>
      </c>
      <c r="O1557" s="73"/>
      <c r="P1557" s="74"/>
      <c r="Q1557" s="74"/>
      <c r="R1557" s="98"/>
      <c r="S1557" s="48">
        <v>0</v>
      </c>
      <c r="T1557" s="48">
        <v>8</v>
      </c>
      <c r="U1557" s="98"/>
      <c r="V1557" s="50"/>
      <c r="W1557" s="50"/>
      <c r="X1557" s="50"/>
      <c r="Y1557" s="50"/>
      <c r="Z1557" s="49"/>
      <c r="AA1557" s="69">
        <v>1557</v>
      </c>
      <c r="AB15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57" s="70"/>
      <c r="AD1557" s="86">
        <v>8</v>
      </c>
      <c r="AE1557" s="86">
        <v>1</v>
      </c>
      <c r="AF1557" s="86">
        <v>37</v>
      </c>
      <c r="AG1557" s="86">
        <v>4</v>
      </c>
      <c r="AH1557" s="86"/>
      <c r="AI1557" s="86" t="s">
        <v>6994</v>
      </c>
      <c r="AJ1557" s="86"/>
      <c r="AK1557" s="86"/>
      <c r="AL1557" s="86"/>
      <c r="AM1557" s="89">
        <v>44075.268807870372</v>
      </c>
      <c r="AN1557" s="86" t="s">
        <v>10559</v>
      </c>
      <c r="AO1557" s="93" t="s">
        <v>12114</v>
      </c>
      <c r="AP1557" s="86" t="s">
        <v>66</v>
      </c>
      <c r="AQ1557" s="48">
        <v>0</v>
      </c>
      <c r="AR1557" s="49">
        <v>0</v>
      </c>
      <c r="AS1557" s="48">
        <v>0</v>
      </c>
      <c r="AT1557" s="49">
        <v>0</v>
      </c>
      <c r="AU1557" s="48">
        <v>0</v>
      </c>
      <c r="AV1557" s="49">
        <v>0</v>
      </c>
      <c r="AW1557" s="48">
        <v>12</v>
      </c>
      <c r="AX1557" s="49">
        <v>100</v>
      </c>
      <c r="AY1557" s="48">
        <v>12</v>
      </c>
      <c r="AZ1557" s="2"/>
      <c r="BA1557" s="3"/>
      <c r="BB1557" s="3"/>
      <c r="BC1557" s="3"/>
      <c r="BD1557" s="3"/>
    </row>
    <row r="1558" spans="1:56" x14ac:dyDescent="0.25">
      <c r="A1558" s="62" t="s">
        <v>1216</v>
      </c>
      <c r="B1558" s="63"/>
      <c r="C1558" s="63"/>
      <c r="D1558" s="64"/>
      <c r="E1558" s="66"/>
      <c r="F1558" s="109" t="s">
        <v>10401</v>
      </c>
      <c r="G1558" s="63"/>
      <c r="H1558" s="67"/>
      <c r="I1558" s="68"/>
      <c r="J1558" s="68"/>
      <c r="K1558" s="67" t="s">
        <v>13835</v>
      </c>
      <c r="L1558" s="71"/>
      <c r="M1558" s="72">
        <v>6260.4853515625</v>
      </c>
      <c r="N1558" s="72">
        <v>7104.68603515625</v>
      </c>
      <c r="O1558" s="73"/>
      <c r="P1558" s="74"/>
      <c r="Q1558" s="74"/>
      <c r="R1558" s="98"/>
      <c r="S1558" s="48">
        <v>0</v>
      </c>
      <c r="T1558" s="48">
        <v>2</v>
      </c>
      <c r="U1558" s="98"/>
      <c r="V1558" s="50"/>
      <c r="W1558" s="50"/>
      <c r="X1558" s="50"/>
      <c r="Y1558" s="50"/>
      <c r="Z1558" s="49"/>
      <c r="AA1558" s="69">
        <v>1558</v>
      </c>
      <c r="AB15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58" s="70"/>
      <c r="AD1558" s="86">
        <v>25</v>
      </c>
      <c r="AE1558" s="86">
        <v>7</v>
      </c>
      <c r="AF1558" s="86">
        <v>186</v>
      </c>
      <c r="AG1558" s="86">
        <v>205</v>
      </c>
      <c r="AH1558" s="86"/>
      <c r="AI1558" s="86" t="s">
        <v>8077</v>
      </c>
      <c r="AJ1558" s="86" t="s">
        <v>8643</v>
      </c>
      <c r="AK1558" s="86"/>
      <c r="AL1558" s="86"/>
      <c r="AM1558" s="89">
        <v>44074.118171296293</v>
      </c>
      <c r="AN1558" s="86" t="s">
        <v>10559</v>
      </c>
      <c r="AO1558" s="93" t="s">
        <v>12115</v>
      </c>
      <c r="AP1558" s="86" t="s">
        <v>66</v>
      </c>
      <c r="AQ1558" s="48">
        <v>0</v>
      </c>
      <c r="AR1558" s="49">
        <v>0</v>
      </c>
      <c r="AS1558" s="48">
        <v>0</v>
      </c>
      <c r="AT1558" s="49">
        <v>0</v>
      </c>
      <c r="AU1558" s="48">
        <v>0</v>
      </c>
      <c r="AV1558" s="49">
        <v>0</v>
      </c>
      <c r="AW1558" s="48">
        <v>89</v>
      </c>
      <c r="AX1558" s="49">
        <v>100</v>
      </c>
      <c r="AY1558" s="48">
        <v>89</v>
      </c>
      <c r="AZ1558" s="2"/>
      <c r="BA1558" s="3"/>
      <c r="BB1558" s="3"/>
      <c r="BC1558" s="3"/>
      <c r="BD1558" s="3"/>
    </row>
    <row r="1559" spans="1:56" x14ac:dyDescent="0.25">
      <c r="A1559" s="62" t="s">
        <v>1217</v>
      </c>
      <c r="B1559" s="63"/>
      <c r="C1559" s="63"/>
      <c r="D1559" s="64"/>
      <c r="E1559" s="66"/>
      <c r="F1559" s="109" t="s">
        <v>10402</v>
      </c>
      <c r="G1559" s="63"/>
      <c r="H1559" s="67"/>
      <c r="I1559" s="68"/>
      <c r="J1559" s="68"/>
      <c r="K1559" s="67" t="s">
        <v>13836</v>
      </c>
      <c r="L1559" s="71"/>
      <c r="M1559" s="72">
        <v>3664.316162109375</v>
      </c>
      <c r="N1559" s="72">
        <v>3762.276123046875</v>
      </c>
      <c r="O1559" s="73"/>
      <c r="P1559" s="74"/>
      <c r="Q1559" s="74"/>
      <c r="R1559" s="98"/>
      <c r="S1559" s="48">
        <v>0</v>
      </c>
      <c r="T1559" s="48">
        <v>1</v>
      </c>
      <c r="U1559" s="98"/>
      <c r="V1559" s="50"/>
      <c r="W1559" s="50"/>
      <c r="X1559" s="50"/>
      <c r="Y1559" s="50"/>
      <c r="Z1559" s="49"/>
      <c r="AA1559" s="69">
        <v>1559</v>
      </c>
      <c r="AB15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59" s="70"/>
      <c r="AD1559" s="86">
        <v>506</v>
      </c>
      <c r="AE1559" s="86">
        <v>529</v>
      </c>
      <c r="AF1559" s="86">
        <v>300</v>
      </c>
      <c r="AG1559" s="86">
        <v>8286</v>
      </c>
      <c r="AH1559" s="86"/>
      <c r="AI1559" s="86" t="s">
        <v>8078</v>
      </c>
      <c r="AJ1559" s="86"/>
      <c r="AK1559" s="86"/>
      <c r="AL1559" s="86"/>
      <c r="AM1559" s="89">
        <v>44003.462453703702</v>
      </c>
      <c r="AN1559" s="86" t="s">
        <v>10559</v>
      </c>
      <c r="AO1559" s="93" t="s">
        <v>12116</v>
      </c>
      <c r="AP1559" s="86" t="s">
        <v>66</v>
      </c>
      <c r="AQ1559" s="48">
        <v>0</v>
      </c>
      <c r="AR1559" s="49">
        <v>0</v>
      </c>
      <c r="AS1559" s="48">
        <v>0</v>
      </c>
      <c r="AT1559" s="49">
        <v>0</v>
      </c>
      <c r="AU1559" s="48">
        <v>0</v>
      </c>
      <c r="AV1559" s="49">
        <v>0</v>
      </c>
      <c r="AW1559" s="48">
        <v>47</v>
      </c>
      <c r="AX1559" s="49">
        <v>100</v>
      </c>
      <c r="AY1559" s="48">
        <v>47</v>
      </c>
      <c r="AZ1559" s="2"/>
      <c r="BA1559" s="3"/>
      <c r="BB1559" s="3"/>
      <c r="BC1559" s="3"/>
      <c r="BD1559" s="3"/>
    </row>
    <row r="1560" spans="1:56" x14ac:dyDescent="0.25">
      <c r="A1560" s="62" t="s">
        <v>1218</v>
      </c>
      <c r="B1560" s="63"/>
      <c r="C1560" s="63"/>
      <c r="D1560" s="64"/>
      <c r="E1560" s="66"/>
      <c r="F1560" s="109" t="s">
        <v>10403</v>
      </c>
      <c r="G1560" s="63"/>
      <c r="H1560" s="67"/>
      <c r="I1560" s="68"/>
      <c r="J1560" s="68"/>
      <c r="K1560" s="67" t="s">
        <v>13837</v>
      </c>
      <c r="L1560" s="71"/>
      <c r="M1560" s="72">
        <v>5408.79931640625</v>
      </c>
      <c r="N1560" s="72">
        <v>4359.11376953125</v>
      </c>
      <c r="O1560" s="73"/>
      <c r="P1560" s="74"/>
      <c r="Q1560" s="74"/>
      <c r="R1560" s="98"/>
      <c r="S1560" s="48">
        <v>0</v>
      </c>
      <c r="T1560" s="48">
        <v>2</v>
      </c>
      <c r="U1560" s="98"/>
      <c r="V1560" s="50"/>
      <c r="W1560" s="50"/>
      <c r="X1560" s="50"/>
      <c r="Y1560" s="50"/>
      <c r="Z1560" s="49"/>
      <c r="AA1560" s="69">
        <v>1560</v>
      </c>
      <c r="AB15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60" s="70"/>
      <c r="AD1560" s="86">
        <v>1288</v>
      </c>
      <c r="AE1560" s="86">
        <v>565</v>
      </c>
      <c r="AF1560" s="86">
        <v>2507</v>
      </c>
      <c r="AG1560" s="86">
        <v>2255</v>
      </c>
      <c r="AH1560" s="86"/>
      <c r="AI1560" s="86" t="s">
        <v>8079</v>
      </c>
      <c r="AJ1560" s="86"/>
      <c r="AK1560" s="86"/>
      <c r="AL1560" s="86"/>
      <c r="AM1560" s="89">
        <v>44030.374039351853</v>
      </c>
      <c r="AN1560" s="86" t="s">
        <v>10559</v>
      </c>
      <c r="AO1560" s="93" t="s">
        <v>12117</v>
      </c>
      <c r="AP1560" s="86" t="s">
        <v>66</v>
      </c>
      <c r="AQ1560" s="48">
        <v>1</v>
      </c>
      <c r="AR1560" s="49">
        <v>0.68027210884353739</v>
      </c>
      <c r="AS1560" s="48">
        <v>0</v>
      </c>
      <c r="AT1560" s="49">
        <v>0</v>
      </c>
      <c r="AU1560" s="48">
        <v>0</v>
      </c>
      <c r="AV1560" s="49">
        <v>0</v>
      </c>
      <c r="AW1560" s="48">
        <v>146</v>
      </c>
      <c r="AX1560" s="49">
        <v>99.319727891156461</v>
      </c>
      <c r="AY1560" s="48">
        <v>147</v>
      </c>
      <c r="AZ1560" s="2"/>
      <c r="BA1560" s="3"/>
      <c r="BB1560" s="3"/>
      <c r="BC1560" s="3"/>
      <c r="BD1560" s="3"/>
    </row>
    <row r="1561" spans="1:56" x14ac:dyDescent="0.25">
      <c r="A1561" s="62" t="s">
        <v>1864</v>
      </c>
      <c r="B1561" s="63"/>
      <c r="C1561" s="63"/>
      <c r="D1561" s="64"/>
      <c r="E1561" s="66"/>
      <c r="F1561" s="109" t="s">
        <v>10404</v>
      </c>
      <c r="G1561" s="63"/>
      <c r="H1561" s="67"/>
      <c r="I1561" s="68"/>
      <c r="J1561" s="68"/>
      <c r="K1561" s="67" t="s">
        <v>13838</v>
      </c>
      <c r="L1561" s="71"/>
      <c r="M1561" s="72">
        <v>6267.64599609375</v>
      </c>
      <c r="N1561" s="72">
        <v>3629.202392578125</v>
      </c>
      <c r="O1561" s="73"/>
      <c r="P1561" s="74"/>
      <c r="Q1561" s="74"/>
      <c r="R1561" s="98"/>
      <c r="S1561" s="48">
        <v>2</v>
      </c>
      <c r="T1561" s="48">
        <v>0</v>
      </c>
      <c r="U1561" s="98"/>
      <c r="V1561" s="50"/>
      <c r="W1561" s="50"/>
      <c r="X1561" s="50"/>
      <c r="Y1561" s="50"/>
      <c r="Z1561" s="49"/>
      <c r="AA1561" s="69">
        <v>1561</v>
      </c>
      <c r="AB15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61" s="70"/>
      <c r="AD1561" s="86">
        <v>151</v>
      </c>
      <c r="AE1561" s="86">
        <v>19</v>
      </c>
      <c r="AF1561" s="86">
        <v>793</v>
      </c>
      <c r="AG1561" s="86">
        <v>1565</v>
      </c>
      <c r="AH1561" s="86"/>
      <c r="AI1561" s="86" t="s">
        <v>8080</v>
      </c>
      <c r="AJ1561" s="86" t="s">
        <v>8202</v>
      </c>
      <c r="AK1561" s="86"/>
      <c r="AL1561" s="86"/>
      <c r="AM1561" s="89">
        <v>43043.728472222225</v>
      </c>
      <c r="AN1561" s="86" t="s">
        <v>10559</v>
      </c>
      <c r="AO1561" s="93" t="s">
        <v>12118</v>
      </c>
      <c r="AP1561" s="86" t="s">
        <v>65</v>
      </c>
      <c r="AQ1561" s="48"/>
      <c r="AR1561" s="49"/>
      <c r="AS1561" s="48"/>
      <c r="AT1561" s="49"/>
      <c r="AU1561" s="48"/>
      <c r="AV1561" s="49"/>
      <c r="AW1561" s="48"/>
      <c r="AX1561" s="49"/>
      <c r="AY1561" s="48"/>
      <c r="AZ1561" s="2"/>
      <c r="BA1561" s="3"/>
      <c r="BB1561" s="3"/>
      <c r="BC1561" s="3"/>
      <c r="BD1561" s="3"/>
    </row>
    <row r="1562" spans="1:56" x14ac:dyDescent="0.25">
      <c r="A1562" s="62" t="s">
        <v>1219</v>
      </c>
      <c r="B1562" s="63"/>
      <c r="C1562" s="63"/>
      <c r="D1562" s="64"/>
      <c r="E1562" s="66"/>
      <c r="F1562" s="109" t="s">
        <v>10405</v>
      </c>
      <c r="G1562" s="63"/>
      <c r="H1562" s="67"/>
      <c r="I1562" s="68"/>
      <c r="J1562" s="68"/>
      <c r="K1562" s="67" t="s">
        <v>13839</v>
      </c>
      <c r="L1562" s="71"/>
      <c r="M1562" s="72">
        <v>4332.85546875</v>
      </c>
      <c r="N1562" s="72">
        <v>7042.1767578125</v>
      </c>
      <c r="O1562" s="73"/>
      <c r="P1562" s="74"/>
      <c r="Q1562" s="74"/>
      <c r="R1562" s="98"/>
      <c r="S1562" s="48">
        <v>0</v>
      </c>
      <c r="T1562" s="48">
        <v>2</v>
      </c>
      <c r="U1562" s="98"/>
      <c r="V1562" s="50"/>
      <c r="W1562" s="50"/>
      <c r="X1562" s="50"/>
      <c r="Y1562" s="50"/>
      <c r="Z1562" s="49"/>
      <c r="AA1562" s="69">
        <v>1562</v>
      </c>
      <c r="AB15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62" s="70"/>
      <c r="AD1562" s="86">
        <v>204</v>
      </c>
      <c r="AE1562" s="86">
        <v>38</v>
      </c>
      <c r="AF1562" s="86">
        <v>1532</v>
      </c>
      <c r="AG1562" s="86">
        <v>1641</v>
      </c>
      <c r="AH1562" s="86"/>
      <c r="AI1562" s="86"/>
      <c r="AJ1562" s="86"/>
      <c r="AK1562" s="86"/>
      <c r="AL1562" s="86"/>
      <c r="AM1562" s="89">
        <v>43584.382152777776</v>
      </c>
      <c r="AN1562" s="86" t="s">
        <v>10559</v>
      </c>
      <c r="AO1562" s="93" t="s">
        <v>12119</v>
      </c>
      <c r="AP1562" s="86" t="s">
        <v>66</v>
      </c>
      <c r="AQ1562" s="48">
        <v>0</v>
      </c>
      <c r="AR1562" s="49">
        <v>0</v>
      </c>
      <c r="AS1562" s="48">
        <v>0</v>
      </c>
      <c r="AT1562" s="49">
        <v>0</v>
      </c>
      <c r="AU1562" s="48">
        <v>0</v>
      </c>
      <c r="AV1562" s="49">
        <v>0</v>
      </c>
      <c r="AW1562" s="48">
        <v>42</v>
      </c>
      <c r="AX1562" s="49">
        <v>100</v>
      </c>
      <c r="AY1562" s="48">
        <v>42</v>
      </c>
      <c r="AZ1562" s="2"/>
      <c r="BA1562" s="3"/>
      <c r="BB1562" s="3"/>
      <c r="BC1562" s="3"/>
      <c r="BD1562" s="3"/>
    </row>
    <row r="1563" spans="1:56" x14ac:dyDescent="0.25">
      <c r="A1563" s="62" t="s">
        <v>1220</v>
      </c>
      <c r="B1563" s="63"/>
      <c r="C1563" s="63"/>
      <c r="D1563" s="64"/>
      <c r="E1563" s="66"/>
      <c r="F1563" s="109" t="s">
        <v>10406</v>
      </c>
      <c r="G1563" s="63"/>
      <c r="H1563" s="67"/>
      <c r="I1563" s="68"/>
      <c r="J1563" s="68"/>
      <c r="K1563" s="67" t="s">
        <v>13840</v>
      </c>
      <c r="L1563" s="71"/>
      <c r="M1563" s="72">
        <v>3411.95703125</v>
      </c>
      <c r="N1563" s="72">
        <v>4017.906494140625</v>
      </c>
      <c r="O1563" s="73"/>
      <c r="P1563" s="74"/>
      <c r="Q1563" s="74"/>
      <c r="R1563" s="98"/>
      <c r="S1563" s="48">
        <v>0</v>
      </c>
      <c r="T1563" s="48">
        <v>1</v>
      </c>
      <c r="U1563" s="98"/>
      <c r="V1563" s="50"/>
      <c r="W1563" s="50"/>
      <c r="X1563" s="50"/>
      <c r="Y1563" s="50"/>
      <c r="Z1563" s="49"/>
      <c r="AA1563" s="69">
        <v>1563</v>
      </c>
      <c r="AB15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63" s="70"/>
      <c r="AD1563" s="86">
        <v>7</v>
      </c>
      <c r="AE1563" s="86">
        <v>3</v>
      </c>
      <c r="AF1563" s="86">
        <v>10</v>
      </c>
      <c r="AG1563" s="86">
        <v>10</v>
      </c>
      <c r="AH1563" s="86"/>
      <c r="AI1563" s="86" t="s">
        <v>8081</v>
      </c>
      <c r="AJ1563" s="86"/>
      <c r="AK1563" s="86"/>
      <c r="AL1563" s="86"/>
      <c r="AM1563" s="89">
        <v>44080.598541666666</v>
      </c>
      <c r="AN1563" s="86" t="s">
        <v>10559</v>
      </c>
      <c r="AO1563" s="93" t="s">
        <v>12120</v>
      </c>
      <c r="AP1563" s="86" t="s">
        <v>66</v>
      </c>
      <c r="AQ1563" s="48">
        <v>0</v>
      </c>
      <c r="AR1563" s="49">
        <v>0</v>
      </c>
      <c r="AS1563" s="48">
        <v>0</v>
      </c>
      <c r="AT1563" s="49">
        <v>0</v>
      </c>
      <c r="AU1563" s="48">
        <v>0</v>
      </c>
      <c r="AV1563" s="49">
        <v>0</v>
      </c>
      <c r="AW1563" s="48">
        <v>48</v>
      </c>
      <c r="AX1563" s="49">
        <v>100</v>
      </c>
      <c r="AY1563" s="48">
        <v>48</v>
      </c>
      <c r="AZ1563" s="2"/>
      <c r="BA1563" s="3"/>
      <c r="BB1563" s="3"/>
      <c r="BC1563" s="3"/>
      <c r="BD1563" s="3"/>
    </row>
    <row r="1564" spans="1:56" x14ac:dyDescent="0.25">
      <c r="A1564" s="62" t="s">
        <v>1221</v>
      </c>
      <c r="B1564" s="63"/>
      <c r="C1564" s="63"/>
      <c r="D1564" s="64"/>
      <c r="E1564" s="66"/>
      <c r="F1564" s="109" t="s">
        <v>10407</v>
      </c>
      <c r="G1564" s="63"/>
      <c r="H1564" s="67"/>
      <c r="I1564" s="68"/>
      <c r="J1564" s="68"/>
      <c r="K1564" s="67" t="s">
        <v>13841</v>
      </c>
      <c r="L1564" s="71"/>
      <c r="M1564" s="72">
        <v>4735.9755859375</v>
      </c>
      <c r="N1564" s="72">
        <v>5591.69970703125</v>
      </c>
      <c r="O1564" s="73"/>
      <c r="P1564" s="74"/>
      <c r="Q1564" s="74"/>
      <c r="R1564" s="98"/>
      <c r="S1564" s="48">
        <v>0</v>
      </c>
      <c r="T1564" s="48">
        <v>3</v>
      </c>
      <c r="U1564" s="98"/>
      <c r="V1564" s="50"/>
      <c r="W1564" s="50"/>
      <c r="X1564" s="50"/>
      <c r="Y1564" s="50"/>
      <c r="Z1564" s="49"/>
      <c r="AA1564" s="69">
        <v>1564</v>
      </c>
      <c r="AB15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64" s="70"/>
      <c r="AD1564" s="86">
        <v>734</v>
      </c>
      <c r="AE1564" s="86">
        <v>332</v>
      </c>
      <c r="AF1564" s="86">
        <v>24314</v>
      </c>
      <c r="AG1564" s="86">
        <v>68164</v>
      </c>
      <c r="AH1564" s="86"/>
      <c r="AI1564" s="86" t="s">
        <v>8082</v>
      </c>
      <c r="AJ1564" s="86"/>
      <c r="AK1564" s="86"/>
      <c r="AL1564" s="86"/>
      <c r="AM1564" s="89">
        <v>41640.54105324074</v>
      </c>
      <c r="AN1564" s="86" t="s">
        <v>10559</v>
      </c>
      <c r="AO1564" s="93" t="s">
        <v>12121</v>
      </c>
      <c r="AP1564" s="86" t="s">
        <v>66</v>
      </c>
      <c r="AQ1564" s="48">
        <v>0</v>
      </c>
      <c r="AR1564" s="49">
        <v>0</v>
      </c>
      <c r="AS1564" s="48">
        <v>0</v>
      </c>
      <c r="AT1564" s="49">
        <v>0</v>
      </c>
      <c r="AU1564" s="48">
        <v>0</v>
      </c>
      <c r="AV1564" s="49">
        <v>0</v>
      </c>
      <c r="AW1564" s="48">
        <v>135</v>
      </c>
      <c r="AX1564" s="49">
        <v>100</v>
      </c>
      <c r="AY1564" s="48">
        <v>135</v>
      </c>
      <c r="AZ1564" s="2"/>
      <c r="BA1564" s="3"/>
      <c r="BB1564" s="3"/>
      <c r="BC1564" s="3"/>
      <c r="BD1564" s="3"/>
    </row>
    <row r="1565" spans="1:56" x14ac:dyDescent="0.25">
      <c r="A1565" s="62" t="s">
        <v>1222</v>
      </c>
      <c r="B1565" s="63"/>
      <c r="C1565" s="63"/>
      <c r="D1565" s="64"/>
      <c r="E1565" s="66"/>
      <c r="F1565" s="109" t="s">
        <v>10408</v>
      </c>
      <c r="G1565" s="63"/>
      <c r="H1565" s="67"/>
      <c r="I1565" s="68"/>
      <c r="J1565" s="68"/>
      <c r="K1565" s="67" t="s">
        <v>13842</v>
      </c>
      <c r="L1565" s="71"/>
      <c r="M1565" s="72">
        <v>3700.733642578125</v>
      </c>
      <c r="N1565" s="72">
        <v>3478.205810546875</v>
      </c>
      <c r="O1565" s="73"/>
      <c r="P1565" s="74"/>
      <c r="Q1565" s="74"/>
      <c r="R1565" s="98"/>
      <c r="S1565" s="48">
        <v>0</v>
      </c>
      <c r="T1565" s="48">
        <v>1</v>
      </c>
      <c r="U1565" s="98"/>
      <c r="V1565" s="50"/>
      <c r="W1565" s="50"/>
      <c r="X1565" s="50"/>
      <c r="Y1565" s="50"/>
      <c r="Z1565" s="49"/>
      <c r="AA1565" s="69">
        <v>1565</v>
      </c>
      <c r="AB15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65" s="70"/>
      <c r="AD1565" s="86">
        <v>21</v>
      </c>
      <c r="AE1565" s="86">
        <v>23</v>
      </c>
      <c r="AF1565" s="86">
        <v>642</v>
      </c>
      <c r="AG1565" s="86">
        <v>423</v>
      </c>
      <c r="AH1565" s="86"/>
      <c r="AI1565" s="86"/>
      <c r="AJ1565" s="86"/>
      <c r="AK1565" s="86"/>
      <c r="AL1565" s="86"/>
      <c r="AM1565" s="89">
        <v>44022.408067129632</v>
      </c>
      <c r="AN1565" s="86" t="s">
        <v>10559</v>
      </c>
      <c r="AO1565" s="93" t="s">
        <v>12122</v>
      </c>
      <c r="AP1565" s="86" t="s">
        <v>66</v>
      </c>
      <c r="AQ1565" s="48">
        <v>0</v>
      </c>
      <c r="AR1565" s="49">
        <v>0</v>
      </c>
      <c r="AS1565" s="48">
        <v>0</v>
      </c>
      <c r="AT1565" s="49">
        <v>0</v>
      </c>
      <c r="AU1565" s="48">
        <v>0</v>
      </c>
      <c r="AV1565" s="49">
        <v>0</v>
      </c>
      <c r="AW1565" s="48">
        <v>27</v>
      </c>
      <c r="AX1565" s="49">
        <v>100</v>
      </c>
      <c r="AY1565" s="48">
        <v>27</v>
      </c>
      <c r="AZ1565" s="2"/>
      <c r="BA1565" s="3"/>
      <c r="BB1565" s="3"/>
      <c r="BC1565" s="3"/>
      <c r="BD1565" s="3"/>
    </row>
    <row r="1566" spans="1:56" x14ac:dyDescent="0.25">
      <c r="A1566" s="62" t="s">
        <v>1223</v>
      </c>
      <c r="B1566" s="63"/>
      <c r="C1566" s="63"/>
      <c r="D1566" s="64"/>
      <c r="E1566" s="66"/>
      <c r="F1566" s="109" t="s">
        <v>10409</v>
      </c>
      <c r="G1566" s="63"/>
      <c r="H1566" s="67"/>
      <c r="I1566" s="68"/>
      <c r="J1566" s="68"/>
      <c r="K1566" s="67" t="s">
        <v>13843</v>
      </c>
      <c r="L1566" s="71"/>
      <c r="M1566" s="72">
        <v>5869.7177734375</v>
      </c>
      <c r="N1566" s="72">
        <v>7655.6474609375</v>
      </c>
      <c r="O1566" s="73"/>
      <c r="P1566" s="74"/>
      <c r="Q1566" s="74"/>
      <c r="R1566" s="98"/>
      <c r="S1566" s="48">
        <v>0</v>
      </c>
      <c r="T1566" s="48">
        <v>1</v>
      </c>
      <c r="U1566" s="98"/>
      <c r="V1566" s="50"/>
      <c r="W1566" s="50"/>
      <c r="X1566" s="50"/>
      <c r="Y1566" s="50"/>
      <c r="Z1566" s="49"/>
      <c r="AA1566" s="69">
        <v>1566</v>
      </c>
      <c r="AB15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66" s="70"/>
      <c r="AD1566" s="86">
        <v>102</v>
      </c>
      <c r="AE1566" s="86">
        <v>12</v>
      </c>
      <c r="AF1566" s="86">
        <v>2187</v>
      </c>
      <c r="AG1566" s="86">
        <v>298</v>
      </c>
      <c r="AH1566" s="86"/>
      <c r="AI1566" s="86" t="s">
        <v>7040</v>
      </c>
      <c r="AJ1566" s="86" t="s">
        <v>8360</v>
      </c>
      <c r="AK1566" s="86"/>
      <c r="AL1566" s="86"/>
      <c r="AM1566" s="89">
        <v>44073.664224537039</v>
      </c>
      <c r="AN1566" s="86" t="s">
        <v>10559</v>
      </c>
      <c r="AO1566" s="93" t="s">
        <v>12123</v>
      </c>
      <c r="AP1566" s="86" t="s">
        <v>66</v>
      </c>
      <c r="AQ1566" s="48">
        <v>0</v>
      </c>
      <c r="AR1566" s="49">
        <v>0</v>
      </c>
      <c r="AS1566" s="48">
        <v>0</v>
      </c>
      <c r="AT1566" s="49">
        <v>0</v>
      </c>
      <c r="AU1566" s="48">
        <v>0</v>
      </c>
      <c r="AV1566" s="49">
        <v>0</v>
      </c>
      <c r="AW1566" s="48">
        <v>3</v>
      </c>
      <c r="AX1566" s="49">
        <v>100</v>
      </c>
      <c r="AY1566" s="48">
        <v>3</v>
      </c>
      <c r="AZ1566" s="2"/>
      <c r="BA1566" s="3"/>
      <c r="BB1566" s="3"/>
      <c r="BC1566" s="3"/>
      <c r="BD1566" s="3"/>
    </row>
    <row r="1567" spans="1:56" x14ac:dyDescent="0.25">
      <c r="A1567" s="62" t="s">
        <v>1224</v>
      </c>
      <c r="B1567" s="63"/>
      <c r="C1567" s="63"/>
      <c r="D1567" s="64"/>
      <c r="E1567" s="66"/>
      <c r="F1567" s="109" t="s">
        <v>10410</v>
      </c>
      <c r="G1567" s="63"/>
      <c r="H1567" s="67"/>
      <c r="I1567" s="68"/>
      <c r="J1567" s="68"/>
      <c r="K1567" s="67" t="s">
        <v>13844</v>
      </c>
      <c r="L1567" s="71"/>
      <c r="M1567" s="72">
        <v>5180.41162109375</v>
      </c>
      <c r="N1567" s="72">
        <v>5178.666015625</v>
      </c>
      <c r="O1567" s="73"/>
      <c r="P1567" s="74"/>
      <c r="Q1567" s="74"/>
      <c r="R1567" s="98"/>
      <c r="S1567" s="48">
        <v>0</v>
      </c>
      <c r="T1567" s="48">
        <v>1</v>
      </c>
      <c r="U1567" s="98"/>
      <c r="V1567" s="50"/>
      <c r="W1567" s="50"/>
      <c r="X1567" s="50"/>
      <c r="Y1567" s="50"/>
      <c r="Z1567" s="49"/>
      <c r="AA1567" s="69">
        <v>1567</v>
      </c>
      <c r="AB15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67" s="70"/>
      <c r="AD1567" s="86">
        <v>1785</v>
      </c>
      <c r="AE1567" s="86">
        <v>375</v>
      </c>
      <c r="AF1567" s="86">
        <v>9191</v>
      </c>
      <c r="AG1567" s="86">
        <v>65240</v>
      </c>
      <c r="AH1567" s="86"/>
      <c r="AI1567" s="86" t="s">
        <v>8083</v>
      </c>
      <c r="AJ1567" s="86" t="s">
        <v>8448</v>
      </c>
      <c r="AK1567" s="93" t="s">
        <v>8929</v>
      </c>
      <c r="AL1567" s="86"/>
      <c r="AM1567" s="89">
        <v>42997.568414351852</v>
      </c>
      <c r="AN1567" s="86" t="s">
        <v>10559</v>
      </c>
      <c r="AO1567" s="93" t="s">
        <v>12124</v>
      </c>
      <c r="AP1567" s="86" t="s">
        <v>66</v>
      </c>
      <c r="AQ1567" s="48">
        <v>0</v>
      </c>
      <c r="AR1567" s="49">
        <v>0</v>
      </c>
      <c r="AS1567" s="48">
        <v>0</v>
      </c>
      <c r="AT1567" s="49">
        <v>0</v>
      </c>
      <c r="AU1567" s="48">
        <v>0</v>
      </c>
      <c r="AV1567" s="49">
        <v>0</v>
      </c>
      <c r="AW1567" s="48">
        <v>28</v>
      </c>
      <c r="AX1567" s="49">
        <v>100</v>
      </c>
      <c r="AY1567" s="48">
        <v>28</v>
      </c>
      <c r="AZ1567" s="2"/>
      <c r="BA1567" s="3"/>
      <c r="BB1567" s="3"/>
      <c r="BC1567" s="3"/>
      <c r="BD1567" s="3"/>
    </row>
    <row r="1568" spans="1:56" x14ac:dyDescent="0.25">
      <c r="A1568" s="62" t="s">
        <v>1225</v>
      </c>
      <c r="B1568" s="63"/>
      <c r="C1568" s="63"/>
      <c r="D1568" s="64"/>
      <c r="E1568" s="66"/>
      <c r="F1568" s="109" t="s">
        <v>10411</v>
      </c>
      <c r="G1568" s="63"/>
      <c r="H1568" s="67"/>
      <c r="I1568" s="68"/>
      <c r="J1568" s="68"/>
      <c r="K1568" s="67" t="s">
        <v>13845</v>
      </c>
      <c r="L1568" s="71"/>
      <c r="M1568" s="72">
        <v>5552.93359375</v>
      </c>
      <c r="N1568" s="72">
        <v>5925.0927734375</v>
      </c>
      <c r="O1568" s="73"/>
      <c r="P1568" s="74"/>
      <c r="Q1568" s="74"/>
      <c r="R1568" s="98"/>
      <c r="S1568" s="48">
        <v>0</v>
      </c>
      <c r="T1568" s="48">
        <v>1</v>
      </c>
      <c r="U1568" s="98"/>
      <c r="V1568" s="50"/>
      <c r="W1568" s="50"/>
      <c r="X1568" s="50"/>
      <c r="Y1568" s="50"/>
      <c r="Z1568" s="49"/>
      <c r="AA1568" s="69">
        <v>1568</v>
      </c>
      <c r="AB15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68" s="70"/>
      <c r="AD1568" s="86">
        <v>1755</v>
      </c>
      <c r="AE1568" s="86">
        <v>1401</v>
      </c>
      <c r="AF1568" s="86">
        <v>2501</v>
      </c>
      <c r="AG1568" s="86">
        <v>958</v>
      </c>
      <c r="AH1568" s="86"/>
      <c r="AI1568" s="86" t="s">
        <v>8084</v>
      </c>
      <c r="AJ1568" s="86" t="s">
        <v>8213</v>
      </c>
      <c r="AK1568" s="86"/>
      <c r="AL1568" s="86"/>
      <c r="AM1568" s="89">
        <v>43942.292696759258</v>
      </c>
      <c r="AN1568" s="86" t="s">
        <v>10559</v>
      </c>
      <c r="AO1568" s="93" t="s">
        <v>12125</v>
      </c>
      <c r="AP1568" s="86" t="s">
        <v>66</v>
      </c>
      <c r="AQ1568" s="48">
        <v>0</v>
      </c>
      <c r="AR1568" s="49">
        <v>0</v>
      </c>
      <c r="AS1568" s="48">
        <v>0</v>
      </c>
      <c r="AT1568" s="49">
        <v>0</v>
      </c>
      <c r="AU1568" s="48">
        <v>0</v>
      </c>
      <c r="AV1568" s="49">
        <v>0</v>
      </c>
      <c r="AW1568" s="48">
        <v>16</v>
      </c>
      <c r="AX1568" s="49">
        <v>100</v>
      </c>
      <c r="AY1568" s="48">
        <v>16</v>
      </c>
      <c r="AZ1568" s="2"/>
      <c r="BA1568" s="3"/>
      <c r="BB1568" s="3"/>
      <c r="BC1568" s="3"/>
      <c r="BD1568" s="3"/>
    </row>
    <row r="1569" spans="1:56" x14ac:dyDescent="0.25">
      <c r="A1569" s="62" t="s">
        <v>1226</v>
      </c>
      <c r="B1569" s="63"/>
      <c r="C1569" s="63"/>
      <c r="D1569" s="64"/>
      <c r="E1569" s="66"/>
      <c r="F1569" s="109" t="s">
        <v>10412</v>
      </c>
      <c r="G1569" s="63"/>
      <c r="H1569" s="67"/>
      <c r="I1569" s="68"/>
      <c r="J1569" s="68"/>
      <c r="K1569" s="67" t="s">
        <v>13846</v>
      </c>
      <c r="L1569" s="71"/>
      <c r="M1569" s="72">
        <v>6043.9140625</v>
      </c>
      <c r="N1569" s="72">
        <v>4944.9970703125</v>
      </c>
      <c r="O1569" s="73"/>
      <c r="P1569" s="74"/>
      <c r="Q1569" s="74"/>
      <c r="R1569" s="98"/>
      <c r="S1569" s="48">
        <v>0</v>
      </c>
      <c r="T1569" s="48">
        <v>1</v>
      </c>
      <c r="U1569" s="98"/>
      <c r="V1569" s="50"/>
      <c r="W1569" s="50"/>
      <c r="X1569" s="50"/>
      <c r="Y1569" s="50"/>
      <c r="Z1569" s="49"/>
      <c r="AA1569" s="69">
        <v>1569</v>
      </c>
      <c r="AB15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69" s="70"/>
      <c r="AD1569" s="86">
        <v>16</v>
      </c>
      <c r="AE1569" s="86">
        <v>3</v>
      </c>
      <c r="AF1569" s="86">
        <v>305</v>
      </c>
      <c r="AG1569" s="86">
        <v>228</v>
      </c>
      <c r="AH1569" s="86"/>
      <c r="AI1569" s="86" t="s">
        <v>8085</v>
      </c>
      <c r="AJ1569" s="86"/>
      <c r="AK1569" s="86"/>
      <c r="AL1569" s="86"/>
      <c r="AM1569" s="89">
        <v>43995.684259259258</v>
      </c>
      <c r="AN1569" s="86" t="s">
        <v>10559</v>
      </c>
      <c r="AO1569" s="93" t="s">
        <v>12126</v>
      </c>
      <c r="AP1569" s="86" t="s">
        <v>66</v>
      </c>
      <c r="AQ1569" s="48">
        <v>0</v>
      </c>
      <c r="AR1569" s="49">
        <v>0</v>
      </c>
      <c r="AS1569" s="48">
        <v>0</v>
      </c>
      <c r="AT1569" s="49">
        <v>0</v>
      </c>
      <c r="AU1569" s="48">
        <v>0</v>
      </c>
      <c r="AV1569" s="49">
        <v>0</v>
      </c>
      <c r="AW1569" s="48">
        <v>26</v>
      </c>
      <c r="AX1569" s="49">
        <v>100</v>
      </c>
      <c r="AY1569" s="48">
        <v>26</v>
      </c>
      <c r="AZ1569" s="2"/>
      <c r="BA1569" s="3"/>
      <c r="BB1569" s="3"/>
      <c r="BC1569" s="3"/>
      <c r="BD1569" s="3"/>
    </row>
    <row r="1570" spans="1:56" x14ac:dyDescent="0.25">
      <c r="A1570" s="62" t="s">
        <v>1227</v>
      </c>
      <c r="B1570" s="63"/>
      <c r="C1570" s="63"/>
      <c r="D1570" s="64"/>
      <c r="E1570" s="66"/>
      <c r="F1570" s="109" t="s">
        <v>10413</v>
      </c>
      <c r="G1570" s="63"/>
      <c r="H1570" s="67"/>
      <c r="I1570" s="68"/>
      <c r="J1570" s="68"/>
      <c r="K1570" s="67" t="s">
        <v>13847</v>
      </c>
      <c r="L1570" s="71"/>
      <c r="M1570" s="72">
        <v>5780.03466796875</v>
      </c>
      <c r="N1570" s="72">
        <v>4653.11865234375</v>
      </c>
      <c r="O1570" s="73"/>
      <c r="P1570" s="74"/>
      <c r="Q1570" s="74"/>
      <c r="R1570" s="98"/>
      <c r="S1570" s="48">
        <v>0</v>
      </c>
      <c r="T1570" s="48">
        <v>1</v>
      </c>
      <c r="U1570" s="98"/>
      <c r="V1570" s="50"/>
      <c r="W1570" s="50"/>
      <c r="X1570" s="50"/>
      <c r="Y1570" s="50"/>
      <c r="Z1570" s="49"/>
      <c r="AA1570" s="69">
        <v>1570</v>
      </c>
      <c r="AB15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70" s="70"/>
      <c r="AD1570" s="86">
        <v>1739</v>
      </c>
      <c r="AE1570" s="86">
        <v>557</v>
      </c>
      <c r="AF1570" s="86">
        <v>109605</v>
      </c>
      <c r="AG1570" s="86">
        <v>142127</v>
      </c>
      <c r="AH1570" s="86"/>
      <c r="AI1570" s="86" t="s">
        <v>8086</v>
      </c>
      <c r="AJ1570" s="86" t="s">
        <v>8202</v>
      </c>
      <c r="AK1570" s="86"/>
      <c r="AL1570" s="86"/>
      <c r="AM1570" s="89">
        <v>41502.458113425928</v>
      </c>
      <c r="AN1570" s="86" t="s">
        <v>10559</v>
      </c>
      <c r="AO1570" s="93" t="s">
        <v>12127</v>
      </c>
      <c r="AP1570" s="86" t="s">
        <v>66</v>
      </c>
      <c r="AQ1570" s="48">
        <v>0</v>
      </c>
      <c r="AR1570" s="49">
        <v>0</v>
      </c>
      <c r="AS1570" s="48">
        <v>0</v>
      </c>
      <c r="AT1570" s="49">
        <v>0</v>
      </c>
      <c r="AU1570" s="48">
        <v>0</v>
      </c>
      <c r="AV1570" s="49">
        <v>0</v>
      </c>
      <c r="AW1570" s="48">
        <v>26</v>
      </c>
      <c r="AX1570" s="49">
        <v>100</v>
      </c>
      <c r="AY1570" s="48">
        <v>26</v>
      </c>
      <c r="AZ1570" s="2"/>
      <c r="BA1570" s="3"/>
      <c r="BB1570" s="3"/>
      <c r="BC1570" s="3"/>
      <c r="BD1570" s="3"/>
    </row>
    <row r="1571" spans="1:56" x14ac:dyDescent="0.25">
      <c r="A1571" s="62" t="s">
        <v>1228</v>
      </c>
      <c r="B1571" s="63"/>
      <c r="C1571" s="63"/>
      <c r="D1571" s="64"/>
      <c r="E1571" s="66"/>
      <c r="F1571" s="109" t="s">
        <v>10414</v>
      </c>
      <c r="G1571" s="63"/>
      <c r="H1571" s="67"/>
      <c r="I1571" s="68"/>
      <c r="J1571" s="68"/>
      <c r="K1571" s="67" t="s">
        <v>13848</v>
      </c>
      <c r="L1571" s="71"/>
      <c r="M1571" s="72">
        <v>3262.71826171875</v>
      </c>
      <c r="N1571" s="72">
        <v>4284.56787109375</v>
      </c>
      <c r="O1571" s="73"/>
      <c r="P1571" s="74"/>
      <c r="Q1571" s="74"/>
      <c r="R1571" s="98"/>
      <c r="S1571" s="48">
        <v>0</v>
      </c>
      <c r="T1571" s="48">
        <v>9</v>
      </c>
      <c r="U1571" s="98"/>
      <c r="V1571" s="50"/>
      <c r="W1571" s="50"/>
      <c r="X1571" s="50"/>
      <c r="Y1571" s="50"/>
      <c r="Z1571" s="49"/>
      <c r="AA1571" s="69">
        <v>1571</v>
      </c>
      <c r="AB15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71" s="70"/>
      <c r="AD1571" s="86">
        <v>21</v>
      </c>
      <c r="AE1571" s="86">
        <v>64</v>
      </c>
      <c r="AF1571" s="86">
        <v>3264</v>
      </c>
      <c r="AG1571" s="86">
        <v>1162</v>
      </c>
      <c r="AH1571" s="86"/>
      <c r="AI1571" s="86" t="s">
        <v>8087</v>
      </c>
      <c r="AJ1571" s="86"/>
      <c r="AK1571" s="86"/>
      <c r="AL1571" s="86"/>
      <c r="AM1571" s="89">
        <v>43864.144837962966</v>
      </c>
      <c r="AN1571" s="86" t="s">
        <v>10559</v>
      </c>
      <c r="AO1571" s="93" t="s">
        <v>12128</v>
      </c>
      <c r="AP1571" s="86" t="s">
        <v>66</v>
      </c>
      <c r="AQ1571" s="48">
        <v>0</v>
      </c>
      <c r="AR1571" s="49">
        <v>0</v>
      </c>
      <c r="AS1571" s="48">
        <v>0</v>
      </c>
      <c r="AT1571" s="49">
        <v>0</v>
      </c>
      <c r="AU1571" s="48">
        <v>0</v>
      </c>
      <c r="AV1571" s="49">
        <v>0</v>
      </c>
      <c r="AW1571" s="48">
        <v>24</v>
      </c>
      <c r="AX1571" s="49">
        <v>100</v>
      </c>
      <c r="AY1571" s="48">
        <v>24</v>
      </c>
      <c r="AZ1571" s="2"/>
      <c r="BA1571" s="3"/>
      <c r="BB1571" s="3"/>
      <c r="BC1571" s="3"/>
      <c r="BD1571" s="3"/>
    </row>
    <row r="1572" spans="1:56" x14ac:dyDescent="0.25">
      <c r="A1572" s="62" t="s">
        <v>1865</v>
      </c>
      <c r="B1572" s="63"/>
      <c r="C1572" s="63"/>
      <c r="D1572" s="64"/>
      <c r="E1572" s="66"/>
      <c r="F1572" s="109" t="s">
        <v>10415</v>
      </c>
      <c r="G1572" s="63"/>
      <c r="H1572" s="67"/>
      <c r="I1572" s="68"/>
      <c r="J1572" s="68"/>
      <c r="K1572" s="67" t="s">
        <v>13849</v>
      </c>
      <c r="L1572" s="71"/>
      <c r="M1572" s="72">
        <v>2217.19189453125</v>
      </c>
      <c r="N1572" s="72">
        <v>4430.3837890625</v>
      </c>
      <c r="O1572" s="73"/>
      <c r="P1572" s="74"/>
      <c r="Q1572" s="74"/>
      <c r="R1572" s="98"/>
      <c r="S1572" s="48">
        <v>1</v>
      </c>
      <c r="T1572" s="48">
        <v>0</v>
      </c>
      <c r="U1572" s="98"/>
      <c r="V1572" s="50"/>
      <c r="W1572" s="50"/>
      <c r="X1572" s="50"/>
      <c r="Y1572" s="50"/>
      <c r="Z1572" s="49"/>
      <c r="AA1572" s="69">
        <v>1572</v>
      </c>
      <c r="AB15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72" s="70"/>
      <c r="AD1572" s="86">
        <v>243</v>
      </c>
      <c r="AE1572" s="86">
        <v>98</v>
      </c>
      <c r="AF1572" s="86">
        <v>735</v>
      </c>
      <c r="AG1572" s="86">
        <v>30</v>
      </c>
      <c r="AH1572" s="86"/>
      <c r="AI1572" s="86" t="s">
        <v>8088</v>
      </c>
      <c r="AJ1572" s="86" t="s">
        <v>8644</v>
      </c>
      <c r="AK1572" s="86"/>
      <c r="AL1572" s="86"/>
      <c r="AM1572" s="89">
        <v>41566.619398148148</v>
      </c>
      <c r="AN1572" s="86" t="s">
        <v>10559</v>
      </c>
      <c r="AO1572" s="93" t="s">
        <v>12129</v>
      </c>
      <c r="AP1572" s="86" t="s">
        <v>65</v>
      </c>
      <c r="AQ1572" s="48"/>
      <c r="AR1572" s="49"/>
      <c r="AS1572" s="48"/>
      <c r="AT1572" s="49"/>
      <c r="AU1572" s="48"/>
      <c r="AV1572" s="49"/>
      <c r="AW1572" s="48"/>
      <c r="AX1572" s="49"/>
      <c r="AY1572" s="48"/>
      <c r="AZ1572" s="2"/>
      <c r="BA1572" s="3"/>
      <c r="BB1572" s="3"/>
      <c r="BC1572" s="3"/>
      <c r="BD1572" s="3"/>
    </row>
    <row r="1573" spans="1:56" x14ac:dyDescent="0.25">
      <c r="A1573" s="62" t="s">
        <v>1229</v>
      </c>
      <c r="B1573" s="63"/>
      <c r="C1573" s="63"/>
      <c r="D1573" s="64"/>
      <c r="E1573" s="66"/>
      <c r="F1573" s="109" t="s">
        <v>10416</v>
      </c>
      <c r="G1573" s="63"/>
      <c r="H1573" s="67"/>
      <c r="I1573" s="68"/>
      <c r="J1573" s="68"/>
      <c r="K1573" s="67" t="s">
        <v>13850</v>
      </c>
      <c r="L1573" s="71"/>
      <c r="M1573" s="72">
        <v>5616.65380859375</v>
      </c>
      <c r="N1573" s="72">
        <v>4927.83935546875</v>
      </c>
      <c r="O1573" s="73"/>
      <c r="P1573" s="74"/>
      <c r="Q1573" s="74"/>
      <c r="R1573" s="98"/>
      <c r="S1573" s="48">
        <v>0</v>
      </c>
      <c r="T1573" s="48">
        <v>1</v>
      </c>
      <c r="U1573" s="98"/>
      <c r="V1573" s="50"/>
      <c r="W1573" s="50"/>
      <c r="X1573" s="50"/>
      <c r="Y1573" s="50"/>
      <c r="Z1573" s="49"/>
      <c r="AA1573" s="69">
        <v>1573</v>
      </c>
      <c r="AB15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73" s="70"/>
      <c r="AD1573" s="86">
        <v>404</v>
      </c>
      <c r="AE1573" s="86">
        <v>18150</v>
      </c>
      <c r="AF1573" s="86">
        <v>96836</v>
      </c>
      <c r="AG1573" s="86">
        <v>187602</v>
      </c>
      <c r="AH1573" s="86"/>
      <c r="AI1573" s="86" t="s">
        <v>8089</v>
      </c>
      <c r="AJ1573" s="86" t="s">
        <v>8645</v>
      </c>
      <c r="AK1573" s="86"/>
      <c r="AL1573" s="86"/>
      <c r="AM1573" s="89">
        <v>41544.807951388888</v>
      </c>
      <c r="AN1573" s="86" t="s">
        <v>10559</v>
      </c>
      <c r="AO1573" s="93" t="s">
        <v>12130</v>
      </c>
      <c r="AP1573" s="86" t="s">
        <v>66</v>
      </c>
      <c r="AQ1573" s="48">
        <v>0</v>
      </c>
      <c r="AR1573" s="49">
        <v>0</v>
      </c>
      <c r="AS1573" s="48">
        <v>0</v>
      </c>
      <c r="AT1573" s="49">
        <v>0</v>
      </c>
      <c r="AU1573" s="48">
        <v>0</v>
      </c>
      <c r="AV1573" s="49">
        <v>0</v>
      </c>
      <c r="AW1573" s="48">
        <v>43</v>
      </c>
      <c r="AX1573" s="49">
        <v>100</v>
      </c>
      <c r="AY1573" s="48">
        <v>43</v>
      </c>
      <c r="AZ1573" s="2"/>
      <c r="BA1573" s="3"/>
      <c r="BB1573" s="3"/>
      <c r="BC1573" s="3"/>
      <c r="BD1573" s="3"/>
    </row>
    <row r="1574" spans="1:56" x14ac:dyDescent="0.25">
      <c r="A1574" s="62" t="s">
        <v>1230</v>
      </c>
      <c r="B1574" s="63"/>
      <c r="C1574" s="63"/>
      <c r="D1574" s="64"/>
      <c r="E1574" s="66"/>
      <c r="F1574" s="109" t="s">
        <v>10417</v>
      </c>
      <c r="G1574" s="63"/>
      <c r="H1574" s="67"/>
      <c r="I1574" s="68"/>
      <c r="J1574" s="68"/>
      <c r="K1574" s="67" t="s">
        <v>13851</v>
      </c>
      <c r="L1574" s="71"/>
      <c r="M1574" s="72">
        <v>5527.412109375</v>
      </c>
      <c r="N1574" s="72">
        <v>4888.14501953125</v>
      </c>
      <c r="O1574" s="73"/>
      <c r="P1574" s="74"/>
      <c r="Q1574" s="74"/>
      <c r="R1574" s="98"/>
      <c r="S1574" s="48">
        <v>0</v>
      </c>
      <c r="T1574" s="48">
        <v>1</v>
      </c>
      <c r="U1574" s="98"/>
      <c r="V1574" s="50"/>
      <c r="W1574" s="50"/>
      <c r="X1574" s="50"/>
      <c r="Y1574" s="50"/>
      <c r="Z1574" s="49"/>
      <c r="AA1574" s="69">
        <v>1574</v>
      </c>
      <c r="AB15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74" s="70"/>
      <c r="AD1574" s="86">
        <v>334</v>
      </c>
      <c r="AE1574" s="86">
        <v>117</v>
      </c>
      <c r="AF1574" s="86">
        <v>1380</v>
      </c>
      <c r="AG1574" s="86">
        <v>841</v>
      </c>
      <c r="AH1574" s="86"/>
      <c r="AI1574" s="86" t="s">
        <v>8090</v>
      </c>
      <c r="AJ1574" s="86" t="s">
        <v>8646</v>
      </c>
      <c r="AK1574" s="86"/>
      <c r="AL1574" s="86"/>
      <c r="AM1574" s="89">
        <v>42076.390300925923</v>
      </c>
      <c r="AN1574" s="86" t="s">
        <v>10559</v>
      </c>
      <c r="AO1574" s="93" t="s">
        <v>12131</v>
      </c>
      <c r="AP1574" s="86" t="s">
        <v>66</v>
      </c>
      <c r="AQ1574" s="48">
        <v>0</v>
      </c>
      <c r="AR1574" s="49">
        <v>0</v>
      </c>
      <c r="AS1574" s="48">
        <v>0</v>
      </c>
      <c r="AT1574" s="49">
        <v>0</v>
      </c>
      <c r="AU1574" s="48">
        <v>0</v>
      </c>
      <c r="AV1574" s="49">
        <v>0</v>
      </c>
      <c r="AW1574" s="48">
        <v>22</v>
      </c>
      <c r="AX1574" s="49">
        <v>100</v>
      </c>
      <c r="AY1574" s="48">
        <v>22</v>
      </c>
      <c r="AZ1574" s="2"/>
      <c r="BA1574" s="3"/>
      <c r="BB1574" s="3"/>
      <c r="BC1574" s="3"/>
      <c r="BD1574" s="3"/>
    </row>
    <row r="1575" spans="1:56" x14ac:dyDescent="0.25">
      <c r="A1575" s="62" t="s">
        <v>1866</v>
      </c>
      <c r="B1575" s="63"/>
      <c r="C1575" s="63"/>
      <c r="D1575" s="64"/>
      <c r="E1575" s="66"/>
      <c r="F1575" s="109" t="s">
        <v>10418</v>
      </c>
      <c r="G1575" s="63"/>
      <c r="H1575" s="67"/>
      <c r="I1575" s="68"/>
      <c r="J1575" s="68"/>
      <c r="K1575" s="67" t="s">
        <v>13852</v>
      </c>
      <c r="L1575" s="71"/>
      <c r="M1575" s="72">
        <v>5580.4375</v>
      </c>
      <c r="N1575" s="72">
        <v>4924.58251953125</v>
      </c>
      <c r="O1575" s="73"/>
      <c r="P1575" s="74"/>
      <c r="Q1575" s="74"/>
      <c r="R1575" s="98"/>
      <c r="S1575" s="48">
        <v>1</v>
      </c>
      <c r="T1575" s="48">
        <v>0</v>
      </c>
      <c r="U1575" s="98"/>
      <c r="V1575" s="50"/>
      <c r="W1575" s="50"/>
      <c r="X1575" s="50"/>
      <c r="Y1575" s="50"/>
      <c r="Z1575" s="49"/>
      <c r="AA1575" s="69">
        <v>1575</v>
      </c>
      <c r="AB15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75" s="70"/>
      <c r="AD1575" s="86">
        <v>1403</v>
      </c>
      <c r="AE1575" s="86">
        <v>5592</v>
      </c>
      <c r="AF1575" s="86">
        <v>56468</v>
      </c>
      <c r="AG1575" s="86">
        <v>51116</v>
      </c>
      <c r="AH1575" s="86"/>
      <c r="AI1575" s="86" t="s">
        <v>8091</v>
      </c>
      <c r="AJ1575" s="86"/>
      <c r="AK1575" s="86"/>
      <c r="AL1575" s="86"/>
      <c r="AM1575" s="89">
        <v>43603.599745370368</v>
      </c>
      <c r="AN1575" s="86" t="s">
        <v>10559</v>
      </c>
      <c r="AO1575" s="93" t="s">
        <v>12132</v>
      </c>
      <c r="AP1575" s="86" t="s">
        <v>65</v>
      </c>
      <c r="AQ1575" s="48"/>
      <c r="AR1575" s="49"/>
      <c r="AS1575" s="48"/>
      <c r="AT1575" s="49"/>
      <c r="AU1575" s="48"/>
      <c r="AV1575" s="49"/>
      <c r="AW1575" s="48"/>
      <c r="AX1575" s="49"/>
      <c r="AY1575" s="48"/>
      <c r="AZ1575" s="2"/>
      <c r="BA1575" s="3"/>
      <c r="BB1575" s="3"/>
      <c r="BC1575" s="3"/>
      <c r="BD1575" s="3"/>
    </row>
    <row r="1576" spans="1:56" x14ac:dyDescent="0.25">
      <c r="A1576" s="62" t="s">
        <v>1231</v>
      </c>
      <c r="B1576" s="63"/>
      <c r="C1576" s="63"/>
      <c r="D1576" s="64"/>
      <c r="E1576" s="66"/>
      <c r="F1576" s="109" t="s">
        <v>10419</v>
      </c>
      <c r="G1576" s="63"/>
      <c r="H1576" s="67"/>
      <c r="I1576" s="68"/>
      <c r="J1576" s="68"/>
      <c r="K1576" s="67" t="s">
        <v>13853</v>
      </c>
      <c r="L1576" s="71"/>
      <c r="M1576" s="72">
        <v>5514.61328125</v>
      </c>
      <c r="N1576" s="72">
        <v>5116.67578125</v>
      </c>
      <c r="O1576" s="73"/>
      <c r="P1576" s="74"/>
      <c r="Q1576" s="74"/>
      <c r="R1576" s="98"/>
      <c r="S1576" s="48">
        <v>0</v>
      </c>
      <c r="T1576" s="48">
        <v>1</v>
      </c>
      <c r="U1576" s="98"/>
      <c r="V1576" s="50"/>
      <c r="W1576" s="50"/>
      <c r="X1576" s="50"/>
      <c r="Y1576" s="50"/>
      <c r="Z1576" s="49"/>
      <c r="AA1576" s="69">
        <v>1576</v>
      </c>
      <c r="AB15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76" s="70"/>
      <c r="AD1576" s="86">
        <v>466</v>
      </c>
      <c r="AE1576" s="86">
        <v>1024</v>
      </c>
      <c r="AF1576" s="86">
        <v>14590</v>
      </c>
      <c r="AG1576" s="86">
        <v>14634</v>
      </c>
      <c r="AH1576" s="86"/>
      <c r="AI1576" s="86" t="s">
        <v>8092</v>
      </c>
      <c r="AJ1576" s="86" t="s">
        <v>8204</v>
      </c>
      <c r="AK1576" s="86"/>
      <c r="AL1576" s="86"/>
      <c r="AM1576" s="89">
        <v>43091.94972222222</v>
      </c>
      <c r="AN1576" s="86" t="s">
        <v>10559</v>
      </c>
      <c r="AO1576" s="93" t="s">
        <v>12133</v>
      </c>
      <c r="AP1576" s="86" t="s">
        <v>66</v>
      </c>
      <c r="AQ1576" s="48">
        <v>0</v>
      </c>
      <c r="AR1576" s="49">
        <v>0</v>
      </c>
      <c r="AS1576" s="48">
        <v>0</v>
      </c>
      <c r="AT1576" s="49">
        <v>0</v>
      </c>
      <c r="AU1576" s="48">
        <v>0</v>
      </c>
      <c r="AV1576" s="49">
        <v>0</v>
      </c>
      <c r="AW1576" s="48">
        <v>40</v>
      </c>
      <c r="AX1576" s="49">
        <v>100</v>
      </c>
      <c r="AY1576" s="48">
        <v>40</v>
      </c>
      <c r="AZ1576" s="2"/>
      <c r="BA1576" s="3"/>
      <c r="BB1576" s="3"/>
      <c r="BC1576" s="3"/>
      <c r="BD1576" s="3"/>
    </row>
    <row r="1577" spans="1:56" x14ac:dyDescent="0.25">
      <c r="A1577" s="62" t="s">
        <v>1867</v>
      </c>
      <c r="B1577" s="63"/>
      <c r="C1577" s="63"/>
      <c r="D1577" s="64"/>
      <c r="E1577" s="66"/>
      <c r="F1577" s="109" t="s">
        <v>10420</v>
      </c>
      <c r="G1577" s="63"/>
      <c r="H1577" s="67"/>
      <c r="I1577" s="68"/>
      <c r="J1577" s="68"/>
      <c r="K1577" s="67" t="s">
        <v>13854</v>
      </c>
      <c r="L1577" s="71"/>
      <c r="M1577" s="72">
        <v>5541.77978515625</v>
      </c>
      <c r="N1577" s="72">
        <v>5092.8203125</v>
      </c>
      <c r="O1577" s="73"/>
      <c r="P1577" s="74"/>
      <c r="Q1577" s="74"/>
      <c r="R1577" s="98"/>
      <c r="S1577" s="48">
        <v>1</v>
      </c>
      <c r="T1577" s="48">
        <v>0</v>
      </c>
      <c r="U1577" s="98"/>
      <c r="V1577" s="50"/>
      <c r="W1577" s="50"/>
      <c r="X1577" s="50"/>
      <c r="Y1577" s="50"/>
      <c r="Z1577" s="49"/>
      <c r="AA1577" s="69">
        <v>1577</v>
      </c>
      <c r="AB15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77" s="70"/>
      <c r="AD1577" s="86">
        <v>1070</v>
      </c>
      <c r="AE1577" s="86">
        <v>2804</v>
      </c>
      <c r="AF1577" s="86">
        <v>16031</v>
      </c>
      <c r="AG1577" s="86">
        <v>31821</v>
      </c>
      <c r="AH1577" s="86"/>
      <c r="AI1577" s="86" t="s">
        <v>8093</v>
      </c>
      <c r="AJ1577" s="86" t="s">
        <v>8647</v>
      </c>
      <c r="AK1577" s="93" t="s">
        <v>8930</v>
      </c>
      <c r="AL1577" s="86"/>
      <c r="AM1577" s="89">
        <v>43025.200752314813</v>
      </c>
      <c r="AN1577" s="86" t="s">
        <v>10559</v>
      </c>
      <c r="AO1577" s="93" t="s">
        <v>12134</v>
      </c>
      <c r="AP1577" s="86" t="s">
        <v>65</v>
      </c>
      <c r="AQ1577" s="48"/>
      <c r="AR1577" s="49"/>
      <c r="AS1577" s="48"/>
      <c r="AT1577" s="49"/>
      <c r="AU1577" s="48"/>
      <c r="AV1577" s="49"/>
      <c r="AW1577" s="48"/>
      <c r="AX1577" s="49"/>
      <c r="AY1577" s="48"/>
      <c r="AZ1577" s="2"/>
      <c r="BA1577" s="3"/>
      <c r="BB1577" s="3"/>
      <c r="BC1577" s="3"/>
      <c r="BD1577" s="3"/>
    </row>
    <row r="1578" spans="1:56" x14ac:dyDescent="0.25">
      <c r="A1578" s="62" t="s">
        <v>1232</v>
      </c>
      <c r="B1578" s="63"/>
      <c r="C1578" s="63"/>
      <c r="D1578" s="64"/>
      <c r="E1578" s="66"/>
      <c r="F1578" s="109" t="s">
        <v>10421</v>
      </c>
      <c r="G1578" s="63"/>
      <c r="H1578" s="67"/>
      <c r="I1578" s="68"/>
      <c r="J1578" s="68"/>
      <c r="K1578" s="67" t="s">
        <v>13855</v>
      </c>
      <c r="L1578" s="71"/>
      <c r="M1578" s="72">
        <v>5083.92529296875</v>
      </c>
      <c r="N1578" s="72">
        <v>4243.1982421875</v>
      </c>
      <c r="O1578" s="73"/>
      <c r="P1578" s="74"/>
      <c r="Q1578" s="74"/>
      <c r="R1578" s="98"/>
      <c r="S1578" s="48">
        <v>0</v>
      </c>
      <c r="T1578" s="48">
        <v>10</v>
      </c>
      <c r="U1578" s="98"/>
      <c r="V1578" s="50"/>
      <c r="W1578" s="50"/>
      <c r="X1578" s="50"/>
      <c r="Y1578" s="50"/>
      <c r="Z1578" s="49"/>
      <c r="AA1578" s="69">
        <v>1578</v>
      </c>
      <c r="AB15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78" s="70"/>
      <c r="AD1578" s="86">
        <v>171</v>
      </c>
      <c r="AE1578" s="86">
        <v>120</v>
      </c>
      <c r="AF1578" s="86">
        <v>9389</v>
      </c>
      <c r="AG1578" s="86">
        <v>12937</v>
      </c>
      <c r="AH1578" s="86"/>
      <c r="AI1578" s="86" t="s">
        <v>8094</v>
      </c>
      <c r="AJ1578" s="86" t="s">
        <v>8648</v>
      </c>
      <c r="AK1578" s="93" t="s">
        <v>8931</v>
      </c>
      <c r="AL1578" s="86"/>
      <c r="AM1578" s="89">
        <v>43989.737708333334</v>
      </c>
      <c r="AN1578" s="86" t="s">
        <v>10559</v>
      </c>
      <c r="AO1578" s="93" t="s">
        <v>12135</v>
      </c>
      <c r="AP1578" s="86" t="s">
        <v>66</v>
      </c>
      <c r="AQ1578" s="48">
        <v>1</v>
      </c>
      <c r="AR1578" s="49">
        <v>0.31847133757961782</v>
      </c>
      <c r="AS1578" s="48">
        <v>2</v>
      </c>
      <c r="AT1578" s="49">
        <v>0.63694267515923564</v>
      </c>
      <c r="AU1578" s="48">
        <v>0</v>
      </c>
      <c r="AV1578" s="49">
        <v>0</v>
      </c>
      <c r="AW1578" s="48">
        <v>311</v>
      </c>
      <c r="AX1578" s="49">
        <v>99.044585987261144</v>
      </c>
      <c r="AY1578" s="48">
        <v>314</v>
      </c>
      <c r="AZ1578" s="2"/>
      <c r="BA1578" s="3"/>
      <c r="BB1578" s="3"/>
      <c r="BC1578" s="3"/>
      <c r="BD1578" s="3"/>
    </row>
    <row r="1579" spans="1:56" x14ac:dyDescent="0.25">
      <c r="A1579" s="62" t="s">
        <v>1868</v>
      </c>
      <c r="B1579" s="63"/>
      <c r="C1579" s="63"/>
      <c r="D1579" s="64"/>
      <c r="E1579" s="66"/>
      <c r="F1579" s="109" t="s">
        <v>10422</v>
      </c>
      <c r="G1579" s="63"/>
      <c r="H1579" s="67"/>
      <c r="I1579" s="68"/>
      <c r="J1579" s="68"/>
      <c r="K1579" s="67" t="s">
        <v>13856</v>
      </c>
      <c r="L1579" s="71"/>
      <c r="M1579" s="72">
        <v>6566.7939453125</v>
      </c>
      <c r="N1579" s="72">
        <v>5553.072265625</v>
      </c>
      <c r="O1579" s="73"/>
      <c r="P1579" s="74"/>
      <c r="Q1579" s="74"/>
      <c r="R1579" s="98"/>
      <c r="S1579" s="48">
        <v>1</v>
      </c>
      <c r="T1579" s="48">
        <v>0</v>
      </c>
      <c r="U1579" s="98"/>
      <c r="V1579" s="50"/>
      <c r="W1579" s="50"/>
      <c r="X1579" s="50"/>
      <c r="Y1579" s="50"/>
      <c r="Z1579" s="49"/>
      <c r="AA1579" s="69">
        <v>1579</v>
      </c>
      <c r="AB15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79" s="70"/>
      <c r="AD1579" s="86">
        <v>42</v>
      </c>
      <c r="AE1579" s="86">
        <v>2</v>
      </c>
      <c r="AF1579" s="86">
        <v>111</v>
      </c>
      <c r="AG1579" s="86">
        <v>457</v>
      </c>
      <c r="AH1579" s="86"/>
      <c r="AI1579" s="86"/>
      <c r="AJ1579" s="86"/>
      <c r="AK1579" s="86"/>
      <c r="AL1579" s="86"/>
      <c r="AM1579" s="89">
        <v>43726.68545138889</v>
      </c>
      <c r="AN1579" s="86" t="s">
        <v>10559</v>
      </c>
      <c r="AO1579" s="93" t="s">
        <v>12136</v>
      </c>
      <c r="AP1579" s="86" t="s">
        <v>65</v>
      </c>
      <c r="AQ1579" s="48"/>
      <c r="AR1579" s="49"/>
      <c r="AS1579" s="48"/>
      <c r="AT1579" s="49"/>
      <c r="AU1579" s="48"/>
      <c r="AV1579" s="49"/>
      <c r="AW1579" s="48"/>
      <c r="AX1579" s="49"/>
      <c r="AY1579" s="48"/>
      <c r="AZ1579" s="2"/>
      <c r="BA1579" s="3"/>
      <c r="BB1579" s="3"/>
      <c r="BC1579" s="3"/>
      <c r="BD1579" s="3"/>
    </row>
    <row r="1580" spans="1:56" x14ac:dyDescent="0.25">
      <c r="A1580" s="62" t="s">
        <v>1869</v>
      </c>
      <c r="B1580" s="63"/>
      <c r="C1580" s="63"/>
      <c r="D1580" s="64"/>
      <c r="E1580" s="66"/>
      <c r="F1580" s="109" t="s">
        <v>10423</v>
      </c>
      <c r="G1580" s="63"/>
      <c r="H1580" s="67"/>
      <c r="I1580" s="68"/>
      <c r="J1580" s="68"/>
      <c r="K1580" s="67" t="s">
        <v>13857</v>
      </c>
      <c r="L1580" s="71"/>
      <c r="M1580" s="72">
        <v>6393.951171875</v>
      </c>
      <c r="N1580" s="72">
        <v>4042.54931640625</v>
      </c>
      <c r="O1580" s="73"/>
      <c r="P1580" s="74"/>
      <c r="Q1580" s="74"/>
      <c r="R1580" s="98"/>
      <c r="S1580" s="48">
        <v>1</v>
      </c>
      <c r="T1580" s="48">
        <v>0</v>
      </c>
      <c r="U1580" s="98"/>
      <c r="V1580" s="50"/>
      <c r="W1580" s="50"/>
      <c r="X1580" s="50"/>
      <c r="Y1580" s="50"/>
      <c r="Z1580" s="49"/>
      <c r="AA1580" s="69">
        <v>1580</v>
      </c>
      <c r="AB15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80" s="70"/>
      <c r="AD1580" s="86">
        <v>89</v>
      </c>
      <c r="AE1580" s="86">
        <v>14</v>
      </c>
      <c r="AF1580" s="86">
        <v>0</v>
      </c>
      <c r="AG1580" s="86">
        <v>0</v>
      </c>
      <c r="AH1580" s="86"/>
      <c r="AI1580" s="86"/>
      <c r="AJ1580" s="86" t="s">
        <v>8649</v>
      </c>
      <c r="AK1580" s="86"/>
      <c r="AL1580" s="86"/>
      <c r="AM1580" s="89">
        <v>42648.788032407407</v>
      </c>
      <c r="AN1580" s="86" t="s">
        <v>10559</v>
      </c>
      <c r="AO1580" s="93" t="s">
        <v>12137</v>
      </c>
      <c r="AP1580" s="86" t="s">
        <v>65</v>
      </c>
      <c r="AQ1580" s="48"/>
      <c r="AR1580" s="49"/>
      <c r="AS1580" s="48"/>
      <c r="AT1580" s="49"/>
      <c r="AU1580" s="48"/>
      <c r="AV1580" s="49"/>
      <c r="AW1580" s="48"/>
      <c r="AX1580" s="49"/>
      <c r="AY1580" s="48"/>
      <c r="AZ1580" s="2"/>
      <c r="BA1580" s="3"/>
      <c r="BB1580" s="3"/>
      <c r="BC1580" s="3"/>
      <c r="BD1580" s="3"/>
    </row>
    <row r="1581" spans="1:56" x14ac:dyDescent="0.25">
      <c r="A1581" s="62" t="s">
        <v>1870</v>
      </c>
      <c r="B1581" s="63"/>
      <c r="C1581" s="63"/>
      <c r="D1581" s="64"/>
      <c r="E1581" s="66"/>
      <c r="F1581" s="109" t="s">
        <v>10424</v>
      </c>
      <c r="G1581" s="63"/>
      <c r="H1581" s="67"/>
      <c r="I1581" s="68"/>
      <c r="J1581" s="68"/>
      <c r="K1581" s="67" t="s">
        <v>13858</v>
      </c>
      <c r="L1581" s="71"/>
      <c r="M1581" s="72">
        <v>5011.142578125</v>
      </c>
      <c r="N1581" s="72">
        <v>6325.158203125</v>
      </c>
      <c r="O1581" s="73"/>
      <c r="P1581" s="74"/>
      <c r="Q1581" s="74"/>
      <c r="R1581" s="98"/>
      <c r="S1581" s="48">
        <v>1</v>
      </c>
      <c r="T1581" s="48">
        <v>0</v>
      </c>
      <c r="U1581" s="98"/>
      <c r="V1581" s="50"/>
      <c r="W1581" s="50"/>
      <c r="X1581" s="50"/>
      <c r="Y1581" s="50"/>
      <c r="Z1581" s="49"/>
      <c r="AA1581" s="69">
        <v>1581</v>
      </c>
      <c r="AB15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81" s="70"/>
      <c r="AD1581" s="86">
        <v>4998</v>
      </c>
      <c r="AE1581" s="86">
        <v>2798</v>
      </c>
      <c r="AF1581" s="86">
        <v>1311</v>
      </c>
      <c r="AG1581" s="86">
        <v>3002</v>
      </c>
      <c r="AH1581" s="86"/>
      <c r="AI1581" s="86" t="s">
        <v>8095</v>
      </c>
      <c r="AJ1581" s="86" t="s">
        <v>8326</v>
      </c>
      <c r="AK1581" s="86"/>
      <c r="AL1581" s="86"/>
      <c r="AM1581" s="89">
        <v>43389.789097222223</v>
      </c>
      <c r="AN1581" s="86" t="s">
        <v>10559</v>
      </c>
      <c r="AO1581" s="93" t="s">
        <v>12138</v>
      </c>
      <c r="AP1581" s="86" t="s">
        <v>65</v>
      </c>
      <c r="AQ1581" s="48"/>
      <c r="AR1581" s="49"/>
      <c r="AS1581" s="48"/>
      <c r="AT1581" s="49"/>
      <c r="AU1581" s="48"/>
      <c r="AV1581" s="49"/>
      <c r="AW1581" s="48"/>
      <c r="AX1581" s="49"/>
      <c r="AY1581" s="48"/>
      <c r="AZ1581" s="2"/>
      <c r="BA1581" s="3"/>
      <c r="BB1581" s="3"/>
      <c r="BC1581" s="3"/>
      <c r="BD1581" s="3"/>
    </row>
    <row r="1582" spans="1:56" x14ac:dyDescent="0.25">
      <c r="A1582" s="62" t="s">
        <v>1233</v>
      </c>
      <c r="B1582" s="63"/>
      <c r="C1582" s="63"/>
      <c r="D1582" s="64"/>
      <c r="E1582" s="66"/>
      <c r="F1582" s="109" t="s">
        <v>10425</v>
      </c>
      <c r="G1582" s="63"/>
      <c r="H1582" s="67"/>
      <c r="I1582" s="68"/>
      <c r="J1582" s="68"/>
      <c r="K1582" s="67" t="s">
        <v>13859</v>
      </c>
      <c r="L1582" s="71"/>
      <c r="M1582" s="72">
        <v>5864.79638671875</v>
      </c>
      <c r="N1582" s="72">
        <v>4518.16748046875</v>
      </c>
      <c r="O1582" s="73"/>
      <c r="P1582" s="74"/>
      <c r="Q1582" s="74"/>
      <c r="R1582" s="98"/>
      <c r="S1582" s="48">
        <v>0</v>
      </c>
      <c r="T1582" s="48">
        <v>1</v>
      </c>
      <c r="U1582" s="98"/>
      <c r="V1582" s="50"/>
      <c r="W1582" s="50"/>
      <c r="X1582" s="50"/>
      <c r="Y1582" s="50"/>
      <c r="Z1582" s="49"/>
      <c r="AA1582" s="69">
        <v>1582</v>
      </c>
      <c r="AB15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82" s="70"/>
      <c r="AD1582" s="86">
        <v>565</v>
      </c>
      <c r="AE1582" s="86">
        <v>277</v>
      </c>
      <c r="AF1582" s="86">
        <v>9906</v>
      </c>
      <c r="AG1582" s="86">
        <v>10534</v>
      </c>
      <c r="AH1582" s="86"/>
      <c r="AI1582" s="86" t="s">
        <v>6976</v>
      </c>
      <c r="AJ1582" s="86" t="s">
        <v>8650</v>
      </c>
      <c r="AK1582" s="86"/>
      <c r="AL1582" s="86"/>
      <c r="AM1582" s="89">
        <v>43011.759375000001</v>
      </c>
      <c r="AN1582" s="86" t="s">
        <v>10559</v>
      </c>
      <c r="AO1582" s="93" t="s">
        <v>12139</v>
      </c>
      <c r="AP1582" s="86" t="s">
        <v>66</v>
      </c>
      <c r="AQ1582" s="48">
        <v>0</v>
      </c>
      <c r="AR1582" s="49">
        <v>0</v>
      </c>
      <c r="AS1582" s="48">
        <v>0</v>
      </c>
      <c r="AT1582" s="49">
        <v>0</v>
      </c>
      <c r="AU1582" s="48">
        <v>0</v>
      </c>
      <c r="AV1582" s="49">
        <v>0</v>
      </c>
      <c r="AW1582" s="48">
        <v>21</v>
      </c>
      <c r="AX1582" s="49">
        <v>100</v>
      </c>
      <c r="AY1582" s="48">
        <v>21</v>
      </c>
      <c r="AZ1582" s="2"/>
      <c r="BA1582" s="3"/>
      <c r="BB1582" s="3"/>
      <c r="BC1582" s="3"/>
      <c r="BD1582" s="3"/>
    </row>
    <row r="1583" spans="1:56" x14ac:dyDescent="0.25">
      <c r="A1583" s="62" t="s">
        <v>1234</v>
      </c>
      <c r="B1583" s="63"/>
      <c r="C1583" s="63"/>
      <c r="D1583" s="64"/>
      <c r="E1583" s="66"/>
      <c r="F1583" s="109" t="s">
        <v>10426</v>
      </c>
      <c r="G1583" s="63"/>
      <c r="H1583" s="67"/>
      <c r="I1583" s="68"/>
      <c r="J1583" s="68"/>
      <c r="K1583" s="67" t="s">
        <v>13860</v>
      </c>
      <c r="L1583" s="71"/>
      <c r="M1583" s="72">
        <v>5528.330078125</v>
      </c>
      <c r="N1583" s="72">
        <v>5047.1064453125</v>
      </c>
      <c r="O1583" s="73"/>
      <c r="P1583" s="74"/>
      <c r="Q1583" s="74"/>
      <c r="R1583" s="98"/>
      <c r="S1583" s="48">
        <v>0</v>
      </c>
      <c r="T1583" s="48">
        <v>1</v>
      </c>
      <c r="U1583" s="98"/>
      <c r="V1583" s="50"/>
      <c r="W1583" s="50"/>
      <c r="X1583" s="50"/>
      <c r="Y1583" s="50"/>
      <c r="Z1583" s="49"/>
      <c r="AA1583" s="69">
        <v>1583</v>
      </c>
      <c r="AB15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83" s="70"/>
      <c r="AD1583" s="86">
        <v>28</v>
      </c>
      <c r="AE1583" s="86">
        <v>11</v>
      </c>
      <c r="AF1583" s="86">
        <v>268</v>
      </c>
      <c r="AG1583" s="86">
        <v>98</v>
      </c>
      <c r="AH1583" s="86"/>
      <c r="AI1583" s="86" t="s">
        <v>7040</v>
      </c>
      <c r="AJ1583" s="86" t="s">
        <v>8251</v>
      </c>
      <c r="AK1583" s="86"/>
      <c r="AL1583" s="86"/>
      <c r="AM1583" s="89">
        <v>43529.476099537038</v>
      </c>
      <c r="AN1583" s="86" t="s">
        <v>10559</v>
      </c>
      <c r="AO1583" s="93" t="s">
        <v>12140</v>
      </c>
      <c r="AP1583" s="86" t="s">
        <v>66</v>
      </c>
      <c r="AQ1583" s="48">
        <v>0</v>
      </c>
      <c r="AR1583" s="49">
        <v>0</v>
      </c>
      <c r="AS1583" s="48">
        <v>0</v>
      </c>
      <c r="AT1583" s="49">
        <v>0</v>
      </c>
      <c r="AU1583" s="48">
        <v>0</v>
      </c>
      <c r="AV1583" s="49">
        <v>0</v>
      </c>
      <c r="AW1583" s="48">
        <v>39</v>
      </c>
      <c r="AX1583" s="49">
        <v>100</v>
      </c>
      <c r="AY1583" s="48">
        <v>39</v>
      </c>
      <c r="AZ1583" s="2"/>
      <c r="BA1583" s="3"/>
      <c r="BB1583" s="3"/>
      <c r="BC1583" s="3"/>
      <c r="BD1583" s="3"/>
    </row>
    <row r="1584" spans="1:56" x14ac:dyDescent="0.25">
      <c r="A1584" s="62" t="s">
        <v>1871</v>
      </c>
      <c r="B1584" s="63"/>
      <c r="C1584" s="63"/>
      <c r="D1584" s="64"/>
      <c r="E1584" s="66"/>
      <c r="F1584" s="109" t="s">
        <v>10427</v>
      </c>
      <c r="G1584" s="63"/>
      <c r="H1584" s="67"/>
      <c r="I1584" s="68"/>
      <c r="J1584" s="68"/>
      <c r="K1584" s="67" t="s">
        <v>13861</v>
      </c>
      <c r="L1584" s="71"/>
      <c r="M1584" s="72">
        <v>5486.41455078125</v>
      </c>
      <c r="N1584" s="72">
        <v>5021.0888671875</v>
      </c>
      <c r="O1584" s="73"/>
      <c r="P1584" s="74"/>
      <c r="Q1584" s="74"/>
      <c r="R1584" s="98"/>
      <c r="S1584" s="48">
        <v>1</v>
      </c>
      <c r="T1584" s="48">
        <v>0</v>
      </c>
      <c r="U1584" s="98"/>
      <c r="V1584" s="50"/>
      <c r="W1584" s="50"/>
      <c r="X1584" s="50"/>
      <c r="Y1584" s="50"/>
      <c r="Z1584" s="49"/>
      <c r="AA1584" s="69">
        <v>1584</v>
      </c>
      <c r="AB15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84" s="70"/>
      <c r="AD1584" s="86">
        <v>5</v>
      </c>
      <c r="AE1584" s="86">
        <v>0</v>
      </c>
      <c r="AF1584" s="86">
        <v>29</v>
      </c>
      <c r="AG1584" s="86">
        <v>4</v>
      </c>
      <c r="AH1584" s="86"/>
      <c r="AI1584" s="86" t="s">
        <v>8096</v>
      </c>
      <c r="AJ1584" s="86"/>
      <c r="AK1584" s="86"/>
      <c r="AL1584" s="86"/>
      <c r="AM1584" s="89">
        <v>44078.424062500002</v>
      </c>
      <c r="AN1584" s="86" t="s">
        <v>10559</v>
      </c>
      <c r="AO1584" s="93" t="s">
        <v>12141</v>
      </c>
      <c r="AP1584" s="86" t="s">
        <v>65</v>
      </c>
      <c r="AQ1584" s="48"/>
      <c r="AR1584" s="49"/>
      <c r="AS1584" s="48"/>
      <c r="AT1584" s="49"/>
      <c r="AU1584" s="48"/>
      <c r="AV1584" s="49"/>
      <c r="AW1584" s="48"/>
      <c r="AX1584" s="49"/>
      <c r="AY1584" s="48"/>
      <c r="AZ1584" s="2"/>
      <c r="BA1584" s="3"/>
      <c r="BB1584" s="3"/>
      <c r="BC1584" s="3"/>
      <c r="BD1584" s="3"/>
    </row>
    <row r="1585" spans="1:56" x14ac:dyDescent="0.25">
      <c r="A1585" s="62" t="s">
        <v>1235</v>
      </c>
      <c r="B1585" s="63"/>
      <c r="C1585" s="63"/>
      <c r="D1585" s="64"/>
      <c r="E1585" s="66"/>
      <c r="F1585" s="109" t="s">
        <v>10428</v>
      </c>
      <c r="G1585" s="63"/>
      <c r="H1585" s="67"/>
      <c r="I1585" s="68"/>
      <c r="J1585" s="68"/>
      <c r="K1585" s="67" t="s">
        <v>13862</v>
      </c>
      <c r="L1585" s="71"/>
      <c r="M1585" s="72">
        <v>6177.40380859375</v>
      </c>
      <c r="N1585" s="72">
        <v>7265.3466796875</v>
      </c>
      <c r="O1585" s="73"/>
      <c r="P1585" s="74"/>
      <c r="Q1585" s="74"/>
      <c r="R1585" s="98"/>
      <c r="S1585" s="48">
        <v>0</v>
      </c>
      <c r="T1585" s="48">
        <v>1</v>
      </c>
      <c r="U1585" s="98"/>
      <c r="V1585" s="50"/>
      <c r="W1585" s="50"/>
      <c r="X1585" s="50"/>
      <c r="Y1585" s="50"/>
      <c r="Z1585" s="49"/>
      <c r="AA1585" s="69">
        <v>1585</v>
      </c>
      <c r="AB15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85" s="70"/>
      <c r="AD1585" s="86">
        <v>167</v>
      </c>
      <c r="AE1585" s="86">
        <v>93</v>
      </c>
      <c r="AF1585" s="86">
        <v>803</v>
      </c>
      <c r="AG1585" s="86">
        <v>31</v>
      </c>
      <c r="AH1585" s="86"/>
      <c r="AI1585" s="86"/>
      <c r="AJ1585" s="86" t="s">
        <v>8651</v>
      </c>
      <c r="AK1585" s="86"/>
      <c r="AL1585" s="86"/>
      <c r="AM1585" s="89">
        <v>40731.50141203704</v>
      </c>
      <c r="AN1585" s="86" t="s">
        <v>10559</v>
      </c>
      <c r="AO1585" s="93" t="s">
        <v>12142</v>
      </c>
      <c r="AP1585" s="86" t="s">
        <v>66</v>
      </c>
      <c r="AQ1585" s="48">
        <v>0</v>
      </c>
      <c r="AR1585" s="49">
        <v>0</v>
      </c>
      <c r="AS1585" s="48">
        <v>0</v>
      </c>
      <c r="AT1585" s="49">
        <v>0</v>
      </c>
      <c r="AU1585" s="48">
        <v>0</v>
      </c>
      <c r="AV1585" s="49">
        <v>0</v>
      </c>
      <c r="AW1585" s="48">
        <v>33</v>
      </c>
      <c r="AX1585" s="49">
        <v>100</v>
      </c>
      <c r="AY1585" s="48">
        <v>33</v>
      </c>
      <c r="AZ1585" s="2"/>
      <c r="BA1585" s="3"/>
      <c r="BB1585" s="3"/>
      <c r="BC1585" s="3"/>
      <c r="BD1585" s="3"/>
    </row>
    <row r="1586" spans="1:56" x14ac:dyDescent="0.25">
      <c r="A1586" s="62" t="s">
        <v>1236</v>
      </c>
      <c r="B1586" s="63"/>
      <c r="C1586" s="63"/>
      <c r="D1586" s="64"/>
      <c r="E1586" s="66"/>
      <c r="F1586" s="109" t="s">
        <v>10429</v>
      </c>
      <c r="G1586" s="63"/>
      <c r="H1586" s="67"/>
      <c r="I1586" s="68"/>
      <c r="J1586" s="68"/>
      <c r="K1586" s="67" t="s">
        <v>13863</v>
      </c>
      <c r="L1586" s="71"/>
      <c r="M1586" s="72">
        <v>6030.46826171875</v>
      </c>
      <c r="N1586" s="72">
        <v>4815.66015625</v>
      </c>
      <c r="O1586" s="73"/>
      <c r="P1586" s="74"/>
      <c r="Q1586" s="74"/>
      <c r="R1586" s="98"/>
      <c r="S1586" s="48">
        <v>1</v>
      </c>
      <c r="T1586" s="48">
        <v>2</v>
      </c>
      <c r="U1586" s="98"/>
      <c r="V1586" s="50"/>
      <c r="W1586" s="50"/>
      <c r="X1586" s="50"/>
      <c r="Y1586" s="50"/>
      <c r="Z1586" s="49"/>
      <c r="AA1586" s="69">
        <v>1586</v>
      </c>
      <c r="AB15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86" s="70"/>
      <c r="AD1586" s="86">
        <v>583</v>
      </c>
      <c r="AE1586" s="86">
        <v>342</v>
      </c>
      <c r="AF1586" s="86">
        <v>18434</v>
      </c>
      <c r="AG1586" s="86">
        <v>12557</v>
      </c>
      <c r="AH1586" s="86"/>
      <c r="AI1586" s="86"/>
      <c r="AJ1586" s="86"/>
      <c r="AK1586" s="86"/>
      <c r="AL1586" s="86"/>
      <c r="AM1586" s="89">
        <v>43029.35428240741</v>
      </c>
      <c r="AN1586" s="86" t="s">
        <v>10559</v>
      </c>
      <c r="AO1586" s="93" t="s">
        <v>12143</v>
      </c>
      <c r="AP1586" s="86" t="s">
        <v>66</v>
      </c>
      <c r="AQ1586" s="48">
        <v>0</v>
      </c>
      <c r="AR1586" s="49">
        <v>0</v>
      </c>
      <c r="AS1586" s="48">
        <v>0</v>
      </c>
      <c r="AT1586" s="49">
        <v>0</v>
      </c>
      <c r="AU1586" s="48">
        <v>0</v>
      </c>
      <c r="AV1586" s="49">
        <v>0</v>
      </c>
      <c r="AW1586" s="48">
        <v>27</v>
      </c>
      <c r="AX1586" s="49">
        <v>100</v>
      </c>
      <c r="AY1586" s="48">
        <v>27</v>
      </c>
      <c r="AZ1586" s="2"/>
      <c r="BA1586" s="3"/>
      <c r="BB1586" s="3"/>
      <c r="BC1586" s="3"/>
      <c r="BD1586" s="3"/>
    </row>
    <row r="1587" spans="1:56" x14ac:dyDescent="0.25">
      <c r="A1587" s="62" t="s">
        <v>1237</v>
      </c>
      <c r="B1587" s="63"/>
      <c r="C1587" s="63"/>
      <c r="D1587" s="64"/>
      <c r="E1587" s="66"/>
      <c r="F1587" s="109" t="s">
        <v>10430</v>
      </c>
      <c r="G1587" s="63"/>
      <c r="H1587" s="67"/>
      <c r="I1587" s="68"/>
      <c r="J1587" s="68"/>
      <c r="K1587" s="67" t="s">
        <v>13864</v>
      </c>
      <c r="L1587" s="71"/>
      <c r="M1587" s="72">
        <v>6005.6650390625</v>
      </c>
      <c r="N1587" s="72">
        <v>4644.97509765625</v>
      </c>
      <c r="O1587" s="73"/>
      <c r="P1587" s="74"/>
      <c r="Q1587" s="74"/>
      <c r="R1587" s="98"/>
      <c r="S1587" s="48">
        <v>0</v>
      </c>
      <c r="T1587" s="48">
        <v>1</v>
      </c>
      <c r="U1587" s="98"/>
      <c r="V1587" s="50"/>
      <c r="W1587" s="50"/>
      <c r="X1587" s="50"/>
      <c r="Y1587" s="50"/>
      <c r="Z1587" s="49"/>
      <c r="AA1587" s="69">
        <v>1587</v>
      </c>
      <c r="AB15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87" s="70"/>
      <c r="AD1587" s="86">
        <v>387</v>
      </c>
      <c r="AE1587" s="86">
        <v>131</v>
      </c>
      <c r="AF1587" s="86">
        <v>6432</v>
      </c>
      <c r="AG1587" s="86">
        <v>9417</v>
      </c>
      <c r="AH1587" s="86"/>
      <c r="AI1587" s="86" t="s">
        <v>8097</v>
      </c>
      <c r="AJ1587" s="86"/>
      <c r="AK1587" s="86"/>
      <c r="AL1587" s="86"/>
      <c r="AM1587" s="89">
        <v>42586.869976851849</v>
      </c>
      <c r="AN1587" s="86" t="s">
        <v>10559</v>
      </c>
      <c r="AO1587" s="93" t="s">
        <v>12144</v>
      </c>
      <c r="AP1587" s="86" t="s">
        <v>66</v>
      </c>
      <c r="AQ1587" s="48">
        <v>0</v>
      </c>
      <c r="AR1587" s="49">
        <v>0</v>
      </c>
      <c r="AS1587" s="48">
        <v>0</v>
      </c>
      <c r="AT1587" s="49">
        <v>0</v>
      </c>
      <c r="AU1587" s="48">
        <v>0</v>
      </c>
      <c r="AV1587" s="49">
        <v>0</v>
      </c>
      <c r="AW1587" s="48">
        <v>23</v>
      </c>
      <c r="AX1587" s="49">
        <v>100</v>
      </c>
      <c r="AY1587" s="48">
        <v>23</v>
      </c>
      <c r="AZ1587" s="2"/>
      <c r="BA1587" s="3"/>
      <c r="BB1587" s="3"/>
      <c r="BC1587" s="3"/>
      <c r="BD1587" s="3"/>
    </row>
    <row r="1588" spans="1:56" x14ac:dyDescent="0.25">
      <c r="A1588" s="62" t="s">
        <v>1238</v>
      </c>
      <c r="B1588" s="63"/>
      <c r="C1588" s="63"/>
      <c r="D1588" s="64"/>
      <c r="E1588" s="66"/>
      <c r="F1588" s="109" t="s">
        <v>8949</v>
      </c>
      <c r="G1588" s="63"/>
      <c r="H1588" s="67"/>
      <c r="I1588" s="68"/>
      <c r="J1588" s="68"/>
      <c r="K1588" s="67" t="s">
        <v>13865</v>
      </c>
      <c r="L1588" s="71"/>
      <c r="M1588" s="72">
        <v>5496.01025390625</v>
      </c>
      <c r="N1588" s="72">
        <v>7767.63330078125</v>
      </c>
      <c r="O1588" s="73"/>
      <c r="P1588" s="74"/>
      <c r="Q1588" s="74"/>
      <c r="R1588" s="98"/>
      <c r="S1588" s="48">
        <v>0</v>
      </c>
      <c r="T1588" s="48">
        <v>1</v>
      </c>
      <c r="U1588" s="98"/>
      <c r="V1588" s="50"/>
      <c r="W1588" s="50"/>
      <c r="X1588" s="50"/>
      <c r="Y1588" s="50"/>
      <c r="Z1588" s="49"/>
      <c r="AA1588" s="69">
        <v>1588</v>
      </c>
      <c r="AB15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88" s="70"/>
      <c r="AD1588" s="86">
        <v>71</v>
      </c>
      <c r="AE1588" s="86">
        <v>6</v>
      </c>
      <c r="AF1588" s="86">
        <v>1133</v>
      </c>
      <c r="AG1588" s="86">
        <v>962</v>
      </c>
      <c r="AH1588" s="86"/>
      <c r="AI1588" s="86"/>
      <c r="AJ1588" s="86"/>
      <c r="AK1588" s="86"/>
      <c r="AL1588" s="86"/>
      <c r="AM1588" s="89">
        <v>44042.086747685185</v>
      </c>
      <c r="AN1588" s="86" t="s">
        <v>10559</v>
      </c>
      <c r="AO1588" s="93" t="s">
        <v>12145</v>
      </c>
      <c r="AP1588" s="86" t="s">
        <v>66</v>
      </c>
      <c r="AQ1588" s="48">
        <v>0</v>
      </c>
      <c r="AR1588" s="49">
        <v>0</v>
      </c>
      <c r="AS1588" s="48">
        <v>0</v>
      </c>
      <c r="AT1588" s="49">
        <v>0</v>
      </c>
      <c r="AU1588" s="48">
        <v>0</v>
      </c>
      <c r="AV1588" s="49">
        <v>0</v>
      </c>
      <c r="AW1588" s="48">
        <v>3</v>
      </c>
      <c r="AX1588" s="49">
        <v>100</v>
      </c>
      <c r="AY1588" s="48">
        <v>3</v>
      </c>
      <c r="AZ1588" s="2"/>
      <c r="BA1588" s="3"/>
      <c r="BB1588" s="3"/>
      <c r="BC1588" s="3"/>
      <c r="BD1588" s="3"/>
    </row>
    <row r="1589" spans="1:56" x14ac:dyDescent="0.25">
      <c r="A1589" s="62" t="s">
        <v>1239</v>
      </c>
      <c r="B1589" s="63"/>
      <c r="C1589" s="63"/>
      <c r="D1589" s="64"/>
      <c r="E1589" s="66"/>
      <c r="F1589" s="109" t="s">
        <v>10431</v>
      </c>
      <c r="G1589" s="63"/>
      <c r="H1589" s="67"/>
      <c r="I1589" s="68"/>
      <c r="J1589" s="68"/>
      <c r="K1589" s="67" t="s">
        <v>13866</v>
      </c>
      <c r="L1589" s="71"/>
      <c r="M1589" s="72">
        <v>5501.41259765625</v>
      </c>
      <c r="N1589" s="72">
        <v>7831.9560546875</v>
      </c>
      <c r="O1589" s="73"/>
      <c r="P1589" s="74"/>
      <c r="Q1589" s="74"/>
      <c r="R1589" s="98"/>
      <c r="S1589" s="48">
        <v>0</v>
      </c>
      <c r="T1589" s="48">
        <v>1</v>
      </c>
      <c r="U1589" s="98"/>
      <c r="V1589" s="50"/>
      <c r="W1589" s="50"/>
      <c r="X1589" s="50"/>
      <c r="Y1589" s="50"/>
      <c r="Z1589" s="49"/>
      <c r="AA1589" s="69">
        <v>1589</v>
      </c>
      <c r="AB15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89" s="70"/>
      <c r="AD1589" s="86">
        <v>1970</v>
      </c>
      <c r="AE1589" s="86">
        <v>1465</v>
      </c>
      <c r="AF1589" s="86">
        <v>6018</v>
      </c>
      <c r="AG1589" s="86">
        <v>16635</v>
      </c>
      <c r="AH1589" s="86"/>
      <c r="AI1589" s="86" t="s">
        <v>8098</v>
      </c>
      <c r="AJ1589" s="86" t="s">
        <v>8652</v>
      </c>
      <c r="AK1589" s="86"/>
      <c r="AL1589" s="86"/>
      <c r="AM1589" s="89">
        <v>43918.436192129629</v>
      </c>
      <c r="AN1589" s="86" t="s">
        <v>10559</v>
      </c>
      <c r="AO1589" s="93" t="s">
        <v>12146</v>
      </c>
      <c r="AP1589" s="86" t="s">
        <v>66</v>
      </c>
      <c r="AQ1589" s="48">
        <v>0</v>
      </c>
      <c r="AR1589" s="49">
        <v>0</v>
      </c>
      <c r="AS1589" s="48">
        <v>0</v>
      </c>
      <c r="AT1589" s="49">
        <v>0</v>
      </c>
      <c r="AU1589" s="48">
        <v>0</v>
      </c>
      <c r="AV1589" s="49">
        <v>0</v>
      </c>
      <c r="AW1589" s="48">
        <v>3</v>
      </c>
      <c r="AX1589" s="49">
        <v>100</v>
      </c>
      <c r="AY1589" s="48">
        <v>3</v>
      </c>
      <c r="AZ1589" s="2"/>
      <c r="BA1589" s="3"/>
      <c r="BB1589" s="3"/>
      <c r="BC1589" s="3"/>
      <c r="BD1589" s="3"/>
    </row>
    <row r="1590" spans="1:56" x14ac:dyDescent="0.25">
      <c r="A1590" s="62" t="s">
        <v>1240</v>
      </c>
      <c r="B1590" s="63"/>
      <c r="C1590" s="63"/>
      <c r="D1590" s="64"/>
      <c r="E1590" s="66"/>
      <c r="F1590" s="109" t="s">
        <v>10432</v>
      </c>
      <c r="G1590" s="63"/>
      <c r="H1590" s="67"/>
      <c r="I1590" s="68"/>
      <c r="J1590" s="68"/>
      <c r="K1590" s="67" t="s">
        <v>13867</v>
      </c>
      <c r="L1590" s="71"/>
      <c r="M1590" s="72">
        <v>5784.60400390625</v>
      </c>
      <c r="N1590" s="72">
        <v>4569.78466796875</v>
      </c>
      <c r="O1590" s="73"/>
      <c r="P1590" s="74"/>
      <c r="Q1590" s="74"/>
      <c r="R1590" s="98"/>
      <c r="S1590" s="48">
        <v>0</v>
      </c>
      <c r="T1590" s="48">
        <v>2</v>
      </c>
      <c r="U1590" s="98"/>
      <c r="V1590" s="50"/>
      <c r="W1590" s="50"/>
      <c r="X1590" s="50"/>
      <c r="Y1590" s="50"/>
      <c r="Z1590" s="49"/>
      <c r="AA1590" s="69">
        <v>1590</v>
      </c>
      <c r="AB15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90" s="70"/>
      <c r="AD1590" s="86">
        <v>66</v>
      </c>
      <c r="AE1590" s="86">
        <v>100</v>
      </c>
      <c r="AF1590" s="86">
        <v>783</v>
      </c>
      <c r="AG1590" s="86">
        <v>2595</v>
      </c>
      <c r="AH1590" s="86"/>
      <c r="AI1590" s="86" t="s">
        <v>8099</v>
      </c>
      <c r="AJ1590" s="86" t="s">
        <v>8653</v>
      </c>
      <c r="AK1590" s="86"/>
      <c r="AL1590" s="86"/>
      <c r="AM1590" s="89">
        <v>44007.685115740744</v>
      </c>
      <c r="AN1590" s="86" t="s">
        <v>10559</v>
      </c>
      <c r="AO1590" s="93" t="s">
        <v>12147</v>
      </c>
      <c r="AP1590" s="86" t="s">
        <v>66</v>
      </c>
      <c r="AQ1590" s="48">
        <v>0</v>
      </c>
      <c r="AR1590" s="49">
        <v>0</v>
      </c>
      <c r="AS1590" s="48">
        <v>4</v>
      </c>
      <c r="AT1590" s="49">
        <v>10.256410256410257</v>
      </c>
      <c r="AU1590" s="48">
        <v>0</v>
      </c>
      <c r="AV1590" s="49">
        <v>0</v>
      </c>
      <c r="AW1590" s="48">
        <v>35</v>
      </c>
      <c r="AX1590" s="49">
        <v>89.743589743589737</v>
      </c>
      <c r="AY1590" s="48">
        <v>39</v>
      </c>
      <c r="AZ1590" s="2"/>
      <c r="BA1590" s="3"/>
      <c r="BB1590" s="3"/>
      <c r="BC1590" s="3"/>
      <c r="BD1590" s="3"/>
    </row>
    <row r="1591" spans="1:56" x14ac:dyDescent="0.25">
      <c r="A1591" s="62" t="s">
        <v>1872</v>
      </c>
      <c r="B1591" s="63"/>
      <c r="C1591" s="63"/>
      <c r="D1591" s="64"/>
      <c r="E1591" s="66"/>
      <c r="F1591" s="109" t="s">
        <v>10433</v>
      </c>
      <c r="G1591" s="63"/>
      <c r="H1591" s="67"/>
      <c r="I1591" s="68"/>
      <c r="J1591" s="68"/>
      <c r="K1591" s="67" t="s">
        <v>13868</v>
      </c>
      <c r="L1591" s="71"/>
      <c r="M1591" s="72">
        <v>6593.46533203125</v>
      </c>
      <c r="N1591" s="72">
        <v>3972.483154296875</v>
      </c>
      <c r="O1591" s="73"/>
      <c r="P1591" s="74"/>
      <c r="Q1591" s="74"/>
      <c r="R1591" s="98"/>
      <c r="S1591" s="48">
        <v>1</v>
      </c>
      <c r="T1591" s="48">
        <v>0</v>
      </c>
      <c r="U1591" s="98"/>
      <c r="V1591" s="50"/>
      <c r="W1591" s="50"/>
      <c r="X1591" s="50"/>
      <c r="Y1591" s="50"/>
      <c r="Z1591" s="49"/>
      <c r="AA1591" s="69">
        <v>1591</v>
      </c>
      <c r="AB15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91" s="70"/>
      <c r="AD1591" s="86">
        <v>528</v>
      </c>
      <c r="AE1591" s="86">
        <v>751</v>
      </c>
      <c r="AF1591" s="86">
        <v>131</v>
      </c>
      <c r="AG1591" s="86">
        <v>369</v>
      </c>
      <c r="AH1591" s="86"/>
      <c r="AI1591" s="86" t="s">
        <v>8100</v>
      </c>
      <c r="AJ1591" s="86" t="s">
        <v>8330</v>
      </c>
      <c r="AK1591" s="86"/>
      <c r="AL1591" s="86"/>
      <c r="AM1591" s="89">
        <v>43958.717870370368</v>
      </c>
      <c r="AN1591" s="86" t="s">
        <v>10559</v>
      </c>
      <c r="AO1591" s="93" t="s">
        <v>12148</v>
      </c>
      <c r="AP1591" s="86" t="s">
        <v>65</v>
      </c>
      <c r="AQ1591" s="48"/>
      <c r="AR1591" s="49"/>
      <c r="AS1591" s="48"/>
      <c r="AT1591" s="49"/>
      <c r="AU1591" s="48"/>
      <c r="AV1591" s="49"/>
      <c r="AW1591" s="48"/>
      <c r="AX1591" s="49"/>
      <c r="AY1591" s="48"/>
      <c r="AZ1591" s="2"/>
      <c r="BA1591" s="3"/>
      <c r="BB1591" s="3"/>
      <c r="BC1591" s="3"/>
      <c r="BD1591" s="3"/>
    </row>
    <row r="1592" spans="1:56" x14ac:dyDescent="0.25">
      <c r="A1592" s="62" t="s">
        <v>1241</v>
      </c>
      <c r="B1592" s="63"/>
      <c r="C1592" s="63"/>
      <c r="D1592" s="64"/>
      <c r="E1592" s="66"/>
      <c r="F1592" s="109" t="s">
        <v>10434</v>
      </c>
      <c r="G1592" s="63"/>
      <c r="H1592" s="67"/>
      <c r="I1592" s="68"/>
      <c r="J1592" s="68"/>
      <c r="K1592" s="67" t="s">
        <v>13869</v>
      </c>
      <c r="L1592" s="71"/>
      <c r="M1592" s="72">
        <v>5753.6142578125</v>
      </c>
      <c r="N1592" s="72">
        <v>4502.0234375</v>
      </c>
      <c r="O1592" s="73"/>
      <c r="P1592" s="74"/>
      <c r="Q1592" s="74"/>
      <c r="R1592" s="98"/>
      <c r="S1592" s="48">
        <v>0</v>
      </c>
      <c r="T1592" s="48">
        <v>1</v>
      </c>
      <c r="U1592" s="98"/>
      <c r="V1592" s="50"/>
      <c r="W1592" s="50"/>
      <c r="X1592" s="50"/>
      <c r="Y1592" s="50"/>
      <c r="Z1592" s="49"/>
      <c r="AA1592" s="69">
        <v>1592</v>
      </c>
      <c r="AB15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92" s="70"/>
      <c r="AD1592" s="86">
        <v>140</v>
      </c>
      <c r="AE1592" s="86">
        <v>72</v>
      </c>
      <c r="AF1592" s="86">
        <v>4707</v>
      </c>
      <c r="AG1592" s="86">
        <v>4987</v>
      </c>
      <c r="AH1592" s="86"/>
      <c r="AI1592" s="86" t="s">
        <v>8101</v>
      </c>
      <c r="AJ1592" s="86"/>
      <c r="AK1592" s="86"/>
      <c r="AL1592" s="86"/>
      <c r="AM1592" s="89">
        <v>43174.656655092593</v>
      </c>
      <c r="AN1592" s="86" t="s">
        <v>10559</v>
      </c>
      <c r="AO1592" s="93" t="s">
        <v>12149</v>
      </c>
      <c r="AP1592" s="86" t="s">
        <v>66</v>
      </c>
      <c r="AQ1592" s="48">
        <v>0</v>
      </c>
      <c r="AR1592" s="49">
        <v>0</v>
      </c>
      <c r="AS1592" s="48">
        <v>0</v>
      </c>
      <c r="AT1592" s="49">
        <v>0</v>
      </c>
      <c r="AU1592" s="48">
        <v>0</v>
      </c>
      <c r="AV1592" s="49">
        <v>0</v>
      </c>
      <c r="AW1592" s="48">
        <v>26</v>
      </c>
      <c r="AX1592" s="49">
        <v>100</v>
      </c>
      <c r="AY1592" s="48">
        <v>26</v>
      </c>
      <c r="AZ1592" s="2"/>
      <c r="BA1592" s="3"/>
      <c r="BB1592" s="3"/>
      <c r="BC1592" s="3"/>
      <c r="BD1592" s="3"/>
    </row>
    <row r="1593" spans="1:56" x14ac:dyDescent="0.25">
      <c r="A1593" s="62" t="s">
        <v>1242</v>
      </c>
      <c r="B1593" s="63"/>
      <c r="C1593" s="63"/>
      <c r="D1593" s="64"/>
      <c r="E1593" s="66"/>
      <c r="F1593" s="109" t="s">
        <v>10435</v>
      </c>
      <c r="G1593" s="63"/>
      <c r="H1593" s="67"/>
      <c r="I1593" s="68"/>
      <c r="J1593" s="68"/>
      <c r="K1593" s="67" t="s">
        <v>13870</v>
      </c>
      <c r="L1593" s="71"/>
      <c r="M1593" s="72">
        <v>4563.75439453125</v>
      </c>
      <c r="N1593" s="72">
        <v>5429.15087890625</v>
      </c>
      <c r="O1593" s="73"/>
      <c r="P1593" s="74"/>
      <c r="Q1593" s="74"/>
      <c r="R1593" s="98"/>
      <c r="S1593" s="48">
        <v>0</v>
      </c>
      <c r="T1593" s="48">
        <v>3</v>
      </c>
      <c r="U1593" s="98"/>
      <c r="V1593" s="50"/>
      <c r="W1593" s="50"/>
      <c r="X1593" s="50"/>
      <c r="Y1593" s="50"/>
      <c r="Z1593" s="49"/>
      <c r="AA1593" s="69">
        <v>1593</v>
      </c>
      <c r="AB15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93" s="70"/>
      <c r="AD1593" s="86">
        <v>37</v>
      </c>
      <c r="AE1593" s="86">
        <v>12</v>
      </c>
      <c r="AF1593" s="86">
        <v>58</v>
      </c>
      <c r="AG1593" s="86">
        <v>11</v>
      </c>
      <c r="AH1593" s="86"/>
      <c r="AI1593" s="86" t="s">
        <v>8102</v>
      </c>
      <c r="AJ1593" s="86" t="s">
        <v>8448</v>
      </c>
      <c r="AK1593" s="86"/>
      <c r="AL1593" s="86"/>
      <c r="AM1593" s="89">
        <v>44075.742175925923</v>
      </c>
      <c r="AN1593" s="86" t="s">
        <v>10559</v>
      </c>
      <c r="AO1593" s="93" t="s">
        <v>12150</v>
      </c>
      <c r="AP1593" s="86" t="s">
        <v>66</v>
      </c>
      <c r="AQ1593" s="48">
        <v>0</v>
      </c>
      <c r="AR1593" s="49">
        <v>0</v>
      </c>
      <c r="AS1593" s="48">
        <v>0</v>
      </c>
      <c r="AT1593" s="49">
        <v>0</v>
      </c>
      <c r="AU1593" s="48">
        <v>0</v>
      </c>
      <c r="AV1593" s="49">
        <v>0</v>
      </c>
      <c r="AW1593" s="48">
        <v>52</v>
      </c>
      <c r="AX1593" s="49">
        <v>100</v>
      </c>
      <c r="AY1593" s="48">
        <v>52</v>
      </c>
      <c r="AZ1593" s="2"/>
      <c r="BA1593" s="3"/>
      <c r="BB1593" s="3"/>
      <c r="BC1593" s="3"/>
      <c r="BD1593" s="3"/>
    </row>
    <row r="1594" spans="1:56" x14ac:dyDescent="0.25">
      <c r="A1594" s="62" t="s">
        <v>1243</v>
      </c>
      <c r="B1594" s="63"/>
      <c r="C1594" s="63"/>
      <c r="D1594" s="64"/>
      <c r="E1594" s="66"/>
      <c r="F1594" s="109" t="s">
        <v>10436</v>
      </c>
      <c r="G1594" s="63"/>
      <c r="H1594" s="67"/>
      <c r="I1594" s="68"/>
      <c r="J1594" s="68"/>
      <c r="K1594" s="67" t="s">
        <v>13871</v>
      </c>
      <c r="L1594" s="71"/>
      <c r="M1594" s="72">
        <v>4560.8916015625</v>
      </c>
      <c r="N1594" s="72">
        <v>5414.35498046875</v>
      </c>
      <c r="O1594" s="73"/>
      <c r="P1594" s="74"/>
      <c r="Q1594" s="74"/>
      <c r="R1594" s="98"/>
      <c r="S1594" s="48">
        <v>0</v>
      </c>
      <c r="T1594" s="48">
        <v>3</v>
      </c>
      <c r="U1594" s="98"/>
      <c r="V1594" s="50"/>
      <c r="W1594" s="50"/>
      <c r="X1594" s="50"/>
      <c r="Y1594" s="50"/>
      <c r="Z1594" s="49"/>
      <c r="AA1594" s="69">
        <v>1594</v>
      </c>
      <c r="AB15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94" s="70"/>
      <c r="AD1594" s="86">
        <v>9</v>
      </c>
      <c r="AE1594" s="86">
        <v>2</v>
      </c>
      <c r="AF1594" s="86">
        <v>74</v>
      </c>
      <c r="AG1594" s="86">
        <v>70</v>
      </c>
      <c r="AH1594" s="86"/>
      <c r="AI1594" s="86" t="s">
        <v>8103</v>
      </c>
      <c r="AJ1594" s="86" t="s">
        <v>8654</v>
      </c>
      <c r="AK1594" s="86"/>
      <c r="AL1594" s="86"/>
      <c r="AM1594" s="89">
        <v>44075.199502314812</v>
      </c>
      <c r="AN1594" s="86" t="s">
        <v>10559</v>
      </c>
      <c r="AO1594" s="93" t="s">
        <v>12151</v>
      </c>
      <c r="AP1594" s="86" t="s">
        <v>66</v>
      </c>
      <c r="AQ1594" s="48">
        <v>0</v>
      </c>
      <c r="AR1594" s="49">
        <v>0</v>
      </c>
      <c r="AS1594" s="48">
        <v>0</v>
      </c>
      <c r="AT1594" s="49">
        <v>0</v>
      </c>
      <c r="AU1594" s="48">
        <v>0</v>
      </c>
      <c r="AV1594" s="49">
        <v>0</v>
      </c>
      <c r="AW1594" s="48">
        <v>52</v>
      </c>
      <c r="AX1594" s="49">
        <v>100</v>
      </c>
      <c r="AY1594" s="48">
        <v>52</v>
      </c>
      <c r="AZ1594" s="2"/>
      <c r="BA1594" s="3"/>
      <c r="BB1594" s="3"/>
      <c r="BC1594" s="3"/>
      <c r="BD1594" s="3"/>
    </row>
    <row r="1595" spans="1:56" x14ac:dyDescent="0.25">
      <c r="A1595" s="62" t="s">
        <v>1244</v>
      </c>
      <c r="B1595" s="63"/>
      <c r="C1595" s="63"/>
      <c r="D1595" s="64"/>
      <c r="E1595" s="66"/>
      <c r="F1595" s="109" t="s">
        <v>10437</v>
      </c>
      <c r="G1595" s="63"/>
      <c r="H1595" s="67"/>
      <c r="I1595" s="68"/>
      <c r="J1595" s="68"/>
      <c r="K1595" s="67" t="s">
        <v>13872</v>
      </c>
      <c r="L1595" s="71"/>
      <c r="M1595" s="72">
        <v>7521.9580078125</v>
      </c>
      <c r="N1595" s="72">
        <v>4046.5869140625</v>
      </c>
      <c r="O1595" s="73"/>
      <c r="P1595" s="74"/>
      <c r="Q1595" s="74"/>
      <c r="R1595" s="98"/>
      <c r="S1595" s="48">
        <v>0</v>
      </c>
      <c r="T1595" s="48">
        <v>1</v>
      </c>
      <c r="U1595" s="98"/>
      <c r="V1595" s="50"/>
      <c r="W1595" s="50"/>
      <c r="X1595" s="50"/>
      <c r="Y1595" s="50"/>
      <c r="Z1595" s="49"/>
      <c r="AA1595" s="69">
        <v>1595</v>
      </c>
      <c r="AB15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95" s="70"/>
      <c r="AD1595" s="86">
        <v>101</v>
      </c>
      <c r="AE1595" s="86">
        <v>56</v>
      </c>
      <c r="AF1595" s="86">
        <v>1780</v>
      </c>
      <c r="AG1595" s="86">
        <v>1426</v>
      </c>
      <c r="AH1595" s="86"/>
      <c r="AI1595" s="86"/>
      <c r="AJ1595" s="86"/>
      <c r="AK1595" s="86"/>
      <c r="AL1595" s="86"/>
      <c r="AM1595" s="89">
        <v>44042.664780092593</v>
      </c>
      <c r="AN1595" s="86" t="s">
        <v>10559</v>
      </c>
      <c r="AO1595" s="93" t="s">
        <v>12152</v>
      </c>
      <c r="AP1595" s="86" t="s">
        <v>66</v>
      </c>
      <c r="AQ1595" s="48">
        <v>0</v>
      </c>
      <c r="AR1595" s="49">
        <v>0</v>
      </c>
      <c r="AS1595" s="48">
        <v>0</v>
      </c>
      <c r="AT1595" s="49">
        <v>0</v>
      </c>
      <c r="AU1595" s="48">
        <v>0</v>
      </c>
      <c r="AV1595" s="49">
        <v>0</v>
      </c>
      <c r="AW1595" s="48">
        <v>47</v>
      </c>
      <c r="AX1595" s="49">
        <v>100</v>
      </c>
      <c r="AY1595" s="48">
        <v>47</v>
      </c>
      <c r="AZ1595" s="2"/>
      <c r="BA1595" s="3"/>
      <c r="BB1595" s="3"/>
      <c r="BC1595" s="3"/>
      <c r="BD1595" s="3"/>
    </row>
    <row r="1596" spans="1:56" x14ac:dyDescent="0.25">
      <c r="A1596" s="62" t="s">
        <v>1245</v>
      </c>
      <c r="B1596" s="63"/>
      <c r="C1596" s="63"/>
      <c r="D1596" s="64"/>
      <c r="E1596" s="66"/>
      <c r="F1596" s="109" t="s">
        <v>10438</v>
      </c>
      <c r="G1596" s="63"/>
      <c r="H1596" s="67"/>
      <c r="I1596" s="68"/>
      <c r="J1596" s="68"/>
      <c r="K1596" s="67" t="s">
        <v>13873</v>
      </c>
      <c r="L1596" s="71"/>
      <c r="M1596" s="72">
        <v>5421.126953125</v>
      </c>
      <c r="N1596" s="72">
        <v>5775.04833984375</v>
      </c>
      <c r="O1596" s="73"/>
      <c r="P1596" s="74"/>
      <c r="Q1596" s="74"/>
      <c r="R1596" s="98"/>
      <c r="S1596" s="48">
        <v>0</v>
      </c>
      <c r="T1596" s="48">
        <v>1</v>
      </c>
      <c r="U1596" s="98"/>
      <c r="V1596" s="50"/>
      <c r="W1596" s="50"/>
      <c r="X1596" s="50"/>
      <c r="Y1596" s="50"/>
      <c r="Z1596" s="49"/>
      <c r="AA1596" s="69">
        <v>1596</v>
      </c>
      <c r="AB15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96" s="70"/>
      <c r="AD1596" s="86">
        <v>189</v>
      </c>
      <c r="AE1596" s="86">
        <v>117</v>
      </c>
      <c r="AF1596" s="86">
        <v>3851</v>
      </c>
      <c r="AG1596" s="86">
        <v>3852</v>
      </c>
      <c r="AH1596" s="86"/>
      <c r="AI1596" s="86" t="s">
        <v>8104</v>
      </c>
      <c r="AJ1596" s="86"/>
      <c r="AK1596" s="86"/>
      <c r="AL1596" s="86"/>
      <c r="AM1596" s="89">
        <v>44006.419965277775</v>
      </c>
      <c r="AN1596" s="86" t="s">
        <v>10559</v>
      </c>
      <c r="AO1596" s="93" t="s">
        <v>12153</v>
      </c>
      <c r="AP1596" s="86" t="s">
        <v>66</v>
      </c>
      <c r="AQ1596" s="48">
        <v>0</v>
      </c>
      <c r="AR1596" s="49">
        <v>0</v>
      </c>
      <c r="AS1596" s="48">
        <v>0</v>
      </c>
      <c r="AT1596" s="49">
        <v>0</v>
      </c>
      <c r="AU1596" s="48">
        <v>0</v>
      </c>
      <c r="AV1596" s="49">
        <v>0</v>
      </c>
      <c r="AW1596" s="48">
        <v>69</v>
      </c>
      <c r="AX1596" s="49">
        <v>100</v>
      </c>
      <c r="AY1596" s="48">
        <v>69</v>
      </c>
      <c r="AZ1596" s="2"/>
      <c r="BA1596" s="3"/>
      <c r="BB1596" s="3"/>
      <c r="BC1596" s="3"/>
      <c r="BD1596" s="3"/>
    </row>
    <row r="1597" spans="1:56" x14ac:dyDescent="0.25">
      <c r="A1597" s="62" t="s">
        <v>1246</v>
      </c>
      <c r="B1597" s="63"/>
      <c r="C1597" s="63"/>
      <c r="D1597" s="64"/>
      <c r="E1597" s="66"/>
      <c r="F1597" s="109" t="s">
        <v>10439</v>
      </c>
      <c r="G1597" s="63"/>
      <c r="H1597" s="67"/>
      <c r="I1597" s="68"/>
      <c r="J1597" s="68"/>
      <c r="K1597" s="67" t="s">
        <v>13874</v>
      </c>
      <c r="L1597" s="71"/>
      <c r="M1597" s="72">
        <v>5097.787109375</v>
      </c>
      <c r="N1597" s="72">
        <v>5804.779296875</v>
      </c>
      <c r="O1597" s="73"/>
      <c r="P1597" s="74"/>
      <c r="Q1597" s="74"/>
      <c r="R1597" s="98"/>
      <c r="S1597" s="48">
        <v>0</v>
      </c>
      <c r="T1597" s="48">
        <v>1</v>
      </c>
      <c r="U1597" s="98"/>
      <c r="V1597" s="50"/>
      <c r="W1597" s="50"/>
      <c r="X1597" s="50"/>
      <c r="Y1597" s="50"/>
      <c r="Z1597" s="49"/>
      <c r="AA1597" s="69">
        <v>1597</v>
      </c>
      <c r="AB15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97" s="70"/>
      <c r="AD1597" s="86">
        <v>2053</v>
      </c>
      <c r="AE1597" s="86">
        <v>1351</v>
      </c>
      <c r="AF1597" s="86">
        <v>398585</v>
      </c>
      <c r="AG1597" s="86">
        <v>10464</v>
      </c>
      <c r="AH1597" s="86"/>
      <c r="AI1597" s="86" t="s">
        <v>8105</v>
      </c>
      <c r="AJ1597" s="86" t="s">
        <v>8655</v>
      </c>
      <c r="AK1597" s="86"/>
      <c r="AL1597" s="86"/>
      <c r="AM1597" s="89">
        <v>42131.532094907408</v>
      </c>
      <c r="AN1597" s="86" t="s">
        <v>10559</v>
      </c>
      <c r="AO1597" s="93" t="s">
        <v>12154</v>
      </c>
      <c r="AP1597" s="86" t="s">
        <v>66</v>
      </c>
      <c r="AQ1597" s="48">
        <v>0</v>
      </c>
      <c r="AR1597" s="49">
        <v>0</v>
      </c>
      <c r="AS1597" s="48">
        <v>0</v>
      </c>
      <c r="AT1597" s="49">
        <v>0</v>
      </c>
      <c r="AU1597" s="48">
        <v>0</v>
      </c>
      <c r="AV1597" s="49">
        <v>0</v>
      </c>
      <c r="AW1597" s="48">
        <v>60</v>
      </c>
      <c r="AX1597" s="49">
        <v>100</v>
      </c>
      <c r="AY1597" s="48">
        <v>60</v>
      </c>
      <c r="AZ1597" s="2"/>
      <c r="BA1597" s="3"/>
      <c r="BB1597" s="3"/>
      <c r="BC1597" s="3"/>
      <c r="BD1597" s="3"/>
    </row>
    <row r="1598" spans="1:56" x14ac:dyDescent="0.25">
      <c r="A1598" s="62" t="s">
        <v>1247</v>
      </c>
      <c r="B1598" s="63"/>
      <c r="C1598" s="63"/>
      <c r="D1598" s="64"/>
      <c r="E1598" s="66"/>
      <c r="F1598" s="109" t="s">
        <v>10440</v>
      </c>
      <c r="G1598" s="63"/>
      <c r="H1598" s="67"/>
      <c r="I1598" s="68"/>
      <c r="J1598" s="68"/>
      <c r="K1598" s="67" t="s">
        <v>13875</v>
      </c>
      <c r="L1598" s="71"/>
      <c r="M1598" s="72">
        <v>5499.140625</v>
      </c>
      <c r="N1598" s="72">
        <v>4928.66357421875</v>
      </c>
      <c r="O1598" s="73"/>
      <c r="P1598" s="74"/>
      <c r="Q1598" s="74"/>
      <c r="R1598" s="98"/>
      <c r="S1598" s="48">
        <v>0</v>
      </c>
      <c r="T1598" s="48">
        <v>1</v>
      </c>
      <c r="U1598" s="98"/>
      <c r="V1598" s="50"/>
      <c r="W1598" s="50"/>
      <c r="X1598" s="50"/>
      <c r="Y1598" s="50"/>
      <c r="Z1598" s="49"/>
      <c r="AA1598" s="69">
        <v>1598</v>
      </c>
      <c r="AB15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98" s="70"/>
      <c r="AD1598" s="86">
        <v>932</v>
      </c>
      <c r="AE1598" s="86">
        <v>1704</v>
      </c>
      <c r="AF1598" s="86">
        <v>11871</v>
      </c>
      <c r="AG1598" s="86">
        <v>6756</v>
      </c>
      <c r="AH1598" s="86"/>
      <c r="AI1598" s="86" t="s">
        <v>8106</v>
      </c>
      <c r="AJ1598" s="86" t="s">
        <v>8360</v>
      </c>
      <c r="AK1598" s="86"/>
      <c r="AL1598" s="86"/>
      <c r="AM1598" s="89">
        <v>43024.31113425926</v>
      </c>
      <c r="AN1598" s="86" t="s">
        <v>10559</v>
      </c>
      <c r="AO1598" s="93" t="s">
        <v>12155</v>
      </c>
      <c r="AP1598" s="86" t="s">
        <v>66</v>
      </c>
      <c r="AQ1598" s="48">
        <v>0</v>
      </c>
      <c r="AR1598" s="49">
        <v>0</v>
      </c>
      <c r="AS1598" s="48">
        <v>0</v>
      </c>
      <c r="AT1598" s="49">
        <v>0</v>
      </c>
      <c r="AU1598" s="48">
        <v>0</v>
      </c>
      <c r="AV1598" s="49">
        <v>0</v>
      </c>
      <c r="AW1598" s="48">
        <v>37</v>
      </c>
      <c r="AX1598" s="49">
        <v>100</v>
      </c>
      <c r="AY1598" s="48">
        <v>37</v>
      </c>
      <c r="AZ1598" s="2"/>
      <c r="BA1598" s="3"/>
      <c r="BB1598" s="3"/>
      <c r="BC1598" s="3"/>
      <c r="BD1598" s="3"/>
    </row>
    <row r="1599" spans="1:56" x14ac:dyDescent="0.25">
      <c r="A1599" s="62" t="s">
        <v>1248</v>
      </c>
      <c r="B1599" s="63"/>
      <c r="C1599" s="63"/>
      <c r="D1599" s="64"/>
      <c r="E1599" s="66"/>
      <c r="F1599" s="109" t="s">
        <v>10441</v>
      </c>
      <c r="G1599" s="63"/>
      <c r="H1599" s="67"/>
      <c r="I1599" s="68"/>
      <c r="J1599" s="68"/>
      <c r="K1599" s="67" t="s">
        <v>13876</v>
      </c>
      <c r="L1599" s="71"/>
      <c r="M1599" s="72">
        <v>5149.90087890625</v>
      </c>
      <c r="N1599" s="72">
        <v>5093.60009765625</v>
      </c>
      <c r="O1599" s="73"/>
      <c r="P1599" s="74"/>
      <c r="Q1599" s="74"/>
      <c r="R1599" s="98"/>
      <c r="S1599" s="48">
        <v>1</v>
      </c>
      <c r="T1599" s="48">
        <v>3</v>
      </c>
      <c r="U1599" s="98"/>
      <c r="V1599" s="50"/>
      <c r="W1599" s="50"/>
      <c r="X1599" s="50"/>
      <c r="Y1599" s="50"/>
      <c r="Z1599" s="49"/>
      <c r="AA1599" s="69">
        <v>1599</v>
      </c>
      <c r="AB15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599" s="70"/>
      <c r="AD1599" s="86">
        <v>1772</v>
      </c>
      <c r="AE1599" s="86">
        <v>2308</v>
      </c>
      <c r="AF1599" s="86">
        <v>41839</v>
      </c>
      <c r="AG1599" s="86">
        <v>163983</v>
      </c>
      <c r="AH1599" s="86"/>
      <c r="AI1599" s="86" t="s">
        <v>8107</v>
      </c>
      <c r="AJ1599" s="86" t="s">
        <v>8204</v>
      </c>
      <c r="AK1599" s="93" t="s">
        <v>8932</v>
      </c>
      <c r="AL1599" s="86"/>
      <c r="AM1599" s="89">
        <v>41194.507696759261</v>
      </c>
      <c r="AN1599" s="86" t="s">
        <v>10559</v>
      </c>
      <c r="AO1599" s="93" t="s">
        <v>12156</v>
      </c>
      <c r="AP1599" s="86" t="s">
        <v>66</v>
      </c>
      <c r="AQ1599" s="48">
        <v>0</v>
      </c>
      <c r="AR1599" s="49">
        <v>0</v>
      </c>
      <c r="AS1599" s="48">
        <v>0</v>
      </c>
      <c r="AT1599" s="49">
        <v>0</v>
      </c>
      <c r="AU1599" s="48">
        <v>0</v>
      </c>
      <c r="AV1599" s="49">
        <v>0</v>
      </c>
      <c r="AW1599" s="48">
        <v>27</v>
      </c>
      <c r="AX1599" s="49">
        <v>100</v>
      </c>
      <c r="AY1599" s="48">
        <v>27</v>
      </c>
      <c r="AZ1599" s="2"/>
      <c r="BA1599" s="3"/>
      <c r="BB1599" s="3"/>
      <c r="BC1599" s="3"/>
      <c r="BD1599" s="3"/>
    </row>
    <row r="1600" spans="1:56" x14ac:dyDescent="0.25">
      <c r="A1600" s="62" t="s">
        <v>1873</v>
      </c>
      <c r="B1600" s="63"/>
      <c r="C1600" s="63"/>
      <c r="D1600" s="64"/>
      <c r="E1600" s="66"/>
      <c r="F1600" s="109" t="s">
        <v>10442</v>
      </c>
      <c r="G1600" s="63"/>
      <c r="H1600" s="67"/>
      <c r="I1600" s="68"/>
      <c r="J1600" s="68"/>
      <c r="K1600" s="67" t="s">
        <v>13877</v>
      </c>
      <c r="L1600" s="71"/>
      <c r="M1600" s="72">
        <v>5201.14013671875</v>
      </c>
      <c r="N1600" s="72">
        <v>5124.22265625</v>
      </c>
      <c r="O1600" s="73"/>
      <c r="P1600" s="74"/>
      <c r="Q1600" s="74"/>
      <c r="R1600" s="98"/>
      <c r="S1600" s="48">
        <v>2</v>
      </c>
      <c r="T1600" s="48">
        <v>0</v>
      </c>
      <c r="U1600" s="98"/>
      <c r="V1600" s="50"/>
      <c r="W1600" s="50"/>
      <c r="X1600" s="50"/>
      <c r="Y1600" s="50"/>
      <c r="Z1600" s="49"/>
      <c r="AA1600" s="69">
        <v>1600</v>
      </c>
      <c r="AB16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00" s="70"/>
      <c r="AD1600" s="86">
        <v>113</v>
      </c>
      <c r="AE1600" s="86">
        <v>931</v>
      </c>
      <c r="AF1600" s="86">
        <v>4860</v>
      </c>
      <c r="AG1600" s="86">
        <v>26567</v>
      </c>
      <c r="AH1600" s="86"/>
      <c r="AI1600" s="86" t="s">
        <v>8108</v>
      </c>
      <c r="AJ1600" s="86"/>
      <c r="AK1600" s="86"/>
      <c r="AL1600" s="86"/>
      <c r="AM1600" s="89">
        <v>43731.080590277779</v>
      </c>
      <c r="AN1600" s="86" t="s">
        <v>10559</v>
      </c>
      <c r="AO1600" s="93" t="s">
        <v>12157</v>
      </c>
      <c r="AP1600" s="86" t="s">
        <v>65</v>
      </c>
      <c r="AQ1600" s="48"/>
      <c r="AR1600" s="49"/>
      <c r="AS1600" s="48"/>
      <c r="AT1600" s="49"/>
      <c r="AU1600" s="48"/>
      <c r="AV1600" s="49"/>
      <c r="AW1600" s="48"/>
      <c r="AX1600" s="49"/>
      <c r="AY1600" s="48"/>
      <c r="AZ1600" s="2"/>
      <c r="BA1600" s="3"/>
      <c r="BB1600" s="3"/>
      <c r="BC1600" s="3"/>
      <c r="BD1600" s="3"/>
    </row>
    <row r="1601" spans="1:56" x14ac:dyDescent="0.25">
      <c r="A1601" s="62" t="s">
        <v>1249</v>
      </c>
      <c r="B1601" s="63"/>
      <c r="C1601" s="63"/>
      <c r="D1601" s="64"/>
      <c r="E1601" s="66"/>
      <c r="F1601" s="109" t="s">
        <v>10443</v>
      </c>
      <c r="G1601" s="63"/>
      <c r="H1601" s="67"/>
      <c r="I1601" s="68"/>
      <c r="J1601" s="68"/>
      <c r="K1601" s="67" t="s">
        <v>13878</v>
      </c>
      <c r="L1601" s="71"/>
      <c r="M1601" s="72">
        <v>5013.771484375</v>
      </c>
      <c r="N1601" s="72">
        <v>4323.3486328125</v>
      </c>
      <c r="O1601" s="73"/>
      <c r="P1601" s="74"/>
      <c r="Q1601" s="74"/>
      <c r="R1601" s="98"/>
      <c r="S1601" s="48">
        <v>0</v>
      </c>
      <c r="T1601" s="48">
        <v>6</v>
      </c>
      <c r="U1601" s="98"/>
      <c r="V1601" s="50"/>
      <c r="W1601" s="50"/>
      <c r="X1601" s="50"/>
      <c r="Y1601" s="50"/>
      <c r="Z1601" s="49"/>
      <c r="AA1601" s="69">
        <v>1601</v>
      </c>
      <c r="AB16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01" s="70"/>
      <c r="AD1601" s="86">
        <v>2331</v>
      </c>
      <c r="AE1601" s="86">
        <v>500</v>
      </c>
      <c r="AF1601" s="86">
        <v>9020</v>
      </c>
      <c r="AG1601" s="86">
        <v>8921</v>
      </c>
      <c r="AH1601" s="86"/>
      <c r="AI1601" s="86" t="s">
        <v>8109</v>
      </c>
      <c r="AJ1601" s="86"/>
      <c r="AK1601" s="86"/>
      <c r="AL1601" s="86"/>
      <c r="AM1601" s="89">
        <v>43709.524282407408</v>
      </c>
      <c r="AN1601" s="86" t="s">
        <v>10559</v>
      </c>
      <c r="AO1601" s="93" t="s">
        <v>12158</v>
      </c>
      <c r="AP1601" s="86" t="s">
        <v>66</v>
      </c>
      <c r="AQ1601" s="48">
        <v>0</v>
      </c>
      <c r="AR1601" s="49">
        <v>0</v>
      </c>
      <c r="AS1601" s="48">
        <v>0</v>
      </c>
      <c r="AT1601" s="49">
        <v>0</v>
      </c>
      <c r="AU1601" s="48">
        <v>0</v>
      </c>
      <c r="AV1601" s="49">
        <v>0</v>
      </c>
      <c r="AW1601" s="48">
        <v>71</v>
      </c>
      <c r="AX1601" s="49">
        <v>100</v>
      </c>
      <c r="AY1601" s="48">
        <v>71</v>
      </c>
      <c r="AZ1601" s="2"/>
      <c r="BA1601" s="3"/>
      <c r="BB1601" s="3"/>
      <c r="BC1601" s="3"/>
      <c r="BD1601" s="3"/>
    </row>
    <row r="1602" spans="1:56" x14ac:dyDescent="0.25">
      <c r="A1602" s="62" t="s">
        <v>1874</v>
      </c>
      <c r="B1602" s="63"/>
      <c r="C1602" s="63"/>
      <c r="D1602" s="64"/>
      <c r="E1602" s="66"/>
      <c r="F1602" s="109" t="s">
        <v>10444</v>
      </c>
      <c r="G1602" s="63"/>
      <c r="H1602" s="67"/>
      <c r="I1602" s="68"/>
      <c r="J1602" s="68"/>
      <c r="K1602" s="67" t="s">
        <v>13879</v>
      </c>
      <c r="L1602" s="71"/>
      <c r="M1602" s="72">
        <v>5177.3603515625</v>
      </c>
      <c r="N1602" s="72">
        <v>5168.77001953125</v>
      </c>
      <c r="O1602" s="73"/>
      <c r="P1602" s="74"/>
      <c r="Q1602" s="74"/>
      <c r="R1602" s="98"/>
      <c r="S1602" s="48">
        <v>2</v>
      </c>
      <c r="T1602" s="48">
        <v>0</v>
      </c>
      <c r="U1602" s="98"/>
      <c r="V1602" s="50"/>
      <c r="W1602" s="50"/>
      <c r="X1602" s="50"/>
      <c r="Y1602" s="50"/>
      <c r="Z1602" s="49"/>
      <c r="AA1602" s="69">
        <v>1602</v>
      </c>
      <c r="AB16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02" s="70"/>
      <c r="AD1602" s="86">
        <v>1946</v>
      </c>
      <c r="AE1602" s="86">
        <v>16896</v>
      </c>
      <c r="AF1602" s="86">
        <v>29513</v>
      </c>
      <c r="AG1602" s="86">
        <v>9784</v>
      </c>
      <c r="AH1602" s="86"/>
      <c r="AI1602" s="86" t="s">
        <v>8110</v>
      </c>
      <c r="AJ1602" s="86" t="s">
        <v>8656</v>
      </c>
      <c r="AK1602" s="86"/>
      <c r="AL1602" s="86"/>
      <c r="AM1602" s="89">
        <v>43627.616539351853</v>
      </c>
      <c r="AN1602" s="86" t="s">
        <v>10559</v>
      </c>
      <c r="AO1602" s="93" t="s">
        <v>12159</v>
      </c>
      <c r="AP1602" s="86" t="s">
        <v>65</v>
      </c>
      <c r="AQ1602" s="48"/>
      <c r="AR1602" s="49"/>
      <c r="AS1602" s="48"/>
      <c r="AT1602" s="49"/>
      <c r="AU1602" s="48"/>
      <c r="AV1602" s="49"/>
      <c r="AW1602" s="48"/>
      <c r="AX1602" s="49"/>
      <c r="AY1602" s="48"/>
      <c r="AZ1602" s="2"/>
      <c r="BA1602" s="3"/>
      <c r="BB1602" s="3"/>
      <c r="BC1602" s="3"/>
      <c r="BD1602" s="3"/>
    </row>
    <row r="1603" spans="1:56" x14ac:dyDescent="0.25">
      <c r="A1603" s="62" t="s">
        <v>1875</v>
      </c>
      <c r="B1603" s="63"/>
      <c r="C1603" s="63"/>
      <c r="D1603" s="64"/>
      <c r="E1603" s="66"/>
      <c r="F1603" s="109" t="s">
        <v>10445</v>
      </c>
      <c r="G1603" s="63"/>
      <c r="H1603" s="67"/>
      <c r="I1603" s="68"/>
      <c r="J1603" s="68"/>
      <c r="K1603" s="67" t="s">
        <v>13880</v>
      </c>
      <c r="L1603" s="71"/>
      <c r="M1603" s="72">
        <v>5785.43212890625</v>
      </c>
      <c r="N1603" s="72">
        <v>3410.3701171875</v>
      </c>
      <c r="O1603" s="73"/>
      <c r="P1603" s="74"/>
      <c r="Q1603" s="74"/>
      <c r="R1603" s="98"/>
      <c r="S1603" s="48">
        <v>2</v>
      </c>
      <c r="T1603" s="48">
        <v>0</v>
      </c>
      <c r="U1603" s="98"/>
      <c r="V1603" s="50"/>
      <c r="W1603" s="50"/>
      <c r="X1603" s="50"/>
      <c r="Y1603" s="50"/>
      <c r="Z1603" s="49"/>
      <c r="AA1603" s="69">
        <v>1603</v>
      </c>
      <c r="AB16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03" s="70"/>
      <c r="AD1603" s="86">
        <v>237</v>
      </c>
      <c r="AE1603" s="86">
        <v>1793</v>
      </c>
      <c r="AF1603" s="86">
        <v>343</v>
      </c>
      <c r="AG1603" s="86">
        <v>1129</v>
      </c>
      <c r="AH1603" s="86"/>
      <c r="AI1603" s="86" t="s">
        <v>8111</v>
      </c>
      <c r="AJ1603" s="86" t="s">
        <v>8202</v>
      </c>
      <c r="AK1603" s="86"/>
      <c r="AL1603" s="86"/>
      <c r="AM1603" s="89">
        <v>43774.77920138889</v>
      </c>
      <c r="AN1603" s="86" t="s">
        <v>10559</v>
      </c>
      <c r="AO1603" s="93" t="s">
        <v>12160</v>
      </c>
      <c r="AP1603" s="86" t="s">
        <v>65</v>
      </c>
      <c r="AQ1603" s="48"/>
      <c r="AR1603" s="49"/>
      <c r="AS1603" s="48"/>
      <c r="AT1603" s="49"/>
      <c r="AU1603" s="48"/>
      <c r="AV1603" s="49"/>
      <c r="AW1603" s="48"/>
      <c r="AX1603" s="49"/>
      <c r="AY1603" s="48"/>
      <c r="AZ1603" s="2"/>
      <c r="BA1603" s="3"/>
      <c r="BB1603" s="3"/>
      <c r="BC1603" s="3"/>
      <c r="BD1603" s="3"/>
    </row>
    <row r="1604" spans="1:56" x14ac:dyDescent="0.25">
      <c r="A1604" s="62" t="s">
        <v>1250</v>
      </c>
      <c r="B1604" s="63"/>
      <c r="C1604" s="63"/>
      <c r="D1604" s="64"/>
      <c r="E1604" s="66"/>
      <c r="F1604" s="109" t="s">
        <v>10446</v>
      </c>
      <c r="G1604" s="63"/>
      <c r="H1604" s="67"/>
      <c r="I1604" s="68"/>
      <c r="J1604" s="68"/>
      <c r="K1604" s="67" t="s">
        <v>13881</v>
      </c>
      <c r="L1604" s="71"/>
      <c r="M1604" s="72">
        <v>6008.8974609375</v>
      </c>
      <c r="N1604" s="72">
        <v>1233.740478515625</v>
      </c>
      <c r="O1604" s="73"/>
      <c r="P1604" s="74"/>
      <c r="Q1604" s="74"/>
      <c r="R1604" s="98"/>
      <c r="S1604" s="48">
        <v>0</v>
      </c>
      <c r="T1604" s="48">
        <v>1</v>
      </c>
      <c r="U1604" s="98"/>
      <c r="V1604" s="50"/>
      <c r="W1604" s="50"/>
      <c r="X1604" s="50"/>
      <c r="Y1604" s="50"/>
      <c r="Z1604" s="49"/>
      <c r="AA1604" s="69">
        <v>1604</v>
      </c>
      <c r="AB16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04" s="70"/>
      <c r="AD1604" s="86">
        <v>72</v>
      </c>
      <c r="AE1604" s="86">
        <v>2</v>
      </c>
      <c r="AF1604" s="86">
        <v>422</v>
      </c>
      <c r="AG1604" s="86">
        <v>387</v>
      </c>
      <c r="AH1604" s="86"/>
      <c r="AI1604" s="86" t="s">
        <v>8112</v>
      </c>
      <c r="AJ1604" s="86"/>
      <c r="AK1604" s="86"/>
      <c r="AL1604" s="86"/>
      <c r="AM1604" s="89">
        <v>44074.483206018522</v>
      </c>
      <c r="AN1604" s="86" t="s">
        <v>10559</v>
      </c>
      <c r="AO1604" s="93" t="s">
        <v>12161</v>
      </c>
      <c r="AP1604" s="86" t="s">
        <v>66</v>
      </c>
      <c r="AQ1604" s="48">
        <v>0</v>
      </c>
      <c r="AR1604" s="49">
        <v>0</v>
      </c>
      <c r="AS1604" s="48">
        <v>0</v>
      </c>
      <c r="AT1604" s="49">
        <v>0</v>
      </c>
      <c r="AU1604" s="48">
        <v>0</v>
      </c>
      <c r="AV1604" s="49">
        <v>0</v>
      </c>
      <c r="AW1604" s="48">
        <v>39</v>
      </c>
      <c r="AX1604" s="49">
        <v>100</v>
      </c>
      <c r="AY1604" s="48">
        <v>39</v>
      </c>
      <c r="AZ1604" s="2"/>
      <c r="BA1604" s="3"/>
      <c r="BB1604" s="3"/>
      <c r="BC1604" s="3"/>
      <c r="BD1604" s="3"/>
    </row>
    <row r="1605" spans="1:56" x14ac:dyDescent="0.25">
      <c r="A1605" s="62" t="s">
        <v>1251</v>
      </c>
      <c r="B1605" s="63"/>
      <c r="C1605" s="63"/>
      <c r="D1605" s="64"/>
      <c r="E1605" s="66"/>
      <c r="F1605" s="109" t="s">
        <v>10447</v>
      </c>
      <c r="G1605" s="63"/>
      <c r="H1605" s="67"/>
      <c r="I1605" s="68"/>
      <c r="J1605" s="68"/>
      <c r="K1605" s="67" t="s">
        <v>13882</v>
      </c>
      <c r="L1605" s="71"/>
      <c r="M1605" s="72">
        <v>5126.7568359375</v>
      </c>
      <c r="N1605" s="72">
        <v>5033.90185546875</v>
      </c>
      <c r="O1605" s="73"/>
      <c r="P1605" s="74"/>
      <c r="Q1605" s="74"/>
      <c r="R1605" s="98"/>
      <c r="S1605" s="48">
        <v>1</v>
      </c>
      <c r="T1605" s="48">
        <v>5</v>
      </c>
      <c r="U1605" s="98"/>
      <c r="V1605" s="50"/>
      <c r="W1605" s="50"/>
      <c r="X1605" s="50"/>
      <c r="Y1605" s="50"/>
      <c r="Z1605" s="49"/>
      <c r="AA1605" s="69">
        <v>1605</v>
      </c>
      <c r="AB16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05" s="70"/>
      <c r="AD1605" s="86">
        <v>32</v>
      </c>
      <c r="AE1605" s="86">
        <v>21</v>
      </c>
      <c r="AF1605" s="86">
        <v>395</v>
      </c>
      <c r="AG1605" s="86">
        <v>99</v>
      </c>
      <c r="AH1605" s="86"/>
      <c r="AI1605" s="86" t="s">
        <v>8113</v>
      </c>
      <c r="AJ1605" s="86"/>
      <c r="AK1605" s="86"/>
      <c r="AL1605" s="86"/>
      <c r="AM1605" s="89">
        <v>44021.744421296295</v>
      </c>
      <c r="AN1605" s="86" t="s">
        <v>10559</v>
      </c>
      <c r="AO1605" s="93" t="s">
        <v>12162</v>
      </c>
      <c r="AP1605" s="86" t="s">
        <v>66</v>
      </c>
      <c r="AQ1605" s="48">
        <v>0</v>
      </c>
      <c r="AR1605" s="49">
        <v>0</v>
      </c>
      <c r="AS1605" s="48">
        <v>0</v>
      </c>
      <c r="AT1605" s="49">
        <v>0</v>
      </c>
      <c r="AU1605" s="48">
        <v>0</v>
      </c>
      <c r="AV1605" s="49">
        <v>0</v>
      </c>
      <c r="AW1605" s="48">
        <v>35</v>
      </c>
      <c r="AX1605" s="49">
        <v>100</v>
      </c>
      <c r="AY1605" s="48">
        <v>35</v>
      </c>
      <c r="AZ1605" s="2"/>
      <c r="BA1605" s="3"/>
      <c r="BB1605" s="3"/>
      <c r="BC1605" s="3"/>
      <c r="BD1605" s="3"/>
    </row>
    <row r="1606" spans="1:56" x14ac:dyDescent="0.25">
      <c r="A1606" s="62" t="s">
        <v>1876</v>
      </c>
      <c r="B1606" s="63"/>
      <c r="C1606" s="63"/>
      <c r="D1606" s="64"/>
      <c r="E1606" s="66"/>
      <c r="F1606" s="109" t="s">
        <v>10448</v>
      </c>
      <c r="G1606" s="63"/>
      <c r="H1606" s="67"/>
      <c r="I1606" s="68"/>
      <c r="J1606" s="68"/>
      <c r="K1606" s="67" t="s">
        <v>13883</v>
      </c>
      <c r="L1606" s="71"/>
      <c r="M1606" s="72">
        <v>5099.701171875</v>
      </c>
      <c r="N1606" s="72">
        <v>5041.7998046875</v>
      </c>
      <c r="O1606" s="73"/>
      <c r="P1606" s="74"/>
      <c r="Q1606" s="74"/>
      <c r="R1606" s="98"/>
      <c r="S1606" s="48">
        <v>1</v>
      </c>
      <c r="T1606" s="48">
        <v>0</v>
      </c>
      <c r="U1606" s="98"/>
      <c r="V1606" s="50"/>
      <c r="W1606" s="50"/>
      <c r="X1606" s="50"/>
      <c r="Y1606" s="50"/>
      <c r="Z1606" s="49"/>
      <c r="AA1606" s="69">
        <v>1606</v>
      </c>
      <c r="AB16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06" s="70"/>
      <c r="AD1606" s="86">
        <v>293</v>
      </c>
      <c r="AE1606" s="86">
        <v>156717</v>
      </c>
      <c r="AF1606" s="86">
        <v>2244</v>
      </c>
      <c r="AG1606" s="86">
        <v>682</v>
      </c>
      <c r="AH1606" s="86"/>
      <c r="AI1606" s="86" t="s">
        <v>8114</v>
      </c>
      <c r="AJ1606" s="86" t="s">
        <v>8657</v>
      </c>
      <c r="AK1606" s="86"/>
      <c r="AL1606" s="86"/>
      <c r="AM1606" s="89">
        <v>41504.34710648148</v>
      </c>
      <c r="AN1606" s="86" t="s">
        <v>10559</v>
      </c>
      <c r="AO1606" s="93" t="s">
        <v>12163</v>
      </c>
      <c r="AP1606" s="86" t="s">
        <v>65</v>
      </c>
      <c r="AQ1606" s="48"/>
      <c r="AR1606" s="49"/>
      <c r="AS1606" s="48"/>
      <c r="AT1606" s="49"/>
      <c r="AU1606" s="48"/>
      <c r="AV1606" s="49"/>
      <c r="AW1606" s="48"/>
      <c r="AX1606" s="49"/>
      <c r="AY1606" s="48"/>
      <c r="AZ1606" s="2"/>
      <c r="BA1606" s="3"/>
      <c r="BB1606" s="3"/>
      <c r="BC1606" s="3"/>
      <c r="BD1606" s="3"/>
    </row>
    <row r="1607" spans="1:56" x14ac:dyDescent="0.25">
      <c r="A1607" s="62" t="s">
        <v>1252</v>
      </c>
      <c r="B1607" s="63"/>
      <c r="C1607" s="63"/>
      <c r="D1607" s="64"/>
      <c r="E1607" s="66"/>
      <c r="F1607" s="109" t="s">
        <v>10449</v>
      </c>
      <c r="G1607" s="63"/>
      <c r="H1607" s="67"/>
      <c r="I1607" s="68"/>
      <c r="J1607" s="68"/>
      <c r="K1607" s="67" t="s">
        <v>13884</v>
      </c>
      <c r="L1607" s="71"/>
      <c r="M1607" s="72">
        <v>5104.62890625</v>
      </c>
      <c r="N1607" s="72">
        <v>5225.83984375</v>
      </c>
      <c r="O1607" s="73"/>
      <c r="P1607" s="74"/>
      <c r="Q1607" s="74"/>
      <c r="R1607" s="98"/>
      <c r="S1607" s="48">
        <v>0</v>
      </c>
      <c r="T1607" s="48">
        <v>1</v>
      </c>
      <c r="U1607" s="98"/>
      <c r="V1607" s="50"/>
      <c r="W1607" s="50"/>
      <c r="X1607" s="50"/>
      <c r="Y1607" s="50"/>
      <c r="Z1607" s="49"/>
      <c r="AA1607" s="69">
        <v>1607</v>
      </c>
      <c r="AB16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07" s="70"/>
      <c r="AD1607" s="86">
        <v>112</v>
      </c>
      <c r="AE1607" s="86">
        <v>12</v>
      </c>
      <c r="AF1607" s="86">
        <v>404</v>
      </c>
      <c r="AG1607" s="86">
        <v>848</v>
      </c>
      <c r="AH1607" s="86"/>
      <c r="AI1607" s="86" t="s">
        <v>8115</v>
      </c>
      <c r="AJ1607" s="86" t="s">
        <v>8212</v>
      </c>
      <c r="AK1607" s="86"/>
      <c r="AL1607" s="86"/>
      <c r="AM1607" s="89">
        <v>42960.371261574073</v>
      </c>
      <c r="AN1607" s="86" t="s">
        <v>10559</v>
      </c>
      <c r="AO1607" s="93" t="s">
        <v>12164</v>
      </c>
      <c r="AP1607" s="86" t="s">
        <v>66</v>
      </c>
      <c r="AQ1607" s="48">
        <v>0</v>
      </c>
      <c r="AR1607" s="49">
        <v>0</v>
      </c>
      <c r="AS1607" s="48">
        <v>0</v>
      </c>
      <c r="AT1607" s="49">
        <v>0</v>
      </c>
      <c r="AU1607" s="48">
        <v>0</v>
      </c>
      <c r="AV1607" s="49">
        <v>0</v>
      </c>
      <c r="AW1607" s="48">
        <v>26</v>
      </c>
      <c r="AX1607" s="49">
        <v>100</v>
      </c>
      <c r="AY1607" s="48">
        <v>26</v>
      </c>
      <c r="AZ1607" s="2"/>
      <c r="BA1607" s="3"/>
      <c r="BB1607" s="3"/>
      <c r="BC1607" s="3"/>
      <c r="BD1607" s="3"/>
    </row>
    <row r="1608" spans="1:56" x14ac:dyDescent="0.25">
      <c r="A1608" s="62" t="s">
        <v>1877</v>
      </c>
      <c r="B1608" s="63"/>
      <c r="C1608" s="63"/>
      <c r="D1608" s="64"/>
      <c r="E1608" s="66"/>
      <c r="F1608" s="109" t="s">
        <v>10450</v>
      </c>
      <c r="G1608" s="63"/>
      <c r="H1608" s="67"/>
      <c r="I1608" s="68"/>
      <c r="J1608" s="68"/>
      <c r="K1608" s="67" t="s">
        <v>13885</v>
      </c>
      <c r="L1608" s="71"/>
      <c r="M1608" s="72">
        <v>4582.3369140625</v>
      </c>
      <c r="N1608" s="72">
        <v>6336.08056640625</v>
      </c>
      <c r="O1608" s="73"/>
      <c r="P1608" s="74"/>
      <c r="Q1608" s="74"/>
      <c r="R1608" s="98"/>
      <c r="S1608" s="48">
        <v>1</v>
      </c>
      <c r="T1608" s="48">
        <v>0</v>
      </c>
      <c r="U1608" s="98"/>
      <c r="V1608" s="50"/>
      <c r="W1608" s="50"/>
      <c r="X1608" s="50"/>
      <c r="Y1608" s="50"/>
      <c r="Z1608" s="49"/>
      <c r="AA1608" s="69">
        <v>1608</v>
      </c>
      <c r="AB16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08" s="70"/>
      <c r="AD1608" s="86">
        <v>668</v>
      </c>
      <c r="AE1608" s="86">
        <v>1154768</v>
      </c>
      <c r="AF1608" s="86">
        <v>20537</v>
      </c>
      <c r="AG1608" s="86">
        <v>35536</v>
      </c>
      <c r="AH1608" s="86"/>
      <c r="AI1608" s="86" t="s">
        <v>8116</v>
      </c>
      <c r="AJ1608" s="86" t="s">
        <v>8289</v>
      </c>
      <c r="AK1608" s="93" t="s">
        <v>8813</v>
      </c>
      <c r="AL1608" s="86"/>
      <c r="AM1608" s="89">
        <v>42007.877500000002</v>
      </c>
      <c r="AN1608" s="86" t="s">
        <v>10559</v>
      </c>
      <c r="AO1608" s="93" t="s">
        <v>12165</v>
      </c>
      <c r="AP1608" s="86" t="s">
        <v>65</v>
      </c>
      <c r="AQ1608" s="48"/>
      <c r="AR1608" s="49"/>
      <c r="AS1608" s="48"/>
      <c r="AT1608" s="49"/>
      <c r="AU1608" s="48"/>
      <c r="AV1608" s="49"/>
      <c r="AW1608" s="48"/>
      <c r="AX1608" s="49"/>
      <c r="AY1608" s="48"/>
      <c r="AZ1608" s="2"/>
      <c r="BA1608" s="3"/>
      <c r="BB1608" s="3"/>
      <c r="BC1608" s="3"/>
      <c r="BD1608" s="3"/>
    </row>
    <row r="1609" spans="1:56" x14ac:dyDescent="0.25">
      <c r="A1609" s="62" t="s">
        <v>1255</v>
      </c>
      <c r="B1609" s="63"/>
      <c r="C1609" s="63"/>
      <c r="D1609" s="64"/>
      <c r="E1609" s="66"/>
      <c r="F1609" s="109" t="s">
        <v>10451</v>
      </c>
      <c r="G1609" s="63"/>
      <c r="H1609" s="67"/>
      <c r="I1609" s="68"/>
      <c r="J1609" s="68"/>
      <c r="K1609" s="67" t="s">
        <v>13886</v>
      </c>
      <c r="L1609" s="71"/>
      <c r="M1609" s="72">
        <v>5594.662109375</v>
      </c>
      <c r="N1609" s="72">
        <v>4970.47607421875</v>
      </c>
      <c r="O1609" s="73"/>
      <c r="P1609" s="74"/>
      <c r="Q1609" s="74"/>
      <c r="R1609" s="98"/>
      <c r="S1609" s="48">
        <v>1</v>
      </c>
      <c r="T1609" s="48">
        <v>1</v>
      </c>
      <c r="U1609" s="98"/>
      <c r="V1609" s="50"/>
      <c r="W1609" s="50"/>
      <c r="X1609" s="50"/>
      <c r="Y1609" s="50"/>
      <c r="Z1609" s="49"/>
      <c r="AA1609" s="69">
        <v>1609</v>
      </c>
      <c r="AB16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09" s="70"/>
      <c r="AD1609" s="86">
        <v>1191</v>
      </c>
      <c r="AE1609" s="86">
        <v>232</v>
      </c>
      <c r="AF1609" s="86">
        <v>3764</v>
      </c>
      <c r="AG1609" s="86">
        <v>4328</v>
      </c>
      <c r="AH1609" s="86"/>
      <c r="AI1609" s="86" t="s">
        <v>8117</v>
      </c>
      <c r="AJ1609" s="86" t="s">
        <v>8658</v>
      </c>
      <c r="AK1609" s="86"/>
      <c r="AL1609" s="86"/>
      <c r="AM1609" s="89">
        <v>42626.588634259257</v>
      </c>
      <c r="AN1609" s="86" t="s">
        <v>10559</v>
      </c>
      <c r="AO1609" s="93" t="s">
        <v>12166</v>
      </c>
      <c r="AP1609" s="86" t="s">
        <v>66</v>
      </c>
      <c r="AQ1609" s="48">
        <v>0</v>
      </c>
      <c r="AR1609" s="49">
        <v>0</v>
      </c>
      <c r="AS1609" s="48">
        <v>0</v>
      </c>
      <c r="AT1609" s="49">
        <v>0</v>
      </c>
      <c r="AU1609" s="48">
        <v>0</v>
      </c>
      <c r="AV1609" s="49">
        <v>0</v>
      </c>
      <c r="AW1609" s="48">
        <v>31</v>
      </c>
      <c r="AX1609" s="49">
        <v>100</v>
      </c>
      <c r="AY1609" s="48">
        <v>31</v>
      </c>
      <c r="AZ1609" s="2"/>
      <c r="BA1609" s="3"/>
      <c r="BB1609" s="3"/>
      <c r="BC1609" s="3"/>
      <c r="BD1609" s="3"/>
    </row>
    <row r="1610" spans="1:56" x14ac:dyDescent="0.25">
      <c r="A1610" s="62" t="s">
        <v>1256</v>
      </c>
      <c r="B1610" s="63"/>
      <c r="C1610" s="63"/>
      <c r="D1610" s="64"/>
      <c r="E1610" s="66"/>
      <c r="F1610" s="109" t="s">
        <v>10452</v>
      </c>
      <c r="G1610" s="63"/>
      <c r="H1610" s="67"/>
      <c r="I1610" s="68"/>
      <c r="J1610" s="68"/>
      <c r="K1610" s="67" t="s">
        <v>13887</v>
      </c>
      <c r="L1610" s="71"/>
      <c r="M1610" s="72">
        <v>5959.96240234375</v>
      </c>
      <c r="N1610" s="72">
        <v>5430.33740234375</v>
      </c>
      <c r="O1610" s="73"/>
      <c r="P1610" s="74"/>
      <c r="Q1610" s="74"/>
      <c r="R1610" s="98"/>
      <c r="S1610" s="48">
        <v>0</v>
      </c>
      <c r="T1610" s="48">
        <v>1</v>
      </c>
      <c r="U1610" s="98"/>
      <c r="V1610" s="50"/>
      <c r="W1610" s="50"/>
      <c r="X1610" s="50"/>
      <c r="Y1610" s="50"/>
      <c r="Z1610" s="49"/>
      <c r="AA1610" s="69">
        <v>1610</v>
      </c>
      <c r="AB16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10" s="70"/>
      <c r="AD1610" s="86">
        <v>90</v>
      </c>
      <c r="AE1610" s="86">
        <v>64</v>
      </c>
      <c r="AF1610" s="86">
        <v>2396</v>
      </c>
      <c r="AG1610" s="86">
        <v>978</v>
      </c>
      <c r="AH1610" s="86"/>
      <c r="AI1610" s="86"/>
      <c r="AJ1610" s="86"/>
      <c r="AK1610" s="86"/>
      <c r="AL1610" s="86"/>
      <c r="AM1610" s="89">
        <v>43960.58222222222</v>
      </c>
      <c r="AN1610" s="86" t="s">
        <v>10559</v>
      </c>
      <c r="AO1610" s="93" t="s">
        <v>12167</v>
      </c>
      <c r="AP1610" s="86" t="s">
        <v>66</v>
      </c>
      <c r="AQ1610" s="48">
        <v>0</v>
      </c>
      <c r="AR1610" s="49">
        <v>0</v>
      </c>
      <c r="AS1610" s="48">
        <v>0</v>
      </c>
      <c r="AT1610" s="49">
        <v>0</v>
      </c>
      <c r="AU1610" s="48">
        <v>0</v>
      </c>
      <c r="AV1610" s="49">
        <v>0</v>
      </c>
      <c r="AW1610" s="48">
        <v>26</v>
      </c>
      <c r="AX1610" s="49">
        <v>100</v>
      </c>
      <c r="AY1610" s="48">
        <v>26</v>
      </c>
      <c r="AZ1610" s="2"/>
      <c r="BA1610" s="3"/>
      <c r="BB1610" s="3"/>
      <c r="BC1610" s="3"/>
      <c r="BD1610" s="3"/>
    </row>
    <row r="1611" spans="1:56" x14ac:dyDescent="0.25">
      <c r="A1611" s="62" t="s">
        <v>1257</v>
      </c>
      <c r="B1611" s="63"/>
      <c r="C1611" s="63"/>
      <c r="D1611" s="64"/>
      <c r="E1611" s="66"/>
      <c r="F1611" s="109" t="s">
        <v>10453</v>
      </c>
      <c r="G1611" s="63"/>
      <c r="H1611" s="67"/>
      <c r="I1611" s="68"/>
      <c r="J1611" s="68"/>
      <c r="K1611" s="67" t="s">
        <v>13888</v>
      </c>
      <c r="L1611" s="71"/>
      <c r="M1611" s="72">
        <v>3123.555419921875</v>
      </c>
      <c r="N1611" s="72">
        <v>4557.93603515625</v>
      </c>
      <c r="O1611" s="73"/>
      <c r="P1611" s="74"/>
      <c r="Q1611" s="74"/>
      <c r="R1611" s="98"/>
      <c r="S1611" s="48">
        <v>0</v>
      </c>
      <c r="T1611" s="48">
        <v>8</v>
      </c>
      <c r="U1611" s="98"/>
      <c r="V1611" s="50"/>
      <c r="W1611" s="50"/>
      <c r="X1611" s="50"/>
      <c r="Y1611" s="50"/>
      <c r="Z1611" s="49"/>
      <c r="AA1611" s="69">
        <v>1611</v>
      </c>
      <c r="AB16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11" s="70"/>
      <c r="AD1611" s="86">
        <v>5</v>
      </c>
      <c r="AE1611" s="86">
        <v>3</v>
      </c>
      <c r="AF1611" s="86">
        <v>707</v>
      </c>
      <c r="AG1611" s="86">
        <v>22</v>
      </c>
      <c r="AH1611" s="86"/>
      <c r="AI1611" s="86" t="s">
        <v>6994</v>
      </c>
      <c r="AJ1611" s="86" t="s">
        <v>8329</v>
      </c>
      <c r="AK1611" s="86"/>
      <c r="AL1611" s="86"/>
      <c r="AM1611" s="89">
        <v>43161.430995370371</v>
      </c>
      <c r="AN1611" s="86" t="s">
        <v>10559</v>
      </c>
      <c r="AO1611" s="93" t="s">
        <v>12168</v>
      </c>
      <c r="AP1611" s="86" t="s">
        <v>66</v>
      </c>
      <c r="AQ1611" s="48">
        <v>0</v>
      </c>
      <c r="AR1611" s="49">
        <v>0</v>
      </c>
      <c r="AS1611" s="48">
        <v>0</v>
      </c>
      <c r="AT1611" s="49">
        <v>0</v>
      </c>
      <c r="AU1611" s="48">
        <v>0</v>
      </c>
      <c r="AV1611" s="49">
        <v>0</v>
      </c>
      <c r="AW1611" s="48">
        <v>11</v>
      </c>
      <c r="AX1611" s="49">
        <v>100</v>
      </c>
      <c r="AY1611" s="48">
        <v>11</v>
      </c>
      <c r="AZ1611" s="2"/>
      <c r="BA1611" s="3"/>
      <c r="BB1611" s="3"/>
      <c r="BC1611" s="3"/>
      <c r="BD1611" s="3"/>
    </row>
    <row r="1612" spans="1:56" x14ac:dyDescent="0.25">
      <c r="A1612" s="62" t="s">
        <v>1258</v>
      </c>
      <c r="B1612" s="63"/>
      <c r="C1612" s="63"/>
      <c r="D1612" s="64"/>
      <c r="E1612" s="66"/>
      <c r="F1612" s="109" t="s">
        <v>10454</v>
      </c>
      <c r="G1612" s="63"/>
      <c r="H1612" s="67"/>
      <c r="I1612" s="68"/>
      <c r="J1612" s="68"/>
      <c r="K1612" s="67" t="s">
        <v>13889</v>
      </c>
      <c r="L1612" s="71"/>
      <c r="M1612" s="72">
        <v>5434.4921875</v>
      </c>
      <c r="N1612" s="72">
        <v>4901.7646484375</v>
      </c>
      <c r="O1612" s="73"/>
      <c r="P1612" s="74"/>
      <c r="Q1612" s="74"/>
      <c r="R1612" s="98"/>
      <c r="S1612" s="48">
        <v>0</v>
      </c>
      <c r="T1612" s="48">
        <v>1</v>
      </c>
      <c r="U1612" s="98"/>
      <c r="V1612" s="50"/>
      <c r="W1612" s="50"/>
      <c r="X1612" s="50"/>
      <c r="Y1612" s="50"/>
      <c r="Z1612" s="49"/>
      <c r="AA1612" s="69">
        <v>1612</v>
      </c>
      <c r="AB16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12" s="70"/>
      <c r="AD1612" s="86">
        <v>27</v>
      </c>
      <c r="AE1612" s="86">
        <v>4</v>
      </c>
      <c r="AF1612" s="86">
        <v>83</v>
      </c>
      <c r="AG1612" s="86">
        <v>7</v>
      </c>
      <c r="AH1612" s="86"/>
      <c r="AI1612" s="86"/>
      <c r="AJ1612" s="86"/>
      <c r="AK1612" s="86"/>
      <c r="AL1612" s="86"/>
      <c r="AM1612" s="89">
        <v>44075.07104166667</v>
      </c>
      <c r="AN1612" s="86" t="s">
        <v>10559</v>
      </c>
      <c r="AO1612" s="93" t="s">
        <v>12169</v>
      </c>
      <c r="AP1612" s="86" t="s">
        <v>66</v>
      </c>
      <c r="AQ1612" s="48">
        <v>0</v>
      </c>
      <c r="AR1612" s="49">
        <v>0</v>
      </c>
      <c r="AS1612" s="48">
        <v>0</v>
      </c>
      <c r="AT1612" s="49">
        <v>0</v>
      </c>
      <c r="AU1612" s="48">
        <v>0</v>
      </c>
      <c r="AV1612" s="49">
        <v>0</v>
      </c>
      <c r="AW1612" s="48">
        <v>47</v>
      </c>
      <c r="AX1612" s="49">
        <v>100</v>
      </c>
      <c r="AY1612" s="48">
        <v>47</v>
      </c>
      <c r="AZ1612" s="2"/>
      <c r="BA1612" s="3"/>
      <c r="BB1612" s="3"/>
      <c r="BC1612" s="3"/>
      <c r="BD1612" s="3"/>
    </row>
    <row r="1613" spans="1:56" x14ac:dyDescent="0.25">
      <c r="A1613" s="62" t="s">
        <v>1259</v>
      </c>
      <c r="B1613" s="63"/>
      <c r="C1613" s="63"/>
      <c r="D1613" s="64"/>
      <c r="E1613" s="66"/>
      <c r="F1613" s="109" t="s">
        <v>10455</v>
      </c>
      <c r="G1613" s="63"/>
      <c r="H1613" s="67"/>
      <c r="I1613" s="68"/>
      <c r="J1613" s="68"/>
      <c r="K1613" s="67" t="s">
        <v>13890</v>
      </c>
      <c r="L1613" s="71"/>
      <c r="M1613" s="72">
        <v>4091.41162109375</v>
      </c>
      <c r="N1613" s="72">
        <v>6665.96826171875</v>
      </c>
      <c r="O1613" s="73"/>
      <c r="P1613" s="74"/>
      <c r="Q1613" s="74"/>
      <c r="R1613" s="98"/>
      <c r="S1613" s="48">
        <v>0</v>
      </c>
      <c r="T1613" s="48">
        <v>2</v>
      </c>
      <c r="U1613" s="98"/>
      <c r="V1613" s="50"/>
      <c r="W1613" s="50"/>
      <c r="X1613" s="50"/>
      <c r="Y1613" s="50"/>
      <c r="Z1613" s="49"/>
      <c r="AA1613" s="69">
        <v>1613</v>
      </c>
      <c r="AB16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13" s="70"/>
      <c r="AD1613" s="86">
        <v>379</v>
      </c>
      <c r="AE1613" s="86">
        <v>49</v>
      </c>
      <c r="AF1613" s="86">
        <v>729</v>
      </c>
      <c r="AG1613" s="86">
        <v>3613</v>
      </c>
      <c r="AH1613" s="86"/>
      <c r="AI1613" s="86" t="s">
        <v>8118</v>
      </c>
      <c r="AJ1613" s="86" t="s">
        <v>8659</v>
      </c>
      <c r="AK1613" s="93" t="s">
        <v>8933</v>
      </c>
      <c r="AL1613" s="86"/>
      <c r="AM1613" s="89">
        <v>42822.491875</v>
      </c>
      <c r="AN1613" s="86" t="s">
        <v>10559</v>
      </c>
      <c r="AO1613" s="93" t="s">
        <v>12170</v>
      </c>
      <c r="AP1613" s="86" t="s">
        <v>66</v>
      </c>
      <c r="AQ1613" s="48">
        <v>0</v>
      </c>
      <c r="AR1613" s="49">
        <v>0</v>
      </c>
      <c r="AS1613" s="48">
        <v>0</v>
      </c>
      <c r="AT1613" s="49">
        <v>0</v>
      </c>
      <c r="AU1613" s="48">
        <v>0</v>
      </c>
      <c r="AV1613" s="49">
        <v>0</v>
      </c>
      <c r="AW1613" s="48">
        <v>35</v>
      </c>
      <c r="AX1613" s="49">
        <v>100</v>
      </c>
      <c r="AY1613" s="48">
        <v>35</v>
      </c>
      <c r="AZ1613" s="2"/>
      <c r="BA1613" s="3"/>
      <c r="BB1613" s="3"/>
      <c r="BC1613" s="3"/>
      <c r="BD1613" s="3"/>
    </row>
    <row r="1614" spans="1:56" x14ac:dyDescent="0.25">
      <c r="A1614" s="62" t="s">
        <v>1260</v>
      </c>
      <c r="B1614" s="63"/>
      <c r="C1614" s="63"/>
      <c r="D1614" s="64"/>
      <c r="E1614" s="66"/>
      <c r="F1614" s="109" t="s">
        <v>10456</v>
      </c>
      <c r="G1614" s="63"/>
      <c r="H1614" s="67"/>
      <c r="I1614" s="68"/>
      <c r="J1614" s="68"/>
      <c r="K1614" s="67" t="s">
        <v>13891</v>
      </c>
      <c r="L1614" s="71"/>
      <c r="M1614" s="72">
        <v>5691.4873046875</v>
      </c>
      <c r="N1614" s="72">
        <v>5265.19873046875</v>
      </c>
      <c r="O1614" s="73"/>
      <c r="P1614" s="74"/>
      <c r="Q1614" s="74"/>
      <c r="R1614" s="98"/>
      <c r="S1614" s="48">
        <v>0</v>
      </c>
      <c r="T1614" s="48">
        <v>1</v>
      </c>
      <c r="U1614" s="98"/>
      <c r="V1614" s="50"/>
      <c r="W1614" s="50"/>
      <c r="X1614" s="50"/>
      <c r="Y1614" s="50"/>
      <c r="Z1614" s="49"/>
      <c r="AA1614" s="69">
        <v>1614</v>
      </c>
      <c r="AB16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14" s="70"/>
      <c r="AD1614" s="86">
        <v>9</v>
      </c>
      <c r="AE1614" s="86">
        <v>0</v>
      </c>
      <c r="AF1614" s="86">
        <v>4</v>
      </c>
      <c r="AG1614" s="86">
        <v>8</v>
      </c>
      <c r="AH1614" s="86"/>
      <c r="AI1614" s="86"/>
      <c r="AJ1614" s="86"/>
      <c r="AK1614" s="86"/>
      <c r="AL1614" s="86"/>
      <c r="AM1614" s="89">
        <v>43978.245092592595</v>
      </c>
      <c r="AN1614" s="86" t="s">
        <v>10559</v>
      </c>
      <c r="AO1614" s="93" t="s">
        <v>12171</v>
      </c>
      <c r="AP1614" s="86" t="s">
        <v>66</v>
      </c>
      <c r="AQ1614" s="48">
        <v>0</v>
      </c>
      <c r="AR1614" s="49">
        <v>0</v>
      </c>
      <c r="AS1614" s="48">
        <v>0</v>
      </c>
      <c r="AT1614" s="49">
        <v>0</v>
      </c>
      <c r="AU1614" s="48">
        <v>0</v>
      </c>
      <c r="AV1614" s="49">
        <v>0</v>
      </c>
      <c r="AW1614" s="48">
        <v>47</v>
      </c>
      <c r="AX1614" s="49">
        <v>100</v>
      </c>
      <c r="AY1614" s="48">
        <v>47</v>
      </c>
      <c r="AZ1614" s="2"/>
      <c r="BA1614" s="3"/>
      <c r="BB1614" s="3"/>
      <c r="BC1614" s="3"/>
      <c r="BD1614" s="3"/>
    </row>
    <row r="1615" spans="1:56" x14ac:dyDescent="0.25">
      <c r="A1615" s="62" t="s">
        <v>1261</v>
      </c>
      <c r="B1615" s="63"/>
      <c r="C1615" s="63"/>
      <c r="D1615" s="64"/>
      <c r="E1615" s="66"/>
      <c r="F1615" s="109" t="s">
        <v>10457</v>
      </c>
      <c r="G1615" s="63"/>
      <c r="H1615" s="67"/>
      <c r="I1615" s="68"/>
      <c r="J1615" s="68"/>
      <c r="K1615" s="67" t="s">
        <v>13892</v>
      </c>
      <c r="L1615" s="71"/>
      <c r="M1615" s="72">
        <v>5574.9150390625</v>
      </c>
      <c r="N1615" s="72">
        <v>4928.21142578125</v>
      </c>
      <c r="O1615" s="73"/>
      <c r="P1615" s="74"/>
      <c r="Q1615" s="74"/>
      <c r="R1615" s="98"/>
      <c r="S1615" s="48">
        <v>0</v>
      </c>
      <c r="T1615" s="48">
        <v>1</v>
      </c>
      <c r="U1615" s="98"/>
      <c r="V1615" s="50"/>
      <c r="W1615" s="50"/>
      <c r="X1615" s="50"/>
      <c r="Y1615" s="50"/>
      <c r="Z1615" s="49"/>
      <c r="AA1615" s="69">
        <v>1615</v>
      </c>
      <c r="AB16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15" s="70"/>
      <c r="AD1615" s="86">
        <v>1012</v>
      </c>
      <c r="AE1615" s="86">
        <v>956</v>
      </c>
      <c r="AF1615" s="86">
        <v>35747</v>
      </c>
      <c r="AG1615" s="86">
        <v>15104</v>
      </c>
      <c r="AH1615" s="86"/>
      <c r="AI1615" s="86"/>
      <c r="AJ1615" s="86" t="s">
        <v>8660</v>
      </c>
      <c r="AK1615" s="86"/>
      <c r="AL1615" s="86"/>
      <c r="AM1615" s="89">
        <v>43942.319120370368</v>
      </c>
      <c r="AN1615" s="86" t="s">
        <v>10559</v>
      </c>
      <c r="AO1615" s="93" t="s">
        <v>12172</v>
      </c>
      <c r="AP1615" s="86" t="s">
        <v>66</v>
      </c>
      <c r="AQ1615" s="48">
        <v>0</v>
      </c>
      <c r="AR1615" s="49">
        <v>0</v>
      </c>
      <c r="AS1615" s="48">
        <v>1</v>
      </c>
      <c r="AT1615" s="49">
        <v>4.3478260869565215</v>
      </c>
      <c r="AU1615" s="48">
        <v>0</v>
      </c>
      <c r="AV1615" s="49">
        <v>0</v>
      </c>
      <c r="AW1615" s="48">
        <v>22</v>
      </c>
      <c r="AX1615" s="49">
        <v>95.652173913043484</v>
      </c>
      <c r="AY1615" s="48">
        <v>23</v>
      </c>
      <c r="AZ1615" s="2"/>
      <c r="BA1615" s="3"/>
      <c r="BB1615" s="3"/>
      <c r="BC1615" s="3"/>
      <c r="BD1615" s="3"/>
    </row>
    <row r="1616" spans="1:56" x14ac:dyDescent="0.25">
      <c r="A1616" s="62" t="s">
        <v>1878</v>
      </c>
      <c r="B1616" s="63"/>
      <c r="C1616" s="63"/>
      <c r="D1616" s="64"/>
      <c r="E1616" s="66"/>
      <c r="F1616" s="109" t="s">
        <v>10458</v>
      </c>
      <c r="G1616" s="63"/>
      <c r="H1616" s="67"/>
      <c r="I1616" s="68"/>
      <c r="J1616" s="68"/>
      <c r="K1616" s="67" t="s">
        <v>13893</v>
      </c>
      <c r="L1616" s="71"/>
      <c r="M1616" s="72">
        <v>5626.7265625</v>
      </c>
      <c r="N1616" s="72">
        <v>4874.1669921875</v>
      </c>
      <c r="O1616" s="73"/>
      <c r="P1616" s="74"/>
      <c r="Q1616" s="74"/>
      <c r="R1616" s="98"/>
      <c r="S1616" s="48">
        <v>1</v>
      </c>
      <c r="T1616" s="48">
        <v>0</v>
      </c>
      <c r="U1616" s="98"/>
      <c r="V1616" s="50"/>
      <c r="W1616" s="50"/>
      <c r="X1616" s="50"/>
      <c r="Y1616" s="50"/>
      <c r="Z1616" s="49"/>
      <c r="AA1616" s="69">
        <v>1616</v>
      </c>
      <c r="AB16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16" s="70"/>
      <c r="AD1616" s="86">
        <v>2642</v>
      </c>
      <c r="AE1616" s="86">
        <v>1095</v>
      </c>
      <c r="AF1616" s="86">
        <v>10634</v>
      </c>
      <c r="AG1616" s="86">
        <v>10688</v>
      </c>
      <c r="AH1616" s="86"/>
      <c r="AI1616" s="86" t="s">
        <v>8119</v>
      </c>
      <c r="AJ1616" s="86"/>
      <c r="AK1616" s="86"/>
      <c r="AL1616" s="86"/>
      <c r="AM1616" s="89">
        <v>43861.51834490741</v>
      </c>
      <c r="AN1616" s="86" t="s">
        <v>10559</v>
      </c>
      <c r="AO1616" s="93" t="s">
        <v>12173</v>
      </c>
      <c r="AP1616" s="86" t="s">
        <v>65</v>
      </c>
      <c r="AQ1616" s="48"/>
      <c r="AR1616" s="49"/>
      <c r="AS1616" s="48"/>
      <c r="AT1616" s="49"/>
      <c r="AU1616" s="48"/>
      <c r="AV1616" s="49"/>
      <c r="AW1616" s="48"/>
      <c r="AX1616" s="49"/>
      <c r="AY1616" s="48"/>
      <c r="AZ1616" s="2"/>
      <c r="BA1616" s="3"/>
      <c r="BB1616" s="3"/>
      <c r="BC1616" s="3"/>
      <c r="BD1616" s="3"/>
    </row>
    <row r="1617" spans="1:56" x14ac:dyDescent="0.25">
      <c r="A1617" s="62" t="s">
        <v>1262</v>
      </c>
      <c r="B1617" s="63"/>
      <c r="C1617" s="63"/>
      <c r="D1617" s="64"/>
      <c r="E1617" s="66"/>
      <c r="F1617" s="109" t="s">
        <v>10459</v>
      </c>
      <c r="G1617" s="63"/>
      <c r="H1617" s="67"/>
      <c r="I1617" s="68"/>
      <c r="J1617" s="68"/>
      <c r="K1617" s="67" t="s">
        <v>13894</v>
      </c>
      <c r="L1617" s="71"/>
      <c r="M1617" s="72">
        <v>3453.76708984375</v>
      </c>
      <c r="N1617" s="72">
        <v>1792.2445068359375</v>
      </c>
      <c r="O1617" s="73"/>
      <c r="P1617" s="74"/>
      <c r="Q1617" s="74"/>
      <c r="R1617" s="98"/>
      <c r="S1617" s="48">
        <v>0</v>
      </c>
      <c r="T1617" s="48">
        <v>3</v>
      </c>
      <c r="U1617" s="98"/>
      <c r="V1617" s="50"/>
      <c r="W1617" s="50"/>
      <c r="X1617" s="50"/>
      <c r="Y1617" s="50"/>
      <c r="Z1617" s="49"/>
      <c r="AA1617" s="69">
        <v>1617</v>
      </c>
      <c r="AB16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17" s="70"/>
      <c r="AD1617" s="86">
        <v>2667</v>
      </c>
      <c r="AE1617" s="86">
        <v>3776</v>
      </c>
      <c r="AF1617" s="86">
        <v>11583</v>
      </c>
      <c r="AG1617" s="86">
        <v>31638</v>
      </c>
      <c r="AH1617" s="86"/>
      <c r="AI1617" s="86" t="s">
        <v>8120</v>
      </c>
      <c r="AJ1617" s="86" t="s">
        <v>8205</v>
      </c>
      <c r="AK1617" s="93" t="s">
        <v>8934</v>
      </c>
      <c r="AL1617" s="86"/>
      <c r="AM1617" s="89">
        <v>42800.665127314816</v>
      </c>
      <c r="AN1617" s="86" t="s">
        <v>10559</v>
      </c>
      <c r="AO1617" s="93" t="s">
        <v>12174</v>
      </c>
      <c r="AP1617" s="86" t="s">
        <v>66</v>
      </c>
      <c r="AQ1617" s="48">
        <v>1</v>
      </c>
      <c r="AR1617" s="49">
        <v>1.2658227848101267</v>
      </c>
      <c r="AS1617" s="48">
        <v>2</v>
      </c>
      <c r="AT1617" s="49">
        <v>2.5316455696202533</v>
      </c>
      <c r="AU1617" s="48">
        <v>0</v>
      </c>
      <c r="AV1617" s="49">
        <v>0</v>
      </c>
      <c r="AW1617" s="48">
        <v>76</v>
      </c>
      <c r="AX1617" s="49">
        <v>96.202531645569621</v>
      </c>
      <c r="AY1617" s="48">
        <v>79</v>
      </c>
      <c r="AZ1617" s="2"/>
      <c r="BA1617" s="3"/>
      <c r="BB1617" s="3"/>
      <c r="BC1617" s="3"/>
      <c r="BD1617" s="3"/>
    </row>
    <row r="1618" spans="1:56" x14ac:dyDescent="0.25">
      <c r="A1618" s="62" t="s">
        <v>1263</v>
      </c>
      <c r="B1618" s="63"/>
      <c r="C1618" s="63"/>
      <c r="D1618" s="64"/>
      <c r="E1618" s="66"/>
      <c r="F1618" s="109" t="s">
        <v>8949</v>
      </c>
      <c r="G1618" s="63"/>
      <c r="H1618" s="67"/>
      <c r="I1618" s="68"/>
      <c r="J1618" s="68"/>
      <c r="K1618" s="67" t="s">
        <v>13895</v>
      </c>
      <c r="L1618" s="71"/>
      <c r="M1618" s="72">
        <v>3653.8154296875</v>
      </c>
      <c r="N1618" s="72">
        <v>6387.703125</v>
      </c>
      <c r="O1618" s="73"/>
      <c r="P1618" s="74"/>
      <c r="Q1618" s="74"/>
      <c r="R1618" s="98"/>
      <c r="S1618" s="48">
        <v>0</v>
      </c>
      <c r="T1618" s="48">
        <v>1</v>
      </c>
      <c r="U1618" s="98"/>
      <c r="V1618" s="50"/>
      <c r="W1618" s="50"/>
      <c r="X1618" s="50"/>
      <c r="Y1618" s="50"/>
      <c r="Z1618" s="49"/>
      <c r="AA1618" s="69">
        <v>1618</v>
      </c>
      <c r="AB16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18" s="70"/>
      <c r="AD1618" s="86">
        <v>7</v>
      </c>
      <c r="AE1618" s="86">
        <v>1</v>
      </c>
      <c r="AF1618" s="86">
        <v>53</v>
      </c>
      <c r="AG1618" s="86">
        <v>37</v>
      </c>
      <c r="AH1618" s="86"/>
      <c r="AI1618" s="86"/>
      <c r="AJ1618" s="86" t="s">
        <v>8370</v>
      </c>
      <c r="AK1618" s="86"/>
      <c r="AL1618" s="86"/>
      <c r="AM1618" s="89">
        <v>43990.770648148151</v>
      </c>
      <c r="AN1618" s="86" t="s">
        <v>10559</v>
      </c>
      <c r="AO1618" s="93" t="s">
        <v>12175</v>
      </c>
      <c r="AP1618" s="86" t="s">
        <v>66</v>
      </c>
      <c r="AQ1618" s="48">
        <v>0</v>
      </c>
      <c r="AR1618" s="49">
        <v>0</v>
      </c>
      <c r="AS1618" s="48">
        <v>0</v>
      </c>
      <c r="AT1618" s="49">
        <v>0</v>
      </c>
      <c r="AU1618" s="48">
        <v>0</v>
      </c>
      <c r="AV1618" s="49">
        <v>0</v>
      </c>
      <c r="AW1618" s="48">
        <v>19</v>
      </c>
      <c r="AX1618" s="49">
        <v>100</v>
      </c>
      <c r="AY1618" s="48">
        <v>19</v>
      </c>
      <c r="AZ1618" s="2"/>
      <c r="BA1618" s="3"/>
      <c r="BB1618" s="3"/>
      <c r="BC1618" s="3"/>
      <c r="BD1618" s="3"/>
    </row>
    <row r="1619" spans="1:56" x14ac:dyDescent="0.25">
      <c r="A1619" s="62" t="s">
        <v>1264</v>
      </c>
      <c r="B1619" s="63"/>
      <c r="C1619" s="63"/>
      <c r="D1619" s="64"/>
      <c r="E1619" s="66"/>
      <c r="F1619" s="109" t="s">
        <v>10460</v>
      </c>
      <c r="G1619" s="63"/>
      <c r="H1619" s="67"/>
      <c r="I1619" s="68"/>
      <c r="J1619" s="68"/>
      <c r="K1619" s="67" t="s">
        <v>13896</v>
      </c>
      <c r="L1619" s="71"/>
      <c r="M1619" s="72">
        <v>4885.00146484375</v>
      </c>
      <c r="N1619" s="72">
        <v>4953.5751953125</v>
      </c>
      <c r="O1619" s="73"/>
      <c r="P1619" s="74"/>
      <c r="Q1619" s="74"/>
      <c r="R1619" s="98"/>
      <c r="S1619" s="48">
        <v>0</v>
      </c>
      <c r="T1619" s="48">
        <v>1</v>
      </c>
      <c r="U1619" s="98"/>
      <c r="V1619" s="50"/>
      <c r="W1619" s="50"/>
      <c r="X1619" s="50"/>
      <c r="Y1619" s="50"/>
      <c r="Z1619" s="49"/>
      <c r="AA1619" s="69">
        <v>1619</v>
      </c>
      <c r="AB16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19" s="70"/>
      <c r="AD1619" s="86">
        <v>747</v>
      </c>
      <c r="AE1619" s="86">
        <v>28</v>
      </c>
      <c r="AF1619" s="86">
        <v>501</v>
      </c>
      <c r="AG1619" s="86">
        <v>3063</v>
      </c>
      <c r="AH1619" s="86"/>
      <c r="AI1619" s="86"/>
      <c r="AJ1619" s="86"/>
      <c r="AK1619" s="86"/>
      <c r="AL1619" s="86"/>
      <c r="AM1619" s="89">
        <v>43549.877303240741</v>
      </c>
      <c r="AN1619" s="86" t="s">
        <v>10559</v>
      </c>
      <c r="AO1619" s="93" t="s">
        <v>12176</v>
      </c>
      <c r="AP1619" s="86" t="s">
        <v>66</v>
      </c>
      <c r="AQ1619" s="48">
        <v>0</v>
      </c>
      <c r="AR1619" s="49">
        <v>0</v>
      </c>
      <c r="AS1619" s="48">
        <v>0</v>
      </c>
      <c r="AT1619" s="49">
        <v>0</v>
      </c>
      <c r="AU1619" s="48">
        <v>0</v>
      </c>
      <c r="AV1619" s="49">
        <v>0</v>
      </c>
      <c r="AW1619" s="48">
        <v>44</v>
      </c>
      <c r="AX1619" s="49">
        <v>100</v>
      </c>
      <c r="AY1619" s="48">
        <v>44</v>
      </c>
      <c r="AZ1619" s="2"/>
      <c r="BA1619" s="3"/>
      <c r="BB1619" s="3"/>
      <c r="BC1619" s="3"/>
      <c r="BD1619" s="3"/>
    </row>
    <row r="1620" spans="1:56" x14ac:dyDescent="0.25">
      <c r="A1620" s="62" t="s">
        <v>1265</v>
      </c>
      <c r="B1620" s="63"/>
      <c r="C1620" s="63"/>
      <c r="D1620" s="64"/>
      <c r="E1620" s="66"/>
      <c r="F1620" s="109" t="s">
        <v>10461</v>
      </c>
      <c r="G1620" s="63"/>
      <c r="H1620" s="67"/>
      <c r="I1620" s="68"/>
      <c r="J1620" s="68"/>
      <c r="K1620" s="67" t="s">
        <v>13897</v>
      </c>
      <c r="L1620" s="71"/>
      <c r="M1620" s="72">
        <v>4145.7412109375</v>
      </c>
      <c r="N1620" s="72">
        <v>6653.1181640625</v>
      </c>
      <c r="O1620" s="73"/>
      <c r="P1620" s="74"/>
      <c r="Q1620" s="74"/>
      <c r="R1620" s="98"/>
      <c r="S1620" s="48">
        <v>0</v>
      </c>
      <c r="T1620" s="48">
        <v>1</v>
      </c>
      <c r="U1620" s="98"/>
      <c r="V1620" s="50"/>
      <c r="W1620" s="50"/>
      <c r="X1620" s="50"/>
      <c r="Y1620" s="50"/>
      <c r="Z1620" s="49"/>
      <c r="AA1620" s="69">
        <v>1620</v>
      </c>
      <c r="AB16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20" s="70"/>
      <c r="AD1620" s="86">
        <v>825</v>
      </c>
      <c r="AE1620" s="86">
        <v>541</v>
      </c>
      <c r="AF1620" s="86">
        <v>79825</v>
      </c>
      <c r="AG1620" s="86">
        <v>146487</v>
      </c>
      <c r="AH1620" s="86"/>
      <c r="AI1620" s="86"/>
      <c r="AJ1620" s="86"/>
      <c r="AK1620" s="86"/>
      <c r="AL1620" s="86"/>
      <c r="AM1620" s="89">
        <v>42355.625092592592</v>
      </c>
      <c r="AN1620" s="86" t="s">
        <v>10559</v>
      </c>
      <c r="AO1620" s="93" t="s">
        <v>12177</v>
      </c>
      <c r="AP1620" s="86" t="s">
        <v>66</v>
      </c>
      <c r="AQ1620" s="48">
        <v>0</v>
      </c>
      <c r="AR1620" s="49">
        <v>0</v>
      </c>
      <c r="AS1620" s="48">
        <v>0</v>
      </c>
      <c r="AT1620" s="49">
        <v>0</v>
      </c>
      <c r="AU1620" s="48">
        <v>0</v>
      </c>
      <c r="AV1620" s="49">
        <v>0</v>
      </c>
      <c r="AW1620" s="48">
        <v>17</v>
      </c>
      <c r="AX1620" s="49">
        <v>100</v>
      </c>
      <c r="AY1620" s="48">
        <v>17</v>
      </c>
      <c r="AZ1620" s="2"/>
      <c r="BA1620" s="3"/>
      <c r="BB1620" s="3"/>
      <c r="BC1620" s="3"/>
      <c r="BD1620" s="3"/>
    </row>
    <row r="1621" spans="1:56" x14ac:dyDescent="0.25">
      <c r="A1621" s="62" t="s">
        <v>1266</v>
      </c>
      <c r="B1621" s="63"/>
      <c r="C1621" s="63"/>
      <c r="D1621" s="64"/>
      <c r="E1621" s="66"/>
      <c r="F1621" s="109" t="s">
        <v>10462</v>
      </c>
      <c r="G1621" s="63"/>
      <c r="H1621" s="67"/>
      <c r="I1621" s="68"/>
      <c r="J1621" s="68"/>
      <c r="K1621" s="67" t="s">
        <v>13898</v>
      </c>
      <c r="L1621" s="71"/>
      <c r="M1621" s="72">
        <v>3437.2734375</v>
      </c>
      <c r="N1621" s="72">
        <v>3939.38525390625</v>
      </c>
      <c r="O1621" s="73"/>
      <c r="P1621" s="74"/>
      <c r="Q1621" s="74"/>
      <c r="R1621" s="98"/>
      <c r="S1621" s="48">
        <v>0</v>
      </c>
      <c r="T1621" s="48">
        <v>2</v>
      </c>
      <c r="U1621" s="98"/>
      <c r="V1621" s="50"/>
      <c r="W1621" s="50"/>
      <c r="X1621" s="50"/>
      <c r="Y1621" s="50"/>
      <c r="Z1621" s="49"/>
      <c r="AA1621" s="69">
        <v>1621</v>
      </c>
      <c r="AB16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21" s="70"/>
      <c r="AD1621" s="86">
        <v>3</v>
      </c>
      <c r="AE1621" s="86">
        <v>2</v>
      </c>
      <c r="AF1621" s="86">
        <v>79</v>
      </c>
      <c r="AG1621" s="86">
        <v>17</v>
      </c>
      <c r="AH1621" s="86"/>
      <c r="AI1621" s="86" t="s">
        <v>8121</v>
      </c>
      <c r="AJ1621" s="86"/>
      <c r="AK1621" s="86"/>
      <c r="AL1621" s="86"/>
      <c r="AM1621" s="89">
        <v>44037.498124999998</v>
      </c>
      <c r="AN1621" s="86" t="s">
        <v>10559</v>
      </c>
      <c r="AO1621" s="93" t="s">
        <v>12178</v>
      </c>
      <c r="AP1621" s="86" t="s">
        <v>66</v>
      </c>
      <c r="AQ1621" s="48">
        <v>2</v>
      </c>
      <c r="AR1621" s="49">
        <v>8.3333333333333339</v>
      </c>
      <c r="AS1621" s="48">
        <v>1</v>
      </c>
      <c r="AT1621" s="49">
        <v>4.166666666666667</v>
      </c>
      <c r="AU1621" s="48">
        <v>0</v>
      </c>
      <c r="AV1621" s="49">
        <v>0</v>
      </c>
      <c r="AW1621" s="48">
        <v>21</v>
      </c>
      <c r="AX1621" s="49">
        <v>87.5</v>
      </c>
      <c r="AY1621" s="48">
        <v>24</v>
      </c>
      <c r="AZ1621" s="2"/>
      <c r="BA1621" s="3"/>
      <c r="BB1621" s="3"/>
      <c r="BC1621" s="3"/>
      <c r="BD1621" s="3"/>
    </row>
    <row r="1622" spans="1:56" x14ac:dyDescent="0.25">
      <c r="A1622" s="62" t="s">
        <v>1267</v>
      </c>
      <c r="B1622" s="63"/>
      <c r="C1622" s="63"/>
      <c r="D1622" s="64"/>
      <c r="E1622" s="66"/>
      <c r="F1622" s="109" t="s">
        <v>10463</v>
      </c>
      <c r="G1622" s="63"/>
      <c r="H1622" s="67"/>
      <c r="I1622" s="68"/>
      <c r="J1622" s="68"/>
      <c r="K1622" s="67" t="s">
        <v>13899</v>
      </c>
      <c r="L1622" s="71"/>
      <c r="M1622" s="72">
        <v>5518.6171875</v>
      </c>
      <c r="N1622" s="72">
        <v>4964.1064453125</v>
      </c>
      <c r="O1622" s="73"/>
      <c r="P1622" s="74"/>
      <c r="Q1622" s="74"/>
      <c r="R1622" s="98"/>
      <c r="S1622" s="48">
        <v>0</v>
      </c>
      <c r="T1622" s="48">
        <v>1</v>
      </c>
      <c r="U1622" s="98"/>
      <c r="V1622" s="50"/>
      <c r="W1622" s="50"/>
      <c r="X1622" s="50"/>
      <c r="Y1622" s="50"/>
      <c r="Z1622" s="49"/>
      <c r="AA1622" s="69">
        <v>1622</v>
      </c>
      <c r="AB162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22" s="70"/>
      <c r="AD1622" s="86">
        <v>3160</v>
      </c>
      <c r="AE1622" s="86">
        <v>1986</v>
      </c>
      <c r="AF1622" s="86">
        <v>14960</v>
      </c>
      <c r="AG1622" s="86">
        <v>7403</v>
      </c>
      <c r="AH1622" s="86"/>
      <c r="AI1622" s="86"/>
      <c r="AJ1622" s="86"/>
      <c r="AK1622" s="86"/>
      <c r="AL1622" s="86"/>
      <c r="AM1622" s="89">
        <v>43894.761064814818</v>
      </c>
      <c r="AN1622" s="86" t="s">
        <v>10559</v>
      </c>
      <c r="AO1622" s="93" t="s">
        <v>12179</v>
      </c>
      <c r="AP1622" s="86" t="s">
        <v>66</v>
      </c>
      <c r="AQ1622" s="48">
        <v>0</v>
      </c>
      <c r="AR1622" s="49">
        <v>0</v>
      </c>
      <c r="AS1622" s="48">
        <v>0</v>
      </c>
      <c r="AT1622" s="49">
        <v>0</v>
      </c>
      <c r="AU1622" s="48">
        <v>0</v>
      </c>
      <c r="AV1622" s="49">
        <v>0</v>
      </c>
      <c r="AW1622" s="48">
        <v>48</v>
      </c>
      <c r="AX1622" s="49">
        <v>100</v>
      </c>
      <c r="AY1622" s="48">
        <v>48</v>
      </c>
      <c r="AZ1622" s="2"/>
      <c r="BA1622" s="3"/>
      <c r="BB1622" s="3"/>
      <c r="BC1622" s="3"/>
      <c r="BD1622" s="3"/>
    </row>
    <row r="1623" spans="1:56" x14ac:dyDescent="0.25">
      <c r="A1623" s="62" t="s">
        <v>1879</v>
      </c>
      <c r="B1623" s="63"/>
      <c r="C1623" s="63"/>
      <c r="D1623" s="64"/>
      <c r="E1623" s="66"/>
      <c r="F1623" s="109" t="s">
        <v>10464</v>
      </c>
      <c r="G1623" s="63"/>
      <c r="H1623" s="67"/>
      <c r="I1623" s="68"/>
      <c r="J1623" s="68"/>
      <c r="K1623" s="67" t="s">
        <v>13900</v>
      </c>
      <c r="L1623" s="71"/>
      <c r="M1623" s="72">
        <v>5516.42333984375</v>
      </c>
      <c r="N1623" s="72">
        <v>4912.1767578125</v>
      </c>
      <c r="O1623" s="73"/>
      <c r="P1623" s="74"/>
      <c r="Q1623" s="74"/>
      <c r="R1623" s="98"/>
      <c r="S1623" s="48">
        <v>1</v>
      </c>
      <c r="T1623" s="48">
        <v>0</v>
      </c>
      <c r="U1623" s="98"/>
      <c r="V1623" s="50"/>
      <c r="W1623" s="50"/>
      <c r="X1623" s="50"/>
      <c r="Y1623" s="50"/>
      <c r="Z1623" s="49"/>
      <c r="AA1623" s="69">
        <v>1623</v>
      </c>
      <c r="AB162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23" s="70"/>
      <c r="AD1623" s="86">
        <v>619</v>
      </c>
      <c r="AE1623" s="86">
        <v>539</v>
      </c>
      <c r="AF1623" s="86">
        <v>2239</v>
      </c>
      <c r="AG1623" s="86">
        <v>1459</v>
      </c>
      <c r="AH1623" s="86"/>
      <c r="AI1623" s="86" t="s">
        <v>8122</v>
      </c>
      <c r="AJ1623" s="86" t="s">
        <v>8226</v>
      </c>
      <c r="AK1623" s="86"/>
      <c r="AL1623" s="86"/>
      <c r="AM1623" s="89">
        <v>43970.822152777779</v>
      </c>
      <c r="AN1623" s="86" t="s">
        <v>10559</v>
      </c>
      <c r="AO1623" s="93" t="s">
        <v>12180</v>
      </c>
      <c r="AP1623" s="86" t="s">
        <v>65</v>
      </c>
      <c r="AQ1623" s="48"/>
      <c r="AR1623" s="49"/>
      <c r="AS1623" s="48"/>
      <c r="AT1623" s="49"/>
      <c r="AU1623" s="48"/>
      <c r="AV1623" s="49"/>
      <c r="AW1623" s="48"/>
      <c r="AX1623" s="49"/>
      <c r="AY1623" s="48"/>
      <c r="AZ1623" s="2"/>
      <c r="BA1623" s="3"/>
      <c r="BB1623" s="3"/>
      <c r="BC1623" s="3"/>
      <c r="BD1623" s="3"/>
    </row>
    <row r="1624" spans="1:56" x14ac:dyDescent="0.25">
      <c r="A1624" s="62" t="s">
        <v>1268</v>
      </c>
      <c r="B1624" s="63"/>
      <c r="C1624" s="63"/>
      <c r="D1624" s="64"/>
      <c r="E1624" s="66"/>
      <c r="F1624" s="109" t="s">
        <v>10465</v>
      </c>
      <c r="G1624" s="63"/>
      <c r="H1624" s="67"/>
      <c r="I1624" s="68"/>
      <c r="J1624" s="68"/>
      <c r="K1624" s="67" t="s">
        <v>13901</v>
      </c>
      <c r="L1624" s="71"/>
      <c r="M1624" s="72">
        <v>5630.5478515625</v>
      </c>
      <c r="N1624" s="72">
        <v>4953.77685546875</v>
      </c>
      <c r="O1624" s="73"/>
      <c r="P1624" s="74"/>
      <c r="Q1624" s="74"/>
      <c r="R1624" s="98"/>
      <c r="S1624" s="48">
        <v>0</v>
      </c>
      <c r="T1624" s="48">
        <v>1</v>
      </c>
      <c r="U1624" s="98"/>
      <c r="V1624" s="50"/>
      <c r="W1624" s="50"/>
      <c r="X1624" s="50"/>
      <c r="Y1624" s="50"/>
      <c r="Z1624" s="49"/>
      <c r="AA1624" s="69">
        <v>1624</v>
      </c>
      <c r="AB162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24" s="70"/>
      <c r="AD1624" s="86">
        <v>259</v>
      </c>
      <c r="AE1624" s="86">
        <v>172</v>
      </c>
      <c r="AF1624" s="86">
        <v>1117</v>
      </c>
      <c r="AG1624" s="86">
        <v>289</v>
      </c>
      <c r="AH1624" s="86"/>
      <c r="AI1624" s="86" t="s">
        <v>8123</v>
      </c>
      <c r="AJ1624" s="86" t="s">
        <v>8661</v>
      </c>
      <c r="AK1624" s="86"/>
      <c r="AL1624" s="86"/>
      <c r="AM1624" s="89">
        <v>43781.422349537039</v>
      </c>
      <c r="AN1624" s="86" t="s">
        <v>10559</v>
      </c>
      <c r="AO1624" s="93" t="s">
        <v>12181</v>
      </c>
      <c r="AP1624" s="86" t="s">
        <v>66</v>
      </c>
      <c r="AQ1624" s="48">
        <v>0</v>
      </c>
      <c r="AR1624" s="49">
        <v>0</v>
      </c>
      <c r="AS1624" s="48">
        <v>0</v>
      </c>
      <c r="AT1624" s="49">
        <v>0</v>
      </c>
      <c r="AU1624" s="48">
        <v>0</v>
      </c>
      <c r="AV1624" s="49">
        <v>0</v>
      </c>
      <c r="AW1624" s="48">
        <v>19</v>
      </c>
      <c r="AX1624" s="49">
        <v>100</v>
      </c>
      <c r="AY1624" s="48">
        <v>19</v>
      </c>
      <c r="AZ1624" s="2"/>
      <c r="BA1624" s="3"/>
      <c r="BB1624" s="3"/>
      <c r="BC1624" s="3"/>
      <c r="BD1624" s="3"/>
    </row>
    <row r="1625" spans="1:56" x14ac:dyDescent="0.25">
      <c r="A1625" s="62" t="s">
        <v>1274</v>
      </c>
      <c r="B1625" s="63"/>
      <c r="C1625" s="63"/>
      <c r="D1625" s="64"/>
      <c r="E1625" s="66"/>
      <c r="F1625" s="109" t="s">
        <v>10466</v>
      </c>
      <c r="G1625" s="63"/>
      <c r="H1625" s="67"/>
      <c r="I1625" s="68"/>
      <c r="J1625" s="68"/>
      <c r="K1625" s="67" t="s">
        <v>13902</v>
      </c>
      <c r="L1625" s="71"/>
      <c r="M1625" s="72">
        <v>5673.71337890625</v>
      </c>
      <c r="N1625" s="72">
        <v>4990.32177734375</v>
      </c>
      <c r="O1625" s="73"/>
      <c r="P1625" s="74"/>
      <c r="Q1625" s="74"/>
      <c r="R1625" s="98"/>
      <c r="S1625" s="48">
        <v>3</v>
      </c>
      <c r="T1625" s="48">
        <v>1</v>
      </c>
      <c r="U1625" s="98"/>
      <c r="V1625" s="50"/>
      <c r="W1625" s="50"/>
      <c r="X1625" s="50"/>
      <c r="Y1625" s="50"/>
      <c r="Z1625" s="49"/>
      <c r="AA1625" s="69">
        <v>1625</v>
      </c>
      <c r="AB162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25" s="70"/>
      <c r="AD1625" s="86">
        <v>14</v>
      </c>
      <c r="AE1625" s="86">
        <v>0</v>
      </c>
      <c r="AF1625" s="86">
        <v>1</v>
      </c>
      <c r="AG1625" s="86">
        <v>0</v>
      </c>
      <c r="AH1625" s="86"/>
      <c r="AI1625" s="86" t="s">
        <v>8124</v>
      </c>
      <c r="AJ1625" s="86" t="s">
        <v>8662</v>
      </c>
      <c r="AK1625" s="86"/>
      <c r="AL1625" s="86"/>
      <c r="AM1625" s="89">
        <v>44081.397048611114</v>
      </c>
      <c r="AN1625" s="86" t="s">
        <v>10559</v>
      </c>
      <c r="AO1625" s="93" t="s">
        <v>12182</v>
      </c>
      <c r="AP1625" s="86" t="s">
        <v>66</v>
      </c>
      <c r="AQ1625" s="48">
        <v>0</v>
      </c>
      <c r="AR1625" s="49">
        <v>0</v>
      </c>
      <c r="AS1625" s="48">
        <v>0</v>
      </c>
      <c r="AT1625" s="49">
        <v>0</v>
      </c>
      <c r="AU1625" s="48">
        <v>0</v>
      </c>
      <c r="AV1625" s="49">
        <v>0</v>
      </c>
      <c r="AW1625" s="48">
        <v>16</v>
      </c>
      <c r="AX1625" s="49">
        <v>100</v>
      </c>
      <c r="AY1625" s="48">
        <v>16</v>
      </c>
      <c r="AZ1625" s="2"/>
      <c r="BA1625" s="3"/>
      <c r="BB1625" s="3"/>
      <c r="BC1625" s="3"/>
      <c r="BD1625" s="3"/>
    </row>
    <row r="1626" spans="1:56" x14ac:dyDescent="0.25">
      <c r="A1626" s="62" t="s">
        <v>1270</v>
      </c>
      <c r="B1626" s="63"/>
      <c r="C1626" s="63"/>
      <c r="D1626" s="64"/>
      <c r="E1626" s="66"/>
      <c r="F1626" s="109" t="s">
        <v>10467</v>
      </c>
      <c r="G1626" s="63"/>
      <c r="H1626" s="67"/>
      <c r="I1626" s="68"/>
      <c r="J1626" s="68"/>
      <c r="K1626" s="67" t="s">
        <v>13903</v>
      </c>
      <c r="L1626" s="71"/>
      <c r="M1626" s="72">
        <v>3997.95166015625</v>
      </c>
      <c r="N1626" s="72">
        <v>4284.20556640625</v>
      </c>
      <c r="O1626" s="73"/>
      <c r="P1626" s="74"/>
      <c r="Q1626" s="74"/>
      <c r="R1626" s="98"/>
      <c r="S1626" s="48">
        <v>1</v>
      </c>
      <c r="T1626" s="48">
        <v>1</v>
      </c>
      <c r="U1626" s="98"/>
      <c r="V1626" s="50"/>
      <c r="W1626" s="50"/>
      <c r="X1626" s="50"/>
      <c r="Y1626" s="50"/>
      <c r="Z1626" s="49"/>
      <c r="AA1626" s="69">
        <v>1626</v>
      </c>
      <c r="AB162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26" s="70"/>
      <c r="AD1626" s="86">
        <v>158</v>
      </c>
      <c r="AE1626" s="86">
        <v>203</v>
      </c>
      <c r="AF1626" s="86">
        <v>2567</v>
      </c>
      <c r="AG1626" s="86">
        <v>2630</v>
      </c>
      <c r="AH1626" s="86"/>
      <c r="AI1626" s="86" t="s">
        <v>8125</v>
      </c>
      <c r="AJ1626" s="86"/>
      <c r="AK1626" s="86"/>
      <c r="AL1626" s="86"/>
      <c r="AM1626" s="89">
        <v>41998.615937499999</v>
      </c>
      <c r="AN1626" s="86" t="s">
        <v>10559</v>
      </c>
      <c r="AO1626" s="93" t="s">
        <v>12183</v>
      </c>
      <c r="AP1626" s="86" t="s">
        <v>66</v>
      </c>
      <c r="AQ1626" s="48">
        <v>0</v>
      </c>
      <c r="AR1626" s="49">
        <v>0</v>
      </c>
      <c r="AS1626" s="48">
        <v>0</v>
      </c>
      <c r="AT1626" s="49">
        <v>0</v>
      </c>
      <c r="AU1626" s="48">
        <v>0</v>
      </c>
      <c r="AV1626" s="49">
        <v>0</v>
      </c>
      <c r="AW1626" s="48">
        <v>44</v>
      </c>
      <c r="AX1626" s="49">
        <v>100</v>
      </c>
      <c r="AY1626" s="48">
        <v>44</v>
      </c>
      <c r="AZ1626" s="2"/>
      <c r="BA1626" s="3"/>
      <c r="BB1626" s="3"/>
      <c r="BC1626" s="3"/>
      <c r="BD1626" s="3"/>
    </row>
    <row r="1627" spans="1:56" x14ac:dyDescent="0.25">
      <c r="A1627" s="62" t="s">
        <v>1271</v>
      </c>
      <c r="B1627" s="63"/>
      <c r="C1627" s="63"/>
      <c r="D1627" s="64"/>
      <c r="E1627" s="66"/>
      <c r="F1627" s="109" t="s">
        <v>10468</v>
      </c>
      <c r="G1627" s="63"/>
      <c r="H1627" s="67"/>
      <c r="I1627" s="68"/>
      <c r="J1627" s="68"/>
      <c r="K1627" s="67" t="s">
        <v>13904</v>
      </c>
      <c r="L1627" s="71"/>
      <c r="M1627" s="72">
        <v>5617.6806640625</v>
      </c>
      <c r="N1627" s="72">
        <v>4626.35205078125</v>
      </c>
      <c r="O1627" s="73"/>
      <c r="P1627" s="74"/>
      <c r="Q1627" s="74"/>
      <c r="R1627" s="98"/>
      <c r="S1627" s="48">
        <v>0</v>
      </c>
      <c r="T1627" s="48">
        <v>2</v>
      </c>
      <c r="U1627" s="98"/>
      <c r="V1627" s="50"/>
      <c r="W1627" s="50"/>
      <c r="X1627" s="50"/>
      <c r="Y1627" s="50"/>
      <c r="Z1627" s="49"/>
      <c r="AA1627" s="69">
        <v>1627</v>
      </c>
      <c r="AB162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27" s="70"/>
      <c r="AD1627" s="86">
        <v>751</v>
      </c>
      <c r="AE1627" s="86">
        <v>580</v>
      </c>
      <c r="AF1627" s="86">
        <v>15476</v>
      </c>
      <c r="AG1627" s="86">
        <v>12785</v>
      </c>
      <c r="AH1627" s="86"/>
      <c r="AI1627" s="86"/>
      <c r="AJ1627" s="86" t="s">
        <v>8663</v>
      </c>
      <c r="AK1627" s="86"/>
      <c r="AL1627" s="86"/>
      <c r="AM1627" s="89">
        <v>43180.631053240744</v>
      </c>
      <c r="AN1627" s="86" t="s">
        <v>10559</v>
      </c>
      <c r="AO1627" s="93" t="s">
        <v>12184</v>
      </c>
      <c r="AP1627" s="86" t="s">
        <v>66</v>
      </c>
      <c r="AQ1627" s="48">
        <v>0</v>
      </c>
      <c r="AR1627" s="49">
        <v>0</v>
      </c>
      <c r="AS1627" s="48">
        <v>0</v>
      </c>
      <c r="AT1627" s="49">
        <v>0</v>
      </c>
      <c r="AU1627" s="48">
        <v>0</v>
      </c>
      <c r="AV1627" s="49">
        <v>0</v>
      </c>
      <c r="AW1627" s="48">
        <v>68</v>
      </c>
      <c r="AX1627" s="49">
        <v>100</v>
      </c>
      <c r="AY1627" s="48">
        <v>68</v>
      </c>
      <c r="AZ1627" s="2"/>
      <c r="BA1627" s="3"/>
      <c r="BB1627" s="3"/>
      <c r="BC1627" s="3"/>
      <c r="BD1627" s="3"/>
    </row>
    <row r="1628" spans="1:56" x14ac:dyDescent="0.25">
      <c r="A1628" s="62" t="s">
        <v>1272</v>
      </c>
      <c r="B1628" s="63"/>
      <c r="C1628" s="63"/>
      <c r="D1628" s="64"/>
      <c r="E1628" s="66"/>
      <c r="F1628" s="109" t="s">
        <v>10469</v>
      </c>
      <c r="G1628" s="63"/>
      <c r="H1628" s="67"/>
      <c r="I1628" s="68"/>
      <c r="J1628" s="68"/>
      <c r="K1628" s="67" t="s">
        <v>13905</v>
      </c>
      <c r="L1628" s="71"/>
      <c r="M1628" s="72">
        <v>3415.9462890625</v>
      </c>
      <c r="N1628" s="72">
        <v>1724.847900390625</v>
      </c>
      <c r="O1628" s="73"/>
      <c r="P1628" s="74"/>
      <c r="Q1628" s="74"/>
      <c r="R1628" s="98"/>
      <c r="S1628" s="48">
        <v>0</v>
      </c>
      <c r="T1628" s="48">
        <v>1</v>
      </c>
      <c r="U1628" s="98"/>
      <c r="V1628" s="50"/>
      <c r="W1628" s="50"/>
      <c r="X1628" s="50"/>
      <c r="Y1628" s="50"/>
      <c r="Z1628" s="49"/>
      <c r="AA1628" s="69">
        <v>1628</v>
      </c>
      <c r="AB162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28" s="70"/>
      <c r="AD1628" s="86">
        <v>64</v>
      </c>
      <c r="AE1628" s="86">
        <v>33</v>
      </c>
      <c r="AF1628" s="86">
        <v>2624</v>
      </c>
      <c r="AG1628" s="86">
        <v>140</v>
      </c>
      <c r="AH1628" s="86"/>
      <c r="AI1628" s="86" t="s">
        <v>8126</v>
      </c>
      <c r="AJ1628" s="86" t="s">
        <v>8440</v>
      </c>
      <c r="AK1628" s="86"/>
      <c r="AL1628" s="86"/>
      <c r="AM1628" s="89">
        <v>44000.245868055557</v>
      </c>
      <c r="AN1628" s="86" t="s">
        <v>10559</v>
      </c>
      <c r="AO1628" s="93" t="s">
        <v>12185</v>
      </c>
      <c r="AP1628" s="86" t="s">
        <v>66</v>
      </c>
      <c r="AQ1628" s="48">
        <v>0</v>
      </c>
      <c r="AR1628" s="49">
        <v>0</v>
      </c>
      <c r="AS1628" s="48">
        <v>1</v>
      </c>
      <c r="AT1628" s="49">
        <v>4.3478260869565215</v>
      </c>
      <c r="AU1628" s="48">
        <v>0</v>
      </c>
      <c r="AV1628" s="49">
        <v>0</v>
      </c>
      <c r="AW1628" s="48">
        <v>22</v>
      </c>
      <c r="AX1628" s="49">
        <v>95.652173913043484</v>
      </c>
      <c r="AY1628" s="48">
        <v>23</v>
      </c>
      <c r="AZ1628" s="2"/>
      <c r="BA1628" s="3"/>
      <c r="BB1628" s="3"/>
      <c r="BC1628" s="3"/>
      <c r="BD1628" s="3"/>
    </row>
    <row r="1629" spans="1:56" x14ac:dyDescent="0.25">
      <c r="A1629" s="62" t="s">
        <v>1273</v>
      </c>
      <c r="B1629" s="63"/>
      <c r="C1629" s="63"/>
      <c r="D1629" s="64"/>
      <c r="E1629" s="66"/>
      <c r="F1629" s="109" t="s">
        <v>10470</v>
      </c>
      <c r="G1629" s="63"/>
      <c r="H1629" s="67"/>
      <c r="I1629" s="68"/>
      <c r="J1629" s="68"/>
      <c r="K1629" s="67" t="s">
        <v>13906</v>
      </c>
      <c r="L1629" s="71"/>
      <c r="M1629" s="72">
        <v>2217.330810546875</v>
      </c>
      <c r="N1629" s="72">
        <v>5875.0126953125</v>
      </c>
      <c r="O1629" s="73"/>
      <c r="P1629" s="74"/>
      <c r="Q1629" s="74"/>
      <c r="R1629" s="98"/>
      <c r="S1629" s="48">
        <v>0</v>
      </c>
      <c r="T1629" s="48">
        <v>5</v>
      </c>
      <c r="U1629" s="98"/>
      <c r="V1629" s="50"/>
      <c r="W1629" s="50"/>
      <c r="X1629" s="50"/>
      <c r="Y1629" s="50"/>
      <c r="Z1629" s="49"/>
      <c r="AA1629" s="69">
        <v>1629</v>
      </c>
      <c r="AB162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29" s="70"/>
      <c r="AD1629" s="86">
        <v>226</v>
      </c>
      <c r="AE1629" s="86">
        <v>1624</v>
      </c>
      <c r="AF1629" s="86">
        <v>21837</v>
      </c>
      <c r="AG1629" s="86">
        <v>19631</v>
      </c>
      <c r="AH1629" s="86"/>
      <c r="AI1629" s="86" t="s">
        <v>8127</v>
      </c>
      <c r="AJ1629" s="86" t="s">
        <v>8211</v>
      </c>
      <c r="AK1629" s="86"/>
      <c r="AL1629" s="86"/>
      <c r="AM1629" s="89">
        <v>43672.406458333331</v>
      </c>
      <c r="AN1629" s="86" t="s">
        <v>10559</v>
      </c>
      <c r="AO1629" s="93" t="s">
        <v>12186</v>
      </c>
      <c r="AP1629" s="86" t="s">
        <v>66</v>
      </c>
      <c r="AQ1629" s="48">
        <v>0</v>
      </c>
      <c r="AR1629" s="49">
        <v>0</v>
      </c>
      <c r="AS1629" s="48">
        <v>0</v>
      </c>
      <c r="AT1629" s="49">
        <v>0</v>
      </c>
      <c r="AU1629" s="48">
        <v>0</v>
      </c>
      <c r="AV1629" s="49">
        <v>0</v>
      </c>
      <c r="AW1629" s="48">
        <v>79</v>
      </c>
      <c r="AX1629" s="49">
        <v>100</v>
      </c>
      <c r="AY1629" s="48">
        <v>79</v>
      </c>
      <c r="AZ1629" s="2"/>
      <c r="BA1629" s="3"/>
      <c r="BB1629" s="3"/>
      <c r="BC1629" s="3"/>
      <c r="BD1629" s="3"/>
    </row>
    <row r="1630" spans="1:56" x14ac:dyDescent="0.25">
      <c r="A1630" s="62" t="s">
        <v>1880</v>
      </c>
      <c r="B1630" s="63"/>
      <c r="C1630" s="63"/>
      <c r="D1630" s="64"/>
      <c r="E1630" s="66"/>
      <c r="F1630" s="109" t="s">
        <v>10471</v>
      </c>
      <c r="G1630" s="63"/>
      <c r="H1630" s="67"/>
      <c r="I1630" s="68"/>
      <c r="J1630" s="68"/>
      <c r="K1630" s="67" t="s">
        <v>13907</v>
      </c>
      <c r="L1630" s="71"/>
      <c r="M1630" s="72">
        <v>1725.666259765625</v>
      </c>
      <c r="N1630" s="72">
        <v>6558.0009765625</v>
      </c>
      <c r="O1630" s="73"/>
      <c r="P1630" s="74"/>
      <c r="Q1630" s="74"/>
      <c r="R1630" s="98"/>
      <c r="S1630" s="48">
        <v>1</v>
      </c>
      <c r="T1630" s="48">
        <v>0</v>
      </c>
      <c r="U1630" s="98"/>
      <c r="V1630" s="50"/>
      <c r="W1630" s="50"/>
      <c r="X1630" s="50"/>
      <c r="Y1630" s="50"/>
      <c r="Z1630" s="49"/>
      <c r="AA1630" s="69">
        <v>1630</v>
      </c>
      <c r="AB163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30" s="70"/>
      <c r="AD1630" s="86">
        <v>3322</v>
      </c>
      <c r="AE1630" s="86">
        <v>8318</v>
      </c>
      <c r="AF1630" s="86">
        <v>12362</v>
      </c>
      <c r="AG1630" s="86">
        <v>31336</v>
      </c>
      <c r="AH1630" s="86"/>
      <c r="AI1630" s="86" t="s">
        <v>8128</v>
      </c>
      <c r="AJ1630" s="86" t="s">
        <v>8204</v>
      </c>
      <c r="AK1630" s="86"/>
      <c r="AL1630" s="86"/>
      <c r="AM1630" s="89">
        <v>40901.446435185186</v>
      </c>
      <c r="AN1630" s="86" t="s">
        <v>10559</v>
      </c>
      <c r="AO1630" s="93" t="s">
        <v>12187</v>
      </c>
      <c r="AP1630" s="86" t="s">
        <v>65</v>
      </c>
      <c r="AQ1630" s="48"/>
      <c r="AR1630" s="49"/>
      <c r="AS1630" s="48"/>
      <c r="AT1630" s="49"/>
      <c r="AU1630" s="48"/>
      <c r="AV1630" s="49"/>
      <c r="AW1630" s="48"/>
      <c r="AX1630" s="49"/>
      <c r="AY1630" s="48"/>
      <c r="AZ1630" s="2"/>
      <c r="BA1630" s="3"/>
      <c r="BB1630" s="3"/>
      <c r="BC1630" s="3"/>
      <c r="BD1630" s="3"/>
    </row>
    <row r="1631" spans="1:56" x14ac:dyDescent="0.25">
      <c r="A1631" s="62" t="s">
        <v>1881</v>
      </c>
      <c r="B1631" s="63"/>
      <c r="C1631" s="63"/>
      <c r="D1631" s="64"/>
      <c r="E1631" s="66"/>
      <c r="F1631" s="109" t="s">
        <v>10472</v>
      </c>
      <c r="G1631" s="63"/>
      <c r="H1631" s="67"/>
      <c r="I1631" s="68"/>
      <c r="J1631" s="68"/>
      <c r="K1631" s="67" t="s">
        <v>13908</v>
      </c>
      <c r="L1631" s="71"/>
      <c r="M1631" s="72">
        <v>1371.428955078125</v>
      </c>
      <c r="N1631" s="72">
        <v>5615.5234375</v>
      </c>
      <c r="O1631" s="73"/>
      <c r="P1631" s="74"/>
      <c r="Q1631" s="74"/>
      <c r="R1631" s="98"/>
      <c r="S1631" s="48">
        <v>2</v>
      </c>
      <c r="T1631" s="48">
        <v>0</v>
      </c>
      <c r="U1631" s="98"/>
      <c r="V1631" s="50"/>
      <c r="W1631" s="50"/>
      <c r="X1631" s="50"/>
      <c r="Y1631" s="50"/>
      <c r="Z1631" s="49"/>
      <c r="AA1631" s="69">
        <v>1631</v>
      </c>
      <c r="AB163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31" s="70"/>
      <c r="AD1631" s="86">
        <v>15</v>
      </c>
      <c r="AE1631" s="86">
        <v>13638845</v>
      </c>
      <c r="AF1631" s="86">
        <v>744754</v>
      </c>
      <c r="AG1631" s="86">
        <v>2</v>
      </c>
      <c r="AH1631" s="86"/>
      <c r="AI1631" s="86" t="s">
        <v>8129</v>
      </c>
      <c r="AJ1631" s="86" t="s">
        <v>8204</v>
      </c>
      <c r="AK1631" s="93" t="s">
        <v>8935</v>
      </c>
      <c r="AL1631" s="86"/>
      <c r="AM1631" s="89">
        <v>39934.857499999998</v>
      </c>
      <c r="AN1631" s="86" t="s">
        <v>10559</v>
      </c>
      <c r="AO1631" s="93" t="s">
        <v>12188</v>
      </c>
      <c r="AP1631" s="86" t="s">
        <v>65</v>
      </c>
      <c r="AQ1631" s="48"/>
      <c r="AR1631" s="49"/>
      <c r="AS1631" s="48"/>
      <c r="AT1631" s="49"/>
      <c r="AU1631" s="48"/>
      <c r="AV1631" s="49"/>
      <c r="AW1631" s="48"/>
      <c r="AX1631" s="49"/>
      <c r="AY1631" s="48"/>
      <c r="AZ1631" s="2"/>
      <c r="BA1631" s="3"/>
      <c r="BB1631" s="3"/>
      <c r="BC1631" s="3"/>
      <c r="BD1631" s="3"/>
    </row>
    <row r="1632" spans="1:56" x14ac:dyDescent="0.25">
      <c r="A1632" s="62" t="s">
        <v>1882</v>
      </c>
      <c r="B1632" s="63"/>
      <c r="C1632" s="63"/>
      <c r="D1632" s="64"/>
      <c r="E1632" s="66"/>
      <c r="F1632" s="109" t="s">
        <v>10473</v>
      </c>
      <c r="G1632" s="63"/>
      <c r="H1632" s="67"/>
      <c r="I1632" s="68"/>
      <c r="J1632" s="68"/>
      <c r="K1632" s="67" t="s">
        <v>13909</v>
      </c>
      <c r="L1632" s="71"/>
      <c r="M1632" s="72">
        <v>1515.702392578125</v>
      </c>
      <c r="N1632" s="72">
        <v>5634.54150390625</v>
      </c>
      <c r="O1632" s="73"/>
      <c r="P1632" s="74"/>
      <c r="Q1632" s="74"/>
      <c r="R1632" s="98"/>
      <c r="S1632" s="48">
        <v>2</v>
      </c>
      <c r="T1632" s="48">
        <v>0</v>
      </c>
      <c r="U1632" s="98"/>
      <c r="V1632" s="50"/>
      <c r="W1632" s="50"/>
      <c r="X1632" s="50"/>
      <c r="Y1632" s="50"/>
      <c r="Z1632" s="49"/>
      <c r="AA1632" s="69">
        <v>1632</v>
      </c>
      <c r="AB163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32" s="70"/>
      <c r="AD1632" s="86">
        <v>64</v>
      </c>
      <c r="AE1632" s="86">
        <v>135</v>
      </c>
      <c r="AF1632" s="86">
        <v>5104</v>
      </c>
      <c r="AG1632" s="86">
        <v>6924</v>
      </c>
      <c r="AH1632" s="86"/>
      <c r="AI1632" s="86" t="s">
        <v>8130</v>
      </c>
      <c r="AJ1632" s="86"/>
      <c r="AK1632" s="86"/>
      <c r="AL1632" s="86"/>
      <c r="AM1632" s="89">
        <v>42079.659942129627</v>
      </c>
      <c r="AN1632" s="86" t="s">
        <v>10559</v>
      </c>
      <c r="AO1632" s="93" t="s">
        <v>12189</v>
      </c>
      <c r="AP1632" s="86" t="s">
        <v>65</v>
      </c>
      <c r="AQ1632" s="48"/>
      <c r="AR1632" s="49"/>
      <c r="AS1632" s="48"/>
      <c r="AT1632" s="49"/>
      <c r="AU1632" s="48"/>
      <c r="AV1632" s="49"/>
      <c r="AW1632" s="48"/>
      <c r="AX1632" s="49"/>
      <c r="AY1632" s="48"/>
      <c r="AZ1632" s="2"/>
      <c r="BA1632" s="3"/>
      <c r="BB1632" s="3"/>
      <c r="BC1632" s="3"/>
      <c r="BD1632" s="3"/>
    </row>
    <row r="1633" spans="1:56" x14ac:dyDescent="0.25">
      <c r="A1633" s="62" t="s">
        <v>1275</v>
      </c>
      <c r="B1633" s="63"/>
      <c r="C1633" s="63"/>
      <c r="D1633" s="64"/>
      <c r="E1633" s="66"/>
      <c r="F1633" s="109" t="s">
        <v>10474</v>
      </c>
      <c r="G1633" s="63"/>
      <c r="H1633" s="67"/>
      <c r="I1633" s="68"/>
      <c r="J1633" s="68"/>
      <c r="K1633" s="67" t="s">
        <v>13910</v>
      </c>
      <c r="L1633" s="71"/>
      <c r="M1633" s="72">
        <v>5583.935546875</v>
      </c>
      <c r="N1633" s="72">
        <v>4899.59326171875</v>
      </c>
      <c r="O1633" s="73"/>
      <c r="P1633" s="74"/>
      <c r="Q1633" s="74"/>
      <c r="R1633" s="98"/>
      <c r="S1633" s="48">
        <v>0</v>
      </c>
      <c r="T1633" s="48">
        <v>1</v>
      </c>
      <c r="U1633" s="98"/>
      <c r="V1633" s="50"/>
      <c r="W1633" s="50"/>
      <c r="X1633" s="50"/>
      <c r="Y1633" s="50"/>
      <c r="Z1633" s="49"/>
      <c r="AA1633" s="69">
        <v>1633</v>
      </c>
      <c r="AB163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33" s="70"/>
      <c r="AD1633" s="86">
        <v>236</v>
      </c>
      <c r="AE1633" s="86">
        <v>344</v>
      </c>
      <c r="AF1633" s="86">
        <v>13619</v>
      </c>
      <c r="AG1633" s="86">
        <v>19828</v>
      </c>
      <c r="AH1633" s="86"/>
      <c r="AI1633" s="86" t="s">
        <v>8131</v>
      </c>
      <c r="AJ1633" s="86"/>
      <c r="AK1633" s="86"/>
      <c r="AL1633" s="86"/>
      <c r="AM1633" s="89">
        <v>40130.316759259258</v>
      </c>
      <c r="AN1633" s="86" t="s">
        <v>10559</v>
      </c>
      <c r="AO1633" s="93" t="s">
        <v>12190</v>
      </c>
      <c r="AP1633" s="86" t="s">
        <v>66</v>
      </c>
      <c r="AQ1633" s="48">
        <v>0</v>
      </c>
      <c r="AR1633" s="49">
        <v>0</v>
      </c>
      <c r="AS1633" s="48">
        <v>0</v>
      </c>
      <c r="AT1633" s="49">
        <v>0</v>
      </c>
      <c r="AU1633" s="48">
        <v>0</v>
      </c>
      <c r="AV1633" s="49">
        <v>0</v>
      </c>
      <c r="AW1633" s="48">
        <v>19</v>
      </c>
      <c r="AX1633" s="49">
        <v>100</v>
      </c>
      <c r="AY1633" s="48">
        <v>19</v>
      </c>
      <c r="AZ1633" s="2"/>
      <c r="BA1633" s="3"/>
      <c r="BB1633" s="3"/>
      <c r="BC1633" s="3"/>
      <c r="BD1633" s="3"/>
    </row>
    <row r="1634" spans="1:56" x14ac:dyDescent="0.25">
      <c r="A1634" s="62" t="s">
        <v>1276</v>
      </c>
      <c r="B1634" s="63"/>
      <c r="C1634" s="63"/>
      <c r="D1634" s="64"/>
      <c r="E1634" s="66"/>
      <c r="F1634" s="109" t="s">
        <v>8949</v>
      </c>
      <c r="G1634" s="63"/>
      <c r="H1634" s="67"/>
      <c r="I1634" s="68"/>
      <c r="J1634" s="68"/>
      <c r="K1634" s="67" t="s">
        <v>13911</v>
      </c>
      <c r="L1634" s="71"/>
      <c r="M1634" s="72">
        <v>5550.91943359375</v>
      </c>
      <c r="N1634" s="72">
        <v>4343.56591796875</v>
      </c>
      <c r="O1634" s="73"/>
      <c r="P1634" s="74"/>
      <c r="Q1634" s="74"/>
      <c r="R1634" s="98"/>
      <c r="S1634" s="48">
        <v>0</v>
      </c>
      <c r="T1634" s="48">
        <v>1</v>
      </c>
      <c r="U1634" s="98"/>
      <c r="V1634" s="50"/>
      <c r="W1634" s="50"/>
      <c r="X1634" s="50"/>
      <c r="Y1634" s="50"/>
      <c r="Z1634" s="49"/>
      <c r="AA1634" s="69">
        <v>1634</v>
      </c>
      <c r="AB163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34" s="70"/>
      <c r="AD1634" s="86">
        <v>837</v>
      </c>
      <c r="AE1634" s="86">
        <v>453</v>
      </c>
      <c r="AF1634" s="86">
        <v>29525</v>
      </c>
      <c r="AG1634" s="86">
        <v>32355</v>
      </c>
      <c r="AH1634" s="86"/>
      <c r="AI1634" s="86"/>
      <c r="AJ1634" s="86"/>
      <c r="AK1634" s="86"/>
      <c r="AL1634" s="86"/>
      <c r="AM1634" s="89">
        <v>40984.455590277779</v>
      </c>
      <c r="AN1634" s="86" t="s">
        <v>10559</v>
      </c>
      <c r="AO1634" s="93" t="s">
        <v>12191</v>
      </c>
      <c r="AP1634" s="86" t="s">
        <v>66</v>
      </c>
      <c r="AQ1634" s="48">
        <v>0</v>
      </c>
      <c r="AR1634" s="49">
        <v>0</v>
      </c>
      <c r="AS1634" s="48">
        <v>0</v>
      </c>
      <c r="AT1634" s="49">
        <v>0</v>
      </c>
      <c r="AU1634" s="48">
        <v>0</v>
      </c>
      <c r="AV1634" s="49">
        <v>0</v>
      </c>
      <c r="AW1634" s="48">
        <v>42</v>
      </c>
      <c r="AX1634" s="49">
        <v>100</v>
      </c>
      <c r="AY1634" s="48">
        <v>42</v>
      </c>
      <c r="AZ1634" s="2"/>
      <c r="BA1634" s="3"/>
      <c r="BB1634" s="3"/>
      <c r="BC1634" s="3"/>
      <c r="BD1634" s="3"/>
    </row>
    <row r="1635" spans="1:56" x14ac:dyDescent="0.25">
      <c r="A1635" s="62" t="s">
        <v>1277</v>
      </c>
      <c r="B1635" s="63"/>
      <c r="C1635" s="63"/>
      <c r="D1635" s="64"/>
      <c r="E1635" s="66"/>
      <c r="F1635" s="109" t="s">
        <v>10475</v>
      </c>
      <c r="G1635" s="63"/>
      <c r="H1635" s="67"/>
      <c r="I1635" s="68"/>
      <c r="J1635" s="68"/>
      <c r="K1635" s="67" t="s">
        <v>13912</v>
      </c>
      <c r="L1635" s="71"/>
      <c r="M1635" s="72">
        <v>7148.77001953125</v>
      </c>
      <c r="N1635" s="72">
        <v>2120.12939453125</v>
      </c>
      <c r="O1635" s="73"/>
      <c r="P1635" s="74"/>
      <c r="Q1635" s="74"/>
      <c r="R1635" s="98"/>
      <c r="S1635" s="48">
        <v>0</v>
      </c>
      <c r="T1635" s="48">
        <v>1</v>
      </c>
      <c r="U1635" s="98"/>
      <c r="V1635" s="50"/>
      <c r="W1635" s="50"/>
      <c r="X1635" s="50"/>
      <c r="Y1635" s="50"/>
      <c r="Z1635" s="49"/>
      <c r="AA1635" s="69">
        <v>1635</v>
      </c>
      <c r="AB163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35" s="70"/>
      <c r="AD1635" s="86">
        <v>7</v>
      </c>
      <c r="AE1635" s="86">
        <v>0</v>
      </c>
      <c r="AF1635" s="86">
        <v>31</v>
      </c>
      <c r="AG1635" s="86">
        <v>47</v>
      </c>
      <c r="AH1635" s="86"/>
      <c r="AI1635" s="86"/>
      <c r="AJ1635" s="86" t="s">
        <v>8204</v>
      </c>
      <c r="AK1635" s="86"/>
      <c r="AL1635" s="86"/>
      <c r="AM1635" s="89">
        <v>44076.718321759261</v>
      </c>
      <c r="AN1635" s="86" t="s">
        <v>10559</v>
      </c>
      <c r="AO1635" s="93" t="s">
        <v>12192</v>
      </c>
      <c r="AP1635" s="86" t="s">
        <v>66</v>
      </c>
      <c r="AQ1635" s="48">
        <v>0</v>
      </c>
      <c r="AR1635" s="49">
        <v>0</v>
      </c>
      <c r="AS1635" s="48">
        <v>0</v>
      </c>
      <c r="AT1635" s="49">
        <v>0</v>
      </c>
      <c r="AU1635" s="48">
        <v>0</v>
      </c>
      <c r="AV1635" s="49">
        <v>0</v>
      </c>
      <c r="AW1635" s="48">
        <v>49</v>
      </c>
      <c r="AX1635" s="49">
        <v>100</v>
      </c>
      <c r="AY1635" s="48">
        <v>49</v>
      </c>
      <c r="AZ1635" s="2"/>
      <c r="BA1635" s="3"/>
      <c r="BB1635" s="3"/>
      <c r="BC1635" s="3"/>
      <c r="BD1635" s="3"/>
    </row>
    <row r="1636" spans="1:56" x14ac:dyDescent="0.25">
      <c r="A1636" s="62" t="s">
        <v>1278</v>
      </c>
      <c r="B1636" s="63"/>
      <c r="C1636" s="63"/>
      <c r="D1636" s="64"/>
      <c r="E1636" s="66"/>
      <c r="F1636" s="109" t="s">
        <v>10476</v>
      </c>
      <c r="G1636" s="63"/>
      <c r="H1636" s="67"/>
      <c r="I1636" s="68"/>
      <c r="J1636" s="68"/>
      <c r="K1636" s="67" t="s">
        <v>13913</v>
      </c>
      <c r="L1636" s="71"/>
      <c r="M1636" s="72">
        <v>5602.228515625</v>
      </c>
      <c r="N1636" s="72">
        <v>4979.13525390625</v>
      </c>
      <c r="O1636" s="73"/>
      <c r="P1636" s="74"/>
      <c r="Q1636" s="74"/>
      <c r="R1636" s="98"/>
      <c r="S1636" s="48">
        <v>1</v>
      </c>
      <c r="T1636" s="48">
        <v>1</v>
      </c>
      <c r="U1636" s="98"/>
      <c r="V1636" s="50"/>
      <c r="W1636" s="50"/>
      <c r="X1636" s="50"/>
      <c r="Y1636" s="50"/>
      <c r="Z1636" s="49"/>
      <c r="AA1636" s="69">
        <v>1636</v>
      </c>
      <c r="AB163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36" s="70"/>
      <c r="AD1636" s="86">
        <v>1790</v>
      </c>
      <c r="AE1636" s="86">
        <v>1367</v>
      </c>
      <c r="AF1636" s="86">
        <v>12419</v>
      </c>
      <c r="AG1636" s="86">
        <v>10907</v>
      </c>
      <c r="AH1636" s="86"/>
      <c r="AI1636" s="86" t="s">
        <v>8132</v>
      </c>
      <c r="AJ1636" s="86" t="s">
        <v>8664</v>
      </c>
      <c r="AK1636" s="93" t="s">
        <v>8855</v>
      </c>
      <c r="AL1636" s="86"/>
      <c r="AM1636" s="89">
        <v>43704.292361111111</v>
      </c>
      <c r="AN1636" s="86" t="s">
        <v>10559</v>
      </c>
      <c r="AO1636" s="93" t="s">
        <v>12193</v>
      </c>
      <c r="AP1636" s="86" t="s">
        <v>66</v>
      </c>
      <c r="AQ1636" s="48">
        <v>0</v>
      </c>
      <c r="AR1636" s="49">
        <v>0</v>
      </c>
      <c r="AS1636" s="48">
        <v>0</v>
      </c>
      <c r="AT1636" s="49">
        <v>0</v>
      </c>
      <c r="AU1636" s="48">
        <v>0</v>
      </c>
      <c r="AV1636" s="49">
        <v>0</v>
      </c>
      <c r="AW1636" s="48">
        <v>6</v>
      </c>
      <c r="AX1636" s="49">
        <v>100</v>
      </c>
      <c r="AY1636" s="48">
        <v>6</v>
      </c>
      <c r="AZ1636" s="2"/>
      <c r="BA1636" s="3"/>
      <c r="BB1636" s="3"/>
      <c r="BC1636" s="3"/>
      <c r="BD1636" s="3"/>
    </row>
    <row r="1637" spans="1:56" x14ac:dyDescent="0.25">
      <c r="A1637" s="62" t="s">
        <v>1279</v>
      </c>
      <c r="B1637" s="63"/>
      <c r="C1637" s="63"/>
      <c r="D1637" s="64"/>
      <c r="E1637" s="66"/>
      <c r="F1637" s="109" t="s">
        <v>10477</v>
      </c>
      <c r="G1637" s="63"/>
      <c r="H1637" s="67"/>
      <c r="I1637" s="68"/>
      <c r="J1637" s="68"/>
      <c r="K1637" s="67" t="s">
        <v>13914</v>
      </c>
      <c r="L1637" s="71"/>
      <c r="M1637" s="72">
        <v>5807.39208984375</v>
      </c>
      <c r="N1637" s="72">
        <v>5129.66748046875</v>
      </c>
      <c r="O1637" s="73"/>
      <c r="P1637" s="74"/>
      <c r="Q1637" s="74"/>
      <c r="R1637" s="98"/>
      <c r="S1637" s="48">
        <v>0</v>
      </c>
      <c r="T1637" s="48">
        <v>2</v>
      </c>
      <c r="U1637" s="98"/>
      <c r="V1637" s="50"/>
      <c r="W1637" s="50"/>
      <c r="X1637" s="50"/>
      <c r="Y1637" s="50"/>
      <c r="Z1637" s="49"/>
      <c r="AA1637" s="69">
        <v>1637</v>
      </c>
      <c r="AB163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37" s="70"/>
      <c r="AD1637" s="86">
        <v>783</v>
      </c>
      <c r="AE1637" s="86">
        <v>313</v>
      </c>
      <c r="AF1637" s="86">
        <v>14782</v>
      </c>
      <c r="AG1637" s="86">
        <v>26792</v>
      </c>
      <c r="AH1637" s="86"/>
      <c r="AI1637" s="86" t="s">
        <v>8133</v>
      </c>
      <c r="AJ1637" s="86" t="s">
        <v>8665</v>
      </c>
      <c r="AK1637" s="86"/>
      <c r="AL1637" s="86"/>
      <c r="AM1637" s="89">
        <v>43682.460868055554</v>
      </c>
      <c r="AN1637" s="86" t="s">
        <v>10559</v>
      </c>
      <c r="AO1637" s="93" t="s">
        <v>12194</v>
      </c>
      <c r="AP1637" s="86" t="s">
        <v>66</v>
      </c>
      <c r="AQ1637" s="48">
        <v>0</v>
      </c>
      <c r="AR1637" s="49">
        <v>0</v>
      </c>
      <c r="AS1637" s="48">
        <v>1</v>
      </c>
      <c r="AT1637" s="49">
        <v>1.7241379310344827</v>
      </c>
      <c r="AU1637" s="48">
        <v>0</v>
      </c>
      <c r="AV1637" s="49">
        <v>0</v>
      </c>
      <c r="AW1637" s="48">
        <v>57</v>
      </c>
      <c r="AX1637" s="49">
        <v>98.275862068965523</v>
      </c>
      <c r="AY1637" s="48">
        <v>58</v>
      </c>
      <c r="AZ1637" s="2"/>
      <c r="BA1637" s="3"/>
      <c r="BB1637" s="3"/>
      <c r="BC1637" s="3"/>
      <c r="BD1637" s="3"/>
    </row>
    <row r="1638" spans="1:56" x14ac:dyDescent="0.25">
      <c r="A1638" s="62" t="s">
        <v>1280</v>
      </c>
      <c r="B1638" s="63"/>
      <c r="C1638" s="63"/>
      <c r="D1638" s="64"/>
      <c r="E1638" s="66"/>
      <c r="F1638" s="109" t="s">
        <v>10478</v>
      </c>
      <c r="G1638" s="63"/>
      <c r="H1638" s="67"/>
      <c r="I1638" s="68"/>
      <c r="J1638" s="68"/>
      <c r="K1638" s="67" t="s">
        <v>13915</v>
      </c>
      <c r="L1638" s="71"/>
      <c r="M1638" s="72">
        <v>5251.47900390625</v>
      </c>
      <c r="N1638" s="72">
        <v>5507.28515625</v>
      </c>
      <c r="O1638" s="73"/>
      <c r="P1638" s="74"/>
      <c r="Q1638" s="74"/>
      <c r="R1638" s="98"/>
      <c r="S1638" s="48">
        <v>0</v>
      </c>
      <c r="T1638" s="48">
        <v>1</v>
      </c>
      <c r="U1638" s="98"/>
      <c r="V1638" s="50"/>
      <c r="W1638" s="50"/>
      <c r="X1638" s="50"/>
      <c r="Y1638" s="50"/>
      <c r="Z1638" s="49"/>
      <c r="AA1638" s="69">
        <v>1638</v>
      </c>
      <c r="AB163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38" s="70"/>
      <c r="AD1638" s="86">
        <v>880</v>
      </c>
      <c r="AE1638" s="86">
        <v>218</v>
      </c>
      <c r="AF1638" s="86">
        <v>26978</v>
      </c>
      <c r="AG1638" s="86">
        <v>21449</v>
      </c>
      <c r="AH1638" s="86"/>
      <c r="AI1638" s="86" t="s">
        <v>8134</v>
      </c>
      <c r="AJ1638" s="86" t="s">
        <v>8274</v>
      </c>
      <c r="AK1638" s="93" t="s">
        <v>8936</v>
      </c>
      <c r="AL1638" s="86"/>
      <c r="AM1638" s="89">
        <v>40738.160671296297</v>
      </c>
      <c r="AN1638" s="86" t="s">
        <v>10559</v>
      </c>
      <c r="AO1638" s="93" t="s">
        <v>12195</v>
      </c>
      <c r="AP1638" s="86" t="s">
        <v>66</v>
      </c>
      <c r="AQ1638" s="48">
        <v>0</v>
      </c>
      <c r="AR1638" s="49">
        <v>0</v>
      </c>
      <c r="AS1638" s="48">
        <v>0</v>
      </c>
      <c r="AT1638" s="49">
        <v>0</v>
      </c>
      <c r="AU1638" s="48">
        <v>0</v>
      </c>
      <c r="AV1638" s="49">
        <v>0</v>
      </c>
      <c r="AW1638" s="48">
        <v>44</v>
      </c>
      <c r="AX1638" s="49">
        <v>100</v>
      </c>
      <c r="AY1638" s="48">
        <v>44</v>
      </c>
      <c r="AZ1638" s="2"/>
      <c r="BA1638" s="3"/>
      <c r="BB1638" s="3"/>
      <c r="BC1638" s="3"/>
      <c r="BD1638" s="3"/>
    </row>
    <row r="1639" spans="1:56" x14ac:dyDescent="0.25">
      <c r="A1639" s="62" t="s">
        <v>1281</v>
      </c>
      <c r="B1639" s="63"/>
      <c r="C1639" s="63"/>
      <c r="D1639" s="64"/>
      <c r="E1639" s="66"/>
      <c r="F1639" s="109" t="s">
        <v>10479</v>
      </c>
      <c r="G1639" s="63"/>
      <c r="H1639" s="67"/>
      <c r="I1639" s="68"/>
      <c r="J1639" s="68"/>
      <c r="K1639" s="67" t="s">
        <v>13916</v>
      </c>
      <c r="L1639" s="71"/>
      <c r="M1639" s="72">
        <v>5495.34814453125</v>
      </c>
      <c r="N1639" s="72">
        <v>5000.30517578125</v>
      </c>
      <c r="O1639" s="73"/>
      <c r="P1639" s="74"/>
      <c r="Q1639" s="74"/>
      <c r="R1639" s="98"/>
      <c r="S1639" s="48">
        <v>2</v>
      </c>
      <c r="T1639" s="48">
        <v>1</v>
      </c>
      <c r="U1639" s="98"/>
      <c r="V1639" s="50"/>
      <c r="W1639" s="50"/>
      <c r="X1639" s="50"/>
      <c r="Y1639" s="50"/>
      <c r="Z1639" s="49"/>
      <c r="AA1639" s="69">
        <v>1639</v>
      </c>
      <c r="AB163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39" s="70"/>
      <c r="AD1639" s="86">
        <v>169</v>
      </c>
      <c r="AE1639" s="86">
        <v>344</v>
      </c>
      <c r="AF1639" s="86">
        <v>8841</v>
      </c>
      <c r="AG1639" s="86">
        <v>8628</v>
      </c>
      <c r="AH1639" s="86"/>
      <c r="AI1639" s="86" t="s">
        <v>8135</v>
      </c>
      <c r="AJ1639" s="86" t="s">
        <v>8202</v>
      </c>
      <c r="AK1639" s="86"/>
      <c r="AL1639" s="86"/>
      <c r="AM1639" s="89">
        <v>41993.309282407405</v>
      </c>
      <c r="AN1639" s="86" t="s">
        <v>10559</v>
      </c>
      <c r="AO1639" s="93" t="s">
        <v>12196</v>
      </c>
      <c r="AP1639" s="86" t="s">
        <v>66</v>
      </c>
      <c r="AQ1639" s="48">
        <v>0</v>
      </c>
      <c r="AR1639" s="49">
        <v>0</v>
      </c>
      <c r="AS1639" s="48">
        <v>0</v>
      </c>
      <c r="AT1639" s="49">
        <v>0</v>
      </c>
      <c r="AU1639" s="48">
        <v>0</v>
      </c>
      <c r="AV1639" s="49">
        <v>0</v>
      </c>
      <c r="AW1639" s="48">
        <v>43</v>
      </c>
      <c r="AX1639" s="49">
        <v>100</v>
      </c>
      <c r="AY1639" s="48">
        <v>43</v>
      </c>
      <c r="AZ1639" s="2"/>
      <c r="BA1639" s="3"/>
      <c r="BB1639" s="3"/>
      <c r="BC1639" s="3"/>
      <c r="BD1639" s="3"/>
    </row>
    <row r="1640" spans="1:56" x14ac:dyDescent="0.25">
      <c r="A1640" s="62" t="s">
        <v>1282</v>
      </c>
      <c r="B1640" s="63"/>
      <c r="C1640" s="63"/>
      <c r="D1640" s="64"/>
      <c r="E1640" s="66"/>
      <c r="F1640" s="109" t="s">
        <v>10480</v>
      </c>
      <c r="G1640" s="63"/>
      <c r="H1640" s="67"/>
      <c r="I1640" s="68"/>
      <c r="J1640" s="68"/>
      <c r="K1640" s="67" t="s">
        <v>13917</v>
      </c>
      <c r="L1640" s="71"/>
      <c r="M1640" s="72">
        <v>5507.6611328125</v>
      </c>
      <c r="N1640" s="72">
        <v>5032.97705078125</v>
      </c>
      <c r="O1640" s="73"/>
      <c r="P1640" s="74"/>
      <c r="Q1640" s="74"/>
      <c r="R1640" s="98"/>
      <c r="S1640" s="48">
        <v>0</v>
      </c>
      <c r="T1640" s="48">
        <v>1</v>
      </c>
      <c r="U1640" s="98"/>
      <c r="V1640" s="50"/>
      <c r="W1640" s="50"/>
      <c r="X1640" s="50"/>
      <c r="Y1640" s="50"/>
      <c r="Z1640" s="49"/>
      <c r="AA1640" s="69">
        <v>1640</v>
      </c>
      <c r="AB164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40" s="70"/>
      <c r="AD1640" s="86">
        <v>156</v>
      </c>
      <c r="AE1640" s="86">
        <v>176</v>
      </c>
      <c r="AF1640" s="86">
        <v>8858</v>
      </c>
      <c r="AG1640" s="86">
        <v>4452</v>
      </c>
      <c r="AH1640" s="86"/>
      <c r="AI1640" s="86"/>
      <c r="AJ1640" s="86" t="s">
        <v>8666</v>
      </c>
      <c r="AK1640" s="93" t="s">
        <v>8937</v>
      </c>
      <c r="AL1640" s="86"/>
      <c r="AM1640" s="89">
        <v>42947.13082175926</v>
      </c>
      <c r="AN1640" s="86" t="s">
        <v>10559</v>
      </c>
      <c r="AO1640" s="93" t="s">
        <v>12197</v>
      </c>
      <c r="AP1640" s="86" t="s">
        <v>66</v>
      </c>
      <c r="AQ1640" s="48">
        <v>0</v>
      </c>
      <c r="AR1640" s="49">
        <v>0</v>
      </c>
      <c r="AS1640" s="48">
        <v>0</v>
      </c>
      <c r="AT1640" s="49">
        <v>0</v>
      </c>
      <c r="AU1640" s="48">
        <v>0</v>
      </c>
      <c r="AV1640" s="49">
        <v>0</v>
      </c>
      <c r="AW1640" s="48">
        <v>47</v>
      </c>
      <c r="AX1640" s="49">
        <v>100</v>
      </c>
      <c r="AY1640" s="48">
        <v>47</v>
      </c>
      <c r="AZ1640" s="2"/>
      <c r="BA1640" s="3"/>
      <c r="BB1640" s="3"/>
      <c r="BC1640" s="3"/>
      <c r="BD1640" s="3"/>
    </row>
    <row r="1641" spans="1:56" x14ac:dyDescent="0.25">
      <c r="A1641" s="62" t="s">
        <v>1283</v>
      </c>
      <c r="B1641" s="63"/>
      <c r="C1641" s="63"/>
      <c r="D1641" s="64"/>
      <c r="E1641" s="66"/>
      <c r="F1641" s="109" t="s">
        <v>10481</v>
      </c>
      <c r="G1641" s="63"/>
      <c r="H1641" s="67"/>
      <c r="I1641" s="68"/>
      <c r="J1641" s="68"/>
      <c r="K1641" s="67" t="s">
        <v>13918</v>
      </c>
      <c r="L1641" s="71"/>
      <c r="M1641" s="72">
        <v>5601.21826171875</v>
      </c>
      <c r="N1641" s="72">
        <v>4982.28369140625</v>
      </c>
      <c r="O1641" s="73"/>
      <c r="P1641" s="74"/>
      <c r="Q1641" s="74"/>
      <c r="R1641" s="98"/>
      <c r="S1641" s="48">
        <v>1</v>
      </c>
      <c r="T1641" s="48">
        <v>1</v>
      </c>
      <c r="U1641" s="98"/>
      <c r="V1641" s="50"/>
      <c r="W1641" s="50"/>
      <c r="X1641" s="50"/>
      <c r="Y1641" s="50"/>
      <c r="Z1641" s="49"/>
      <c r="AA1641" s="69">
        <v>1641</v>
      </c>
      <c r="AB164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41" s="70"/>
      <c r="AD1641" s="86">
        <v>104</v>
      </c>
      <c r="AE1641" s="86">
        <v>56</v>
      </c>
      <c r="AF1641" s="86">
        <v>326</v>
      </c>
      <c r="AG1641" s="86">
        <v>3513</v>
      </c>
      <c r="AH1641" s="86"/>
      <c r="AI1641" s="86" t="s">
        <v>8136</v>
      </c>
      <c r="AJ1641" s="86" t="s">
        <v>8659</v>
      </c>
      <c r="AK1641" s="86"/>
      <c r="AL1641" s="86"/>
      <c r="AM1641" s="89">
        <v>42762.890833333331</v>
      </c>
      <c r="AN1641" s="86" t="s">
        <v>10559</v>
      </c>
      <c r="AO1641" s="93" t="s">
        <v>12198</v>
      </c>
      <c r="AP1641" s="86" t="s">
        <v>66</v>
      </c>
      <c r="AQ1641" s="48">
        <v>0</v>
      </c>
      <c r="AR1641" s="49">
        <v>0</v>
      </c>
      <c r="AS1641" s="48">
        <v>0</v>
      </c>
      <c r="AT1641" s="49">
        <v>0</v>
      </c>
      <c r="AU1641" s="48">
        <v>0</v>
      </c>
      <c r="AV1641" s="49">
        <v>0</v>
      </c>
      <c r="AW1641" s="48">
        <v>5</v>
      </c>
      <c r="AX1641" s="49">
        <v>100</v>
      </c>
      <c r="AY1641" s="48">
        <v>5</v>
      </c>
      <c r="AZ1641" s="2"/>
      <c r="BA1641" s="3"/>
      <c r="BB1641" s="3"/>
      <c r="BC1641" s="3"/>
      <c r="BD1641" s="3"/>
    </row>
    <row r="1642" spans="1:56" x14ac:dyDescent="0.25">
      <c r="A1642" s="62" t="s">
        <v>1284</v>
      </c>
      <c r="B1642" s="63"/>
      <c r="C1642" s="63"/>
      <c r="D1642" s="64"/>
      <c r="E1642" s="66"/>
      <c r="F1642" s="109" t="s">
        <v>10482</v>
      </c>
      <c r="G1642" s="63"/>
      <c r="H1642" s="67"/>
      <c r="I1642" s="68"/>
      <c r="J1642" s="68"/>
      <c r="K1642" s="67" t="s">
        <v>13919</v>
      </c>
      <c r="L1642" s="71"/>
      <c r="M1642" s="72">
        <v>4883.91845703125</v>
      </c>
      <c r="N1642" s="72">
        <v>2541.593017578125</v>
      </c>
      <c r="O1642" s="73"/>
      <c r="P1642" s="74"/>
      <c r="Q1642" s="74"/>
      <c r="R1642" s="98"/>
      <c r="S1642" s="48">
        <v>0</v>
      </c>
      <c r="T1642" s="48">
        <v>1</v>
      </c>
      <c r="U1642" s="98"/>
      <c r="V1642" s="50"/>
      <c r="W1642" s="50"/>
      <c r="X1642" s="50"/>
      <c r="Y1642" s="50"/>
      <c r="Z1642" s="49"/>
      <c r="AA1642" s="69">
        <v>1642</v>
      </c>
      <c r="AB164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42" s="70"/>
      <c r="AD1642" s="86">
        <v>145</v>
      </c>
      <c r="AE1642" s="86">
        <v>61</v>
      </c>
      <c r="AF1642" s="86">
        <v>3733</v>
      </c>
      <c r="AG1642" s="86">
        <v>5866</v>
      </c>
      <c r="AH1642" s="86"/>
      <c r="AI1642" s="86"/>
      <c r="AJ1642" s="86"/>
      <c r="AK1642" s="86"/>
      <c r="AL1642" s="86"/>
      <c r="AM1642" s="89">
        <v>43757.553761574076</v>
      </c>
      <c r="AN1642" s="86" t="s">
        <v>10559</v>
      </c>
      <c r="AO1642" s="93" t="s">
        <v>12199</v>
      </c>
      <c r="AP1642" s="86" t="s">
        <v>66</v>
      </c>
      <c r="AQ1642" s="48">
        <v>0</v>
      </c>
      <c r="AR1642" s="49">
        <v>0</v>
      </c>
      <c r="AS1642" s="48">
        <v>0</v>
      </c>
      <c r="AT1642" s="49">
        <v>0</v>
      </c>
      <c r="AU1642" s="48">
        <v>0</v>
      </c>
      <c r="AV1642" s="49">
        <v>0</v>
      </c>
      <c r="AW1642" s="48">
        <v>14</v>
      </c>
      <c r="AX1642" s="49">
        <v>100</v>
      </c>
      <c r="AY1642" s="48">
        <v>14</v>
      </c>
      <c r="AZ1642" s="2"/>
      <c r="BA1642" s="3"/>
      <c r="BB1642" s="3"/>
      <c r="BC1642" s="3"/>
      <c r="BD1642" s="3"/>
    </row>
    <row r="1643" spans="1:56" x14ac:dyDescent="0.25">
      <c r="A1643" s="62" t="s">
        <v>1285</v>
      </c>
      <c r="B1643" s="63"/>
      <c r="C1643" s="63"/>
      <c r="D1643" s="64"/>
      <c r="E1643" s="66"/>
      <c r="F1643" s="109" t="s">
        <v>10483</v>
      </c>
      <c r="G1643" s="63"/>
      <c r="H1643" s="67"/>
      <c r="I1643" s="68"/>
      <c r="J1643" s="68"/>
      <c r="K1643" s="67" t="s">
        <v>13920</v>
      </c>
      <c r="L1643" s="71"/>
      <c r="M1643" s="72">
        <v>7054.44091796875</v>
      </c>
      <c r="N1643" s="72">
        <v>5726.6171875</v>
      </c>
      <c r="O1643" s="73"/>
      <c r="P1643" s="74"/>
      <c r="Q1643" s="74"/>
      <c r="R1643" s="98"/>
      <c r="S1643" s="48">
        <v>0</v>
      </c>
      <c r="T1643" s="48">
        <v>2</v>
      </c>
      <c r="U1643" s="98"/>
      <c r="V1643" s="50"/>
      <c r="W1643" s="50"/>
      <c r="X1643" s="50"/>
      <c r="Y1643" s="50"/>
      <c r="Z1643" s="49"/>
      <c r="AA1643" s="69">
        <v>1643</v>
      </c>
      <c r="AB164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43" s="70"/>
      <c r="AD1643" s="86">
        <v>776</v>
      </c>
      <c r="AE1643" s="86">
        <v>719</v>
      </c>
      <c r="AF1643" s="86">
        <v>7159</v>
      </c>
      <c r="AG1643" s="86">
        <v>2871</v>
      </c>
      <c r="AH1643" s="86"/>
      <c r="AI1643" s="86" t="s">
        <v>8137</v>
      </c>
      <c r="AJ1643" s="86" t="s">
        <v>8207</v>
      </c>
      <c r="AK1643" s="86"/>
      <c r="AL1643" s="86"/>
      <c r="AM1643" s="89">
        <v>43954.490474537037</v>
      </c>
      <c r="AN1643" s="86" t="s">
        <v>10559</v>
      </c>
      <c r="AO1643" s="93" t="s">
        <v>12200</v>
      </c>
      <c r="AP1643" s="86" t="s">
        <v>66</v>
      </c>
      <c r="AQ1643" s="48">
        <v>0</v>
      </c>
      <c r="AR1643" s="49">
        <v>0</v>
      </c>
      <c r="AS1643" s="48">
        <v>0</v>
      </c>
      <c r="AT1643" s="49">
        <v>0</v>
      </c>
      <c r="AU1643" s="48">
        <v>0</v>
      </c>
      <c r="AV1643" s="49">
        <v>0</v>
      </c>
      <c r="AW1643" s="48">
        <v>67</v>
      </c>
      <c r="AX1643" s="49">
        <v>100</v>
      </c>
      <c r="AY1643" s="48">
        <v>67</v>
      </c>
      <c r="AZ1643" s="2"/>
      <c r="BA1643" s="3"/>
      <c r="BB1643" s="3"/>
      <c r="BC1643" s="3"/>
      <c r="BD1643" s="3"/>
    </row>
    <row r="1644" spans="1:56" x14ac:dyDescent="0.25">
      <c r="A1644" s="62" t="s">
        <v>1286</v>
      </c>
      <c r="B1644" s="63"/>
      <c r="C1644" s="63"/>
      <c r="D1644" s="64"/>
      <c r="E1644" s="66"/>
      <c r="F1644" s="109" t="s">
        <v>10484</v>
      </c>
      <c r="G1644" s="63"/>
      <c r="H1644" s="67"/>
      <c r="I1644" s="68"/>
      <c r="J1644" s="68"/>
      <c r="K1644" s="67" t="s">
        <v>13921</v>
      </c>
      <c r="L1644" s="71"/>
      <c r="M1644" s="72">
        <v>8756.9326171875</v>
      </c>
      <c r="N1644" s="72">
        <v>6360.0966796875</v>
      </c>
      <c r="O1644" s="73"/>
      <c r="P1644" s="74"/>
      <c r="Q1644" s="74"/>
      <c r="R1644" s="98"/>
      <c r="S1644" s="48">
        <v>1</v>
      </c>
      <c r="T1644" s="48">
        <v>3</v>
      </c>
      <c r="U1644" s="98"/>
      <c r="V1644" s="50"/>
      <c r="W1644" s="50"/>
      <c r="X1644" s="50"/>
      <c r="Y1644" s="50"/>
      <c r="Z1644" s="49"/>
      <c r="AA1644" s="69">
        <v>1644</v>
      </c>
      <c r="AB164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44" s="70"/>
      <c r="AD1644" s="86">
        <v>903</v>
      </c>
      <c r="AE1644" s="86">
        <v>717</v>
      </c>
      <c r="AF1644" s="86">
        <v>3500</v>
      </c>
      <c r="AG1644" s="86">
        <v>4464</v>
      </c>
      <c r="AH1644" s="86"/>
      <c r="AI1644" s="86" t="s">
        <v>8138</v>
      </c>
      <c r="AJ1644" s="86" t="s">
        <v>8667</v>
      </c>
      <c r="AK1644" s="86"/>
      <c r="AL1644" s="86"/>
      <c r="AM1644" s="89">
        <v>43947.731122685182</v>
      </c>
      <c r="AN1644" s="86" t="s">
        <v>10559</v>
      </c>
      <c r="AO1644" s="93" t="s">
        <v>12201</v>
      </c>
      <c r="AP1644" s="86" t="s">
        <v>66</v>
      </c>
      <c r="AQ1644" s="48">
        <v>0</v>
      </c>
      <c r="AR1644" s="49">
        <v>0</v>
      </c>
      <c r="AS1644" s="48">
        <v>0</v>
      </c>
      <c r="AT1644" s="49">
        <v>0</v>
      </c>
      <c r="AU1644" s="48">
        <v>0</v>
      </c>
      <c r="AV1644" s="49">
        <v>0</v>
      </c>
      <c r="AW1644" s="48">
        <v>5</v>
      </c>
      <c r="AX1644" s="49">
        <v>100</v>
      </c>
      <c r="AY1644" s="48">
        <v>5</v>
      </c>
      <c r="AZ1644" s="2"/>
      <c r="BA1644" s="3"/>
      <c r="BB1644" s="3"/>
      <c r="BC1644" s="3"/>
      <c r="BD1644" s="3"/>
    </row>
    <row r="1645" spans="1:56" x14ac:dyDescent="0.25">
      <c r="A1645" s="62" t="s">
        <v>1287</v>
      </c>
      <c r="B1645" s="63"/>
      <c r="C1645" s="63"/>
      <c r="D1645" s="64"/>
      <c r="E1645" s="66"/>
      <c r="F1645" s="109" t="s">
        <v>10485</v>
      </c>
      <c r="G1645" s="63"/>
      <c r="H1645" s="67"/>
      <c r="I1645" s="68"/>
      <c r="J1645" s="68"/>
      <c r="K1645" s="67" t="s">
        <v>13922</v>
      </c>
      <c r="L1645" s="71"/>
      <c r="M1645" s="72">
        <v>8796.5986328125</v>
      </c>
      <c r="N1645" s="72">
        <v>4583.46142578125</v>
      </c>
      <c r="O1645" s="73"/>
      <c r="P1645" s="74"/>
      <c r="Q1645" s="74"/>
      <c r="R1645" s="98"/>
      <c r="S1645" s="48">
        <v>1</v>
      </c>
      <c r="T1645" s="48">
        <v>3</v>
      </c>
      <c r="U1645" s="98"/>
      <c r="V1645" s="50"/>
      <c r="W1645" s="50"/>
      <c r="X1645" s="50"/>
      <c r="Y1645" s="50"/>
      <c r="Z1645" s="49"/>
      <c r="AA1645" s="69">
        <v>1645</v>
      </c>
      <c r="AB164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45" s="70"/>
      <c r="AD1645" s="86">
        <v>2724</v>
      </c>
      <c r="AE1645" s="86">
        <v>46783</v>
      </c>
      <c r="AF1645" s="86">
        <v>58709</v>
      </c>
      <c r="AG1645" s="86">
        <v>27136</v>
      </c>
      <c r="AH1645" s="86"/>
      <c r="AI1645" s="86" t="s">
        <v>8139</v>
      </c>
      <c r="AJ1645" s="86" t="s">
        <v>8668</v>
      </c>
      <c r="AK1645" s="93" t="s">
        <v>8938</v>
      </c>
      <c r="AL1645" s="86"/>
      <c r="AM1645" s="89">
        <v>43831.275555555556</v>
      </c>
      <c r="AN1645" s="86" t="s">
        <v>10559</v>
      </c>
      <c r="AO1645" s="93" t="s">
        <v>12202</v>
      </c>
      <c r="AP1645" s="86" t="s">
        <v>66</v>
      </c>
      <c r="AQ1645" s="48">
        <v>0</v>
      </c>
      <c r="AR1645" s="49">
        <v>0</v>
      </c>
      <c r="AS1645" s="48">
        <v>0</v>
      </c>
      <c r="AT1645" s="49">
        <v>0</v>
      </c>
      <c r="AU1645" s="48">
        <v>0</v>
      </c>
      <c r="AV1645" s="49">
        <v>0</v>
      </c>
      <c r="AW1645" s="48">
        <v>7</v>
      </c>
      <c r="AX1645" s="49">
        <v>100</v>
      </c>
      <c r="AY1645" s="48">
        <v>7</v>
      </c>
      <c r="AZ1645" s="2"/>
      <c r="BA1645" s="3"/>
      <c r="BB1645" s="3"/>
      <c r="BC1645" s="3"/>
      <c r="BD1645" s="3"/>
    </row>
    <row r="1646" spans="1:56" x14ac:dyDescent="0.25">
      <c r="A1646" s="62" t="s">
        <v>1883</v>
      </c>
      <c r="B1646" s="63"/>
      <c r="C1646" s="63"/>
      <c r="D1646" s="64"/>
      <c r="E1646" s="66"/>
      <c r="F1646" s="109" t="s">
        <v>10486</v>
      </c>
      <c r="G1646" s="63"/>
      <c r="H1646" s="67"/>
      <c r="I1646" s="68"/>
      <c r="J1646" s="68"/>
      <c r="K1646" s="67" t="s">
        <v>13923</v>
      </c>
      <c r="L1646" s="71"/>
      <c r="M1646" s="72">
        <v>9453.1591796875</v>
      </c>
      <c r="N1646" s="72">
        <v>5145.48291015625</v>
      </c>
      <c r="O1646" s="73"/>
      <c r="P1646" s="74"/>
      <c r="Q1646" s="74"/>
      <c r="R1646" s="98"/>
      <c r="S1646" s="48">
        <v>2</v>
      </c>
      <c r="T1646" s="48">
        <v>0</v>
      </c>
      <c r="U1646" s="98"/>
      <c r="V1646" s="50"/>
      <c r="W1646" s="50"/>
      <c r="X1646" s="50"/>
      <c r="Y1646" s="50"/>
      <c r="Z1646" s="49"/>
      <c r="AA1646" s="69">
        <v>1646</v>
      </c>
      <c r="AB164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46" s="70"/>
      <c r="AD1646" s="86">
        <v>1022</v>
      </c>
      <c r="AE1646" s="86">
        <v>980</v>
      </c>
      <c r="AF1646" s="86">
        <v>4314</v>
      </c>
      <c r="AG1646" s="86">
        <v>3437</v>
      </c>
      <c r="AH1646" s="86"/>
      <c r="AI1646" s="86" t="s">
        <v>8140</v>
      </c>
      <c r="AJ1646" s="86" t="s">
        <v>8202</v>
      </c>
      <c r="AK1646" s="86"/>
      <c r="AL1646" s="86"/>
      <c r="AM1646" s="89">
        <v>43541.525347222225</v>
      </c>
      <c r="AN1646" s="86" t="s">
        <v>10559</v>
      </c>
      <c r="AO1646" s="93" t="s">
        <v>12203</v>
      </c>
      <c r="AP1646" s="86" t="s">
        <v>65</v>
      </c>
      <c r="AQ1646" s="48"/>
      <c r="AR1646" s="49"/>
      <c r="AS1646" s="48"/>
      <c r="AT1646" s="49"/>
      <c r="AU1646" s="48"/>
      <c r="AV1646" s="49"/>
      <c r="AW1646" s="48"/>
      <c r="AX1646" s="49"/>
      <c r="AY1646" s="48"/>
      <c r="AZ1646" s="2"/>
      <c r="BA1646" s="3"/>
      <c r="BB1646" s="3"/>
      <c r="BC1646" s="3"/>
      <c r="BD1646" s="3"/>
    </row>
    <row r="1647" spans="1:56" x14ac:dyDescent="0.25">
      <c r="A1647" s="62" t="s">
        <v>1288</v>
      </c>
      <c r="B1647" s="63"/>
      <c r="C1647" s="63"/>
      <c r="D1647" s="64"/>
      <c r="E1647" s="66"/>
      <c r="F1647" s="109" t="s">
        <v>10487</v>
      </c>
      <c r="G1647" s="63"/>
      <c r="H1647" s="67"/>
      <c r="I1647" s="68"/>
      <c r="J1647" s="68"/>
      <c r="K1647" s="67" t="s">
        <v>13924</v>
      </c>
      <c r="L1647" s="71"/>
      <c r="M1647" s="72">
        <v>2308.58984375</v>
      </c>
      <c r="N1647" s="72">
        <v>5850.578125</v>
      </c>
      <c r="O1647" s="73"/>
      <c r="P1647" s="74"/>
      <c r="Q1647" s="74"/>
      <c r="R1647" s="98"/>
      <c r="S1647" s="48">
        <v>0</v>
      </c>
      <c r="T1647" s="48">
        <v>5</v>
      </c>
      <c r="U1647" s="98"/>
      <c r="V1647" s="50"/>
      <c r="W1647" s="50"/>
      <c r="X1647" s="50"/>
      <c r="Y1647" s="50"/>
      <c r="Z1647" s="49"/>
      <c r="AA1647" s="69">
        <v>1647</v>
      </c>
      <c r="AB164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47" s="70"/>
      <c r="AD1647" s="86">
        <v>35</v>
      </c>
      <c r="AE1647" s="86">
        <v>77</v>
      </c>
      <c r="AF1647" s="86">
        <v>14129</v>
      </c>
      <c r="AG1647" s="86">
        <v>8605</v>
      </c>
      <c r="AH1647" s="86"/>
      <c r="AI1647" s="86" t="s">
        <v>8141</v>
      </c>
      <c r="AJ1647" s="86" t="s">
        <v>8669</v>
      </c>
      <c r="AK1647" s="86"/>
      <c r="AL1647" s="86"/>
      <c r="AM1647" s="89">
        <v>42190.32371527778</v>
      </c>
      <c r="AN1647" s="86" t="s">
        <v>10559</v>
      </c>
      <c r="AO1647" s="93" t="s">
        <v>12204</v>
      </c>
      <c r="AP1647" s="86" t="s">
        <v>66</v>
      </c>
      <c r="AQ1647" s="48">
        <v>0</v>
      </c>
      <c r="AR1647" s="49">
        <v>0</v>
      </c>
      <c r="AS1647" s="48">
        <v>0</v>
      </c>
      <c r="AT1647" s="49">
        <v>0</v>
      </c>
      <c r="AU1647" s="48">
        <v>0</v>
      </c>
      <c r="AV1647" s="49">
        <v>0</v>
      </c>
      <c r="AW1647" s="48">
        <v>77</v>
      </c>
      <c r="AX1647" s="49">
        <v>100</v>
      </c>
      <c r="AY1647" s="48">
        <v>77</v>
      </c>
      <c r="AZ1647" s="2"/>
      <c r="BA1647" s="3"/>
      <c r="BB1647" s="3"/>
      <c r="BC1647" s="3"/>
      <c r="BD1647" s="3"/>
    </row>
    <row r="1648" spans="1:56" x14ac:dyDescent="0.25">
      <c r="A1648" s="62" t="s">
        <v>1289</v>
      </c>
      <c r="B1648" s="63"/>
      <c r="C1648" s="63"/>
      <c r="D1648" s="64"/>
      <c r="E1648" s="66"/>
      <c r="F1648" s="109" t="s">
        <v>10488</v>
      </c>
      <c r="G1648" s="63"/>
      <c r="H1648" s="67"/>
      <c r="I1648" s="68"/>
      <c r="J1648" s="68"/>
      <c r="K1648" s="67" t="s">
        <v>13925</v>
      </c>
      <c r="L1648" s="71"/>
      <c r="M1648" s="72">
        <v>5546.48046875</v>
      </c>
      <c r="N1648" s="72">
        <v>4374.1474609375</v>
      </c>
      <c r="O1648" s="73"/>
      <c r="P1648" s="74"/>
      <c r="Q1648" s="74"/>
      <c r="R1648" s="98"/>
      <c r="S1648" s="48">
        <v>0</v>
      </c>
      <c r="T1648" s="48">
        <v>1</v>
      </c>
      <c r="U1648" s="98"/>
      <c r="V1648" s="50"/>
      <c r="W1648" s="50"/>
      <c r="X1648" s="50"/>
      <c r="Y1648" s="50"/>
      <c r="Z1648" s="49"/>
      <c r="AA1648" s="69">
        <v>1648</v>
      </c>
      <c r="AB164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48" s="70"/>
      <c r="AD1648" s="86">
        <v>121</v>
      </c>
      <c r="AE1648" s="86">
        <v>62</v>
      </c>
      <c r="AF1648" s="86">
        <v>375</v>
      </c>
      <c r="AG1648" s="86">
        <v>1468</v>
      </c>
      <c r="AH1648" s="86"/>
      <c r="AI1648" s="86"/>
      <c r="AJ1648" s="86" t="s">
        <v>8302</v>
      </c>
      <c r="AK1648" s="86"/>
      <c r="AL1648" s="86"/>
      <c r="AM1648" s="89">
        <v>42590.203252314815</v>
      </c>
      <c r="AN1648" s="86" t="s">
        <v>10559</v>
      </c>
      <c r="AO1648" s="93" t="s">
        <v>12205</v>
      </c>
      <c r="AP1648" s="86" t="s">
        <v>66</v>
      </c>
      <c r="AQ1648" s="48">
        <v>0</v>
      </c>
      <c r="AR1648" s="49">
        <v>0</v>
      </c>
      <c r="AS1648" s="48">
        <v>1</v>
      </c>
      <c r="AT1648" s="49">
        <v>1.1111111111111112</v>
      </c>
      <c r="AU1648" s="48">
        <v>0</v>
      </c>
      <c r="AV1648" s="49">
        <v>0</v>
      </c>
      <c r="AW1648" s="48">
        <v>89</v>
      </c>
      <c r="AX1648" s="49">
        <v>98.888888888888886</v>
      </c>
      <c r="AY1648" s="48">
        <v>90</v>
      </c>
      <c r="AZ1648" s="2"/>
      <c r="BA1648" s="3"/>
      <c r="BB1648" s="3"/>
      <c r="BC1648" s="3"/>
      <c r="BD1648" s="3"/>
    </row>
    <row r="1649" spans="1:56" x14ac:dyDescent="0.25">
      <c r="A1649" s="62" t="s">
        <v>1290</v>
      </c>
      <c r="B1649" s="63"/>
      <c r="C1649" s="63"/>
      <c r="D1649" s="64"/>
      <c r="E1649" s="66"/>
      <c r="F1649" s="109" t="s">
        <v>10489</v>
      </c>
      <c r="G1649" s="63"/>
      <c r="H1649" s="67"/>
      <c r="I1649" s="68"/>
      <c r="J1649" s="68"/>
      <c r="K1649" s="67" t="s">
        <v>13926</v>
      </c>
      <c r="L1649" s="71"/>
      <c r="M1649" s="72">
        <v>5642.48876953125</v>
      </c>
      <c r="N1649" s="72">
        <v>5171.83837890625</v>
      </c>
      <c r="O1649" s="73"/>
      <c r="P1649" s="74"/>
      <c r="Q1649" s="74"/>
      <c r="R1649" s="98"/>
      <c r="S1649" s="48">
        <v>0</v>
      </c>
      <c r="T1649" s="48">
        <v>1</v>
      </c>
      <c r="U1649" s="98"/>
      <c r="V1649" s="50"/>
      <c r="W1649" s="50"/>
      <c r="X1649" s="50"/>
      <c r="Y1649" s="50"/>
      <c r="Z1649" s="49"/>
      <c r="AA1649" s="69">
        <v>1649</v>
      </c>
      <c r="AB164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49" s="70"/>
      <c r="AD1649" s="86">
        <v>250</v>
      </c>
      <c r="AE1649" s="86">
        <v>24</v>
      </c>
      <c r="AF1649" s="86">
        <v>1208</v>
      </c>
      <c r="AG1649" s="86">
        <v>2064</v>
      </c>
      <c r="AH1649" s="86"/>
      <c r="AI1649" s="86" t="s">
        <v>8142</v>
      </c>
      <c r="AJ1649" s="86" t="s">
        <v>8203</v>
      </c>
      <c r="AK1649" s="86"/>
      <c r="AL1649" s="86"/>
      <c r="AM1649" s="89">
        <v>42677.33898148148</v>
      </c>
      <c r="AN1649" s="86" t="s">
        <v>10559</v>
      </c>
      <c r="AO1649" s="93" t="s">
        <v>12206</v>
      </c>
      <c r="AP1649" s="86" t="s">
        <v>66</v>
      </c>
      <c r="AQ1649" s="48">
        <v>0</v>
      </c>
      <c r="AR1649" s="49">
        <v>0</v>
      </c>
      <c r="AS1649" s="48">
        <v>0</v>
      </c>
      <c r="AT1649" s="49">
        <v>0</v>
      </c>
      <c r="AU1649" s="48">
        <v>0</v>
      </c>
      <c r="AV1649" s="49">
        <v>0</v>
      </c>
      <c r="AW1649" s="48">
        <v>47</v>
      </c>
      <c r="AX1649" s="49">
        <v>100</v>
      </c>
      <c r="AY1649" s="48">
        <v>47</v>
      </c>
      <c r="AZ1649" s="2"/>
      <c r="BA1649" s="3"/>
      <c r="BB1649" s="3"/>
      <c r="BC1649" s="3"/>
      <c r="BD1649" s="3"/>
    </row>
    <row r="1650" spans="1:56" x14ac:dyDescent="0.25">
      <c r="A1650" s="62" t="s">
        <v>1292</v>
      </c>
      <c r="B1650" s="63"/>
      <c r="C1650" s="63"/>
      <c r="D1650" s="64"/>
      <c r="E1650" s="66"/>
      <c r="F1650" s="109" t="s">
        <v>10490</v>
      </c>
      <c r="G1650" s="63"/>
      <c r="H1650" s="67"/>
      <c r="I1650" s="68"/>
      <c r="J1650" s="68"/>
      <c r="K1650" s="67" t="s">
        <v>13927</v>
      </c>
      <c r="L1650" s="71"/>
      <c r="M1650" s="72">
        <v>6059.3046875</v>
      </c>
      <c r="N1650" s="72">
        <v>7122.85546875</v>
      </c>
      <c r="O1650" s="73"/>
      <c r="P1650" s="74"/>
      <c r="Q1650" s="74"/>
      <c r="R1650" s="98"/>
      <c r="S1650" s="48">
        <v>0</v>
      </c>
      <c r="T1650" s="48">
        <v>1</v>
      </c>
      <c r="U1650" s="98"/>
      <c r="V1650" s="50"/>
      <c r="W1650" s="50"/>
      <c r="X1650" s="50"/>
      <c r="Y1650" s="50"/>
      <c r="Z1650" s="49"/>
      <c r="AA1650" s="69">
        <v>1650</v>
      </c>
      <c r="AB165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50" s="70"/>
      <c r="AD1650" s="86">
        <v>260</v>
      </c>
      <c r="AE1650" s="86">
        <v>316</v>
      </c>
      <c r="AF1650" s="86">
        <v>2332</v>
      </c>
      <c r="AG1650" s="86">
        <v>2061</v>
      </c>
      <c r="AH1650" s="86"/>
      <c r="AI1650" s="86" t="s">
        <v>8143</v>
      </c>
      <c r="AJ1650" s="86" t="s">
        <v>8670</v>
      </c>
      <c r="AK1650" s="86"/>
      <c r="AL1650" s="86"/>
      <c r="AM1650" s="89">
        <v>42154.064629629633</v>
      </c>
      <c r="AN1650" s="86" t="s">
        <v>10559</v>
      </c>
      <c r="AO1650" s="93" t="s">
        <v>12207</v>
      </c>
      <c r="AP1650" s="86" t="s">
        <v>66</v>
      </c>
      <c r="AQ1650" s="48">
        <v>0</v>
      </c>
      <c r="AR1650" s="49">
        <v>0</v>
      </c>
      <c r="AS1650" s="48">
        <v>0</v>
      </c>
      <c r="AT1650" s="49">
        <v>0</v>
      </c>
      <c r="AU1650" s="48">
        <v>0</v>
      </c>
      <c r="AV1650" s="49">
        <v>0</v>
      </c>
      <c r="AW1650" s="48">
        <v>47</v>
      </c>
      <c r="AX1650" s="49">
        <v>100</v>
      </c>
      <c r="AY1650" s="48">
        <v>47</v>
      </c>
      <c r="AZ1650" s="2"/>
      <c r="BA1650" s="3"/>
      <c r="BB1650" s="3"/>
      <c r="BC1650" s="3"/>
      <c r="BD1650" s="3"/>
    </row>
    <row r="1651" spans="1:56" x14ac:dyDescent="0.25">
      <c r="A1651" s="62" t="s">
        <v>1293</v>
      </c>
      <c r="B1651" s="63"/>
      <c r="C1651" s="63"/>
      <c r="D1651" s="64"/>
      <c r="E1651" s="66"/>
      <c r="F1651" s="109" t="s">
        <v>10491</v>
      </c>
      <c r="G1651" s="63"/>
      <c r="H1651" s="67"/>
      <c r="I1651" s="68"/>
      <c r="J1651" s="68"/>
      <c r="K1651" s="67" t="s">
        <v>13928</v>
      </c>
      <c r="L1651" s="71"/>
      <c r="M1651" s="72">
        <v>4889.9130859375</v>
      </c>
      <c r="N1651" s="72">
        <v>5139.8896484375</v>
      </c>
      <c r="O1651" s="73"/>
      <c r="P1651" s="74"/>
      <c r="Q1651" s="74"/>
      <c r="R1651" s="98"/>
      <c r="S1651" s="48">
        <v>0</v>
      </c>
      <c r="T1651" s="48">
        <v>2</v>
      </c>
      <c r="U1651" s="98"/>
      <c r="V1651" s="50"/>
      <c r="W1651" s="50"/>
      <c r="X1651" s="50"/>
      <c r="Y1651" s="50"/>
      <c r="Z1651" s="49"/>
      <c r="AA1651" s="69">
        <v>1651</v>
      </c>
      <c r="AB165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51" s="70"/>
      <c r="AD1651" s="86">
        <v>23</v>
      </c>
      <c r="AE1651" s="86">
        <v>70</v>
      </c>
      <c r="AF1651" s="86">
        <v>4533</v>
      </c>
      <c r="AG1651" s="86">
        <v>5470</v>
      </c>
      <c r="AH1651" s="86"/>
      <c r="AI1651" s="86" t="s">
        <v>8144</v>
      </c>
      <c r="AJ1651" s="86" t="s">
        <v>8671</v>
      </c>
      <c r="AK1651" s="86"/>
      <c r="AL1651" s="86"/>
      <c r="AM1651" s="89">
        <v>44054.700868055559</v>
      </c>
      <c r="AN1651" s="86" t="s">
        <v>10559</v>
      </c>
      <c r="AO1651" s="93" t="s">
        <v>12208</v>
      </c>
      <c r="AP1651" s="86" t="s">
        <v>66</v>
      </c>
      <c r="AQ1651" s="48">
        <v>0</v>
      </c>
      <c r="AR1651" s="49">
        <v>0</v>
      </c>
      <c r="AS1651" s="48">
        <v>0</v>
      </c>
      <c r="AT1651" s="49">
        <v>0</v>
      </c>
      <c r="AU1651" s="48">
        <v>0</v>
      </c>
      <c r="AV1651" s="49">
        <v>0</v>
      </c>
      <c r="AW1651" s="48">
        <v>41</v>
      </c>
      <c r="AX1651" s="49">
        <v>100</v>
      </c>
      <c r="AY1651" s="48">
        <v>41</v>
      </c>
      <c r="AZ1651" s="2"/>
      <c r="BA1651" s="3"/>
      <c r="BB1651" s="3"/>
      <c r="BC1651" s="3"/>
      <c r="BD1651" s="3"/>
    </row>
    <row r="1652" spans="1:56" x14ac:dyDescent="0.25">
      <c r="A1652" s="62" t="s">
        <v>1884</v>
      </c>
      <c r="B1652" s="63"/>
      <c r="C1652" s="63"/>
      <c r="D1652" s="64"/>
      <c r="E1652" s="66"/>
      <c r="F1652" s="109" t="s">
        <v>10492</v>
      </c>
      <c r="G1652" s="63"/>
      <c r="H1652" s="67"/>
      <c r="I1652" s="68"/>
      <c r="J1652" s="68"/>
      <c r="K1652" s="67" t="s">
        <v>13929</v>
      </c>
      <c r="L1652" s="71"/>
      <c r="M1652" s="72">
        <v>4136.2578125</v>
      </c>
      <c r="N1652" s="72">
        <v>4869.361328125</v>
      </c>
      <c r="O1652" s="73"/>
      <c r="P1652" s="74"/>
      <c r="Q1652" s="74"/>
      <c r="R1652" s="98"/>
      <c r="S1652" s="48">
        <v>2</v>
      </c>
      <c r="T1652" s="48">
        <v>0</v>
      </c>
      <c r="U1652" s="98"/>
      <c r="V1652" s="50"/>
      <c r="W1652" s="50"/>
      <c r="X1652" s="50"/>
      <c r="Y1652" s="50"/>
      <c r="Z1652" s="49"/>
      <c r="AA1652" s="69">
        <v>1652</v>
      </c>
      <c r="AB165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52" s="70"/>
      <c r="AD1652" s="86">
        <v>7</v>
      </c>
      <c r="AE1652" s="86">
        <v>347</v>
      </c>
      <c r="AF1652" s="86">
        <v>317</v>
      </c>
      <c r="AG1652" s="86">
        <v>480</v>
      </c>
      <c r="AH1652" s="86"/>
      <c r="AI1652" s="86" t="s">
        <v>8145</v>
      </c>
      <c r="AJ1652" s="86"/>
      <c r="AK1652" s="86"/>
      <c r="AL1652" s="86"/>
      <c r="AM1652" s="89">
        <v>43906.577719907407</v>
      </c>
      <c r="AN1652" s="86" t="s">
        <v>10559</v>
      </c>
      <c r="AO1652" s="93" t="s">
        <v>12209</v>
      </c>
      <c r="AP1652" s="86" t="s">
        <v>65</v>
      </c>
      <c r="AQ1652" s="48"/>
      <c r="AR1652" s="49"/>
      <c r="AS1652" s="48"/>
      <c r="AT1652" s="49"/>
      <c r="AU1652" s="48"/>
      <c r="AV1652" s="49"/>
      <c r="AW1652" s="48"/>
      <c r="AX1652" s="49"/>
      <c r="AY1652" s="48"/>
      <c r="AZ1652" s="2"/>
      <c r="BA1652" s="3"/>
      <c r="BB1652" s="3"/>
      <c r="BC1652" s="3"/>
      <c r="BD1652" s="3"/>
    </row>
    <row r="1653" spans="1:56" x14ac:dyDescent="0.25">
      <c r="A1653" s="62" t="s">
        <v>1295</v>
      </c>
      <c r="B1653" s="63"/>
      <c r="C1653" s="63"/>
      <c r="D1653" s="64"/>
      <c r="E1653" s="66"/>
      <c r="F1653" s="109" t="s">
        <v>10493</v>
      </c>
      <c r="G1653" s="63"/>
      <c r="H1653" s="67"/>
      <c r="I1653" s="68"/>
      <c r="J1653" s="68"/>
      <c r="K1653" s="67" t="s">
        <v>13930</v>
      </c>
      <c r="L1653" s="71"/>
      <c r="M1653" s="72">
        <v>5833.33740234375</v>
      </c>
      <c r="N1653" s="72">
        <v>4540.703125</v>
      </c>
      <c r="O1653" s="73"/>
      <c r="P1653" s="74"/>
      <c r="Q1653" s="74"/>
      <c r="R1653" s="98"/>
      <c r="S1653" s="48">
        <v>0</v>
      </c>
      <c r="T1653" s="48">
        <v>1</v>
      </c>
      <c r="U1653" s="98"/>
      <c r="V1653" s="50"/>
      <c r="W1653" s="50"/>
      <c r="X1653" s="50"/>
      <c r="Y1653" s="50"/>
      <c r="Z1653" s="49"/>
      <c r="AA1653" s="69">
        <v>1653</v>
      </c>
      <c r="AB165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53" s="70"/>
      <c r="AD1653" s="86">
        <v>313</v>
      </c>
      <c r="AE1653" s="86">
        <v>87</v>
      </c>
      <c r="AF1653" s="86">
        <v>1316</v>
      </c>
      <c r="AG1653" s="86">
        <v>5833</v>
      </c>
      <c r="AH1653" s="86"/>
      <c r="AI1653" s="86" t="s">
        <v>8146</v>
      </c>
      <c r="AJ1653" s="86" t="s">
        <v>8672</v>
      </c>
      <c r="AK1653" s="86"/>
      <c r="AL1653" s="86"/>
      <c r="AM1653" s="89">
        <v>43816.262083333335</v>
      </c>
      <c r="AN1653" s="86" t="s">
        <v>10559</v>
      </c>
      <c r="AO1653" s="93" t="s">
        <v>12210</v>
      </c>
      <c r="AP1653" s="86" t="s">
        <v>66</v>
      </c>
      <c r="AQ1653" s="48">
        <v>0</v>
      </c>
      <c r="AR1653" s="49">
        <v>0</v>
      </c>
      <c r="AS1653" s="48">
        <v>0</v>
      </c>
      <c r="AT1653" s="49">
        <v>0</v>
      </c>
      <c r="AU1653" s="48">
        <v>0</v>
      </c>
      <c r="AV1653" s="49">
        <v>0</v>
      </c>
      <c r="AW1653" s="48">
        <v>26</v>
      </c>
      <c r="AX1653" s="49">
        <v>100</v>
      </c>
      <c r="AY1653" s="48">
        <v>26</v>
      </c>
      <c r="AZ1653" s="2"/>
      <c r="BA1653" s="3"/>
      <c r="BB1653" s="3"/>
      <c r="BC1653" s="3"/>
      <c r="BD1653" s="3"/>
    </row>
    <row r="1654" spans="1:56" x14ac:dyDescent="0.25">
      <c r="A1654" s="62" t="s">
        <v>1296</v>
      </c>
      <c r="B1654" s="63"/>
      <c r="C1654" s="63"/>
      <c r="D1654" s="64"/>
      <c r="E1654" s="66"/>
      <c r="F1654" s="109" t="s">
        <v>10494</v>
      </c>
      <c r="G1654" s="63"/>
      <c r="H1654" s="67"/>
      <c r="I1654" s="68"/>
      <c r="J1654" s="68"/>
      <c r="K1654" s="67" t="s">
        <v>13931</v>
      </c>
      <c r="L1654" s="71"/>
      <c r="M1654" s="72">
        <v>5459.3310546875</v>
      </c>
      <c r="N1654" s="72">
        <v>5135.8154296875</v>
      </c>
      <c r="O1654" s="73"/>
      <c r="P1654" s="74"/>
      <c r="Q1654" s="74"/>
      <c r="R1654" s="98"/>
      <c r="S1654" s="48">
        <v>0</v>
      </c>
      <c r="T1654" s="48">
        <v>1</v>
      </c>
      <c r="U1654" s="98"/>
      <c r="V1654" s="50"/>
      <c r="W1654" s="50"/>
      <c r="X1654" s="50"/>
      <c r="Y1654" s="50"/>
      <c r="Z1654" s="49"/>
      <c r="AA1654" s="69">
        <v>1654</v>
      </c>
      <c r="AB165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54" s="70"/>
      <c r="AD1654" s="86">
        <v>942</v>
      </c>
      <c r="AE1654" s="86">
        <v>210</v>
      </c>
      <c r="AF1654" s="86">
        <v>9041</v>
      </c>
      <c r="AG1654" s="86">
        <v>28401</v>
      </c>
      <c r="AH1654" s="86"/>
      <c r="AI1654" s="86" t="s">
        <v>8147</v>
      </c>
      <c r="AJ1654" s="86" t="s">
        <v>8673</v>
      </c>
      <c r="AK1654" s="86"/>
      <c r="AL1654" s="86"/>
      <c r="AM1654" s="89">
        <v>42649.47142361111</v>
      </c>
      <c r="AN1654" s="86" t="s">
        <v>10559</v>
      </c>
      <c r="AO1654" s="93" t="s">
        <v>12211</v>
      </c>
      <c r="AP1654" s="86" t="s">
        <v>66</v>
      </c>
      <c r="AQ1654" s="48">
        <v>0</v>
      </c>
      <c r="AR1654" s="49">
        <v>0</v>
      </c>
      <c r="AS1654" s="48">
        <v>0</v>
      </c>
      <c r="AT1654" s="49">
        <v>0</v>
      </c>
      <c r="AU1654" s="48">
        <v>0</v>
      </c>
      <c r="AV1654" s="49">
        <v>0</v>
      </c>
      <c r="AW1654" s="48">
        <v>42</v>
      </c>
      <c r="AX1654" s="49">
        <v>100</v>
      </c>
      <c r="AY1654" s="48">
        <v>42</v>
      </c>
      <c r="AZ1654" s="2"/>
      <c r="BA1654" s="3"/>
      <c r="BB1654" s="3"/>
      <c r="BC1654" s="3"/>
      <c r="BD1654" s="3"/>
    </row>
    <row r="1655" spans="1:56" x14ac:dyDescent="0.25">
      <c r="A1655" s="62" t="s">
        <v>1297</v>
      </c>
      <c r="B1655" s="63"/>
      <c r="C1655" s="63"/>
      <c r="D1655" s="64"/>
      <c r="E1655" s="66"/>
      <c r="F1655" s="109" t="s">
        <v>10495</v>
      </c>
      <c r="G1655" s="63"/>
      <c r="H1655" s="67"/>
      <c r="I1655" s="68"/>
      <c r="J1655" s="68"/>
      <c r="K1655" s="67" t="s">
        <v>13932</v>
      </c>
      <c r="L1655" s="71"/>
      <c r="M1655" s="72">
        <v>2551.063232421875</v>
      </c>
      <c r="N1655" s="72">
        <v>2423.58447265625</v>
      </c>
      <c r="O1655" s="73"/>
      <c r="P1655" s="74"/>
      <c r="Q1655" s="74"/>
      <c r="R1655" s="98"/>
      <c r="S1655" s="48">
        <v>0</v>
      </c>
      <c r="T1655" s="48">
        <v>3</v>
      </c>
      <c r="U1655" s="98"/>
      <c r="V1655" s="50"/>
      <c r="W1655" s="50"/>
      <c r="X1655" s="50"/>
      <c r="Y1655" s="50"/>
      <c r="Z1655" s="49"/>
      <c r="AA1655" s="69">
        <v>1655</v>
      </c>
      <c r="AB165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55" s="70"/>
      <c r="AD1655" s="86">
        <v>38</v>
      </c>
      <c r="AE1655" s="86">
        <v>734</v>
      </c>
      <c r="AF1655" s="86">
        <v>82617</v>
      </c>
      <c r="AG1655" s="86">
        <v>77629</v>
      </c>
      <c r="AH1655" s="86"/>
      <c r="AI1655" s="86" t="s">
        <v>8148</v>
      </c>
      <c r="AJ1655" s="86"/>
      <c r="AK1655" s="93" t="s">
        <v>8939</v>
      </c>
      <c r="AL1655" s="86"/>
      <c r="AM1655" s="89">
        <v>43707.172569444447</v>
      </c>
      <c r="AN1655" s="86" t="s">
        <v>10559</v>
      </c>
      <c r="AO1655" s="93" t="s">
        <v>12212</v>
      </c>
      <c r="AP1655" s="86" t="s">
        <v>66</v>
      </c>
      <c r="AQ1655" s="48">
        <v>1</v>
      </c>
      <c r="AR1655" s="49">
        <v>1.2658227848101267</v>
      </c>
      <c r="AS1655" s="48">
        <v>2</v>
      </c>
      <c r="AT1655" s="49">
        <v>2.5316455696202533</v>
      </c>
      <c r="AU1655" s="48">
        <v>0</v>
      </c>
      <c r="AV1655" s="49">
        <v>0</v>
      </c>
      <c r="AW1655" s="48">
        <v>76</v>
      </c>
      <c r="AX1655" s="49">
        <v>96.202531645569621</v>
      </c>
      <c r="AY1655" s="48">
        <v>79</v>
      </c>
      <c r="AZ1655" s="2"/>
      <c r="BA1655" s="3"/>
      <c r="BB1655" s="3"/>
      <c r="BC1655" s="3"/>
      <c r="BD1655" s="3"/>
    </row>
    <row r="1656" spans="1:56" x14ac:dyDescent="0.25">
      <c r="A1656" s="62" t="s">
        <v>1298</v>
      </c>
      <c r="B1656" s="63"/>
      <c r="C1656" s="63"/>
      <c r="D1656" s="64"/>
      <c r="E1656" s="66"/>
      <c r="F1656" s="109" t="s">
        <v>10496</v>
      </c>
      <c r="G1656" s="63"/>
      <c r="H1656" s="67"/>
      <c r="I1656" s="68"/>
      <c r="J1656" s="68"/>
      <c r="K1656" s="67" t="s">
        <v>13933</v>
      </c>
      <c r="L1656" s="71"/>
      <c r="M1656" s="72">
        <v>2669.9072265625</v>
      </c>
      <c r="N1656" s="72">
        <v>2211.483154296875</v>
      </c>
      <c r="O1656" s="73"/>
      <c r="P1656" s="74"/>
      <c r="Q1656" s="74"/>
      <c r="R1656" s="98"/>
      <c r="S1656" s="48">
        <v>0</v>
      </c>
      <c r="T1656" s="48">
        <v>3</v>
      </c>
      <c r="U1656" s="98"/>
      <c r="V1656" s="50"/>
      <c r="W1656" s="50"/>
      <c r="X1656" s="50"/>
      <c r="Y1656" s="50"/>
      <c r="Z1656" s="49"/>
      <c r="AA1656" s="69">
        <v>1656</v>
      </c>
      <c r="AB165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56" s="70"/>
      <c r="AD1656" s="86">
        <v>279</v>
      </c>
      <c r="AE1656" s="86">
        <v>89</v>
      </c>
      <c r="AF1656" s="86">
        <v>4298</v>
      </c>
      <c r="AG1656" s="86">
        <v>5189</v>
      </c>
      <c r="AH1656" s="86"/>
      <c r="AI1656" s="86" t="s">
        <v>8149</v>
      </c>
      <c r="AJ1656" s="86" t="s">
        <v>8202</v>
      </c>
      <c r="AK1656" s="86"/>
      <c r="AL1656" s="86"/>
      <c r="AM1656" s="89">
        <v>43358.221365740741</v>
      </c>
      <c r="AN1656" s="86" t="s">
        <v>10559</v>
      </c>
      <c r="AO1656" s="93" t="s">
        <v>12213</v>
      </c>
      <c r="AP1656" s="86" t="s">
        <v>66</v>
      </c>
      <c r="AQ1656" s="48">
        <v>1</v>
      </c>
      <c r="AR1656" s="49">
        <v>0.98039215686274506</v>
      </c>
      <c r="AS1656" s="48">
        <v>3</v>
      </c>
      <c r="AT1656" s="49">
        <v>2.9411764705882355</v>
      </c>
      <c r="AU1656" s="48">
        <v>0</v>
      </c>
      <c r="AV1656" s="49">
        <v>0</v>
      </c>
      <c r="AW1656" s="48">
        <v>98</v>
      </c>
      <c r="AX1656" s="49">
        <v>96.078431372549019</v>
      </c>
      <c r="AY1656" s="48">
        <v>102</v>
      </c>
      <c r="AZ1656" s="2"/>
      <c r="BA1656" s="3"/>
      <c r="BB1656" s="3"/>
      <c r="BC1656" s="3"/>
      <c r="BD1656" s="3"/>
    </row>
    <row r="1657" spans="1:56" x14ac:dyDescent="0.25">
      <c r="A1657" s="62" t="s">
        <v>1299</v>
      </c>
      <c r="B1657" s="63"/>
      <c r="C1657" s="63"/>
      <c r="D1657" s="64"/>
      <c r="E1657" s="66"/>
      <c r="F1657" s="109" t="s">
        <v>10497</v>
      </c>
      <c r="G1657" s="63"/>
      <c r="H1657" s="67"/>
      <c r="I1657" s="68"/>
      <c r="J1657" s="68"/>
      <c r="K1657" s="67" t="s">
        <v>13934</v>
      </c>
      <c r="L1657" s="71"/>
      <c r="M1657" s="72">
        <v>4761.7919921875</v>
      </c>
      <c r="N1657" s="72">
        <v>4918.05126953125</v>
      </c>
      <c r="O1657" s="73"/>
      <c r="P1657" s="74"/>
      <c r="Q1657" s="74"/>
      <c r="R1657" s="98"/>
      <c r="S1657" s="48">
        <v>0</v>
      </c>
      <c r="T1657" s="48">
        <v>1</v>
      </c>
      <c r="U1657" s="98"/>
      <c r="V1657" s="50"/>
      <c r="W1657" s="50"/>
      <c r="X1657" s="50"/>
      <c r="Y1657" s="50"/>
      <c r="Z1657" s="49"/>
      <c r="AA1657" s="69">
        <v>1657</v>
      </c>
      <c r="AB165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57" s="70"/>
      <c r="AD1657" s="86">
        <v>228</v>
      </c>
      <c r="AE1657" s="86">
        <v>144</v>
      </c>
      <c r="AF1657" s="86">
        <v>11271</v>
      </c>
      <c r="AG1657" s="86">
        <v>9056</v>
      </c>
      <c r="AH1657" s="86"/>
      <c r="AI1657" s="86"/>
      <c r="AJ1657" s="86" t="s">
        <v>8330</v>
      </c>
      <c r="AK1657" s="86"/>
      <c r="AL1657" s="86"/>
      <c r="AM1657" s="89">
        <v>42684.700532407405</v>
      </c>
      <c r="AN1657" s="86" t="s">
        <v>10559</v>
      </c>
      <c r="AO1657" s="93" t="s">
        <v>12214</v>
      </c>
      <c r="AP1657" s="86" t="s">
        <v>66</v>
      </c>
      <c r="AQ1657" s="48">
        <v>0</v>
      </c>
      <c r="AR1657" s="49">
        <v>0</v>
      </c>
      <c r="AS1657" s="48">
        <v>1</v>
      </c>
      <c r="AT1657" s="49">
        <v>0.94339622641509435</v>
      </c>
      <c r="AU1657" s="48">
        <v>0</v>
      </c>
      <c r="AV1657" s="49">
        <v>0</v>
      </c>
      <c r="AW1657" s="48">
        <v>105</v>
      </c>
      <c r="AX1657" s="49">
        <v>99.056603773584911</v>
      </c>
      <c r="AY1657" s="48">
        <v>106</v>
      </c>
      <c r="AZ1657" s="2"/>
      <c r="BA1657" s="3"/>
      <c r="BB1657" s="3"/>
      <c r="BC1657" s="3"/>
      <c r="BD1657" s="3"/>
    </row>
    <row r="1658" spans="1:56" x14ac:dyDescent="0.25">
      <c r="A1658" s="62" t="s">
        <v>1300</v>
      </c>
      <c r="B1658" s="63"/>
      <c r="C1658" s="63"/>
      <c r="D1658" s="64"/>
      <c r="E1658" s="66"/>
      <c r="F1658" s="109" t="s">
        <v>10498</v>
      </c>
      <c r="G1658" s="63"/>
      <c r="H1658" s="67"/>
      <c r="I1658" s="68"/>
      <c r="J1658" s="68"/>
      <c r="K1658" s="67" t="s">
        <v>13935</v>
      </c>
      <c r="L1658" s="71"/>
      <c r="M1658" s="72">
        <v>5458.294921875</v>
      </c>
      <c r="N1658" s="72">
        <v>5693.1982421875</v>
      </c>
      <c r="O1658" s="73"/>
      <c r="P1658" s="74"/>
      <c r="Q1658" s="74"/>
      <c r="R1658" s="98"/>
      <c r="S1658" s="48">
        <v>0</v>
      </c>
      <c r="T1658" s="48">
        <v>1</v>
      </c>
      <c r="U1658" s="98"/>
      <c r="V1658" s="50"/>
      <c r="W1658" s="50"/>
      <c r="X1658" s="50"/>
      <c r="Y1658" s="50"/>
      <c r="Z1658" s="49"/>
      <c r="AA1658" s="69">
        <v>1658</v>
      </c>
      <c r="AB165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58" s="70"/>
      <c r="AD1658" s="86">
        <v>4649</v>
      </c>
      <c r="AE1658" s="86">
        <v>4910</v>
      </c>
      <c r="AF1658" s="86">
        <v>97960</v>
      </c>
      <c r="AG1658" s="86">
        <v>87877</v>
      </c>
      <c r="AH1658" s="86"/>
      <c r="AI1658" s="86" t="s">
        <v>8150</v>
      </c>
      <c r="AJ1658" s="86" t="s">
        <v>8674</v>
      </c>
      <c r="AK1658" s="86"/>
      <c r="AL1658" s="86"/>
      <c r="AM1658" s="89">
        <v>42239.317627314813</v>
      </c>
      <c r="AN1658" s="86" t="s">
        <v>10559</v>
      </c>
      <c r="AO1658" s="93" t="s">
        <v>12215</v>
      </c>
      <c r="AP1658" s="86" t="s">
        <v>66</v>
      </c>
      <c r="AQ1658" s="48">
        <v>0</v>
      </c>
      <c r="AR1658" s="49">
        <v>0</v>
      </c>
      <c r="AS1658" s="48">
        <v>0</v>
      </c>
      <c r="AT1658" s="49">
        <v>0</v>
      </c>
      <c r="AU1658" s="48">
        <v>0</v>
      </c>
      <c r="AV1658" s="49">
        <v>0</v>
      </c>
      <c r="AW1658" s="48">
        <v>44</v>
      </c>
      <c r="AX1658" s="49">
        <v>100</v>
      </c>
      <c r="AY1658" s="48">
        <v>44</v>
      </c>
      <c r="AZ1658" s="2"/>
      <c r="BA1658" s="3"/>
      <c r="BB1658" s="3"/>
      <c r="BC1658" s="3"/>
      <c r="BD1658" s="3"/>
    </row>
    <row r="1659" spans="1:56" x14ac:dyDescent="0.25">
      <c r="A1659" s="62" t="s">
        <v>1301</v>
      </c>
      <c r="B1659" s="63"/>
      <c r="C1659" s="63"/>
      <c r="D1659" s="64"/>
      <c r="E1659" s="66"/>
      <c r="F1659" s="109" t="s">
        <v>10499</v>
      </c>
      <c r="G1659" s="63"/>
      <c r="H1659" s="67"/>
      <c r="I1659" s="68"/>
      <c r="J1659" s="68"/>
      <c r="K1659" s="67" t="s">
        <v>13936</v>
      </c>
      <c r="L1659" s="71"/>
      <c r="M1659" s="72">
        <v>1388.481201171875</v>
      </c>
      <c r="N1659" s="72">
        <v>5019.18115234375</v>
      </c>
      <c r="O1659" s="73"/>
      <c r="P1659" s="74"/>
      <c r="Q1659" s="74"/>
      <c r="R1659" s="98"/>
      <c r="S1659" s="48">
        <v>0</v>
      </c>
      <c r="T1659" s="48">
        <v>1</v>
      </c>
      <c r="U1659" s="98"/>
      <c r="V1659" s="50"/>
      <c r="W1659" s="50"/>
      <c r="X1659" s="50"/>
      <c r="Y1659" s="50"/>
      <c r="Z1659" s="49"/>
      <c r="AA1659" s="69">
        <v>1659</v>
      </c>
      <c r="AB165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59" s="70"/>
      <c r="AD1659" s="86">
        <v>42</v>
      </c>
      <c r="AE1659" s="86">
        <v>85</v>
      </c>
      <c r="AF1659" s="86">
        <v>5821</v>
      </c>
      <c r="AG1659" s="86">
        <v>5802</v>
      </c>
      <c r="AH1659" s="86"/>
      <c r="AI1659" s="86"/>
      <c r="AJ1659" s="86"/>
      <c r="AK1659" s="86"/>
      <c r="AL1659" s="86"/>
      <c r="AM1659" s="89">
        <v>43909.267766203702</v>
      </c>
      <c r="AN1659" s="86" t="s">
        <v>10559</v>
      </c>
      <c r="AO1659" s="93" t="s">
        <v>12216</v>
      </c>
      <c r="AP1659" s="86" t="s">
        <v>66</v>
      </c>
      <c r="AQ1659" s="48">
        <v>0</v>
      </c>
      <c r="AR1659" s="49">
        <v>0</v>
      </c>
      <c r="AS1659" s="48">
        <v>0</v>
      </c>
      <c r="AT1659" s="49">
        <v>0</v>
      </c>
      <c r="AU1659" s="48">
        <v>0</v>
      </c>
      <c r="AV1659" s="49">
        <v>0</v>
      </c>
      <c r="AW1659" s="48">
        <v>43</v>
      </c>
      <c r="AX1659" s="49">
        <v>100</v>
      </c>
      <c r="AY1659" s="48">
        <v>43</v>
      </c>
      <c r="AZ1659" s="2"/>
      <c r="BA1659" s="3"/>
      <c r="BB1659" s="3"/>
      <c r="BC1659" s="3"/>
      <c r="BD1659" s="3"/>
    </row>
    <row r="1660" spans="1:56" x14ac:dyDescent="0.25">
      <c r="A1660" s="62" t="s">
        <v>1302</v>
      </c>
      <c r="B1660" s="63"/>
      <c r="C1660" s="63"/>
      <c r="D1660" s="64"/>
      <c r="E1660" s="66"/>
      <c r="F1660" s="109" t="s">
        <v>10500</v>
      </c>
      <c r="G1660" s="63"/>
      <c r="H1660" s="67"/>
      <c r="I1660" s="68"/>
      <c r="J1660" s="68"/>
      <c r="K1660" s="67" t="s">
        <v>13937</v>
      </c>
      <c r="L1660" s="71"/>
      <c r="M1660" s="72">
        <v>5534.7314453125</v>
      </c>
      <c r="N1660" s="72">
        <v>5534.6484375</v>
      </c>
      <c r="O1660" s="73"/>
      <c r="P1660" s="74"/>
      <c r="Q1660" s="74"/>
      <c r="R1660" s="98"/>
      <c r="S1660" s="48">
        <v>0</v>
      </c>
      <c r="T1660" s="48">
        <v>2</v>
      </c>
      <c r="U1660" s="98"/>
      <c r="V1660" s="50"/>
      <c r="W1660" s="50"/>
      <c r="X1660" s="50"/>
      <c r="Y1660" s="50"/>
      <c r="Z1660" s="49"/>
      <c r="AA1660" s="69">
        <v>1660</v>
      </c>
      <c r="AB166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60" s="70"/>
      <c r="AD1660" s="86">
        <v>3940</v>
      </c>
      <c r="AE1660" s="86">
        <v>2690</v>
      </c>
      <c r="AF1660" s="86">
        <v>189050</v>
      </c>
      <c r="AG1660" s="86">
        <v>178886</v>
      </c>
      <c r="AH1660" s="86"/>
      <c r="AI1660" s="86" t="s">
        <v>8151</v>
      </c>
      <c r="AJ1660" s="86" t="s">
        <v>8204</v>
      </c>
      <c r="AK1660" s="86"/>
      <c r="AL1660" s="86"/>
      <c r="AM1660" s="89">
        <v>41097.128113425926</v>
      </c>
      <c r="AN1660" s="86" t="s">
        <v>10559</v>
      </c>
      <c r="AO1660" s="93" t="s">
        <v>12217</v>
      </c>
      <c r="AP1660" s="86" t="s">
        <v>66</v>
      </c>
      <c r="AQ1660" s="48">
        <v>0</v>
      </c>
      <c r="AR1660" s="49">
        <v>0</v>
      </c>
      <c r="AS1660" s="48">
        <v>0</v>
      </c>
      <c r="AT1660" s="49">
        <v>0</v>
      </c>
      <c r="AU1660" s="48">
        <v>0</v>
      </c>
      <c r="AV1660" s="49">
        <v>0</v>
      </c>
      <c r="AW1660" s="48">
        <v>120</v>
      </c>
      <c r="AX1660" s="49">
        <v>100</v>
      </c>
      <c r="AY1660" s="48">
        <v>120</v>
      </c>
      <c r="AZ1660" s="2"/>
      <c r="BA1660" s="3"/>
      <c r="BB1660" s="3"/>
      <c r="BC1660" s="3"/>
      <c r="BD1660" s="3"/>
    </row>
    <row r="1661" spans="1:56" x14ac:dyDescent="0.25">
      <c r="A1661" s="62" t="s">
        <v>1303</v>
      </c>
      <c r="B1661" s="63"/>
      <c r="C1661" s="63"/>
      <c r="D1661" s="64"/>
      <c r="E1661" s="66"/>
      <c r="F1661" s="109" t="s">
        <v>10501</v>
      </c>
      <c r="G1661" s="63"/>
      <c r="H1661" s="67"/>
      <c r="I1661" s="68"/>
      <c r="J1661" s="68"/>
      <c r="K1661" s="67" t="s">
        <v>13938</v>
      </c>
      <c r="L1661" s="71"/>
      <c r="M1661" s="72">
        <v>3490.676025390625</v>
      </c>
      <c r="N1661" s="72">
        <v>3971.2998046875</v>
      </c>
      <c r="O1661" s="73"/>
      <c r="P1661" s="74"/>
      <c r="Q1661" s="74"/>
      <c r="R1661" s="98"/>
      <c r="S1661" s="48">
        <v>0</v>
      </c>
      <c r="T1661" s="48">
        <v>4</v>
      </c>
      <c r="U1661" s="98"/>
      <c r="V1661" s="50"/>
      <c r="W1661" s="50"/>
      <c r="X1661" s="50"/>
      <c r="Y1661" s="50"/>
      <c r="Z1661" s="49"/>
      <c r="AA1661" s="69">
        <v>1661</v>
      </c>
      <c r="AB166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61" s="70"/>
      <c r="AD1661" s="86">
        <v>38</v>
      </c>
      <c r="AE1661" s="86">
        <v>3</v>
      </c>
      <c r="AF1661" s="86">
        <v>139</v>
      </c>
      <c r="AG1661" s="86">
        <v>201</v>
      </c>
      <c r="AH1661" s="86"/>
      <c r="AI1661" s="86" t="s">
        <v>8152</v>
      </c>
      <c r="AJ1661" s="86"/>
      <c r="AK1661" s="86"/>
      <c r="AL1661" s="86"/>
      <c r="AM1661" s="89">
        <v>44015.236759259256</v>
      </c>
      <c r="AN1661" s="86" t="s">
        <v>10559</v>
      </c>
      <c r="AO1661" s="93" t="s">
        <v>12218</v>
      </c>
      <c r="AP1661" s="86" t="s">
        <v>66</v>
      </c>
      <c r="AQ1661" s="48">
        <v>2</v>
      </c>
      <c r="AR1661" s="49">
        <v>3.6363636363636362</v>
      </c>
      <c r="AS1661" s="48">
        <v>2</v>
      </c>
      <c r="AT1661" s="49">
        <v>3.6363636363636362</v>
      </c>
      <c r="AU1661" s="48">
        <v>0</v>
      </c>
      <c r="AV1661" s="49">
        <v>0</v>
      </c>
      <c r="AW1661" s="48">
        <v>51</v>
      </c>
      <c r="AX1661" s="49">
        <v>92.727272727272734</v>
      </c>
      <c r="AY1661" s="48">
        <v>55</v>
      </c>
      <c r="AZ1661" s="2"/>
      <c r="BA1661" s="3"/>
      <c r="BB1661" s="3"/>
      <c r="BC1661" s="3"/>
      <c r="BD1661" s="3"/>
    </row>
    <row r="1662" spans="1:56" x14ac:dyDescent="0.25">
      <c r="A1662" s="62" t="s">
        <v>1885</v>
      </c>
      <c r="B1662" s="63"/>
      <c r="C1662" s="63"/>
      <c r="D1662" s="64"/>
      <c r="E1662" s="66"/>
      <c r="F1662" s="109" t="s">
        <v>10502</v>
      </c>
      <c r="G1662" s="63"/>
      <c r="H1662" s="67"/>
      <c r="I1662" s="68"/>
      <c r="J1662" s="68"/>
      <c r="K1662" s="67" t="s">
        <v>13939</v>
      </c>
      <c r="L1662" s="71"/>
      <c r="M1662" s="72">
        <v>2241.0576171875</v>
      </c>
      <c r="N1662" s="72">
        <v>5554.720703125</v>
      </c>
      <c r="O1662" s="73"/>
      <c r="P1662" s="74"/>
      <c r="Q1662" s="74"/>
      <c r="R1662" s="98"/>
      <c r="S1662" s="48">
        <v>1</v>
      </c>
      <c r="T1662" s="48">
        <v>0</v>
      </c>
      <c r="U1662" s="98"/>
      <c r="V1662" s="50"/>
      <c r="W1662" s="50"/>
      <c r="X1662" s="50"/>
      <c r="Y1662" s="50"/>
      <c r="Z1662" s="49"/>
      <c r="AA1662" s="69">
        <v>1662</v>
      </c>
      <c r="AB166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62" s="70"/>
      <c r="AD1662" s="86">
        <v>16</v>
      </c>
      <c r="AE1662" s="86">
        <v>2</v>
      </c>
      <c r="AF1662" s="86">
        <v>207</v>
      </c>
      <c r="AG1662" s="86">
        <v>191</v>
      </c>
      <c r="AH1662" s="86"/>
      <c r="AI1662" s="86" t="s">
        <v>8153</v>
      </c>
      <c r="AJ1662" s="86" t="s">
        <v>8239</v>
      </c>
      <c r="AK1662" s="86"/>
      <c r="AL1662" s="86"/>
      <c r="AM1662" s="89">
        <v>44075.24486111111</v>
      </c>
      <c r="AN1662" s="86" t="s">
        <v>10559</v>
      </c>
      <c r="AO1662" s="93" t="s">
        <v>12219</v>
      </c>
      <c r="AP1662" s="86" t="s">
        <v>65</v>
      </c>
      <c r="AQ1662" s="48"/>
      <c r="AR1662" s="49"/>
      <c r="AS1662" s="48"/>
      <c r="AT1662" s="49"/>
      <c r="AU1662" s="48"/>
      <c r="AV1662" s="49"/>
      <c r="AW1662" s="48"/>
      <c r="AX1662" s="49"/>
      <c r="AY1662" s="48"/>
      <c r="AZ1662" s="2"/>
      <c r="BA1662" s="3"/>
      <c r="BB1662" s="3"/>
      <c r="BC1662" s="3"/>
      <c r="BD1662" s="3"/>
    </row>
    <row r="1663" spans="1:56" x14ac:dyDescent="0.25">
      <c r="A1663" s="62" t="s">
        <v>1304</v>
      </c>
      <c r="B1663" s="63"/>
      <c r="C1663" s="63"/>
      <c r="D1663" s="64"/>
      <c r="E1663" s="66"/>
      <c r="F1663" s="109" t="s">
        <v>10503</v>
      </c>
      <c r="G1663" s="63"/>
      <c r="H1663" s="67"/>
      <c r="I1663" s="68"/>
      <c r="J1663" s="68"/>
      <c r="K1663" s="67" t="s">
        <v>13940</v>
      </c>
      <c r="L1663" s="71"/>
      <c r="M1663" s="72">
        <v>5691.3037109375</v>
      </c>
      <c r="N1663" s="72">
        <v>5699.44775390625</v>
      </c>
      <c r="O1663" s="73"/>
      <c r="P1663" s="74"/>
      <c r="Q1663" s="74"/>
      <c r="R1663" s="98"/>
      <c r="S1663" s="48">
        <v>0</v>
      </c>
      <c r="T1663" s="48">
        <v>1</v>
      </c>
      <c r="U1663" s="98"/>
      <c r="V1663" s="50"/>
      <c r="W1663" s="50"/>
      <c r="X1663" s="50"/>
      <c r="Y1663" s="50"/>
      <c r="Z1663" s="49"/>
      <c r="AA1663" s="69">
        <v>1663</v>
      </c>
      <c r="AB166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63" s="70"/>
      <c r="AD1663" s="86">
        <v>87</v>
      </c>
      <c r="AE1663" s="86">
        <v>21</v>
      </c>
      <c r="AF1663" s="86">
        <v>350</v>
      </c>
      <c r="AG1663" s="86">
        <v>464</v>
      </c>
      <c r="AH1663" s="86"/>
      <c r="AI1663" s="86" t="s">
        <v>8154</v>
      </c>
      <c r="AJ1663" s="86"/>
      <c r="AK1663" s="86"/>
      <c r="AL1663" s="86"/>
      <c r="AM1663" s="89">
        <v>44074.419131944444</v>
      </c>
      <c r="AN1663" s="86" t="s">
        <v>10559</v>
      </c>
      <c r="AO1663" s="93" t="s">
        <v>12220</v>
      </c>
      <c r="AP1663" s="86" t="s">
        <v>66</v>
      </c>
      <c r="AQ1663" s="48">
        <v>0</v>
      </c>
      <c r="AR1663" s="49">
        <v>0</v>
      </c>
      <c r="AS1663" s="48">
        <v>0</v>
      </c>
      <c r="AT1663" s="49">
        <v>0</v>
      </c>
      <c r="AU1663" s="48">
        <v>0</v>
      </c>
      <c r="AV1663" s="49">
        <v>0</v>
      </c>
      <c r="AW1663" s="48">
        <v>26</v>
      </c>
      <c r="AX1663" s="49">
        <v>100</v>
      </c>
      <c r="AY1663" s="48">
        <v>26</v>
      </c>
      <c r="AZ1663" s="2"/>
      <c r="BA1663" s="3"/>
      <c r="BB1663" s="3"/>
      <c r="BC1663" s="3"/>
      <c r="BD1663" s="3"/>
    </row>
    <row r="1664" spans="1:56" x14ac:dyDescent="0.25">
      <c r="A1664" s="62" t="s">
        <v>1305</v>
      </c>
      <c r="B1664" s="63"/>
      <c r="C1664" s="63"/>
      <c r="D1664" s="64"/>
      <c r="E1664" s="66"/>
      <c r="F1664" s="109" t="s">
        <v>10504</v>
      </c>
      <c r="G1664" s="63"/>
      <c r="H1664" s="67"/>
      <c r="I1664" s="68"/>
      <c r="J1664" s="68"/>
      <c r="K1664" s="67" t="s">
        <v>13941</v>
      </c>
      <c r="L1664" s="71"/>
      <c r="M1664" s="72">
        <v>5713.64306640625</v>
      </c>
      <c r="N1664" s="72">
        <v>4705.333984375</v>
      </c>
      <c r="O1664" s="73"/>
      <c r="P1664" s="74"/>
      <c r="Q1664" s="74"/>
      <c r="R1664" s="98"/>
      <c r="S1664" s="48">
        <v>0</v>
      </c>
      <c r="T1664" s="48">
        <v>1</v>
      </c>
      <c r="U1664" s="98"/>
      <c r="V1664" s="50"/>
      <c r="W1664" s="50"/>
      <c r="X1664" s="50"/>
      <c r="Y1664" s="50"/>
      <c r="Z1664" s="49"/>
      <c r="AA1664" s="69">
        <v>1664</v>
      </c>
      <c r="AB166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64" s="70"/>
      <c r="AD1664" s="86">
        <v>132</v>
      </c>
      <c r="AE1664" s="86">
        <v>20</v>
      </c>
      <c r="AF1664" s="86">
        <v>92</v>
      </c>
      <c r="AG1664" s="86">
        <v>46</v>
      </c>
      <c r="AH1664" s="86"/>
      <c r="AI1664" s="86"/>
      <c r="AJ1664" s="86" t="s">
        <v>8202</v>
      </c>
      <c r="AK1664" s="86"/>
      <c r="AL1664" s="86"/>
      <c r="AM1664" s="89">
        <v>41658.111793981479</v>
      </c>
      <c r="AN1664" s="86" t="s">
        <v>10559</v>
      </c>
      <c r="AO1664" s="93" t="s">
        <v>12221</v>
      </c>
      <c r="AP1664" s="86" t="s">
        <v>66</v>
      </c>
      <c r="AQ1664" s="48">
        <v>0</v>
      </c>
      <c r="AR1664" s="49">
        <v>0</v>
      </c>
      <c r="AS1664" s="48">
        <v>0</v>
      </c>
      <c r="AT1664" s="49">
        <v>0</v>
      </c>
      <c r="AU1664" s="48">
        <v>0</v>
      </c>
      <c r="AV1664" s="49">
        <v>0</v>
      </c>
      <c r="AW1664" s="48">
        <v>21</v>
      </c>
      <c r="AX1664" s="49">
        <v>100</v>
      </c>
      <c r="AY1664" s="48">
        <v>21</v>
      </c>
      <c r="AZ1664" s="2"/>
      <c r="BA1664" s="3"/>
      <c r="BB1664" s="3"/>
      <c r="BC1664" s="3"/>
      <c r="BD1664" s="3"/>
    </row>
    <row r="1665" spans="1:56" x14ac:dyDescent="0.25">
      <c r="A1665" s="62" t="s">
        <v>1306</v>
      </c>
      <c r="B1665" s="63"/>
      <c r="C1665" s="63"/>
      <c r="D1665" s="64"/>
      <c r="E1665" s="66"/>
      <c r="F1665" s="109" t="s">
        <v>10505</v>
      </c>
      <c r="G1665" s="63"/>
      <c r="H1665" s="67"/>
      <c r="I1665" s="68"/>
      <c r="J1665" s="68"/>
      <c r="K1665" s="67" t="s">
        <v>13942</v>
      </c>
      <c r="L1665" s="71"/>
      <c r="M1665" s="72">
        <v>5811.33349609375</v>
      </c>
      <c r="N1665" s="72">
        <v>4364.42333984375</v>
      </c>
      <c r="O1665" s="73"/>
      <c r="P1665" s="74"/>
      <c r="Q1665" s="74"/>
      <c r="R1665" s="98"/>
      <c r="S1665" s="48">
        <v>0</v>
      </c>
      <c r="T1665" s="48">
        <v>1</v>
      </c>
      <c r="U1665" s="98"/>
      <c r="V1665" s="50"/>
      <c r="W1665" s="50"/>
      <c r="X1665" s="50"/>
      <c r="Y1665" s="50"/>
      <c r="Z1665" s="49"/>
      <c r="AA1665" s="69">
        <v>1665</v>
      </c>
      <c r="AB166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65" s="70"/>
      <c r="AD1665" s="86">
        <v>2259</v>
      </c>
      <c r="AE1665" s="86">
        <v>1556</v>
      </c>
      <c r="AF1665" s="86">
        <v>4675</v>
      </c>
      <c r="AG1665" s="86">
        <v>3873</v>
      </c>
      <c r="AH1665" s="86"/>
      <c r="AI1665" s="86" t="s">
        <v>8155</v>
      </c>
      <c r="AJ1665" s="86" t="s">
        <v>8323</v>
      </c>
      <c r="AK1665" s="86"/>
      <c r="AL1665" s="86"/>
      <c r="AM1665" s="89">
        <v>40398.618692129632</v>
      </c>
      <c r="AN1665" s="86" t="s">
        <v>10559</v>
      </c>
      <c r="AO1665" s="93" t="s">
        <v>12222</v>
      </c>
      <c r="AP1665" s="86" t="s">
        <v>66</v>
      </c>
      <c r="AQ1665" s="48">
        <v>0</v>
      </c>
      <c r="AR1665" s="49">
        <v>0</v>
      </c>
      <c r="AS1665" s="48">
        <v>0</v>
      </c>
      <c r="AT1665" s="49">
        <v>0</v>
      </c>
      <c r="AU1665" s="48">
        <v>0</v>
      </c>
      <c r="AV1665" s="49">
        <v>0</v>
      </c>
      <c r="AW1665" s="48">
        <v>21</v>
      </c>
      <c r="AX1665" s="49">
        <v>100</v>
      </c>
      <c r="AY1665" s="48">
        <v>21</v>
      </c>
      <c r="AZ1665" s="2"/>
      <c r="BA1665" s="3"/>
      <c r="BB1665" s="3"/>
      <c r="BC1665" s="3"/>
      <c r="BD1665" s="3"/>
    </row>
    <row r="1666" spans="1:56" x14ac:dyDescent="0.25">
      <c r="A1666" s="62" t="s">
        <v>1307</v>
      </c>
      <c r="B1666" s="63"/>
      <c r="C1666" s="63"/>
      <c r="D1666" s="64"/>
      <c r="E1666" s="66"/>
      <c r="F1666" s="109" t="s">
        <v>10506</v>
      </c>
      <c r="G1666" s="63"/>
      <c r="H1666" s="67"/>
      <c r="I1666" s="68"/>
      <c r="J1666" s="68"/>
      <c r="K1666" s="67" t="s">
        <v>13943</v>
      </c>
      <c r="L1666" s="71"/>
      <c r="M1666" s="72">
        <v>5577.9033203125</v>
      </c>
      <c r="N1666" s="72">
        <v>4941.1455078125</v>
      </c>
      <c r="O1666" s="73"/>
      <c r="P1666" s="74"/>
      <c r="Q1666" s="74"/>
      <c r="R1666" s="98"/>
      <c r="S1666" s="48">
        <v>1</v>
      </c>
      <c r="T1666" s="48">
        <v>1</v>
      </c>
      <c r="U1666" s="98"/>
      <c r="V1666" s="50"/>
      <c r="W1666" s="50"/>
      <c r="X1666" s="50"/>
      <c r="Y1666" s="50"/>
      <c r="Z1666" s="49"/>
      <c r="AA1666" s="69">
        <v>1666</v>
      </c>
      <c r="AB166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66" s="70"/>
      <c r="AD1666" s="86">
        <v>1060</v>
      </c>
      <c r="AE1666" s="86">
        <v>1701</v>
      </c>
      <c r="AF1666" s="86">
        <v>11989</v>
      </c>
      <c r="AG1666" s="86">
        <v>17287</v>
      </c>
      <c r="AH1666" s="86"/>
      <c r="AI1666" s="86" t="s">
        <v>8156</v>
      </c>
      <c r="AJ1666" s="86" t="s">
        <v>8675</v>
      </c>
      <c r="AK1666" s="86"/>
      <c r="AL1666" s="86"/>
      <c r="AM1666" s="89">
        <v>43556.561550925922</v>
      </c>
      <c r="AN1666" s="86" t="s">
        <v>10559</v>
      </c>
      <c r="AO1666" s="93" t="s">
        <v>12223</v>
      </c>
      <c r="AP1666" s="86" t="s">
        <v>66</v>
      </c>
      <c r="AQ1666" s="48">
        <v>0</v>
      </c>
      <c r="AR1666" s="49">
        <v>0</v>
      </c>
      <c r="AS1666" s="48">
        <v>0</v>
      </c>
      <c r="AT1666" s="49">
        <v>0</v>
      </c>
      <c r="AU1666" s="48">
        <v>0</v>
      </c>
      <c r="AV1666" s="49">
        <v>0</v>
      </c>
      <c r="AW1666" s="48">
        <v>2</v>
      </c>
      <c r="AX1666" s="49">
        <v>100</v>
      </c>
      <c r="AY1666" s="48">
        <v>2</v>
      </c>
      <c r="AZ1666" s="2"/>
      <c r="BA1666" s="3"/>
      <c r="BB1666" s="3"/>
      <c r="BC1666" s="3"/>
      <c r="BD1666" s="3"/>
    </row>
    <row r="1667" spans="1:56" x14ac:dyDescent="0.25">
      <c r="A1667" s="62" t="s">
        <v>1308</v>
      </c>
      <c r="B1667" s="63"/>
      <c r="C1667" s="63"/>
      <c r="D1667" s="64"/>
      <c r="E1667" s="66"/>
      <c r="F1667" s="109" t="s">
        <v>10507</v>
      </c>
      <c r="G1667" s="63"/>
      <c r="H1667" s="67"/>
      <c r="I1667" s="68"/>
      <c r="J1667" s="68"/>
      <c r="K1667" s="67" t="s">
        <v>13944</v>
      </c>
      <c r="L1667" s="71"/>
      <c r="M1667" s="72">
        <v>4506.04296875</v>
      </c>
      <c r="N1667" s="72">
        <v>4892.779296875</v>
      </c>
      <c r="O1667" s="73"/>
      <c r="P1667" s="74"/>
      <c r="Q1667" s="74"/>
      <c r="R1667" s="98"/>
      <c r="S1667" s="48">
        <v>0</v>
      </c>
      <c r="T1667" s="48">
        <v>4</v>
      </c>
      <c r="U1667" s="98"/>
      <c r="V1667" s="50"/>
      <c r="W1667" s="50"/>
      <c r="X1667" s="50"/>
      <c r="Y1667" s="50"/>
      <c r="Z1667" s="49"/>
      <c r="AA1667" s="69">
        <v>1667</v>
      </c>
      <c r="AB166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67" s="70"/>
      <c r="AD1667" s="86">
        <v>206</v>
      </c>
      <c r="AE1667" s="86">
        <v>156</v>
      </c>
      <c r="AF1667" s="86">
        <v>2658</v>
      </c>
      <c r="AG1667" s="86">
        <v>4453</v>
      </c>
      <c r="AH1667" s="86"/>
      <c r="AI1667" s="86" t="s">
        <v>8157</v>
      </c>
      <c r="AJ1667" s="86" t="s">
        <v>8218</v>
      </c>
      <c r="AK1667" s="86"/>
      <c r="AL1667" s="86"/>
      <c r="AM1667" s="89">
        <v>44020.544490740744</v>
      </c>
      <c r="AN1667" s="86" t="s">
        <v>10559</v>
      </c>
      <c r="AO1667" s="93" t="s">
        <v>12224</v>
      </c>
      <c r="AP1667" s="86" t="s">
        <v>66</v>
      </c>
      <c r="AQ1667" s="48">
        <v>0</v>
      </c>
      <c r="AR1667" s="49">
        <v>0</v>
      </c>
      <c r="AS1667" s="48">
        <v>0</v>
      </c>
      <c r="AT1667" s="49">
        <v>0</v>
      </c>
      <c r="AU1667" s="48">
        <v>0</v>
      </c>
      <c r="AV1667" s="49">
        <v>0</v>
      </c>
      <c r="AW1667" s="48">
        <v>178</v>
      </c>
      <c r="AX1667" s="49">
        <v>100</v>
      </c>
      <c r="AY1667" s="48">
        <v>178</v>
      </c>
      <c r="AZ1667" s="2"/>
      <c r="BA1667" s="3"/>
      <c r="BB1667" s="3"/>
      <c r="BC1667" s="3"/>
      <c r="BD1667" s="3"/>
    </row>
    <row r="1668" spans="1:56" x14ac:dyDescent="0.25">
      <c r="A1668" s="62" t="s">
        <v>1309</v>
      </c>
      <c r="B1668" s="63"/>
      <c r="C1668" s="63"/>
      <c r="D1668" s="64"/>
      <c r="E1668" s="66"/>
      <c r="F1668" s="109" t="s">
        <v>10508</v>
      </c>
      <c r="G1668" s="63"/>
      <c r="H1668" s="67"/>
      <c r="I1668" s="68"/>
      <c r="J1668" s="68"/>
      <c r="K1668" s="67" t="s">
        <v>13945</v>
      </c>
      <c r="L1668" s="71"/>
      <c r="M1668" s="72">
        <v>5112.1884765625</v>
      </c>
      <c r="N1668" s="72">
        <v>4531.75341796875</v>
      </c>
      <c r="O1668" s="73"/>
      <c r="P1668" s="74"/>
      <c r="Q1668" s="74"/>
      <c r="R1668" s="98"/>
      <c r="S1668" s="48">
        <v>0</v>
      </c>
      <c r="T1668" s="48">
        <v>1</v>
      </c>
      <c r="U1668" s="98"/>
      <c r="V1668" s="50"/>
      <c r="W1668" s="50"/>
      <c r="X1668" s="50"/>
      <c r="Y1668" s="50"/>
      <c r="Z1668" s="49"/>
      <c r="AA1668" s="69">
        <v>1668</v>
      </c>
      <c r="AB166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68" s="70"/>
      <c r="AD1668" s="86">
        <v>1765</v>
      </c>
      <c r="AE1668" s="86">
        <v>1092</v>
      </c>
      <c r="AF1668" s="86">
        <v>117224</v>
      </c>
      <c r="AG1668" s="86">
        <v>95649</v>
      </c>
      <c r="AH1668" s="86"/>
      <c r="AI1668" s="86" t="s">
        <v>8158</v>
      </c>
      <c r="AJ1668" s="86" t="s">
        <v>8676</v>
      </c>
      <c r="AK1668" s="86"/>
      <c r="AL1668" s="86"/>
      <c r="AM1668" s="89">
        <v>43365.705891203703</v>
      </c>
      <c r="AN1668" s="86" t="s">
        <v>10559</v>
      </c>
      <c r="AO1668" s="93" t="s">
        <v>12225</v>
      </c>
      <c r="AP1668" s="86" t="s">
        <v>66</v>
      </c>
      <c r="AQ1668" s="48">
        <v>0</v>
      </c>
      <c r="AR1668" s="49">
        <v>0</v>
      </c>
      <c r="AS1668" s="48">
        <v>0</v>
      </c>
      <c r="AT1668" s="49">
        <v>0</v>
      </c>
      <c r="AU1668" s="48">
        <v>0</v>
      </c>
      <c r="AV1668" s="49">
        <v>0</v>
      </c>
      <c r="AW1668" s="48">
        <v>29</v>
      </c>
      <c r="AX1668" s="49">
        <v>100</v>
      </c>
      <c r="AY1668" s="48">
        <v>29</v>
      </c>
      <c r="AZ1668" s="2"/>
      <c r="BA1668" s="3"/>
      <c r="BB1668" s="3"/>
      <c r="BC1668" s="3"/>
      <c r="BD1668" s="3"/>
    </row>
    <row r="1669" spans="1:56" x14ac:dyDescent="0.25">
      <c r="A1669" s="62" t="s">
        <v>1310</v>
      </c>
      <c r="B1669" s="63"/>
      <c r="C1669" s="63"/>
      <c r="D1669" s="64"/>
      <c r="E1669" s="66"/>
      <c r="F1669" s="109" t="s">
        <v>10509</v>
      </c>
      <c r="G1669" s="63"/>
      <c r="H1669" s="67"/>
      <c r="I1669" s="68"/>
      <c r="J1669" s="68"/>
      <c r="K1669" s="67" t="s">
        <v>13946</v>
      </c>
      <c r="L1669" s="71"/>
      <c r="M1669" s="72">
        <v>2424.4375</v>
      </c>
      <c r="N1669" s="72">
        <v>2697.968017578125</v>
      </c>
      <c r="O1669" s="73"/>
      <c r="P1669" s="74"/>
      <c r="Q1669" s="74"/>
      <c r="R1669" s="98"/>
      <c r="S1669" s="48">
        <v>0</v>
      </c>
      <c r="T1669" s="48">
        <v>3</v>
      </c>
      <c r="U1669" s="98"/>
      <c r="V1669" s="50"/>
      <c r="W1669" s="50"/>
      <c r="X1669" s="50"/>
      <c r="Y1669" s="50"/>
      <c r="Z1669" s="49"/>
      <c r="AA1669" s="69">
        <v>1669</v>
      </c>
      <c r="AB166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69" s="70"/>
      <c r="AD1669" s="86">
        <v>37</v>
      </c>
      <c r="AE1669" s="86">
        <v>108</v>
      </c>
      <c r="AF1669" s="86">
        <v>17772</v>
      </c>
      <c r="AG1669" s="86">
        <v>7409</v>
      </c>
      <c r="AH1669" s="86"/>
      <c r="AI1669" s="86" t="s">
        <v>8159</v>
      </c>
      <c r="AJ1669" s="86"/>
      <c r="AK1669" s="86"/>
      <c r="AL1669" s="86"/>
      <c r="AM1669" s="89">
        <v>44046.699861111112</v>
      </c>
      <c r="AN1669" s="86" t="s">
        <v>10559</v>
      </c>
      <c r="AO1669" s="93" t="s">
        <v>12226</v>
      </c>
      <c r="AP1669" s="86" t="s">
        <v>66</v>
      </c>
      <c r="AQ1669" s="48">
        <v>0</v>
      </c>
      <c r="AR1669" s="49">
        <v>0</v>
      </c>
      <c r="AS1669" s="48">
        <v>0</v>
      </c>
      <c r="AT1669" s="49">
        <v>0</v>
      </c>
      <c r="AU1669" s="48">
        <v>0</v>
      </c>
      <c r="AV1669" s="49">
        <v>0</v>
      </c>
      <c r="AW1669" s="48">
        <v>25</v>
      </c>
      <c r="AX1669" s="49">
        <v>100</v>
      </c>
      <c r="AY1669" s="48">
        <v>25</v>
      </c>
      <c r="AZ1669" s="2"/>
      <c r="BA1669" s="3"/>
      <c r="BB1669" s="3"/>
      <c r="BC1669" s="3"/>
      <c r="BD1669" s="3"/>
    </row>
    <row r="1670" spans="1:56" x14ac:dyDescent="0.25">
      <c r="A1670" s="62" t="s">
        <v>1311</v>
      </c>
      <c r="B1670" s="63"/>
      <c r="C1670" s="63"/>
      <c r="D1670" s="64"/>
      <c r="E1670" s="66"/>
      <c r="F1670" s="109" t="s">
        <v>10510</v>
      </c>
      <c r="G1670" s="63"/>
      <c r="H1670" s="67"/>
      <c r="I1670" s="68"/>
      <c r="J1670" s="68"/>
      <c r="K1670" s="67" t="s">
        <v>13947</v>
      </c>
      <c r="L1670" s="71"/>
      <c r="M1670" s="72">
        <v>5624.51611328125</v>
      </c>
      <c r="N1670" s="72">
        <v>4982.04833984375</v>
      </c>
      <c r="O1670" s="73"/>
      <c r="P1670" s="74"/>
      <c r="Q1670" s="74"/>
      <c r="R1670" s="98"/>
      <c r="S1670" s="48">
        <v>0</v>
      </c>
      <c r="T1670" s="48">
        <v>1</v>
      </c>
      <c r="U1670" s="98"/>
      <c r="V1670" s="50"/>
      <c r="W1670" s="50"/>
      <c r="X1670" s="50"/>
      <c r="Y1670" s="50"/>
      <c r="Z1670" s="49"/>
      <c r="AA1670" s="69">
        <v>1670</v>
      </c>
      <c r="AB167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70" s="70"/>
      <c r="AD1670" s="86">
        <v>14</v>
      </c>
      <c r="AE1670" s="86">
        <v>2</v>
      </c>
      <c r="AF1670" s="86">
        <v>8</v>
      </c>
      <c r="AG1670" s="86">
        <v>21</v>
      </c>
      <c r="AH1670" s="86"/>
      <c r="AI1670" s="86" t="s">
        <v>8160</v>
      </c>
      <c r="AJ1670" s="86"/>
      <c r="AK1670" s="86"/>
      <c r="AL1670" s="86"/>
      <c r="AM1670" s="89">
        <v>44074.242662037039</v>
      </c>
      <c r="AN1670" s="86" t="s">
        <v>10559</v>
      </c>
      <c r="AO1670" s="93" t="s">
        <v>12227</v>
      </c>
      <c r="AP1670" s="86" t="s">
        <v>66</v>
      </c>
      <c r="AQ1670" s="48">
        <v>0</v>
      </c>
      <c r="AR1670" s="49">
        <v>0</v>
      </c>
      <c r="AS1670" s="48">
        <v>0</v>
      </c>
      <c r="AT1670" s="49">
        <v>0</v>
      </c>
      <c r="AU1670" s="48">
        <v>0</v>
      </c>
      <c r="AV1670" s="49">
        <v>0</v>
      </c>
      <c r="AW1670" s="48">
        <v>17</v>
      </c>
      <c r="AX1670" s="49">
        <v>100</v>
      </c>
      <c r="AY1670" s="48">
        <v>17</v>
      </c>
      <c r="AZ1670" s="2"/>
      <c r="BA1670" s="3"/>
      <c r="BB1670" s="3"/>
      <c r="BC1670" s="3"/>
      <c r="BD1670" s="3"/>
    </row>
    <row r="1671" spans="1:56" x14ac:dyDescent="0.25">
      <c r="A1671" s="62" t="s">
        <v>1886</v>
      </c>
      <c r="B1671" s="63"/>
      <c r="C1671" s="63"/>
      <c r="D1671" s="64"/>
      <c r="E1671" s="66"/>
      <c r="F1671" s="109" t="s">
        <v>10511</v>
      </c>
      <c r="G1671" s="63"/>
      <c r="H1671" s="67"/>
      <c r="I1671" s="68"/>
      <c r="J1671" s="68"/>
      <c r="K1671" s="67" t="s">
        <v>13948</v>
      </c>
      <c r="L1671" s="71"/>
      <c r="M1671" s="72">
        <v>5664.2763671875</v>
      </c>
      <c r="N1671" s="72">
        <v>5047.12890625</v>
      </c>
      <c r="O1671" s="73"/>
      <c r="P1671" s="74"/>
      <c r="Q1671" s="74"/>
      <c r="R1671" s="98"/>
      <c r="S1671" s="48">
        <v>1</v>
      </c>
      <c r="T1671" s="48">
        <v>0</v>
      </c>
      <c r="U1671" s="98"/>
      <c r="V1671" s="50"/>
      <c r="W1671" s="50"/>
      <c r="X1671" s="50"/>
      <c r="Y1671" s="50"/>
      <c r="Z1671" s="49"/>
      <c r="AA1671" s="69">
        <v>1671</v>
      </c>
      <c r="AB167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71" s="70"/>
      <c r="AD1671" s="86">
        <v>13</v>
      </c>
      <c r="AE1671" s="86">
        <v>6</v>
      </c>
      <c r="AF1671" s="86">
        <v>101</v>
      </c>
      <c r="AG1671" s="86">
        <v>115</v>
      </c>
      <c r="AH1671" s="86"/>
      <c r="AI1671" s="86" t="s">
        <v>8161</v>
      </c>
      <c r="AJ1671" s="86" t="s">
        <v>8677</v>
      </c>
      <c r="AK1671" s="86"/>
      <c r="AL1671" s="86"/>
      <c r="AM1671" s="89">
        <v>43935.166412037041</v>
      </c>
      <c r="AN1671" s="86" t="s">
        <v>10559</v>
      </c>
      <c r="AO1671" s="93" t="s">
        <v>12228</v>
      </c>
      <c r="AP1671" s="86" t="s">
        <v>65</v>
      </c>
      <c r="AQ1671" s="48"/>
      <c r="AR1671" s="49"/>
      <c r="AS1671" s="48"/>
      <c r="AT1671" s="49"/>
      <c r="AU1671" s="48"/>
      <c r="AV1671" s="49"/>
      <c r="AW1671" s="48"/>
      <c r="AX1671" s="49"/>
      <c r="AY1671" s="48"/>
      <c r="AZ1671" s="2"/>
      <c r="BA1671" s="3"/>
      <c r="BB1671" s="3"/>
      <c r="BC1671" s="3"/>
      <c r="BD1671" s="3"/>
    </row>
    <row r="1672" spans="1:56" x14ac:dyDescent="0.25">
      <c r="A1672" s="62" t="s">
        <v>1312</v>
      </c>
      <c r="B1672" s="63"/>
      <c r="C1672" s="63"/>
      <c r="D1672" s="64"/>
      <c r="E1672" s="66"/>
      <c r="F1672" s="109" t="s">
        <v>10512</v>
      </c>
      <c r="G1672" s="63"/>
      <c r="H1672" s="67"/>
      <c r="I1672" s="68"/>
      <c r="J1672" s="68"/>
      <c r="K1672" s="67" t="s">
        <v>13949</v>
      </c>
      <c r="L1672" s="71"/>
      <c r="M1672" s="72">
        <v>3640.486572265625</v>
      </c>
      <c r="N1672" s="72">
        <v>5987.724609375</v>
      </c>
      <c r="O1672" s="73"/>
      <c r="P1672" s="74"/>
      <c r="Q1672" s="74"/>
      <c r="R1672" s="98"/>
      <c r="S1672" s="48">
        <v>0</v>
      </c>
      <c r="T1672" s="48">
        <v>1</v>
      </c>
      <c r="U1672" s="98"/>
      <c r="V1672" s="50"/>
      <c r="W1672" s="50"/>
      <c r="X1672" s="50"/>
      <c r="Y1672" s="50"/>
      <c r="Z1672" s="49"/>
      <c r="AA1672" s="69">
        <v>1672</v>
      </c>
      <c r="AB167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72" s="70"/>
      <c r="AD1672" s="86">
        <v>178</v>
      </c>
      <c r="AE1672" s="86">
        <v>372</v>
      </c>
      <c r="AF1672" s="86">
        <v>195</v>
      </c>
      <c r="AG1672" s="86">
        <v>1431</v>
      </c>
      <c r="AH1672" s="86"/>
      <c r="AI1672" s="86" t="s">
        <v>8162</v>
      </c>
      <c r="AJ1672" s="86" t="s">
        <v>8326</v>
      </c>
      <c r="AK1672" s="86"/>
      <c r="AL1672" s="86"/>
      <c r="AM1672" s="89">
        <v>43152.082291666666</v>
      </c>
      <c r="AN1672" s="86" t="s">
        <v>10559</v>
      </c>
      <c r="AO1672" s="93" t="s">
        <v>12229</v>
      </c>
      <c r="AP1672" s="86" t="s">
        <v>66</v>
      </c>
      <c r="AQ1672" s="48">
        <v>0</v>
      </c>
      <c r="AR1672" s="49">
        <v>0</v>
      </c>
      <c r="AS1672" s="48">
        <v>0</v>
      </c>
      <c r="AT1672" s="49">
        <v>0</v>
      </c>
      <c r="AU1672" s="48">
        <v>0</v>
      </c>
      <c r="AV1672" s="49">
        <v>0</v>
      </c>
      <c r="AW1672" s="48">
        <v>7</v>
      </c>
      <c r="AX1672" s="49">
        <v>100</v>
      </c>
      <c r="AY1672" s="48">
        <v>7</v>
      </c>
      <c r="AZ1672" s="2"/>
      <c r="BA1672" s="3"/>
      <c r="BB1672" s="3"/>
      <c r="BC1672" s="3"/>
      <c r="BD1672" s="3"/>
    </row>
    <row r="1673" spans="1:56" x14ac:dyDescent="0.25">
      <c r="A1673" s="62" t="s">
        <v>1313</v>
      </c>
      <c r="B1673" s="63"/>
      <c r="C1673" s="63"/>
      <c r="D1673" s="64"/>
      <c r="E1673" s="66"/>
      <c r="F1673" s="109" t="s">
        <v>10513</v>
      </c>
      <c r="G1673" s="63"/>
      <c r="H1673" s="67"/>
      <c r="I1673" s="68"/>
      <c r="J1673" s="68"/>
      <c r="K1673" s="67" t="s">
        <v>13950</v>
      </c>
      <c r="L1673" s="71"/>
      <c r="M1673" s="72">
        <v>5387.6455078125</v>
      </c>
      <c r="N1673" s="72">
        <v>4399.71826171875</v>
      </c>
      <c r="O1673" s="73"/>
      <c r="P1673" s="74"/>
      <c r="Q1673" s="74"/>
      <c r="R1673" s="98"/>
      <c r="S1673" s="48">
        <v>1</v>
      </c>
      <c r="T1673" s="48">
        <v>5</v>
      </c>
      <c r="U1673" s="98"/>
      <c r="V1673" s="50"/>
      <c r="W1673" s="50"/>
      <c r="X1673" s="50"/>
      <c r="Y1673" s="50"/>
      <c r="Z1673" s="49"/>
      <c r="AA1673" s="69">
        <v>1673</v>
      </c>
      <c r="AB167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73" s="70"/>
      <c r="AD1673" s="86">
        <v>498</v>
      </c>
      <c r="AE1673" s="86">
        <v>368</v>
      </c>
      <c r="AF1673" s="86">
        <v>14603</v>
      </c>
      <c r="AG1673" s="86">
        <v>23496</v>
      </c>
      <c r="AH1673" s="86"/>
      <c r="AI1673" s="86" t="s">
        <v>8163</v>
      </c>
      <c r="AJ1673" s="86" t="s">
        <v>8678</v>
      </c>
      <c r="AK1673" s="86"/>
      <c r="AL1673" s="86"/>
      <c r="AM1673" s="89">
        <v>43352.619872685187</v>
      </c>
      <c r="AN1673" s="86" t="s">
        <v>10559</v>
      </c>
      <c r="AO1673" s="93" t="s">
        <v>12230</v>
      </c>
      <c r="AP1673" s="86" t="s">
        <v>66</v>
      </c>
      <c r="AQ1673" s="48">
        <v>0</v>
      </c>
      <c r="AR1673" s="49">
        <v>0</v>
      </c>
      <c r="AS1673" s="48">
        <v>0</v>
      </c>
      <c r="AT1673" s="49">
        <v>0</v>
      </c>
      <c r="AU1673" s="48">
        <v>0</v>
      </c>
      <c r="AV1673" s="49">
        <v>0</v>
      </c>
      <c r="AW1673" s="48">
        <v>46</v>
      </c>
      <c r="AX1673" s="49">
        <v>100</v>
      </c>
      <c r="AY1673" s="48">
        <v>46</v>
      </c>
      <c r="AZ1673" s="2"/>
      <c r="BA1673" s="3"/>
      <c r="BB1673" s="3"/>
      <c r="BC1673" s="3"/>
      <c r="BD1673" s="3"/>
    </row>
    <row r="1674" spans="1:56" x14ac:dyDescent="0.25">
      <c r="A1674" s="62" t="s">
        <v>1887</v>
      </c>
      <c r="B1674" s="63"/>
      <c r="C1674" s="63"/>
      <c r="D1674" s="64"/>
      <c r="E1674" s="66"/>
      <c r="F1674" s="109" t="s">
        <v>10514</v>
      </c>
      <c r="G1674" s="63"/>
      <c r="H1674" s="67"/>
      <c r="I1674" s="68"/>
      <c r="J1674" s="68"/>
      <c r="K1674" s="67" t="s">
        <v>13951</v>
      </c>
      <c r="L1674" s="71"/>
      <c r="M1674" s="72">
        <v>6369.57666015625</v>
      </c>
      <c r="N1674" s="72">
        <v>3611.5810546875</v>
      </c>
      <c r="O1674" s="73"/>
      <c r="P1674" s="74"/>
      <c r="Q1674" s="74"/>
      <c r="R1674" s="98"/>
      <c r="S1674" s="48">
        <v>1</v>
      </c>
      <c r="T1674" s="48">
        <v>0</v>
      </c>
      <c r="U1674" s="98"/>
      <c r="V1674" s="50"/>
      <c r="W1674" s="50"/>
      <c r="X1674" s="50"/>
      <c r="Y1674" s="50"/>
      <c r="Z1674" s="49"/>
      <c r="AA1674" s="69">
        <v>1674</v>
      </c>
      <c r="AB167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74" s="70"/>
      <c r="AD1674" s="86">
        <v>51</v>
      </c>
      <c r="AE1674" s="86">
        <v>17</v>
      </c>
      <c r="AF1674" s="86">
        <v>4642</v>
      </c>
      <c r="AG1674" s="86">
        <v>79</v>
      </c>
      <c r="AH1674" s="86"/>
      <c r="AI1674" s="86" t="s">
        <v>8164</v>
      </c>
      <c r="AJ1674" s="86" t="s">
        <v>8679</v>
      </c>
      <c r="AK1674" s="86"/>
      <c r="AL1674" s="86"/>
      <c r="AM1674" s="89">
        <v>40122.451793981483</v>
      </c>
      <c r="AN1674" s="86" t="s">
        <v>10559</v>
      </c>
      <c r="AO1674" s="93" t="s">
        <v>12231</v>
      </c>
      <c r="AP1674" s="86" t="s">
        <v>65</v>
      </c>
      <c r="AQ1674" s="48"/>
      <c r="AR1674" s="49"/>
      <c r="AS1674" s="48"/>
      <c r="AT1674" s="49"/>
      <c r="AU1674" s="48"/>
      <c r="AV1674" s="49"/>
      <c r="AW1674" s="48"/>
      <c r="AX1674" s="49"/>
      <c r="AY1674" s="48"/>
      <c r="AZ1674" s="2"/>
      <c r="BA1674" s="3"/>
      <c r="BB1674" s="3"/>
      <c r="BC1674" s="3"/>
      <c r="BD1674" s="3"/>
    </row>
    <row r="1675" spans="1:56" x14ac:dyDescent="0.25">
      <c r="A1675" s="62" t="s">
        <v>1314</v>
      </c>
      <c r="B1675" s="63"/>
      <c r="C1675" s="63"/>
      <c r="D1675" s="64"/>
      <c r="E1675" s="66"/>
      <c r="F1675" s="109" t="s">
        <v>8949</v>
      </c>
      <c r="G1675" s="63"/>
      <c r="H1675" s="67"/>
      <c r="I1675" s="68"/>
      <c r="J1675" s="68"/>
      <c r="K1675" s="67" t="s">
        <v>13952</v>
      </c>
      <c r="L1675" s="71"/>
      <c r="M1675" s="72">
        <v>5470.0419921875</v>
      </c>
      <c r="N1675" s="72">
        <v>4988.77685546875</v>
      </c>
      <c r="O1675" s="73"/>
      <c r="P1675" s="74"/>
      <c r="Q1675" s="74"/>
      <c r="R1675" s="98"/>
      <c r="S1675" s="48">
        <v>0</v>
      </c>
      <c r="T1675" s="48">
        <v>1</v>
      </c>
      <c r="U1675" s="98"/>
      <c r="V1675" s="50"/>
      <c r="W1675" s="50"/>
      <c r="X1675" s="50"/>
      <c r="Y1675" s="50"/>
      <c r="Z1675" s="49"/>
      <c r="AA1675" s="69">
        <v>1675</v>
      </c>
      <c r="AB167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75" s="70"/>
      <c r="AD1675" s="86">
        <v>7</v>
      </c>
      <c r="AE1675" s="86">
        <v>2</v>
      </c>
      <c r="AF1675" s="86">
        <v>202</v>
      </c>
      <c r="AG1675" s="86">
        <v>5</v>
      </c>
      <c r="AH1675" s="86"/>
      <c r="AI1675" s="86"/>
      <c r="AJ1675" s="86"/>
      <c r="AK1675" s="86"/>
      <c r="AL1675" s="86"/>
      <c r="AM1675" s="89">
        <v>44041.261643518519</v>
      </c>
      <c r="AN1675" s="86" t="s">
        <v>10559</v>
      </c>
      <c r="AO1675" s="93" t="s">
        <v>12232</v>
      </c>
      <c r="AP1675" s="86" t="s">
        <v>66</v>
      </c>
      <c r="AQ1675" s="48">
        <v>0</v>
      </c>
      <c r="AR1675" s="49">
        <v>0</v>
      </c>
      <c r="AS1675" s="48">
        <v>0</v>
      </c>
      <c r="AT1675" s="49">
        <v>0</v>
      </c>
      <c r="AU1675" s="48">
        <v>0</v>
      </c>
      <c r="AV1675" s="49">
        <v>0</v>
      </c>
      <c r="AW1675" s="48">
        <v>47</v>
      </c>
      <c r="AX1675" s="49">
        <v>100</v>
      </c>
      <c r="AY1675" s="48">
        <v>47</v>
      </c>
      <c r="AZ1675" s="2"/>
      <c r="BA1675" s="3"/>
      <c r="BB1675" s="3"/>
      <c r="BC1675" s="3"/>
      <c r="BD1675" s="3"/>
    </row>
    <row r="1676" spans="1:56" x14ac:dyDescent="0.25">
      <c r="A1676" s="62" t="s">
        <v>1315</v>
      </c>
      <c r="B1676" s="63"/>
      <c r="C1676" s="63"/>
      <c r="D1676" s="64"/>
      <c r="E1676" s="66"/>
      <c r="F1676" s="109" t="s">
        <v>10515</v>
      </c>
      <c r="G1676" s="63"/>
      <c r="H1676" s="67"/>
      <c r="I1676" s="68"/>
      <c r="J1676" s="68"/>
      <c r="K1676" s="67" t="s">
        <v>13953</v>
      </c>
      <c r="L1676" s="71"/>
      <c r="M1676" s="72">
        <v>3902.93798828125</v>
      </c>
      <c r="N1676" s="72">
        <v>3426.03271484375</v>
      </c>
      <c r="O1676" s="73"/>
      <c r="P1676" s="74"/>
      <c r="Q1676" s="74"/>
      <c r="R1676" s="98"/>
      <c r="S1676" s="48">
        <v>0</v>
      </c>
      <c r="T1676" s="48">
        <v>1</v>
      </c>
      <c r="U1676" s="98"/>
      <c r="V1676" s="50"/>
      <c r="W1676" s="50"/>
      <c r="X1676" s="50"/>
      <c r="Y1676" s="50"/>
      <c r="Z1676" s="49"/>
      <c r="AA1676" s="69">
        <v>1676</v>
      </c>
      <c r="AB167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76" s="70"/>
      <c r="AD1676" s="86">
        <v>30</v>
      </c>
      <c r="AE1676" s="86">
        <v>14</v>
      </c>
      <c r="AF1676" s="86">
        <v>502</v>
      </c>
      <c r="AG1676" s="86">
        <v>483</v>
      </c>
      <c r="AH1676" s="86"/>
      <c r="AI1676" s="86"/>
      <c r="AJ1676" s="86"/>
      <c r="AK1676" s="86"/>
      <c r="AL1676" s="86"/>
      <c r="AM1676" s="89">
        <v>44037.319571759261</v>
      </c>
      <c r="AN1676" s="86" t="s">
        <v>10559</v>
      </c>
      <c r="AO1676" s="93" t="s">
        <v>12233</v>
      </c>
      <c r="AP1676" s="86" t="s">
        <v>66</v>
      </c>
      <c r="AQ1676" s="48">
        <v>0</v>
      </c>
      <c r="AR1676" s="49">
        <v>0</v>
      </c>
      <c r="AS1676" s="48">
        <v>0</v>
      </c>
      <c r="AT1676" s="49">
        <v>0</v>
      </c>
      <c r="AU1676" s="48">
        <v>0</v>
      </c>
      <c r="AV1676" s="49">
        <v>0</v>
      </c>
      <c r="AW1676" s="48">
        <v>145</v>
      </c>
      <c r="AX1676" s="49">
        <v>100</v>
      </c>
      <c r="AY1676" s="48">
        <v>145</v>
      </c>
      <c r="AZ1676" s="2"/>
      <c r="BA1676" s="3"/>
      <c r="BB1676" s="3"/>
      <c r="BC1676" s="3"/>
      <c r="BD1676" s="3"/>
    </row>
    <row r="1677" spans="1:56" x14ac:dyDescent="0.25">
      <c r="A1677" s="62" t="s">
        <v>1316</v>
      </c>
      <c r="B1677" s="63"/>
      <c r="C1677" s="63"/>
      <c r="D1677" s="64"/>
      <c r="E1677" s="66"/>
      <c r="F1677" s="109" t="s">
        <v>10516</v>
      </c>
      <c r="G1677" s="63"/>
      <c r="H1677" s="67"/>
      <c r="I1677" s="68"/>
      <c r="J1677" s="68"/>
      <c r="K1677" s="67" t="s">
        <v>13954</v>
      </c>
      <c r="L1677" s="71"/>
      <c r="M1677" s="72">
        <v>3412.252197265625</v>
      </c>
      <c r="N1677" s="72">
        <v>6006.52490234375</v>
      </c>
      <c r="O1677" s="73"/>
      <c r="P1677" s="74"/>
      <c r="Q1677" s="74"/>
      <c r="R1677" s="98"/>
      <c r="S1677" s="48">
        <v>0</v>
      </c>
      <c r="T1677" s="48">
        <v>2</v>
      </c>
      <c r="U1677" s="98"/>
      <c r="V1677" s="50"/>
      <c r="W1677" s="50"/>
      <c r="X1677" s="50"/>
      <c r="Y1677" s="50"/>
      <c r="Z1677" s="49"/>
      <c r="AA1677" s="69">
        <v>1677</v>
      </c>
      <c r="AB167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77" s="70"/>
      <c r="AD1677" s="86">
        <v>128</v>
      </c>
      <c r="AE1677" s="86">
        <v>29</v>
      </c>
      <c r="AF1677" s="86">
        <v>537</v>
      </c>
      <c r="AG1677" s="86">
        <v>719</v>
      </c>
      <c r="AH1677" s="86"/>
      <c r="AI1677" s="86"/>
      <c r="AJ1677" s="86"/>
      <c r="AK1677" s="86"/>
      <c r="AL1677" s="86"/>
      <c r="AM1677" s="89">
        <v>43730.301608796297</v>
      </c>
      <c r="AN1677" s="86" t="s">
        <v>10559</v>
      </c>
      <c r="AO1677" s="93" t="s">
        <v>12234</v>
      </c>
      <c r="AP1677" s="86" t="s">
        <v>66</v>
      </c>
      <c r="AQ1677" s="48">
        <v>0</v>
      </c>
      <c r="AR1677" s="49">
        <v>0</v>
      </c>
      <c r="AS1677" s="48">
        <v>0</v>
      </c>
      <c r="AT1677" s="49">
        <v>0</v>
      </c>
      <c r="AU1677" s="48">
        <v>0</v>
      </c>
      <c r="AV1677" s="49">
        <v>0</v>
      </c>
      <c r="AW1677" s="48">
        <v>36</v>
      </c>
      <c r="AX1677" s="49">
        <v>100</v>
      </c>
      <c r="AY1677" s="48">
        <v>36</v>
      </c>
      <c r="AZ1677" s="2"/>
      <c r="BA1677" s="3"/>
      <c r="BB1677" s="3"/>
      <c r="BC1677" s="3"/>
      <c r="BD1677" s="3"/>
    </row>
    <row r="1678" spans="1:56" x14ac:dyDescent="0.25">
      <c r="A1678" s="62" t="s">
        <v>1888</v>
      </c>
      <c r="B1678" s="63"/>
      <c r="C1678" s="63"/>
      <c r="D1678" s="64"/>
      <c r="E1678" s="66"/>
      <c r="F1678" s="109" t="s">
        <v>10517</v>
      </c>
      <c r="G1678" s="63"/>
      <c r="H1678" s="67"/>
      <c r="I1678" s="68"/>
      <c r="J1678" s="68"/>
      <c r="K1678" s="67" t="s">
        <v>13955</v>
      </c>
      <c r="L1678" s="71"/>
      <c r="M1678" s="72">
        <v>3283.89013671875</v>
      </c>
      <c r="N1678" s="72">
        <v>7571.38037109375</v>
      </c>
      <c r="O1678" s="73"/>
      <c r="P1678" s="74"/>
      <c r="Q1678" s="74"/>
      <c r="R1678" s="98"/>
      <c r="S1678" s="48">
        <v>1</v>
      </c>
      <c r="T1678" s="48">
        <v>0</v>
      </c>
      <c r="U1678" s="98"/>
      <c r="V1678" s="50"/>
      <c r="W1678" s="50"/>
      <c r="X1678" s="50"/>
      <c r="Y1678" s="50"/>
      <c r="Z1678" s="49"/>
      <c r="AA1678" s="69">
        <v>1678</v>
      </c>
      <c r="AB167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78" s="70"/>
      <c r="AD1678" s="86">
        <v>399</v>
      </c>
      <c r="AE1678" s="86">
        <v>1894</v>
      </c>
      <c r="AF1678" s="86">
        <v>854</v>
      </c>
      <c r="AG1678" s="86">
        <v>6370</v>
      </c>
      <c r="AH1678" s="86"/>
      <c r="AI1678" s="86" t="s">
        <v>8165</v>
      </c>
      <c r="AJ1678" s="86" t="s">
        <v>8245</v>
      </c>
      <c r="AK1678" s="93" t="s">
        <v>8940</v>
      </c>
      <c r="AL1678" s="86"/>
      <c r="AM1678" s="89">
        <v>41968.852534722224</v>
      </c>
      <c r="AN1678" s="86" t="s">
        <v>10559</v>
      </c>
      <c r="AO1678" s="93" t="s">
        <v>12235</v>
      </c>
      <c r="AP1678" s="86" t="s">
        <v>65</v>
      </c>
      <c r="AQ1678" s="48"/>
      <c r="AR1678" s="49"/>
      <c r="AS1678" s="48"/>
      <c r="AT1678" s="49"/>
      <c r="AU1678" s="48"/>
      <c r="AV1678" s="49"/>
      <c r="AW1678" s="48"/>
      <c r="AX1678" s="49"/>
      <c r="AY1678" s="48"/>
      <c r="AZ1678" s="2"/>
      <c r="BA1678" s="3"/>
      <c r="BB1678" s="3"/>
      <c r="BC1678" s="3"/>
      <c r="BD1678" s="3"/>
    </row>
    <row r="1679" spans="1:56" x14ac:dyDescent="0.25">
      <c r="A1679" s="62" t="s">
        <v>1317</v>
      </c>
      <c r="B1679" s="63"/>
      <c r="C1679" s="63"/>
      <c r="D1679" s="64"/>
      <c r="E1679" s="66"/>
      <c r="F1679" s="109" t="s">
        <v>10518</v>
      </c>
      <c r="G1679" s="63"/>
      <c r="H1679" s="67"/>
      <c r="I1679" s="68"/>
      <c r="J1679" s="68"/>
      <c r="K1679" s="67" t="s">
        <v>13956</v>
      </c>
      <c r="L1679" s="71"/>
      <c r="M1679" s="72">
        <v>5647.32861328125</v>
      </c>
      <c r="N1679" s="72">
        <v>4938.38623046875</v>
      </c>
      <c r="O1679" s="73"/>
      <c r="P1679" s="74"/>
      <c r="Q1679" s="74"/>
      <c r="R1679" s="98"/>
      <c r="S1679" s="48">
        <v>0</v>
      </c>
      <c r="T1679" s="48">
        <v>1</v>
      </c>
      <c r="U1679" s="98"/>
      <c r="V1679" s="50"/>
      <c r="W1679" s="50"/>
      <c r="X1679" s="50"/>
      <c r="Y1679" s="50"/>
      <c r="Z1679" s="49"/>
      <c r="AA1679" s="69">
        <v>1679</v>
      </c>
      <c r="AB167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79" s="70"/>
      <c r="AD1679" s="86">
        <v>1025</v>
      </c>
      <c r="AE1679" s="86">
        <v>1052</v>
      </c>
      <c r="AF1679" s="86">
        <v>2617</v>
      </c>
      <c r="AG1679" s="86">
        <v>2216</v>
      </c>
      <c r="AH1679" s="86"/>
      <c r="AI1679" s="86" t="s">
        <v>8166</v>
      </c>
      <c r="AJ1679" s="86" t="s">
        <v>8680</v>
      </c>
      <c r="AK1679" s="86"/>
      <c r="AL1679" s="86"/>
      <c r="AM1679" s="89">
        <v>42414.350219907406</v>
      </c>
      <c r="AN1679" s="86" t="s">
        <v>10559</v>
      </c>
      <c r="AO1679" s="93" t="s">
        <v>12236</v>
      </c>
      <c r="AP1679" s="86" t="s">
        <v>66</v>
      </c>
      <c r="AQ1679" s="48">
        <v>0</v>
      </c>
      <c r="AR1679" s="49">
        <v>0</v>
      </c>
      <c r="AS1679" s="48">
        <v>0</v>
      </c>
      <c r="AT1679" s="49">
        <v>0</v>
      </c>
      <c r="AU1679" s="48">
        <v>0</v>
      </c>
      <c r="AV1679" s="49">
        <v>0</v>
      </c>
      <c r="AW1679" s="48">
        <v>46</v>
      </c>
      <c r="AX1679" s="49">
        <v>100</v>
      </c>
      <c r="AY1679" s="48">
        <v>46</v>
      </c>
      <c r="AZ1679" s="2"/>
      <c r="BA1679" s="3"/>
      <c r="BB1679" s="3"/>
      <c r="BC1679" s="3"/>
      <c r="BD1679" s="3"/>
    </row>
    <row r="1680" spans="1:56" x14ac:dyDescent="0.25">
      <c r="A1680" s="62" t="s">
        <v>1889</v>
      </c>
      <c r="B1680" s="63"/>
      <c r="C1680" s="63"/>
      <c r="D1680" s="64"/>
      <c r="E1680" s="66"/>
      <c r="F1680" s="109" t="s">
        <v>10519</v>
      </c>
      <c r="G1680" s="63"/>
      <c r="H1680" s="67"/>
      <c r="I1680" s="68"/>
      <c r="J1680" s="68"/>
      <c r="K1680" s="67" t="s">
        <v>13957</v>
      </c>
      <c r="L1680" s="71"/>
      <c r="M1680" s="72">
        <v>5592.87109375</v>
      </c>
      <c r="N1680" s="72">
        <v>4875.0751953125</v>
      </c>
      <c r="O1680" s="73"/>
      <c r="P1680" s="74"/>
      <c r="Q1680" s="74"/>
      <c r="R1680" s="98"/>
      <c r="S1680" s="48">
        <v>1</v>
      </c>
      <c r="T1680" s="48">
        <v>0</v>
      </c>
      <c r="U1680" s="98"/>
      <c r="V1680" s="50"/>
      <c r="W1680" s="50"/>
      <c r="X1680" s="50"/>
      <c r="Y1680" s="50"/>
      <c r="Z1680" s="49"/>
      <c r="AA1680" s="69">
        <v>1680</v>
      </c>
      <c r="AB168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80" s="70"/>
      <c r="AD1680" s="86">
        <v>111</v>
      </c>
      <c r="AE1680" s="86">
        <v>21</v>
      </c>
      <c r="AF1680" s="86">
        <v>8</v>
      </c>
      <c r="AG1680" s="86">
        <v>54</v>
      </c>
      <c r="AH1680" s="86"/>
      <c r="AI1680" s="86" t="s">
        <v>8167</v>
      </c>
      <c r="AJ1680" s="86"/>
      <c r="AK1680" s="86"/>
      <c r="AL1680" s="86"/>
      <c r="AM1680" s="89">
        <v>44068.256481481483</v>
      </c>
      <c r="AN1680" s="86" t="s">
        <v>10559</v>
      </c>
      <c r="AO1680" s="93" t="s">
        <v>12237</v>
      </c>
      <c r="AP1680" s="86" t="s">
        <v>65</v>
      </c>
      <c r="AQ1680" s="48"/>
      <c r="AR1680" s="49"/>
      <c r="AS1680" s="48"/>
      <c r="AT1680" s="49"/>
      <c r="AU1680" s="48"/>
      <c r="AV1680" s="49"/>
      <c r="AW1680" s="48"/>
      <c r="AX1680" s="49"/>
      <c r="AY1680" s="48"/>
      <c r="AZ1680" s="2"/>
      <c r="BA1680" s="3"/>
      <c r="BB1680" s="3"/>
      <c r="BC1680" s="3"/>
      <c r="BD1680" s="3"/>
    </row>
    <row r="1681" spans="1:56" x14ac:dyDescent="0.25">
      <c r="A1681" s="62" t="s">
        <v>1318</v>
      </c>
      <c r="B1681" s="63"/>
      <c r="C1681" s="63"/>
      <c r="D1681" s="64"/>
      <c r="E1681" s="66"/>
      <c r="F1681" s="109" t="s">
        <v>10520</v>
      </c>
      <c r="G1681" s="63"/>
      <c r="H1681" s="67"/>
      <c r="I1681" s="68"/>
      <c r="J1681" s="68"/>
      <c r="K1681" s="67" t="s">
        <v>13958</v>
      </c>
      <c r="L1681" s="71"/>
      <c r="M1681" s="72">
        <v>7401.2275390625</v>
      </c>
      <c r="N1681" s="72">
        <v>6147.95849609375</v>
      </c>
      <c r="O1681" s="73"/>
      <c r="P1681" s="74"/>
      <c r="Q1681" s="74"/>
      <c r="R1681" s="98"/>
      <c r="S1681" s="48">
        <v>0</v>
      </c>
      <c r="T1681" s="48">
        <v>1</v>
      </c>
      <c r="U1681" s="98"/>
      <c r="V1681" s="50"/>
      <c r="W1681" s="50"/>
      <c r="X1681" s="50"/>
      <c r="Y1681" s="50"/>
      <c r="Z1681" s="49"/>
      <c r="AA1681" s="69">
        <v>1681</v>
      </c>
      <c r="AB168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81" s="70"/>
      <c r="AD1681" s="86">
        <v>1089</v>
      </c>
      <c r="AE1681" s="86">
        <v>451</v>
      </c>
      <c r="AF1681" s="86">
        <v>4793</v>
      </c>
      <c r="AG1681" s="86">
        <v>13785</v>
      </c>
      <c r="AH1681" s="86"/>
      <c r="AI1681" s="86" t="s">
        <v>8168</v>
      </c>
      <c r="AJ1681" s="86" t="s">
        <v>8681</v>
      </c>
      <c r="AK1681" s="86"/>
      <c r="AL1681" s="86"/>
      <c r="AM1681" s="89">
        <v>43990.732766203706</v>
      </c>
      <c r="AN1681" s="86" t="s">
        <v>10559</v>
      </c>
      <c r="AO1681" s="93" t="s">
        <v>12238</v>
      </c>
      <c r="AP1681" s="86" t="s">
        <v>66</v>
      </c>
      <c r="AQ1681" s="48">
        <v>0</v>
      </c>
      <c r="AR1681" s="49">
        <v>0</v>
      </c>
      <c r="AS1681" s="48">
        <v>0</v>
      </c>
      <c r="AT1681" s="49">
        <v>0</v>
      </c>
      <c r="AU1681" s="48">
        <v>0</v>
      </c>
      <c r="AV1681" s="49">
        <v>0</v>
      </c>
      <c r="AW1681" s="48">
        <v>35</v>
      </c>
      <c r="AX1681" s="49">
        <v>100</v>
      </c>
      <c r="AY1681" s="48">
        <v>35</v>
      </c>
      <c r="AZ1681" s="2"/>
      <c r="BA1681" s="3"/>
      <c r="BB1681" s="3"/>
      <c r="BC1681" s="3"/>
      <c r="BD1681" s="3"/>
    </row>
    <row r="1682" spans="1:56" x14ac:dyDescent="0.25">
      <c r="A1682" s="62" t="s">
        <v>1319</v>
      </c>
      <c r="B1682" s="63"/>
      <c r="C1682" s="63"/>
      <c r="D1682" s="64"/>
      <c r="E1682" s="66"/>
      <c r="F1682" s="109" t="s">
        <v>10521</v>
      </c>
      <c r="G1682" s="63"/>
      <c r="H1682" s="67"/>
      <c r="I1682" s="68"/>
      <c r="J1682" s="68"/>
      <c r="K1682" s="67" t="s">
        <v>13959</v>
      </c>
      <c r="L1682" s="71"/>
      <c r="M1682" s="72">
        <v>7070.89111328125</v>
      </c>
      <c r="N1682" s="72">
        <v>6835.48193359375</v>
      </c>
      <c r="O1682" s="73"/>
      <c r="P1682" s="74"/>
      <c r="Q1682" s="74"/>
      <c r="R1682" s="98"/>
      <c r="S1682" s="48">
        <v>0</v>
      </c>
      <c r="T1682" s="48">
        <v>1</v>
      </c>
      <c r="U1682" s="98"/>
      <c r="V1682" s="50"/>
      <c r="W1682" s="50"/>
      <c r="X1682" s="50"/>
      <c r="Y1682" s="50"/>
      <c r="Z1682" s="49"/>
      <c r="AA1682" s="69">
        <v>1682</v>
      </c>
      <c r="AB168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82" s="70"/>
      <c r="AD1682" s="86">
        <v>1711</v>
      </c>
      <c r="AE1682" s="86">
        <v>1467</v>
      </c>
      <c r="AF1682" s="86">
        <v>64549</v>
      </c>
      <c r="AG1682" s="86">
        <v>102324</v>
      </c>
      <c r="AH1682" s="86"/>
      <c r="AI1682" s="86" t="s">
        <v>8169</v>
      </c>
      <c r="AJ1682" s="86" t="s">
        <v>8673</v>
      </c>
      <c r="AK1682" s="86"/>
      <c r="AL1682" s="86"/>
      <c r="AM1682" s="89">
        <v>43222.729259259257</v>
      </c>
      <c r="AN1682" s="86" t="s">
        <v>10559</v>
      </c>
      <c r="AO1682" s="93" t="s">
        <v>12239</v>
      </c>
      <c r="AP1682" s="86" t="s">
        <v>66</v>
      </c>
      <c r="AQ1682" s="48">
        <v>0</v>
      </c>
      <c r="AR1682" s="49">
        <v>0</v>
      </c>
      <c r="AS1682" s="48">
        <v>0</v>
      </c>
      <c r="AT1682" s="49">
        <v>0</v>
      </c>
      <c r="AU1682" s="48">
        <v>0</v>
      </c>
      <c r="AV1682" s="49">
        <v>0</v>
      </c>
      <c r="AW1682" s="48">
        <v>9</v>
      </c>
      <c r="AX1682" s="49">
        <v>100</v>
      </c>
      <c r="AY1682" s="48">
        <v>9</v>
      </c>
      <c r="AZ1682" s="2"/>
      <c r="BA1682" s="3"/>
      <c r="BB1682" s="3"/>
      <c r="BC1682" s="3"/>
      <c r="BD1682" s="3"/>
    </row>
    <row r="1683" spans="1:56" x14ac:dyDescent="0.25">
      <c r="A1683" s="62" t="s">
        <v>1320</v>
      </c>
      <c r="B1683" s="63"/>
      <c r="C1683" s="63"/>
      <c r="D1683" s="64"/>
      <c r="E1683" s="66"/>
      <c r="F1683" s="109" t="s">
        <v>10522</v>
      </c>
      <c r="G1683" s="63"/>
      <c r="H1683" s="67"/>
      <c r="I1683" s="68"/>
      <c r="J1683" s="68"/>
      <c r="K1683" s="67" t="s">
        <v>13960</v>
      </c>
      <c r="L1683" s="71"/>
      <c r="M1683" s="72">
        <v>4080.54345703125</v>
      </c>
      <c r="N1683" s="72">
        <v>2914.489990234375</v>
      </c>
      <c r="O1683" s="73"/>
      <c r="P1683" s="74"/>
      <c r="Q1683" s="74"/>
      <c r="R1683" s="98"/>
      <c r="S1683" s="48">
        <v>0</v>
      </c>
      <c r="T1683" s="48">
        <v>4</v>
      </c>
      <c r="U1683" s="98"/>
      <c r="V1683" s="50"/>
      <c r="W1683" s="50"/>
      <c r="X1683" s="50"/>
      <c r="Y1683" s="50"/>
      <c r="Z1683" s="49"/>
      <c r="AA1683" s="69">
        <v>1683</v>
      </c>
      <c r="AB168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83" s="70"/>
      <c r="AD1683" s="86">
        <v>39</v>
      </c>
      <c r="AE1683" s="86">
        <v>86</v>
      </c>
      <c r="AF1683" s="86">
        <v>475</v>
      </c>
      <c r="AG1683" s="86">
        <v>55</v>
      </c>
      <c r="AH1683" s="86"/>
      <c r="AI1683" s="86" t="s">
        <v>8170</v>
      </c>
      <c r="AJ1683" s="86" t="s">
        <v>8218</v>
      </c>
      <c r="AK1683" s="86"/>
      <c r="AL1683" s="86"/>
      <c r="AM1683" s="89">
        <v>41863.360208333332</v>
      </c>
      <c r="AN1683" s="86" t="s">
        <v>10559</v>
      </c>
      <c r="AO1683" s="93" t="s">
        <v>12240</v>
      </c>
      <c r="AP1683" s="86" t="s">
        <v>66</v>
      </c>
      <c r="AQ1683" s="48">
        <v>0</v>
      </c>
      <c r="AR1683" s="49">
        <v>0</v>
      </c>
      <c r="AS1683" s="48">
        <v>0</v>
      </c>
      <c r="AT1683" s="49">
        <v>0</v>
      </c>
      <c r="AU1683" s="48">
        <v>0</v>
      </c>
      <c r="AV1683" s="49">
        <v>0</v>
      </c>
      <c r="AW1683" s="48">
        <v>21</v>
      </c>
      <c r="AX1683" s="49">
        <v>100</v>
      </c>
      <c r="AY1683" s="48">
        <v>21</v>
      </c>
      <c r="AZ1683" s="2"/>
      <c r="BA1683" s="3"/>
      <c r="BB1683" s="3"/>
      <c r="BC1683" s="3"/>
      <c r="BD1683" s="3"/>
    </row>
    <row r="1684" spans="1:56" x14ac:dyDescent="0.25">
      <c r="A1684" s="62" t="s">
        <v>1321</v>
      </c>
      <c r="B1684" s="63"/>
      <c r="C1684" s="63"/>
      <c r="D1684" s="64"/>
      <c r="E1684" s="66"/>
      <c r="F1684" s="109" t="s">
        <v>10523</v>
      </c>
      <c r="G1684" s="63"/>
      <c r="H1684" s="67"/>
      <c r="I1684" s="68"/>
      <c r="J1684" s="68"/>
      <c r="K1684" s="67" t="s">
        <v>13961</v>
      </c>
      <c r="L1684" s="71"/>
      <c r="M1684" s="72">
        <v>6073.232421875</v>
      </c>
      <c r="N1684" s="72">
        <v>5051.203125</v>
      </c>
      <c r="O1684" s="73"/>
      <c r="P1684" s="74"/>
      <c r="Q1684" s="74"/>
      <c r="R1684" s="98"/>
      <c r="S1684" s="48">
        <v>1</v>
      </c>
      <c r="T1684" s="48">
        <v>2</v>
      </c>
      <c r="U1684" s="98"/>
      <c r="V1684" s="50"/>
      <c r="W1684" s="50"/>
      <c r="X1684" s="50"/>
      <c r="Y1684" s="50"/>
      <c r="Z1684" s="49"/>
      <c r="AA1684" s="69">
        <v>1684</v>
      </c>
      <c r="AB168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84" s="70"/>
      <c r="AD1684" s="86">
        <v>49</v>
      </c>
      <c r="AE1684" s="86">
        <v>1</v>
      </c>
      <c r="AF1684" s="86">
        <v>255</v>
      </c>
      <c r="AG1684" s="86">
        <v>126</v>
      </c>
      <c r="AH1684" s="86"/>
      <c r="AI1684" s="86" t="s">
        <v>8171</v>
      </c>
      <c r="AJ1684" s="86" t="s">
        <v>8245</v>
      </c>
      <c r="AK1684" s="93" t="s">
        <v>8736</v>
      </c>
      <c r="AL1684" s="86"/>
      <c r="AM1684" s="89">
        <v>40927.643078703702</v>
      </c>
      <c r="AN1684" s="86" t="s">
        <v>10559</v>
      </c>
      <c r="AO1684" s="93" t="s">
        <v>12241</v>
      </c>
      <c r="AP1684" s="86" t="s">
        <v>66</v>
      </c>
      <c r="AQ1684" s="48">
        <v>0</v>
      </c>
      <c r="AR1684" s="49">
        <v>0</v>
      </c>
      <c r="AS1684" s="48">
        <v>0</v>
      </c>
      <c r="AT1684" s="49">
        <v>0</v>
      </c>
      <c r="AU1684" s="48">
        <v>0</v>
      </c>
      <c r="AV1684" s="49">
        <v>0</v>
      </c>
      <c r="AW1684" s="48">
        <v>33</v>
      </c>
      <c r="AX1684" s="49">
        <v>100</v>
      </c>
      <c r="AY1684" s="48">
        <v>33</v>
      </c>
      <c r="AZ1684" s="2"/>
      <c r="BA1684" s="3"/>
      <c r="BB1684" s="3"/>
      <c r="BC1684" s="3"/>
      <c r="BD1684" s="3"/>
    </row>
    <row r="1685" spans="1:56" x14ac:dyDescent="0.25">
      <c r="A1685" s="62" t="s">
        <v>1322</v>
      </c>
      <c r="B1685" s="63"/>
      <c r="C1685" s="63"/>
      <c r="D1685" s="64"/>
      <c r="E1685" s="66"/>
      <c r="F1685" s="109" t="s">
        <v>10524</v>
      </c>
      <c r="G1685" s="63"/>
      <c r="H1685" s="67"/>
      <c r="I1685" s="68"/>
      <c r="J1685" s="68"/>
      <c r="K1685" s="67" t="s">
        <v>13962</v>
      </c>
      <c r="L1685" s="71"/>
      <c r="M1685" s="72">
        <v>5821.47998046875</v>
      </c>
      <c r="N1685" s="72">
        <v>5015.76953125</v>
      </c>
      <c r="O1685" s="73"/>
      <c r="P1685" s="74"/>
      <c r="Q1685" s="74"/>
      <c r="R1685" s="98"/>
      <c r="S1685" s="48">
        <v>0</v>
      </c>
      <c r="T1685" s="48">
        <v>1</v>
      </c>
      <c r="U1685" s="98"/>
      <c r="V1685" s="50"/>
      <c r="W1685" s="50"/>
      <c r="X1685" s="50"/>
      <c r="Y1685" s="50"/>
      <c r="Z1685" s="49"/>
      <c r="AA1685" s="69">
        <v>1685</v>
      </c>
      <c r="AB168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85" s="70"/>
      <c r="AD1685" s="86">
        <v>446</v>
      </c>
      <c r="AE1685" s="86">
        <v>191</v>
      </c>
      <c r="AF1685" s="86">
        <v>7442</v>
      </c>
      <c r="AG1685" s="86">
        <v>10001</v>
      </c>
      <c r="AH1685" s="86"/>
      <c r="AI1685" s="86" t="s">
        <v>8172</v>
      </c>
      <c r="AJ1685" s="86"/>
      <c r="AK1685" s="86"/>
      <c r="AL1685" s="86"/>
      <c r="AM1685" s="89">
        <v>43942.547037037039</v>
      </c>
      <c r="AN1685" s="86" t="s">
        <v>10559</v>
      </c>
      <c r="AO1685" s="93" t="s">
        <v>12242</v>
      </c>
      <c r="AP1685" s="86" t="s">
        <v>66</v>
      </c>
      <c r="AQ1685" s="48">
        <v>0</v>
      </c>
      <c r="AR1685" s="49">
        <v>0</v>
      </c>
      <c r="AS1685" s="48">
        <v>0</v>
      </c>
      <c r="AT1685" s="49">
        <v>0</v>
      </c>
      <c r="AU1685" s="48">
        <v>0</v>
      </c>
      <c r="AV1685" s="49">
        <v>0</v>
      </c>
      <c r="AW1685" s="48">
        <v>29</v>
      </c>
      <c r="AX1685" s="49">
        <v>100</v>
      </c>
      <c r="AY1685" s="48">
        <v>29</v>
      </c>
      <c r="AZ1685" s="2"/>
      <c r="BA1685" s="3"/>
      <c r="BB1685" s="3"/>
      <c r="BC1685" s="3"/>
      <c r="BD1685" s="3"/>
    </row>
    <row r="1686" spans="1:56" x14ac:dyDescent="0.25">
      <c r="A1686" s="62" t="s">
        <v>1323</v>
      </c>
      <c r="B1686" s="63"/>
      <c r="C1686" s="63"/>
      <c r="D1686" s="64"/>
      <c r="E1686" s="66"/>
      <c r="F1686" s="109" t="s">
        <v>10525</v>
      </c>
      <c r="G1686" s="63"/>
      <c r="H1686" s="67"/>
      <c r="I1686" s="68"/>
      <c r="J1686" s="68"/>
      <c r="K1686" s="67" t="s">
        <v>13963</v>
      </c>
      <c r="L1686" s="71"/>
      <c r="M1686" s="72">
        <v>5501.39501953125</v>
      </c>
      <c r="N1686" s="72">
        <v>5003.92236328125</v>
      </c>
      <c r="O1686" s="73"/>
      <c r="P1686" s="74"/>
      <c r="Q1686" s="74"/>
      <c r="R1686" s="98"/>
      <c r="S1686" s="48">
        <v>0</v>
      </c>
      <c r="T1686" s="48">
        <v>3</v>
      </c>
      <c r="U1686" s="98"/>
      <c r="V1686" s="50"/>
      <c r="W1686" s="50"/>
      <c r="X1686" s="50"/>
      <c r="Y1686" s="50"/>
      <c r="Z1686" s="49"/>
      <c r="AA1686" s="69">
        <v>1686</v>
      </c>
      <c r="AB168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86" s="70"/>
      <c r="AD1686" s="86">
        <v>2914</v>
      </c>
      <c r="AE1686" s="86">
        <v>6639</v>
      </c>
      <c r="AF1686" s="86">
        <v>717024</v>
      </c>
      <c r="AG1686" s="86">
        <v>17152</v>
      </c>
      <c r="AH1686" s="86"/>
      <c r="AI1686" s="86" t="s">
        <v>8173</v>
      </c>
      <c r="AJ1686" s="86" t="s">
        <v>8204</v>
      </c>
      <c r="AK1686" s="86"/>
      <c r="AL1686" s="86"/>
      <c r="AM1686" s="89">
        <v>40024.671249999999</v>
      </c>
      <c r="AN1686" s="86" t="s">
        <v>10559</v>
      </c>
      <c r="AO1686" s="93" t="s">
        <v>12243</v>
      </c>
      <c r="AP1686" s="86" t="s">
        <v>66</v>
      </c>
      <c r="AQ1686" s="48">
        <v>0</v>
      </c>
      <c r="AR1686" s="49">
        <v>0</v>
      </c>
      <c r="AS1686" s="48">
        <v>2</v>
      </c>
      <c r="AT1686" s="49">
        <v>2.5</v>
      </c>
      <c r="AU1686" s="48">
        <v>0</v>
      </c>
      <c r="AV1686" s="49">
        <v>0</v>
      </c>
      <c r="AW1686" s="48">
        <v>78</v>
      </c>
      <c r="AX1686" s="49">
        <v>97.5</v>
      </c>
      <c r="AY1686" s="48">
        <v>80</v>
      </c>
      <c r="AZ1686" s="2"/>
      <c r="BA1686" s="3"/>
      <c r="BB1686" s="3"/>
      <c r="BC1686" s="3"/>
      <c r="BD1686" s="3"/>
    </row>
    <row r="1687" spans="1:56" x14ac:dyDescent="0.25">
      <c r="A1687" s="62" t="s">
        <v>1890</v>
      </c>
      <c r="B1687" s="63"/>
      <c r="C1687" s="63"/>
      <c r="D1687" s="64"/>
      <c r="E1687" s="66"/>
      <c r="F1687" s="109" t="s">
        <v>10526</v>
      </c>
      <c r="G1687" s="63"/>
      <c r="H1687" s="67"/>
      <c r="I1687" s="68"/>
      <c r="J1687" s="68"/>
      <c r="K1687" s="67" t="s">
        <v>13964</v>
      </c>
      <c r="L1687" s="71"/>
      <c r="M1687" s="72">
        <v>5505.50537109375</v>
      </c>
      <c r="N1687" s="72">
        <v>4938.1630859375</v>
      </c>
      <c r="O1687" s="73"/>
      <c r="P1687" s="74"/>
      <c r="Q1687" s="74"/>
      <c r="R1687" s="98"/>
      <c r="S1687" s="48">
        <v>1</v>
      </c>
      <c r="T1687" s="48">
        <v>0</v>
      </c>
      <c r="U1687" s="98"/>
      <c r="V1687" s="50"/>
      <c r="W1687" s="50"/>
      <c r="X1687" s="50"/>
      <c r="Y1687" s="50"/>
      <c r="Z1687" s="49"/>
      <c r="AA1687" s="69">
        <v>1687</v>
      </c>
      <c r="AB168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87" s="70"/>
      <c r="AD1687" s="86">
        <v>719</v>
      </c>
      <c r="AE1687" s="86">
        <v>2026</v>
      </c>
      <c r="AF1687" s="86">
        <v>92261</v>
      </c>
      <c r="AG1687" s="86">
        <v>159307</v>
      </c>
      <c r="AH1687" s="86"/>
      <c r="AI1687" s="86" t="s">
        <v>8174</v>
      </c>
      <c r="AJ1687" s="86" t="s">
        <v>8682</v>
      </c>
      <c r="AK1687" s="93" t="s">
        <v>8941</v>
      </c>
      <c r="AL1687" s="86"/>
      <c r="AM1687" s="89">
        <v>40297.725231481483</v>
      </c>
      <c r="AN1687" s="86" t="s">
        <v>10559</v>
      </c>
      <c r="AO1687" s="93" t="s">
        <v>12244</v>
      </c>
      <c r="AP1687" s="86" t="s">
        <v>65</v>
      </c>
      <c r="AQ1687" s="48"/>
      <c r="AR1687" s="49"/>
      <c r="AS1687" s="48"/>
      <c r="AT1687" s="49"/>
      <c r="AU1687" s="48"/>
      <c r="AV1687" s="49"/>
      <c r="AW1687" s="48"/>
      <c r="AX1687" s="49"/>
      <c r="AY1687" s="48"/>
      <c r="AZ1687" s="2"/>
      <c r="BA1687" s="3"/>
      <c r="BB1687" s="3"/>
      <c r="BC1687" s="3"/>
      <c r="BD1687" s="3"/>
    </row>
    <row r="1688" spans="1:56" x14ac:dyDescent="0.25">
      <c r="A1688" s="62" t="s">
        <v>1891</v>
      </c>
      <c r="B1688" s="63"/>
      <c r="C1688" s="63"/>
      <c r="D1688" s="64"/>
      <c r="E1688" s="66"/>
      <c r="F1688" s="109" t="s">
        <v>10527</v>
      </c>
      <c r="G1688" s="63"/>
      <c r="H1688" s="67"/>
      <c r="I1688" s="68"/>
      <c r="J1688" s="68"/>
      <c r="K1688" s="67" t="s">
        <v>13965</v>
      </c>
      <c r="L1688" s="71"/>
      <c r="M1688" s="72">
        <v>5512.44482421875</v>
      </c>
      <c r="N1688" s="72">
        <v>4861.80859375</v>
      </c>
      <c r="O1688" s="73"/>
      <c r="P1688" s="74"/>
      <c r="Q1688" s="74"/>
      <c r="R1688" s="98"/>
      <c r="S1688" s="48">
        <v>1</v>
      </c>
      <c r="T1688" s="48">
        <v>0</v>
      </c>
      <c r="U1688" s="98"/>
      <c r="V1688" s="50"/>
      <c r="W1688" s="50"/>
      <c r="X1688" s="50"/>
      <c r="Y1688" s="50"/>
      <c r="Z1688" s="49"/>
      <c r="AA1688" s="69">
        <v>1688</v>
      </c>
      <c r="AB168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88" s="70"/>
      <c r="AD1688" s="86">
        <v>994</v>
      </c>
      <c r="AE1688" s="86">
        <v>14680</v>
      </c>
      <c r="AF1688" s="86">
        <v>27537</v>
      </c>
      <c r="AG1688" s="86">
        <v>8975</v>
      </c>
      <c r="AH1688" s="86"/>
      <c r="AI1688" s="86" t="s">
        <v>8175</v>
      </c>
      <c r="AJ1688" s="86" t="s">
        <v>8683</v>
      </c>
      <c r="AK1688" s="93" t="s">
        <v>8942</v>
      </c>
      <c r="AL1688" s="86"/>
      <c r="AM1688" s="89">
        <v>42397.395300925928</v>
      </c>
      <c r="AN1688" s="86" t="s">
        <v>10559</v>
      </c>
      <c r="AO1688" s="93" t="s">
        <v>12245</v>
      </c>
      <c r="AP1688" s="86" t="s">
        <v>65</v>
      </c>
      <c r="AQ1688" s="48"/>
      <c r="AR1688" s="49"/>
      <c r="AS1688" s="48"/>
      <c r="AT1688" s="49"/>
      <c r="AU1688" s="48"/>
      <c r="AV1688" s="49"/>
      <c r="AW1688" s="48"/>
      <c r="AX1688" s="49"/>
      <c r="AY1688" s="48"/>
      <c r="AZ1688" s="2"/>
      <c r="BA1688" s="3"/>
      <c r="BB1688" s="3"/>
      <c r="BC1688" s="3"/>
      <c r="BD1688" s="3"/>
    </row>
    <row r="1689" spans="1:56" x14ac:dyDescent="0.25">
      <c r="A1689" s="62" t="s">
        <v>1892</v>
      </c>
      <c r="B1689" s="63"/>
      <c r="C1689" s="63"/>
      <c r="D1689" s="64"/>
      <c r="E1689" s="66"/>
      <c r="F1689" s="109" t="s">
        <v>10528</v>
      </c>
      <c r="G1689" s="63"/>
      <c r="H1689" s="67"/>
      <c r="I1689" s="68"/>
      <c r="J1689" s="68"/>
      <c r="K1689" s="67" t="s">
        <v>13966</v>
      </c>
      <c r="L1689" s="71"/>
      <c r="M1689" s="72">
        <v>5464.486328125</v>
      </c>
      <c r="N1689" s="72">
        <v>4970.3505859375</v>
      </c>
      <c r="O1689" s="73"/>
      <c r="P1689" s="74"/>
      <c r="Q1689" s="74"/>
      <c r="R1689" s="98"/>
      <c r="S1689" s="48">
        <v>1</v>
      </c>
      <c r="T1689" s="48">
        <v>0</v>
      </c>
      <c r="U1689" s="98"/>
      <c r="V1689" s="50"/>
      <c r="W1689" s="50"/>
      <c r="X1689" s="50"/>
      <c r="Y1689" s="50"/>
      <c r="Z1689" s="49"/>
      <c r="AA1689" s="69">
        <v>1689</v>
      </c>
      <c r="AB168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89" s="70"/>
      <c r="AD1689" s="86">
        <v>301</v>
      </c>
      <c r="AE1689" s="86">
        <v>47948</v>
      </c>
      <c r="AF1689" s="86">
        <v>20448</v>
      </c>
      <c r="AG1689" s="86">
        <v>10553</v>
      </c>
      <c r="AH1689" s="86"/>
      <c r="AI1689" s="86" t="s">
        <v>8176</v>
      </c>
      <c r="AJ1689" s="86" t="s">
        <v>8684</v>
      </c>
      <c r="AK1689" s="86"/>
      <c r="AL1689" s="86"/>
      <c r="AM1689" s="89">
        <v>42206.587673611109</v>
      </c>
      <c r="AN1689" s="86" t="s">
        <v>10559</v>
      </c>
      <c r="AO1689" s="93" t="s">
        <v>12246</v>
      </c>
      <c r="AP1689" s="86" t="s">
        <v>65</v>
      </c>
      <c r="AQ1689" s="48"/>
      <c r="AR1689" s="49"/>
      <c r="AS1689" s="48"/>
      <c r="AT1689" s="49"/>
      <c r="AU1689" s="48"/>
      <c r="AV1689" s="49"/>
      <c r="AW1689" s="48"/>
      <c r="AX1689" s="49"/>
      <c r="AY1689" s="48"/>
      <c r="AZ1689" s="2"/>
      <c r="BA1689" s="3"/>
      <c r="BB1689" s="3"/>
      <c r="BC1689" s="3"/>
      <c r="BD1689" s="3"/>
    </row>
    <row r="1690" spans="1:56" x14ac:dyDescent="0.25">
      <c r="A1690" s="62" t="s">
        <v>1324</v>
      </c>
      <c r="B1690" s="63"/>
      <c r="C1690" s="63"/>
      <c r="D1690" s="64"/>
      <c r="E1690" s="66"/>
      <c r="F1690" s="109" t="s">
        <v>10529</v>
      </c>
      <c r="G1690" s="63"/>
      <c r="H1690" s="67"/>
      <c r="I1690" s="68"/>
      <c r="J1690" s="68"/>
      <c r="K1690" s="67" t="s">
        <v>13967</v>
      </c>
      <c r="L1690" s="71"/>
      <c r="M1690" s="72">
        <v>4859.2255859375</v>
      </c>
      <c r="N1690" s="72">
        <v>5214.72802734375</v>
      </c>
      <c r="O1690" s="73"/>
      <c r="P1690" s="74"/>
      <c r="Q1690" s="74"/>
      <c r="R1690" s="98"/>
      <c r="S1690" s="48">
        <v>0</v>
      </c>
      <c r="T1690" s="48">
        <v>1</v>
      </c>
      <c r="U1690" s="98"/>
      <c r="V1690" s="50"/>
      <c r="W1690" s="50"/>
      <c r="X1690" s="50"/>
      <c r="Y1690" s="50"/>
      <c r="Z1690" s="49"/>
      <c r="AA1690" s="69">
        <v>1690</v>
      </c>
      <c r="AB169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90" s="70"/>
      <c r="AD1690" s="86">
        <v>41</v>
      </c>
      <c r="AE1690" s="86">
        <v>135</v>
      </c>
      <c r="AF1690" s="86">
        <v>29966</v>
      </c>
      <c r="AG1690" s="86">
        <v>45021</v>
      </c>
      <c r="AH1690" s="86"/>
      <c r="AI1690" s="86" t="s">
        <v>8177</v>
      </c>
      <c r="AJ1690" s="86" t="s">
        <v>8685</v>
      </c>
      <c r="AK1690" s="86"/>
      <c r="AL1690" s="86"/>
      <c r="AM1690" s="89">
        <v>43252.393831018519</v>
      </c>
      <c r="AN1690" s="86" t="s">
        <v>10559</v>
      </c>
      <c r="AO1690" s="93" t="s">
        <v>12247</v>
      </c>
      <c r="AP1690" s="86" t="s">
        <v>66</v>
      </c>
      <c r="AQ1690" s="48">
        <v>0</v>
      </c>
      <c r="AR1690" s="49">
        <v>0</v>
      </c>
      <c r="AS1690" s="48">
        <v>0</v>
      </c>
      <c r="AT1690" s="49">
        <v>0</v>
      </c>
      <c r="AU1690" s="48">
        <v>0</v>
      </c>
      <c r="AV1690" s="49">
        <v>0</v>
      </c>
      <c r="AW1690" s="48">
        <v>26</v>
      </c>
      <c r="AX1690" s="49">
        <v>100</v>
      </c>
      <c r="AY1690" s="48">
        <v>26</v>
      </c>
      <c r="AZ1690" s="2"/>
      <c r="BA1690" s="3"/>
      <c r="BB1690" s="3"/>
      <c r="BC1690" s="3"/>
      <c r="BD1690" s="3"/>
    </row>
    <row r="1691" spans="1:56" x14ac:dyDescent="0.25">
      <c r="A1691" s="62" t="s">
        <v>1325</v>
      </c>
      <c r="B1691" s="63"/>
      <c r="C1691" s="63"/>
      <c r="D1691" s="64"/>
      <c r="E1691" s="66"/>
      <c r="F1691" s="109" t="s">
        <v>10530</v>
      </c>
      <c r="G1691" s="63"/>
      <c r="H1691" s="67"/>
      <c r="I1691" s="68"/>
      <c r="J1691" s="68"/>
      <c r="K1691" s="67" t="s">
        <v>13968</v>
      </c>
      <c r="L1691" s="71"/>
      <c r="M1691" s="72">
        <v>5102.4130859375</v>
      </c>
      <c r="N1691" s="72">
        <v>4586.9140625</v>
      </c>
      <c r="O1691" s="73"/>
      <c r="P1691" s="74"/>
      <c r="Q1691" s="74"/>
      <c r="R1691" s="98"/>
      <c r="S1691" s="48">
        <v>0</v>
      </c>
      <c r="T1691" s="48">
        <v>1</v>
      </c>
      <c r="U1691" s="98"/>
      <c r="V1691" s="50"/>
      <c r="W1691" s="50"/>
      <c r="X1691" s="50"/>
      <c r="Y1691" s="50"/>
      <c r="Z1691" s="49"/>
      <c r="AA1691" s="69">
        <v>1691</v>
      </c>
      <c r="AB169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91" s="70"/>
      <c r="AD1691" s="86">
        <v>43</v>
      </c>
      <c r="AE1691" s="86">
        <v>5</v>
      </c>
      <c r="AF1691" s="86">
        <v>141</v>
      </c>
      <c r="AG1691" s="86">
        <v>106</v>
      </c>
      <c r="AH1691" s="86"/>
      <c r="AI1691" s="86" t="s">
        <v>8178</v>
      </c>
      <c r="AJ1691" s="86"/>
      <c r="AK1691" s="86"/>
      <c r="AL1691" s="86"/>
      <c r="AM1691" s="89">
        <v>44070.372418981482</v>
      </c>
      <c r="AN1691" s="86" t="s">
        <v>10559</v>
      </c>
      <c r="AO1691" s="93" t="s">
        <v>12248</v>
      </c>
      <c r="AP1691" s="86" t="s">
        <v>66</v>
      </c>
      <c r="AQ1691" s="48">
        <v>0</v>
      </c>
      <c r="AR1691" s="49">
        <v>0</v>
      </c>
      <c r="AS1691" s="48">
        <v>0</v>
      </c>
      <c r="AT1691" s="49">
        <v>0</v>
      </c>
      <c r="AU1691" s="48">
        <v>0</v>
      </c>
      <c r="AV1691" s="49">
        <v>0</v>
      </c>
      <c r="AW1691" s="48">
        <v>16</v>
      </c>
      <c r="AX1691" s="49">
        <v>100</v>
      </c>
      <c r="AY1691" s="48">
        <v>16</v>
      </c>
      <c r="AZ1691" s="2"/>
      <c r="BA1691" s="3"/>
      <c r="BB1691" s="3"/>
      <c r="BC1691" s="3"/>
      <c r="BD1691" s="3"/>
    </row>
    <row r="1692" spans="1:56" x14ac:dyDescent="0.25">
      <c r="A1692" s="62" t="s">
        <v>1326</v>
      </c>
      <c r="B1692" s="63"/>
      <c r="C1692" s="63"/>
      <c r="D1692" s="64"/>
      <c r="E1692" s="66"/>
      <c r="F1692" s="109" t="s">
        <v>10531</v>
      </c>
      <c r="G1692" s="63"/>
      <c r="H1692" s="67"/>
      <c r="I1692" s="68"/>
      <c r="J1692" s="68"/>
      <c r="K1692" s="67" t="s">
        <v>13969</v>
      </c>
      <c r="L1692" s="71"/>
      <c r="M1692" s="72">
        <v>5099.263671875</v>
      </c>
      <c r="N1692" s="72">
        <v>5062.03076171875</v>
      </c>
      <c r="O1692" s="73"/>
      <c r="P1692" s="74"/>
      <c r="Q1692" s="74"/>
      <c r="R1692" s="98"/>
      <c r="S1692" s="48">
        <v>0</v>
      </c>
      <c r="T1692" s="48">
        <v>4</v>
      </c>
      <c r="U1692" s="98"/>
      <c r="V1692" s="50"/>
      <c r="W1692" s="50"/>
      <c r="X1692" s="50"/>
      <c r="Y1692" s="50"/>
      <c r="Z1692" s="49"/>
      <c r="AA1692" s="69">
        <v>1692</v>
      </c>
      <c r="AB169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92" s="70"/>
      <c r="AD1692" s="86">
        <v>178</v>
      </c>
      <c r="AE1692" s="86">
        <v>751</v>
      </c>
      <c r="AF1692" s="86">
        <v>4855</v>
      </c>
      <c r="AG1692" s="86">
        <v>2623</v>
      </c>
      <c r="AH1692" s="86"/>
      <c r="AI1692" s="86" t="s">
        <v>8179</v>
      </c>
      <c r="AJ1692" s="86"/>
      <c r="AK1692" s="86"/>
      <c r="AL1692" s="86"/>
      <c r="AM1692" s="89">
        <v>44055.773263888892</v>
      </c>
      <c r="AN1692" s="86" t="s">
        <v>10559</v>
      </c>
      <c r="AO1692" s="93" t="s">
        <v>12249</v>
      </c>
      <c r="AP1692" s="86" t="s">
        <v>66</v>
      </c>
      <c r="AQ1692" s="48">
        <v>0</v>
      </c>
      <c r="AR1692" s="49">
        <v>0</v>
      </c>
      <c r="AS1692" s="48">
        <v>0</v>
      </c>
      <c r="AT1692" s="49">
        <v>0</v>
      </c>
      <c r="AU1692" s="48">
        <v>0</v>
      </c>
      <c r="AV1692" s="49">
        <v>0</v>
      </c>
      <c r="AW1692" s="48">
        <v>106</v>
      </c>
      <c r="AX1692" s="49">
        <v>100</v>
      </c>
      <c r="AY1692" s="48">
        <v>106</v>
      </c>
      <c r="AZ1692" s="2"/>
      <c r="BA1692" s="3"/>
      <c r="BB1692" s="3"/>
      <c r="BC1692" s="3"/>
      <c r="BD1692" s="3"/>
    </row>
    <row r="1693" spans="1:56" x14ac:dyDescent="0.25">
      <c r="A1693" s="62" t="s">
        <v>1893</v>
      </c>
      <c r="B1693" s="63"/>
      <c r="C1693" s="63"/>
      <c r="D1693" s="64"/>
      <c r="E1693" s="66"/>
      <c r="F1693" s="109" t="s">
        <v>10532</v>
      </c>
      <c r="G1693" s="63"/>
      <c r="H1693" s="67"/>
      <c r="I1693" s="68"/>
      <c r="J1693" s="68"/>
      <c r="K1693" s="67" t="s">
        <v>13970</v>
      </c>
      <c r="L1693" s="71"/>
      <c r="M1693" s="72">
        <v>5139.19287109375</v>
      </c>
      <c r="N1693" s="72">
        <v>5076.3740234375</v>
      </c>
      <c r="O1693" s="73"/>
      <c r="P1693" s="74"/>
      <c r="Q1693" s="74"/>
      <c r="R1693" s="98"/>
      <c r="S1693" s="48">
        <v>1</v>
      </c>
      <c r="T1693" s="48">
        <v>0</v>
      </c>
      <c r="U1693" s="98"/>
      <c r="V1693" s="50"/>
      <c r="W1693" s="50"/>
      <c r="X1693" s="50"/>
      <c r="Y1693" s="50"/>
      <c r="Z1693" s="49"/>
      <c r="AA1693" s="69">
        <v>1693</v>
      </c>
      <c r="AB169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93" s="70"/>
      <c r="AD1693" s="86">
        <v>2701</v>
      </c>
      <c r="AE1693" s="86">
        <v>12363</v>
      </c>
      <c r="AF1693" s="86">
        <v>42035</v>
      </c>
      <c r="AG1693" s="86">
        <v>51907</v>
      </c>
      <c r="AH1693" s="86"/>
      <c r="AI1693" s="86" t="s">
        <v>8180</v>
      </c>
      <c r="AJ1693" s="86" t="s">
        <v>8686</v>
      </c>
      <c r="AK1693" s="86"/>
      <c r="AL1693" s="86"/>
      <c r="AM1693" s="89">
        <v>43960.5778125</v>
      </c>
      <c r="AN1693" s="86" t="s">
        <v>10559</v>
      </c>
      <c r="AO1693" s="93" t="s">
        <v>12250</v>
      </c>
      <c r="AP1693" s="86" t="s">
        <v>65</v>
      </c>
      <c r="AQ1693" s="48"/>
      <c r="AR1693" s="49"/>
      <c r="AS1693" s="48"/>
      <c r="AT1693" s="49"/>
      <c r="AU1693" s="48"/>
      <c r="AV1693" s="49"/>
      <c r="AW1693" s="48"/>
      <c r="AX1693" s="49"/>
      <c r="AY1693" s="48"/>
      <c r="AZ1693" s="2"/>
      <c r="BA1693" s="3"/>
      <c r="BB1693" s="3"/>
      <c r="BC1693" s="3"/>
      <c r="BD1693" s="3"/>
    </row>
    <row r="1694" spans="1:56" x14ac:dyDescent="0.25">
      <c r="A1694" s="62" t="s">
        <v>1894</v>
      </c>
      <c r="B1694" s="63"/>
      <c r="C1694" s="63"/>
      <c r="D1694" s="64"/>
      <c r="E1694" s="66"/>
      <c r="F1694" s="109" t="s">
        <v>8949</v>
      </c>
      <c r="G1694" s="63"/>
      <c r="H1694" s="67"/>
      <c r="I1694" s="68"/>
      <c r="J1694" s="68"/>
      <c r="K1694" s="67" t="s">
        <v>13971</v>
      </c>
      <c r="L1694" s="71"/>
      <c r="M1694" s="72">
        <v>6834.390625</v>
      </c>
      <c r="N1694" s="72">
        <v>5040.3232421875</v>
      </c>
      <c r="O1694" s="73"/>
      <c r="P1694" s="74"/>
      <c r="Q1694" s="74"/>
      <c r="R1694" s="98"/>
      <c r="S1694" s="48">
        <v>2</v>
      </c>
      <c r="T1694" s="48">
        <v>0</v>
      </c>
      <c r="U1694" s="98"/>
      <c r="V1694" s="50"/>
      <c r="W1694" s="50"/>
      <c r="X1694" s="50"/>
      <c r="Y1694" s="50"/>
      <c r="Z1694" s="49"/>
      <c r="AA1694" s="69">
        <v>1694</v>
      </c>
      <c r="AB169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94" s="70"/>
      <c r="AD1694" s="86">
        <v>11</v>
      </c>
      <c r="AE1694" s="86">
        <v>7</v>
      </c>
      <c r="AF1694" s="86">
        <v>1</v>
      </c>
      <c r="AG1694" s="86">
        <v>0</v>
      </c>
      <c r="AH1694" s="86"/>
      <c r="AI1694" s="86"/>
      <c r="AJ1694" s="86" t="s">
        <v>8687</v>
      </c>
      <c r="AK1694" s="86"/>
      <c r="AL1694" s="86"/>
      <c r="AM1694" s="89">
        <v>39953.638067129628</v>
      </c>
      <c r="AN1694" s="86" t="s">
        <v>10559</v>
      </c>
      <c r="AO1694" s="93" t="s">
        <v>12251</v>
      </c>
      <c r="AP1694" s="86" t="s">
        <v>65</v>
      </c>
      <c r="AQ1694" s="48"/>
      <c r="AR1694" s="49"/>
      <c r="AS1694" s="48"/>
      <c r="AT1694" s="49"/>
      <c r="AU1694" s="48"/>
      <c r="AV1694" s="49"/>
      <c r="AW1694" s="48"/>
      <c r="AX1694" s="49"/>
      <c r="AY1694" s="48"/>
      <c r="AZ1694" s="2"/>
      <c r="BA1694" s="3"/>
      <c r="BB1694" s="3"/>
      <c r="BC1694" s="3"/>
      <c r="BD1694" s="3"/>
    </row>
    <row r="1695" spans="1:56" x14ac:dyDescent="0.25">
      <c r="A1695" s="62" t="s">
        <v>1895</v>
      </c>
      <c r="B1695" s="63"/>
      <c r="C1695" s="63"/>
      <c r="D1695" s="64"/>
      <c r="E1695" s="66"/>
      <c r="F1695" s="109" t="s">
        <v>10533</v>
      </c>
      <c r="G1695" s="63"/>
      <c r="H1695" s="67"/>
      <c r="I1695" s="68"/>
      <c r="J1695" s="68"/>
      <c r="K1695" s="67" t="s">
        <v>13972</v>
      </c>
      <c r="L1695" s="71"/>
      <c r="M1695" s="72">
        <v>6734.0927734375</v>
      </c>
      <c r="N1695" s="72">
        <v>5566.9658203125</v>
      </c>
      <c r="O1695" s="73"/>
      <c r="P1695" s="74"/>
      <c r="Q1695" s="74"/>
      <c r="R1695" s="98"/>
      <c r="S1695" s="48">
        <v>2</v>
      </c>
      <c r="T1695" s="48">
        <v>0</v>
      </c>
      <c r="U1695" s="98"/>
      <c r="V1695" s="50"/>
      <c r="W1695" s="50"/>
      <c r="X1695" s="50"/>
      <c r="Y1695" s="50"/>
      <c r="Z1695" s="49"/>
      <c r="AA1695" s="69">
        <v>1695</v>
      </c>
      <c r="AB169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95" s="70"/>
      <c r="AD1695" s="86">
        <v>5978</v>
      </c>
      <c r="AE1695" s="86">
        <v>11452</v>
      </c>
      <c r="AF1695" s="86">
        <v>14063</v>
      </c>
      <c r="AG1695" s="86">
        <v>20764</v>
      </c>
      <c r="AH1695" s="86"/>
      <c r="AI1695" s="86" t="s">
        <v>8181</v>
      </c>
      <c r="AJ1695" s="86" t="s">
        <v>8204</v>
      </c>
      <c r="AK1695" s="86"/>
      <c r="AL1695" s="86"/>
      <c r="AM1695" s="89">
        <v>43947.247511574074</v>
      </c>
      <c r="AN1695" s="86" t="s">
        <v>10559</v>
      </c>
      <c r="AO1695" s="93" t="s">
        <v>12252</v>
      </c>
      <c r="AP1695" s="86" t="s">
        <v>65</v>
      </c>
      <c r="AQ1695" s="48"/>
      <c r="AR1695" s="49"/>
      <c r="AS1695" s="48"/>
      <c r="AT1695" s="49"/>
      <c r="AU1695" s="48"/>
      <c r="AV1695" s="49"/>
      <c r="AW1695" s="48"/>
      <c r="AX1695" s="49"/>
      <c r="AY1695" s="48"/>
      <c r="AZ1695" s="2"/>
      <c r="BA1695" s="3"/>
      <c r="BB1695" s="3"/>
      <c r="BC1695" s="3"/>
      <c r="BD1695" s="3"/>
    </row>
    <row r="1696" spans="1:56" x14ac:dyDescent="0.25">
      <c r="A1696" s="62" t="s">
        <v>1328</v>
      </c>
      <c r="B1696" s="63"/>
      <c r="C1696" s="63"/>
      <c r="D1696" s="64"/>
      <c r="E1696" s="66"/>
      <c r="F1696" s="109" t="s">
        <v>10534</v>
      </c>
      <c r="G1696" s="63"/>
      <c r="H1696" s="67"/>
      <c r="I1696" s="68"/>
      <c r="J1696" s="68"/>
      <c r="K1696" s="67" t="s">
        <v>13973</v>
      </c>
      <c r="L1696" s="71"/>
      <c r="M1696" s="72">
        <v>5466.939453125</v>
      </c>
      <c r="N1696" s="72">
        <v>5047.89794921875</v>
      </c>
      <c r="O1696" s="73"/>
      <c r="P1696" s="74"/>
      <c r="Q1696" s="74"/>
      <c r="R1696" s="98"/>
      <c r="S1696" s="48">
        <v>0</v>
      </c>
      <c r="T1696" s="48">
        <v>1</v>
      </c>
      <c r="U1696" s="98"/>
      <c r="V1696" s="50"/>
      <c r="W1696" s="50"/>
      <c r="X1696" s="50"/>
      <c r="Y1696" s="50"/>
      <c r="Z1696" s="49"/>
      <c r="AA1696" s="69">
        <v>1696</v>
      </c>
      <c r="AB169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96" s="70"/>
      <c r="AD1696" s="86">
        <v>28</v>
      </c>
      <c r="AE1696" s="86">
        <v>116</v>
      </c>
      <c r="AF1696" s="86">
        <v>7751</v>
      </c>
      <c r="AG1696" s="86">
        <v>1964</v>
      </c>
      <c r="AH1696" s="86"/>
      <c r="AI1696" s="86"/>
      <c r="AJ1696" s="86" t="s">
        <v>8218</v>
      </c>
      <c r="AK1696" s="86"/>
      <c r="AL1696" s="86"/>
      <c r="AM1696" s="89">
        <v>44046.033437500002</v>
      </c>
      <c r="AN1696" s="86" t="s">
        <v>10559</v>
      </c>
      <c r="AO1696" s="93" t="s">
        <v>12253</v>
      </c>
      <c r="AP1696" s="86" t="s">
        <v>66</v>
      </c>
      <c r="AQ1696" s="48">
        <v>0</v>
      </c>
      <c r="AR1696" s="49">
        <v>0</v>
      </c>
      <c r="AS1696" s="48">
        <v>0</v>
      </c>
      <c r="AT1696" s="49">
        <v>0</v>
      </c>
      <c r="AU1696" s="48">
        <v>0</v>
      </c>
      <c r="AV1696" s="49">
        <v>0</v>
      </c>
      <c r="AW1696" s="48">
        <v>40</v>
      </c>
      <c r="AX1696" s="49">
        <v>100</v>
      </c>
      <c r="AY1696" s="48">
        <v>40</v>
      </c>
      <c r="AZ1696" s="2"/>
      <c r="BA1696" s="3"/>
      <c r="BB1696" s="3"/>
      <c r="BC1696" s="3"/>
      <c r="BD1696" s="3"/>
    </row>
    <row r="1697" spans="1:56" x14ac:dyDescent="0.25">
      <c r="A1697" s="62" t="s">
        <v>1329</v>
      </c>
      <c r="B1697" s="63"/>
      <c r="C1697" s="63"/>
      <c r="D1697" s="64"/>
      <c r="E1697" s="66"/>
      <c r="F1697" s="109" t="s">
        <v>10535</v>
      </c>
      <c r="G1697" s="63"/>
      <c r="H1697" s="67"/>
      <c r="I1697" s="68"/>
      <c r="J1697" s="68"/>
      <c r="K1697" s="67" t="s">
        <v>13974</v>
      </c>
      <c r="L1697" s="71"/>
      <c r="M1697" s="72">
        <v>5400.4306640625</v>
      </c>
      <c r="N1697" s="72">
        <v>4968.35791015625</v>
      </c>
      <c r="O1697" s="73"/>
      <c r="P1697" s="74"/>
      <c r="Q1697" s="74"/>
      <c r="R1697" s="98"/>
      <c r="S1697" s="48">
        <v>0</v>
      </c>
      <c r="T1697" s="48">
        <v>2</v>
      </c>
      <c r="U1697" s="98"/>
      <c r="V1697" s="50"/>
      <c r="W1697" s="50"/>
      <c r="X1697" s="50"/>
      <c r="Y1697" s="50"/>
      <c r="Z1697" s="49"/>
      <c r="AA1697" s="69">
        <v>1697</v>
      </c>
      <c r="AB169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97" s="70"/>
      <c r="AD1697" s="86">
        <v>4</v>
      </c>
      <c r="AE1697" s="86">
        <v>19</v>
      </c>
      <c r="AF1697" s="86">
        <v>1218</v>
      </c>
      <c r="AG1697" s="86">
        <v>1213</v>
      </c>
      <c r="AH1697" s="86"/>
      <c r="AI1697" s="86" t="s">
        <v>8182</v>
      </c>
      <c r="AJ1697" s="86" t="s">
        <v>8533</v>
      </c>
      <c r="AK1697" s="86"/>
      <c r="AL1697" s="86"/>
      <c r="AM1697" s="89">
        <v>44080.204201388886</v>
      </c>
      <c r="AN1697" s="86" t="s">
        <v>10559</v>
      </c>
      <c r="AO1697" s="93" t="s">
        <v>12254</v>
      </c>
      <c r="AP1697" s="86" t="s">
        <v>66</v>
      </c>
      <c r="AQ1697" s="48">
        <v>0</v>
      </c>
      <c r="AR1697" s="49">
        <v>0</v>
      </c>
      <c r="AS1697" s="48">
        <v>2</v>
      </c>
      <c r="AT1697" s="49">
        <v>4.3478260869565215</v>
      </c>
      <c r="AU1697" s="48">
        <v>0</v>
      </c>
      <c r="AV1697" s="49">
        <v>0</v>
      </c>
      <c r="AW1697" s="48">
        <v>44</v>
      </c>
      <c r="AX1697" s="49">
        <v>95.652173913043484</v>
      </c>
      <c r="AY1697" s="48">
        <v>46</v>
      </c>
      <c r="AZ1697" s="2"/>
      <c r="BA1697" s="3"/>
      <c r="BB1697" s="3"/>
      <c r="BC1697" s="3"/>
      <c r="BD1697" s="3"/>
    </row>
    <row r="1698" spans="1:56" x14ac:dyDescent="0.25">
      <c r="A1698" s="62" t="s">
        <v>1330</v>
      </c>
      <c r="B1698" s="63"/>
      <c r="C1698" s="63"/>
      <c r="D1698" s="64"/>
      <c r="E1698" s="66"/>
      <c r="F1698" s="109" t="s">
        <v>10536</v>
      </c>
      <c r="G1698" s="63"/>
      <c r="H1698" s="67"/>
      <c r="I1698" s="68"/>
      <c r="J1698" s="68"/>
      <c r="K1698" s="67" t="s">
        <v>13975</v>
      </c>
      <c r="L1698" s="71"/>
      <c r="M1698" s="72">
        <v>5602.537109375</v>
      </c>
      <c r="N1698" s="72">
        <v>4928.85986328125</v>
      </c>
      <c r="O1698" s="73"/>
      <c r="P1698" s="74"/>
      <c r="Q1698" s="74"/>
      <c r="R1698" s="98"/>
      <c r="S1698" s="48">
        <v>0</v>
      </c>
      <c r="T1698" s="48">
        <v>1</v>
      </c>
      <c r="U1698" s="98"/>
      <c r="V1698" s="50"/>
      <c r="W1698" s="50"/>
      <c r="X1698" s="50"/>
      <c r="Y1698" s="50"/>
      <c r="Z1698" s="49"/>
      <c r="AA1698" s="69">
        <v>1698</v>
      </c>
      <c r="AB169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98" s="70"/>
      <c r="AD1698" s="86">
        <v>407</v>
      </c>
      <c r="AE1698" s="86">
        <v>57</v>
      </c>
      <c r="AF1698" s="86">
        <v>706</v>
      </c>
      <c r="AG1698" s="86">
        <v>30696</v>
      </c>
      <c r="AH1698" s="86"/>
      <c r="AI1698" s="86" t="s">
        <v>8183</v>
      </c>
      <c r="AJ1698" s="86" t="s">
        <v>8688</v>
      </c>
      <c r="AK1698" s="86"/>
      <c r="AL1698" s="86"/>
      <c r="AM1698" s="89">
        <v>43296.193437499998</v>
      </c>
      <c r="AN1698" s="86" t="s">
        <v>10559</v>
      </c>
      <c r="AO1698" s="93" t="s">
        <v>12255</v>
      </c>
      <c r="AP1698" s="86" t="s">
        <v>66</v>
      </c>
      <c r="AQ1698" s="48">
        <v>0</v>
      </c>
      <c r="AR1698" s="49">
        <v>0</v>
      </c>
      <c r="AS1698" s="48">
        <v>0</v>
      </c>
      <c r="AT1698" s="49">
        <v>0</v>
      </c>
      <c r="AU1698" s="48">
        <v>0</v>
      </c>
      <c r="AV1698" s="49">
        <v>0</v>
      </c>
      <c r="AW1698" s="48">
        <v>27</v>
      </c>
      <c r="AX1698" s="49">
        <v>100</v>
      </c>
      <c r="AY1698" s="48">
        <v>27</v>
      </c>
      <c r="AZ1698" s="2"/>
      <c r="BA1698" s="3"/>
      <c r="BB1698" s="3"/>
      <c r="BC1698" s="3"/>
      <c r="BD1698" s="3"/>
    </row>
    <row r="1699" spans="1:56" x14ac:dyDescent="0.25">
      <c r="A1699" s="62" t="s">
        <v>1896</v>
      </c>
      <c r="B1699" s="63"/>
      <c r="C1699" s="63"/>
      <c r="D1699" s="64"/>
      <c r="E1699" s="66"/>
      <c r="F1699" s="109" t="s">
        <v>10537</v>
      </c>
      <c r="G1699" s="63"/>
      <c r="H1699" s="67"/>
      <c r="I1699" s="68"/>
      <c r="J1699" s="68"/>
      <c r="K1699" s="67" t="s">
        <v>13976</v>
      </c>
      <c r="L1699" s="71"/>
      <c r="M1699" s="72">
        <v>5628.45703125</v>
      </c>
      <c r="N1699" s="72">
        <v>4936.9970703125</v>
      </c>
      <c r="O1699" s="73"/>
      <c r="P1699" s="74"/>
      <c r="Q1699" s="74"/>
      <c r="R1699" s="98"/>
      <c r="S1699" s="48">
        <v>1</v>
      </c>
      <c r="T1699" s="48">
        <v>0</v>
      </c>
      <c r="U1699" s="98"/>
      <c r="V1699" s="50"/>
      <c r="W1699" s="50"/>
      <c r="X1699" s="50"/>
      <c r="Y1699" s="50"/>
      <c r="Z1699" s="49"/>
      <c r="AA1699" s="69">
        <v>1699</v>
      </c>
      <c r="AB169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699" s="70"/>
      <c r="AD1699" s="86">
        <v>1593</v>
      </c>
      <c r="AE1699" s="86">
        <v>231</v>
      </c>
      <c r="AF1699" s="86">
        <v>1304</v>
      </c>
      <c r="AG1699" s="86">
        <v>2525</v>
      </c>
      <c r="AH1699" s="86"/>
      <c r="AI1699" s="86" t="s">
        <v>8184</v>
      </c>
      <c r="AJ1699" s="86" t="s">
        <v>8207</v>
      </c>
      <c r="AK1699" s="93" t="s">
        <v>8943</v>
      </c>
      <c r="AL1699" s="86"/>
      <c r="AM1699" s="89">
        <v>42810.110497685186</v>
      </c>
      <c r="AN1699" s="86" t="s">
        <v>10559</v>
      </c>
      <c r="AO1699" s="93" t="s">
        <v>12256</v>
      </c>
      <c r="AP1699" s="86" t="s">
        <v>65</v>
      </c>
      <c r="AQ1699" s="48"/>
      <c r="AR1699" s="49"/>
      <c r="AS1699" s="48"/>
      <c r="AT1699" s="49"/>
      <c r="AU1699" s="48"/>
      <c r="AV1699" s="49"/>
      <c r="AW1699" s="48"/>
      <c r="AX1699" s="49"/>
      <c r="AY1699" s="48"/>
      <c r="AZ1699" s="2"/>
      <c r="BA1699" s="3"/>
      <c r="BB1699" s="3"/>
      <c r="BC1699" s="3"/>
      <c r="BD1699" s="3"/>
    </row>
    <row r="1700" spans="1:56" x14ac:dyDescent="0.25">
      <c r="A1700" s="62" t="s">
        <v>1331</v>
      </c>
      <c r="B1700" s="63"/>
      <c r="C1700" s="63"/>
      <c r="D1700" s="64"/>
      <c r="E1700" s="66"/>
      <c r="F1700" s="109" t="s">
        <v>10538</v>
      </c>
      <c r="G1700" s="63"/>
      <c r="H1700" s="67"/>
      <c r="I1700" s="68"/>
      <c r="J1700" s="68"/>
      <c r="K1700" s="67" t="s">
        <v>13977</v>
      </c>
      <c r="L1700" s="71"/>
      <c r="M1700" s="72">
        <v>5593.73974609375</v>
      </c>
      <c r="N1700" s="72">
        <v>4975.94775390625</v>
      </c>
      <c r="O1700" s="73"/>
      <c r="P1700" s="74"/>
      <c r="Q1700" s="74"/>
      <c r="R1700" s="98"/>
      <c r="S1700" s="48">
        <v>0</v>
      </c>
      <c r="T1700" s="48">
        <v>1</v>
      </c>
      <c r="U1700" s="98"/>
      <c r="V1700" s="50"/>
      <c r="W1700" s="50"/>
      <c r="X1700" s="50"/>
      <c r="Y1700" s="50"/>
      <c r="Z1700" s="49"/>
      <c r="AA1700" s="69">
        <v>1700</v>
      </c>
      <c r="AB170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00" s="70"/>
      <c r="AD1700" s="86">
        <v>4925</v>
      </c>
      <c r="AE1700" s="86">
        <v>4004</v>
      </c>
      <c r="AF1700" s="86">
        <v>1826</v>
      </c>
      <c r="AG1700" s="86">
        <v>9187</v>
      </c>
      <c r="AH1700" s="86"/>
      <c r="AI1700" s="86" t="s">
        <v>8185</v>
      </c>
      <c r="AJ1700" s="86" t="s">
        <v>8560</v>
      </c>
      <c r="AK1700" s="86"/>
      <c r="AL1700" s="86"/>
      <c r="AM1700" s="89">
        <v>43859.105844907404</v>
      </c>
      <c r="AN1700" s="86" t="s">
        <v>10559</v>
      </c>
      <c r="AO1700" s="93" t="s">
        <v>12257</v>
      </c>
      <c r="AP1700" s="86" t="s">
        <v>66</v>
      </c>
      <c r="AQ1700" s="48">
        <v>0</v>
      </c>
      <c r="AR1700" s="49">
        <v>0</v>
      </c>
      <c r="AS1700" s="48">
        <v>0</v>
      </c>
      <c r="AT1700" s="49">
        <v>0</v>
      </c>
      <c r="AU1700" s="48">
        <v>0</v>
      </c>
      <c r="AV1700" s="49">
        <v>0</v>
      </c>
      <c r="AW1700" s="48">
        <v>14</v>
      </c>
      <c r="AX1700" s="49">
        <v>100</v>
      </c>
      <c r="AY1700" s="48">
        <v>14</v>
      </c>
      <c r="AZ1700" s="2"/>
      <c r="BA1700" s="3"/>
      <c r="BB1700" s="3"/>
      <c r="BC1700" s="3"/>
      <c r="BD1700" s="3"/>
    </row>
    <row r="1701" spans="1:56" x14ac:dyDescent="0.25">
      <c r="A1701" s="62" t="s">
        <v>1332</v>
      </c>
      <c r="B1701" s="63"/>
      <c r="C1701" s="63"/>
      <c r="D1701" s="64"/>
      <c r="E1701" s="66"/>
      <c r="F1701" s="109" t="s">
        <v>10539</v>
      </c>
      <c r="G1701" s="63"/>
      <c r="H1701" s="67"/>
      <c r="I1701" s="68"/>
      <c r="J1701" s="68"/>
      <c r="K1701" s="67" t="s">
        <v>13978</v>
      </c>
      <c r="L1701" s="71"/>
      <c r="M1701" s="72">
        <v>3591.44091796875</v>
      </c>
      <c r="N1701" s="72">
        <v>6079.6455078125</v>
      </c>
      <c r="O1701" s="73"/>
      <c r="P1701" s="74"/>
      <c r="Q1701" s="74"/>
      <c r="R1701" s="98"/>
      <c r="S1701" s="48">
        <v>1</v>
      </c>
      <c r="T1701" s="48">
        <v>2</v>
      </c>
      <c r="U1701" s="98"/>
      <c r="V1701" s="50"/>
      <c r="W1701" s="50"/>
      <c r="X1701" s="50"/>
      <c r="Y1701" s="50"/>
      <c r="Z1701" s="49"/>
      <c r="AA1701" s="69">
        <v>1701</v>
      </c>
      <c r="AB170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01" s="70"/>
      <c r="AD1701" s="86">
        <v>89</v>
      </c>
      <c r="AE1701" s="86">
        <v>54</v>
      </c>
      <c r="AF1701" s="86">
        <v>93</v>
      </c>
      <c r="AG1701" s="86">
        <v>2011</v>
      </c>
      <c r="AH1701" s="86"/>
      <c r="AI1701" s="86" t="s">
        <v>8186</v>
      </c>
      <c r="AJ1701" s="86" t="s">
        <v>8689</v>
      </c>
      <c r="AK1701" s="86"/>
      <c r="AL1701" s="86"/>
      <c r="AM1701" s="89">
        <v>43859.133032407408</v>
      </c>
      <c r="AN1701" s="86" t="s">
        <v>10559</v>
      </c>
      <c r="AO1701" s="93" t="s">
        <v>12258</v>
      </c>
      <c r="AP1701" s="86" t="s">
        <v>66</v>
      </c>
      <c r="AQ1701" s="48">
        <v>0</v>
      </c>
      <c r="AR1701" s="49">
        <v>0</v>
      </c>
      <c r="AS1701" s="48">
        <v>0</v>
      </c>
      <c r="AT1701" s="49">
        <v>0</v>
      </c>
      <c r="AU1701" s="48">
        <v>0</v>
      </c>
      <c r="AV1701" s="49">
        <v>0</v>
      </c>
      <c r="AW1701" s="48">
        <v>12</v>
      </c>
      <c r="AX1701" s="49">
        <v>100</v>
      </c>
      <c r="AY1701" s="48">
        <v>12</v>
      </c>
      <c r="AZ1701" s="2"/>
      <c r="BA1701" s="3"/>
      <c r="BB1701" s="3"/>
      <c r="BC1701" s="3"/>
      <c r="BD1701" s="3"/>
    </row>
    <row r="1702" spans="1:56" x14ac:dyDescent="0.25">
      <c r="A1702" s="62" t="s">
        <v>1333</v>
      </c>
      <c r="B1702" s="63"/>
      <c r="C1702" s="63"/>
      <c r="D1702" s="64"/>
      <c r="E1702" s="66"/>
      <c r="F1702" s="109" t="s">
        <v>8949</v>
      </c>
      <c r="G1702" s="63"/>
      <c r="H1702" s="67"/>
      <c r="I1702" s="68"/>
      <c r="J1702" s="68"/>
      <c r="K1702" s="67" t="s">
        <v>13979</v>
      </c>
      <c r="L1702" s="71"/>
      <c r="M1702" s="72">
        <v>5190.44580078125</v>
      </c>
      <c r="N1702" s="72">
        <v>2442.3095703125</v>
      </c>
      <c r="O1702" s="73"/>
      <c r="P1702" s="74"/>
      <c r="Q1702" s="74"/>
      <c r="R1702" s="98"/>
      <c r="S1702" s="48">
        <v>0</v>
      </c>
      <c r="T1702" s="48">
        <v>1</v>
      </c>
      <c r="U1702" s="98"/>
      <c r="V1702" s="50"/>
      <c r="W1702" s="50"/>
      <c r="X1702" s="50"/>
      <c r="Y1702" s="50"/>
      <c r="Z1702" s="49"/>
      <c r="AA1702" s="69">
        <v>1702</v>
      </c>
      <c r="AB170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02" s="70"/>
      <c r="AD1702" s="86">
        <v>57</v>
      </c>
      <c r="AE1702" s="86">
        <v>6</v>
      </c>
      <c r="AF1702" s="86">
        <v>13</v>
      </c>
      <c r="AG1702" s="86">
        <v>16</v>
      </c>
      <c r="AH1702" s="86"/>
      <c r="AI1702" s="86"/>
      <c r="AJ1702" s="86" t="s">
        <v>8690</v>
      </c>
      <c r="AK1702" s="86"/>
      <c r="AL1702" s="86"/>
      <c r="AM1702" s="89">
        <v>42904.728900462964</v>
      </c>
      <c r="AN1702" s="86" t="s">
        <v>10559</v>
      </c>
      <c r="AO1702" s="93" t="s">
        <v>12259</v>
      </c>
      <c r="AP1702" s="86" t="s">
        <v>66</v>
      </c>
      <c r="AQ1702" s="48">
        <v>0</v>
      </c>
      <c r="AR1702" s="49">
        <v>0</v>
      </c>
      <c r="AS1702" s="48">
        <v>0</v>
      </c>
      <c r="AT1702" s="49">
        <v>0</v>
      </c>
      <c r="AU1702" s="48">
        <v>0</v>
      </c>
      <c r="AV1702" s="49">
        <v>0</v>
      </c>
      <c r="AW1702" s="48">
        <v>14</v>
      </c>
      <c r="AX1702" s="49">
        <v>100</v>
      </c>
      <c r="AY1702" s="48">
        <v>14</v>
      </c>
      <c r="AZ1702" s="2"/>
      <c r="BA1702" s="3"/>
      <c r="BB1702" s="3"/>
      <c r="BC1702" s="3"/>
      <c r="BD1702" s="3"/>
    </row>
    <row r="1703" spans="1:56" x14ac:dyDescent="0.25">
      <c r="A1703" s="62" t="s">
        <v>1334</v>
      </c>
      <c r="B1703" s="63"/>
      <c r="C1703" s="63"/>
      <c r="D1703" s="64"/>
      <c r="E1703" s="66"/>
      <c r="F1703" s="109" t="s">
        <v>10540</v>
      </c>
      <c r="G1703" s="63"/>
      <c r="H1703" s="67"/>
      <c r="I1703" s="68"/>
      <c r="J1703" s="68"/>
      <c r="K1703" s="67" t="s">
        <v>13980</v>
      </c>
      <c r="L1703" s="71"/>
      <c r="M1703" s="72">
        <v>7575.56591796875</v>
      </c>
      <c r="N1703" s="72">
        <v>6419.1865234375</v>
      </c>
      <c r="O1703" s="73"/>
      <c r="P1703" s="74"/>
      <c r="Q1703" s="74"/>
      <c r="R1703" s="98"/>
      <c r="S1703" s="48">
        <v>0</v>
      </c>
      <c r="T1703" s="48">
        <v>2</v>
      </c>
      <c r="U1703" s="98"/>
      <c r="V1703" s="50"/>
      <c r="W1703" s="50"/>
      <c r="X1703" s="50"/>
      <c r="Y1703" s="50"/>
      <c r="Z1703" s="49"/>
      <c r="AA1703" s="69">
        <v>1703</v>
      </c>
      <c r="AB170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03" s="70"/>
      <c r="AD1703" s="86">
        <v>7</v>
      </c>
      <c r="AE1703" s="86">
        <v>3</v>
      </c>
      <c r="AF1703" s="86">
        <v>88</v>
      </c>
      <c r="AG1703" s="86">
        <v>13</v>
      </c>
      <c r="AH1703" s="86"/>
      <c r="AI1703" s="86" t="s">
        <v>8187</v>
      </c>
      <c r="AJ1703" s="86"/>
      <c r="AK1703" s="86"/>
      <c r="AL1703" s="86"/>
      <c r="AM1703" s="89">
        <v>44075.446736111109</v>
      </c>
      <c r="AN1703" s="86" t="s">
        <v>10559</v>
      </c>
      <c r="AO1703" s="93" t="s">
        <v>12260</v>
      </c>
      <c r="AP1703" s="86" t="s">
        <v>66</v>
      </c>
      <c r="AQ1703" s="48">
        <v>0</v>
      </c>
      <c r="AR1703" s="49">
        <v>0</v>
      </c>
      <c r="AS1703" s="48">
        <v>0</v>
      </c>
      <c r="AT1703" s="49">
        <v>0</v>
      </c>
      <c r="AU1703" s="48">
        <v>0</v>
      </c>
      <c r="AV1703" s="49">
        <v>0</v>
      </c>
      <c r="AW1703" s="48">
        <v>38</v>
      </c>
      <c r="AX1703" s="49">
        <v>100</v>
      </c>
      <c r="AY1703" s="48">
        <v>38</v>
      </c>
      <c r="AZ1703" s="2"/>
      <c r="BA1703" s="3"/>
      <c r="BB1703" s="3"/>
      <c r="BC1703" s="3"/>
      <c r="BD1703" s="3"/>
    </row>
    <row r="1704" spans="1:56" x14ac:dyDescent="0.25">
      <c r="A1704" s="62" t="s">
        <v>1335</v>
      </c>
      <c r="B1704" s="63"/>
      <c r="C1704" s="63"/>
      <c r="D1704" s="64"/>
      <c r="E1704" s="66"/>
      <c r="F1704" s="109" t="s">
        <v>10541</v>
      </c>
      <c r="G1704" s="63"/>
      <c r="H1704" s="67"/>
      <c r="I1704" s="68"/>
      <c r="J1704" s="68"/>
      <c r="K1704" s="67" t="s">
        <v>13981</v>
      </c>
      <c r="L1704" s="71"/>
      <c r="M1704" s="72">
        <v>5242.24853515625</v>
      </c>
      <c r="N1704" s="72">
        <v>4521.64111328125</v>
      </c>
      <c r="O1704" s="73"/>
      <c r="P1704" s="74"/>
      <c r="Q1704" s="74"/>
      <c r="R1704" s="98"/>
      <c r="S1704" s="48">
        <v>0</v>
      </c>
      <c r="T1704" s="48">
        <v>1</v>
      </c>
      <c r="U1704" s="98"/>
      <c r="V1704" s="50"/>
      <c r="W1704" s="50"/>
      <c r="X1704" s="50"/>
      <c r="Y1704" s="50"/>
      <c r="Z1704" s="49"/>
      <c r="AA1704" s="69">
        <v>1704</v>
      </c>
      <c r="AB170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04" s="70"/>
      <c r="AD1704" s="86">
        <v>33</v>
      </c>
      <c r="AE1704" s="86">
        <v>62</v>
      </c>
      <c r="AF1704" s="86">
        <v>1182</v>
      </c>
      <c r="AG1704" s="86">
        <v>625</v>
      </c>
      <c r="AH1704" s="86"/>
      <c r="AI1704" s="86"/>
      <c r="AJ1704" s="86"/>
      <c r="AK1704" s="86"/>
      <c r="AL1704" s="86"/>
      <c r="AM1704" s="89">
        <v>43977.616226851853</v>
      </c>
      <c r="AN1704" s="86" t="s">
        <v>10559</v>
      </c>
      <c r="AO1704" s="93" t="s">
        <v>12261</v>
      </c>
      <c r="AP1704" s="86" t="s">
        <v>66</v>
      </c>
      <c r="AQ1704" s="48">
        <v>0</v>
      </c>
      <c r="AR1704" s="49">
        <v>0</v>
      </c>
      <c r="AS1704" s="48">
        <v>0</v>
      </c>
      <c r="AT1704" s="49">
        <v>0</v>
      </c>
      <c r="AU1704" s="48">
        <v>0</v>
      </c>
      <c r="AV1704" s="49">
        <v>0</v>
      </c>
      <c r="AW1704" s="48">
        <v>41</v>
      </c>
      <c r="AX1704" s="49">
        <v>100</v>
      </c>
      <c r="AY1704" s="48">
        <v>41</v>
      </c>
      <c r="AZ1704" s="2"/>
      <c r="BA1704" s="3"/>
      <c r="BB1704" s="3"/>
      <c r="BC1704" s="3"/>
      <c r="BD1704" s="3"/>
    </row>
    <row r="1705" spans="1:56" x14ac:dyDescent="0.25">
      <c r="A1705" s="62" t="s">
        <v>1337</v>
      </c>
      <c r="B1705" s="63"/>
      <c r="C1705" s="63"/>
      <c r="D1705" s="64"/>
      <c r="E1705" s="66"/>
      <c r="F1705" s="109" t="s">
        <v>10542</v>
      </c>
      <c r="G1705" s="63"/>
      <c r="H1705" s="67"/>
      <c r="I1705" s="68"/>
      <c r="J1705" s="68"/>
      <c r="K1705" s="67" t="s">
        <v>13982</v>
      </c>
      <c r="L1705" s="71"/>
      <c r="M1705" s="72">
        <v>3383.782958984375</v>
      </c>
      <c r="N1705" s="72">
        <v>1662.42822265625</v>
      </c>
      <c r="O1705" s="73"/>
      <c r="P1705" s="74"/>
      <c r="Q1705" s="74"/>
      <c r="R1705" s="98"/>
      <c r="S1705" s="48">
        <v>0</v>
      </c>
      <c r="T1705" s="48">
        <v>3</v>
      </c>
      <c r="U1705" s="98"/>
      <c r="V1705" s="50"/>
      <c r="W1705" s="50"/>
      <c r="X1705" s="50"/>
      <c r="Y1705" s="50"/>
      <c r="Z1705" s="49"/>
      <c r="AA1705" s="69">
        <v>1705</v>
      </c>
      <c r="AB170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05" s="70"/>
      <c r="AD1705" s="86">
        <v>2839</v>
      </c>
      <c r="AE1705" s="86">
        <v>3040</v>
      </c>
      <c r="AF1705" s="86">
        <v>64634</v>
      </c>
      <c r="AG1705" s="86">
        <v>42096</v>
      </c>
      <c r="AH1705" s="86"/>
      <c r="AI1705" s="86" t="s">
        <v>8188</v>
      </c>
      <c r="AJ1705" s="86" t="s">
        <v>8691</v>
      </c>
      <c r="AK1705" s="93" t="s">
        <v>8944</v>
      </c>
      <c r="AL1705" s="86"/>
      <c r="AM1705" s="89">
        <v>41035.756076388891</v>
      </c>
      <c r="AN1705" s="86" t="s">
        <v>10559</v>
      </c>
      <c r="AO1705" s="93" t="s">
        <v>12262</v>
      </c>
      <c r="AP1705" s="86" t="s">
        <v>66</v>
      </c>
      <c r="AQ1705" s="48">
        <v>1</v>
      </c>
      <c r="AR1705" s="49">
        <v>0.98039215686274506</v>
      </c>
      <c r="AS1705" s="48">
        <v>3</v>
      </c>
      <c r="AT1705" s="49">
        <v>2.9411764705882355</v>
      </c>
      <c r="AU1705" s="48">
        <v>0</v>
      </c>
      <c r="AV1705" s="49">
        <v>0</v>
      </c>
      <c r="AW1705" s="48">
        <v>98</v>
      </c>
      <c r="AX1705" s="49">
        <v>96.078431372549019</v>
      </c>
      <c r="AY1705" s="48">
        <v>102</v>
      </c>
      <c r="AZ1705" s="2"/>
      <c r="BA1705" s="3"/>
      <c r="BB1705" s="3"/>
      <c r="BC1705" s="3"/>
      <c r="BD1705" s="3"/>
    </row>
    <row r="1706" spans="1:56" x14ac:dyDescent="0.25">
      <c r="A1706" s="62" t="s">
        <v>1338</v>
      </c>
      <c r="B1706" s="63"/>
      <c r="C1706" s="63"/>
      <c r="D1706" s="64"/>
      <c r="E1706" s="66"/>
      <c r="F1706" s="109" t="s">
        <v>10543</v>
      </c>
      <c r="G1706" s="63"/>
      <c r="H1706" s="67"/>
      <c r="I1706" s="68"/>
      <c r="J1706" s="68"/>
      <c r="K1706" s="67" t="s">
        <v>13983</v>
      </c>
      <c r="L1706" s="71"/>
      <c r="M1706" s="72">
        <v>4911.142578125</v>
      </c>
      <c r="N1706" s="72">
        <v>5360.041015625</v>
      </c>
      <c r="O1706" s="73"/>
      <c r="P1706" s="74"/>
      <c r="Q1706" s="74"/>
      <c r="R1706" s="98"/>
      <c r="S1706" s="48">
        <v>1</v>
      </c>
      <c r="T1706" s="48">
        <v>4</v>
      </c>
      <c r="U1706" s="98"/>
      <c r="V1706" s="50"/>
      <c r="W1706" s="50"/>
      <c r="X1706" s="50"/>
      <c r="Y1706" s="50"/>
      <c r="Z1706" s="49"/>
      <c r="AA1706" s="69">
        <v>1706</v>
      </c>
      <c r="AB170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06" s="70"/>
      <c r="AD1706" s="86">
        <v>452</v>
      </c>
      <c r="AE1706" s="86">
        <v>188</v>
      </c>
      <c r="AF1706" s="86">
        <v>133</v>
      </c>
      <c r="AG1706" s="86">
        <v>5821</v>
      </c>
      <c r="AH1706" s="86"/>
      <c r="AI1706" s="86" t="s">
        <v>8189</v>
      </c>
      <c r="AJ1706" s="86"/>
      <c r="AK1706" s="86"/>
      <c r="AL1706" s="86"/>
      <c r="AM1706" s="89">
        <v>43475.657581018517</v>
      </c>
      <c r="AN1706" s="86" t="s">
        <v>10559</v>
      </c>
      <c r="AO1706" s="93" t="s">
        <v>12263</v>
      </c>
      <c r="AP1706" s="86" t="s">
        <v>66</v>
      </c>
      <c r="AQ1706" s="48">
        <v>0</v>
      </c>
      <c r="AR1706" s="49">
        <v>0</v>
      </c>
      <c r="AS1706" s="48">
        <v>0</v>
      </c>
      <c r="AT1706" s="49">
        <v>0</v>
      </c>
      <c r="AU1706" s="48">
        <v>0</v>
      </c>
      <c r="AV1706" s="49">
        <v>0</v>
      </c>
      <c r="AW1706" s="48">
        <v>107</v>
      </c>
      <c r="AX1706" s="49">
        <v>100</v>
      </c>
      <c r="AY1706" s="48">
        <v>107</v>
      </c>
      <c r="AZ1706" s="2"/>
      <c r="BA1706" s="3"/>
      <c r="BB1706" s="3"/>
      <c r="BC1706" s="3"/>
      <c r="BD1706" s="3"/>
    </row>
    <row r="1707" spans="1:56" x14ac:dyDescent="0.25">
      <c r="A1707" s="62" t="s">
        <v>1339</v>
      </c>
      <c r="B1707" s="63"/>
      <c r="C1707" s="63"/>
      <c r="D1707" s="64"/>
      <c r="E1707" s="66"/>
      <c r="F1707" s="109" t="s">
        <v>10544</v>
      </c>
      <c r="G1707" s="63"/>
      <c r="H1707" s="67"/>
      <c r="I1707" s="68"/>
      <c r="J1707" s="68"/>
      <c r="K1707" s="67" t="s">
        <v>13984</v>
      </c>
      <c r="L1707" s="71"/>
      <c r="M1707" s="72">
        <v>5712.6298828125</v>
      </c>
      <c r="N1707" s="72">
        <v>4439.14501953125</v>
      </c>
      <c r="O1707" s="73"/>
      <c r="P1707" s="74"/>
      <c r="Q1707" s="74"/>
      <c r="R1707" s="98"/>
      <c r="S1707" s="48">
        <v>0</v>
      </c>
      <c r="T1707" s="48">
        <v>1</v>
      </c>
      <c r="U1707" s="98"/>
      <c r="V1707" s="50"/>
      <c r="W1707" s="50"/>
      <c r="X1707" s="50"/>
      <c r="Y1707" s="50"/>
      <c r="Z1707" s="49"/>
      <c r="AA1707" s="69">
        <v>1707</v>
      </c>
      <c r="AB170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07" s="70"/>
      <c r="AD1707" s="86">
        <v>356</v>
      </c>
      <c r="AE1707" s="86">
        <v>170</v>
      </c>
      <c r="AF1707" s="86">
        <v>1672</v>
      </c>
      <c r="AG1707" s="86">
        <v>9648</v>
      </c>
      <c r="AH1707" s="86"/>
      <c r="AI1707" s="86" t="s">
        <v>8190</v>
      </c>
      <c r="AJ1707" s="86"/>
      <c r="AK1707" s="86"/>
      <c r="AL1707" s="86"/>
      <c r="AM1707" s="89">
        <v>42141.504201388889</v>
      </c>
      <c r="AN1707" s="86" t="s">
        <v>10559</v>
      </c>
      <c r="AO1707" s="93" t="s">
        <v>12264</v>
      </c>
      <c r="AP1707" s="86" t="s">
        <v>66</v>
      </c>
      <c r="AQ1707" s="48">
        <v>0</v>
      </c>
      <c r="AR1707" s="49">
        <v>0</v>
      </c>
      <c r="AS1707" s="48">
        <v>0</v>
      </c>
      <c r="AT1707" s="49">
        <v>0</v>
      </c>
      <c r="AU1707" s="48">
        <v>0</v>
      </c>
      <c r="AV1707" s="49">
        <v>0</v>
      </c>
      <c r="AW1707" s="48">
        <v>44</v>
      </c>
      <c r="AX1707" s="49">
        <v>100</v>
      </c>
      <c r="AY1707" s="48">
        <v>44</v>
      </c>
      <c r="AZ1707" s="2"/>
      <c r="BA1707" s="3"/>
      <c r="BB1707" s="3"/>
      <c r="BC1707" s="3"/>
      <c r="BD1707" s="3"/>
    </row>
    <row r="1708" spans="1:56" x14ac:dyDescent="0.25">
      <c r="A1708" s="62" t="s">
        <v>1340</v>
      </c>
      <c r="B1708" s="63"/>
      <c r="C1708" s="63"/>
      <c r="D1708" s="64"/>
      <c r="E1708" s="66"/>
      <c r="F1708" s="109" t="s">
        <v>10545</v>
      </c>
      <c r="G1708" s="63"/>
      <c r="H1708" s="67"/>
      <c r="I1708" s="68"/>
      <c r="J1708" s="68"/>
      <c r="K1708" s="67" t="s">
        <v>13985</v>
      </c>
      <c r="L1708" s="71"/>
      <c r="M1708" s="72">
        <v>5840.990234375</v>
      </c>
      <c r="N1708" s="72">
        <v>5222.26513671875</v>
      </c>
      <c r="O1708" s="73"/>
      <c r="P1708" s="74"/>
      <c r="Q1708" s="74"/>
      <c r="R1708" s="98"/>
      <c r="S1708" s="48">
        <v>0</v>
      </c>
      <c r="T1708" s="48">
        <v>2</v>
      </c>
      <c r="U1708" s="98"/>
      <c r="V1708" s="50"/>
      <c r="W1708" s="50"/>
      <c r="X1708" s="50"/>
      <c r="Y1708" s="50"/>
      <c r="Z1708" s="49"/>
      <c r="AA1708" s="69">
        <v>1708</v>
      </c>
      <c r="AB170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08" s="70"/>
      <c r="AD1708" s="86">
        <v>1080</v>
      </c>
      <c r="AE1708" s="86">
        <v>210</v>
      </c>
      <c r="AF1708" s="86">
        <v>1177</v>
      </c>
      <c r="AG1708" s="86">
        <v>6723</v>
      </c>
      <c r="AH1708" s="86"/>
      <c r="AI1708" s="86" t="s">
        <v>8191</v>
      </c>
      <c r="AJ1708" s="86" t="s">
        <v>8218</v>
      </c>
      <c r="AK1708" s="93" t="s">
        <v>8945</v>
      </c>
      <c r="AL1708" s="86"/>
      <c r="AM1708" s="89">
        <v>43370.10769675926</v>
      </c>
      <c r="AN1708" s="86" t="s">
        <v>10559</v>
      </c>
      <c r="AO1708" s="93" t="s">
        <v>12265</v>
      </c>
      <c r="AP1708" s="86" t="s">
        <v>66</v>
      </c>
      <c r="AQ1708" s="48">
        <v>0</v>
      </c>
      <c r="AR1708" s="49">
        <v>0</v>
      </c>
      <c r="AS1708" s="48">
        <v>0</v>
      </c>
      <c r="AT1708" s="49">
        <v>0</v>
      </c>
      <c r="AU1708" s="48">
        <v>0</v>
      </c>
      <c r="AV1708" s="49">
        <v>0</v>
      </c>
      <c r="AW1708" s="48">
        <v>69</v>
      </c>
      <c r="AX1708" s="49">
        <v>100</v>
      </c>
      <c r="AY1708" s="48">
        <v>69</v>
      </c>
      <c r="AZ1708" s="2"/>
      <c r="BA1708" s="3"/>
      <c r="BB1708" s="3"/>
      <c r="BC1708" s="3"/>
      <c r="BD1708" s="3"/>
    </row>
    <row r="1709" spans="1:56" x14ac:dyDescent="0.25">
      <c r="A1709" s="62" t="s">
        <v>1341</v>
      </c>
      <c r="B1709" s="63"/>
      <c r="C1709" s="63"/>
      <c r="D1709" s="64"/>
      <c r="E1709" s="66"/>
      <c r="F1709" s="109" t="s">
        <v>10546</v>
      </c>
      <c r="G1709" s="63"/>
      <c r="H1709" s="67"/>
      <c r="I1709" s="68"/>
      <c r="J1709" s="68"/>
      <c r="K1709" s="67" t="s">
        <v>13986</v>
      </c>
      <c r="L1709" s="71"/>
      <c r="M1709" s="72">
        <v>5674.6083984375</v>
      </c>
      <c r="N1709" s="72">
        <v>5666.0478515625</v>
      </c>
      <c r="O1709" s="73"/>
      <c r="P1709" s="74"/>
      <c r="Q1709" s="74"/>
      <c r="R1709" s="98"/>
      <c r="S1709" s="48">
        <v>0</v>
      </c>
      <c r="T1709" s="48">
        <v>1</v>
      </c>
      <c r="U1709" s="98"/>
      <c r="V1709" s="50"/>
      <c r="W1709" s="50"/>
      <c r="X1709" s="50"/>
      <c r="Y1709" s="50"/>
      <c r="Z1709" s="49"/>
      <c r="AA1709" s="69">
        <v>1709</v>
      </c>
      <c r="AB170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09" s="70"/>
      <c r="AD1709" s="86">
        <v>1762</v>
      </c>
      <c r="AE1709" s="86">
        <v>233</v>
      </c>
      <c r="AF1709" s="86">
        <v>2698</v>
      </c>
      <c r="AG1709" s="86">
        <v>7325</v>
      </c>
      <c r="AH1709" s="86"/>
      <c r="AI1709" s="86"/>
      <c r="AJ1709" s="86" t="s">
        <v>8385</v>
      </c>
      <c r="AK1709" s="86"/>
      <c r="AL1709" s="86"/>
      <c r="AM1709" s="89">
        <v>42277.825150462966</v>
      </c>
      <c r="AN1709" s="86" t="s">
        <v>10559</v>
      </c>
      <c r="AO1709" s="93" t="s">
        <v>12266</v>
      </c>
      <c r="AP1709" s="86" t="s">
        <v>66</v>
      </c>
      <c r="AQ1709" s="48">
        <v>0</v>
      </c>
      <c r="AR1709" s="49">
        <v>0</v>
      </c>
      <c r="AS1709" s="48">
        <v>0</v>
      </c>
      <c r="AT1709" s="49">
        <v>0</v>
      </c>
      <c r="AU1709" s="48">
        <v>0</v>
      </c>
      <c r="AV1709" s="49">
        <v>0</v>
      </c>
      <c r="AW1709" s="48">
        <v>44</v>
      </c>
      <c r="AX1709" s="49">
        <v>100</v>
      </c>
      <c r="AY1709" s="48">
        <v>44</v>
      </c>
      <c r="AZ1709" s="2"/>
      <c r="BA1709" s="3"/>
      <c r="BB1709" s="3"/>
      <c r="BC1709" s="3"/>
      <c r="BD1709" s="3"/>
    </row>
    <row r="1710" spans="1:56" x14ac:dyDescent="0.25">
      <c r="A1710" s="62" t="s">
        <v>1342</v>
      </c>
      <c r="B1710" s="63"/>
      <c r="C1710" s="63"/>
      <c r="D1710" s="64"/>
      <c r="E1710" s="66"/>
      <c r="F1710" s="109" t="s">
        <v>10547</v>
      </c>
      <c r="G1710" s="63"/>
      <c r="H1710" s="67"/>
      <c r="I1710" s="68"/>
      <c r="J1710" s="68"/>
      <c r="K1710" s="67" t="s">
        <v>13987</v>
      </c>
      <c r="L1710" s="71"/>
      <c r="M1710" s="72">
        <v>3635.736328125</v>
      </c>
      <c r="N1710" s="72">
        <v>4892.8095703125</v>
      </c>
      <c r="O1710" s="73"/>
      <c r="P1710" s="74"/>
      <c r="Q1710" s="74"/>
      <c r="R1710" s="98"/>
      <c r="S1710" s="48">
        <v>0</v>
      </c>
      <c r="T1710" s="48">
        <v>29</v>
      </c>
      <c r="U1710" s="98"/>
      <c r="V1710" s="50"/>
      <c r="W1710" s="50"/>
      <c r="X1710" s="50"/>
      <c r="Y1710" s="50"/>
      <c r="Z1710" s="49"/>
      <c r="AA1710" s="69">
        <v>1710</v>
      </c>
      <c r="AB171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10" s="70"/>
      <c r="AD1710" s="86">
        <v>55</v>
      </c>
      <c r="AE1710" s="86">
        <v>49</v>
      </c>
      <c r="AF1710" s="86">
        <v>3869</v>
      </c>
      <c r="AG1710" s="86">
        <v>243</v>
      </c>
      <c r="AH1710" s="86"/>
      <c r="AI1710" s="86" t="s">
        <v>8192</v>
      </c>
      <c r="AJ1710" s="86"/>
      <c r="AK1710" s="86"/>
      <c r="AL1710" s="86"/>
      <c r="AM1710" s="89">
        <v>43887.121111111112</v>
      </c>
      <c r="AN1710" s="86" t="s">
        <v>10559</v>
      </c>
      <c r="AO1710" s="93" t="s">
        <v>12267</v>
      </c>
      <c r="AP1710" s="86" t="s">
        <v>66</v>
      </c>
      <c r="AQ1710" s="48">
        <v>0</v>
      </c>
      <c r="AR1710" s="49">
        <v>0</v>
      </c>
      <c r="AS1710" s="48">
        <v>0</v>
      </c>
      <c r="AT1710" s="49">
        <v>0</v>
      </c>
      <c r="AU1710" s="48">
        <v>0</v>
      </c>
      <c r="AV1710" s="49">
        <v>0</v>
      </c>
      <c r="AW1710" s="48">
        <v>597</v>
      </c>
      <c r="AX1710" s="49">
        <v>100</v>
      </c>
      <c r="AY1710" s="48">
        <v>597</v>
      </c>
      <c r="AZ1710" s="2"/>
      <c r="BA1710" s="3"/>
      <c r="BB1710" s="3"/>
      <c r="BC1710" s="3"/>
      <c r="BD1710" s="3"/>
    </row>
    <row r="1711" spans="1:56" x14ac:dyDescent="0.25">
      <c r="A1711" s="62" t="s">
        <v>1897</v>
      </c>
      <c r="B1711" s="63"/>
      <c r="C1711" s="63"/>
      <c r="D1711" s="64"/>
      <c r="E1711" s="66"/>
      <c r="F1711" s="109" t="s">
        <v>10548</v>
      </c>
      <c r="G1711" s="63"/>
      <c r="H1711" s="67"/>
      <c r="I1711" s="68"/>
      <c r="J1711" s="68"/>
      <c r="K1711" s="67" t="s">
        <v>13988</v>
      </c>
      <c r="L1711" s="71"/>
      <c r="M1711" s="72">
        <v>2875.884521484375</v>
      </c>
      <c r="N1711" s="72">
        <v>5446.82958984375</v>
      </c>
      <c r="O1711" s="73"/>
      <c r="P1711" s="74"/>
      <c r="Q1711" s="74"/>
      <c r="R1711" s="98"/>
      <c r="S1711" s="48">
        <v>1</v>
      </c>
      <c r="T1711" s="48">
        <v>0</v>
      </c>
      <c r="U1711" s="98"/>
      <c r="V1711" s="50"/>
      <c r="W1711" s="50"/>
      <c r="X1711" s="50"/>
      <c r="Y1711" s="50"/>
      <c r="Z1711" s="49"/>
      <c r="AA1711" s="69">
        <v>1711</v>
      </c>
      <c r="AB171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11" s="70"/>
      <c r="AD1711" s="86">
        <v>63</v>
      </c>
      <c r="AE1711" s="86">
        <v>2762400</v>
      </c>
      <c r="AF1711" s="86">
        <v>992</v>
      </c>
      <c r="AG1711" s="86">
        <v>134</v>
      </c>
      <c r="AH1711" s="86"/>
      <c r="AI1711" s="86" t="s">
        <v>8193</v>
      </c>
      <c r="AJ1711" s="86" t="s">
        <v>8202</v>
      </c>
      <c r="AK1711" s="93" t="s">
        <v>8946</v>
      </c>
      <c r="AL1711" s="86"/>
      <c r="AM1711" s="89">
        <v>43506.718807870369</v>
      </c>
      <c r="AN1711" s="86" t="s">
        <v>10559</v>
      </c>
      <c r="AO1711" s="93" t="s">
        <v>12268</v>
      </c>
      <c r="AP1711" s="86" t="s">
        <v>65</v>
      </c>
      <c r="AQ1711" s="48"/>
      <c r="AR1711" s="49"/>
      <c r="AS1711" s="48"/>
      <c r="AT1711" s="49"/>
      <c r="AU1711" s="48"/>
      <c r="AV1711" s="49"/>
      <c r="AW1711" s="48"/>
      <c r="AX1711" s="49"/>
      <c r="AY1711" s="48"/>
      <c r="AZ1711" s="2"/>
      <c r="BA1711" s="3"/>
      <c r="BB1711" s="3"/>
      <c r="BC1711" s="3"/>
      <c r="BD1711" s="3"/>
    </row>
    <row r="1712" spans="1:56" x14ac:dyDescent="0.25">
      <c r="A1712" s="62" t="s">
        <v>1898</v>
      </c>
      <c r="B1712" s="63"/>
      <c r="C1712" s="63"/>
      <c r="D1712" s="64"/>
      <c r="E1712" s="66"/>
      <c r="F1712" s="109" t="s">
        <v>10549</v>
      </c>
      <c r="G1712" s="63"/>
      <c r="H1712" s="67"/>
      <c r="I1712" s="68"/>
      <c r="J1712" s="68"/>
      <c r="K1712" s="67" t="s">
        <v>13989</v>
      </c>
      <c r="L1712" s="71"/>
      <c r="M1712" s="72">
        <v>2861.757568359375</v>
      </c>
      <c r="N1712" s="72">
        <v>5080.1845703125</v>
      </c>
      <c r="O1712" s="73"/>
      <c r="P1712" s="74"/>
      <c r="Q1712" s="74"/>
      <c r="R1712" s="98"/>
      <c r="S1712" s="48">
        <v>1</v>
      </c>
      <c r="T1712" s="48">
        <v>0</v>
      </c>
      <c r="U1712" s="98"/>
      <c r="V1712" s="50"/>
      <c r="W1712" s="50"/>
      <c r="X1712" s="50"/>
      <c r="Y1712" s="50"/>
      <c r="Z1712" s="49"/>
      <c r="AA1712" s="69">
        <v>1712</v>
      </c>
      <c r="AB1712"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12" s="70"/>
      <c r="AD1712" s="86">
        <v>361</v>
      </c>
      <c r="AE1712" s="86">
        <v>226</v>
      </c>
      <c r="AF1712" s="86">
        <v>2474</v>
      </c>
      <c r="AG1712" s="86">
        <v>1108</v>
      </c>
      <c r="AH1712" s="86"/>
      <c r="AI1712" s="86" t="s">
        <v>8194</v>
      </c>
      <c r="AJ1712" s="86"/>
      <c r="AK1712" s="86"/>
      <c r="AL1712" s="86"/>
      <c r="AM1712" s="89">
        <v>44053.531643518516</v>
      </c>
      <c r="AN1712" s="86" t="s">
        <v>10559</v>
      </c>
      <c r="AO1712" s="93" t="s">
        <v>12269</v>
      </c>
      <c r="AP1712" s="86" t="s">
        <v>65</v>
      </c>
      <c r="AQ1712" s="48"/>
      <c r="AR1712" s="49"/>
      <c r="AS1712" s="48"/>
      <c r="AT1712" s="49"/>
      <c r="AU1712" s="48"/>
      <c r="AV1712" s="49"/>
      <c r="AW1712" s="48"/>
      <c r="AX1712" s="49"/>
      <c r="AY1712" s="48"/>
      <c r="AZ1712" s="2"/>
      <c r="BA1712" s="3"/>
      <c r="BB1712" s="3"/>
      <c r="BC1712" s="3"/>
      <c r="BD1712" s="3"/>
    </row>
    <row r="1713" spans="1:56" x14ac:dyDescent="0.25">
      <c r="A1713" s="62" t="s">
        <v>1899</v>
      </c>
      <c r="B1713" s="63"/>
      <c r="C1713" s="63"/>
      <c r="D1713" s="64"/>
      <c r="E1713" s="66"/>
      <c r="F1713" s="109" t="s">
        <v>10550</v>
      </c>
      <c r="G1713" s="63"/>
      <c r="H1713" s="67"/>
      <c r="I1713" s="68"/>
      <c r="J1713" s="68"/>
      <c r="K1713" s="67" t="s">
        <v>13990</v>
      </c>
      <c r="L1713" s="71"/>
      <c r="M1713" s="72">
        <v>2970.927978515625</v>
      </c>
      <c r="N1713" s="72">
        <v>5129.427734375</v>
      </c>
      <c r="O1713" s="73"/>
      <c r="P1713" s="74"/>
      <c r="Q1713" s="74"/>
      <c r="R1713" s="98"/>
      <c r="S1713" s="48">
        <v>1</v>
      </c>
      <c r="T1713" s="48">
        <v>0</v>
      </c>
      <c r="U1713" s="98"/>
      <c r="V1713" s="50"/>
      <c r="W1713" s="50"/>
      <c r="X1713" s="50"/>
      <c r="Y1713" s="50"/>
      <c r="Z1713" s="49"/>
      <c r="AA1713" s="69">
        <v>1713</v>
      </c>
      <c r="AB1713"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13" s="70"/>
      <c r="AD1713" s="86">
        <v>604</v>
      </c>
      <c r="AE1713" s="86">
        <v>312</v>
      </c>
      <c r="AF1713" s="86">
        <v>8736</v>
      </c>
      <c r="AG1713" s="86">
        <v>6393</v>
      </c>
      <c r="AH1713" s="86"/>
      <c r="AI1713" s="86" t="s">
        <v>8195</v>
      </c>
      <c r="AJ1713" s="86" t="s">
        <v>8447</v>
      </c>
      <c r="AK1713" s="86"/>
      <c r="AL1713" s="86"/>
      <c r="AM1713" s="89">
        <v>42680.594895833332</v>
      </c>
      <c r="AN1713" s="86" t="s">
        <v>10559</v>
      </c>
      <c r="AO1713" s="93" t="s">
        <v>12270</v>
      </c>
      <c r="AP1713" s="86" t="s">
        <v>65</v>
      </c>
      <c r="AQ1713" s="48"/>
      <c r="AR1713" s="49"/>
      <c r="AS1713" s="48"/>
      <c r="AT1713" s="49"/>
      <c r="AU1713" s="48"/>
      <c r="AV1713" s="49"/>
      <c r="AW1713" s="48"/>
      <c r="AX1713" s="49"/>
      <c r="AY1713" s="48"/>
      <c r="AZ1713" s="2"/>
      <c r="BA1713" s="3"/>
      <c r="BB1713" s="3"/>
      <c r="BC1713" s="3"/>
      <c r="BD1713" s="3"/>
    </row>
    <row r="1714" spans="1:56" x14ac:dyDescent="0.25">
      <c r="A1714" s="62" t="s">
        <v>1900</v>
      </c>
      <c r="B1714" s="63"/>
      <c r="C1714" s="63"/>
      <c r="D1714" s="64"/>
      <c r="E1714" s="66"/>
      <c r="F1714" s="109" t="s">
        <v>10551</v>
      </c>
      <c r="G1714" s="63"/>
      <c r="H1714" s="67"/>
      <c r="I1714" s="68"/>
      <c r="J1714" s="68"/>
      <c r="K1714" s="67" t="s">
        <v>13991</v>
      </c>
      <c r="L1714" s="71"/>
      <c r="M1714" s="72">
        <v>2803.197509765625</v>
      </c>
      <c r="N1714" s="72">
        <v>5264.04443359375</v>
      </c>
      <c r="O1714" s="73"/>
      <c r="P1714" s="74"/>
      <c r="Q1714" s="74"/>
      <c r="R1714" s="98"/>
      <c r="S1714" s="48">
        <v>1</v>
      </c>
      <c r="T1714" s="48">
        <v>0</v>
      </c>
      <c r="U1714" s="98"/>
      <c r="V1714" s="50"/>
      <c r="W1714" s="50"/>
      <c r="X1714" s="50"/>
      <c r="Y1714" s="50"/>
      <c r="Z1714" s="49"/>
      <c r="AA1714" s="69">
        <v>1714</v>
      </c>
      <c r="AB1714"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14" s="70"/>
      <c r="AD1714" s="86">
        <v>45</v>
      </c>
      <c r="AE1714" s="86">
        <v>102</v>
      </c>
      <c r="AF1714" s="86">
        <v>4274</v>
      </c>
      <c r="AG1714" s="86">
        <v>390</v>
      </c>
      <c r="AH1714" s="86"/>
      <c r="AI1714" s="86" t="s">
        <v>8196</v>
      </c>
      <c r="AJ1714" s="86"/>
      <c r="AK1714" s="86"/>
      <c r="AL1714" s="86"/>
      <c r="AM1714" s="89">
        <v>43988.676249999997</v>
      </c>
      <c r="AN1714" s="86" t="s">
        <v>10559</v>
      </c>
      <c r="AO1714" s="93" t="s">
        <v>12271</v>
      </c>
      <c r="AP1714" s="86" t="s">
        <v>65</v>
      </c>
      <c r="AQ1714" s="48"/>
      <c r="AR1714" s="49"/>
      <c r="AS1714" s="48"/>
      <c r="AT1714" s="49"/>
      <c r="AU1714" s="48"/>
      <c r="AV1714" s="49"/>
      <c r="AW1714" s="48"/>
      <c r="AX1714" s="49"/>
      <c r="AY1714" s="48"/>
      <c r="AZ1714" s="2"/>
      <c r="BA1714" s="3"/>
      <c r="BB1714" s="3"/>
      <c r="BC1714" s="3"/>
      <c r="BD1714" s="3"/>
    </row>
    <row r="1715" spans="1:56" x14ac:dyDescent="0.25">
      <c r="A1715" s="62" t="s">
        <v>1901</v>
      </c>
      <c r="B1715" s="63"/>
      <c r="C1715" s="63"/>
      <c r="D1715" s="64"/>
      <c r="E1715" s="66"/>
      <c r="F1715" s="109" t="s">
        <v>10552</v>
      </c>
      <c r="G1715" s="63"/>
      <c r="H1715" s="67"/>
      <c r="I1715" s="68"/>
      <c r="J1715" s="68"/>
      <c r="K1715" s="67" t="s">
        <v>13992</v>
      </c>
      <c r="L1715" s="71"/>
      <c r="M1715" s="72">
        <v>2798.642578125</v>
      </c>
      <c r="N1715" s="72">
        <v>5471.3974609375</v>
      </c>
      <c r="O1715" s="73"/>
      <c r="P1715" s="74"/>
      <c r="Q1715" s="74"/>
      <c r="R1715" s="98"/>
      <c r="S1715" s="48">
        <v>1</v>
      </c>
      <c r="T1715" s="48">
        <v>0</v>
      </c>
      <c r="U1715" s="98"/>
      <c r="V1715" s="50"/>
      <c r="W1715" s="50"/>
      <c r="X1715" s="50"/>
      <c r="Y1715" s="50"/>
      <c r="Z1715" s="49"/>
      <c r="AA1715" s="69">
        <v>1715</v>
      </c>
      <c r="AB1715"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15" s="70"/>
      <c r="AD1715" s="86">
        <v>15</v>
      </c>
      <c r="AE1715" s="86">
        <v>699</v>
      </c>
      <c r="AF1715" s="86">
        <v>3518</v>
      </c>
      <c r="AG1715" s="86">
        <v>98</v>
      </c>
      <c r="AH1715" s="86"/>
      <c r="AI1715" s="86" t="s">
        <v>8197</v>
      </c>
      <c r="AJ1715" s="86"/>
      <c r="AK1715" s="86"/>
      <c r="AL1715" s="86"/>
      <c r="AM1715" s="89">
        <v>41552.336516203701</v>
      </c>
      <c r="AN1715" s="86" t="s">
        <v>10559</v>
      </c>
      <c r="AO1715" s="93" t="s">
        <v>12272</v>
      </c>
      <c r="AP1715" s="86" t="s">
        <v>65</v>
      </c>
      <c r="AQ1715" s="48"/>
      <c r="AR1715" s="49"/>
      <c r="AS1715" s="48"/>
      <c r="AT1715" s="49"/>
      <c r="AU1715" s="48"/>
      <c r="AV1715" s="49"/>
      <c r="AW1715" s="48"/>
      <c r="AX1715" s="49"/>
      <c r="AY1715" s="48"/>
      <c r="AZ1715" s="2"/>
      <c r="BA1715" s="3"/>
      <c r="BB1715" s="3"/>
      <c r="BC1715" s="3"/>
      <c r="BD1715" s="3"/>
    </row>
    <row r="1716" spans="1:56" x14ac:dyDescent="0.25">
      <c r="A1716" s="62" t="s">
        <v>1902</v>
      </c>
      <c r="B1716" s="63"/>
      <c r="C1716" s="63"/>
      <c r="D1716" s="64"/>
      <c r="E1716" s="66"/>
      <c r="F1716" s="109" t="s">
        <v>10553</v>
      </c>
      <c r="G1716" s="63"/>
      <c r="H1716" s="67"/>
      <c r="I1716" s="68"/>
      <c r="J1716" s="68"/>
      <c r="K1716" s="67" t="s">
        <v>13993</v>
      </c>
      <c r="L1716" s="71"/>
      <c r="M1716" s="72">
        <v>2710.353515625</v>
      </c>
      <c r="N1716" s="72">
        <v>5089.931640625</v>
      </c>
      <c r="O1716" s="73"/>
      <c r="P1716" s="74"/>
      <c r="Q1716" s="74"/>
      <c r="R1716" s="98"/>
      <c r="S1716" s="48">
        <v>1</v>
      </c>
      <c r="T1716" s="48">
        <v>0</v>
      </c>
      <c r="U1716" s="98"/>
      <c r="V1716" s="50"/>
      <c r="W1716" s="50"/>
      <c r="X1716" s="50"/>
      <c r="Y1716" s="50"/>
      <c r="Z1716" s="49"/>
      <c r="AA1716" s="69">
        <v>1716</v>
      </c>
      <c r="AB1716"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16" s="70"/>
      <c r="AD1716" s="86">
        <v>35</v>
      </c>
      <c r="AE1716" s="86">
        <v>57066</v>
      </c>
      <c r="AF1716" s="86">
        <v>16071</v>
      </c>
      <c r="AG1716" s="86">
        <v>1345</v>
      </c>
      <c r="AH1716" s="86"/>
      <c r="AI1716" s="86" t="s">
        <v>8198</v>
      </c>
      <c r="AJ1716" s="86" t="s">
        <v>8323</v>
      </c>
      <c r="AK1716" s="86"/>
      <c r="AL1716" s="86"/>
      <c r="AM1716" s="89">
        <v>43677.253182870372</v>
      </c>
      <c r="AN1716" s="86" t="s">
        <v>10559</v>
      </c>
      <c r="AO1716" s="93" t="s">
        <v>12273</v>
      </c>
      <c r="AP1716" s="86" t="s">
        <v>65</v>
      </c>
      <c r="AQ1716" s="48"/>
      <c r="AR1716" s="49"/>
      <c r="AS1716" s="48"/>
      <c r="AT1716" s="49"/>
      <c r="AU1716" s="48"/>
      <c r="AV1716" s="49"/>
      <c r="AW1716" s="48"/>
      <c r="AX1716" s="49"/>
      <c r="AY1716" s="48"/>
      <c r="AZ1716" s="2"/>
      <c r="BA1716" s="3"/>
      <c r="BB1716" s="3"/>
      <c r="BC1716" s="3"/>
      <c r="BD1716" s="3"/>
    </row>
    <row r="1717" spans="1:56" x14ac:dyDescent="0.25">
      <c r="A1717" s="62" t="s">
        <v>1903</v>
      </c>
      <c r="B1717" s="63"/>
      <c r="C1717" s="63"/>
      <c r="D1717" s="64"/>
      <c r="E1717" s="66"/>
      <c r="F1717" s="109" t="s">
        <v>10554</v>
      </c>
      <c r="G1717" s="63"/>
      <c r="H1717" s="67"/>
      <c r="I1717" s="68"/>
      <c r="J1717" s="68"/>
      <c r="K1717" s="67" t="s">
        <v>13994</v>
      </c>
      <c r="L1717" s="71"/>
      <c r="M1717" s="72">
        <v>2809.552490234375</v>
      </c>
      <c r="N1717" s="72">
        <v>5215.33642578125</v>
      </c>
      <c r="O1717" s="73"/>
      <c r="P1717" s="74"/>
      <c r="Q1717" s="74"/>
      <c r="R1717" s="98"/>
      <c r="S1717" s="48">
        <v>1</v>
      </c>
      <c r="T1717" s="48">
        <v>0</v>
      </c>
      <c r="U1717" s="98"/>
      <c r="V1717" s="50"/>
      <c r="W1717" s="50"/>
      <c r="X1717" s="50"/>
      <c r="Y1717" s="50"/>
      <c r="Z1717" s="49"/>
      <c r="AA1717" s="69">
        <v>1717</v>
      </c>
      <c r="AB1717"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17" s="70"/>
      <c r="AD1717" s="86">
        <v>2026</v>
      </c>
      <c r="AE1717" s="86">
        <v>1743</v>
      </c>
      <c r="AF1717" s="86">
        <v>35450</v>
      </c>
      <c r="AG1717" s="86">
        <v>24996</v>
      </c>
      <c r="AH1717" s="86"/>
      <c r="AI1717" s="86" t="s">
        <v>8199</v>
      </c>
      <c r="AJ1717" s="86" t="s">
        <v>8692</v>
      </c>
      <c r="AK1717" s="86"/>
      <c r="AL1717" s="86"/>
      <c r="AM1717" s="89">
        <v>43713.866828703707</v>
      </c>
      <c r="AN1717" s="86" t="s">
        <v>10559</v>
      </c>
      <c r="AO1717" s="93" t="s">
        <v>12274</v>
      </c>
      <c r="AP1717" s="86" t="s">
        <v>65</v>
      </c>
      <c r="AQ1717" s="48"/>
      <c r="AR1717" s="49"/>
      <c r="AS1717" s="48"/>
      <c r="AT1717" s="49"/>
      <c r="AU1717" s="48"/>
      <c r="AV1717" s="49"/>
      <c r="AW1717" s="48"/>
      <c r="AX1717" s="49"/>
      <c r="AY1717" s="48"/>
      <c r="AZ1717" s="2"/>
      <c r="BA1717" s="3"/>
      <c r="BB1717" s="3"/>
      <c r="BC1717" s="3"/>
      <c r="BD1717" s="3"/>
    </row>
    <row r="1718" spans="1:56" x14ac:dyDescent="0.25">
      <c r="A1718" s="62" t="s">
        <v>1904</v>
      </c>
      <c r="B1718" s="63"/>
      <c r="C1718" s="63"/>
      <c r="D1718" s="64"/>
      <c r="E1718" s="66"/>
      <c r="F1718" s="109" t="s">
        <v>10555</v>
      </c>
      <c r="G1718" s="63"/>
      <c r="H1718" s="67"/>
      <c r="I1718" s="68"/>
      <c r="J1718" s="68"/>
      <c r="K1718" s="67" t="s">
        <v>13995</v>
      </c>
      <c r="L1718" s="71"/>
      <c r="M1718" s="72">
        <v>2825.02587890625</v>
      </c>
      <c r="N1718" s="72">
        <v>5300.49609375</v>
      </c>
      <c r="O1718" s="73"/>
      <c r="P1718" s="74"/>
      <c r="Q1718" s="74"/>
      <c r="R1718" s="98"/>
      <c r="S1718" s="48">
        <v>1</v>
      </c>
      <c r="T1718" s="48">
        <v>0</v>
      </c>
      <c r="U1718" s="98"/>
      <c r="V1718" s="50"/>
      <c r="W1718" s="50"/>
      <c r="X1718" s="50"/>
      <c r="Y1718" s="50"/>
      <c r="Z1718" s="49"/>
      <c r="AA1718" s="69">
        <v>1718</v>
      </c>
      <c r="AB1718"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18" s="70"/>
      <c r="AD1718" s="86">
        <v>0</v>
      </c>
      <c r="AE1718" s="86">
        <v>3</v>
      </c>
      <c r="AF1718" s="86">
        <v>1</v>
      </c>
      <c r="AG1718" s="86">
        <v>0</v>
      </c>
      <c r="AH1718" s="86"/>
      <c r="AI1718" s="86"/>
      <c r="AJ1718" s="86"/>
      <c r="AK1718" s="86"/>
      <c r="AL1718" s="86"/>
      <c r="AM1718" s="89">
        <v>40008.407939814817</v>
      </c>
      <c r="AN1718" s="86" t="s">
        <v>10559</v>
      </c>
      <c r="AO1718" s="93" t="s">
        <v>12275</v>
      </c>
      <c r="AP1718" s="86" t="s">
        <v>65</v>
      </c>
      <c r="AQ1718" s="48"/>
      <c r="AR1718" s="49"/>
      <c r="AS1718" s="48"/>
      <c r="AT1718" s="49"/>
      <c r="AU1718" s="48"/>
      <c r="AV1718" s="49"/>
      <c r="AW1718" s="48"/>
      <c r="AX1718" s="49"/>
      <c r="AY1718" s="48"/>
      <c r="AZ1718" s="2"/>
      <c r="BA1718" s="3"/>
      <c r="BB1718" s="3"/>
      <c r="BC1718" s="3"/>
      <c r="BD1718" s="3"/>
    </row>
    <row r="1719" spans="1:56" x14ac:dyDescent="0.25">
      <c r="A1719" s="62" t="s">
        <v>1905</v>
      </c>
      <c r="B1719" s="63"/>
      <c r="C1719" s="63"/>
      <c r="D1719" s="64"/>
      <c r="E1719" s="66"/>
      <c r="F1719" s="109" t="s">
        <v>8949</v>
      </c>
      <c r="G1719" s="63"/>
      <c r="H1719" s="67"/>
      <c r="I1719" s="68"/>
      <c r="J1719" s="68"/>
      <c r="K1719" s="67" t="s">
        <v>13996</v>
      </c>
      <c r="L1719" s="71"/>
      <c r="M1719" s="72">
        <v>2796.1171875</v>
      </c>
      <c r="N1719" s="72">
        <v>4555.5283203125</v>
      </c>
      <c r="O1719" s="73"/>
      <c r="P1719" s="74"/>
      <c r="Q1719" s="74"/>
      <c r="R1719" s="98"/>
      <c r="S1719" s="48">
        <v>1</v>
      </c>
      <c r="T1719" s="48">
        <v>0</v>
      </c>
      <c r="U1719" s="98"/>
      <c r="V1719" s="50"/>
      <c r="W1719" s="50"/>
      <c r="X1719" s="50"/>
      <c r="Y1719" s="50"/>
      <c r="Z1719" s="49"/>
      <c r="AA1719" s="69">
        <v>1719</v>
      </c>
      <c r="AB1719"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19" s="70"/>
      <c r="AD1719" s="86">
        <v>0</v>
      </c>
      <c r="AE1719" s="86">
        <v>5</v>
      </c>
      <c r="AF1719" s="86">
        <v>0</v>
      </c>
      <c r="AG1719" s="86">
        <v>0</v>
      </c>
      <c r="AH1719" s="86"/>
      <c r="AI1719" s="86"/>
      <c r="AJ1719" s="86"/>
      <c r="AK1719" s="86"/>
      <c r="AL1719" s="86"/>
      <c r="AM1719" s="89">
        <v>40199.749664351853</v>
      </c>
      <c r="AN1719" s="86" t="s">
        <v>10559</v>
      </c>
      <c r="AO1719" s="93" t="s">
        <v>12276</v>
      </c>
      <c r="AP1719" s="86" t="s">
        <v>65</v>
      </c>
      <c r="AQ1719" s="48"/>
      <c r="AR1719" s="49"/>
      <c r="AS1719" s="48"/>
      <c r="AT1719" s="49"/>
      <c r="AU1719" s="48"/>
      <c r="AV1719" s="49"/>
      <c r="AW1719" s="48"/>
      <c r="AX1719" s="49"/>
      <c r="AY1719" s="48"/>
      <c r="AZ1719" s="2"/>
      <c r="BA1719" s="3"/>
      <c r="BB1719" s="3"/>
      <c r="BC1719" s="3"/>
      <c r="BD1719" s="3"/>
    </row>
    <row r="1720" spans="1:56" x14ac:dyDescent="0.25">
      <c r="A1720" s="62" t="s">
        <v>1906</v>
      </c>
      <c r="B1720" s="63"/>
      <c r="C1720" s="63"/>
      <c r="D1720" s="64"/>
      <c r="E1720" s="66"/>
      <c r="F1720" s="109" t="s">
        <v>10556</v>
      </c>
      <c r="G1720" s="63"/>
      <c r="H1720" s="67"/>
      <c r="I1720" s="68"/>
      <c r="J1720" s="68"/>
      <c r="K1720" s="67" t="s">
        <v>13997</v>
      </c>
      <c r="L1720" s="71"/>
      <c r="M1720" s="72">
        <v>2727.225830078125</v>
      </c>
      <c r="N1720" s="72">
        <v>5005.056640625</v>
      </c>
      <c r="O1720" s="73"/>
      <c r="P1720" s="74"/>
      <c r="Q1720" s="74"/>
      <c r="R1720" s="98"/>
      <c r="S1720" s="48">
        <v>1</v>
      </c>
      <c r="T1720" s="48">
        <v>0</v>
      </c>
      <c r="U1720" s="98"/>
      <c r="V1720" s="50"/>
      <c r="W1720" s="50"/>
      <c r="X1720" s="50"/>
      <c r="Y1720" s="50"/>
      <c r="Z1720" s="49"/>
      <c r="AA1720" s="69">
        <v>1720</v>
      </c>
      <c r="AB1720"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20" s="70"/>
      <c r="AD1720" s="86">
        <v>135</v>
      </c>
      <c r="AE1720" s="86">
        <v>52</v>
      </c>
      <c r="AF1720" s="86">
        <v>1884</v>
      </c>
      <c r="AG1720" s="86">
        <v>189</v>
      </c>
      <c r="AH1720" s="86"/>
      <c r="AI1720" s="86"/>
      <c r="AJ1720" s="86"/>
      <c r="AK1720" s="86"/>
      <c r="AL1720" s="86"/>
      <c r="AM1720" s="89">
        <v>43108.609826388885</v>
      </c>
      <c r="AN1720" s="86" t="s">
        <v>10559</v>
      </c>
      <c r="AO1720" s="93" t="s">
        <v>12277</v>
      </c>
      <c r="AP1720" s="86" t="s">
        <v>65</v>
      </c>
      <c r="AQ1720" s="48"/>
      <c r="AR1720" s="49"/>
      <c r="AS1720" s="48"/>
      <c r="AT1720" s="49"/>
      <c r="AU1720" s="48"/>
      <c r="AV1720" s="49"/>
      <c r="AW1720" s="48"/>
      <c r="AX1720" s="49"/>
      <c r="AY1720" s="48"/>
      <c r="AZ1720" s="2"/>
      <c r="BA1720" s="3"/>
      <c r="BB1720" s="3"/>
      <c r="BC1720" s="3"/>
      <c r="BD1720" s="3"/>
    </row>
    <row r="1721" spans="1:56" x14ac:dyDescent="0.25">
      <c r="A1721" s="62" t="s">
        <v>1907</v>
      </c>
      <c r="B1721" s="63"/>
      <c r="C1721" s="63"/>
      <c r="D1721" s="64"/>
      <c r="E1721" s="66"/>
      <c r="F1721" s="109" t="s">
        <v>10557</v>
      </c>
      <c r="G1721" s="63"/>
      <c r="H1721" s="67"/>
      <c r="I1721" s="68"/>
      <c r="J1721" s="68"/>
      <c r="K1721" s="67" t="s">
        <v>13998</v>
      </c>
      <c r="L1721" s="71"/>
      <c r="M1721" s="72">
        <v>5181.14501953125</v>
      </c>
      <c r="N1721" s="72">
        <v>5057.802734375</v>
      </c>
      <c r="O1721" s="73"/>
      <c r="P1721" s="74"/>
      <c r="Q1721" s="74"/>
      <c r="R1721" s="98"/>
      <c r="S1721" s="48">
        <v>1</v>
      </c>
      <c r="T1721" s="48">
        <v>0</v>
      </c>
      <c r="U1721" s="98"/>
      <c r="V1721" s="50"/>
      <c r="W1721" s="50"/>
      <c r="X1721" s="50"/>
      <c r="Y1721" s="50"/>
      <c r="Z1721" s="49"/>
      <c r="AA1721" s="69">
        <v>1721</v>
      </c>
      <c r="AB1721" s="69"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21" s="70"/>
      <c r="AD1721" s="86">
        <v>412</v>
      </c>
      <c r="AE1721" s="86">
        <v>174</v>
      </c>
      <c r="AF1721" s="86">
        <v>1623</v>
      </c>
      <c r="AG1721" s="86">
        <v>385</v>
      </c>
      <c r="AH1721" s="86"/>
      <c r="AI1721" s="86" t="s">
        <v>6994</v>
      </c>
      <c r="AJ1721" s="86" t="s">
        <v>8693</v>
      </c>
      <c r="AK1721" s="86"/>
      <c r="AL1721" s="86"/>
      <c r="AM1721" s="89">
        <v>42957.334988425922</v>
      </c>
      <c r="AN1721" s="86" t="s">
        <v>10559</v>
      </c>
      <c r="AO1721" s="93" t="s">
        <v>12278</v>
      </c>
      <c r="AP1721" s="86" t="s">
        <v>65</v>
      </c>
      <c r="AQ1721" s="48"/>
      <c r="AR1721" s="49"/>
      <c r="AS1721" s="48"/>
      <c r="AT1721" s="49"/>
      <c r="AU1721" s="48"/>
      <c r="AV1721" s="49"/>
      <c r="AW1721" s="48"/>
      <c r="AX1721" s="49"/>
      <c r="AY1721" s="48"/>
      <c r="AZ1721" s="2"/>
      <c r="BA1721" s="3"/>
      <c r="BB1721" s="3"/>
      <c r="BC1721" s="3"/>
      <c r="BD1721" s="3"/>
    </row>
    <row r="1722" spans="1:56" x14ac:dyDescent="0.25">
      <c r="A1722" s="76" t="s">
        <v>1344</v>
      </c>
      <c r="B1722" s="77"/>
      <c r="C1722" s="77"/>
      <c r="D1722" s="78"/>
      <c r="E1722" s="80"/>
      <c r="F1722" s="110" t="s">
        <v>10558</v>
      </c>
      <c r="G1722" s="77"/>
      <c r="H1722" s="81"/>
      <c r="I1722" s="82"/>
      <c r="J1722" s="82"/>
      <c r="K1722" s="81" t="s">
        <v>13999</v>
      </c>
      <c r="L1722" s="99"/>
      <c r="M1722" s="100">
        <v>5953.33349609375</v>
      </c>
      <c r="N1722" s="100">
        <v>5296.6806640625</v>
      </c>
      <c r="O1722" s="101"/>
      <c r="P1722" s="102"/>
      <c r="Q1722" s="102"/>
      <c r="R1722" s="103"/>
      <c r="S1722" s="48">
        <v>0</v>
      </c>
      <c r="T1722" s="48">
        <v>1</v>
      </c>
      <c r="U1722" s="103"/>
      <c r="V1722" s="104"/>
      <c r="W1722" s="104"/>
      <c r="X1722" s="104"/>
      <c r="Y1722" s="104"/>
      <c r="Z1722" s="105"/>
      <c r="AA1722" s="106">
        <v>1722</v>
      </c>
      <c r="AB1722" s="106" t="b">
        <f xml:space="preserve"> IF(AND(Vertices[X] &gt;= Misc!$O$4, Vertices[X] &lt;= Misc!$P$4,Vertices[Y] &gt;= Misc!$O$5, Vertices[Y] &lt;= Misc!$P$5,Vertices[In-Degree] &gt;= Misc!$O$6, Vertices[In-Degree] &lt;= Misc!$P$6,Vertices[Out-Degree] &gt;= Misc!$O$7, Vertices[Out-Degree] &lt;= Misc!$P$7,Vertices[Followed] &gt;= Misc!$O$8, Vertices[Followed] &lt;= Misc!$P$8,Vertices[Followers] &gt;= Misc!$O$9, Vertices[Followers] &lt;= Misc!$P$9,Vertices[Tweets] &gt;= Misc!$O$10, Vertices[Tweets] &lt;= Misc!$P$10,Vertices[Favorites] &gt;= Misc!$O$11, Vertices[Favorites] &lt;= Misc!$P$11,Vertices[Joined Twitter Date (UTC)] &gt;= Misc!$O$12, Vertices[Joined Twitter Date (UTC)] &lt;= Misc!$P$12,TRUE), TRUE, FALSE)</f>
        <v>1</v>
      </c>
      <c r="AC1722" s="85"/>
      <c r="AD1722" s="86">
        <v>485</v>
      </c>
      <c r="AE1722" s="86">
        <v>96</v>
      </c>
      <c r="AF1722" s="86">
        <v>2709</v>
      </c>
      <c r="AG1722" s="86">
        <v>6577</v>
      </c>
      <c r="AH1722" s="86"/>
      <c r="AI1722" s="86"/>
      <c r="AJ1722" s="86" t="s">
        <v>8255</v>
      </c>
      <c r="AK1722" s="86"/>
      <c r="AL1722" s="86"/>
      <c r="AM1722" s="89">
        <v>43945.62604166667</v>
      </c>
      <c r="AN1722" s="86" t="s">
        <v>10559</v>
      </c>
      <c r="AO1722" s="93" t="s">
        <v>12279</v>
      </c>
      <c r="AP1722" s="86" t="s">
        <v>66</v>
      </c>
      <c r="AQ1722" s="48">
        <v>0</v>
      </c>
      <c r="AR1722" s="49">
        <v>0</v>
      </c>
      <c r="AS1722" s="48">
        <v>0</v>
      </c>
      <c r="AT1722" s="49">
        <v>0</v>
      </c>
      <c r="AU1722" s="48">
        <v>0</v>
      </c>
      <c r="AV1722" s="49">
        <v>0</v>
      </c>
      <c r="AW1722" s="48">
        <v>16</v>
      </c>
      <c r="AX1722" s="49">
        <v>100</v>
      </c>
      <c r="AY1722" s="48">
        <v>16</v>
      </c>
      <c r="AZ1722" s="2"/>
      <c r="BA1722" s="3"/>
      <c r="BB1722" s="3"/>
      <c r="BC1722" s="3"/>
      <c r="BD1722"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722" xr:uid="{00000000-0002-0000-0100-000000000000}"/>
    <dataValidation allowBlank="1" errorTitle="Invalid Vertex Visibility" error="You have entered an unrecognized vertex visibility.  Try selecting from the drop-down list instead." sqref="AZ3" xr:uid="{00000000-0002-0000-0100-000001000000}"/>
    <dataValidation allowBlank="1" showErrorMessage="1" sqref="AZ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722"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722"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722"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722"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722" xr:uid="{00000000-0002-0000-0100-000007000000}"/>
    <dataValidation allowBlank="1" showInputMessage="1" errorTitle="Invalid Vertex Image Key" promptTitle="Vertex Tooltip" prompt="Enter optional text that will pop up when the mouse is hovered over the vertex." sqref="K3:K1722"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722"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722"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722" xr:uid="{00000000-0002-0000-0100-00000B000000}"/>
    <dataValidation allowBlank="1" showInputMessage="1" promptTitle="Vertex Label Fill Color" prompt="To select an optional fill color for the Label shape, right-click and select Select Color on the right-click menu." sqref="I3:I1722" xr:uid="{00000000-0002-0000-0100-00000C000000}"/>
    <dataValidation allowBlank="1" showInputMessage="1" errorTitle="Invalid Vertex Image Key" promptTitle="Vertex Image File" prompt="Enter the path to an image file.  Hover over the column header for examples." sqref="F3:F1722" xr:uid="{00000000-0002-0000-0100-00000D000000}"/>
    <dataValidation allowBlank="1" showInputMessage="1" promptTitle="Vertex Color" prompt="To select an optional vertex color, right-click and select Select Color on the right-click menu." sqref="B3:B1722"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722"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722"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722"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722" xr:uid="{00000000-0002-0000-0100-000012000000}">
      <formula1>ValidVertexLabelPositions</formula1>
    </dataValidation>
    <dataValidation allowBlank="1" showInputMessage="1" showErrorMessage="1" promptTitle="Vertex Name" prompt="Enter the name of the vertex." sqref="A3:A1722" xr:uid="{00000000-0002-0000-0100-000013000000}"/>
  </dataValidations>
  <hyperlinks>
    <hyperlink ref="AI99" r:id="rId1" xr:uid="{8A8D33EB-1BA7-41B3-AA80-291124F7605B}"/>
    <hyperlink ref="AI787" r:id="rId2" xr:uid="{22E07CD4-4B4A-413D-A0A0-73827959C9F5}"/>
    <hyperlink ref="AK4" r:id="rId3" xr:uid="{9AD0C92B-ED62-4347-88FD-CE05635F83DC}"/>
    <hyperlink ref="AK6" r:id="rId4" xr:uid="{BA32528F-7A48-4843-853C-94633D48C640}"/>
    <hyperlink ref="AK10" r:id="rId5" xr:uid="{F9EB0E91-4D2B-4D96-A572-720CFD4FB03F}"/>
    <hyperlink ref="AK12" r:id="rId6" xr:uid="{C2A37B87-FA78-4D32-867D-05FAB472E1C6}"/>
    <hyperlink ref="AK14" r:id="rId7" xr:uid="{ABD37ACD-35CD-4042-A081-C700ABD5C5A4}"/>
    <hyperlink ref="AK19" r:id="rId8" xr:uid="{02BF2A4C-B110-473D-8786-A011C6D8014F}"/>
    <hyperlink ref="AK25" r:id="rId9" xr:uid="{6AFEADCA-29B2-4524-81B4-BCDA50772D7C}"/>
    <hyperlink ref="AK26" r:id="rId10" xr:uid="{C8ECB714-FCB9-4AF1-A1E6-8E88CA063288}"/>
    <hyperlink ref="AK33" r:id="rId11" xr:uid="{40D07F69-6FCD-487F-9116-EC68BCDAE302}"/>
    <hyperlink ref="AK40" r:id="rId12" xr:uid="{0B6A7117-C32E-42DC-93E3-08EF11614AF1}"/>
    <hyperlink ref="AK49" r:id="rId13" xr:uid="{84AC366B-A006-420A-B1FC-EC8569A9CFA8}"/>
    <hyperlink ref="AK57" r:id="rId14" xr:uid="{6839E2C1-DA08-4DCB-B99C-1E9AA31A96CC}"/>
    <hyperlink ref="AK59" r:id="rId15" xr:uid="{C4420046-B780-46C0-8007-619C7DA93C17}"/>
    <hyperlink ref="AK82" r:id="rId16" xr:uid="{0CC8EEF2-65AD-4FDC-9EF7-1659EC7A7731}"/>
    <hyperlink ref="AK83" r:id="rId17" xr:uid="{048956BB-F317-4947-A1BA-C1C685D53AFE}"/>
    <hyperlink ref="AK87" r:id="rId18" xr:uid="{72127659-B107-4513-A4A6-09A0F4554969}"/>
    <hyperlink ref="AK88" r:id="rId19" xr:uid="{7422AA68-4B74-40F3-91D0-5E2B880410CE}"/>
    <hyperlink ref="AK90" r:id="rId20" xr:uid="{F930FB6E-05AA-4EA1-9FA7-4F012A94EE8A}"/>
    <hyperlink ref="AK93" r:id="rId21" xr:uid="{8E5D4D8C-F850-44A6-95E1-910762351AF3}"/>
    <hyperlink ref="AK96" r:id="rId22" xr:uid="{E3466AA9-457C-4630-8274-6E7C578CB3F1}"/>
    <hyperlink ref="AK101" r:id="rId23" xr:uid="{5B5A5A87-5A8B-4D8C-B8A1-7E6C9ED7051F}"/>
    <hyperlink ref="AK102" r:id="rId24" xr:uid="{25E20B4E-E112-4A2B-8B0C-A020731C6AA1}"/>
    <hyperlink ref="AK103" r:id="rId25" xr:uid="{88CDCB24-6111-4627-9B2E-C0B06C691100}"/>
    <hyperlink ref="AK105" r:id="rId26" xr:uid="{5CC3FAB6-2ED3-4F7F-8BF1-076FC1F190B3}"/>
    <hyperlink ref="AK113" r:id="rId27" xr:uid="{D0EFC5FF-5A6F-42FD-AA5F-FD3BEC72DB8E}"/>
    <hyperlink ref="AK118" r:id="rId28" xr:uid="{1A81EBD9-2954-4950-A8A9-D001CDB1D0F8}"/>
    <hyperlink ref="AK121" r:id="rId29" xr:uid="{6F9B8190-333E-446E-BB33-4E0665E98F25}"/>
    <hyperlink ref="AK125" r:id="rId30" xr:uid="{C61487E8-4121-461B-B6F0-C994F482EC4C}"/>
    <hyperlink ref="AK129" r:id="rId31" xr:uid="{794C4E76-CA12-4468-829C-E1177A16750E}"/>
    <hyperlink ref="AK134" r:id="rId32" xr:uid="{77BAF665-3298-4D39-8658-8ACE1DA809F8}"/>
    <hyperlink ref="AK139" r:id="rId33" xr:uid="{9D878B95-429D-4FD7-B35D-5C51AB85AB2D}"/>
    <hyperlink ref="AK141" r:id="rId34" xr:uid="{25772041-2810-469A-A11E-51ACAAA68D09}"/>
    <hyperlink ref="AK143" r:id="rId35" xr:uid="{05D4D190-1F44-4E4A-845F-4B59AA4B4263}"/>
    <hyperlink ref="AK147" r:id="rId36" xr:uid="{83EA507C-5A3E-4B86-AE6C-80B572814FA1}"/>
    <hyperlink ref="AK156" r:id="rId37" xr:uid="{BAC3B24E-4280-4C6F-A9CA-BD66059296AE}"/>
    <hyperlink ref="AK159" r:id="rId38" xr:uid="{92123755-3CAC-4EE0-B17F-9969E415DAA9}"/>
    <hyperlink ref="AK163" r:id="rId39" xr:uid="{651C81A2-5EB5-46A9-97FD-019E4AD8AA36}"/>
    <hyperlink ref="AK173" r:id="rId40" xr:uid="{73646953-2CD2-4C26-B349-3FD5D5742F52}"/>
    <hyperlink ref="AK174" r:id="rId41" xr:uid="{272E74EA-23EA-4D13-9FC6-CCEF6DD47374}"/>
    <hyperlink ref="AK177" r:id="rId42" xr:uid="{52A865BB-134D-4024-AB19-ECBB217B4BCC}"/>
    <hyperlink ref="AK179" r:id="rId43" xr:uid="{1EFBE983-B1B0-4363-9A72-6AB57BE4FB13}"/>
    <hyperlink ref="AK181" r:id="rId44" xr:uid="{29C535A1-2766-4274-9EF3-32B00A07349E}"/>
    <hyperlink ref="AK183" r:id="rId45" xr:uid="{FF8105BF-C049-4CFB-ACAF-322AD3B3294F}"/>
    <hyperlink ref="AK187" r:id="rId46" xr:uid="{D7CFBC6D-818A-415C-B123-E862AD1EDCDB}"/>
    <hyperlink ref="AK201" r:id="rId47" xr:uid="{620FABE4-4480-4ED6-91EE-0B2E6AFC7E48}"/>
    <hyperlink ref="AK205" r:id="rId48" xr:uid="{DFA5A708-70E5-4AB0-942A-6E19A3D937E8}"/>
    <hyperlink ref="AK225" r:id="rId49" xr:uid="{2A619021-7202-4529-85BE-19327006BF50}"/>
    <hyperlink ref="AK226" r:id="rId50" xr:uid="{DBF4532E-17D1-4548-8E27-E49AEB4EC07B}"/>
    <hyperlink ref="AK227" r:id="rId51" xr:uid="{C73FF8E5-CB45-438E-9B76-16346A80740F}"/>
    <hyperlink ref="AK228" r:id="rId52" xr:uid="{FE5D76C5-CA8E-404D-A2C0-A5B12C995363}"/>
    <hyperlink ref="AK232" r:id="rId53" xr:uid="{3746B842-E575-416C-A612-0A572EBDD0A4}"/>
    <hyperlink ref="AK236" r:id="rId54" xr:uid="{76D7B205-D6C4-4C77-A117-94BA5FD31AF9}"/>
    <hyperlink ref="AK246" r:id="rId55" xr:uid="{F68D06D7-3EF5-45CF-AFC6-E5064BE7CDC9}"/>
    <hyperlink ref="AK258" r:id="rId56" xr:uid="{68D726DC-C0EF-4B6C-9721-BB333840884C}"/>
    <hyperlink ref="AK259" r:id="rId57" xr:uid="{EB8FFED0-829A-431D-A33B-007F606082BC}"/>
    <hyperlink ref="AK262" r:id="rId58" xr:uid="{3B984BB0-8B84-4C71-8DF0-3B57CEA253BB}"/>
    <hyperlink ref="AK272" r:id="rId59" xr:uid="{E1479062-6E09-4C2A-BE6D-6FF261475E81}"/>
    <hyperlink ref="AK274" r:id="rId60" xr:uid="{24EB3CF7-02F4-41A1-9A3C-672DB32648AE}"/>
    <hyperlink ref="AK276" r:id="rId61" xr:uid="{D0B532AC-3338-4AB6-AF1A-489285DEA8A0}"/>
    <hyperlink ref="AK280" r:id="rId62" xr:uid="{9280B693-7FCF-4BCF-8F27-866AF320BE53}"/>
    <hyperlink ref="AK281" r:id="rId63" xr:uid="{28A29D03-CBEB-46EF-AEAA-5B11DD79693A}"/>
    <hyperlink ref="AK282" r:id="rId64" xr:uid="{CF7992B4-9FEF-41B1-B4DF-40E9D9637539}"/>
    <hyperlink ref="AK288" r:id="rId65" xr:uid="{30C920CF-B514-4788-8A92-0585C4F250EB}"/>
    <hyperlink ref="AK291" r:id="rId66" xr:uid="{B4B39E5A-97F4-4B3C-8BF0-BBE7F099B60D}"/>
    <hyperlink ref="AK294" r:id="rId67" xr:uid="{5CA7E046-290D-4BE6-961D-3460FDA5E574}"/>
    <hyperlink ref="AK295" r:id="rId68" xr:uid="{972F5BEE-3C7F-4C16-88D5-AFAF2F430CC5}"/>
    <hyperlink ref="AK296" r:id="rId69" xr:uid="{ABB861CC-E1AE-4D5E-9E0C-0C661D37C8C0}"/>
    <hyperlink ref="AK297" r:id="rId70" xr:uid="{981C4F4D-501A-4BD9-89DB-1BA726790013}"/>
    <hyperlink ref="AK299" r:id="rId71" xr:uid="{6475BA0D-F489-40A0-9710-3F254BAC7179}"/>
    <hyperlink ref="AK300" r:id="rId72" xr:uid="{5D79BEAA-7345-4400-83BE-9C2C0A929548}"/>
    <hyperlink ref="AK304" r:id="rId73" xr:uid="{27D72033-93F3-45EC-998D-9B64C74E1FA2}"/>
    <hyperlink ref="AK306" r:id="rId74" xr:uid="{FCECAC53-8455-4C0F-ABCD-88800FF828A0}"/>
    <hyperlink ref="AK307" r:id="rId75" xr:uid="{ADDCEB9B-16EB-4D8B-A5E4-8F13F30E2C0A}"/>
    <hyperlink ref="AK308" r:id="rId76" xr:uid="{7F48120A-80CA-49B9-9679-5A7FB23F9D87}"/>
    <hyperlink ref="AK310" r:id="rId77" xr:uid="{73E8D388-859D-4AD1-8261-C6C16E682FEA}"/>
    <hyperlink ref="AK313" r:id="rId78" xr:uid="{02886388-9C88-4601-8618-1B353750AC95}"/>
    <hyperlink ref="AK349" r:id="rId79" xr:uid="{2B7131FD-707B-4DB7-8468-4A35720192C5}"/>
    <hyperlink ref="AK350" r:id="rId80" xr:uid="{A149FCB7-BDA0-4B9C-A533-009935BE6DC0}"/>
    <hyperlink ref="AK353" r:id="rId81" xr:uid="{91C01B26-804F-4BF2-BB1E-0723E0D0D935}"/>
    <hyperlink ref="AK354" r:id="rId82" xr:uid="{99567CD2-95E0-443C-B8DC-CF144C541F5C}"/>
    <hyperlink ref="AK361" r:id="rId83" xr:uid="{526585AF-D51A-4175-AAB6-0885648FFD4C}"/>
    <hyperlink ref="AK376" r:id="rId84" xr:uid="{1E3CA8B8-CFBE-4273-AE3E-F3BD58F31616}"/>
    <hyperlink ref="AK378" r:id="rId85" xr:uid="{D0525DEB-1256-4230-840F-10B927D7F050}"/>
    <hyperlink ref="AK394" r:id="rId86" xr:uid="{823BEFE6-EB00-457E-AB24-E418A28CFDA7}"/>
    <hyperlink ref="AK395" r:id="rId87" xr:uid="{7C2F5F7E-EFBA-4DC1-8D40-483DE435DE05}"/>
    <hyperlink ref="AK398" r:id="rId88" xr:uid="{344AD4AC-17C6-4E86-9CD6-B58933B2FCA6}"/>
    <hyperlink ref="AK400" r:id="rId89" xr:uid="{09AD9467-622E-41F7-8B7A-3D996F158699}"/>
    <hyperlink ref="AK407" r:id="rId90" xr:uid="{7745F235-920E-4D97-9334-F6C783133EF3}"/>
    <hyperlink ref="AK410" r:id="rId91" xr:uid="{EE956569-5988-4FA5-B8F7-2BCBD7D38567}"/>
    <hyperlink ref="AK411" r:id="rId92" xr:uid="{6A1069BC-38E4-4BF0-9404-D392D603BDCB}"/>
    <hyperlink ref="AK413" r:id="rId93" xr:uid="{02675884-EAE5-4847-920C-28CA921201B4}"/>
    <hyperlink ref="AK426" r:id="rId94" xr:uid="{C193B559-FECF-4D35-96D8-E2533CCED417}"/>
    <hyperlink ref="AK429" r:id="rId95" xr:uid="{C8881B3E-31F7-4DFB-94C6-859E2A6A06AC}"/>
    <hyperlink ref="AK432" r:id="rId96" xr:uid="{52260C21-0ABA-4044-8D5A-23DB18A0A83D}"/>
    <hyperlink ref="AK433" r:id="rId97" xr:uid="{8F3064CF-0848-4034-87AB-9DA4C5222079}"/>
    <hyperlink ref="AK450" r:id="rId98" xr:uid="{B0926AE0-A6A1-4AFD-AFBC-7BBD4A6C13EA}"/>
    <hyperlink ref="AK451" r:id="rId99" xr:uid="{627948F6-16F5-4D10-AC58-41B2D84A1F2F}"/>
    <hyperlink ref="AK452" r:id="rId100" xr:uid="{8C04AFE5-077A-4BD7-9D0F-D84741868392}"/>
    <hyperlink ref="AK454" r:id="rId101" xr:uid="{030E519A-490F-44C6-9098-89D7C02822F3}"/>
    <hyperlink ref="AK458" r:id="rId102" xr:uid="{E4119F49-EC79-44A9-8838-D6FF8099F3FE}"/>
    <hyperlink ref="AK461" r:id="rId103" xr:uid="{93435543-F45C-43F7-A4E4-1C090285D2EC}"/>
    <hyperlink ref="AK485" r:id="rId104" xr:uid="{481DAAE9-216F-4CC4-BBF9-77FF63FB560E}"/>
    <hyperlink ref="AK489" r:id="rId105" xr:uid="{9DAAFA95-405E-4E1C-B70F-A8353D2E0ED3}"/>
    <hyperlink ref="AK519" r:id="rId106" xr:uid="{9A06D1FD-9766-444A-B09A-D2E44D94F07C}"/>
    <hyperlink ref="AK525" r:id="rId107" xr:uid="{4D5A11F4-8B2E-4812-AC7E-3F042C352C40}"/>
    <hyperlink ref="AK536" r:id="rId108" xr:uid="{927BA476-135D-42F3-835A-E1041DA84F23}"/>
    <hyperlink ref="AK539" r:id="rId109" xr:uid="{2007D189-6D00-4219-8C0C-517F30C1AC94}"/>
    <hyperlink ref="AK552" r:id="rId110" xr:uid="{F0974322-A298-49E4-A33C-BE906221D031}"/>
    <hyperlink ref="AK554" r:id="rId111" xr:uid="{EFE5CC77-0D7C-4DE4-8E22-FEE3EACB5935}"/>
    <hyperlink ref="AK556" r:id="rId112" xr:uid="{24294C11-AC3D-40FE-BD6C-988042A3D5B9}"/>
    <hyperlink ref="AK558" r:id="rId113" xr:uid="{B223239C-F113-4FE6-AA21-3D27B2A61C14}"/>
    <hyperlink ref="AK571" r:id="rId114" xr:uid="{FD0A5D90-7277-466B-A061-FAF09435395B}"/>
    <hyperlink ref="AK574" r:id="rId115" xr:uid="{D47BA1D8-F1FD-4FCA-8DD7-9426C13A66F7}"/>
    <hyperlink ref="AK575" r:id="rId116" xr:uid="{D087C8F9-898C-46C7-93CE-96EACAB8D94E}"/>
    <hyperlink ref="AK576" r:id="rId117" xr:uid="{67EBB0A9-5F3C-481A-983E-8D46DFE09F9D}"/>
    <hyperlink ref="AK581" r:id="rId118" xr:uid="{0DB63FA3-3FB5-4E81-973A-B0F82AC141EA}"/>
    <hyperlink ref="AK584" r:id="rId119" xr:uid="{9B43C6C5-DC1E-4E8A-9D1A-77181A005442}"/>
    <hyperlink ref="AK595" r:id="rId120" xr:uid="{5EC8301B-C85E-481A-9E2B-5DA31D9F7AAA}"/>
    <hyperlink ref="AK598" r:id="rId121" xr:uid="{76EBEE4B-75B9-4609-9B03-ACACAC79707D}"/>
    <hyperlink ref="AK600" r:id="rId122" xr:uid="{933E921F-3367-4E68-AEB1-4D948124194C}"/>
    <hyperlink ref="AK606" r:id="rId123" xr:uid="{99CA30E5-B79C-4A1D-83CE-E7023897961E}"/>
    <hyperlink ref="AK609" r:id="rId124" xr:uid="{BEA11C18-E910-4B39-B031-910AB7E57B3E}"/>
    <hyperlink ref="AK621" r:id="rId125" xr:uid="{58FB11A1-0C5A-4B5C-9AF2-10E06AFAADE3}"/>
    <hyperlink ref="AK634" r:id="rId126" xr:uid="{3641E255-56D4-4A2A-8965-B0287402BBDC}"/>
    <hyperlink ref="AK643" r:id="rId127" xr:uid="{F17CEE33-77DF-497C-8370-57693282D6CA}"/>
    <hyperlink ref="AK666" r:id="rId128" xr:uid="{DCC83EA0-56D8-4472-8AF5-2243B8E2A9E5}"/>
    <hyperlink ref="AK670" r:id="rId129" xr:uid="{A9E28882-F99E-4EE8-8913-AB402EA19BBC}"/>
    <hyperlink ref="AK671" r:id="rId130" xr:uid="{2833BFEC-9B3B-4F3F-B6D5-81A86CB70484}"/>
    <hyperlink ref="AK684" r:id="rId131" xr:uid="{1E4F6B39-3892-468F-A245-9965BF4CD720}"/>
    <hyperlink ref="AK685" r:id="rId132" xr:uid="{8618A12D-2AAD-4C8C-8EFD-4DF5267F4A47}"/>
    <hyperlink ref="AK698" r:id="rId133" xr:uid="{FD1CAE6D-F189-431E-86C4-B9B64466B740}"/>
    <hyperlink ref="AK726" r:id="rId134" xr:uid="{A8BC34FA-5F25-4D4C-96FD-44089A5263E1}"/>
    <hyperlink ref="AK729" r:id="rId135" xr:uid="{4F479A7F-BD09-4509-9217-4BC85B4BF5E9}"/>
    <hyperlink ref="AK732" r:id="rId136" xr:uid="{1322A044-FE42-49C0-9B9C-9B5389616E5C}"/>
    <hyperlink ref="AK733" r:id="rId137" xr:uid="{CDFB30F8-0AA4-4C05-A2F8-5BCBFBC88757}"/>
    <hyperlink ref="AK739" r:id="rId138" xr:uid="{FB1CC5C2-A512-4C5A-A4EA-884DB31A2B47}"/>
    <hyperlink ref="AK745" r:id="rId139" xr:uid="{B3DA3344-073E-4F4C-BC68-67542D701A57}"/>
    <hyperlink ref="AK766" r:id="rId140" xr:uid="{B47B042B-954A-450C-ACCD-F235186506F5}"/>
    <hyperlink ref="AK767" r:id="rId141" xr:uid="{2AA800CA-1CC7-4781-9C33-F244908AD1FC}"/>
    <hyperlink ref="AK780" r:id="rId142" xr:uid="{14303A57-07A4-49DE-8323-E4AC18639AF7}"/>
    <hyperlink ref="AK800" r:id="rId143" xr:uid="{D58C0738-0A09-4270-824E-A30F8D983C89}"/>
    <hyperlink ref="AK819" r:id="rId144" xr:uid="{44ED7D10-970C-4733-97DA-32CC2A3CF403}"/>
    <hyperlink ref="AK836" r:id="rId145" xr:uid="{32568F7E-1865-4CD0-ABBD-3A6D06B07090}"/>
    <hyperlink ref="AK853" r:id="rId146" xr:uid="{26CFEB2B-F069-4536-AF11-8B0F1404AC7D}"/>
    <hyperlink ref="AK854" r:id="rId147" xr:uid="{44879414-D23E-4E6B-953F-4C8E528F6EB4}"/>
    <hyperlink ref="AK865" r:id="rId148" xr:uid="{7D228372-8886-4854-8AD7-23CD68D2829F}"/>
    <hyperlink ref="AK867" r:id="rId149" xr:uid="{417F3160-C0B1-41DB-B5BD-28C14F0DDBC9}"/>
    <hyperlink ref="AK874" r:id="rId150" xr:uid="{4D6214AA-6191-490A-8B6A-5525AEE2DC4E}"/>
    <hyperlink ref="AK886" r:id="rId151" xr:uid="{941224A1-306C-4790-B785-45C680FE39CF}"/>
    <hyperlink ref="AK898" r:id="rId152" xr:uid="{18F515F5-FE2D-4461-B72C-1F52FB39255A}"/>
    <hyperlink ref="AK899" r:id="rId153" xr:uid="{C8E6881B-6439-4EF3-9AAC-65249A8F2712}"/>
    <hyperlink ref="AK906" r:id="rId154" xr:uid="{6A01D610-23E5-4071-AB73-7032EDAA5E92}"/>
    <hyperlink ref="AK911" r:id="rId155" xr:uid="{04BA50D4-4584-42CF-9FF1-13DBE21AA3DC}"/>
    <hyperlink ref="AK922" r:id="rId156" xr:uid="{35ACC474-AB31-4398-BE09-B29D880B2A0B}"/>
    <hyperlink ref="AK943" r:id="rId157" xr:uid="{EB62A4E2-13A5-4AAE-B43B-35B8936C77E6}"/>
    <hyperlink ref="AK976" r:id="rId158" xr:uid="{19EA3665-95A2-46B8-9BA8-24792C438D1D}"/>
    <hyperlink ref="AK997" r:id="rId159" xr:uid="{C45A96C5-CA89-4105-B404-B593EFCC5350}"/>
    <hyperlink ref="AK1001" r:id="rId160" xr:uid="{7C999E57-32B5-4D84-A8F5-B63721CCB3DF}"/>
    <hyperlink ref="AK1003" r:id="rId161" xr:uid="{8837D654-F158-42D9-AC11-11A48F7FAD19}"/>
    <hyperlink ref="AK1006" r:id="rId162" xr:uid="{35E25BB2-5A09-4494-957D-0E38E3B5D037}"/>
    <hyperlink ref="AK1015" r:id="rId163" xr:uid="{6D3B25C5-082F-4570-AC60-8F85D1EBA492}"/>
    <hyperlink ref="AK1019" r:id="rId164" xr:uid="{1F141DF5-1AA0-4E81-B326-F4538FED89E0}"/>
    <hyperlink ref="AK1022" r:id="rId165" xr:uid="{B0A98A98-A887-4EE0-8D0A-9B15EF977647}"/>
    <hyperlink ref="AK1024" r:id="rId166" xr:uid="{EC9CE3BC-1644-4A1E-88CE-E3BB474D148F}"/>
    <hyperlink ref="AK1032" r:id="rId167" xr:uid="{9E389450-E816-4B51-B456-713F427CB037}"/>
    <hyperlink ref="AK1035" r:id="rId168" xr:uid="{D10D72A6-B0DF-4EBF-803C-6892B43E95E3}"/>
    <hyperlink ref="AK1051" r:id="rId169" xr:uid="{CEF2BDED-A667-418B-95D5-125DA2B857FF}"/>
    <hyperlink ref="AK1065" r:id="rId170" xr:uid="{888E1FBA-E871-4B1B-9260-C371D02CB5FD}"/>
    <hyperlink ref="AK1075" r:id="rId171" xr:uid="{28F8D877-3E57-43A4-A578-2F34F8BF6BF7}"/>
    <hyperlink ref="AK1096" r:id="rId172" xr:uid="{B3BFCDDF-0151-4854-8B2F-125E3919F879}"/>
    <hyperlink ref="AK1108" r:id="rId173" xr:uid="{E2B5D1B4-F85A-4D0F-A0A1-8D3D06DC9CFE}"/>
    <hyperlink ref="AK1127" r:id="rId174" xr:uid="{CCD48892-2CC7-4421-9F13-6322543700A1}"/>
    <hyperlink ref="AK1135" r:id="rId175" xr:uid="{1FE5A8B7-8E5B-4C3E-810C-E3241EB72C28}"/>
    <hyperlink ref="AK1140" r:id="rId176" xr:uid="{43FF39AF-2271-45B1-9C89-D45DC27AF7E0}"/>
    <hyperlink ref="AK1155" r:id="rId177" xr:uid="{E9C4FE57-F7D5-49F6-9C3F-4C9BCCC135C4}"/>
    <hyperlink ref="AK1160" r:id="rId178" xr:uid="{BF7E3D97-8622-4F56-A554-9D2D430BFCCD}"/>
    <hyperlink ref="AK1163" r:id="rId179" xr:uid="{CB2E35AE-91DE-4EDE-B801-1F6CE2C2E361}"/>
    <hyperlink ref="AK1164" r:id="rId180" xr:uid="{62846149-E1D6-46FC-93D5-2DBF266034B2}"/>
    <hyperlink ref="AK1165" r:id="rId181" xr:uid="{E59B42F9-6975-4292-88E5-C938A15DDB06}"/>
    <hyperlink ref="AK1166" r:id="rId182" xr:uid="{02B8ECF8-EADF-44E7-A386-00F8D19FAD06}"/>
    <hyperlink ref="AK1172" r:id="rId183" xr:uid="{C5B3D446-7F1E-4A74-A60E-E15E5C0B4C9E}"/>
    <hyperlink ref="AK1181" r:id="rId184" xr:uid="{3090C0DE-6C09-4963-8CD3-EF789D29A62C}"/>
    <hyperlink ref="AK1187" r:id="rId185" xr:uid="{10DE6AFA-14E1-4335-8DE2-9A541ADDB15B}"/>
    <hyperlink ref="AK1197" r:id="rId186" xr:uid="{8982EE9F-5267-4F14-8BE0-031D35F6300C}"/>
    <hyperlink ref="AK1204" r:id="rId187" xr:uid="{C6423161-5648-421D-B525-55CBC5F37EAA}"/>
    <hyperlink ref="AK1214" r:id="rId188" xr:uid="{676872E6-8676-4DA4-8147-C8F1FF3142B3}"/>
    <hyperlink ref="AK1231" r:id="rId189" xr:uid="{15E0F9DA-2D40-42F7-B1E4-7C3D5064F0F3}"/>
    <hyperlink ref="AK1234" r:id="rId190" xr:uid="{BFB0C381-F7AC-41BC-9813-DAACEB13DCB4}"/>
    <hyperlink ref="AK1238" r:id="rId191" xr:uid="{777F4E67-E5DD-440B-8076-BAC45B71A23A}"/>
    <hyperlink ref="AK1243" r:id="rId192" xr:uid="{4AB9EF79-B3E7-4F1D-BFCF-D385A48C090D}"/>
    <hyperlink ref="AK1251" r:id="rId193" xr:uid="{E8F70B90-D005-4BBE-B6E9-D082E9A726D9}"/>
    <hyperlink ref="AK1256" r:id="rId194" xr:uid="{BAF28B64-9DCF-42FD-8BAC-9FFAA71B849B}"/>
    <hyperlink ref="AK1260" r:id="rId195" xr:uid="{8FA8F2A4-F6DC-47B9-BE45-09DF26971D11}"/>
    <hyperlink ref="AK1271" r:id="rId196" xr:uid="{24DBAAC3-9D1A-41AA-9ADF-F496375C8D35}"/>
    <hyperlink ref="AK1273" r:id="rId197" xr:uid="{81FFC51E-7762-45CF-B34A-ABB0348984D7}"/>
    <hyperlink ref="AK1276" r:id="rId198" xr:uid="{0202311D-0509-4A03-BB6E-A289DFCB3F9A}"/>
    <hyperlink ref="AK1277" r:id="rId199" xr:uid="{5D9BDF09-63D2-47D5-B3FA-084DD7E3BD34}"/>
    <hyperlink ref="AK1278" r:id="rId200" xr:uid="{5248F0DC-C4C4-46EB-A4AD-B667E393C6B8}"/>
    <hyperlink ref="AK1279" r:id="rId201" xr:uid="{92994224-F233-4DFC-82A7-8C831521BFA2}"/>
    <hyperlink ref="AK1280" r:id="rId202" xr:uid="{5245DD06-B462-4FCD-BF30-769651EB3D09}"/>
    <hyperlink ref="AK1281" r:id="rId203" xr:uid="{AD06778B-C685-47A8-97DF-EA530F4104C4}"/>
    <hyperlink ref="AK1286" r:id="rId204" xr:uid="{3984949F-3B62-458F-BC26-C2343CCD75AB}"/>
    <hyperlink ref="AK1297" r:id="rId205" xr:uid="{D2898B0A-8CCE-4830-88B6-43FCC516A711}"/>
    <hyperlink ref="AK1298" r:id="rId206" xr:uid="{61DC161A-D8D4-46A0-8B04-68FB028E39C2}"/>
    <hyperlink ref="AK1300" r:id="rId207" xr:uid="{B017ECA6-33F9-4177-9538-B2D7F0568F40}"/>
    <hyperlink ref="AK1301" r:id="rId208" xr:uid="{917C6840-A3A9-4A64-B7E7-4B4D43509BFE}"/>
    <hyperlink ref="AK1306" r:id="rId209" xr:uid="{C0F63686-AEDF-48F9-9AA6-0616EEA1AB0F}"/>
    <hyperlink ref="AK1311" r:id="rId210" xr:uid="{1DED2E2E-7827-4EB3-9D2E-086E041838A0}"/>
    <hyperlink ref="AK1315" r:id="rId211" xr:uid="{7B8F6177-E877-4DAB-A11F-8962954B3D46}"/>
    <hyperlink ref="AK1328" r:id="rId212" xr:uid="{0BDD479D-1720-43F5-880A-4FAE235B2177}"/>
    <hyperlink ref="AK1354" r:id="rId213" xr:uid="{73BC4F7C-C268-4CE4-AFF0-CFC25B16471D}"/>
    <hyperlink ref="AK1355" r:id="rId214" xr:uid="{B07B486E-2266-41F7-9130-B63FF8F97B80}"/>
    <hyperlink ref="AK1361" r:id="rId215" xr:uid="{18837657-66B1-4CB4-A0B9-13DF17791D38}"/>
    <hyperlink ref="AK1376" r:id="rId216" xr:uid="{8376BA77-6D2C-41B0-A419-66D5EBA7AF5E}"/>
    <hyperlink ref="AK1379" r:id="rId217" xr:uid="{98584F39-FC92-4A05-BB74-975A9FCA81CA}"/>
    <hyperlink ref="AK1382" r:id="rId218" xr:uid="{12F9FB39-1FFC-44F3-B430-5D910A39BEB6}"/>
    <hyperlink ref="AK1396" r:id="rId219" xr:uid="{559555D7-B71C-4827-9352-745E6E7DEF95}"/>
    <hyperlink ref="AK1404" r:id="rId220" xr:uid="{6CD61ADA-034A-450E-9B43-7F5BB61D87B9}"/>
    <hyperlink ref="AK1410" r:id="rId221" xr:uid="{4868F687-FE2B-4105-AD32-B65A264CDC51}"/>
    <hyperlink ref="AK1413" r:id="rId222" xr:uid="{85F3E28D-44BE-4890-9851-8F2E4BB2E077}"/>
    <hyperlink ref="AK1424" r:id="rId223" xr:uid="{6DB82427-5738-47C0-B2A3-457629DA937C}"/>
    <hyperlink ref="AK1444" r:id="rId224" xr:uid="{CCF8699E-EE94-43A7-89B5-40C09A5D7581}"/>
    <hyperlink ref="AK1464" r:id="rId225" xr:uid="{505C1087-0136-443B-9D7A-CDB9014458EC}"/>
    <hyperlink ref="AK1468" r:id="rId226" xr:uid="{EFA052E9-77E4-47DC-8E55-9C4CC6774218}"/>
    <hyperlink ref="AK1469" r:id="rId227" xr:uid="{844ED71A-1EA4-4709-8F51-813DEDDA6F2E}"/>
    <hyperlink ref="AK1473" r:id="rId228" xr:uid="{C1D2D9E4-D4DD-4400-BA48-36F59875015A}"/>
    <hyperlink ref="AK1484" r:id="rId229" xr:uid="{A0480008-97DB-4FC4-894E-E1BED815BB01}"/>
    <hyperlink ref="AK1485" r:id="rId230" xr:uid="{0D2185EA-59D0-4817-B9FC-DE03C03108D6}"/>
    <hyperlink ref="AK1487" r:id="rId231" xr:uid="{FD6E3905-06E8-4861-986D-5552F3011FF1}"/>
    <hyperlink ref="AK1495" r:id="rId232" xr:uid="{5D85BBC2-E1C3-4928-96A3-97A5D333EA29}"/>
    <hyperlink ref="AK1496" r:id="rId233" xr:uid="{16687A32-99F0-4B49-BBA8-FAC9C5DD6AEB}"/>
    <hyperlink ref="AK1497" r:id="rId234" xr:uid="{5A95383B-E9A2-4EDB-9BD4-AABEAC079DFA}"/>
    <hyperlink ref="AK1499" r:id="rId235" xr:uid="{7176178E-C7BA-4A48-8173-D0E030934A52}"/>
    <hyperlink ref="AK1500" r:id="rId236" xr:uid="{23358195-154E-455E-BC63-EA73A3827050}"/>
    <hyperlink ref="AK1501" r:id="rId237" xr:uid="{00456B78-B768-49A0-94C9-01FD92D7E176}"/>
    <hyperlink ref="AK1503" r:id="rId238" xr:uid="{211244A1-0204-4ED2-9B76-963843123953}"/>
    <hyperlink ref="AK1509" r:id="rId239" xr:uid="{0BAEC4CC-10F0-4D61-A775-93E5C4F7EE38}"/>
    <hyperlink ref="AK1513" r:id="rId240" xr:uid="{F101B7F7-5B34-41BE-AF56-11B3DD865B2D}"/>
    <hyperlink ref="AK1514" r:id="rId241" xr:uid="{B14167F6-37E1-4841-88D2-768055DF02FF}"/>
    <hyperlink ref="AK1529" r:id="rId242" xr:uid="{81F81080-BF92-4BAB-BCFF-60234EF9B527}"/>
    <hyperlink ref="AK1541" r:id="rId243" xr:uid="{16FCD29B-DF53-40C0-A394-A17096F600ED}"/>
    <hyperlink ref="AK1546" r:id="rId244" xr:uid="{3B8929AF-C108-4EC4-A33E-9ECE6484947D}"/>
    <hyperlink ref="AK1550" r:id="rId245" xr:uid="{53E10FA9-743C-4A4E-A2A1-A867DE4EB548}"/>
    <hyperlink ref="AK1551" r:id="rId246" xr:uid="{45B06940-1E5E-49E8-A63E-B44A555C3165}"/>
    <hyperlink ref="AK1554" r:id="rId247" xr:uid="{70794FA5-164E-4DB2-85FF-2D38F7520BA9}"/>
    <hyperlink ref="AK1567" r:id="rId248" xr:uid="{43B2C0C7-BA7D-4D45-9FED-34BCBE524A4F}"/>
    <hyperlink ref="AK1577" r:id="rId249" xr:uid="{F8469D6F-B091-4E9D-AE41-01AB526D6B1F}"/>
    <hyperlink ref="AK1578" r:id="rId250" xr:uid="{BF78ED57-6EC1-478C-97DF-F4476293034A}"/>
    <hyperlink ref="AK1599" r:id="rId251" xr:uid="{89FED7BA-4F9E-4281-81FA-32FA25247157}"/>
    <hyperlink ref="AK1608" r:id="rId252" xr:uid="{FF8F1D3A-53B5-4212-802B-C40273620C9E}"/>
    <hyperlink ref="AK1613" r:id="rId253" xr:uid="{484A4541-4498-4774-A5DA-A83152290F8C}"/>
    <hyperlink ref="AK1617" r:id="rId254" xr:uid="{9C964567-367C-4827-AA54-10F4CC3B1D93}"/>
    <hyperlink ref="AK1631" r:id="rId255" xr:uid="{A6AC64B5-6AAA-42C6-9315-4C11D53E7438}"/>
    <hyperlink ref="AK1636" r:id="rId256" xr:uid="{546956E3-C2E0-48EC-A7B9-52862BFF4DF1}"/>
    <hyperlink ref="AK1638" r:id="rId257" xr:uid="{A0F97B86-3B2E-418C-A4A9-7BC2751EB6A6}"/>
    <hyperlink ref="AK1640" r:id="rId258" xr:uid="{CB3A2C2E-C28E-4642-8140-D1C9AF03BDD6}"/>
    <hyperlink ref="AK1645" r:id="rId259" xr:uid="{8775EBC3-20E2-48C7-A31A-DA25C130DDC6}"/>
    <hyperlink ref="AK1655" r:id="rId260" xr:uid="{996DC43F-FD7C-45EE-B54B-EB3443B3C71F}"/>
    <hyperlink ref="AK1678" r:id="rId261" xr:uid="{1F3C7721-7F6C-48DD-938E-9CB4EBCC72E1}"/>
    <hyperlink ref="AK1684" r:id="rId262" xr:uid="{33C1FC3F-D8CC-46A3-91CD-BC102F44B04A}"/>
    <hyperlink ref="AK1687" r:id="rId263" xr:uid="{379B7406-1C7B-48DA-8DC0-48110D0DFB60}"/>
    <hyperlink ref="AK1688" r:id="rId264" xr:uid="{B3A765E8-3AC6-47E5-A3D2-FBF182DCED92}"/>
    <hyperlink ref="AK1699" r:id="rId265" xr:uid="{BAB9E9B0-7927-4EFB-B569-ED391A417CEE}"/>
    <hyperlink ref="AK1705" r:id="rId266" xr:uid="{7F7F962D-51B5-4B5E-89AE-666E5A578388}"/>
    <hyperlink ref="AK1708" r:id="rId267" xr:uid="{1A673200-58C9-41BD-8AA7-EBB5FC2777F0}"/>
    <hyperlink ref="AK1711" r:id="rId268" xr:uid="{BB68A9FC-6B29-48B1-A184-86E2DD362A9F}"/>
    <hyperlink ref="F3" r:id="rId269" xr:uid="{783A1C9B-9F1F-4305-B17E-07158A713573}"/>
    <hyperlink ref="F4" r:id="rId270" xr:uid="{FC7823D4-6502-40B7-8134-9E5B327BA55A}"/>
    <hyperlink ref="F5" r:id="rId271" xr:uid="{62E38BF9-36A3-457B-93AB-E80114645DB9}"/>
    <hyperlink ref="F6" r:id="rId272" xr:uid="{7AA2270B-4934-4C99-91D7-7086D6A8199B}"/>
    <hyperlink ref="F7" r:id="rId273" xr:uid="{57155089-2245-4CED-BCC3-CA6ED86738EB}"/>
    <hyperlink ref="F8" r:id="rId274" xr:uid="{DC23CF48-3A75-4229-B93D-375142380191}"/>
    <hyperlink ref="F9" r:id="rId275" xr:uid="{FC10AD77-5C41-4778-8F47-1B8FDDA89AA3}"/>
    <hyperlink ref="F10" r:id="rId276" xr:uid="{B51BDB5A-4153-49D3-A1C6-63A4472E6B14}"/>
    <hyperlink ref="F11" r:id="rId277" xr:uid="{F64EB0F9-2541-4C8A-80B3-C40AF3D8CE45}"/>
    <hyperlink ref="F12" r:id="rId278" xr:uid="{CF1970E5-A325-4FE4-92E4-D0B12FB68BCA}"/>
    <hyperlink ref="F13" r:id="rId279" xr:uid="{317A02EC-30E3-4F70-8DBC-01AAF1373F3C}"/>
    <hyperlink ref="F14" r:id="rId280" xr:uid="{38E61C63-DF01-43D7-8F36-2E5A6AA4DD05}"/>
    <hyperlink ref="F15" r:id="rId281" xr:uid="{ED2ADF81-41B5-4FDD-8B1E-2E27EC229E52}"/>
    <hyperlink ref="F16" r:id="rId282" xr:uid="{E85685C2-85A1-4323-8F86-7EB9C44B8CB8}"/>
    <hyperlink ref="F17" r:id="rId283" xr:uid="{111AFE54-0315-466C-8692-2708225E2492}"/>
    <hyperlink ref="F18" r:id="rId284" xr:uid="{A979340C-AD99-4034-841D-C6FA6E6DB37D}"/>
    <hyperlink ref="F19" r:id="rId285" xr:uid="{654E8131-6E88-48A4-B9FF-F19200416D61}"/>
    <hyperlink ref="F20" r:id="rId286" xr:uid="{67B8D0C3-DF4D-41F1-BAEA-21EE8170606F}"/>
    <hyperlink ref="F21" r:id="rId287" xr:uid="{3693674F-5753-4397-B90E-6D247D746EAB}"/>
    <hyperlink ref="F22" r:id="rId288" xr:uid="{9A1F586C-534E-4A91-A12F-8D73A22882A8}"/>
    <hyperlink ref="F23" r:id="rId289" xr:uid="{817B78EC-4C95-4FF3-8B08-905DEB8686B7}"/>
    <hyperlink ref="F24" r:id="rId290" xr:uid="{3D083BE5-6413-41EF-B6C0-5911447DFB02}"/>
    <hyperlink ref="F25" r:id="rId291" xr:uid="{35995661-9DFE-496F-9EBC-59A003A1C7DC}"/>
    <hyperlink ref="F26" r:id="rId292" xr:uid="{B0D22B6F-FA6A-4708-8BA8-0DFC802AE7FB}"/>
    <hyperlink ref="F27" r:id="rId293" xr:uid="{4BC598D6-AEE2-494A-9FA2-F7917FF14477}"/>
    <hyperlink ref="F28" r:id="rId294" xr:uid="{BBAF597C-2347-490F-86E6-D9EF2C10723B}"/>
    <hyperlink ref="F29" r:id="rId295" xr:uid="{8CB27144-5FB8-41ED-9339-94375FFA4CEA}"/>
    <hyperlink ref="F30" r:id="rId296" xr:uid="{BDB3CE95-F3F2-4F44-A5FF-AE8F2B0622C5}"/>
    <hyperlink ref="F31" r:id="rId297" xr:uid="{2C4B60E3-2039-4693-B88C-95A1F75B0984}"/>
    <hyperlink ref="F32" r:id="rId298" xr:uid="{CDE6B014-D1B2-41E2-B19A-87909A93EE45}"/>
    <hyperlink ref="F33" r:id="rId299" xr:uid="{2ED50F54-000C-4C84-BF20-2A5D78EF638F}"/>
    <hyperlink ref="F34" r:id="rId300" xr:uid="{C480599F-A073-42B0-8B76-0235050A7BE0}"/>
    <hyperlink ref="F35" r:id="rId301" xr:uid="{BBAC7BB7-CA8A-419C-A8D9-D727925DBBA2}"/>
    <hyperlink ref="F36" r:id="rId302" xr:uid="{8893B762-AD0D-4BAE-B4BF-0E597FC0019F}"/>
    <hyperlink ref="F37" r:id="rId303" xr:uid="{F655A50D-A25C-4D85-94ED-5581C5EF64D6}"/>
    <hyperlink ref="F38" r:id="rId304" xr:uid="{AF12ACF0-06A4-4964-87B8-D41768B61461}"/>
    <hyperlink ref="F39" r:id="rId305" xr:uid="{FACE01C2-BF1E-4FA8-AC82-F6F676A26113}"/>
    <hyperlink ref="F40" r:id="rId306" xr:uid="{F7C27AA3-5AC7-4A9D-A698-5EFEA866B92F}"/>
    <hyperlink ref="F41" r:id="rId307" xr:uid="{BAA3B88C-4E4E-4D71-85E4-A6F77C8CE31E}"/>
    <hyperlink ref="F42" r:id="rId308" xr:uid="{33E68158-F8C7-4893-BF5F-46AB905AD74C}"/>
    <hyperlink ref="F43" r:id="rId309" xr:uid="{A157D393-A310-4614-BC9A-1CE1015CE3F1}"/>
    <hyperlink ref="F44" r:id="rId310" xr:uid="{29F21198-3AE2-423D-ABD1-81005F7F538A}"/>
    <hyperlink ref="F45" r:id="rId311" xr:uid="{83C34C3E-0699-4096-975E-B26BDB1543D4}"/>
    <hyperlink ref="F46" r:id="rId312" xr:uid="{1515AF4C-FABB-4398-8FBF-890191D267A9}"/>
    <hyperlink ref="F47" r:id="rId313" xr:uid="{D3C9FB85-B3B4-444C-8D02-B62F5167B618}"/>
    <hyperlink ref="F48" r:id="rId314" xr:uid="{3844F879-5D0B-4F46-AC75-4AF5E7A023C8}"/>
    <hyperlink ref="F49" r:id="rId315" xr:uid="{F3556948-66D8-46A1-8D3B-FFAC2438C852}"/>
    <hyperlink ref="F50" r:id="rId316" xr:uid="{B4364A15-74B2-48FA-A5CA-BE0A8B5E972F}"/>
    <hyperlink ref="F51" r:id="rId317" xr:uid="{55132260-9A7D-4574-864A-5426B2AE5A54}"/>
    <hyperlink ref="F52" r:id="rId318" xr:uid="{75854AE3-8D4D-4C54-88EA-EE68C00D77DA}"/>
    <hyperlink ref="F53" r:id="rId319" xr:uid="{BBC3AE8F-4685-45AE-AB86-A57EE575E807}"/>
    <hyperlink ref="F54" r:id="rId320" xr:uid="{B0F2C772-279F-461A-BEE1-0DCD5B7FF9B9}"/>
    <hyperlink ref="F55" r:id="rId321" xr:uid="{5AD80F2B-0189-4DB0-8FE9-DD88D35052F2}"/>
    <hyperlink ref="F56" r:id="rId322" xr:uid="{95791E72-17BE-442F-807A-B153E7EAFDE1}"/>
    <hyperlink ref="F57" r:id="rId323" xr:uid="{3228BDD0-A705-4259-A9FD-3B820408E3F9}"/>
    <hyperlink ref="F58" r:id="rId324" xr:uid="{05946AD2-F04E-4935-A210-8E70D9142BBD}"/>
    <hyperlink ref="F59" r:id="rId325" xr:uid="{77CC1434-659E-4C46-BDE4-2D73262BBCD9}"/>
    <hyperlink ref="F60" r:id="rId326" xr:uid="{38F64D1B-702C-4801-9928-4F07928F77EC}"/>
    <hyperlink ref="F61" r:id="rId327" xr:uid="{D8A3ECE3-E827-4C40-B48F-43C4E1790F2B}"/>
    <hyperlink ref="F62" r:id="rId328" xr:uid="{8D9F4EB1-A97D-470A-AFC1-DD2FAA17A44E}"/>
    <hyperlink ref="F63" r:id="rId329" xr:uid="{FB5BA715-345C-4D9F-B5AF-E0ED55B29452}"/>
    <hyperlink ref="F64" r:id="rId330" xr:uid="{1F48B82F-5EEF-4098-8475-2E7F4BE302DE}"/>
    <hyperlink ref="F65" r:id="rId331" xr:uid="{8C01CA57-CCD3-46D7-B209-2F214A7CFCB8}"/>
    <hyperlink ref="F66" r:id="rId332" xr:uid="{57054EBA-AAFE-4740-A7A8-337F42229E8B}"/>
    <hyperlink ref="F67" r:id="rId333" xr:uid="{60329BAD-BF79-444F-BDCF-67E080C398F7}"/>
    <hyperlink ref="F68" r:id="rId334" xr:uid="{90F46510-E3AF-4F27-BA4F-A270D5E96F5B}"/>
    <hyperlink ref="F69" r:id="rId335" xr:uid="{FAA87AA4-7050-43A1-9479-B2A7A22B6130}"/>
    <hyperlink ref="F70" r:id="rId336" xr:uid="{CB5779E4-A339-401A-BC0E-530238720DA8}"/>
    <hyperlink ref="F71" r:id="rId337" xr:uid="{CA178AE1-3121-4DB3-9B28-FCF0D68FF4B6}"/>
    <hyperlink ref="F72" r:id="rId338" xr:uid="{50D5DF41-4456-4FDA-9B17-A724782695DF}"/>
    <hyperlink ref="F73" r:id="rId339" xr:uid="{38E077EA-990C-4ADA-B3A4-37F08D0C9F3C}"/>
    <hyperlink ref="F74" r:id="rId340" xr:uid="{606560C1-A7FF-4EAE-A35D-1E8F32CB85B4}"/>
    <hyperlink ref="F75" r:id="rId341" xr:uid="{DC94A9FC-3D1B-4CD3-89F7-C08F8EAD27EB}"/>
    <hyperlink ref="F76" r:id="rId342" xr:uid="{738D19C7-D1D7-4CCF-BEDB-D0E532734FC8}"/>
    <hyperlink ref="F77" r:id="rId343" xr:uid="{C684A132-2127-4980-BDF0-16400C6F747F}"/>
    <hyperlink ref="F78" r:id="rId344" xr:uid="{C90C179F-BBE9-4702-AFCD-F2E4AC2A2193}"/>
    <hyperlink ref="F79" r:id="rId345" xr:uid="{0D2BAE71-68AA-4CCF-9ADA-D37C96BCC556}"/>
    <hyperlink ref="F80" r:id="rId346" xr:uid="{5117D5B8-3026-4528-A9D0-260DFBC8DCEC}"/>
    <hyperlink ref="F81" r:id="rId347" xr:uid="{D7B073B2-70B0-4B6E-8F6C-0C489DAF9624}"/>
    <hyperlink ref="F82" r:id="rId348" xr:uid="{2D816728-CA46-4817-809C-F69899199630}"/>
    <hyperlink ref="F83" r:id="rId349" xr:uid="{36BBEDCA-29A8-48F6-B07A-65FE405C5E16}"/>
    <hyperlink ref="F84" r:id="rId350" xr:uid="{10059883-22E5-4F41-B128-B9967560F958}"/>
    <hyperlink ref="F85" r:id="rId351" xr:uid="{A6F1F104-683B-426A-81DB-8385B041F5B5}"/>
    <hyperlink ref="F86" r:id="rId352" xr:uid="{9D80DF91-D21B-441D-A836-2F68FFB13F63}"/>
    <hyperlink ref="F87" r:id="rId353" xr:uid="{79CC2BEE-0640-46DB-B33B-56A06FEDA398}"/>
    <hyperlink ref="F88" r:id="rId354" xr:uid="{0F067526-452D-474D-B429-398A4AED987B}"/>
    <hyperlink ref="F89" r:id="rId355" xr:uid="{C4047C67-A169-4E45-8074-BDFE3D445BD6}"/>
    <hyperlink ref="F90" r:id="rId356" xr:uid="{50434F8E-AD1B-47F6-B759-25158D53DC3C}"/>
    <hyperlink ref="F91" r:id="rId357" xr:uid="{D5B4E0A8-181B-459D-B6E9-E3D212A773E3}"/>
    <hyperlink ref="F92" r:id="rId358" xr:uid="{1330FC99-60E0-4490-A542-E05E2D2C24D9}"/>
    <hyperlink ref="F93" r:id="rId359" xr:uid="{84F3D0A2-6F3C-4B2B-869D-01B22EA2575F}"/>
    <hyperlink ref="F94" r:id="rId360" xr:uid="{42EB5DC5-27ED-4F8E-8CD1-669D51235972}"/>
    <hyperlink ref="F95" r:id="rId361" xr:uid="{ED061943-F29C-403E-9AA6-A96B1538FC45}"/>
    <hyperlink ref="F96" r:id="rId362" xr:uid="{D8AEBE8B-645F-43D2-AF9B-C4056568436F}"/>
    <hyperlink ref="F97" r:id="rId363" xr:uid="{FFC4032C-4FF5-46EB-B1F4-C6F96AEA72F0}"/>
    <hyperlink ref="F98" r:id="rId364" xr:uid="{68B2D3F9-9981-42C8-A0D8-1098F08CC593}"/>
    <hyperlink ref="F99" r:id="rId365" xr:uid="{30547869-AAAD-4A70-AB96-A05C21D818E4}"/>
    <hyperlink ref="F100" r:id="rId366" xr:uid="{ACACE493-E75D-47A3-926B-BF830CB3ED9F}"/>
    <hyperlink ref="F101" r:id="rId367" xr:uid="{42FA5C02-694D-44F6-A3C3-4D20B871D890}"/>
    <hyperlink ref="F102" r:id="rId368" xr:uid="{82491301-BFC1-44A5-BF23-396BFD9A06E7}"/>
    <hyperlink ref="F103" r:id="rId369" xr:uid="{AE46BBC3-18DD-4C3C-B82C-456EAFFFAB80}"/>
    <hyperlink ref="F104" r:id="rId370" xr:uid="{C839FF7A-51AE-4691-B0BC-C88C765E39EA}"/>
    <hyperlink ref="F105" r:id="rId371" xr:uid="{EF913E0E-8A5C-4D9D-AAB7-2D878588B6E2}"/>
    <hyperlink ref="F106" r:id="rId372" xr:uid="{B85BC823-87C3-4752-A255-B90A342FCD04}"/>
    <hyperlink ref="F107" r:id="rId373" xr:uid="{21D53136-EDAA-457E-B42A-55FD400F1BD3}"/>
    <hyperlink ref="F108" r:id="rId374" xr:uid="{4848B32D-C9FC-4EE3-948F-346962C42E9E}"/>
    <hyperlink ref="F109" r:id="rId375" xr:uid="{BB7EC4BC-DFD7-431A-A78F-6C9F2D27DEC7}"/>
    <hyperlink ref="F110" r:id="rId376" xr:uid="{D96CAFE5-D511-4B54-92D0-3C47D38C4D00}"/>
    <hyperlink ref="F111" r:id="rId377" xr:uid="{830B3D2A-93E4-44E0-B2B5-7AAE0452FD3B}"/>
    <hyperlink ref="F112" r:id="rId378" xr:uid="{B14CE038-B9D2-4059-9268-38B4011598E1}"/>
    <hyperlink ref="F113" r:id="rId379" xr:uid="{6983FC90-B184-44E9-B6CE-C0CDB3EDF701}"/>
    <hyperlink ref="F114" r:id="rId380" xr:uid="{CB9696BB-A7E3-400F-8857-EA16A98DE2CC}"/>
    <hyperlink ref="F115" r:id="rId381" xr:uid="{56A29D41-EDAF-4A9A-9EEB-423BAA32A80C}"/>
    <hyperlink ref="F116" r:id="rId382" xr:uid="{6F84DE88-1CCC-4505-9C87-A3766E485C0C}"/>
    <hyperlink ref="F117" r:id="rId383" xr:uid="{EE4D9887-FEFD-4777-9CA2-7B5C117F28C6}"/>
    <hyperlink ref="F118" r:id="rId384" xr:uid="{0C5FB348-0C0E-48D7-B659-70D206873B0E}"/>
    <hyperlink ref="F119" r:id="rId385" xr:uid="{ED2A1273-1F21-4ACA-B51B-A73984D52EC1}"/>
    <hyperlink ref="F120" r:id="rId386" xr:uid="{96B596B0-E438-4555-9D4D-91E9E1580935}"/>
    <hyperlink ref="F121" r:id="rId387" xr:uid="{F09DED5A-7FAB-4D28-B356-8EE8B85E0584}"/>
    <hyperlink ref="F122" r:id="rId388" xr:uid="{BA2FEE49-7C00-4CF5-BA66-96AE00046078}"/>
    <hyperlink ref="F123" r:id="rId389" xr:uid="{C031ECB8-D671-4615-B5BB-FFA4A6EEB8E1}"/>
    <hyperlink ref="F124" r:id="rId390" xr:uid="{FDAC0A43-65BA-4672-AC38-93B6AF38E04E}"/>
    <hyperlink ref="F125" r:id="rId391" xr:uid="{2C84B49B-BAB7-4F5B-8119-0515112D6AA1}"/>
    <hyperlink ref="F126" r:id="rId392" xr:uid="{CFF4EADD-7CDB-45F5-B082-68D43C8AB629}"/>
    <hyperlink ref="F127" r:id="rId393" xr:uid="{017A26C2-E00C-400F-85A4-3E2C9B266B22}"/>
    <hyperlink ref="F128" r:id="rId394" xr:uid="{9E1F9C56-A106-4544-A9BC-8A9FC81C52A3}"/>
    <hyperlink ref="F129" r:id="rId395" xr:uid="{720F5CC3-83C9-450E-9162-92F01E8D598E}"/>
    <hyperlink ref="F130" r:id="rId396" xr:uid="{A0257D7B-1FCA-4FB6-B278-633C62E3C637}"/>
    <hyperlink ref="F131" r:id="rId397" xr:uid="{6557FDD7-2826-4180-9F9C-77ABC467E096}"/>
    <hyperlink ref="F132" r:id="rId398" xr:uid="{CCEF6A65-A743-496F-8D4D-2995559236A7}"/>
    <hyperlink ref="F133" r:id="rId399" xr:uid="{7DA5246B-9688-4098-917C-7FA8E1351654}"/>
    <hyperlink ref="F134" r:id="rId400" xr:uid="{606536A3-185F-4F82-A5FE-0190328412DC}"/>
    <hyperlink ref="F135" r:id="rId401" xr:uid="{91AD4442-BF6D-43B1-9996-3BD1765E31CF}"/>
    <hyperlink ref="F136" r:id="rId402" xr:uid="{75110BD3-201A-454C-8611-AE362E54F3E2}"/>
    <hyperlink ref="F137" r:id="rId403" xr:uid="{15F8FF5E-2222-492A-A4E5-F01AD20B4D94}"/>
    <hyperlink ref="F138" r:id="rId404" xr:uid="{E03615E3-0A4E-4C49-87B3-012C33E481BD}"/>
    <hyperlink ref="F139" r:id="rId405" xr:uid="{A6D624D5-4413-41BE-A38E-7E045CFC5FDC}"/>
    <hyperlink ref="F140" r:id="rId406" xr:uid="{859FC6E1-2913-4C5E-8DF2-10A6BF7B54EC}"/>
    <hyperlink ref="F141" r:id="rId407" xr:uid="{3A49EB88-2731-4185-BB38-C4050FE34120}"/>
    <hyperlink ref="F142" r:id="rId408" xr:uid="{DCE81519-BCBB-4763-820A-6CFACFD02D0A}"/>
    <hyperlink ref="F143" r:id="rId409" xr:uid="{6B0107A2-00F5-4397-BF68-0BD47E90A9F9}"/>
    <hyperlink ref="F144" r:id="rId410" xr:uid="{49A8FAF6-987A-41F2-8798-68E0E9E842EC}"/>
    <hyperlink ref="F145" r:id="rId411" xr:uid="{7CF31360-BCB4-4616-A8D4-1F8DD46FF21E}"/>
    <hyperlink ref="F146" r:id="rId412" xr:uid="{698D560C-FA2E-4ECB-A8C0-4B07F83D823E}"/>
    <hyperlink ref="F147" r:id="rId413" xr:uid="{03754842-7747-43B7-B0FE-1B6F99C06BB6}"/>
    <hyperlink ref="F148" r:id="rId414" xr:uid="{F6F89DF1-E496-4EFC-AC87-C36B77E68FAE}"/>
    <hyperlink ref="F149" r:id="rId415" xr:uid="{8F6C6A4B-4E97-4229-9497-D6E65C46C41D}"/>
    <hyperlink ref="F150" r:id="rId416" xr:uid="{4B939489-3A98-42AB-9596-81D5E779980E}"/>
    <hyperlink ref="F151" r:id="rId417" xr:uid="{636C4ADC-9E25-4E50-9937-FA29018BC290}"/>
    <hyperlink ref="F152" r:id="rId418" xr:uid="{940A71D1-2DC1-4CA8-ACCD-3236805579DF}"/>
    <hyperlink ref="F153" r:id="rId419" xr:uid="{B7B4303A-8081-4AC2-BB33-66059A9B2BF6}"/>
    <hyperlink ref="F154" r:id="rId420" xr:uid="{E90C819D-8503-4BC0-B740-2594BD1259D8}"/>
    <hyperlink ref="F155" r:id="rId421" xr:uid="{ED1C36E3-3980-4E13-8826-E7A131F4DAA4}"/>
    <hyperlink ref="F156" r:id="rId422" xr:uid="{6C43B543-7158-4990-94A2-7DC8AD390CBC}"/>
    <hyperlink ref="F157" r:id="rId423" xr:uid="{BD4704DC-BC69-4C14-A931-D15E82BCD994}"/>
    <hyperlink ref="F158" r:id="rId424" xr:uid="{20866FB1-8849-49F0-B15E-40814FDF13A3}"/>
    <hyperlink ref="F159" r:id="rId425" xr:uid="{EDE7810E-5555-497B-8C95-FF0BDEFBDDC9}"/>
    <hyperlink ref="F160" r:id="rId426" xr:uid="{C68FB847-E5A7-4835-B2A4-519D10E22FAD}"/>
    <hyperlink ref="F161" r:id="rId427" xr:uid="{C4123DFA-30BF-41EB-96C9-D71F0F263736}"/>
    <hyperlink ref="F162" r:id="rId428" xr:uid="{976ED5DC-A37D-4226-9665-48CC9D036320}"/>
    <hyperlink ref="F163" r:id="rId429" xr:uid="{35300629-9C27-4636-9438-EE93C971DD8E}"/>
    <hyperlink ref="F164" r:id="rId430" xr:uid="{8934E1B5-2F04-47F1-9A03-1DE108AFC75D}"/>
    <hyperlink ref="F165" r:id="rId431" xr:uid="{4B2BE27F-64B0-496B-AE6F-FA3335D4F07E}"/>
    <hyperlink ref="F166" r:id="rId432" xr:uid="{32C249CF-729E-4B8D-BE86-E4D5F024404F}"/>
    <hyperlink ref="F167" r:id="rId433" xr:uid="{DFAB1831-6AE2-48D7-99FE-8D6E04DD1476}"/>
    <hyperlink ref="F168" r:id="rId434" xr:uid="{1520AF55-C619-4677-8530-46C5E4C6BD2C}"/>
    <hyperlink ref="F169" r:id="rId435" xr:uid="{4D2830CF-39E4-405F-8C38-52DF47FA7CCC}"/>
    <hyperlink ref="F170" r:id="rId436" xr:uid="{14BC31C5-C1FE-4775-94BC-60162A1589FB}"/>
    <hyperlink ref="F171" r:id="rId437" xr:uid="{83590924-87A7-4F6E-910D-63D29DA479E8}"/>
    <hyperlink ref="F172" r:id="rId438" xr:uid="{11FBAE2B-85FD-4004-B856-69B788BDE461}"/>
    <hyperlink ref="F173" r:id="rId439" xr:uid="{0D991AF7-034B-4651-A5E6-35B3B78093DF}"/>
    <hyperlink ref="F174" r:id="rId440" xr:uid="{1D0A7C04-084E-44A6-9F8A-68EEE2BF05B8}"/>
    <hyperlink ref="F175" r:id="rId441" xr:uid="{F3F692AA-5D6D-41C7-A895-3FE2C3118311}"/>
    <hyperlink ref="F176" r:id="rId442" xr:uid="{306891AA-44EC-41FE-9B89-07EB5F3B8D64}"/>
    <hyperlink ref="F177" r:id="rId443" xr:uid="{3E6FB7B7-8A2D-4E77-A7E7-D90613C0F999}"/>
    <hyperlink ref="F178" r:id="rId444" xr:uid="{2850CC37-6C06-473C-8AB2-DDF4814C02B9}"/>
    <hyperlink ref="F179" r:id="rId445" xr:uid="{C7CD09BB-AA3B-435A-AD73-494FE266D8ED}"/>
    <hyperlink ref="F180" r:id="rId446" xr:uid="{50D8A719-A707-478F-8595-FE02D828DA7D}"/>
    <hyperlink ref="F181" r:id="rId447" xr:uid="{91520486-3FC5-432D-BF65-B2666267E06C}"/>
    <hyperlink ref="F182" r:id="rId448" xr:uid="{5264C54B-B63D-4AE8-9FCD-242607C4E21D}"/>
    <hyperlink ref="F183" r:id="rId449" xr:uid="{1DBDDF19-0A8B-4391-ACCA-00AA04C34BC9}"/>
    <hyperlink ref="F184" r:id="rId450" xr:uid="{3D7C231E-C714-4169-AB61-5A3C662D982A}"/>
    <hyperlink ref="F185" r:id="rId451" xr:uid="{2EE02194-525F-4ECF-A461-8B8EA263875F}"/>
    <hyperlink ref="F186" r:id="rId452" xr:uid="{91A552BA-D5D2-45E1-8185-4BAB549BA55A}"/>
    <hyperlink ref="F187" r:id="rId453" xr:uid="{78421A3F-F991-4F53-8EE9-E38C4BA9F596}"/>
    <hyperlink ref="F188" r:id="rId454" xr:uid="{C6CF7755-1744-49C3-B645-5AEA3011238F}"/>
    <hyperlink ref="F189" r:id="rId455" xr:uid="{2A6D684C-B25B-4DC4-8F35-3649A4764C28}"/>
    <hyperlink ref="F190" r:id="rId456" xr:uid="{39524F47-EE75-42B8-9DF3-AC5138B564E9}"/>
    <hyperlink ref="F191" r:id="rId457" xr:uid="{3BD8490C-9641-41CE-9A38-5868127C0E9E}"/>
    <hyperlink ref="F192" r:id="rId458" xr:uid="{B9921476-6500-4310-AB41-A0FECB067907}"/>
    <hyperlink ref="F193" r:id="rId459" xr:uid="{A2426E87-64D7-4ED8-B88E-C35D64DCD943}"/>
    <hyperlink ref="F194" r:id="rId460" xr:uid="{BD1B0D15-2999-42F1-BD66-CCCA6E2101C6}"/>
    <hyperlink ref="F195" r:id="rId461" xr:uid="{607FD23E-1B08-453A-A27B-AAAFB5AEF75A}"/>
    <hyperlink ref="F196" r:id="rId462" xr:uid="{D56460B9-F160-4BA5-A720-8E1D88C14F0F}"/>
    <hyperlink ref="F197" r:id="rId463" xr:uid="{B887AF57-E624-4FD5-9607-BBB2E77C672C}"/>
    <hyperlink ref="F198" r:id="rId464" xr:uid="{7FAD462B-6DBA-414B-AF3E-CE3C0D838CF3}"/>
    <hyperlink ref="F199" r:id="rId465" xr:uid="{27F04490-1910-4A62-894B-E7CDE5FE85A4}"/>
    <hyperlink ref="F200" r:id="rId466" xr:uid="{B19A8E2F-218A-436D-AF13-F0C0A1177C16}"/>
    <hyperlink ref="F201" r:id="rId467" xr:uid="{987E9B8C-6976-4350-8A98-0B9FC17A4150}"/>
    <hyperlink ref="F202" r:id="rId468" xr:uid="{9CC2467F-F67C-4E68-A388-C97DF827FB7F}"/>
    <hyperlink ref="F203" r:id="rId469" xr:uid="{157D89B0-223C-4A51-841C-E97835C3FE6B}"/>
    <hyperlink ref="F204" r:id="rId470" xr:uid="{023B2325-331B-4DD0-928D-3ABEC2028AAF}"/>
    <hyperlink ref="F205" r:id="rId471" xr:uid="{2FC20626-C02D-4E1D-8374-EC9DDE99D9D4}"/>
    <hyperlink ref="F206" r:id="rId472" xr:uid="{5EE9D015-F0E8-4BBC-A1E2-543B2938D3AA}"/>
    <hyperlink ref="F207" r:id="rId473" xr:uid="{361323CC-08F9-46D6-80B2-6936BACA2F67}"/>
    <hyperlink ref="F208" r:id="rId474" xr:uid="{3F99E9F9-2001-4C1E-AAC6-618EB91A8306}"/>
    <hyperlink ref="F209" r:id="rId475" xr:uid="{86093209-8D77-4957-9B60-A7AF0082AE0A}"/>
    <hyperlink ref="F210" r:id="rId476" xr:uid="{D4963B38-618B-42E2-936A-B8E027B4A174}"/>
    <hyperlink ref="F211" r:id="rId477" xr:uid="{6C88FB38-CCA3-45E7-B946-F01B526E619B}"/>
    <hyperlink ref="F212" r:id="rId478" xr:uid="{43C618ED-F4ED-45E2-828B-0E3A6B3B390D}"/>
    <hyperlink ref="F213" r:id="rId479" xr:uid="{DAEC3FAD-6C66-47CA-A715-9B7BC05D9591}"/>
    <hyperlink ref="F214" r:id="rId480" xr:uid="{E22BC120-9DC2-4651-A415-8FEE4D5BAB89}"/>
    <hyperlink ref="F215" r:id="rId481" xr:uid="{CA3339D0-5579-4750-969E-1266641A260A}"/>
    <hyperlink ref="F216" r:id="rId482" xr:uid="{3050E3E2-6D29-4167-ABD4-C621BE7A5B6D}"/>
    <hyperlink ref="F217" r:id="rId483" xr:uid="{B40F9E1F-F7F4-4C97-9C8A-7B176AC34FC3}"/>
    <hyperlink ref="F218" r:id="rId484" xr:uid="{1F5D3213-470B-4EF8-8F1B-4B2985D45E03}"/>
    <hyperlink ref="F219" r:id="rId485" xr:uid="{4355F838-3087-4088-A7A4-2F40E796B9B8}"/>
    <hyperlink ref="F220" r:id="rId486" xr:uid="{750449C4-6738-4FF1-AC89-9882BA2ACEEE}"/>
    <hyperlink ref="F221" r:id="rId487" xr:uid="{43FDFD64-A125-408F-80D7-DD0322A7CD83}"/>
    <hyperlink ref="F222" r:id="rId488" xr:uid="{59908997-7C98-4320-AA66-10CB61143217}"/>
    <hyperlink ref="F223" r:id="rId489" xr:uid="{83AD213E-A1A5-4F69-AFAF-FE2C08045D72}"/>
    <hyperlink ref="F224" r:id="rId490" xr:uid="{96570FAB-9860-4548-A304-803AEA2A93FD}"/>
    <hyperlink ref="F225" r:id="rId491" xr:uid="{F73DDF5D-C696-4F83-86D0-FB22CEB7C0B1}"/>
    <hyperlink ref="F226" r:id="rId492" xr:uid="{E76C39B4-1D45-446E-BB87-AC93861D401B}"/>
    <hyperlink ref="F227" r:id="rId493" xr:uid="{7AE35EB8-BBDA-4E64-B8EB-F9BD71572E53}"/>
    <hyperlink ref="F228" r:id="rId494" xr:uid="{83E0F990-3202-44EA-8FDD-7D0CB49A0E4C}"/>
    <hyperlink ref="F229" r:id="rId495" xr:uid="{BA8657F1-4B3A-4811-9BD8-F99AC8A625BC}"/>
    <hyperlink ref="F230" r:id="rId496" xr:uid="{A6AC603E-3494-4743-97CE-EBF083C5FF59}"/>
    <hyperlink ref="F231" r:id="rId497" xr:uid="{FA416648-920D-476A-9D7B-0F6CD01ADBCB}"/>
    <hyperlink ref="F232" r:id="rId498" xr:uid="{C1415EDB-BEA5-48E4-82E1-E5BE044C8539}"/>
    <hyperlink ref="F233" r:id="rId499" xr:uid="{B6F892A6-F625-4EBD-8170-27DD1AE977FC}"/>
    <hyperlink ref="F234" r:id="rId500" xr:uid="{5AF2A9F9-268E-455E-AB10-5B3ACEF4C0A0}"/>
    <hyperlink ref="F235" r:id="rId501" xr:uid="{CC382677-7E3E-4D9A-A554-BBED709D9B24}"/>
    <hyperlink ref="F236" r:id="rId502" xr:uid="{E5B84BE5-0E1A-409E-8FD7-025C125F6A58}"/>
    <hyperlink ref="F237" r:id="rId503" xr:uid="{1FB31E26-8AD2-425F-BBD8-616E685DBF38}"/>
    <hyperlink ref="F238" r:id="rId504" xr:uid="{85FD7F35-589F-46F0-AEBA-F191A62B9BEB}"/>
    <hyperlink ref="F239" r:id="rId505" xr:uid="{AB98E143-0008-4F24-B4EA-8CBBDA853995}"/>
    <hyperlink ref="F240" r:id="rId506" xr:uid="{B1CB4FC7-0883-48C3-871D-47AF6E6AA079}"/>
    <hyperlink ref="F241" r:id="rId507" xr:uid="{8AF6FFDC-508F-4008-A22F-5B5A1D92D6E6}"/>
    <hyperlink ref="F242" r:id="rId508" xr:uid="{641DB99F-C899-4DAE-A6BA-96C0E31A82AA}"/>
    <hyperlink ref="F243" r:id="rId509" xr:uid="{EEBF2069-7381-41C2-8FBF-2F59F9734690}"/>
    <hyperlink ref="F244" r:id="rId510" xr:uid="{38B22AD4-76D3-4BDF-92E9-58D674F15B25}"/>
    <hyperlink ref="F245" r:id="rId511" xr:uid="{01ECF95D-3423-4414-A8B1-967D5AC251F3}"/>
    <hyperlink ref="F246" r:id="rId512" xr:uid="{27487AAF-05EA-4CD5-B447-450A04E56C8B}"/>
    <hyperlink ref="F247" r:id="rId513" xr:uid="{E0214CEB-009A-42ED-8338-9EBC8EF1AFBF}"/>
    <hyperlink ref="F248" r:id="rId514" xr:uid="{9FAE2DB3-391C-45C9-80F9-4A5762DCADDF}"/>
    <hyperlink ref="F249" r:id="rId515" xr:uid="{5559AFB6-5E5A-4C5C-892A-FD6CC220C9F1}"/>
    <hyperlink ref="F250" r:id="rId516" xr:uid="{D33FC90B-8D94-4390-94CD-559D6DB60A33}"/>
    <hyperlink ref="F251" r:id="rId517" xr:uid="{CFA5A937-7F84-4BE1-8A95-DA8966D8D2AE}"/>
    <hyperlink ref="F252" r:id="rId518" xr:uid="{EF4B39A2-BE43-416F-8623-0C63357EED9B}"/>
    <hyperlink ref="F253" r:id="rId519" xr:uid="{8CACF0C2-7921-4CAC-B865-A58A684D14C2}"/>
    <hyperlink ref="F254" r:id="rId520" xr:uid="{84C571C9-2747-4B7C-9005-76D4B9341354}"/>
    <hyperlink ref="F255" r:id="rId521" xr:uid="{C1912D66-AF09-4D83-A478-9268094048AD}"/>
    <hyperlink ref="F256" r:id="rId522" xr:uid="{0DC6DD97-3A26-4121-AE59-603899AA7830}"/>
    <hyperlink ref="F257" r:id="rId523" xr:uid="{E893549F-DA49-4F44-9384-81733B9FBF4F}"/>
    <hyperlink ref="F258" r:id="rId524" xr:uid="{A3E6AA3C-B492-488A-8503-C61E4BFF5D53}"/>
    <hyperlink ref="F259" r:id="rId525" xr:uid="{D82C58DA-2999-446E-B9B1-0D17BC235ECD}"/>
    <hyperlink ref="F260" r:id="rId526" xr:uid="{03309F51-0B8B-4D91-BEB3-F02426E0A593}"/>
    <hyperlink ref="F261" r:id="rId527" xr:uid="{1CA0EF10-E049-408C-9455-59EA894DA62D}"/>
    <hyperlink ref="F262" r:id="rId528" xr:uid="{9C238265-5924-4EAF-92E5-B7F3D3E6EF07}"/>
    <hyperlink ref="F263" r:id="rId529" xr:uid="{6C44CAA3-FB73-451F-B5C8-9CF0FA0309A1}"/>
    <hyperlink ref="F264" r:id="rId530" xr:uid="{8140CC79-45F6-41B2-939C-BEDC2ACDF6ED}"/>
    <hyperlink ref="F265" r:id="rId531" xr:uid="{167A631F-C50A-41F1-B09C-7A24D0CF8530}"/>
    <hyperlink ref="F266" r:id="rId532" xr:uid="{C789EFC7-66B7-4277-8ABF-AF4E14FFD3EF}"/>
    <hyperlink ref="F267" r:id="rId533" xr:uid="{A15AF373-CEB8-4A1C-891A-3CD125374023}"/>
    <hyperlink ref="F268" r:id="rId534" xr:uid="{692577F5-6DFA-40B2-B3A3-B8D99C4D4A19}"/>
    <hyperlink ref="F269" r:id="rId535" xr:uid="{831F4FB5-3268-4112-98D4-7D5C105959B9}"/>
    <hyperlink ref="F270" r:id="rId536" xr:uid="{5F64F1E7-6509-42B0-A632-970BE676A1D4}"/>
    <hyperlink ref="F271" r:id="rId537" xr:uid="{C470EC06-96DF-4D2E-B880-A6F2B5F76C3A}"/>
    <hyperlink ref="F272" r:id="rId538" xr:uid="{7E97D6C3-9B24-4C21-878E-359D75523D53}"/>
    <hyperlink ref="F273" r:id="rId539" xr:uid="{C3649A03-4B47-40F8-B8A6-EA5651AC25E3}"/>
    <hyperlink ref="F274" r:id="rId540" xr:uid="{303B8251-C537-4B48-A2AD-0B98E7F52965}"/>
    <hyperlink ref="F275" r:id="rId541" xr:uid="{2BC4352E-3B4C-47A4-8A8B-BCD1680C555D}"/>
    <hyperlink ref="F276" r:id="rId542" xr:uid="{DEB2F430-4783-48BF-B3D4-A7D50F7E9ACB}"/>
    <hyperlink ref="F277" r:id="rId543" xr:uid="{8FA550E0-BA18-47DA-99BD-F0DDE96C30C1}"/>
    <hyperlink ref="F278" r:id="rId544" xr:uid="{E23528FF-2653-4689-B364-43B4AC4ED914}"/>
    <hyperlink ref="F279" r:id="rId545" xr:uid="{766E54D7-C88D-43F4-BA8E-5C150F94BF49}"/>
    <hyperlink ref="F280" r:id="rId546" xr:uid="{BD22A9E9-3BAF-43B8-BCAE-4FE20758290C}"/>
    <hyperlink ref="F281" r:id="rId547" xr:uid="{CF8B9AFA-76C0-4C08-8F92-2396B81445BA}"/>
    <hyperlink ref="F282" r:id="rId548" xr:uid="{CA3D8505-8DD3-47FA-961F-7B0DA2B98881}"/>
    <hyperlink ref="F283" r:id="rId549" xr:uid="{5B11229B-2F63-4197-BB94-DEE1B23D0834}"/>
    <hyperlink ref="F284" r:id="rId550" xr:uid="{40BAD3D2-46C7-4F80-BAD2-FE5D50F56079}"/>
    <hyperlink ref="F285" r:id="rId551" xr:uid="{9EAC64E0-12B5-43B6-9339-C59C1E532FCC}"/>
    <hyperlink ref="F286" r:id="rId552" xr:uid="{38B33CB6-12DF-42D1-9D71-F38697AB57E8}"/>
    <hyperlink ref="F287" r:id="rId553" xr:uid="{D5BE418D-B0B6-4580-A91E-AC49715CA955}"/>
    <hyperlink ref="F288" r:id="rId554" xr:uid="{ADF43968-26DA-4250-9651-F13C36B08FEE}"/>
    <hyperlink ref="F289" r:id="rId555" xr:uid="{F52F3BA9-E267-48B1-9E13-8285D9BC6895}"/>
    <hyperlink ref="F290" r:id="rId556" xr:uid="{6866CCFA-0CBF-479E-ABF8-4C27679DEB92}"/>
    <hyperlink ref="F291" r:id="rId557" xr:uid="{925E4B10-5A83-4C66-826F-A5F7EC96768A}"/>
    <hyperlink ref="F292" r:id="rId558" xr:uid="{0DC4E10E-E4E8-4AE8-BB92-F8667772FBA1}"/>
    <hyperlink ref="F293" r:id="rId559" xr:uid="{FE9FBB7C-BE45-4627-8B22-1315E3F3E5F8}"/>
    <hyperlink ref="F294" r:id="rId560" xr:uid="{97D7E478-9AA8-42F7-B769-6F672AF04D55}"/>
    <hyperlink ref="F295" r:id="rId561" xr:uid="{E0123027-0652-4CC4-A967-966CB692C58F}"/>
    <hyperlink ref="F296" r:id="rId562" xr:uid="{886679AF-E7D5-474B-9B33-11953C16F389}"/>
    <hyperlink ref="F297" r:id="rId563" xr:uid="{5A2DAF8B-0586-45B0-8DBD-395F8992A379}"/>
    <hyperlink ref="F298" r:id="rId564" xr:uid="{8CB2FC53-997E-43F6-92B8-9F420E2137FF}"/>
    <hyperlink ref="F299" r:id="rId565" xr:uid="{19F6CA30-D81F-4E08-88CD-0F9CA7EE6954}"/>
    <hyperlink ref="F300" r:id="rId566" xr:uid="{53A6239D-5D0D-4843-B685-019E5650BA49}"/>
    <hyperlink ref="F301" r:id="rId567" xr:uid="{F3D98CEA-0A72-4426-B511-DD2434D8E011}"/>
    <hyperlink ref="F302" r:id="rId568" xr:uid="{26D4742C-A3AC-4E4E-A78C-5D593471CD63}"/>
    <hyperlink ref="F303" r:id="rId569" xr:uid="{80DF080F-FE10-48C2-9861-437B5B52258B}"/>
    <hyperlink ref="F304" r:id="rId570" xr:uid="{6B1B2F22-4A5F-4470-BE8B-51CF26D87707}"/>
    <hyperlink ref="F305" r:id="rId571" xr:uid="{E7E2F932-BA47-48F1-85EA-6BFD3CC94510}"/>
    <hyperlink ref="F306" r:id="rId572" xr:uid="{14E1B260-B593-4097-970B-8446E17BA6D5}"/>
    <hyperlink ref="F307" r:id="rId573" xr:uid="{69D0574C-2A82-4471-AA04-6DBC16B3F693}"/>
    <hyperlink ref="F308" r:id="rId574" xr:uid="{9CAA21C5-F49A-4EAE-8DE6-90270CB0A8D2}"/>
    <hyperlink ref="F309" r:id="rId575" xr:uid="{CA063E50-07CF-4E2B-9BC0-ED2E51D0C001}"/>
    <hyperlink ref="F310" r:id="rId576" xr:uid="{C046DF29-C789-4C98-A1F3-EB1BB91A622F}"/>
    <hyperlink ref="F311" r:id="rId577" xr:uid="{5BA19413-45B3-460B-88FB-120639F1713C}"/>
    <hyperlink ref="F312" r:id="rId578" xr:uid="{7487FF8C-8A1E-402D-81CD-BE3D5048020F}"/>
    <hyperlink ref="F313" r:id="rId579" xr:uid="{0FC9C13E-0D05-4ECC-9264-19A43BD36CC0}"/>
    <hyperlink ref="F314" r:id="rId580" xr:uid="{5938C62C-EE18-4475-B7C5-79C778C56790}"/>
    <hyperlink ref="F315" r:id="rId581" xr:uid="{F63749F1-7AE0-4FDD-8FC3-7CCC3AB567FB}"/>
    <hyperlink ref="F316" r:id="rId582" xr:uid="{864EC6A3-5A63-4C24-A7A3-3972055714DF}"/>
    <hyperlink ref="F317" r:id="rId583" xr:uid="{F6F4F9B5-1242-4080-86D0-761809ABE586}"/>
    <hyperlink ref="F318" r:id="rId584" xr:uid="{285D9750-9398-405C-B122-1D2FC1D17F11}"/>
    <hyperlink ref="F319" r:id="rId585" xr:uid="{B360B839-0D74-4745-9714-B01EA406556E}"/>
    <hyperlink ref="F320" r:id="rId586" xr:uid="{1A75A635-3AF2-47C5-A0D2-75B75945C285}"/>
    <hyperlink ref="F321" r:id="rId587" xr:uid="{0F743D0B-1782-4CE1-93A8-E00A2F8ECFEB}"/>
    <hyperlink ref="F322" r:id="rId588" xr:uid="{37267DF3-09D4-42A0-9166-C94BC901FEE4}"/>
    <hyperlink ref="F323" r:id="rId589" xr:uid="{06C6F103-37DB-49BC-89BC-BC0A88473D37}"/>
    <hyperlink ref="F324" r:id="rId590" xr:uid="{3390B7AC-9051-47AE-BBA8-272B51B00B72}"/>
    <hyperlink ref="F325" r:id="rId591" xr:uid="{B4873BEC-2380-4484-8349-903BF4EEE54F}"/>
    <hyperlink ref="F326" r:id="rId592" xr:uid="{20C9B96E-7D74-45B1-BD15-2F8DF45B50EA}"/>
    <hyperlink ref="F327" r:id="rId593" xr:uid="{6DB0DABF-8F78-4BAB-BE3E-CDDF637E2557}"/>
    <hyperlink ref="F328" r:id="rId594" xr:uid="{757FE9EE-4DA1-489A-8F3A-FF8327CC3155}"/>
    <hyperlink ref="F329" r:id="rId595" xr:uid="{B18EC40D-0E5D-445A-A5F3-C9A74C0C7E9C}"/>
    <hyperlink ref="F330" r:id="rId596" xr:uid="{8F39EB50-B705-450B-A18A-9B0B90982A84}"/>
    <hyperlink ref="F331" r:id="rId597" xr:uid="{20B9C439-D7A3-4C2A-A159-F1E2CF9E3D4C}"/>
    <hyperlink ref="F332" r:id="rId598" xr:uid="{00CBD2C6-0347-4A64-99DB-17F9DBBC8F03}"/>
    <hyperlink ref="F333" r:id="rId599" xr:uid="{EDB0BE61-B9D3-4760-BFD0-AB2A4396C4EA}"/>
    <hyperlink ref="F334" r:id="rId600" xr:uid="{813AAF6B-C8D5-4D0A-870C-6F1A6F105DBA}"/>
    <hyperlink ref="F335" r:id="rId601" xr:uid="{9658FBED-91E1-465C-830E-F8824519B6A9}"/>
    <hyperlink ref="F336" r:id="rId602" xr:uid="{465004AD-9EA2-4AD1-BC4C-2C3C93636BE8}"/>
    <hyperlink ref="F337" r:id="rId603" xr:uid="{5357FF26-4E90-4ADE-A213-1DC947215697}"/>
    <hyperlink ref="F338" r:id="rId604" xr:uid="{6B1D543A-7F37-400E-A23C-259BF6DF9425}"/>
    <hyperlink ref="F339" r:id="rId605" xr:uid="{FAACA036-0801-4AD5-BABC-AC995DDA0BBA}"/>
    <hyperlink ref="F340" r:id="rId606" xr:uid="{16442D56-FD5F-404A-BF61-0BC8011D36BD}"/>
    <hyperlink ref="F341" r:id="rId607" xr:uid="{9BB4EC69-460A-46C3-85F7-67EB2A78B4D2}"/>
    <hyperlink ref="F342" r:id="rId608" xr:uid="{94D966A7-2B31-4980-B658-CA7704153C46}"/>
    <hyperlink ref="F343" r:id="rId609" xr:uid="{3954879E-D057-4EE3-AEF5-7DC0D06642F7}"/>
    <hyperlink ref="F344" r:id="rId610" xr:uid="{8BAD63DD-DDC7-470D-86A2-7252557F88DB}"/>
    <hyperlink ref="F345" r:id="rId611" xr:uid="{E54B93C0-1F41-4746-8EBB-C65E914CF623}"/>
    <hyperlink ref="F346" r:id="rId612" xr:uid="{BD687E38-82B6-4102-853A-A1890CA4F36E}"/>
    <hyperlink ref="F347" r:id="rId613" xr:uid="{8794EAA7-1A84-4504-AA35-BFC6AE8A207D}"/>
    <hyperlink ref="F348" r:id="rId614" xr:uid="{EDDDB7A1-9A6E-458B-89E4-B730DDD57C6D}"/>
    <hyperlink ref="F349" r:id="rId615" xr:uid="{9793011B-4CE5-4197-9A40-20BEB3AD23F1}"/>
    <hyperlink ref="F350" r:id="rId616" xr:uid="{20A80AC4-D0BE-434D-B3B2-FBDA27A72041}"/>
    <hyperlink ref="F351" r:id="rId617" xr:uid="{D1F9D8B7-C058-4F4E-8197-DF75970789C0}"/>
    <hyperlink ref="F352" r:id="rId618" xr:uid="{90E530CF-3B12-4AEC-AA8A-56084696A930}"/>
    <hyperlink ref="F353" r:id="rId619" xr:uid="{7BE3787E-4E1F-4AF0-8C23-7DC885ACBCD9}"/>
    <hyperlink ref="F354" r:id="rId620" xr:uid="{81FCA48D-636E-4809-A471-1AA899D22FCC}"/>
    <hyperlink ref="F355" r:id="rId621" xr:uid="{D1F7F67F-346D-4DBC-BC3D-3B3C9680C54F}"/>
    <hyperlink ref="F356" r:id="rId622" xr:uid="{6FF64978-2017-4A28-A35E-E90364D216F7}"/>
    <hyperlink ref="F357" r:id="rId623" xr:uid="{B716B174-DA71-4152-B05E-87637D14DE9E}"/>
    <hyperlink ref="F358" r:id="rId624" xr:uid="{D51D7176-5CDB-4CE5-9DF0-0D7831B2DC14}"/>
    <hyperlink ref="F359" r:id="rId625" xr:uid="{2FD3C534-4CB0-4644-9D31-27EF9DFA86FD}"/>
    <hyperlink ref="F360" r:id="rId626" xr:uid="{A6C520BC-5A7D-40EB-A8EC-991E8E8D7E68}"/>
    <hyperlink ref="F361" r:id="rId627" xr:uid="{ECE6F0A2-F458-495D-B2B7-475BEADD0E8A}"/>
    <hyperlink ref="F362" r:id="rId628" xr:uid="{278F4EBF-568E-4443-9EA5-7DD0019CD47F}"/>
    <hyperlink ref="F363" r:id="rId629" xr:uid="{425DE150-1132-4D42-B3BB-B0B8D9043E73}"/>
    <hyperlink ref="F364" r:id="rId630" xr:uid="{865452B0-3786-467B-8FB5-1D8D5299AB8C}"/>
    <hyperlink ref="F365" r:id="rId631" xr:uid="{6F464E5E-4C94-4EB1-BD11-52CBDF2F9BEC}"/>
    <hyperlink ref="F366" r:id="rId632" xr:uid="{4517617F-F5B9-41E3-A914-3C81F6E7E047}"/>
    <hyperlink ref="F367" r:id="rId633" xr:uid="{D64BF072-C4A6-413F-BAEE-994C5D4BC6EB}"/>
    <hyperlink ref="F368" r:id="rId634" xr:uid="{50274CEE-9065-47F3-9B6E-FB10E0C5D52B}"/>
    <hyperlink ref="F369" r:id="rId635" xr:uid="{A2D1D6C4-37BC-49CE-9398-AA3141FB2BAE}"/>
    <hyperlink ref="F370" r:id="rId636" xr:uid="{71774F51-8032-4400-91B1-D1E8F1D474D3}"/>
    <hyperlink ref="F371" r:id="rId637" xr:uid="{F003C053-AA44-4D89-8BC1-0BE1A18388A5}"/>
    <hyperlink ref="F372" r:id="rId638" xr:uid="{7404E096-149E-414C-B682-0605C0815A15}"/>
    <hyperlink ref="F373" r:id="rId639" xr:uid="{70A1135B-4709-465B-BFAB-E716EE049DB0}"/>
    <hyperlink ref="F374" r:id="rId640" xr:uid="{3576E691-A9B8-455B-B66D-38BB7ED33232}"/>
    <hyperlink ref="F375" r:id="rId641" xr:uid="{AD08EA1F-F8FD-4A81-9355-67440BC06AF4}"/>
    <hyperlink ref="F376" r:id="rId642" xr:uid="{5B0DB6AF-623D-49A5-ADE6-3D640606F359}"/>
    <hyperlink ref="F377" r:id="rId643" xr:uid="{252BE440-C6C7-46CE-8DE3-C1CAF979399F}"/>
    <hyperlink ref="F378" r:id="rId644" xr:uid="{25089736-5495-4DA3-A0EC-B916D9A7DF58}"/>
    <hyperlink ref="F379" r:id="rId645" xr:uid="{80DCD9E1-E065-4025-9C0D-A344FE438FA5}"/>
    <hyperlink ref="F380" r:id="rId646" xr:uid="{EC33B2A6-3891-43BF-88F2-20E94652E651}"/>
    <hyperlink ref="F381" r:id="rId647" xr:uid="{2E4716DA-3A8B-424A-87C8-A4D0A9A72450}"/>
    <hyperlink ref="F382" r:id="rId648" xr:uid="{4FE22657-C374-4616-A3C1-5EF2EB32999E}"/>
    <hyperlink ref="F383" r:id="rId649" xr:uid="{59159CD8-B6E4-4127-BF97-9ABA46A922EB}"/>
    <hyperlink ref="F384" r:id="rId650" xr:uid="{B0E5F5E8-163F-4D46-AE15-7D5B4F45765C}"/>
    <hyperlink ref="F385" r:id="rId651" xr:uid="{B5BF69C2-BB9B-4E0F-AEAE-F9156C24AA84}"/>
    <hyperlink ref="F386" r:id="rId652" xr:uid="{EE65D9C6-1A65-47F5-A0FC-C995C275EB3A}"/>
    <hyperlink ref="F387" r:id="rId653" xr:uid="{ECF0CF10-F766-4D5E-B99E-35CB9962C7EB}"/>
    <hyperlink ref="F388" r:id="rId654" xr:uid="{0D3F3CC0-7EF1-4AFC-A0A9-176435F9DB55}"/>
    <hyperlink ref="F389" r:id="rId655" xr:uid="{F71C540E-1E6C-4E4C-BD9E-3A324291E913}"/>
    <hyperlink ref="F390" r:id="rId656" xr:uid="{1EC14054-C47E-4CC0-9EDB-6A332A11E732}"/>
    <hyperlink ref="F391" r:id="rId657" xr:uid="{AB24F965-6423-4602-8B4B-DBFD10024FF1}"/>
    <hyperlink ref="F392" r:id="rId658" xr:uid="{7F1652BD-C887-4D6F-8985-AD5F89438ACD}"/>
    <hyperlink ref="F393" r:id="rId659" xr:uid="{8C4AD4F0-01CC-4488-8766-011E46A248C3}"/>
    <hyperlink ref="F394" r:id="rId660" xr:uid="{4E49477E-3868-43DD-B4FA-2FF0ABBD9705}"/>
    <hyperlink ref="F395" r:id="rId661" xr:uid="{6CF682F2-B252-470A-B569-99F5EDDD7DF5}"/>
    <hyperlink ref="F396" r:id="rId662" xr:uid="{3B0E25AB-9D04-4654-B040-F2E1BDD4CBD9}"/>
    <hyperlink ref="F397" r:id="rId663" xr:uid="{96052061-5CB6-4D7F-B35A-096031B17509}"/>
    <hyperlink ref="F398" r:id="rId664" xr:uid="{8AB5BFC5-BDC5-47D3-BDCB-2E59615D5653}"/>
    <hyperlink ref="F399" r:id="rId665" xr:uid="{3935415C-B526-4EB9-A880-151CC73733D2}"/>
    <hyperlink ref="F400" r:id="rId666" xr:uid="{FF59F8EF-E54A-4644-A3CC-895A62730272}"/>
    <hyperlink ref="F401" r:id="rId667" xr:uid="{277316B0-ED00-4A16-8851-0B83700FD7BD}"/>
    <hyperlink ref="F402" r:id="rId668" xr:uid="{8099BE38-C6AA-4B19-866F-6310D8C44E99}"/>
    <hyperlink ref="F403" r:id="rId669" xr:uid="{8E8E43A8-A8C6-4CB4-8239-929070C164EE}"/>
    <hyperlink ref="F404" r:id="rId670" xr:uid="{63B6C864-8436-4F61-A361-14E02FBDED5E}"/>
    <hyperlink ref="F405" r:id="rId671" xr:uid="{C7A2E5AE-4D09-46AE-B5CE-0498BD7FE190}"/>
    <hyperlink ref="F406" r:id="rId672" xr:uid="{23216A28-E5FF-4B41-8E5A-77B339FCE40F}"/>
    <hyperlink ref="F407" r:id="rId673" xr:uid="{05BDE820-AD32-4AF0-A63A-D2992D2933FB}"/>
    <hyperlink ref="F408" r:id="rId674" xr:uid="{967C84EE-88BC-4941-9C08-50AB8BE820AF}"/>
    <hyperlink ref="F409" r:id="rId675" xr:uid="{FD5B2644-2059-4446-8681-7991AF95C5B4}"/>
    <hyperlink ref="F410" r:id="rId676" xr:uid="{B736ADBA-59CC-4237-BFF9-F63888ACB3A0}"/>
    <hyperlink ref="F411" r:id="rId677" xr:uid="{4BAFF3E4-CE97-47E8-A806-7FB2185A9AA3}"/>
    <hyperlink ref="F412" r:id="rId678" xr:uid="{6645567B-EE74-4C02-8511-A3B031C6BC52}"/>
    <hyperlink ref="F413" r:id="rId679" xr:uid="{C2190815-332E-46A5-88BB-AFEC508AEF84}"/>
    <hyperlink ref="F414" r:id="rId680" xr:uid="{E61D94A6-DEB8-4C9B-8C3C-1F43498EECEE}"/>
    <hyperlink ref="F415" r:id="rId681" xr:uid="{D452CA0C-89AB-4477-94D0-D152C71EE4A6}"/>
    <hyperlink ref="F416" r:id="rId682" xr:uid="{2597180E-411A-4269-846E-FA0A82EDAECA}"/>
    <hyperlink ref="F417" r:id="rId683" xr:uid="{8C53744D-670E-4070-9773-E5D04E15015E}"/>
    <hyperlink ref="F418" r:id="rId684" xr:uid="{2E852C80-E589-4978-A538-CA7406491574}"/>
    <hyperlink ref="F419" r:id="rId685" xr:uid="{CFF29B0C-4465-4AFE-8195-FCDAA8FE3889}"/>
    <hyperlink ref="F420" r:id="rId686" xr:uid="{5D2773FF-B4C8-4265-A88A-D1CAD86E5043}"/>
    <hyperlink ref="F421" r:id="rId687" xr:uid="{F18EBB1A-0905-4933-B81A-1C7C80F687A8}"/>
    <hyperlink ref="F422" r:id="rId688" xr:uid="{0FAACF8C-82C3-44A6-8624-4D5F3567111F}"/>
    <hyperlink ref="F423" r:id="rId689" xr:uid="{0E5A7F16-CBFE-4DC6-B470-6BFECCB0FDF8}"/>
    <hyperlink ref="F424" r:id="rId690" xr:uid="{59FC9B0E-0CE3-46CB-AA5F-0B718FFCB44F}"/>
    <hyperlink ref="F425" r:id="rId691" xr:uid="{B61FEC23-78B7-4426-9B70-DCEF39976A37}"/>
    <hyperlink ref="F426" r:id="rId692" xr:uid="{03986348-5B18-4438-8BED-29CF402992DC}"/>
    <hyperlink ref="F427" r:id="rId693" xr:uid="{70D94D20-8F0F-49EC-9F09-899CEC4BECD0}"/>
    <hyperlink ref="F428" r:id="rId694" xr:uid="{6C2F9415-1070-4937-B7D0-263A9F19D926}"/>
    <hyperlink ref="F429" r:id="rId695" xr:uid="{78671F67-C2F0-4FF1-AFCE-7158F6D5A0E7}"/>
    <hyperlink ref="F430" r:id="rId696" xr:uid="{7CB882A0-DA0F-4221-94C1-E94D38936324}"/>
    <hyperlink ref="F431" r:id="rId697" xr:uid="{FDE68E3F-81D0-4196-A1F4-591077E21425}"/>
    <hyperlink ref="F432" r:id="rId698" xr:uid="{1DBF950E-9520-41E1-8C2E-E4976C3C9057}"/>
    <hyperlink ref="F433" r:id="rId699" xr:uid="{0EA99A0F-1B49-4958-BEBF-FBAE0EAEF703}"/>
    <hyperlink ref="F434" r:id="rId700" xr:uid="{2838B159-2E4E-4E86-9011-4BA540D9823C}"/>
    <hyperlink ref="F435" r:id="rId701" xr:uid="{B583D5F1-CB11-4BCC-89E9-A9708A21E20B}"/>
    <hyperlink ref="F436" r:id="rId702" xr:uid="{76BA7CA8-396C-4283-BC10-CE3C2243AC25}"/>
    <hyperlink ref="F437" r:id="rId703" xr:uid="{4E86668F-4E99-4D12-A13C-25CB0FC5E0E4}"/>
    <hyperlink ref="F438" r:id="rId704" xr:uid="{735575FB-C101-4BAB-8493-FB817153B5A7}"/>
    <hyperlink ref="F439" r:id="rId705" xr:uid="{F39FDBC8-565E-4BCC-BF85-0671708BFD23}"/>
    <hyperlink ref="F440" r:id="rId706" xr:uid="{F266CA8E-D0D8-400A-8231-7A47B1CE36FB}"/>
    <hyperlink ref="F441" r:id="rId707" xr:uid="{6D6BA924-1AB1-43C3-BDF1-F3F4F4632216}"/>
    <hyperlink ref="F442" r:id="rId708" xr:uid="{A8C9628B-8242-4410-BE69-F8DAF72E1EE2}"/>
    <hyperlink ref="F443" r:id="rId709" xr:uid="{3E9DF909-ADE6-45E2-BDC8-EE82B725258E}"/>
    <hyperlink ref="F444" r:id="rId710" xr:uid="{9F66DC9F-F2B6-4D7D-B720-9F1565830EAF}"/>
    <hyperlink ref="F445" r:id="rId711" xr:uid="{F6A4E6B3-F9D6-4068-BC0B-2AD6877A95B6}"/>
    <hyperlink ref="F446" r:id="rId712" xr:uid="{A759D520-4A17-4480-AC9F-A00AC0EC5A87}"/>
    <hyperlink ref="F447" r:id="rId713" xr:uid="{55669923-9D86-4C1D-A685-8610B8BE1A76}"/>
    <hyperlink ref="F448" r:id="rId714" xr:uid="{5D3E9F0B-7019-453A-B1A0-4D918F3CFC0F}"/>
    <hyperlink ref="F449" r:id="rId715" xr:uid="{8CA07D96-AE3C-4F58-A454-E478CFFA1B07}"/>
    <hyperlink ref="F450" r:id="rId716" xr:uid="{EA58D43C-5DD4-4E53-BEC3-AF19E89BDB29}"/>
    <hyperlink ref="F451" r:id="rId717" xr:uid="{A6A62A62-B560-4876-89BF-B97A3F1A1DD6}"/>
    <hyperlink ref="F452" r:id="rId718" xr:uid="{00A3B83F-D96C-42C8-851C-93AA84A4A6C1}"/>
    <hyperlink ref="F453" r:id="rId719" xr:uid="{25EBE088-391C-4E8A-8972-29DCEE8EA0A9}"/>
    <hyperlink ref="F454" r:id="rId720" xr:uid="{148696C6-E356-4F39-82CC-C24B4B4708B8}"/>
    <hyperlink ref="F455" r:id="rId721" xr:uid="{3664008F-CBE8-4AE9-8273-3C1128E02F97}"/>
    <hyperlink ref="F456" r:id="rId722" xr:uid="{5065BB1F-19D3-48DC-AE12-4A6E8F56FDC0}"/>
    <hyperlink ref="F457" r:id="rId723" xr:uid="{81FEA56E-5390-41ED-9C0C-CF7F92DBDAC9}"/>
    <hyperlink ref="F458" r:id="rId724" xr:uid="{549722FB-2B7E-477B-BB09-24DA72B44B66}"/>
    <hyperlink ref="F459" r:id="rId725" xr:uid="{73F3C6B4-E691-4E50-BED7-5B232ABBB369}"/>
    <hyperlink ref="F460" r:id="rId726" xr:uid="{92B04872-49E2-4003-B1B6-A968E6011733}"/>
    <hyperlink ref="F461" r:id="rId727" xr:uid="{3629C2FD-9ECB-4431-8D5B-49CD178F2A07}"/>
    <hyperlink ref="F462" r:id="rId728" xr:uid="{45DCC034-6719-4817-BA35-31EAAD44F2DC}"/>
    <hyperlink ref="F463" r:id="rId729" xr:uid="{9668C33E-D49C-4C02-BDB0-D974E2FCA695}"/>
    <hyperlink ref="F464" r:id="rId730" xr:uid="{8298B4C7-3082-42C7-88FC-F2695274BC8A}"/>
    <hyperlink ref="F465" r:id="rId731" xr:uid="{D4CC512A-0089-4C93-9E93-03748A369446}"/>
    <hyperlink ref="F466" r:id="rId732" xr:uid="{442F42E0-24B2-4C50-81F3-B1E1C1473524}"/>
    <hyperlink ref="F467" r:id="rId733" xr:uid="{6F307CD1-F11E-4602-B46F-5E9059CEBE72}"/>
    <hyperlink ref="F468" r:id="rId734" xr:uid="{EA04059F-2A5C-4162-B078-28AB15492540}"/>
    <hyperlink ref="F469" r:id="rId735" xr:uid="{5397C9CD-8792-4F26-A932-3D685C2F60FC}"/>
    <hyperlink ref="F470" r:id="rId736" xr:uid="{6B324370-3047-4B4B-B26F-62591CFE42D7}"/>
    <hyperlink ref="F471" r:id="rId737" xr:uid="{987C6A8C-8526-4589-B057-871998A537B8}"/>
    <hyperlink ref="F472" r:id="rId738" xr:uid="{641AC770-773B-4041-A337-63F7CF48877A}"/>
    <hyperlink ref="F473" r:id="rId739" xr:uid="{FB545E2B-5530-4E68-A79D-79625ACFA77B}"/>
    <hyperlink ref="F474" r:id="rId740" xr:uid="{7300F2BA-FC0C-48AF-8A3E-78CC15CB7CAE}"/>
    <hyperlink ref="F475" r:id="rId741" xr:uid="{9E9EB3E6-A81D-4F98-A222-15132A36081D}"/>
    <hyperlink ref="F476" r:id="rId742" xr:uid="{EB00541C-2CB2-404C-8F0F-A060D7C91767}"/>
    <hyperlink ref="F477" r:id="rId743" xr:uid="{24F65FB9-EBB0-44C4-88A9-98B5A69C345A}"/>
    <hyperlink ref="F478" r:id="rId744" xr:uid="{1C95FE50-BE21-42BE-904C-3DBADD1A662E}"/>
    <hyperlink ref="F479" r:id="rId745" xr:uid="{73FB7AFD-9190-4405-BE92-E02FFDFA6C5B}"/>
    <hyperlink ref="F480" r:id="rId746" xr:uid="{81644C72-F0F1-48E4-B821-11847F3A8C14}"/>
    <hyperlink ref="F481" r:id="rId747" xr:uid="{BF2AA9D3-7E71-4C8B-BB67-6FABB0CC5FC2}"/>
    <hyperlink ref="F482" r:id="rId748" xr:uid="{F2F997EF-9F63-4CDF-AFC1-8A4AAC10E399}"/>
    <hyperlink ref="F483" r:id="rId749" xr:uid="{AAD1E360-320E-495B-88B4-B311B3871FE8}"/>
    <hyperlink ref="F484" r:id="rId750" xr:uid="{E9939BE7-60F5-49FE-A9B2-482CC9DD2C13}"/>
    <hyperlink ref="F485" r:id="rId751" xr:uid="{80A5CC61-3F8A-46E8-A1B3-4E00A5C3EBC0}"/>
    <hyperlink ref="F486" r:id="rId752" xr:uid="{8494B201-E1A6-456E-B165-E2190FBD5EDE}"/>
    <hyperlink ref="F487" r:id="rId753" xr:uid="{1156A1E0-0520-4FB0-82C8-564835584C69}"/>
    <hyperlink ref="F488" r:id="rId754" xr:uid="{860BD484-C41A-4ADA-B581-2BE864BF899C}"/>
    <hyperlink ref="F489" r:id="rId755" xr:uid="{23D2ED6A-A787-4BA2-AD39-88A89E39C5F7}"/>
    <hyperlink ref="F490" r:id="rId756" xr:uid="{45292FDB-D70F-4FEB-A55B-17D87BC737C6}"/>
    <hyperlink ref="F491" r:id="rId757" xr:uid="{85A74148-193B-4293-A149-9CA2846574EB}"/>
    <hyperlink ref="F492" r:id="rId758" xr:uid="{C4EAA462-0EC7-43E6-B96F-101A8043FBC6}"/>
    <hyperlink ref="F493" r:id="rId759" xr:uid="{637AC00D-15DB-46BC-85D2-E07673C7AC45}"/>
    <hyperlink ref="F494" r:id="rId760" xr:uid="{253361DB-F3D5-44A2-AE87-867A02879FE6}"/>
    <hyperlink ref="F495" r:id="rId761" xr:uid="{3792B1D9-0F26-430E-A6A4-2CDE04E1964D}"/>
    <hyperlink ref="F496" r:id="rId762" xr:uid="{1BD4E446-476B-4C4A-9689-BD3C71313DFB}"/>
    <hyperlink ref="F497" r:id="rId763" xr:uid="{B86626EC-CE5B-49E4-BD14-3368673924DE}"/>
    <hyperlink ref="F498" r:id="rId764" xr:uid="{E8125EF8-740D-447E-988E-DCB2DB1DE8E3}"/>
    <hyperlink ref="F499" r:id="rId765" xr:uid="{CBAB4281-653B-4E07-9DF6-4BDF88884862}"/>
    <hyperlink ref="F500" r:id="rId766" xr:uid="{4F10886F-A61D-4E23-81BE-2666B544DB5B}"/>
    <hyperlink ref="F501" r:id="rId767" xr:uid="{52B84C8B-C13A-4840-A4D3-59640F9B31E0}"/>
    <hyperlink ref="F502" r:id="rId768" xr:uid="{59F85C96-0B6C-4340-9E9C-7D9DEC8CDB7F}"/>
    <hyperlink ref="F503" r:id="rId769" xr:uid="{6BF781AB-0EA7-444A-96BA-DB408C8067A6}"/>
    <hyperlink ref="F504" r:id="rId770" xr:uid="{F1C59B1E-6779-4E75-BBDA-C5A6BB468418}"/>
    <hyperlink ref="F505" r:id="rId771" xr:uid="{FE90D3D1-033D-43B5-A56B-B2D0CA6C2440}"/>
    <hyperlink ref="F506" r:id="rId772" xr:uid="{1334F7B3-7A11-4AC1-83AE-534D286FCC64}"/>
    <hyperlink ref="F507" r:id="rId773" xr:uid="{B1197FCD-10F7-42BF-8A02-521AFE2C5B08}"/>
    <hyperlink ref="F508" r:id="rId774" xr:uid="{68617562-ABFB-48ED-8F57-B02856EB392A}"/>
    <hyperlink ref="F509" r:id="rId775" xr:uid="{11648F3F-25F6-4C3A-8A01-4F3FD11CE0B3}"/>
    <hyperlink ref="F510" r:id="rId776" xr:uid="{64DCAA21-521F-4498-9F14-5BA3BDB4BA3D}"/>
    <hyperlink ref="F511" r:id="rId777" xr:uid="{5B8E3057-E49F-4C25-888D-47CF7FF2BECF}"/>
    <hyperlink ref="F512" r:id="rId778" xr:uid="{79DD4261-6433-406B-B837-F6F6FCC26C82}"/>
    <hyperlink ref="F513" r:id="rId779" xr:uid="{B45C26EB-2298-40BF-89A8-204481C91D50}"/>
    <hyperlink ref="F514" r:id="rId780" xr:uid="{460B3756-7C53-42F1-A937-A18C60522BC7}"/>
    <hyperlink ref="F515" r:id="rId781" xr:uid="{346E6898-185C-4A08-9F73-8C2578539612}"/>
    <hyperlink ref="F516" r:id="rId782" xr:uid="{89D5773C-A983-4510-B8CE-BC32218E0C52}"/>
    <hyperlink ref="F517" r:id="rId783" xr:uid="{1DC99F68-CD32-4FF2-8E43-2AEE04610BAD}"/>
    <hyperlink ref="F518" r:id="rId784" xr:uid="{5DFDA2E2-9635-45DF-AD15-5840FDE9F503}"/>
    <hyperlink ref="F519" r:id="rId785" xr:uid="{42431779-2B77-4C53-9366-0D2AE1B72709}"/>
    <hyperlink ref="F520" r:id="rId786" xr:uid="{00B57DD7-53F3-488E-9558-37E2EF4DA168}"/>
    <hyperlink ref="F521" r:id="rId787" xr:uid="{2223CBAD-628D-40B4-ADD1-4182CE44F9A5}"/>
    <hyperlink ref="F522" r:id="rId788" xr:uid="{877873E1-964F-472A-92FA-D191E087F47C}"/>
    <hyperlink ref="F523" r:id="rId789" xr:uid="{F19E3824-E5E6-4EAE-8922-B3B4D135B2BF}"/>
    <hyperlink ref="F524" r:id="rId790" xr:uid="{DEFF864B-99AD-4F81-9F87-80D66FC80F4D}"/>
    <hyperlink ref="F525" r:id="rId791" xr:uid="{D00D12AE-1421-44B4-BF4F-655E9DB17B87}"/>
    <hyperlink ref="F526" r:id="rId792" xr:uid="{986E0BCB-16BD-41B3-8E45-9AF55BB64999}"/>
    <hyperlink ref="F527" r:id="rId793" xr:uid="{8F77A049-DBF4-499A-BD00-3396742EF597}"/>
    <hyperlink ref="F528" r:id="rId794" xr:uid="{E97D06F9-35AB-42C6-BCFD-5A42951F7EBD}"/>
    <hyperlink ref="F529" r:id="rId795" xr:uid="{A8D734AA-63FB-4890-9408-88F3E07CA2C3}"/>
    <hyperlink ref="F530" r:id="rId796" xr:uid="{81D41FA2-003C-4261-8F90-76E2E84D7C72}"/>
    <hyperlink ref="F531" r:id="rId797" xr:uid="{F9D7AAC1-7789-4E8A-9974-223AAF548878}"/>
    <hyperlink ref="F532" r:id="rId798" xr:uid="{DC52FB3F-5E16-4499-8BE5-31765E4A4705}"/>
    <hyperlink ref="F533" r:id="rId799" xr:uid="{CF4D96EC-5444-4193-871C-D60341DF8830}"/>
    <hyperlink ref="F534" r:id="rId800" xr:uid="{1133A3DC-A9CA-40BC-856C-A99ED4445B65}"/>
    <hyperlink ref="F535" r:id="rId801" xr:uid="{222542A8-37E7-49C1-A1B9-41B4DF524F23}"/>
    <hyperlink ref="F536" r:id="rId802" xr:uid="{9E8C8293-ED79-4119-B520-9BFE5782F1DF}"/>
    <hyperlink ref="F537" r:id="rId803" xr:uid="{D856E141-7023-4AA3-A7D3-61BB9B37F8DD}"/>
    <hyperlink ref="F538" r:id="rId804" xr:uid="{2A15B1FC-3DDD-49FE-8FD4-9916B5EF1B6B}"/>
    <hyperlink ref="F539" r:id="rId805" xr:uid="{ADA83E5B-5076-4194-81B2-50346202EE48}"/>
    <hyperlink ref="F540" r:id="rId806" xr:uid="{DC14A975-38DD-4533-8242-FB064FA601B4}"/>
    <hyperlink ref="F541" r:id="rId807" xr:uid="{C659FF1B-4398-4BCF-AC30-4878CE357AA9}"/>
    <hyperlink ref="F542" r:id="rId808" xr:uid="{CA5BBCA8-D7A9-4BFC-95AB-29A0485F12B4}"/>
    <hyperlink ref="F543" r:id="rId809" xr:uid="{7CC136DA-BACF-40D1-9EAD-A3AF27948DAA}"/>
    <hyperlink ref="F544" r:id="rId810" xr:uid="{E0DF2B45-62D0-46AD-8256-56E22735ACF2}"/>
    <hyperlink ref="F545" r:id="rId811" xr:uid="{BE8CCD34-D00E-4021-B17D-418EF875B410}"/>
    <hyperlink ref="F546" r:id="rId812" xr:uid="{753CE7C5-4285-4F1A-ABC3-EBEC6192D91F}"/>
    <hyperlink ref="F547" r:id="rId813" xr:uid="{8B052F54-21D1-43F8-923B-7ACD96B32CBE}"/>
    <hyperlink ref="F548" r:id="rId814" xr:uid="{8C1FC83D-0E11-4175-A7FD-B8100B3E45CF}"/>
    <hyperlink ref="F549" r:id="rId815" xr:uid="{5409A705-2FE7-47CE-97F9-43AD4C7126AE}"/>
    <hyperlink ref="F550" r:id="rId816" xr:uid="{1D0F5436-19B5-46E3-B4F1-5C64EE876FAD}"/>
    <hyperlink ref="F551" r:id="rId817" xr:uid="{918E139C-2621-4D2F-98A6-F44E789A1352}"/>
    <hyperlink ref="F552" r:id="rId818" xr:uid="{66B09B91-12B0-403C-9BF4-B3B47C006E3A}"/>
    <hyperlink ref="F553" r:id="rId819" xr:uid="{C21A733C-53AE-44B2-9ACC-17626DC27843}"/>
    <hyperlink ref="F554" r:id="rId820" xr:uid="{1FD86A93-6EFB-4E21-A44F-6ACCD283D0A8}"/>
    <hyperlink ref="F555" r:id="rId821" xr:uid="{2C3D3B09-DB86-49B1-8FF5-4589121E4682}"/>
    <hyperlink ref="F556" r:id="rId822" xr:uid="{C3123AFB-E26D-4101-8459-2D6F4CE0BE43}"/>
    <hyperlink ref="F557" r:id="rId823" xr:uid="{302744FF-098D-45FD-8B2F-DB4ACD56AAC6}"/>
    <hyperlink ref="F558" r:id="rId824" xr:uid="{3FFC9AC5-10A4-42C7-980C-ACB48CA1868F}"/>
    <hyperlink ref="F559" r:id="rId825" xr:uid="{F5B9847C-7802-404F-B4F6-7820BA8DF38D}"/>
    <hyperlink ref="F560" r:id="rId826" xr:uid="{672DA366-F0E6-4D08-A275-E3A6E88F2BCD}"/>
    <hyperlink ref="F561" r:id="rId827" xr:uid="{9ADC2460-BE8C-4580-B6A5-A242A718FD66}"/>
    <hyperlink ref="F562" r:id="rId828" xr:uid="{79DD0384-E684-4F09-B4F1-4423CB0DA87D}"/>
    <hyperlink ref="F563" r:id="rId829" xr:uid="{33C4D37B-CC49-4F80-BCBA-3CE414AF0076}"/>
    <hyperlink ref="F564" r:id="rId830" xr:uid="{20C238FE-B003-4700-9EDA-85091EF07277}"/>
    <hyperlink ref="F565" r:id="rId831" xr:uid="{BC35643A-0C2F-4175-BD70-25266042F4E2}"/>
    <hyperlink ref="F566" r:id="rId832" xr:uid="{F070CE95-69EF-4BCF-9EC1-5AA2C1C10790}"/>
    <hyperlink ref="F567" r:id="rId833" xr:uid="{21148A9C-6390-44A5-90C9-C655DBDDADEB}"/>
    <hyperlink ref="F568" r:id="rId834" xr:uid="{BEC00D02-C098-43FA-8CEC-98EE37989DF7}"/>
    <hyperlink ref="F569" r:id="rId835" xr:uid="{EE8771E2-47E8-4B3F-BDD3-E91BF13733A6}"/>
    <hyperlink ref="F570" r:id="rId836" xr:uid="{3E864C84-C8E1-44A7-A99A-3C9A5684150F}"/>
    <hyperlink ref="F571" r:id="rId837" xr:uid="{756A7ECF-0826-4913-9F45-D8770CD022E8}"/>
    <hyperlink ref="F572" r:id="rId838" xr:uid="{0469A639-3A95-4409-A348-5FFC2BBCF8F1}"/>
    <hyperlink ref="F573" r:id="rId839" xr:uid="{603FCF61-A7DD-4EAD-B117-81B9EC825BC3}"/>
    <hyperlink ref="F574" r:id="rId840" xr:uid="{BAEEDFDF-1D8F-47F7-B9B7-CBD3B7E9B803}"/>
    <hyperlink ref="F575" r:id="rId841" xr:uid="{FC94EDC5-AA76-490F-9CCD-68C90E158FD3}"/>
    <hyperlink ref="F576" r:id="rId842" xr:uid="{BB79841D-E4FC-41A9-9FCD-B1B63584ECA6}"/>
    <hyperlink ref="F577" r:id="rId843" xr:uid="{86086284-2854-48DC-BFD7-BEFB355329AD}"/>
    <hyperlink ref="F578" r:id="rId844" xr:uid="{E6525095-65E1-41BB-8BCB-D61EFD9EAF12}"/>
    <hyperlink ref="F579" r:id="rId845" xr:uid="{41445C48-6C37-4258-84A3-C47D225918B5}"/>
    <hyperlink ref="F580" r:id="rId846" xr:uid="{201C63CB-3BAB-460D-B4BD-6101EFC7E9FF}"/>
    <hyperlink ref="F581" r:id="rId847" xr:uid="{1BA75A40-1C79-42E4-BC9C-FC1535BC0906}"/>
    <hyperlink ref="F582" r:id="rId848" xr:uid="{4B18BEF3-D09D-4AB0-95BC-A38CF2BDE753}"/>
    <hyperlink ref="F583" r:id="rId849" xr:uid="{574C5340-4EDC-4F14-9C6B-9C66D27622DE}"/>
    <hyperlink ref="F584" r:id="rId850" xr:uid="{F9AE7454-AD6A-4029-A98E-6C3C4A760527}"/>
    <hyperlink ref="F585" r:id="rId851" xr:uid="{4F04F25C-3234-4C86-B08F-4F4F0EA548C7}"/>
    <hyperlink ref="F586" r:id="rId852" xr:uid="{926CAB3F-ECE9-4B5D-98A2-7B82094520B1}"/>
    <hyperlink ref="F587" r:id="rId853" xr:uid="{D500F31D-BFDC-45D6-9D6E-643129C1868B}"/>
    <hyperlink ref="F588" r:id="rId854" xr:uid="{2550FDD1-D63D-4E60-B630-DF97DD02EC01}"/>
    <hyperlink ref="F589" r:id="rId855" xr:uid="{4DA18401-5F37-4895-84B0-961F8C608EBB}"/>
    <hyperlink ref="F590" r:id="rId856" xr:uid="{365CEED4-51F5-4F71-A143-3F9EDD7E6CB0}"/>
    <hyperlink ref="F591" r:id="rId857" xr:uid="{8933E550-7901-4173-BE4D-002C49A60350}"/>
    <hyperlink ref="F592" r:id="rId858" xr:uid="{114C370A-9E82-4AE4-8405-E563B72E1841}"/>
    <hyperlink ref="F593" r:id="rId859" xr:uid="{69B78FEC-EE05-45ED-BE87-232DB8A759F8}"/>
    <hyperlink ref="F594" r:id="rId860" xr:uid="{C7A39287-D46F-42F9-8708-F8B30C7D6525}"/>
    <hyperlink ref="F595" r:id="rId861" xr:uid="{C48499D3-868F-464C-9315-FD5B599213AE}"/>
    <hyperlink ref="F596" r:id="rId862" xr:uid="{5ADBE280-A87B-4D1E-80A0-AE476F5A94B9}"/>
    <hyperlink ref="F597" r:id="rId863" xr:uid="{B3A05793-72BF-4B91-9C03-DCEDA4E8D69E}"/>
    <hyperlink ref="F598" r:id="rId864" xr:uid="{7F52849D-5A1C-4D5E-953E-EC5E9FABFF87}"/>
    <hyperlink ref="F599" r:id="rId865" xr:uid="{062009CA-8792-4E24-BC59-FDAFAD444F0C}"/>
    <hyperlink ref="F600" r:id="rId866" xr:uid="{5403AF42-159E-4137-97DC-62DDD3303BB4}"/>
    <hyperlink ref="F601" r:id="rId867" xr:uid="{2C3D19D1-A51B-409A-BCE1-9329658A3AA6}"/>
    <hyperlink ref="F602" r:id="rId868" xr:uid="{8EF0486A-4403-4F3A-9ABB-87371C3D31CD}"/>
    <hyperlink ref="F603" r:id="rId869" xr:uid="{057B7BA1-8705-450A-94B0-E8C1C10E3B0C}"/>
    <hyperlink ref="F604" r:id="rId870" xr:uid="{2AA7F9B2-0AE0-45DE-937A-C66609B457A2}"/>
    <hyperlink ref="F605" r:id="rId871" xr:uid="{DFE46B4E-D723-4F09-A032-CAB1E21550EA}"/>
    <hyperlink ref="F606" r:id="rId872" xr:uid="{59942681-155D-4ECA-A29F-E9C3675377EA}"/>
    <hyperlink ref="F607" r:id="rId873" xr:uid="{5AB895A6-B68B-4066-A33F-7386E702EA49}"/>
    <hyperlink ref="F608" r:id="rId874" xr:uid="{1245D18D-0C07-4DC9-ADD4-4B83905F4E8E}"/>
    <hyperlink ref="F609" r:id="rId875" xr:uid="{58D629F4-3B30-4459-A3C3-305388A32488}"/>
    <hyperlink ref="F610" r:id="rId876" xr:uid="{58388F78-28D2-4510-8F2D-1AB8951786A0}"/>
    <hyperlink ref="F611" r:id="rId877" xr:uid="{8523D39D-206A-4A0D-8788-47DB6C71ECB9}"/>
    <hyperlink ref="F612" r:id="rId878" xr:uid="{B6B3097A-E521-437C-A376-F823D9D130D1}"/>
    <hyperlink ref="F613" r:id="rId879" xr:uid="{AC45CCFF-98E2-492D-8B00-0CA29D26D564}"/>
    <hyperlink ref="F614" r:id="rId880" xr:uid="{180B48F0-EFD6-45B9-8B30-1135C0FE106A}"/>
    <hyperlink ref="F615" r:id="rId881" xr:uid="{E7225B33-C601-42E7-B874-3542775B7944}"/>
    <hyperlink ref="F616" r:id="rId882" xr:uid="{337CFF2E-E240-44A6-B2F6-C97FB4724B4D}"/>
    <hyperlink ref="F617" r:id="rId883" xr:uid="{EEA2B3A6-FAB2-4EB8-A5E6-9B2EB0C8F48B}"/>
    <hyperlink ref="F618" r:id="rId884" xr:uid="{BC74260F-6723-4514-BE80-DFF90E91B5DD}"/>
    <hyperlink ref="F619" r:id="rId885" xr:uid="{7080CCE8-59CD-495C-BD84-ADB96D598134}"/>
    <hyperlink ref="F620" r:id="rId886" xr:uid="{FFEA6298-E8AA-4EDE-A22A-F720CE0604EE}"/>
    <hyperlink ref="F621" r:id="rId887" xr:uid="{EABF3915-C61E-4A58-A131-C804DC45C6D1}"/>
    <hyperlink ref="F622" r:id="rId888" xr:uid="{C8D80424-CF2D-4897-9BE5-CF932D0078EE}"/>
    <hyperlink ref="F623" r:id="rId889" xr:uid="{47D397BC-E6E1-454B-AAA9-B075B6E6150E}"/>
    <hyperlink ref="F624" r:id="rId890" xr:uid="{9EE00757-8168-4C07-A330-2BB24FA31614}"/>
    <hyperlink ref="F625" r:id="rId891" xr:uid="{9C18B99B-3718-4E61-BF55-1A5AFEF4EAC4}"/>
    <hyperlink ref="F626" r:id="rId892" xr:uid="{6C6BBE41-6ED5-4954-98B6-DDCE2521BB48}"/>
    <hyperlink ref="F627" r:id="rId893" xr:uid="{2305C4F6-08AD-43F8-880F-D211224E44BD}"/>
    <hyperlink ref="F628" r:id="rId894" xr:uid="{27B3891D-32C9-4240-A64A-C20BBA933119}"/>
    <hyperlink ref="F629" r:id="rId895" xr:uid="{8DE2F6C6-E509-4DFC-B607-C422E42037BB}"/>
    <hyperlink ref="F630" r:id="rId896" xr:uid="{1B062B84-3D6F-452D-ACB5-A28B3EF11691}"/>
    <hyperlink ref="F631" r:id="rId897" xr:uid="{88EFBA15-5C2D-42F5-ACAC-2ECF9A361792}"/>
    <hyperlink ref="F632" r:id="rId898" xr:uid="{B83BF5BD-5CDF-4D44-AC7A-FAE56CCB8DD2}"/>
    <hyperlink ref="F633" r:id="rId899" xr:uid="{FBFD4466-144A-4A54-A1BC-FC087A4E0F12}"/>
    <hyperlink ref="F634" r:id="rId900" xr:uid="{04E22F87-363B-48BE-9111-AE3650CE3C37}"/>
    <hyperlink ref="F635" r:id="rId901" xr:uid="{9849E8ED-6B9F-46AE-B983-2B448D7B6A70}"/>
    <hyperlink ref="F636" r:id="rId902" xr:uid="{78CF4710-3112-4582-BB0A-6CD0C8B4E08B}"/>
    <hyperlink ref="F637" r:id="rId903" xr:uid="{21B71DD9-087F-4726-8934-BCEB9791DBE8}"/>
    <hyperlink ref="F638" r:id="rId904" xr:uid="{6D36053E-A129-4805-B230-FAC82051EE9C}"/>
    <hyperlink ref="F639" r:id="rId905" xr:uid="{AD2A3DC5-6E6D-4AB2-89A4-46B583AE5501}"/>
    <hyperlink ref="F640" r:id="rId906" xr:uid="{DFE391C0-D2D1-4256-BEAB-B502D3E19F4D}"/>
    <hyperlink ref="F641" r:id="rId907" xr:uid="{8B00D670-DCA2-43BA-AFEF-0C6266A9B4E9}"/>
    <hyperlink ref="F642" r:id="rId908" xr:uid="{C03A966D-F29B-4913-82F4-8A52AACCDCAF}"/>
    <hyperlink ref="F643" r:id="rId909" xr:uid="{39D24FF6-7AE9-49AD-985C-4A90DAA35EC9}"/>
    <hyperlink ref="F644" r:id="rId910" xr:uid="{5928C89A-9EF0-4C70-ADBF-74F7AFF6647F}"/>
    <hyperlink ref="F645" r:id="rId911" xr:uid="{E98D3785-0532-4E60-AF13-C0BAD34F34E7}"/>
    <hyperlink ref="F646" r:id="rId912" xr:uid="{0ACF4DAC-A615-41E7-B869-A365B415E446}"/>
    <hyperlink ref="F647" r:id="rId913" xr:uid="{2F972678-94A7-4833-81B3-033761137E70}"/>
    <hyperlink ref="F648" r:id="rId914" xr:uid="{CCD8A6A0-395F-46FD-B032-36DF563CB8C9}"/>
    <hyperlink ref="F649" r:id="rId915" xr:uid="{E6AFB92D-A215-464D-965A-60C6776A55B8}"/>
    <hyperlink ref="F650" r:id="rId916" xr:uid="{9474F99E-8FA7-4174-8D15-6085FDA8386E}"/>
    <hyperlink ref="F651" r:id="rId917" xr:uid="{D6DCE4A9-074D-461C-99C8-C83685F0EEAE}"/>
    <hyperlink ref="F652" r:id="rId918" xr:uid="{AB89886B-6198-470B-BA66-F27AE8D8B714}"/>
    <hyperlink ref="F653" r:id="rId919" xr:uid="{FBE21966-D9E5-4852-AE00-93627AAD5B29}"/>
    <hyperlink ref="F654" r:id="rId920" xr:uid="{DCBE1995-044E-40C1-8C32-DEC247AD02B5}"/>
    <hyperlink ref="F655" r:id="rId921" xr:uid="{0EFEFA48-DB55-4592-9D5E-FB0253DC7B7C}"/>
    <hyperlink ref="F656" r:id="rId922" xr:uid="{E308CC4D-74B0-4BBF-A60E-B27436A48DC5}"/>
    <hyperlink ref="F657" r:id="rId923" xr:uid="{301988FD-A8E4-44E5-80E8-8347E647B191}"/>
    <hyperlink ref="F658" r:id="rId924" xr:uid="{153A2D67-7C02-4B12-B4D1-82C5DD4F521B}"/>
    <hyperlink ref="F659" r:id="rId925" xr:uid="{E2CA5050-A7C6-4D4A-8832-C39CACEB5215}"/>
    <hyperlink ref="F660" r:id="rId926" xr:uid="{02E2E585-E02B-4543-8B96-5DECA745B879}"/>
    <hyperlink ref="F661" r:id="rId927" xr:uid="{740C5674-CC1A-4A70-B0CB-6F7C9479236A}"/>
    <hyperlink ref="F662" r:id="rId928" xr:uid="{06D91B30-3066-4960-83B1-24FE53E248F9}"/>
    <hyperlink ref="F663" r:id="rId929" xr:uid="{85D0B255-18D4-465F-BD5C-B1CB39BB5DAB}"/>
    <hyperlink ref="F664" r:id="rId930" xr:uid="{D99B113F-9449-474E-8715-64659CBC808F}"/>
    <hyperlink ref="F665" r:id="rId931" xr:uid="{64BD5B29-BDDC-4994-A1A6-C7C42A1CEC3F}"/>
    <hyperlink ref="F666" r:id="rId932" xr:uid="{1000B09C-C3D7-443E-8963-B610A5911BEA}"/>
    <hyperlink ref="F667" r:id="rId933" xr:uid="{EDB37A1E-9005-4F5F-B152-9D81B4BCCAA7}"/>
    <hyperlink ref="F668" r:id="rId934" xr:uid="{080EC92E-EBE8-498F-BCC7-3C816B5558C8}"/>
    <hyperlink ref="F669" r:id="rId935" xr:uid="{CE7C4C38-1DAC-4E05-A53A-615429C863B9}"/>
    <hyperlink ref="F670" r:id="rId936" xr:uid="{85770EC4-8665-47E3-B6B4-8983BDD88602}"/>
    <hyperlink ref="F671" r:id="rId937" xr:uid="{48917E72-E335-45E3-92BF-082C07A45B7A}"/>
    <hyperlink ref="F672" r:id="rId938" xr:uid="{E64846B2-3136-46EC-9642-0CCF209D5C67}"/>
    <hyperlink ref="F673" r:id="rId939" xr:uid="{00264083-20B7-4E2D-91B3-A572EDA6FA0B}"/>
    <hyperlink ref="F674" r:id="rId940" xr:uid="{558D2DA3-2704-47DC-B21B-0D3F2807F9DB}"/>
    <hyperlink ref="F675" r:id="rId941" xr:uid="{10F2BF94-9522-4AEB-BA39-46D395978514}"/>
    <hyperlink ref="F676" r:id="rId942" xr:uid="{BEFA1370-DD8C-4A10-B7FC-1C8D7E4E133D}"/>
    <hyperlink ref="F677" r:id="rId943" xr:uid="{1C57D02B-D933-43C1-A57C-9F365649688A}"/>
    <hyperlink ref="F678" r:id="rId944" xr:uid="{7E9650CC-EE88-4682-A308-7BEEA1E6CC1A}"/>
    <hyperlink ref="F679" r:id="rId945" xr:uid="{128C25CF-1DFE-4914-BB26-95D01A4084DC}"/>
    <hyperlink ref="F680" r:id="rId946" xr:uid="{F8AA6CC6-660D-400A-BD83-D763B39E2F43}"/>
    <hyperlink ref="F681" r:id="rId947" xr:uid="{759045FD-586E-4344-8116-194AA49F46B0}"/>
    <hyperlink ref="F682" r:id="rId948" xr:uid="{368CE364-63B0-43D7-8BFE-68512DF7E294}"/>
    <hyperlink ref="F683" r:id="rId949" xr:uid="{F04C1E6F-A6CB-4B35-8494-A1BCB8CFB743}"/>
    <hyperlink ref="F684" r:id="rId950" xr:uid="{FBE6C25E-E71A-4B47-8742-4EE6E6F76AEC}"/>
    <hyperlink ref="F685" r:id="rId951" xr:uid="{BEE7BC6F-8D12-4D9F-BB56-221DBC6E5391}"/>
    <hyperlink ref="F686" r:id="rId952" xr:uid="{FB021ED6-2B6C-4F66-B358-5E4736B49AB9}"/>
    <hyperlink ref="F687" r:id="rId953" xr:uid="{9E8E2CD2-42FB-4A58-A60D-13504806B8EB}"/>
    <hyperlink ref="F688" r:id="rId954" xr:uid="{05F5B1D5-22FF-4280-ACC3-4A2FE11C0A14}"/>
    <hyperlink ref="F689" r:id="rId955" xr:uid="{A2F04D48-A3A7-4F56-BB3F-D30BB94333B7}"/>
    <hyperlink ref="F690" r:id="rId956" xr:uid="{E9B07456-8AA0-46D6-84FA-79B3D0ECFB2C}"/>
    <hyperlink ref="F691" r:id="rId957" xr:uid="{12952914-84F6-4D42-946A-C2ADDD410259}"/>
    <hyperlink ref="F692" r:id="rId958" xr:uid="{3E312069-46CC-42D3-A6D4-E0F421A136EE}"/>
    <hyperlink ref="F693" r:id="rId959" xr:uid="{E66C8450-BCBA-4B86-BBD8-942B1CD5C862}"/>
    <hyperlink ref="F694" r:id="rId960" xr:uid="{3D5A0202-CD65-40BC-BD59-196705FEB399}"/>
    <hyperlink ref="F695" r:id="rId961" xr:uid="{AD4B4F5B-B83C-4F7F-B8BC-E303DECB8C04}"/>
    <hyperlink ref="F696" r:id="rId962" xr:uid="{4546D624-B1D4-4404-AAA0-90815C17D548}"/>
    <hyperlink ref="F697" r:id="rId963" xr:uid="{9942C88A-F246-439F-8D8A-DD78E0266E78}"/>
    <hyperlink ref="F698" r:id="rId964" xr:uid="{61B38C1D-C5FD-4BCD-BDB9-9FFB987131CD}"/>
    <hyperlink ref="F699" r:id="rId965" xr:uid="{C09A47C6-A72E-488C-9629-5DE4E9F03174}"/>
    <hyperlink ref="F700" r:id="rId966" xr:uid="{BF39D7FB-35EC-419A-A514-89BDDB61BEBD}"/>
    <hyperlink ref="F701" r:id="rId967" xr:uid="{B0B0EA04-DC74-45C9-9BCD-13BACDF6B4D4}"/>
    <hyperlink ref="F702" r:id="rId968" xr:uid="{F49A354E-5A03-4783-B4A6-26D15E83389B}"/>
    <hyperlink ref="F703" r:id="rId969" xr:uid="{0C0820C0-F85B-4F87-87DE-C9D32ABC1E20}"/>
    <hyperlink ref="F704" r:id="rId970" xr:uid="{795DF41C-6002-4831-BE38-BDA525AAA93C}"/>
    <hyperlink ref="F705" r:id="rId971" xr:uid="{C06C0A6D-E9B5-4166-9712-550CD44E4803}"/>
    <hyperlink ref="F706" r:id="rId972" xr:uid="{BF1438E3-6DFD-426B-889C-C3A664F20CBE}"/>
    <hyperlink ref="F707" r:id="rId973" xr:uid="{CBB4C90A-F647-4828-B3AD-0701B77B9237}"/>
    <hyperlink ref="F708" r:id="rId974" xr:uid="{AB2207C5-EBE6-4B6F-84AC-ADF075EB461B}"/>
    <hyperlink ref="F709" r:id="rId975" xr:uid="{C2908CF0-B987-49C3-84E7-49241BA991EE}"/>
    <hyperlink ref="F710" r:id="rId976" xr:uid="{DAB73369-2D11-4452-822F-F4614792168E}"/>
    <hyperlink ref="F711" r:id="rId977" xr:uid="{F7D69564-178B-4752-AFDE-4CC53C4FED71}"/>
    <hyperlink ref="F712" r:id="rId978" xr:uid="{A661AE0A-9524-4A86-B8F6-DF71DC0E3FBF}"/>
    <hyperlink ref="F713" r:id="rId979" xr:uid="{834C6CB8-1198-4E10-8426-51AC35239E8F}"/>
    <hyperlink ref="F714" r:id="rId980" xr:uid="{469E70E6-41EE-473A-925C-BA22F2D1256A}"/>
    <hyperlink ref="F715" r:id="rId981" xr:uid="{BD120002-0E04-4ACC-9807-0F9AF85ADE0A}"/>
    <hyperlink ref="F716" r:id="rId982" xr:uid="{06699FE0-8B5D-447C-B351-08945A0832D7}"/>
    <hyperlink ref="F717" r:id="rId983" xr:uid="{1C1FD289-9F50-46BB-BE6B-DF049BCB8195}"/>
    <hyperlink ref="F718" r:id="rId984" xr:uid="{9ECD8386-097B-41FE-AE73-C1EEE56947B6}"/>
    <hyperlink ref="F719" r:id="rId985" xr:uid="{2AFEF275-7386-4E24-993C-802E20B0EB2A}"/>
    <hyperlink ref="F720" r:id="rId986" xr:uid="{5D72DF0B-2E9D-4991-A751-BDD395B5726A}"/>
    <hyperlink ref="F721" r:id="rId987" xr:uid="{22FC6C80-F35C-4F2B-8AD5-36DB8C3A9D4A}"/>
    <hyperlink ref="F722" r:id="rId988" xr:uid="{BB2AE613-D06A-414B-AED8-2D06CD093999}"/>
    <hyperlink ref="F723" r:id="rId989" xr:uid="{ED33EB60-DB80-403E-BC72-02AA44408607}"/>
    <hyperlink ref="F724" r:id="rId990" xr:uid="{C53478F3-576A-4E08-89AA-E75B9CD7F124}"/>
    <hyperlink ref="F725" r:id="rId991" xr:uid="{39E95B82-35E2-4170-ABEF-70D2019E2310}"/>
    <hyperlink ref="F726" r:id="rId992" xr:uid="{D248C699-5C68-4403-861D-6B8DF84F4E58}"/>
    <hyperlink ref="F727" r:id="rId993" xr:uid="{F767B947-CE7F-4914-9DFB-F61C8B1EE352}"/>
    <hyperlink ref="F728" r:id="rId994" xr:uid="{9B3C2EFA-3FD1-4772-A1C2-09FCF4F7B43F}"/>
    <hyperlink ref="F729" r:id="rId995" xr:uid="{7CFF1252-A719-4E10-B1A3-9A8FF726C1CE}"/>
    <hyperlink ref="F730" r:id="rId996" xr:uid="{31A3D616-EF44-44AA-ACFD-C61F6D6D29F4}"/>
    <hyperlink ref="F731" r:id="rId997" xr:uid="{D69B66E0-20A5-4A1A-80A5-87F7661628A7}"/>
    <hyperlink ref="F732" r:id="rId998" xr:uid="{47A9DB09-77BB-4A28-B6C6-EC0AF34BC580}"/>
    <hyperlink ref="F733" r:id="rId999" xr:uid="{CA05C005-2414-465F-9CCE-678B4914C368}"/>
    <hyperlink ref="F734" r:id="rId1000" xr:uid="{91C6FA57-6F71-4B9C-9A99-ACCEA9484657}"/>
    <hyperlink ref="F735" r:id="rId1001" xr:uid="{91480987-57A7-4520-9875-E4BCCFB298B9}"/>
    <hyperlink ref="F736" r:id="rId1002" xr:uid="{24C8F15E-172B-4EC2-BA32-E000E1CCE575}"/>
    <hyperlink ref="F737" r:id="rId1003" xr:uid="{D31AD2AF-5121-4711-9FCB-90446690DE3C}"/>
    <hyperlink ref="F738" r:id="rId1004" xr:uid="{C95D9D19-91E5-4A26-873E-C654591D1FED}"/>
    <hyperlink ref="F739" r:id="rId1005" xr:uid="{7D9CE352-6240-4B9C-B69C-A32F5AD44DDB}"/>
    <hyperlink ref="F740" r:id="rId1006" xr:uid="{AD7A1E09-FCD1-4A16-A5A0-57A7F959D34F}"/>
    <hyperlink ref="F741" r:id="rId1007" xr:uid="{7088877F-E2C4-4A98-94A7-18C7B23021F2}"/>
    <hyperlink ref="F742" r:id="rId1008" xr:uid="{7330B290-85C2-449D-928C-9F97BAC5972A}"/>
    <hyperlink ref="F743" r:id="rId1009" xr:uid="{90C03C79-A3FF-4B59-9D42-2A8AAF6715BA}"/>
    <hyperlink ref="F744" r:id="rId1010" xr:uid="{E0048B4A-C298-48C2-B9A3-16AD80EB981C}"/>
    <hyperlink ref="F745" r:id="rId1011" xr:uid="{5FB904A0-18C2-4ABE-A363-23AB2EBF09A1}"/>
    <hyperlink ref="F746" r:id="rId1012" xr:uid="{30316585-13FE-47B4-A899-1810BF4CB040}"/>
    <hyperlink ref="F747" r:id="rId1013" xr:uid="{8D80693E-C146-4C6F-AEB7-587686D8926E}"/>
    <hyperlink ref="F748" r:id="rId1014" xr:uid="{CB3EE848-8238-4E98-813E-5AFB4288C3AA}"/>
    <hyperlink ref="F749" r:id="rId1015" xr:uid="{6C024326-8935-4C58-B6FF-A6C11DE93EC2}"/>
    <hyperlink ref="F750" r:id="rId1016" xr:uid="{6C9B75F2-6325-4877-8B11-D18ACC210997}"/>
    <hyperlink ref="F751" r:id="rId1017" xr:uid="{E64D26FF-5379-4C08-AAD0-4E98F257C26E}"/>
    <hyperlink ref="F752" r:id="rId1018" xr:uid="{38E80720-A870-4D39-8A1C-62B02A1D52B3}"/>
    <hyperlink ref="F753" r:id="rId1019" xr:uid="{368C0A4C-8DD9-4219-8E27-8C0467648FAB}"/>
    <hyperlink ref="F754" r:id="rId1020" xr:uid="{5570F165-897D-4D87-88C7-631A571DA99B}"/>
    <hyperlink ref="F755" r:id="rId1021" xr:uid="{9B397821-C177-4FF5-BE5D-75F74B1C2CED}"/>
    <hyperlink ref="F756" r:id="rId1022" xr:uid="{C71AEE39-7258-4263-B6CA-68EB2C2233D3}"/>
    <hyperlink ref="F757" r:id="rId1023" xr:uid="{96B4C624-699D-4506-8D51-B8028BFA75FA}"/>
    <hyperlink ref="F758" r:id="rId1024" xr:uid="{321ADECB-0EBA-4DE7-8E8F-9E1EA9B7B93C}"/>
    <hyperlink ref="F759" r:id="rId1025" xr:uid="{6281BF97-D60B-4E3F-A174-025A8C6C5BAE}"/>
    <hyperlink ref="F760" r:id="rId1026" xr:uid="{554FC771-53B5-4D33-9B44-61C583E6B001}"/>
    <hyperlink ref="F761" r:id="rId1027" xr:uid="{B383E169-7D72-4803-9BB6-F98E9C81AAC8}"/>
    <hyperlink ref="F762" r:id="rId1028" xr:uid="{4169FF8E-7FBF-41D3-9E4F-6465DC96B68E}"/>
    <hyperlink ref="F763" r:id="rId1029" xr:uid="{8B24B31E-19DA-4F27-A0A5-E3C802CCE0A5}"/>
    <hyperlink ref="F764" r:id="rId1030" xr:uid="{BE527A99-7C00-418C-9DC4-E7B4C086F318}"/>
    <hyperlink ref="F765" r:id="rId1031" xr:uid="{0106FD74-CDFB-4BCB-AE2B-7372D9F1F13F}"/>
    <hyperlink ref="F766" r:id="rId1032" xr:uid="{EB1213D5-E664-48A7-AA99-E71BA8392DC0}"/>
    <hyperlink ref="F767" r:id="rId1033" xr:uid="{62F64BE0-61F9-4D75-A14F-C8BC554079F3}"/>
    <hyperlink ref="F768" r:id="rId1034" xr:uid="{3C4F3E43-9DD8-43F0-81D2-9E6DEB2F4EE3}"/>
    <hyperlink ref="F769" r:id="rId1035" xr:uid="{56D096DF-8D7A-44BF-94E9-CBFCDF226F42}"/>
    <hyperlink ref="F770" r:id="rId1036" xr:uid="{7155E5BB-C046-4693-A66F-87CA1FA9A8E7}"/>
    <hyperlink ref="F771" r:id="rId1037" xr:uid="{DF973AA2-B463-4FD7-A4C8-3E27F52A85CF}"/>
    <hyperlink ref="F772" r:id="rId1038" xr:uid="{5D258246-54A9-4211-BB8C-9A808E11213F}"/>
    <hyperlink ref="F773" r:id="rId1039" xr:uid="{02473CDF-C0A1-452B-AC19-F4BC63AB7F59}"/>
    <hyperlink ref="F774" r:id="rId1040" xr:uid="{0AEC729F-3423-434C-9802-3670E6C6C005}"/>
    <hyperlink ref="F775" r:id="rId1041" xr:uid="{24AA4F60-7186-4618-A897-66420CC24F46}"/>
    <hyperlink ref="F776" r:id="rId1042" xr:uid="{3B2FC5BB-245B-4281-BBB9-24FE336EA731}"/>
    <hyperlink ref="F777" r:id="rId1043" xr:uid="{FCBDD8DA-EDF4-448C-93FC-2406F2F0E56C}"/>
    <hyperlink ref="F778" r:id="rId1044" xr:uid="{30EEC7D3-FEC4-4D54-AA83-DDF1B68E9B57}"/>
    <hyperlink ref="F779" r:id="rId1045" xr:uid="{5F99CE31-E519-40F4-A25F-A8F1DA3B0B45}"/>
    <hyperlink ref="F780" r:id="rId1046" xr:uid="{4C80B0D8-D9F7-41E4-88F4-89A7AD18D4A7}"/>
    <hyperlink ref="F781" r:id="rId1047" xr:uid="{1A998ED3-EAF1-46F5-8BA0-55090E1D4E0D}"/>
    <hyperlink ref="F782" r:id="rId1048" xr:uid="{DB2EA57F-8EAC-4577-A8E9-8143E8D33AD6}"/>
    <hyperlink ref="F783" r:id="rId1049" xr:uid="{57705ADF-76E9-4BF5-9684-50D17A6B89ED}"/>
    <hyperlink ref="F784" r:id="rId1050" xr:uid="{C070E4AD-C1DB-4FBD-A0F8-A0DB74D653AB}"/>
    <hyperlink ref="F785" r:id="rId1051" xr:uid="{B8812009-4576-4C6D-826E-6D00BEDD331F}"/>
    <hyperlink ref="F786" r:id="rId1052" xr:uid="{E95ED614-F136-42B0-BB86-9EE9664F692A}"/>
    <hyperlink ref="F787" r:id="rId1053" xr:uid="{6B83C5E9-D6D5-4083-8285-08ABDA9230FE}"/>
    <hyperlink ref="F788" r:id="rId1054" xr:uid="{571053FF-41A2-4530-8B3D-EABE83B6ED47}"/>
    <hyperlink ref="F789" r:id="rId1055" xr:uid="{858E903C-57B8-43CB-9302-C7787EDAD57C}"/>
    <hyperlink ref="F790" r:id="rId1056" xr:uid="{862FEBFE-B14F-4C90-B7D6-ED1A740152BE}"/>
    <hyperlink ref="F791" r:id="rId1057" xr:uid="{5C3B916D-19F8-4745-914C-20364974376E}"/>
    <hyperlink ref="F792" r:id="rId1058" xr:uid="{65D95426-F099-409E-95E0-55CF0A758E48}"/>
    <hyperlink ref="F793" r:id="rId1059" xr:uid="{4303E6FC-DEAF-4C0B-9921-9A14DFB4F352}"/>
    <hyperlink ref="F794" r:id="rId1060" xr:uid="{0083AB8D-B76A-4F88-A6EC-C202F237411F}"/>
    <hyperlink ref="F795" r:id="rId1061" xr:uid="{47DD5E53-5A5A-4E1B-8ECE-BF371AE4ADE8}"/>
    <hyperlink ref="F796" r:id="rId1062" xr:uid="{E9C2DAD8-3299-44B9-83F4-D8D07BF69D94}"/>
    <hyperlink ref="F797" r:id="rId1063" xr:uid="{5905706A-55EA-4519-AC53-8206F5F50FF4}"/>
    <hyperlink ref="F798" r:id="rId1064" xr:uid="{3222A314-3A33-4118-B4FA-CDBEEA762887}"/>
    <hyperlink ref="F799" r:id="rId1065" xr:uid="{4A50FB1B-1668-49F0-893F-ADA12BB80FC0}"/>
    <hyperlink ref="F800" r:id="rId1066" xr:uid="{6209F43E-65A4-46E5-9302-0FB926F5A424}"/>
    <hyperlink ref="F801" r:id="rId1067" xr:uid="{FA142455-EBE4-4596-A412-90D50C8B8403}"/>
    <hyperlink ref="F802" r:id="rId1068" xr:uid="{B9BB9FCD-1ECD-4911-B45E-8A8D8E90CB87}"/>
    <hyperlink ref="F803" r:id="rId1069" xr:uid="{6499C34A-CB4F-456E-B4B6-01624569E574}"/>
    <hyperlink ref="F804" r:id="rId1070" xr:uid="{DD8E7650-DE05-4290-BEF0-3721C7755BF9}"/>
    <hyperlink ref="F805" r:id="rId1071" xr:uid="{402FDF48-ADC9-492D-BCF4-C5240D51E04E}"/>
    <hyperlink ref="F806" r:id="rId1072" xr:uid="{8B2FD9EA-FE24-4FE6-84B0-74DC8522A5C6}"/>
    <hyperlink ref="F807" r:id="rId1073" xr:uid="{8DB9A4A5-BD9D-49CE-940E-F1A202D9DCA8}"/>
    <hyperlink ref="F808" r:id="rId1074" xr:uid="{E3BD2047-4AF1-4240-AC54-F3116E9D0EF7}"/>
    <hyperlink ref="F809" r:id="rId1075" xr:uid="{2C560BF1-3265-420B-98D8-37594804F02B}"/>
    <hyperlink ref="F810" r:id="rId1076" xr:uid="{18F3B2FF-B88E-41B8-A40A-823791BBA8A1}"/>
    <hyperlink ref="F811" r:id="rId1077" xr:uid="{3FCB9B3E-6C69-4244-A753-948E380267BA}"/>
    <hyperlink ref="F812" r:id="rId1078" xr:uid="{97CBA6C2-86FA-4695-9386-B644B845EF55}"/>
    <hyperlink ref="F813" r:id="rId1079" xr:uid="{F85F10D3-20F8-4C5B-8C5E-B466922DC031}"/>
    <hyperlink ref="F814" r:id="rId1080" xr:uid="{2CE2960F-C4C1-47FA-88E4-428BDB1A6F0C}"/>
    <hyperlink ref="F815" r:id="rId1081" xr:uid="{2751D4DF-0EE6-44D8-AFD9-A0972AFE198E}"/>
    <hyperlink ref="F816" r:id="rId1082" xr:uid="{D56979F3-D131-4805-8836-0C21C11D3086}"/>
    <hyperlink ref="F817" r:id="rId1083" xr:uid="{1E33AE1B-26E7-470E-929A-47AF5311BA80}"/>
    <hyperlink ref="F818" r:id="rId1084" xr:uid="{8DF9EFC5-86F5-40C7-A9E6-2CB1D070B456}"/>
    <hyperlink ref="F819" r:id="rId1085" xr:uid="{61FA4285-A6F5-461C-B1DD-645E78114EA8}"/>
    <hyperlink ref="F820" r:id="rId1086" xr:uid="{05C2C84B-BCA1-47BD-9B62-04472ABDAF51}"/>
    <hyperlink ref="F821" r:id="rId1087" xr:uid="{E7DAB46A-B357-4362-A781-C2CE8DB026BD}"/>
    <hyperlink ref="F822" r:id="rId1088" xr:uid="{A633A411-5BC0-49B3-9841-4DCE73FBE5BB}"/>
    <hyperlink ref="F823" r:id="rId1089" xr:uid="{0F40089F-034B-417E-A8C9-3AC8F6790FE5}"/>
    <hyperlink ref="F824" r:id="rId1090" xr:uid="{D7C75993-1D7F-48B6-88E6-A87EF68E181A}"/>
    <hyperlink ref="F825" r:id="rId1091" xr:uid="{D9FA084B-3D25-4D0A-88E5-2BC6484A27CC}"/>
    <hyperlink ref="F826" r:id="rId1092" xr:uid="{A91668F3-7A91-4120-9B60-56A749E2ACD2}"/>
    <hyperlink ref="F827" r:id="rId1093" xr:uid="{EC0B82C8-33B4-4A0A-A14A-4B594EBF3F1A}"/>
    <hyperlink ref="F828" r:id="rId1094" xr:uid="{0883639B-CB08-4E9A-B411-9BC657D0857C}"/>
    <hyperlink ref="F829" r:id="rId1095" xr:uid="{D317E175-7E42-4D00-BA87-722518719AD2}"/>
    <hyperlink ref="F830" r:id="rId1096" xr:uid="{1B0DAE89-2964-4BED-A30F-46AE3EC5A5E8}"/>
    <hyperlink ref="F831" r:id="rId1097" xr:uid="{30C66CB6-8FDF-4801-B597-795833AF5835}"/>
    <hyperlink ref="F832" r:id="rId1098" xr:uid="{985B8C8C-5917-441F-9E6F-EA5B4E63C396}"/>
    <hyperlink ref="F833" r:id="rId1099" xr:uid="{50DA03E4-C5C3-4A18-B1DD-2EAE2CA122BB}"/>
    <hyperlink ref="F834" r:id="rId1100" xr:uid="{0FD3FF8A-3CF4-4C46-9AA5-F4E0E13E7418}"/>
    <hyperlink ref="F835" r:id="rId1101" xr:uid="{133616B9-4DDF-449C-B0AF-DE2BB0F88DD7}"/>
    <hyperlink ref="F836" r:id="rId1102" xr:uid="{93D8A7EB-13E8-429D-A649-258224A1AAA9}"/>
    <hyperlink ref="F837" r:id="rId1103" xr:uid="{C25E940E-ABEA-4350-A7FE-F098C03A9E51}"/>
    <hyperlink ref="F838" r:id="rId1104" xr:uid="{A5434C73-F67E-42AB-AB21-41A6CA1CB289}"/>
    <hyperlink ref="F839" r:id="rId1105" xr:uid="{EF8A4F1A-80B7-44CD-9E93-62A549BE49DD}"/>
    <hyperlink ref="F840" r:id="rId1106" xr:uid="{E3DE0BB7-66DF-430A-AD26-C17A4574A632}"/>
    <hyperlink ref="F841" r:id="rId1107" xr:uid="{AED8BAE8-361A-46A3-8D75-5D3EEBB5378C}"/>
    <hyperlink ref="F842" r:id="rId1108" xr:uid="{25142D2C-7F21-404D-A5DD-0F23053301A3}"/>
    <hyperlink ref="F843" r:id="rId1109" xr:uid="{86EDBD0C-208D-4194-A6A4-4CFCA716C3A9}"/>
    <hyperlink ref="F844" r:id="rId1110" xr:uid="{A3BD30D9-C825-445B-B9EE-A213F66030DB}"/>
    <hyperlink ref="F845" r:id="rId1111" xr:uid="{AF64CC35-3B32-4CC9-A21D-AB484088011F}"/>
    <hyperlink ref="F846" r:id="rId1112" xr:uid="{D2929854-795B-4D09-8E88-E470773FF7D7}"/>
    <hyperlink ref="F847" r:id="rId1113" xr:uid="{8D1BB352-6E7F-4FFD-AAF4-20814714475B}"/>
    <hyperlink ref="F848" r:id="rId1114" xr:uid="{4631C05B-2575-40A9-B9DA-D6344418AE50}"/>
    <hyperlink ref="F849" r:id="rId1115" xr:uid="{EA637370-AF37-4ABF-ACAC-7927BAE2C4EB}"/>
    <hyperlink ref="F850" r:id="rId1116" xr:uid="{B16A85BF-C168-41B0-8CE0-6192DE60895E}"/>
    <hyperlink ref="F851" r:id="rId1117" xr:uid="{B4210E31-2B9C-41EB-AE93-506E040B3034}"/>
    <hyperlink ref="F852" r:id="rId1118" xr:uid="{879C267A-504E-470E-B2B9-9B5F2AF127C7}"/>
    <hyperlink ref="F853" r:id="rId1119" xr:uid="{3B8262BE-1454-4C13-A05C-9E66AD6DA6C6}"/>
    <hyperlink ref="F854" r:id="rId1120" xr:uid="{5E559043-576C-4B5F-9FEA-DF0E63365C5F}"/>
    <hyperlink ref="F855" r:id="rId1121" xr:uid="{50DF3969-5344-4657-94D1-3E870B0F8F1E}"/>
    <hyperlink ref="F856" r:id="rId1122" xr:uid="{C2B3600E-3DF5-4545-B074-C13736873E8C}"/>
    <hyperlink ref="F857" r:id="rId1123" xr:uid="{562A44FA-17F9-48D1-BDE6-9485D78A6E1F}"/>
    <hyperlink ref="F858" r:id="rId1124" xr:uid="{7129020E-3796-4200-BCA8-DD44C5F0E176}"/>
    <hyperlink ref="F859" r:id="rId1125" xr:uid="{A4E4C282-821F-42BB-AC4A-D659FB5378DF}"/>
    <hyperlink ref="F860" r:id="rId1126" xr:uid="{6AE8CC69-6545-42EA-B4BC-E84960E3F74E}"/>
    <hyperlink ref="F861" r:id="rId1127" xr:uid="{3EAE9712-6E8D-457B-8B5A-9CC671879B46}"/>
    <hyperlink ref="F862" r:id="rId1128" xr:uid="{8A2C8B3C-115D-4E99-B95C-F2C6BBC9249B}"/>
    <hyperlink ref="F863" r:id="rId1129" xr:uid="{A0461BB6-0FC5-4966-8CDA-2D7AA0007E20}"/>
    <hyperlink ref="F864" r:id="rId1130" xr:uid="{A258AE87-F686-499E-A9F6-86A5E23CE57F}"/>
    <hyperlink ref="F865" r:id="rId1131" xr:uid="{75A89A6F-0375-4F1D-A7BF-98B47B30698C}"/>
    <hyperlink ref="F866" r:id="rId1132" xr:uid="{7E5CFF7C-3319-4DC9-B4C1-34543D045E85}"/>
    <hyperlink ref="F867" r:id="rId1133" xr:uid="{C0118FEB-54F0-4311-84A3-5599801EAB11}"/>
    <hyperlink ref="F868" r:id="rId1134" xr:uid="{24F2916B-6342-4BDA-98D3-0B378230FF99}"/>
    <hyperlink ref="F869" r:id="rId1135" xr:uid="{F7690A80-3ED5-4D8C-BC2A-DA372764CB77}"/>
    <hyperlink ref="F870" r:id="rId1136" xr:uid="{922386CE-EC1C-419F-B98B-EB1F19AB50C6}"/>
    <hyperlink ref="F871" r:id="rId1137" xr:uid="{7C3E06F9-CF4A-4D01-BB6B-843D69215FD4}"/>
    <hyperlink ref="F872" r:id="rId1138" xr:uid="{304E4EEF-C5F1-4F19-9241-1076000654FE}"/>
    <hyperlink ref="F873" r:id="rId1139" xr:uid="{68EB4E80-DCA7-4A4B-A631-AE07E7FB3B49}"/>
    <hyperlink ref="F874" r:id="rId1140" xr:uid="{4E4E390E-A1C0-46E1-9DBD-60544C66B66A}"/>
    <hyperlink ref="F875" r:id="rId1141" xr:uid="{A78FDEDB-9651-4A6F-813A-26477945E125}"/>
    <hyperlink ref="F876" r:id="rId1142" xr:uid="{81ECD7DD-4345-4B4C-8613-35A0DD7C7A93}"/>
    <hyperlink ref="F877" r:id="rId1143" xr:uid="{DA36A72F-383D-45BB-84E4-CEADBF37276F}"/>
    <hyperlink ref="F878" r:id="rId1144" xr:uid="{EDFB5D03-825B-45EA-8EE1-CA84470ACEF9}"/>
    <hyperlink ref="F879" r:id="rId1145" xr:uid="{E564EFCA-A5D1-44ED-821D-61CE72CF94F7}"/>
    <hyperlink ref="F880" r:id="rId1146" xr:uid="{A3E4DD40-E9C9-44B1-8378-099FE084CD12}"/>
    <hyperlink ref="F881" r:id="rId1147" xr:uid="{6536131B-221A-423E-A762-364DEFE707B8}"/>
    <hyperlink ref="F882" r:id="rId1148" xr:uid="{C26B45EB-38AD-4B60-91E6-F41B0D1C218F}"/>
    <hyperlink ref="F883" r:id="rId1149" xr:uid="{47A1D92C-8C73-4301-9919-B470BCB643FA}"/>
    <hyperlink ref="F884" r:id="rId1150" xr:uid="{1097FEF3-CAE8-4B7B-A986-60FA2C65C533}"/>
    <hyperlink ref="F885" r:id="rId1151" xr:uid="{E28DF8DB-7FCE-4809-8858-707C54FB53E8}"/>
    <hyperlink ref="F886" r:id="rId1152" xr:uid="{D3AC183E-F12C-418E-8EE0-50F08D93838A}"/>
    <hyperlink ref="F887" r:id="rId1153" xr:uid="{3F5291E4-9096-4D46-8CCC-6277A37E538B}"/>
    <hyperlink ref="F888" r:id="rId1154" xr:uid="{8C511C89-F31C-4C4E-AFC6-746C9EDC4620}"/>
    <hyperlink ref="F889" r:id="rId1155" xr:uid="{210B1B15-115A-49E8-9D5C-17D07F5E6B3B}"/>
    <hyperlink ref="F890" r:id="rId1156" xr:uid="{97524094-7E6D-4820-91E3-557DE62EDDEE}"/>
    <hyperlink ref="F891" r:id="rId1157" xr:uid="{E3D578B7-6C24-46CA-A6DF-D807DE548999}"/>
    <hyperlink ref="F892" r:id="rId1158" xr:uid="{9EB7FA47-F94E-43F0-9745-6F685F8C5DA6}"/>
    <hyperlink ref="F893" r:id="rId1159" xr:uid="{C8BDC7B7-1E75-4BC2-A949-C8AA753BB41A}"/>
    <hyperlink ref="F894" r:id="rId1160" xr:uid="{F69B2ACC-BB7A-4A59-A997-BF3763D67FA0}"/>
    <hyperlink ref="F895" r:id="rId1161" xr:uid="{153BEE7C-D8B5-4CE6-BE73-D3FC5902A8BB}"/>
    <hyperlink ref="F896" r:id="rId1162" xr:uid="{978B9A0D-692A-4EB1-B317-1A2C55D419BD}"/>
    <hyperlink ref="F897" r:id="rId1163" xr:uid="{3DCEBEF1-43DE-4D5C-95DE-48584649FD4D}"/>
    <hyperlink ref="F898" r:id="rId1164" xr:uid="{8FB4B2BF-FA76-4263-A38C-7373CF61D3E9}"/>
    <hyperlink ref="F899" r:id="rId1165" xr:uid="{EE160980-3219-48C6-A739-DAD343BFBC2D}"/>
    <hyperlink ref="F900" r:id="rId1166" xr:uid="{21562E50-FCB6-402D-96F4-D6824C38275C}"/>
    <hyperlink ref="F901" r:id="rId1167" xr:uid="{0663DE7B-C18E-4960-A518-597ADF174A85}"/>
    <hyperlink ref="F902" r:id="rId1168" xr:uid="{464A97B8-BBD6-409B-A23D-D79B23D61191}"/>
    <hyperlink ref="F903" r:id="rId1169" xr:uid="{6A66988E-39B2-4D12-8438-771CF59A982B}"/>
    <hyperlink ref="F904" r:id="rId1170" xr:uid="{0DC77E3C-7F3B-44BF-9AE5-155BA7D5BF63}"/>
    <hyperlink ref="F905" r:id="rId1171" xr:uid="{20A6F1EB-F47F-4899-9C8C-41292EE1B205}"/>
    <hyperlink ref="F906" r:id="rId1172" xr:uid="{C423B13D-5E70-463B-AB0D-1A542D9A5F47}"/>
    <hyperlink ref="F907" r:id="rId1173" xr:uid="{6164BE18-BF38-4100-AFAD-9EA85E256605}"/>
    <hyperlink ref="F908" r:id="rId1174" xr:uid="{650E4B82-5723-4CF6-80A6-AAA489879801}"/>
    <hyperlink ref="F909" r:id="rId1175" xr:uid="{23C532C0-8886-4990-A70D-BD20633F7173}"/>
    <hyperlink ref="F910" r:id="rId1176" xr:uid="{A9DAED8A-DF7F-46FD-9ED2-F8C7840C5DE5}"/>
    <hyperlink ref="F911" r:id="rId1177" xr:uid="{F542861E-40BD-4783-BA9F-31E4BAB2E53D}"/>
    <hyperlink ref="F912" r:id="rId1178" xr:uid="{E55D9CAD-2987-4504-8E7A-C147883B0D27}"/>
    <hyperlink ref="F913" r:id="rId1179" xr:uid="{E8BB94D0-8751-4325-968A-CED9F55DC1FB}"/>
    <hyperlink ref="F914" r:id="rId1180" xr:uid="{F19B16F7-457A-471A-8C0E-F4AF2B534C5F}"/>
    <hyperlink ref="F915" r:id="rId1181" xr:uid="{1BEC047A-EE59-4202-A6F1-474210AD8898}"/>
    <hyperlink ref="F916" r:id="rId1182" xr:uid="{47E7CBD7-264D-4F84-99EF-970C50EC7377}"/>
    <hyperlink ref="F917" r:id="rId1183" xr:uid="{E76068F1-CF1B-456D-AAD5-EDFB686AE6D7}"/>
    <hyperlink ref="F918" r:id="rId1184" xr:uid="{CB4DE4C4-9C65-418A-8C07-BE249219C55C}"/>
    <hyperlink ref="F919" r:id="rId1185" xr:uid="{9AC0D857-3716-42E9-AC62-FFCC6AEBFBB7}"/>
    <hyperlink ref="F920" r:id="rId1186" xr:uid="{6C773AB1-2C75-4182-A5BB-2A4A7D005620}"/>
    <hyperlink ref="F921" r:id="rId1187" xr:uid="{1580F995-17E4-403D-AFF1-C2F9BA39F3EA}"/>
    <hyperlink ref="F922" r:id="rId1188" xr:uid="{14893E47-47EF-41BD-BA4A-C9689D839A4F}"/>
    <hyperlink ref="F923" r:id="rId1189" xr:uid="{491CD4A0-746D-40F3-BEDD-067177C41C42}"/>
    <hyperlink ref="F924" r:id="rId1190" xr:uid="{C14663E9-097D-492B-82EE-B53D88A7DDC8}"/>
    <hyperlink ref="F925" r:id="rId1191" xr:uid="{460F018F-A64C-4B7F-814A-2CAF37399687}"/>
    <hyperlink ref="F926" r:id="rId1192" xr:uid="{3499A560-0180-425B-9590-B3B517EE5923}"/>
    <hyperlink ref="F927" r:id="rId1193" xr:uid="{45C57C24-59E5-4FA4-8FCB-9FFF5BFD5226}"/>
    <hyperlink ref="F928" r:id="rId1194" xr:uid="{A8CB4F8D-B45F-4F88-BBDF-A885B4BEC0F2}"/>
    <hyperlink ref="F929" r:id="rId1195" xr:uid="{9F5280AB-0F37-4701-BE19-5451C9E060EF}"/>
    <hyperlink ref="F930" r:id="rId1196" xr:uid="{3633A39E-05F1-4908-9B2F-96FF659CF06A}"/>
    <hyperlink ref="F931" r:id="rId1197" xr:uid="{E1F35CE2-0D1A-425D-ABE3-B32A6120E44A}"/>
    <hyperlink ref="F932" r:id="rId1198" xr:uid="{85F18E5B-9D2A-4316-9F95-1076B1FFFC3A}"/>
    <hyperlink ref="F933" r:id="rId1199" xr:uid="{6449F88D-230B-4D8A-BE45-C0409A9C0C11}"/>
    <hyperlink ref="F934" r:id="rId1200" xr:uid="{67349C92-2FA1-4C50-A7F7-A7FFB7BCD946}"/>
    <hyperlink ref="F935" r:id="rId1201" xr:uid="{563D1823-F6A9-4CE9-A49E-D7FA6659DD81}"/>
    <hyperlink ref="F936" r:id="rId1202" xr:uid="{7FF36F02-6D89-446F-B84E-615C584B19BE}"/>
    <hyperlink ref="F937" r:id="rId1203" xr:uid="{A8D0FFA2-D457-4322-B29E-909C3F44A00E}"/>
    <hyperlink ref="F938" r:id="rId1204" xr:uid="{BEE0DD29-CF2A-424E-9821-804C12145717}"/>
    <hyperlink ref="F939" r:id="rId1205" xr:uid="{385A3B1B-939E-4851-8D06-27C4EA52405C}"/>
    <hyperlink ref="F940" r:id="rId1206" xr:uid="{02AE46E3-E9A0-4BDD-9185-713770B414D0}"/>
    <hyperlink ref="F941" r:id="rId1207" xr:uid="{EE09F2BB-B0F3-4CC1-BB7C-64DE8191B1D4}"/>
    <hyperlink ref="F942" r:id="rId1208" xr:uid="{3109C0CC-5E77-43E9-A6A6-19DCF987BF50}"/>
    <hyperlink ref="F943" r:id="rId1209" xr:uid="{C1B44C82-CFDD-4208-B56F-89BBEDCA90D5}"/>
    <hyperlink ref="F944" r:id="rId1210" xr:uid="{4BE3AB92-A87F-4F66-A907-2EC8617A03F6}"/>
    <hyperlink ref="F945" r:id="rId1211" xr:uid="{794B837A-380A-4C76-824F-F9DBC0C7EEA1}"/>
    <hyperlink ref="F946" r:id="rId1212" xr:uid="{AEAB51F2-2326-484B-9880-AA12961173C8}"/>
    <hyperlink ref="F947" r:id="rId1213" xr:uid="{DA32EC4B-01E3-4CFD-8591-C2E6AE06CEBD}"/>
    <hyperlink ref="F948" r:id="rId1214" xr:uid="{1147CEAD-AED4-41DC-A482-0DAF42CC3F9E}"/>
    <hyperlink ref="F949" r:id="rId1215" xr:uid="{A7DDF7F9-E342-4E40-B0F6-84EEA2ED4706}"/>
    <hyperlink ref="F950" r:id="rId1216" xr:uid="{46F2BC63-7991-46F2-871C-7707D50329A5}"/>
    <hyperlink ref="F951" r:id="rId1217" xr:uid="{48BE2D7A-45BD-4E3C-84F5-19047FB83576}"/>
    <hyperlink ref="F952" r:id="rId1218" xr:uid="{4B686062-854F-42D2-A697-5FA43C3D3E12}"/>
    <hyperlink ref="F953" r:id="rId1219" xr:uid="{F01A79A3-22F8-41D3-B694-4316CCF04E99}"/>
    <hyperlink ref="F954" r:id="rId1220" xr:uid="{114558F5-071D-4BE1-8F0D-F3D4A51B27BB}"/>
    <hyperlink ref="F955" r:id="rId1221" xr:uid="{4BC72CFB-BEE0-4657-8581-A2F75F387459}"/>
    <hyperlink ref="F956" r:id="rId1222" xr:uid="{26B427C6-E7B1-4EE7-BF77-3CEBDB8DDFAC}"/>
    <hyperlink ref="F957" r:id="rId1223" xr:uid="{C0C16D99-3979-4188-B7BE-1FCEAEB0263D}"/>
    <hyperlink ref="F958" r:id="rId1224" xr:uid="{1F21031B-51FB-4417-8756-0AAFCCD2ED41}"/>
    <hyperlink ref="F959" r:id="rId1225" xr:uid="{579F8324-B1E9-402A-BE54-B73261363190}"/>
    <hyperlink ref="F960" r:id="rId1226" xr:uid="{8CB88172-F64C-4310-A339-F42D2EF84F2C}"/>
    <hyperlink ref="F961" r:id="rId1227" xr:uid="{420F13D2-99C0-4C23-BF27-93490584FF0A}"/>
    <hyperlink ref="F962" r:id="rId1228" xr:uid="{0956DA48-35DB-43ED-B897-AB727FD4B9AB}"/>
    <hyperlink ref="F963" r:id="rId1229" xr:uid="{F95441E3-7E1B-4CA8-9972-95FB1A15C304}"/>
    <hyperlink ref="F964" r:id="rId1230" xr:uid="{86B855B3-7EC6-43D2-91A3-F07C5F53DAB5}"/>
    <hyperlink ref="F965" r:id="rId1231" xr:uid="{E6376984-EEB7-4F1C-AAEA-A136AA9AADD0}"/>
    <hyperlink ref="F966" r:id="rId1232" xr:uid="{1E3CF074-8883-4CC9-8A89-A39AA2D9B979}"/>
    <hyperlink ref="F967" r:id="rId1233" xr:uid="{49FB9CE9-86B3-4C0B-BB7F-CE182AA30E5B}"/>
    <hyperlink ref="F968" r:id="rId1234" xr:uid="{5D653AF8-063E-4130-AF88-8E99BA87CD73}"/>
    <hyperlink ref="F969" r:id="rId1235" xr:uid="{97AFEC01-BB58-460A-BB77-80E3C0486CF3}"/>
    <hyperlink ref="F970" r:id="rId1236" xr:uid="{934FCF97-9BDE-4624-BDFC-2CCC447F17BE}"/>
    <hyperlink ref="F971" r:id="rId1237" xr:uid="{3E839698-3B4C-4997-BFA5-14465B82E08D}"/>
    <hyperlink ref="F972" r:id="rId1238" xr:uid="{EC1ACBF2-0D85-4C18-8BE6-C36B067F4A50}"/>
    <hyperlink ref="F973" r:id="rId1239" xr:uid="{9158A2E3-4804-4730-A9B0-367FDC621B29}"/>
    <hyperlink ref="F974" r:id="rId1240" xr:uid="{53DEFD14-550E-4BC1-A329-37DC1D3BD49B}"/>
    <hyperlink ref="F975" r:id="rId1241" xr:uid="{FDC0AAFF-3895-4A74-BF95-BFACF41B2248}"/>
    <hyperlink ref="F976" r:id="rId1242" xr:uid="{FF7A9AFB-28D9-4FB2-AD64-CABFE90A6CD3}"/>
    <hyperlink ref="F977" r:id="rId1243" xr:uid="{AE869104-656B-4A93-A127-2806BB19FABB}"/>
    <hyperlink ref="F978" r:id="rId1244" xr:uid="{01CD612B-8066-4559-BCBB-1203CF736755}"/>
    <hyperlink ref="F979" r:id="rId1245" xr:uid="{C52C19C3-5461-48B0-9158-89E98CD29204}"/>
    <hyperlink ref="F980" r:id="rId1246" xr:uid="{8528E7F1-D2CD-43DE-BE46-F6D29F161C1A}"/>
    <hyperlink ref="F981" r:id="rId1247" xr:uid="{5F5B223E-2A28-46AB-84E8-B602C804F1FC}"/>
    <hyperlink ref="F982" r:id="rId1248" xr:uid="{CEDED37D-A295-4B41-A54B-964A247237BC}"/>
    <hyperlink ref="F983" r:id="rId1249" xr:uid="{C9F7D157-258C-4D1C-9CE7-05BC8B1D6260}"/>
    <hyperlink ref="F984" r:id="rId1250" xr:uid="{109CE8EC-6931-4840-8CCE-15B41EDE6D34}"/>
    <hyperlink ref="F985" r:id="rId1251" xr:uid="{D1ACA171-B89B-45A5-ADE5-883F8365DB5C}"/>
    <hyperlink ref="F986" r:id="rId1252" xr:uid="{B69C8712-87B5-4C93-8BA0-0F2F7CFA935C}"/>
    <hyperlink ref="F987" r:id="rId1253" xr:uid="{D8222B3C-E2DF-4B2A-B457-D72ADB1A8AE8}"/>
    <hyperlink ref="F988" r:id="rId1254" xr:uid="{AD5FA7BC-E721-40B1-B1C6-42C539BE4E83}"/>
    <hyperlink ref="F989" r:id="rId1255" xr:uid="{D0EC67C1-F15E-4572-9B0A-55A9BD529AD3}"/>
    <hyperlink ref="F990" r:id="rId1256" xr:uid="{A158D860-31D7-4A38-A121-7B5B04FB0625}"/>
    <hyperlink ref="F991" r:id="rId1257" xr:uid="{D4DB24B3-2C02-4DFE-B715-F7AFB4A39621}"/>
    <hyperlink ref="F992" r:id="rId1258" xr:uid="{E338411A-C02D-479C-8341-20289E68DCA2}"/>
    <hyperlink ref="F993" r:id="rId1259" xr:uid="{02CD0BE6-4FD1-45C4-B53B-985F24C05465}"/>
    <hyperlink ref="F994" r:id="rId1260" xr:uid="{7D806A0B-B387-4302-B1E7-742C90962775}"/>
    <hyperlink ref="F995" r:id="rId1261" xr:uid="{86C94158-53AE-4CFC-8AB3-92CDF68ED73E}"/>
    <hyperlink ref="F996" r:id="rId1262" xr:uid="{6EA439DB-573E-43AB-9328-A0947030605C}"/>
    <hyperlink ref="F997" r:id="rId1263" xr:uid="{2F80E1D3-FF32-47D4-8058-6A8A1B1F03B9}"/>
    <hyperlink ref="F998" r:id="rId1264" xr:uid="{5D891454-A627-4405-9C70-6B26FB2F8E18}"/>
    <hyperlink ref="F999" r:id="rId1265" xr:uid="{E8661A5E-4797-4F29-8A5E-CDD35442FAAF}"/>
    <hyperlink ref="F1000" r:id="rId1266" xr:uid="{0459BADA-4593-4B7B-BBBC-087566F61D77}"/>
    <hyperlink ref="F1001" r:id="rId1267" xr:uid="{26464858-2AC9-43E6-8FF8-4E1938DE8CFF}"/>
    <hyperlink ref="F1002" r:id="rId1268" xr:uid="{B2354B18-E07D-473D-B5B6-665B30C24371}"/>
    <hyperlink ref="F1003" r:id="rId1269" xr:uid="{4D311829-EB46-4DEC-B8DD-34AAE4845BF3}"/>
    <hyperlink ref="F1004" r:id="rId1270" xr:uid="{E9B2AEBC-21D2-43EF-93B7-7859FCD1D4C9}"/>
    <hyperlink ref="F1005" r:id="rId1271" xr:uid="{A10A1D35-4289-45CB-9F22-90F0FFD1607A}"/>
    <hyperlink ref="F1006" r:id="rId1272" xr:uid="{E8892E2F-7C7D-411D-A292-D3E2CD6E5545}"/>
    <hyperlink ref="F1007" r:id="rId1273" xr:uid="{A555BAB9-5DB4-45E2-82B8-16537A4E77E5}"/>
    <hyperlink ref="F1008" r:id="rId1274" xr:uid="{F8ACDDFF-BC05-4179-B1A5-32D8F4129C3E}"/>
    <hyperlink ref="F1009" r:id="rId1275" xr:uid="{1C835F5A-6CE0-48FB-9469-87FFD24AA080}"/>
    <hyperlink ref="F1010" r:id="rId1276" xr:uid="{D3876B11-2DFD-4DD9-B628-F0F17AE258AC}"/>
    <hyperlink ref="F1011" r:id="rId1277" xr:uid="{8B78F980-AA8D-4A4D-A6C3-4F9C96EB1826}"/>
    <hyperlink ref="F1012" r:id="rId1278" xr:uid="{198AC375-0EF8-484F-B4C9-4AB0EA3C0628}"/>
    <hyperlink ref="F1013" r:id="rId1279" xr:uid="{9979B179-D992-4683-B33B-C30A89C644E2}"/>
    <hyperlink ref="F1014" r:id="rId1280" xr:uid="{47C61202-6808-4595-B4AD-2D0AF86B767B}"/>
    <hyperlink ref="F1015" r:id="rId1281" xr:uid="{87AF3CBB-8AC9-4C70-9D75-1B1B3BFA8C6C}"/>
    <hyperlink ref="F1016" r:id="rId1282" xr:uid="{6D9D65EA-DC2A-463A-A5C6-0260FF81EBF7}"/>
    <hyperlink ref="F1017" r:id="rId1283" xr:uid="{1A65420E-7603-444C-A34F-51402507C388}"/>
    <hyperlink ref="F1018" r:id="rId1284" xr:uid="{8F4D9A25-296D-4F91-830B-EC4B57CA8777}"/>
    <hyperlink ref="F1019" r:id="rId1285" xr:uid="{947F2D53-80B1-4444-839B-6D0579D552BD}"/>
    <hyperlink ref="F1020" r:id="rId1286" xr:uid="{63C0AFA1-2522-4A99-8888-3B2A46DD7AF0}"/>
    <hyperlink ref="F1021" r:id="rId1287" xr:uid="{6710214C-91A7-4848-A77F-C60623274866}"/>
    <hyperlink ref="F1022" r:id="rId1288" xr:uid="{BCEC41BF-2BB3-47F8-9269-5E2D3DDE23AC}"/>
    <hyperlink ref="F1023" r:id="rId1289" xr:uid="{2341169D-541C-4F96-A7B0-A08DFE4B2C29}"/>
    <hyperlink ref="F1024" r:id="rId1290" xr:uid="{803B70C8-909F-4E75-B7A8-7ACD60809F6D}"/>
    <hyperlink ref="F1025" r:id="rId1291" xr:uid="{121E2C1D-4667-4850-8A3A-C84E01EB85C8}"/>
    <hyperlink ref="F1026" r:id="rId1292" xr:uid="{79EDE06D-C96B-479D-9FAB-1BB27386D2A1}"/>
    <hyperlink ref="F1027" r:id="rId1293" xr:uid="{3EC7AC41-1A87-4F6B-A119-BCC11B6C31D4}"/>
    <hyperlink ref="F1028" r:id="rId1294" xr:uid="{1AA3F3D1-B35C-4425-BFA5-3040351333C3}"/>
    <hyperlink ref="F1029" r:id="rId1295" xr:uid="{B0561A76-BD96-4A20-A8D4-849351D1B610}"/>
    <hyperlink ref="F1030" r:id="rId1296" xr:uid="{6DB57B52-A523-4092-A27F-A17239840DB2}"/>
    <hyperlink ref="F1031" r:id="rId1297" xr:uid="{AFA11F5F-4EA2-46F6-BBE1-845563E8893A}"/>
    <hyperlink ref="F1032" r:id="rId1298" xr:uid="{817BF68D-B220-4D28-B776-B2031F7CD30D}"/>
    <hyperlink ref="F1033" r:id="rId1299" xr:uid="{36947B05-E283-44B3-84DD-1A9DE7E9D23A}"/>
    <hyperlink ref="F1034" r:id="rId1300" xr:uid="{39A9137F-A74F-4469-8E70-4ECEE2E211EC}"/>
    <hyperlink ref="F1035" r:id="rId1301" xr:uid="{809E70C2-E7A4-4CEE-9F69-8A7589E00163}"/>
    <hyperlink ref="F1036" r:id="rId1302" xr:uid="{3C1F7124-36A4-4FD4-AA81-0ACE0AE71EF7}"/>
    <hyperlink ref="F1037" r:id="rId1303" xr:uid="{6A36DC8F-05E9-46A7-84FA-83B8E9F2D416}"/>
    <hyperlink ref="F1038" r:id="rId1304" xr:uid="{F7D69F8E-2E9C-40DD-AF2A-38862704E5AA}"/>
    <hyperlink ref="F1039" r:id="rId1305" xr:uid="{42FB7F84-B85A-4F1C-BAF3-987EDD1A5598}"/>
    <hyperlink ref="F1040" r:id="rId1306" xr:uid="{1FF4BA88-6756-4929-8384-B66B83E44680}"/>
    <hyperlink ref="F1041" r:id="rId1307" xr:uid="{BF4BE750-CC7B-4929-A5A3-DA98C7D09528}"/>
    <hyperlink ref="F1042" r:id="rId1308" xr:uid="{A42BBEA3-92B3-4D1F-B7DF-039DA7CB7206}"/>
    <hyperlink ref="F1043" r:id="rId1309" xr:uid="{E7769340-65B5-4946-9581-7FEC7E879C43}"/>
    <hyperlink ref="F1044" r:id="rId1310" xr:uid="{92FA03A8-FF03-4F2E-93C7-ACC226D65E05}"/>
    <hyperlink ref="F1045" r:id="rId1311" xr:uid="{6D310604-2068-4746-928A-04E1BFE47E45}"/>
    <hyperlink ref="F1046" r:id="rId1312" xr:uid="{6F0C231F-1AF6-4AFA-A41C-0E9C63865B82}"/>
    <hyperlink ref="F1047" r:id="rId1313" xr:uid="{292D16F7-CC00-4875-9528-C16FBA0F23A9}"/>
    <hyperlink ref="F1048" r:id="rId1314" xr:uid="{B0439CAB-0B42-4628-A0ED-0D37E701C06E}"/>
    <hyperlink ref="F1049" r:id="rId1315" xr:uid="{85108AB8-05FE-4B75-B91A-7ACF6CBE9A03}"/>
    <hyperlink ref="F1050" r:id="rId1316" xr:uid="{ED89C0A9-480D-4F00-8A3B-FE013DB15056}"/>
    <hyperlink ref="F1051" r:id="rId1317" xr:uid="{2F1FE7B0-7446-410F-B909-D45E9E673CE2}"/>
    <hyperlink ref="F1052" r:id="rId1318" xr:uid="{103502CD-FEA1-4DE9-A458-C4729CA124C6}"/>
    <hyperlink ref="F1053" r:id="rId1319" xr:uid="{C04AFD54-712F-4478-B1E4-8439F2471905}"/>
    <hyperlink ref="F1054" r:id="rId1320" xr:uid="{25A462F1-C5B7-4A20-A1B2-134319042CAA}"/>
    <hyperlink ref="F1055" r:id="rId1321" xr:uid="{7303086D-8356-4319-9882-B8CA91CDCA3B}"/>
    <hyperlink ref="F1056" r:id="rId1322" xr:uid="{EB7664A1-8575-4980-84D9-EE60026FE3BE}"/>
    <hyperlink ref="F1057" r:id="rId1323" xr:uid="{198EF4AF-50E7-4C94-BF8F-41B41CB84D7B}"/>
    <hyperlink ref="F1058" r:id="rId1324" xr:uid="{6BE98968-1918-4234-BFF9-3250981FFD0E}"/>
    <hyperlink ref="F1059" r:id="rId1325" xr:uid="{C540E834-6157-4AAF-BA98-B38886178EF8}"/>
    <hyperlink ref="F1060" r:id="rId1326" xr:uid="{ACC36729-F8E1-4C93-8629-ACF02BA3D698}"/>
    <hyperlink ref="F1061" r:id="rId1327" xr:uid="{B60B24BA-F053-4911-866B-12B68FDFF711}"/>
    <hyperlink ref="F1062" r:id="rId1328" xr:uid="{C52DDE59-371B-42E3-9E2E-35E7834188DE}"/>
    <hyperlink ref="F1063" r:id="rId1329" xr:uid="{8E04A010-753F-48A6-90A8-70FE2B6861B1}"/>
    <hyperlink ref="F1064" r:id="rId1330" xr:uid="{306C41DD-28F9-415F-A9D9-61BF65170830}"/>
    <hyperlink ref="F1065" r:id="rId1331" xr:uid="{38C18EFB-1D0D-4C1F-BF7F-CF7693BC7E30}"/>
    <hyperlink ref="F1066" r:id="rId1332" xr:uid="{EA90232A-2FDC-493D-A756-448CB7B2E91C}"/>
    <hyperlink ref="F1067" r:id="rId1333" xr:uid="{AF6E525A-6407-4B68-AF41-CA2AB4D9ED7D}"/>
    <hyperlink ref="F1068" r:id="rId1334" xr:uid="{587A9058-1353-473F-8B5B-4B7932D37B94}"/>
    <hyperlink ref="F1069" r:id="rId1335" xr:uid="{E78FB544-08BE-4C8A-BCD6-71F79C9C3958}"/>
    <hyperlink ref="F1070" r:id="rId1336" xr:uid="{9DD94E9A-7933-4DA2-BCB5-5C9C23052EF8}"/>
    <hyperlink ref="F1071" r:id="rId1337" xr:uid="{EE7E0CFA-6C25-4736-AFA3-3503DC659BE9}"/>
    <hyperlink ref="F1072" r:id="rId1338" xr:uid="{E1AB0C06-13C9-4F53-ABEE-1FD9316A76A8}"/>
    <hyperlink ref="F1073" r:id="rId1339" xr:uid="{8B24A5C8-31F7-4B2A-B6AE-695DA16A66FE}"/>
    <hyperlink ref="F1074" r:id="rId1340" xr:uid="{02AF324E-75F6-44F6-9169-48BB6ECFA469}"/>
    <hyperlink ref="F1075" r:id="rId1341" xr:uid="{B7778D44-939E-4A6C-BEDB-EE48C086592F}"/>
    <hyperlink ref="F1076" r:id="rId1342" xr:uid="{BC3E6E59-9794-4A3C-8B01-EEA581B32967}"/>
    <hyperlink ref="F1077" r:id="rId1343" xr:uid="{2B507806-47F5-4A50-B97F-433C9C2AEB66}"/>
    <hyperlink ref="F1078" r:id="rId1344" xr:uid="{268FE7D2-9917-444A-86D5-49BB2B930E28}"/>
    <hyperlink ref="F1079" r:id="rId1345" xr:uid="{E5B04921-2106-44B4-8A5E-62EF46421C89}"/>
    <hyperlink ref="F1080" r:id="rId1346" xr:uid="{A1CA5054-AC9A-4EFC-84B7-EB7908AC390C}"/>
    <hyperlink ref="F1081" r:id="rId1347" xr:uid="{435742C9-7D0E-4790-8B36-47E42C4462A8}"/>
    <hyperlink ref="F1082" r:id="rId1348" xr:uid="{89D0D6B7-053D-4377-9B35-CEE28FA44B79}"/>
    <hyperlink ref="F1083" r:id="rId1349" xr:uid="{E4857BD6-D92B-4FC4-8408-61AE3BC8892A}"/>
    <hyperlink ref="F1084" r:id="rId1350" xr:uid="{9C6EFBD1-7F0B-4FDC-9CEA-0B063EB120AE}"/>
    <hyperlink ref="F1085" r:id="rId1351" xr:uid="{17C609FA-6BD1-496E-BA12-237209142B10}"/>
    <hyperlink ref="F1086" r:id="rId1352" xr:uid="{69F0C99A-A451-4B35-8FCB-D88023389473}"/>
    <hyperlink ref="F1087" r:id="rId1353" xr:uid="{3A2A94AC-0DF0-45D6-B816-D3D9160C16C3}"/>
    <hyperlink ref="F1088" r:id="rId1354" xr:uid="{F03757C4-962D-456B-B4A0-AF566C36FC76}"/>
    <hyperlink ref="F1089" r:id="rId1355" xr:uid="{DFE8D63E-0A08-42EC-9C42-2D032EA3CDA7}"/>
    <hyperlink ref="F1090" r:id="rId1356" xr:uid="{75FBE452-F824-4047-98FF-39746FB776D8}"/>
    <hyperlink ref="F1091" r:id="rId1357" xr:uid="{DE5C2FA6-6751-4B7F-AAC4-65BCAD6E0CDD}"/>
    <hyperlink ref="F1092" r:id="rId1358" xr:uid="{804A744F-9E12-4EA0-BB0A-835D2A76FE69}"/>
    <hyperlink ref="F1093" r:id="rId1359" xr:uid="{764458E0-F691-427C-9EAF-4D88219D0F46}"/>
    <hyperlink ref="F1094" r:id="rId1360" xr:uid="{A667BA6D-49C0-477A-ABEB-EADD4509B410}"/>
    <hyperlink ref="F1095" r:id="rId1361" xr:uid="{CBE632B9-23CB-4525-8939-4ABAE89DCEC9}"/>
    <hyperlink ref="F1096" r:id="rId1362" xr:uid="{D80B9C8C-0DE1-40E4-B6D0-2BABFBDFC7C8}"/>
    <hyperlink ref="F1097" r:id="rId1363" xr:uid="{CC826B19-E1BC-4871-AAA6-EC6173D6C05D}"/>
    <hyperlink ref="F1098" r:id="rId1364" xr:uid="{2C6837F3-8AA5-4DC8-94D9-CE6B7668DD9C}"/>
    <hyperlink ref="F1099" r:id="rId1365" xr:uid="{0425E0AB-D836-4CE8-97CC-04D2EDD6DA63}"/>
    <hyperlink ref="F1100" r:id="rId1366" xr:uid="{3D1EB88C-6372-4BF2-BE94-9CEF04A21B1E}"/>
    <hyperlink ref="F1101" r:id="rId1367" xr:uid="{3748A9C8-EF0F-4B6E-B7B7-D9FF14961351}"/>
    <hyperlink ref="F1102" r:id="rId1368" xr:uid="{D2B389F7-B3A6-4D1F-9D13-C839078F45CB}"/>
    <hyperlink ref="F1103" r:id="rId1369" xr:uid="{37D9E17B-D6B5-4A30-9F23-164FEFBF21AA}"/>
    <hyperlink ref="F1104" r:id="rId1370" xr:uid="{F4DA574F-A00D-4CCC-8AB7-A5212E25D217}"/>
    <hyperlink ref="F1105" r:id="rId1371" xr:uid="{8A9683CB-ACD7-4D86-8CA8-06796902EA43}"/>
    <hyperlink ref="F1106" r:id="rId1372" xr:uid="{41E69114-9120-47B4-9375-5F8D835D81D3}"/>
    <hyperlink ref="F1107" r:id="rId1373" xr:uid="{D66E3D7B-2699-4C4F-82E5-BB920D39651B}"/>
    <hyperlink ref="F1108" r:id="rId1374" xr:uid="{A3516AC0-D32D-4E1C-A1B5-C63B939D547C}"/>
    <hyperlink ref="F1109" r:id="rId1375" xr:uid="{62B720B3-762B-4A66-AF32-ADE6B700053E}"/>
    <hyperlink ref="F1110" r:id="rId1376" xr:uid="{C25A2261-9028-448B-B75D-083590A70A84}"/>
    <hyperlink ref="F1111" r:id="rId1377" xr:uid="{B04E713A-A1C4-49E4-97E1-F2E0040B4CCC}"/>
    <hyperlink ref="F1112" r:id="rId1378" xr:uid="{0746E0C4-00C6-4641-ACFC-6EA01FD662FB}"/>
    <hyperlink ref="F1113" r:id="rId1379" xr:uid="{F1B8B7BF-F235-463E-BAEE-B89BC7A97D90}"/>
    <hyperlink ref="F1114" r:id="rId1380" xr:uid="{EC2117FF-9ACC-4BF1-BD19-25C5CD6152D8}"/>
    <hyperlink ref="F1115" r:id="rId1381" xr:uid="{2BC08D11-5864-4180-B1A3-C126147271C6}"/>
    <hyperlink ref="F1116" r:id="rId1382" xr:uid="{DC95A987-0EA3-4678-877B-4590CD909E21}"/>
    <hyperlink ref="F1117" r:id="rId1383" xr:uid="{2F19F455-90A8-41D2-BB1E-A31BEEC300CB}"/>
    <hyperlink ref="F1118" r:id="rId1384" xr:uid="{F01476ED-08AA-44AC-AC15-F2605D134C50}"/>
    <hyperlink ref="F1119" r:id="rId1385" xr:uid="{456B9EF6-2138-4E59-85C8-5283033550DB}"/>
    <hyperlink ref="F1120" r:id="rId1386" xr:uid="{7A635081-60DF-4636-9934-4EE707DE540B}"/>
    <hyperlink ref="F1121" r:id="rId1387" xr:uid="{EBC3C47F-640C-48BA-B270-6F26C1AE1FC8}"/>
    <hyperlink ref="F1122" r:id="rId1388" xr:uid="{5AEC0D19-55F3-4F7A-8695-66EB090B1295}"/>
    <hyperlink ref="F1123" r:id="rId1389" xr:uid="{2451A93C-2A53-409B-BB3F-19B549607629}"/>
    <hyperlink ref="F1124" r:id="rId1390" xr:uid="{CD7CB43A-3D7E-460D-8F40-9373F47D06C0}"/>
    <hyperlink ref="F1125" r:id="rId1391" xr:uid="{669211DD-4781-4F05-94D8-23941FD48A61}"/>
    <hyperlink ref="F1126" r:id="rId1392" xr:uid="{361770DA-26C9-4627-8BC0-0C072AE054CC}"/>
    <hyperlink ref="F1127" r:id="rId1393" xr:uid="{227D567A-D15F-4444-9975-DA1808CF468C}"/>
    <hyperlink ref="F1128" r:id="rId1394" xr:uid="{82FA2879-F1C1-4FFA-9FDA-0EC3A9839BC4}"/>
    <hyperlink ref="F1129" r:id="rId1395" xr:uid="{3A91B36D-273D-470F-A708-8E99BF373A65}"/>
    <hyperlink ref="F1130" r:id="rId1396" xr:uid="{5D1BD08A-B630-4448-B0F5-D9E6E85C1EF5}"/>
    <hyperlink ref="F1131" r:id="rId1397" xr:uid="{51A8FD4C-F529-47EC-8F15-283CB3781BC9}"/>
    <hyperlink ref="F1132" r:id="rId1398" xr:uid="{CFE6BF6E-9830-4385-9734-AFB03460F600}"/>
    <hyperlink ref="F1133" r:id="rId1399" xr:uid="{1C77537B-6DE7-4010-BF5C-F1261644CBF7}"/>
    <hyperlink ref="F1134" r:id="rId1400" xr:uid="{B1431CB4-D902-4105-A126-22945BBC034B}"/>
    <hyperlink ref="F1135" r:id="rId1401" xr:uid="{8BA32A44-5478-4FCF-9420-A8C09D8F4AF6}"/>
    <hyperlink ref="F1136" r:id="rId1402" xr:uid="{5E8369A9-5549-484E-A979-30F9EB8F8881}"/>
    <hyperlink ref="F1137" r:id="rId1403" xr:uid="{A4C5B725-AA84-439B-AD8B-E3DA925A7DAD}"/>
    <hyperlink ref="F1138" r:id="rId1404" xr:uid="{0156B5DF-C616-41EB-861F-006512F642B3}"/>
    <hyperlink ref="F1139" r:id="rId1405" xr:uid="{6FCE474E-45C7-498F-8D61-1FA34A496F34}"/>
    <hyperlink ref="F1140" r:id="rId1406" xr:uid="{9015F1A0-AC88-431D-80EC-72ACF6A3876A}"/>
    <hyperlink ref="F1141" r:id="rId1407" xr:uid="{C006FA36-721A-4C59-9A5B-1256DC89412E}"/>
    <hyperlink ref="F1142" r:id="rId1408" xr:uid="{C13DC8EC-947A-4E66-9916-2824D02D1092}"/>
    <hyperlink ref="F1143" r:id="rId1409" xr:uid="{043842F5-3C73-4CE6-A8C0-BF7F74772535}"/>
    <hyperlink ref="F1144" r:id="rId1410" xr:uid="{79DCC5EE-8B8E-43D8-A24C-450F9B8B1750}"/>
    <hyperlink ref="F1145" r:id="rId1411" xr:uid="{16334250-6677-4907-A56D-83AB1772AE54}"/>
    <hyperlink ref="F1146" r:id="rId1412" xr:uid="{C8634DDB-B11A-4A34-AF9A-FF0AA9509CB7}"/>
    <hyperlink ref="F1147" r:id="rId1413" xr:uid="{89F25DDC-897D-40E8-9A8C-AD4FF7D23F04}"/>
    <hyperlink ref="F1148" r:id="rId1414" xr:uid="{3FC00A5D-9F09-41BA-AFBE-4D9F278B7CBA}"/>
    <hyperlink ref="F1149" r:id="rId1415" xr:uid="{48E56E3D-DCAF-4FDA-A60F-A0D0F9F7959E}"/>
    <hyperlink ref="F1150" r:id="rId1416" xr:uid="{C7F96254-70BF-429D-A77A-EDCD5D0A6AFB}"/>
    <hyperlink ref="F1151" r:id="rId1417" xr:uid="{52488A89-2D95-4815-A669-AF31230B756F}"/>
    <hyperlink ref="F1152" r:id="rId1418" xr:uid="{7AFB9282-E275-4D6C-A78C-7EE79CA59C40}"/>
    <hyperlink ref="F1153" r:id="rId1419" xr:uid="{64E8BFBE-5531-4CAD-AC1F-AA590C1303C6}"/>
    <hyperlink ref="F1154" r:id="rId1420" xr:uid="{F3B57396-6ADB-4388-85C6-FA1FA69BF1DF}"/>
    <hyperlink ref="F1155" r:id="rId1421" xr:uid="{EEF19975-9F28-4C96-B894-B854DA6AEE34}"/>
    <hyperlink ref="F1156" r:id="rId1422" xr:uid="{E51D3DD8-C78D-42C4-849D-18FFA9DEBEC7}"/>
    <hyperlink ref="F1157" r:id="rId1423" xr:uid="{067CA54C-1B44-48F7-AEBC-B1480EC7F812}"/>
    <hyperlink ref="F1158" r:id="rId1424" xr:uid="{00E408EA-B8EC-44CB-BAAA-ED4C949787AC}"/>
    <hyperlink ref="F1159" r:id="rId1425" xr:uid="{D0568890-E88C-4EF1-A5EC-FEA3976DE909}"/>
    <hyperlink ref="F1160" r:id="rId1426" xr:uid="{6D263F90-56B9-49BF-BF18-1CF3D7830A81}"/>
    <hyperlink ref="F1161" r:id="rId1427" xr:uid="{65F2EB43-640E-4A20-8E23-818722AEDF4A}"/>
    <hyperlink ref="F1162" r:id="rId1428" xr:uid="{E1512A5F-84E1-45C5-A5F6-D452B12B0FA9}"/>
    <hyperlink ref="F1163" r:id="rId1429" xr:uid="{FECA4AFE-289B-468E-8CEA-4C6D7F616DF7}"/>
    <hyperlink ref="F1164" r:id="rId1430" xr:uid="{7EB20E13-B38A-4304-85B4-65AC68858B16}"/>
    <hyperlink ref="F1165" r:id="rId1431" xr:uid="{15364197-005C-458E-BE49-1A51CF2BBD84}"/>
    <hyperlink ref="F1166" r:id="rId1432" xr:uid="{4F1FBC83-707E-45B8-B1A1-4ED97EB14A16}"/>
    <hyperlink ref="F1167" r:id="rId1433" xr:uid="{62AD8138-E875-4E52-8DD1-848DA593560A}"/>
    <hyperlink ref="F1168" r:id="rId1434" xr:uid="{929530E7-FA0A-455F-9627-70F0D85C7464}"/>
    <hyperlink ref="F1169" r:id="rId1435" xr:uid="{A4F10BEE-57BB-4B80-BE79-3DE094EA308D}"/>
    <hyperlink ref="F1170" r:id="rId1436" xr:uid="{7DE18D74-DB30-4E5D-B72E-BCBFF6ECA6DF}"/>
    <hyperlink ref="F1171" r:id="rId1437" xr:uid="{5E342A21-BB74-4D69-B48B-6D680417078A}"/>
    <hyperlink ref="F1172" r:id="rId1438" xr:uid="{6189DCE3-CAE5-4C6C-9160-DA77A99E0F63}"/>
    <hyperlink ref="F1173" r:id="rId1439" xr:uid="{871A8EA4-1EC1-4C46-82FD-6993CF114049}"/>
    <hyperlink ref="F1174" r:id="rId1440" xr:uid="{CC26E4DA-40FB-4A4A-819D-28D2C59CA82E}"/>
    <hyperlink ref="F1175" r:id="rId1441" xr:uid="{FDE1ACDD-9CF5-431E-AD2F-949878EBE46E}"/>
    <hyperlink ref="F1176" r:id="rId1442" xr:uid="{AAA456C4-B75F-48D4-9991-57A3579EF4D9}"/>
    <hyperlink ref="F1177" r:id="rId1443" xr:uid="{8C1D40B4-E797-4CBA-B3FC-365B9B64BC40}"/>
    <hyperlink ref="F1178" r:id="rId1444" xr:uid="{BC4EB43E-7164-4D27-8A60-505A8A2CF3AD}"/>
    <hyperlink ref="F1179" r:id="rId1445" xr:uid="{8F18C49D-F618-4735-A1B2-70F5881A9AC2}"/>
    <hyperlink ref="F1180" r:id="rId1446" xr:uid="{05D38994-02E2-4A23-834C-EF2A2FA8515A}"/>
    <hyperlink ref="F1181" r:id="rId1447" xr:uid="{2B1A8590-8D13-42BF-990F-837833AA6D15}"/>
    <hyperlink ref="F1182" r:id="rId1448" xr:uid="{F488D8FE-44C1-4E65-A8EE-335B6E4160F6}"/>
    <hyperlink ref="F1183" r:id="rId1449" xr:uid="{013F5869-8B34-4211-B0D9-564375769E6C}"/>
    <hyperlink ref="F1184" r:id="rId1450" xr:uid="{7BC1ABA1-AEF6-48C7-BAA8-0B3C9F7B1306}"/>
    <hyperlink ref="F1185" r:id="rId1451" xr:uid="{8F163B04-256B-4ED2-93B2-5FA351189126}"/>
    <hyperlink ref="F1186" r:id="rId1452" xr:uid="{E40B3A84-CB4C-4093-9F98-7EF6D1C2E106}"/>
    <hyperlink ref="F1187" r:id="rId1453" xr:uid="{FD576DA3-DA91-4F82-A3FF-949395F1F114}"/>
    <hyperlink ref="F1188" r:id="rId1454" xr:uid="{B5FA850D-6964-48DF-A282-BE3FFEC1DF1D}"/>
    <hyperlink ref="F1189" r:id="rId1455" xr:uid="{522E96E7-8BA4-4BCE-8EE5-ED0CD8FCDB2D}"/>
    <hyperlink ref="F1190" r:id="rId1456" xr:uid="{297287D7-2339-459C-9877-186DBE5F3A1E}"/>
    <hyperlink ref="F1191" r:id="rId1457" xr:uid="{27F2E26A-20C6-44A8-9ED0-A87C0DED2026}"/>
    <hyperlink ref="F1192" r:id="rId1458" xr:uid="{60E27BA7-E0C1-4CD2-8A46-73390CA4B581}"/>
    <hyperlink ref="F1193" r:id="rId1459" xr:uid="{3371FC0D-9FB2-414D-9839-922F707EEE49}"/>
    <hyperlink ref="F1194" r:id="rId1460" xr:uid="{914F2FF7-0AA2-4109-949C-D0AC9AB268DF}"/>
    <hyperlink ref="F1195" r:id="rId1461" xr:uid="{54B2A332-DA8B-429D-A37C-D33767246815}"/>
    <hyperlink ref="F1196" r:id="rId1462" xr:uid="{82BEE667-F69A-4702-AC49-18397986D1CC}"/>
    <hyperlink ref="F1197" r:id="rId1463" xr:uid="{D3F7906B-375E-487B-99F7-A4B5D3D02C1D}"/>
    <hyperlink ref="F1198" r:id="rId1464" xr:uid="{74230C79-127D-4F03-ADE7-45E3B566EE0B}"/>
    <hyperlink ref="F1199" r:id="rId1465" xr:uid="{582B6168-9179-44D1-B938-A353F6B82F32}"/>
    <hyperlink ref="F1200" r:id="rId1466" xr:uid="{562F65D5-79A7-4AB0-B51A-92183DB57D35}"/>
    <hyperlink ref="F1201" r:id="rId1467" xr:uid="{02940596-00BE-488C-A3A3-F369AA39FB44}"/>
    <hyperlink ref="F1202" r:id="rId1468" xr:uid="{9CFD4B3D-8762-47D3-8EF2-B3A8FA453EE6}"/>
    <hyperlink ref="F1203" r:id="rId1469" xr:uid="{BACA2B51-D414-4E30-A2DA-8623E6C00C8A}"/>
    <hyperlink ref="F1204" r:id="rId1470" xr:uid="{99A8E09F-653B-49D6-9629-2FE98C9A9B0A}"/>
    <hyperlink ref="F1205" r:id="rId1471" xr:uid="{3EAA267F-D030-410A-8C7A-F5E7437CB974}"/>
    <hyperlink ref="F1206" r:id="rId1472" xr:uid="{0D8E6759-5F38-4A76-9C8A-4C114EF4923D}"/>
    <hyperlink ref="F1207" r:id="rId1473" xr:uid="{07C46340-613D-4719-86E9-A703D030E6FB}"/>
    <hyperlink ref="F1208" r:id="rId1474" xr:uid="{3C1FDFF7-FAF2-4428-AB79-18DFE7675DC2}"/>
    <hyperlink ref="F1209" r:id="rId1475" xr:uid="{2E678F24-9D19-496D-BB16-7C8060FF7AFB}"/>
    <hyperlink ref="F1210" r:id="rId1476" xr:uid="{BED4E23B-1A9C-4F68-A81E-1B6D411DF2EE}"/>
    <hyperlink ref="F1211" r:id="rId1477" xr:uid="{8C98514E-6B50-4BFC-A90A-A5EF78C66232}"/>
    <hyperlink ref="F1212" r:id="rId1478" xr:uid="{9437A8E3-62DD-44BC-B0E9-4AF62DF43107}"/>
    <hyperlink ref="F1213" r:id="rId1479" xr:uid="{19A09C64-5BC1-4263-BBF7-3D0CEF0B2232}"/>
    <hyperlink ref="F1214" r:id="rId1480" xr:uid="{3D7628EC-162B-4A12-BCB3-B7C9E83B560D}"/>
    <hyperlink ref="F1215" r:id="rId1481" xr:uid="{6D78C8DB-8807-45C9-BFE8-109E22D204EF}"/>
    <hyperlink ref="F1216" r:id="rId1482" xr:uid="{3234D895-4589-4908-8D76-42F2E413A484}"/>
    <hyperlink ref="F1217" r:id="rId1483" xr:uid="{8510C868-6DE4-46A9-9E0A-8EE20C5262A6}"/>
    <hyperlink ref="F1218" r:id="rId1484" xr:uid="{97BB721E-7D5C-437B-A264-609321A1E979}"/>
    <hyperlink ref="F1219" r:id="rId1485" xr:uid="{440A9D94-1C75-4C42-B0F4-65EA73F9675B}"/>
    <hyperlink ref="F1220" r:id="rId1486" xr:uid="{DE7FD587-F39E-401A-84D9-CE62BC2BC003}"/>
    <hyperlink ref="F1221" r:id="rId1487" xr:uid="{52BF9E17-B065-4636-9A85-772F9978DD4C}"/>
    <hyperlink ref="F1222" r:id="rId1488" xr:uid="{9033D4FE-3A09-48A8-9F41-A4B071A84B38}"/>
    <hyperlink ref="F1223" r:id="rId1489" xr:uid="{04F2D487-5C7D-4DC9-B596-505709D63C18}"/>
    <hyperlink ref="F1224" r:id="rId1490" xr:uid="{24E1EEA5-CC1F-42C4-9558-9872F87941DC}"/>
    <hyperlink ref="F1225" r:id="rId1491" xr:uid="{8663959C-DE6A-4BA6-BAAD-F73203898605}"/>
    <hyperlink ref="F1226" r:id="rId1492" xr:uid="{360337D2-9A63-4BC5-8F60-91C7F848AA9F}"/>
    <hyperlink ref="F1227" r:id="rId1493" xr:uid="{8D4B61AE-DB31-4264-8382-2D5E8DF9B519}"/>
    <hyperlink ref="F1228" r:id="rId1494" xr:uid="{41246F02-2485-421E-BFC7-5B06754B16A5}"/>
    <hyperlink ref="F1229" r:id="rId1495" xr:uid="{F55BFDD2-B7A1-44A9-93E4-93AFBED8F40E}"/>
    <hyperlink ref="F1230" r:id="rId1496" xr:uid="{EC649DCC-DB71-4835-A272-469411AED692}"/>
    <hyperlink ref="F1231" r:id="rId1497" xr:uid="{EDE528E8-D66E-45B4-B1B1-E816F938D425}"/>
    <hyperlink ref="F1232" r:id="rId1498" xr:uid="{8A92D52E-3F9C-4BA7-B004-8CA6633F41BF}"/>
    <hyperlink ref="F1233" r:id="rId1499" xr:uid="{E1AF93C8-CBFA-4907-BC4C-BD2A369130E3}"/>
    <hyperlink ref="F1234" r:id="rId1500" xr:uid="{1FF4E888-59BD-45F1-BAB4-97CCCB5720C1}"/>
    <hyperlink ref="F1235" r:id="rId1501" xr:uid="{BE501486-22DA-410F-AFBC-7B250DC4B979}"/>
    <hyperlink ref="F1236" r:id="rId1502" xr:uid="{C9D7B86F-7305-458F-83F7-E557432903B9}"/>
    <hyperlink ref="F1237" r:id="rId1503" xr:uid="{5533FE93-73FF-48D8-A54C-C4402D1E613E}"/>
    <hyperlink ref="F1238" r:id="rId1504" xr:uid="{A4387E72-AFF0-4344-A0E6-0F93D789979B}"/>
    <hyperlink ref="F1239" r:id="rId1505" xr:uid="{651933A4-7697-4CA3-904A-AD9C79587404}"/>
    <hyperlink ref="F1240" r:id="rId1506" xr:uid="{64540CC7-F3CF-49DE-916B-EEB9CE54E68D}"/>
    <hyperlink ref="F1241" r:id="rId1507" xr:uid="{E0736220-1606-48CA-A318-F6A34C69ACD7}"/>
    <hyperlink ref="F1242" r:id="rId1508" xr:uid="{ADEF3A5C-DD7D-4741-94D4-E41312EA6882}"/>
    <hyperlink ref="F1243" r:id="rId1509" xr:uid="{6B7D1775-E3CB-4BD0-89A5-EFEC7E5F2993}"/>
    <hyperlink ref="F1244" r:id="rId1510" xr:uid="{C25D2909-4EBD-4EC6-9A07-F53E8FBB39F6}"/>
    <hyperlink ref="F1245" r:id="rId1511" xr:uid="{74EAF249-85A2-4764-AEBE-A42710679F4D}"/>
    <hyperlink ref="F1246" r:id="rId1512" xr:uid="{131E4375-D5BE-4419-8479-86749D416020}"/>
    <hyperlink ref="F1247" r:id="rId1513" xr:uid="{7B6B4934-0061-4033-A7EF-AAFC9E30F13D}"/>
    <hyperlink ref="F1248" r:id="rId1514" xr:uid="{1D363FDC-F1CA-41E0-B8DF-E73D396CD775}"/>
    <hyperlink ref="F1249" r:id="rId1515" xr:uid="{7C5678F6-45CD-432F-8A12-7B174B6A450B}"/>
    <hyperlink ref="F1250" r:id="rId1516" xr:uid="{57A84FC8-61EA-4930-AE9A-74088346364D}"/>
    <hyperlink ref="F1251" r:id="rId1517" xr:uid="{08C7761C-447A-4660-95DE-4AD68BDD02CE}"/>
    <hyperlink ref="F1252" r:id="rId1518" xr:uid="{A6D88965-6F40-4046-A2CD-D9DAF55202AD}"/>
    <hyperlink ref="F1253" r:id="rId1519" xr:uid="{E51E45E4-C040-4F6B-BA62-939D06BA25A0}"/>
    <hyperlink ref="F1254" r:id="rId1520" xr:uid="{0DD953F4-B27D-4A2D-87F1-4E7835E8D9EC}"/>
    <hyperlink ref="F1255" r:id="rId1521" xr:uid="{B9C85A35-63E8-4350-B5C0-BD0DF9C441E4}"/>
    <hyperlink ref="F1256" r:id="rId1522" xr:uid="{28AED440-6E5A-45F7-B8E7-5BA815225C5A}"/>
    <hyperlink ref="F1257" r:id="rId1523" xr:uid="{134A19C5-4006-4060-BA6A-54573C1BA1AB}"/>
    <hyperlink ref="F1258" r:id="rId1524" xr:uid="{8DF33720-E6E6-40B5-A32E-92B7B2FBF9C1}"/>
    <hyperlink ref="F1259" r:id="rId1525" xr:uid="{60E7ED47-A535-4667-99E0-7F50AF7400B0}"/>
    <hyperlink ref="F1260" r:id="rId1526" xr:uid="{F2B79EDA-FE73-4C37-844D-A5B56C0B9674}"/>
    <hyperlink ref="F1261" r:id="rId1527" xr:uid="{1DD20C3C-E363-44E7-83BB-FB5DFFB3C849}"/>
    <hyperlink ref="F1262" r:id="rId1528" xr:uid="{57FA3A06-81E3-46CF-96AA-56CFEE60EA28}"/>
    <hyperlink ref="F1263" r:id="rId1529" xr:uid="{5A254230-5C4B-4F76-BCF1-BF2BD8A1A928}"/>
    <hyperlink ref="F1264" r:id="rId1530" xr:uid="{D7E66C68-F37D-425B-A559-24A9E63998B3}"/>
    <hyperlink ref="F1265" r:id="rId1531" xr:uid="{35D94020-CFF0-469E-A074-6E7229E8718C}"/>
    <hyperlink ref="F1266" r:id="rId1532" xr:uid="{4AC48E56-DE51-4406-AC2C-293AC3110E5D}"/>
    <hyperlink ref="F1267" r:id="rId1533" xr:uid="{A7CDA6D3-36EC-4837-A656-9F35FF721823}"/>
    <hyperlink ref="F1268" r:id="rId1534" xr:uid="{05DF723C-16BF-495D-AE5F-DD1BAFA0EC61}"/>
    <hyperlink ref="F1269" r:id="rId1535" xr:uid="{F83906D5-9BF4-4A5D-825E-1C74BC8F328E}"/>
    <hyperlink ref="F1270" r:id="rId1536" xr:uid="{58441E1A-B72B-416C-ACC6-0745D376F262}"/>
    <hyperlink ref="F1271" r:id="rId1537" xr:uid="{59E2570B-8C93-4433-8AC4-D8242452819E}"/>
    <hyperlink ref="F1272" r:id="rId1538" xr:uid="{DAA371D0-BA5D-48FB-8F0A-D9D6DDDB9C04}"/>
    <hyperlink ref="F1273" r:id="rId1539" xr:uid="{4258B33C-5E7D-41E4-B4FA-E4C2A976D82A}"/>
    <hyperlink ref="F1274" r:id="rId1540" xr:uid="{808D5487-C5B3-42AA-B902-A38BBBEA2F9E}"/>
    <hyperlink ref="F1275" r:id="rId1541" xr:uid="{A0A816DA-809E-4AA2-B706-D2F6C8B58DD5}"/>
    <hyperlink ref="F1276" r:id="rId1542" xr:uid="{8D170F8C-4510-40BE-B820-503F9A62BDC6}"/>
    <hyperlink ref="F1277" r:id="rId1543" xr:uid="{0119EF02-6D98-4D67-80FF-6F09475B1B01}"/>
    <hyperlink ref="F1278" r:id="rId1544" xr:uid="{0498675D-4119-4BDF-BD31-723F66D6F89D}"/>
    <hyperlink ref="F1279" r:id="rId1545" xr:uid="{E8BB664D-6F5B-495A-944E-B7C2D54490AF}"/>
    <hyperlink ref="F1280" r:id="rId1546" xr:uid="{BDDBDBCC-1F17-4A22-9ACB-3C0619B48D9C}"/>
    <hyperlink ref="F1281" r:id="rId1547" xr:uid="{5B5913B3-3DB0-4027-8110-5260C63DE6CB}"/>
    <hyperlink ref="F1282" r:id="rId1548" xr:uid="{FFDFB982-C681-446F-ADB9-96329418728E}"/>
    <hyperlink ref="F1283" r:id="rId1549" xr:uid="{23485043-A2BA-486E-88BF-D0EE28ED7F62}"/>
    <hyperlink ref="F1284" r:id="rId1550" xr:uid="{BC656E35-F4D2-4334-8D87-75F2E8EF065C}"/>
    <hyperlink ref="F1285" r:id="rId1551" xr:uid="{19AA99A7-D5AC-45CE-B232-1E9042646281}"/>
    <hyperlink ref="F1286" r:id="rId1552" xr:uid="{9A4B9C00-7E8B-4451-9A9B-1A184D7C196F}"/>
    <hyperlink ref="F1287" r:id="rId1553" xr:uid="{BBE2F462-D826-49CA-B9AC-D7D9B53DE042}"/>
    <hyperlink ref="F1288" r:id="rId1554" xr:uid="{8D6FAB30-A1EF-4756-B76B-6B0F6B49ECDC}"/>
    <hyperlink ref="F1289" r:id="rId1555" xr:uid="{FC64B5AC-F245-4315-8BFF-439CDACBED00}"/>
    <hyperlink ref="F1290" r:id="rId1556" xr:uid="{80878E40-C9C0-45B7-B948-B07F048B8DE3}"/>
    <hyperlink ref="F1291" r:id="rId1557" xr:uid="{401E6750-6DC3-4893-8120-75462E402F91}"/>
    <hyperlink ref="F1292" r:id="rId1558" xr:uid="{EF476ED3-6350-45A9-9B27-96920FD0ABA4}"/>
    <hyperlink ref="F1293" r:id="rId1559" xr:uid="{999A17A6-B1A9-40ED-A61A-BC0C5F85254C}"/>
    <hyperlink ref="F1294" r:id="rId1560" xr:uid="{80299B95-312B-4C78-92DA-8E9678D1CB96}"/>
    <hyperlink ref="F1295" r:id="rId1561" xr:uid="{BC175FDC-24FD-4E50-A513-8AC35E4626B1}"/>
    <hyperlink ref="F1296" r:id="rId1562" xr:uid="{E057FF68-300B-4DDF-AFC9-E5BE18898538}"/>
    <hyperlink ref="F1297" r:id="rId1563" xr:uid="{785F113C-17CE-44AA-B5DA-C888B737592F}"/>
    <hyperlink ref="F1298" r:id="rId1564" xr:uid="{650E3F8C-201B-4663-A92F-76819E9A8BC1}"/>
    <hyperlink ref="F1299" r:id="rId1565" xr:uid="{779FCA51-E4E0-47D0-8AAE-E2765C9FEB79}"/>
    <hyperlink ref="F1300" r:id="rId1566" xr:uid="{9819DA07-9649-4BC9-860E-8A457AF5C69D}"/>
    <hyperlink ref="F1301" r:id="rId1567" xr:uid="{55CC61D7-33D5-4B06-980D-95B36F750944}"/>
    <hyperlink ref="F1302" r:id="rId1568" xr:uid="{4AA5C71A-027A-4E1C-B9BF-8924ADC95EAB}"/>
    <hyperlink ref="F1303" r:id="rId1569" xr:uid="{8341C87D-534C-47C1-A21E-98F6520F5C32}"/>
    <hyperlink ref="F1304" r:id="rId1570" xr:uid="{AD7E63FC-B62F-4BCC-9C1D-4F9BE373DB75}"/>
    <hyperlink ref="F1305" r:id="rId1571" xr:uid="{A56BEE8E-8F2C-4008-A73F-26203DBF9348}"/>
    <hyperlink ref="F1306" r:id="rId1572" xr:uid="{4F0EEF60-F9B0-40E3-BA4A-9114C96A4186}"/>
    <hyperlink ref="F1307" r:id="rId1573" xr:uid="{E7362E51-8D68-4240-B1E6-8D8D1FF0A3FB}"/>
    <hyperlink ref="F1308" r:id="rId1574" xr:uid="{CD404AD7-0EF7-4D37-9A33-C811A1A0B2FC}"/>
    <hyperlink ref="F1309" r:id="rId1575" xr:uid="{51161C29-5294-4C03-88AB-4200DE23377A}"/>
    <hyperlink ref="F1310" r:id="rId1576" xr:uid="{9CF28035-74DC-42ED-AFDD-B3F4EE60DAD6}"/>
    <hyperlink ref="F1311" r:id="rId1577" xr:uid="{B6062CC5-5D57-4834-94F2-B0CA33264D8D}"/>
    <hyperlink ref="F1312" r:id="rId1578" xr:uid="{C195D73E-0A54-46EE-A54F-86AB1EA7D1C7}"/>
    <hyperlink ref="F1313" r:id="rId1579" xr:uid="{CCAB289B-D6C2-41F6-8B3A-BD752D985292}"/>
    <hyperlink ref="F1314" r:id="rId1580" xr:uid="{81E67D9E-A92F-4CC8-B669-B599F65F9961}"/>
    <hyperlink ref="F1315" r:id="rId1581" xr:uid="{DF68BED3-986F-44E9-8545-3672B8F817E6}"/>
    <hyperlink ref="F1316" r:id="rId1582" xr:uid="{841A8717-54C1-4A6A-B716-BE89952B0684}"/>
    <hyperlink ref="F1317" r:id="rId1583" xr:uid="{CF6FAE81-32C1-421F-B3B3-800CA3648F5D}"/>
    <hyperlink ref="F1318" r:id="rId1584" xr:uid="{E88ED77F-0D94-4176-91F2-475A12ED8777}"/>
    <hyperlink ref="F1319" r:id="rId1585" xr:uid="{FD67E328-6532-4E35-9A1C-6E1CBD701674}"/>
    <hyperlink ref="F1320" r:id="rId1586" xr:uid="{430C4D7A-BBE8-4AEA-9EDA-0FA79B622BB6}"/>
    <hyperlink ref="F1321" r:id="rId1587" xr:uid="{A1621E18-D918-4376-BE23-99942442E750}"/>
    <hyperlink ref="F1322" r:id="rId1588" xr:uid="{6D78F695-F151-4ADB-B259-64833CC6AC02}"/>
    <hyperlink ref="F1323" r:id="rId1589" xr:uid="{32F79F73-0EEA-407C-9429-CEEB423CE8D3}"/>
    <hyperlink ref="F1324" r:id="rId1590" xr:uid="{2F388D05-FA3D-4D74-9F8A-589415459670}"/>
    <hyperlink ref="F1325" r:id="rId1591" xr:uid="{DBBDB7D8-731D-4576-AC3E-B02E6B1C4275}"/>
    <hyperlink ref="F1326" r:id="rId1592" xr:uid="{97695C10-4885-463D-BCB9-9896FB731E8C}"/>
    <hyperlink ref="F1327" r:id="rId1593" xr:uid="{01B8B21F-9CEB-41D4-A7C3-9C16966BB4EB}"/>
    <hyperlink ref="F1328" r:id="rId1594" xr:uid="{249160D1-B833-48C7-A451-95EDF1C15C3B}"/>
    <hyperlink ref="F1329" r:id="rId1595" xr:uid="{9E122EB9-E5A1-428F-9407-6FEA7A600E12}"/>
    <hyperlink ref="F1330" r:id="rId1596" xr:uid="{20206CA9-FBFB-4512-B7AA-D7279C917DA4}"/>
    <hyperlink ref="F1331" r:id="rId1597" xr:uid="{F5F58263-1E9C-4568-B1D8-4C5E987CA54D}"/>
    <hyperlink ref="F1332" r:id="rId1598" xr:uid="{AA209F07-C38C-485D-9E16-17B9C3C9F1D1}"/>
    <hyperlink ref="F1333" r:id="rId1599" xr:uid="{BB8B153F-2789-44E6-B570-485DC4F6D830}"/>
    <hyperlink ref="F1334" r:id="rId1600" xr:uid="{426E5ED3-57F4-45FB-81D2-AEC5E84FA6B0}"/>
    <hyperlink ref="F1335" r:id="rId1601" xr:uid="{A93FE14E-978D-4257-8E3C-0D9451BEC6BE}"/>
    <hyperlink ref="F1336" r:id="rId1602" xr:uid="{3530D9D1-C5B4-4422-AF2F-923C8F0B5DF7}"/>
    <hyperlink ref="F1337" r:id="rId1603" xr:uid="{1E83B95B-FD1D-49DD-AF51-C0D29C9FC7D2}"/>
    <hyperlink ref="F1338" r:id="rId1604" xr:uid="{77B40FBA-BB1E-4124-830B-5B749996CB44}"/>
    <hyperlink ref="F1339" r:id="rId1605" xr:uid="{15071E3E-B2D0-4B94-839B-550947872162}"/>
    <hyperlink ref="F1340" r:id="rId1606" xr:uid="{CE220ABD-E78F-448F-BBE6-EE80006AA880}"/>
    <hyperlink ref="F1341" r:id="rId1607" xr:uid="{CAAEC47F-3936-40F3-B756-4DD4C93818B6}"/>
    <hyperlink ref="F1342" r:id="rId1608" xr:uid="{B1D71BE7-2102-4A1B-8D6A-1413E184B42C}"/>
    <hyperlink ref="F1343" r:id="rId1609" xr:uid="{47A46729-FA0B-4E57-B5C3-82720DE66FC8}"/>
    <hyperlink ref="F1344" r:id="rId1610" xr:uid="{82D7F987-CFF4-4364-9401-59B891288848}"/>
    <hyperlink ref="F1345" r:id="rId1611" xr:uid="{BC40F64B-10FB-421C-8715-BBCE84C4C027}"/>
    <hyperlink ref="F1346" r:id="rId1612" xr:uid="{73D65BF6-7002-4235-9EB1-146522FF9657}"/>
    <hyperlink ref="F1347" r:id="rId1613" xr:uid="{6DC68769-1346-47DD-AC1E-B0287265961B}"/>
    <hyperlink ref="F1348" r:id="rId1614" xr:uid="{5BEC777B-B70F-46E1-B562-03A57E25F8D4}"/>
    <hyperlink ref="F1349" r:id="rId1615" xr:uid="{7A131378-5EB7-4914-BA44-A20511579C48}"/>
    <hyperlink ref="F1350" r:id="rId1616" xr:uid="{46A6FD35-E547-4611-9B3F-A82872DE6651}"/>
    <hyperlink ref="F1351" r:id="rId1617" xr:uid="{DE37CE30-187F-4EC1-82BB-72FBED0C574E}"/>
    <hyperlink ref="F1352" r:id="rId1618" xr:uid="{44EF70C2-24F3-4FB5-8974-10998962A72D}"/>
    <hyperlink ref="F1353" r:id="rId1619" xr:uid="{DB7F93A5-18AC-4B43-B366-06185730AD5F}"/>
    <hyperlink ref="F1354" r:id="rId1620" xr:uid="{1A40DA5D-E189-460B-85D6-DED34675A479}"/>
    <hyperlink ref="F1355" r:id="rId1621" xr:uid="{6BE22C1D-3497-4ED8-A706-87431519B7CF}"/>
    <hyperlink ref="F1356" r:id="rId1622" xr:uid="{6C69E8A1-7A01-4121-99DF-6ECA86F82234}"/>
    <hyperlink ref="F1357" r:id="rId1623" xr:uid="{6505B5DE-53C4-4138-A910-20CFDC342834}"/>
    <hyperlink ref="F1358" r:id="rId1624" xr:uid="{C84E2C2F-3092-437C-BC57-1C5EA39B60E1}"/>
    <hyperlink ref="F1359" r:id="rId1625" xr:uid="{FBF808A8-C586-431A-901B-34B77026D622}"/>
    <hyperlink ref="F1360" r:id="rId1626" xr:uid="{6AF772C4-0FE3-4D68-BC46-9F358FF8D19A}"/>
    <hyperlink ref="F1361" r:id="rId1627" xr:uid="{486FF0FB-7F45-4632-831A-CF733DC8F414}"/>
    <hyperlink ref="F1362" r:id="rId1628" xr:uid="{9641AE09-DC82-49EA-BE4E-53210B08F3E9}"/>
    <hyperlink ref="F1363" r:id="rId1629" xr:uid="{925D708D-CBAD-4BA7-B78F-2DD3D1865C5A}"/>
    <hyperlink ref="F1364" r:id="rId1630" xr:uid="{2E84F551-F157-4B91-8230-240531BA4FAA}"/>
    <hyperlink ref="F1365" r:id="rId1631" xr:uid="{AC4E536D-A23D-4FD4-AD21-887666368BEF}"/>
    <hyperlink ref="F1366" r:id="rId1632" xr:uid="{2BEE0786-44A5-4FBA-B0C7-E24186AEADA3}"/>
    <hyperlink ref="F1367" r:id="rId1633" xr:uid="{3EFC0254-A4A2-4B78-9289-215EE942E7F3}"/>
    <hyperlink ref="F1368" r:id="rId1634" xr:uid="{B15F2B6B-15EE-4D67-A5A2-1F4AB06FC097}"/>
    <hyperlink ref="F1369" r:id="rId1635" xr:uid="{5CD4D740-6CBA-495E-97E6-06048B12ED4C}"/>
    <hyperlink ref="F1370" r:id="rId1636" xr:uid="{637721FD-1022-4DA6-BEFE-EFCA8AF64586}"/>
    <hyperlink ref="F1371" r:id="rId1637" xr:uid="{72C9F97D-14F1-4439-B69A-65A89F440E9B}"/>
    <hyperlink ref="F1372" r:id="rId1638" xr:uid="{6FACCF59-9F64-4C71-8F68-0782FF913DFD}"/>
    <hyperlink ref="F1373" r:id="rId1639" xr:uid="{D46CBC00-A9A3-46C8-BEF8-BADBC4E87113}"/>
    <hyperlink ref="F1374" r:id="rId1640" xr:uid="{3232D113-D849-4780-ACD4-63D036DF9E4C}"/>
    <hyperlink ref="F1375" r:id="rId1641" xr:uid="{B6A62AB9-3DA4-475E-830C-1AC43FB930B1}"/>
    <hyperlink ref="F1376" r:id="rId1642" xr:uid="{C8CCAD1A-7D4B-4D2B-B8E1-577B44698634}"/>
    <hyperlink ref="F1377" r:id="rId1643" xr:uid="{1C542FC7-EE93-43EA-A867-6989783E9E98}"/>
    <hyperlink ref="F1378" r:id="rId1644" xr:uid="{917A9536-8392-4FEA-828A-4163CAD918E2}"/>
    <hyperlink ref="F1379" r:id="rId1645" xr:uid="{AA15AFB7-9CCE-4F4C-8CB2-64EA78C790BC}"/>
    <hyperlink ref="F1380" r:id="rId1646" xr:uid="{1068698F-B154-4629-B9C7-831483FF68D6}"/>
    <hyperlink ref="F1381" r:id="rId1647" xr:uid="{36B68EE7-E7F2-429B-A320-705AE2CD1C5F}"/>
    <hyperlink ref="F1382" r:id="rId1648" xr:uid="{AA7AC19C-AC29-4B8B-9603-43F5ACAB4B96}"/>
    <hyperlink ref="F1383" r:id="rId1649" xr:uid="{EE59E7C5-F5B6-4DD0-99FC-3A38D935412D}"/>
    <hyperlink ref="F1384" r:id="rId1650" xr:uid="{18E50320-00FD-4CEC-B614-B5F7E5B8D151}"/>
    <hyperlink ref="F1385" r:id="rId1651" xr:uid="{F4B9E859-D2FD-4E70-8D76-8ABE3AFAF9DC}"/>
    <hyperlink ref="F1386" r:id="rId1652" xr:uid="{BA9F9D0B-E9FB-4331-9DB7-F657EAC1CC29}"/>
    <hyperlink ref="F1387" r:id="rId1653" xr:uid="{BE806F39-ACA0-447B-A70B-72976DAE0EF5}"/>
    <hyperlink ref="F1388" r:id="rId1654" xr:uid="{1FFFF268-1D75-419B-A6CC-35B21E67D6E8}"/>
    <hyperlink ref="F1389" r:id="rId1655" xr:uid="{C5D14AA3-9A9D-4853-BB46-5FE6270990A4}"/>
    <hyperlink ref="F1390" r:id="rId1656" xr:uid="{D97827C2-D902-4F98-AE7C-500DBD598EEC}"/>
    <hyperlink ref="F1391" r:id="rId1657" xr:uid="{1A1DBABB-3925-4697-9FEA-67D4242C2C96}"/>
    <hyperlink ref="F1392" r:id="rId1658" xr:uid="{B4BB0A60-99AA-4735-8474-E0FBD78931FC}"/>
    <hyperlink ref="F1393" r:id="rId1659" xr:uid="{916CD6C2-DEA5-460F-8B91-B413B68C7232}"/>
    <hyperlink ref="F1394" r:id="rId1660" xr:uid="{F564BFE6-843D-4191-88B7-104A484547D9}"/>
    <hyperlink ref="F1395" r:id="rId1661" xr:uid="{83AB11FF-16A9-4D76-BC91-0B4658AFF341}"/>
    <hyperlink ref="F1396" r:id="rId1662" xr:uid="{CCDA37C8-D0E3-4FF3-9CCA-BF865BC52F26}"/>
    <hyperlink ref="F1397" r:id="rId1663" xr:uid="{5FFFD5DA-54BC-441B-99DF-68BE43BE8289}"/>
    <hyperlink ref="F1398" r:id="rId1664" xr:uid="{4C170C57-79A6-4775-BFD7-3222FC9AB52C}"/>
    <hyperlink ref="F1399" r:id="rId1665" xr:uid="{CE829D11-3C4A-4DE6-B602-FCA09A5AF544}"/>
    <hyperlink ref="F1400" r:id="rId1666" xr:uid="{5B012146-DC25-436B-8F43-38F1B3735987}"/>
    <hyperlink ref="F1401" r:id="rId1667" xr:uid="{76261517-3F81-458F-BFA0-3DE30CECE5CB}"/>
    <hyperlink ref="F1402" r:id="rId1668" xr:uid="{B670CADB-FE2E-4B73-9766-7976CFE890EB}"/>
    <hyperlink ref="F1403" r:id="rId1669" xr:uid="{4FC1A956-DCAE-4335-829A-A7382F7A4630}"/>
    <hyperlink ref="F1404" r:id="rId1670" xr:uid="{FFE94C5E-FE41-4346-9B96-7FAF065AB955}"/>
    <hyperlink ref="F1405" r:id="rId1671" xr:uid="{577AB1A7-7313-4E92-A005-BBB62208075D}"/>
    <hyperlink ref="F1406" r:id="rId1672" xr:uid="{1D4AB403-4C3B-498D-BE4C-876E4D10F811}"/>
    <hyperlink ref="F1407" r:id="rId1673" xr:uid="{F1A0BC4D-2712-4E5B-82E5-9DF3106F6E48}"/>
    <hyperlink ref="F1408" r:id="rId1674" xr:uid="{D7AFE90C-D0CD-4FC2-91DC-534EA71D33DA}"/>
    <hyperlink ref="F1409" r:id="rId1675" xr:uid="{5FA863D1-42E3-43F2-911A-EAFE992298AA}"/>
    <hyperlink ref="F1410" r:id="rId1676" xr:uid="{EEEB740B-B7CA-4120-AA29-CE2AE2BAD180}"/>
    <hyperlink ref="F1411" r:id="rId1677" xr:uid="{3B0A78E1-9487-482A-A948-F9F2133D6147}"/>
    <hyperlink ref="F1412" r:id="rId1678" xr:uid="{36C9A7E7-9D83-4889-B0DB-38176CA0ADD1}"/>
    <hyperlink ref="F1413" r:id="rId1679" xr:uid="{3E6A1266-CE0D-44FA-9029-CB3DB2AEF969}"/>
    <hyperlink ref="F1414" r:id="rId1680" xr:uid="{59822267-884E-4D91-A90C-ED16FEC044A2}"/>
    <hyperlink ref="F1415" r:id="rId1681" xr:uid="{632108A1-B6E0-47EF-82EA-8051BB24AE17}"/>
    <hyperlink ref="F1416" r:id="rId1682" xr:uid="{53CCDBF6-A0EE-4D8E-94C0-7CEF4328CFFF}"/>
    <hyperlink ref="F1417" r:id="rId1683" xr:uid="{4809B0FD-20DC-40AC-BA9C-203A14BCA41A}"/>
    <hyperlink ref="F1418" r:id="rId1684" xr:uid="{293F7D06-4BAF-42D7-9D74-164E41AF7262}"/>
    <hyperlink ref="F1419" r:id="rId1685" xr:uid="{26408651-9BCD-4C8B-BEA2-B23C644F2C4D}"/>
    <hyperlink ref="F1420" r:id="rId1686" xr:uid="{92B9FA88-577A-443F-A123-CA28FD7A9173}"/>
    <hyperlink ref="F1421" r:id="rId1687" xr:uid="{01F9C410-3911-456F-AAD8-31CF2A704D10}"/>
    <hyperlink ref="F1422" r:id="rId1688" xr:uid="{33FB8AEF-005D-48BC-A3CD-860C28B6A2FF}"/>
    <hyperlink ref="F1423" r:id="rId1689" xr:uid="{9E02E813-6C89-4587-9320-7406C5903CB6}"/>
    <hyperlink ref="F1424" r:id="rId1690" xr:uid="{BEC86D8F-67D4-4F73-87AC-5BA5A437A0F0}"/>
    <hyperlink ref="F1425" r:id="rId1691" xr:uid="{A0C3BD70-5F5C-4E46-B641-ADE0DC4BB56F}"/>
    <hyperlink ref="F1426" r:id="rId1692" xr:uid="{4313FABD-4AAD-4295-AD2A-31C14FA8CF91}"/>
    <hyperlink ref="F1427" r:id="rId1693" xr:uid="{B31DE1DB-F1A4-4A8D-98F9-75C2523B59A9}"/>
    <hyperlink ref="F1428" r:id="rId1694" xr:uid="{4B1BB5A8-7006-4275-812F-870D70797790}"/>
    <hyperlink ref="F1429" r:id="rId1695" xr:uid="{E0B642D2-AE6E-4563-A73E-8491E068A911}"/>
    <hyperlink ref="F1430" r:id="rId1696" xr:uid="{5D46BE8E-FFF9-4886-A729-BC80CA60A139}"/>
    <hyperlink ref="F1431" r:id="rId1697" xr:uid="{57CFA33A-BCF8-407E-B10F-DBBAF4AD25F0}"/>
    <hyperlink ref="F1432" r:id="rId1698" xr:uid="{99BBDC92-CEB0-4E40-9EB3-42C0BDA9DEB6}"/>
    <hyperlink ref="F1433" r:id="rId1699" xr:uid="{3D5E9D14-7F95-4162-BDC0-D29C15645AAD}"/>
    <hyperlink ref="F1434" r:id="rId1700" xr:uid="{9FD1A3B3-3592-4C52-8D0F-1D6322C997D9}"/>
    <hyperlink ref="F1435" r:id="rId1701" xr:uid="{E099770A-E51D-44A1-A11A-5583D28F1F8B}"/>
    <hyperlink ref="F1436" r:id="rId1702" xr:uid="{6E5CFEEF-B28C-4FE6-ACA3-0E68391E0FBC}"/>
    <hyperlink ref="F1437" r:id="rId1703" xr:uid="{887AAD19-1195-4375-906F-77398DA3DD08}"/>
    <hyperlink ref="F1438" r:id="rId1704" xr:uid="{AA240DCB-D8CA-44D4-A084-EFC18ED50E3C}"/>
    <hyperlink ref="F1439" r:id="rId1705" xr:uid="{5AA9AF43-7E19-4055-959E-10646EE56EE9}"/>
    <hyperlink ref="F1440" r:id="rId1706" xr:uid="{9DCEAD30-3581-41D1-BB32-90428859ACF6}"/>
    <hyperlink ref="F1441" r:id="rId1707" xr:uid="{9DDF43C6-AD25-4CEB-B4AD-0B33DE828928}"/>
    <hyperlink ref="F1442" r:id="rId1708" xr:uid="{585A4551-3B9F-4033-92F8-E9572119A961}"/>
    <hyperlink ref="F1443" r:id="rId1709" xr:uid="{F735CE70-CB08-4BDC-9AA0-D6B78BBC3592}"/>
    <hyperlink ref="F1444" r:id="rId1710" xr:uid="{B18A45E8-BBCD-4AD4-B482-95EB109B2598}"/>
    <hyperlink ref="F1445" r:id="rId1711" xr:uid="{B3E01C2D-5413-4B3B-BC02-40D5DA757B6F}"/>
    <hyperlink ref="F1446" r:id="rId1712" xr:uid="{53ED8305-A5F2-4BD8-B14D-F3CEA2329EB1}"/>
    <hyperlink ref="F1447" r:id="rId1713" xr:uid="{7AF5272A-17BD-447C-8A18-7814E88A5973}"/>
    <hyperlink ref="F1448" r:id="rId1714" xr:uid="{ECC6F84C-2956-44BF-8FCF-344F9C7D9D00}"/>
    <hyperlink ref="F1449" r:id="rId1715" xr:uid="{534F4F58-B322-4B81-9C60-46BF91C66DC6}"/>
    <hyperlink ref="F1450" r:id="rId1716" xr:uid="{AD2E4088-9B37-46EF-9AD4-18970E02A974}"/>
    <hyperlink ref="F1451" r:id="rId1717" xr:uid="{71F37A06-CF8A-42E9-A2A4-875D16ACE558}"/>
    <hyperlink ref="F1452" r:id="rId1718" xr:uid="{DBC25AAE-5F51-4923-8794-9971953FEACB}"/>
    <hyperlink ref="F1453" r:id="rId1719" xr:uid="{EABB87A7-DE13-42BD-B812-CC82A2325A73}"/>
    <hyperlink ref="F1454" r:id="rId1720" xr:uid="{8CB1AA30-2E58-493F-A9DC-5DE715201B0F}"/>
    <hyperlink ref="F1455" r:id="rId1721" xr:uid="{67C6410A-BFA0-4BD9-8D10-BE4D1AFE7558}"/>
    <hyperlink ref="F1456" r:id="rId1722" xr:uid="{7BD4D020-45C8-400E-96C2-54DB65B508E4}"/>
    <hyperlink ref="F1457" r:id="rId1723" xr:uid="{4DFA9125-B7CC-4EC8-87D6-FF17144D8C92}"/>
    <hyperlink ref="F1458" r:id="rId1724" xr:uid="{9D7C9CC3-7340-4A12-828E-D198896EDF68}"/>
    <hyperlink ref="F1459" r:id="rId1725" xr:uid="{D6678D63-30B1-421D-A8AB-34606109932F}"/>
    <hyperlink ref="F1460" r:id="rId1726" xr:uid="{DF69BAE4-22A3-43F9-80CE-413B8F807CEC}"/>
    <hyperlink ref="F1461" r:id="rId1727" xr:uid="{C1470394-817E-4F36-AD89-F594F9E00455}"/>
    <hyperlink ref="F1462" r:id="rId1728" xr:uid="{E38D0CA7-8E0B-4682-9DA4-2B120B539DF3}"/>
    <hyperlink ref="F1463" r:id="rId1729" xr:uid="{49A0BFDF-280A-40DD-B4F5-F5D047E174E4}"/>
    <hyperlink ref="F1464" r:id="rId1730" xr:uid="{0D1E3974-CF66-4E2B-9A35-CCCD8D279EB1}"/>
    <hyperlink ref="F1465" r:id="rId1731" xr:uid="{81FA0891-05FE-4FC4-B34A-6689E90E1A85}"/>
    <hyperlink ref="F1466" r:id="rId1732" xr:uid="{358D771F-369F-47FB-9B80-F9307AF375E6}"/>
    <hyperlink ref="F1467" r:id="rId1733" xr:uid="{E505E263-C087-405A-A58B-BCBD21F6A0E3}"/>
    <hyperlink ref="F1468" r:id="rId1734" xr:uid="{88BE5D1B-DA28-4C67-8F8C-D021055E4BFB}"/>
    <hyperlink ref="F1469" r:id="rId1735" xr:uid="{3912B520-7617-4FF6-BC34-88B73B64C9A6}"/>
    <hyperlink ref="F1470" r:id="rId1736" xr:uid="{AB440A8F-54B2-43B0-BB7D-15B1532518A3}"/>
    <hyperlink ref="F1471" r:id="rId1737" xr:uid="{085BA64B-DDB9-430C-85A6-1DD72FC75B69}"/>
    <hyperlink ref="F1472" r:id="rId1738" xr:uid="{35BB8E39-1FD1-4D35-82B4-AA61D3E42571}"/>
    <hyperlink ref="F1473" r:id="rId1739" xr:uid="{BB396EE9-91D7-48A7-9AF4-F9D362356142}"/>
    <hyperlink ref="F1474" r:id="rId1740" xr:uid="{C3C6AF03-C1A1-4070-8959-91CD061F5580}"/>
    <hyperlink ref="F1475" r:id="rId1741" xr:uid="{BA113520-CF97-4BA2-A0F4-B2C781F7720D}"/>
    <hyperlink ref="F1476" r:id="rId1742" xr:uid="{91B334CE-5B14-4A7A-8B57-714BF6EE3441}"/>
    <hyperlink ref="F1477" r:id="rId1743" xr:uid="{F7710692-39CD-49C2-9010-BB04ED5B4D94}"/>
    <hyperlink ref="F1478" r:id="rId1744" xr:uid="{4CF14E76-C09F-4F60-831F-CF1DE754AE1F}"/>
    <hyperlink ref="F1479" r:id="rId1745" xr:uid="{31D208C6-730B-412E-A3B2-6207229456E5}"/>
    <hyperlink ref="F1480" r:id="rId1746" xr:uid="{F6039416-07FC-4DA3-9136-B1F7A8F6FEAF}"/>
    <hyperlink ref="F1481" r:id="rId1747" xr:uid="{5B3BF318-E519-46EB-9EFE-1378E4C4E4DB}"/>
    <hyperlink ref="F1482" r:id="rId1748" xr:uid="{723DD072-6F97-4C65-9ECE-559F71E9D824}"/>
    <hyperlink ref="F1483" r:id="rId1749" xr:uid="{5DAC1726-34D6-4124-BCAD-CF991583CDF6}"/>
    <hyperlink ref="F1484" r:id="rId1750" xr:uid="{530387A1-5736-4DBE-8FCB-959D5208B286}"/>
    <hyperlink ref="F1485" r:id="rId1751" xr:uid="{6F1E1191-4AEB-4153-BEEF-9D29A9E35DEB}"/>
    <hyperlink ref="F1486" r:id="rId1752" xr:uid="{1479D2F1-FEE3-4CAA-B54C-D27639699682}"/>
    <hyperlink ref="F1487" r:id="rId1753" xr:uid="{C073EB04-8FEB-4DD3-B5D2-3F919960E556}"/>
    <hyperlink ref="F1488" r:id="rId1754" xr:uid="{98FEC3D9-5CC3-4FC8-9D75-06A2403DB8C2}"/>
    <hyperlink ref="F1489" r:id="rId1755" xr:uid="{B9F74635-5993-4A55-93E8-DDC6AC7C6D95}"/>
    <hyperlink ref="F1490" r:id="rId1756" xr:uid="{37A91DB0-A869-49AA-ACEF-2F40C6F4EF1A}"/>
    <hyperlink ref="F1491" r:id="rId1757" xr:uid="{6B038768-3178-4A9F-9DA8-8B336D73F461}"/>
    <hyperlink ref="F1492" r:id="rId1758" xr:uid="{0D83879F-6381-41FB-82D2-1B4B57C13C20}"/>
    <hyperlink ref="F1493" r:id="rId1759" xr:uid="{72B640EB-AFAF-43CD-A4C8-17AE6E143C11}"/>
    <hyperlink ref="F1494" r:id="rId1760" xr:uid="{50E86BDB-FABE-4802-A124-E1EE568E9A32}"/>
    <hyperlink ref="F1495" r:id="rId1761" xr:uid="{E7E0F5AA-D143-47C0-900C-E6C0A74C0E44}"/>
    <hyperlink ref="F1496" r:id="rId1762" xr:uid="{DFA065DB-CE3F-455F-B0D1-08A20273391C}"/>
    <hyperlink ref="F1497" r:id="rId1763" xr:uid="{3315613B-8A6A-4502-843B-7696BB8AF8E7}"/>
    <hyperlink ref="F1498" r:id="rId1764" xr:uid="{939B0069-7E89-4BCF-9FB2-4EEF7FBC3FAD}"/>
    <hyperlink ref="F1499" r:id="rId1765" xr:uid="{655A2417-0B0B-4B7E-8CCC-92DA1B8D36A3}"/>
    <hyperlink ref="F1500" r:id="rId1766" xr:uid="{64B5265C-F91A-40C1-A8D9-EBD612E52A99}"/>
    <hyperlink ref="F1501" r:id="rId1767" xr:uid="{9C284955-26F6-47E3-AD2D-4FAAB93B1E2D}"/>
    <hyperlink ref="F1502" r:id="rId1768" xr:uid="{A01B5D03-1F17-4280-BA56-1012ECDF9903}"/>
    <hyperlink ref="F1503" r:id="rId1769" xr:uid="{8D46CE02-AF02-42A3-997F-5DCE8433D576}"/>
    <hyperlink ref="F1504" r:id="rId1770" xr:uid="{5CBE2E34-6EB1-4EF4-926C-5D133D9BE8A3}"/>
    <hyperlink ref="F1505" r:id="rId1771" xr:uid="{5A109857-1B99-4F84-B718-4E3AB8751DBD}"/>
    <hyperlink ref="F1506" r:id="rId1772" xr:uid="{26B4CB34-9CCA-4BEF-B24E-BE3432F0F029}"/>
    <hyperlink ref="F1507" r:id="rId1773" xr:uid="{8AE16053-AA02-4558-B4AF-CBA6725FD132}"/>
    <hyperlink ref="F1508" r:id="rId1774" xr:uid="{48B21213-ABCB-4798-8AC9-F2210E6B88CE}"/>
    <hyperlink ref="F1509" r:id="rId1775" xr:uid="{F71FF8AF-B83B-4378-AA85-B8268C7860F6}"/>
    <hyperlink ref="F1510" r:id="rId1776" xr:uid="{DF6828A6-EACE-457F-8E61-929A67935EAA}"/>
    <hyperlink ref="F1511" r:id="rId1777" xr:uid="{B3F4D3EA-B172-4711-AB06-CCBCB3344703}"/>
    <hyperlink ref="F1512" r:id="rId1778" xr:uid="{2288D51A-3C6B-49BC-80EB-7AF9FF29ABAA}"/>
    <hyperlink ref="F1513" r:id="rId1779" xr:uid="{CBBFE3A7-319C-42F1-8CBC-F133BFA20429}"/>
    <hyperlink ref="F1514" r:id="rId1780" xr:uid="{21BEC9FC-86D0-4C98-AAEC-E9EEB763E335}"/>
    <hyperlink ref="F1515" r:id="rId1781" xr:uid="{B9A5E519-2E78-4942-90C0-D5A23A30034C}"/>
    <hyperlink ref="F1516" r:id="rId1782" xr:uid="{6E838186-0121-41E2-80F2-663CBCAA15EA}"/>
    <hyperlink ref="F1517" r:id="rId1783" xr:uid="{948FF60A-AB44-4651-9E06-B60FCB475A0C}"/>
    <hyperlink ref="F1518" r:id="rId1784" xr:uid="{9BC2535E-A510-433C-B686-EFF000E9C6B4}"/>
    <hyperlink ref="F1519" r:id="rId1785" xr:uid="{49BE273C-6246-44B0-8826-2F1612B7DF78}"/>
    <hyperlink ref="F1520" r:id="rId1786" xr:uid="{8816E593-869F-4A8F-8C0A-266B55A870F8}"/>
    <hyperlink ref="F1521" r:id="rId1787" xr:uid="{A8274C11-2BA8-4F5C-8E76-330DC206ED50}"/>
    <hyperlink ref="F1522" r:id="rId1788" xr:uid="{7E4EF32E-7A6B-47E9-BB24-1758EED0E607}"/>
    <hyperlink ref="F1523" r:id="rId1789" xr:uid="{3CADCFC3-750E-4E1C-B38A-816693C84C13}"/>
    <hyperlink ref="F1524" r:id="rId1790" xr:uid="{9E8EE52B-2713-4873-9BCA-909A19398E8E}"/>
    <hyperlink ref="F1525" r:id="rId1791" xr:uid="{F8EFC667-A6AD-4D54-9514-815BD7BAD1D3}"/>
    <hyperlink ref="F1526" r:id="rId1792" xr:uid="{FF453F4B-6BBC-40D2-8C5D-C6897B9CED99}"/>
    <hyperlink ref="F1527" r:id="rId1793" xr:uid="{4725B637-D864-45A9-A53E-88397624CA87}"/>
    <hyperlink ref="F1528" r:id="rId1794" xr:uid="{10546580-7602-42E2-AB88-DDA5BD11C061}"/>
    <hyperlink ref="F1529" r:id="rId1795" xr:uid="{0252AE2C-828E-48C3-9687-A9526C837792}"/>
    <hyperlink ref="F1530" r:id="rId1796" xr:uid="{F2265694-1C1B-49E9-8B23-3A903B84BE7C}"/>
    <hyperlink ref="F1531" r:id="rId1797" xr:uid="{A6904B70-0FC8-4A86-BD56-F899484053DB}"/>
    <hyperlink ref="F1532" r:id="rId1798" xr:uid="{ABD16BAB-7038-4A4A-A109-C451F431A1B9}"/>
    <hyperlink ref="F1533" r:id="rId1799" xr:uid="{7B4969AF-F089-4F44-A381-D9CF728F33A2}"/>
    <hyperlink ref="F1534" r:id="rId1800" xr:uid="{E30897EE-9C6E-447B-A332-CB1DF059888A}"/>
    <hyperlink ref="F1535" r:id="rId1801" xr:uid="{83AAE680-28F8-4A0A-B678-C6C4F0EC0DBD}"/>
    <hyperlink ref="F1536" r:id="rId1802" xr:uid="{BC29A20A-52EF-4FC0-98C0-0F1FEA5A3EFB}"/>
    <hyperlink ref="F1537" r:id="rId1803" xr:uid="{89766D45-F3FB-4308-A836-02E79AE456D8}"/>
    <hyperlink ref="F1538" r:id="rId1804" xr:uid="{2E969977-17A6-4D3D-A015-F0F3D110BEBF}"/>
    <hyperlink ref="F1539" r:id="rId1805" xr:uid="{4A1C7D9E-8E70-48C2-BDF6-662ADC847708}"/>
    <hyperlink ref="F1540" r:id="rId1806" xr:uid="{D997EDD5-F897-40A5-8E81-73A8C5BCB35C}"/>
    <hyperlink ref="F1541" r:id="rId1807" xr:uid="{1169BA6C-D516-457F-B698-015A5DF3A45B}"/>
    <hyperlink ref="F1542" r:id="rId1808" xr:uid="{D647BE63-8BBE-4B24-B8A9-F6BF145C171D}"/>
    <hyperlink ref="F1543" r:id="rId1809" xr:uid="{A7A3EE79-1FEF-422D-86E1-C6BB875AF6FA}"/>
    <hyperlink ref="F1544" r:id="rId1810" xr:uid="{90ECB766-EE6B-4516-BA29-10949FB2EA9A}"/>
    <hyperlink ref="F1545" r:id="rId1811" xr:uid="{FB1C1487-2441-4506-9384-732D84A20000}"/>
    <hyperlink ref="F1546" r:id="rId1812" xr:uid="{2A6AFEAC-8187-4520-80B8-5BFCB431BF82}"/>
    <hyperlink ref="F1547" r:id="rId1813" xr:uid="{CCE8874A-004F-4A99-809D-2C344DEC050A}"/>
    <hyperlink ref="F1548" r:id="rId1814" xr:uid="{D146CFB1-8D3F-4F5E-A913-C4BFB914F08D}"/>
    <hyperlink ref="F1549" r:id="rId1815" xr:uid="{E18EB9B3-484B-4502-BE08-84FE6E0BEC11}"/>
    <hyperlink ref="F1550" r:id="rId1816" xr:uid="{3D77D08C-1D87-42C6-9CEB-5FD89CFD1120}"/>
    <hyperlink ref="F1551" r:id="rId1817" xr:uid="{7DD0C124-4038-4AE6-B347-A94ED08EA108}"/>
    <hyperlink ref="F1552" r:id="rId1818" xr:uid="{505CAD04-45AE-4058-ADD6-809355FE1523}"/>
    <hyperlink ref="F1553" r:id="rId1819" xr:uid="{6A46D15A-D3B3-49F6-91F6-0CAE19DFFBED}"/>
    <hyperlink ref="F1554" r:id="rId1820" xr:uid="{DB25BDDF-A656-419F-8734-3022AE40BE35}"/>
    <hyperlink ref="F1555" r:id="rId1821" xr:uid="{A9CE8F53-7DD7-4B12-826B-0A84562410BB}"/>
    <hyperlink ref="F1556" r:id="rId1822" xr:uid="{66892FFD-87C6-47A1-B798-EB9FA3458E26}"/>
    <hyperlink ref="F1557" r:id="rId1823" xr:uid="{A54A2602-99E4-4F80-A7B1-A07727BDFC8E}"/>
    <hyperlink ref="F1558" r:id="rId1824" xr:uid="{30B34AB3-EB3C-43D6-9159-8818FD7A49AE}"/>
    <hyperlink ref="F1559" r:id="rId1825" xr:uid="{7E0E9625-2FE1-4678-A97D-F06377D7213D}"/>
    <hyperlink ref="F1560" r:id="rId1826" xr:uid="{13BBE3B3-2DC4-465E-AF30-8DC41A9B3BC7}"/>
    <hyperlink ref="F1561" r:id="rId1827" xr:uid="{92E1E5C7-3AD4-442C-A6AC-2AD6848F3C3F}"/>
    <hyperlink ref="F1562" r:id="rId1828" xr:uid="{4EB9B8EF-5E26-4B98-A173-3E31987B7164}"/>
    <hyperlink ref="F1563" r:id="rId1829" xr:uid="{7B83F06B-D97F-4180-83FE-31C776FEBE13}"/>
    <hyperlink ref="F1564" r:id="rId1830" xr:uid="{F67330AA-6FEF-4A1A-9CEB-FE4959A39370}"/>
    <hyperlink ref="F1565" r:id="rId1831" xr:uid="{F313548D-B773-454C-A962-8E195576766E}"/>
    <hyperlink ref="F1566" r:id="rId1832" xr:uid="{98BCAC3F-0D8B-4B9B-989C-80B3A7317208}"/>
    <hyperlink ref="F1567" r:id="rId1833" xr:uid="{09E4FA8A-3DA1-402F-809C-E2675D529F72}"/>
    <hyperlink ref="F1568" r:id="rId1834" xr:uid="{B77BB64E-78E1-4BE2-B31A-75415A9F6A6E}"/>
    <hyperlink ref="F1569" r:id="rId1835" xr:uid="{39654131-BEC8-4382-804A-0FC3CC3C0F35}"/>
    <hyperlink ref="F1570" r:id="rId1836" xr:uid="{95A5A577-560D-44FD-A6F0-A24FACEAE98A}"/>
    <hyperlink ref="F1571" r:id="rId1837" xr:uid="{29472650-4A60-456C-824E-2E9258F6E5CD}"/>
    <hyperlink ref="F1572" r:id="rId1838" xr:uid="{EB9F5832-F622-4E23-8F14-16F3B854E43A}"/>
    <hyperlink ref="F1573" r:id="rId1839" xr:uid="{35ABD1A8-1F0E-42AA-A44B-A0F1DBD19D28}"/>
    <hyperlink ref="F1574" r:id="rId1840" xr:uid="{E0AA2EBC-3D6B-4413-91F8-55AF0758021F}"/>
    <hyperlink ref="F1575" r:id="rId1841" xr:uid="{D849DCE1-4FD2-49AB-A875-03F7A8EC656E}"/>
    <hyperlink ref="F1576" r:id="rId1842" xr:uid="{E705FD2D-FD3B-4B70-AA50-F8FA174F3D39}"/>
    <hyperlink ref="F1577" r:id="rId1843" xr:uid="{D81A5542-3EB9-43BC-90CE-2C79DFEE6E4A}"/>
    <hyperlink ref="F1578" r:id="rId1844" xr:uid="{0402D001-A316-443C-8D9B-9158B96DC197}"/>
    <hyperlink ref="F1579" r:id="rId1845" xr:uid="{273B6902-CE66-4DE1-A8EB-15DB045EFE79}"/>
    <hyperlink ref="F1580" r:id="rId1846" xr:uid="{55C6A5F9-C790-4FA8-ACEE-0672BF8D6632}"/>
    <hyperlink ref="F1581" r:id="rId1847" xr:uid="{16488C39-D236-4F78-9158-AF81E28FD9DC}"/>
    <hyperlink ref="F1582" r:id="rId1848" xr:uid="{0BA50FEA-7BAA-4320-9EA4-7DEEC0D96E56}"/>
    <hyperlink ref="F1583" r:id="rId1849" xr:uid="{1225CBAA-A2FD-4A23-B13C-D6C5247765E6}"/>
    <hyperlink ref="F1584" r:id="rId1850" xr:uid="{1E08A54C-E254-4F5C-9C66-11509039C66D}"/>
    <hyperlink ref="F1585" r:id="rId1851" xr:uid="{1F50C357-7A07-4B1E-AEED-71A286FB1829}"/>
    <hyperlink ref="F1586" r:id="rId1852" xr:uid="{39B5E37B-9182-44E6-B180-11C6C04590A7}"/>
    <hyperlink ref="F1587" r:id="rId1853" xr:uid="{3A120880-3DCD-48BA-810C-CEB0BD87A708}"/>
    <hyperlink ref="F1588" r:id="rId1854" xr:uid="{2ECC25F2-6CE1-4755-9B38-C4C4B53C64DB}"/>
    <hyperlink ref="F1589" r:id="rId1855" xr:uid="{060A0890-B7A3-4E83-B6EF-DAED340EF240}"/>
    <hyperlink ref="F1590" r:id="rId1856" xr:uid="{59D6828C-FF32-4508-978F-30C2441B2E86}"/>
    <hyperlink ref="F1591" r:id="rId1857" xr:uid="{6CCD67ED-115A-40B1-8534-977D1B6BD81C}"/>
    <hyperlink ref="F1592" r:id="rId1858" xr:uid="{AF157F64-72D7-47A9-8ABC-7B917208C4F3}"/>
    <hyperlink ref="F1593" r:id="rId1859" xr:uid="{BEB3773D-EB29-414B-9807-9749C9AB77D4}"/>
    <hyperlink ref="F1594" r:id="rId1860" xr:uid="{16B1CD77-7ECA-46FE-BD15-C8CD1FC7B8E9}"/>
    <hyperlink ref="F1595" r:id="rId1861" xr:uid="{55465D80-DF1E-4EBA-B7E1-60F4F419B327}"/>
    <hyperlink ref="F1596" r:id="rId1862" xr:uid="{39DDC10A-B457-4BFF-A1CB-81D5669AB74E}"/>
    <hyperlink ref="F1597" r:id="rId1863" xr:uid="{6AE7298C-FBE6-4A5F-A7EA-0DCF7221CC89}"/>
    <hyperlink ref="F1598" r:id="rId1864" xr:uid="{5B7946C6-639C-4D1E-8E0E-846EF571D00E}"/>
    <hyperlink ref="F1599" r:id="rId1865" xr:uid="{7C2AE82D-C6E8-4A56-98E4-1BBB7980E64E}"/>
    <hyperlink ref="F1600" r:id="rId1866" xr:uid="{C6CEAAAD-E357-4C15-A6F6-4F65D306A271}"/>
    <hyperlink ref="F1601" r:id="rId1867" xr:uid="{8075F383-4FED-4249-8691-767113D85389}"/>
    <hyperlink ref="F1602" r:id="rId1868" xr:uid="{56D50141-1ECE-441F-86AE-E15B6F65E42E}"/>
    <hyperlink ref="F1603" r:id="rId1869" xr:uid="{E57223ED-4DFA-482F-AADF-F95161A30EA5}"/>
    <hyperlink ref="F1604" r:id="rId1870" xr:uid="{20836D32-34BF-418A-B8DC-EF87C05908E9}"/>
    <hyperlink ref="F1605" r:id="rId1871" xr:uid="{97C5BE6D-4BD1-4D9D-BBC1-B28C7C4E9E49}"/>
    <hyperlink ref="F1606" r:id="rId1872" xr:uid="{11DBD65B-3E4D-470F-99A1-55CBC61675C3}"/>
    <hyperlink ref="F1607" r:id="rId1873" xr:uid="{FB597670-3503-47ED-90F0-1E60EB168DF9}"/>
    <hyperlink ref="F1608" r:id="rId1874" xr:uid="{8CF43903-385D-4882-B3FE-C93B11833444}"/>
    <hyperlink ref="F1609" r:id="rId1875" xr:uid="{7DFE6458-B131-4B2F-BD7A-5E545078968E}"/>
    <hyperlink ref="F1610" r:id="rId1876" xr:uid="{400E40AC-EC5E-4FE4-84FE-03FFAF074F23}"/>
    <hyperlink ref="F1611" r:id="rId1877" xr:uid="{C3F6499A-A70D-4A83-9721-0F71F72C76D5}"/>
    <hyperlink ref="F1612" r:id="rId1878" xr:uid="{03B076F6-4691-4CE3-9F89-118943DB31F8}"/>
    <hyperlink ref="F1613" r:id="rId1879" xr:uid="{358F2211-F2B5-406F-8DEE-956904D61EC2}"/>
    <hyperlink ref="F1614" r:id="rId1880" xr:uid="{E2F92CF9-02FE-44F6-AE8D-041DCCDA29E2}"/>
    <hyperlink ref="F1615" r:id="rId1881" xr:uid="{0AB18D72-E61C-49F4-9AC2-B2F9F04A409D}"/>
    <hyperlink ref="F1616" r:id="rId1882" xr:uid="{13DA4ED0-6EA7-45F5-B77A-0AEEDF377EE3}"/>
    <hyperlink ref="F1617" r:id="rId1883" xr:uid="{5EEC42FB-B1CC-4C51-9182-9E02458AA8FD}"/>
    <hyperlink ref="F1618" r:id="rId1884" xr:uid="{43F8D712-5D70-4E8A-9F62-1CE470F37359}"/>
    <hyperlink ref="F1619" r:id="rId1885" xr:uid="{E68A7E9C-FCA3-49C8-83EA-1351C1EACEC8}"/>
    <hyperlink ref="F1620" r:id="rId1886" xr:uid="{A925B934-3D0C-407A-8D4A-65CA452C0D53}"/>
    <hyperlink ref="F1621" r:id="rId1887" xr:uid="{CAF4C716-6A79-4C53-B464-D0522DBDBB49}"/>
    <hyperlink ref="F1622" r:id="rId1888" xr:uid="{672B22AA-984E-44EE-AFD2-5DC8E2A5C891}"/>
    <hyperlink ref="F1623" r:id="rId1889" xr:uid="{501571C4-57E5-4D37-81DE-39CF2D7B221B}"/>
    <hyperlink ref="F1624" r:id="rId1890" xr:uid="{34442211-D054-4223-B28C-546685962BAB}"/>
    <hyperlink ref="F1625" r:id="rId1891" xr:uid="{335C5769-41B1-4D90-A206-F28CD301E50F}"/>
    <hyperlink ref="F1626" r:id="rId1892" xr:uid="{BBFB6E63-48CF-4149-A9AF-F3FBC581A85A}"/>
    <hyperlink ref="F1627" r:id="rId1893" xr:uid="{16872932-B0F5-497C-A7BF-72ECC5B73BAE}"/>
    <hyperlink ref="F1628" r:id="rId1894" xr:uid="{3873D5CD-BA63-41B1-B34F-C42B74DFF8F5}"/>
    <hyperlink ref="F1629" r:id="rId1895" xr:uid="{029CE902-8961-4656-9B38-3D83924B0F9A}"/>
    <hyperlink ref="F1630" r:id="rId1896" xr:uid="{12743790-24E9-498C-89C5-AE5EF572BB81}"/>
    <hyperlink ref="F1631" r:id="rId1897" xr:uid="{2044D741-F00E-479A-AE0C-735BF2F3E736}"/>
    <hyperlink ref="F1632" r:id="rId1898" xr:uid="{ED7BF00B-0F7D-4B88-989B-957E1E0B45D8}"/>
    <hyperlink ref="F1633" r:id="rId1899" xr:uid="{01EA4951-2E20-4C58-9110-5CC98828F26D}"/>
    <hyperlink ref="F1634" r:id="rId1900" xr:uid="{4F96CC62-C029-4F5E-8719-0698FDD865A1}"/>
    <hyperlink ref="F1635" r:id="rId1901" xr:uid="{17462DF4-1A76-4194-BDBB-3C0E1EEC1787}"/>
    <hyperlink ref="F1636" r:id="rId1902" xr:uid="{967BC737-B58D-4EB6-BA3A-9D4E7A42601D}"/>
    <hyperlink ref="F1637" r:id="rId1903" xr:uid="{97686F4B-9265-4D33-B44F-0D97ECEF3FB4}"/>
    <hyperlink ref="F1638" r:id="rId1904" xr:uid="{24FE4889-C27F-4D88-83C7-8B51CAA4B81C}"/>
    <hyperlink ref="F1639" r:id="rId1905" xr:uid="{51290CED-95DB-49F1-BBE8-B760F97459B3}"/>
    <hyperlink ref="F1640" r:id="rId1906" xr:uid="{EDC85D65-77F7-4290-BEBD-0E62C757D693}"/>
    <hyperlink ref="F1641" r:id="rId1907" xr:uid="{00E6889B-E44E-4A5C-BA91-E2199E72AA75}"/>
    <hyperlink ref="F1642" r:id="rId1908" xr:uid="{F039B012-E44E-44F1-8AE0-FB042E4D2C6B}"/>
    <hyperlink ref="F1643" r:id="rId1909" xr:uid="{1CB45377-9B8D-4AF9-B5F9-C0A5B3F24B84}"/>
    <hyperlink ref="F1644" r:id="rId1910" xr:uid="{C0E7C3F7-B025-4172-9632-042AA7A26183}"/>
    <hyperlink ref="F1645" r:id="rId1911" xr:uid="{31EBC99E-1B67-4C08-8F19-7F7602E8AC32}"/>
    <hyperlink ref="F1646" r:id="rId1912" xr:uid="{11E11120-3075-44E1-923D-9AEE3C15BFEC}"/>
    <hyperlink ref="F1647" r:id="rId1913" xr:uid="{DCE8F5BA-37FA-4055-AF8E-9770F491999A}"/>
    <hyperlink ref="F1648" r:id="rId1914" xr:uid="{45692C96-6B9C-4A44-A5F9-67DBB8C045D8}"/>
    <hyperlink ref="F1649" r:id="rId1915" xr:uid="{E3F6DC5F-1B8F-4729-80E8-62FA5799D8A6}"/>
    <hyperlink ref="F1650" r:id="rId1916" xr:uid="{1CA54FE0-3383-4385-8909-2D4317E734F8}"/>
    <hyperlink ref="F1651" r:id="rId1917" xr:uid="{678DC4CB-10B3-4DCF-B91E-A549F7243875}"/>
    <hyperlink ref="F1652" r:id="rId1918" xr:uid="{6EFC1D73-E5E2-49A8-9C56-1D159802ABAB}"/>
    <hyperlink ref="F1653" r:id="rId1919" xr:uid="{D501ED9B-7181-46CF-A354-68B74B5A8477}"/>
    <hyperlink ref="F1654" r:id="rId1920" xr:uid="{21E86239-79D1-422B-8492-E97479227CF4}"/>
    <hyperlink ref="F1655" r:id="rId1921" xr:uid="{E1E2CEAE-752C-4BA3-92C1-19754AE32B5C}"/>
    <hyperlink ref="F1656" r:id="rId1922" xr:uid="{C5CF824A-5672-45B7-9E31-7EAC2CCA9EA1}"/>
    <hyperlink ref="F1657" r:id="rId1923" xr:uid="{079E816A-703D-499E-B49D-3A71CE8CDF4C}"/>
    <hyperlink ref="F1658" r:id="rId1924" xr:uid="{DB35FAC3-2ECC-4CCE-83EB-44E4AC7E8287}"/>
    <hyperlink ref="F1659" r:id="rId1925" xr:uid="{98091A7A-A6B2-4F21-94EE-C109BDD2503A}"/>
    <hyperlink ref="F1660" r:id="rId1926" xr:uid="{CA962479-52B8-415C-A660-671B1C3B1716}"/>
    <hyperlink ref="F1661" r:id="rId1927" xr:uid="{62709735-9758-422C-AF7C-4C0F18AAE410}"/>
    <hyperlink ref="F1662" r:id="rId1928" xr:uid="{CBF82167-6D01-4C9A-8973-B71FBBB9A1D7}"/>
    <hyperlink ref="F1663" r:id="rId1929" xr:uid="{26CAB168-9640-4BA9-AB98-BAD5008B1124}"/>
    <hyperlink ref="F1664" r:id="rId1930" xr:uid="{E2CA2A69-5914-4E47-A0C0-DCF7D2068FA0}"/>
    <hyperlink ref="F1665" r:id="rId1931" xr:uid="{C873E069-E3FD-48A9-A345-50A7042E1F60}"/>
    <hyperlink ref="F1666" r:id="rId1932" xr:uid="{FC969973-9C68-4C10-85D3-1254024383F2}"/>
    <hyperlink ref="F1667" r:id="rId1933" xr:uid="{DFB1C5E7-E406-4CD1-A268-8BF9B5A6D32C}"/>
    <hyperlink ref="F1668" r:id="rId1934" xr:uid="{6B5EEC46-C1AF-43EE-8369-739F4E946D45}"/>
    <hyperlink ref="F1669" r:id="rId1935" xr:uid="{76139F38-E8DF-4E02-B221-4F90B22F1495}"/>
    <hyperlink ref="F1670" r:id="rId1936" xr:uid="{ACE0B897-9F74-4BBC-8511-19EF390715A2}"/>
    <hyperlink ref="F1671" r:id="rId1937" xr:uid="{F049456A-1C20-45C5-B417-7BF2AC795B01}"/>
    <hyperlink ref="F1672" r:id="rId1938" xr:uid="{C5AC07FB-9C82-4529-9F22-AD8FB252EC94}"/>
    <hyperlink ref="F1673" r:id="rId1939" xr:uid="{EBA974D6-1A31-4D9F-9A27-091D2FE68346}"/>
    <hyperlink ref="F1674" r:id="rId1940" xr:uid="{08BE58ED-C7DD-4D08-B5F0-486E86B8B5C7}"/>
    <hyperlink ref="F1675" r:id="rId1941" xr:uid="{0461066B-747E-4716-9549-86E6BF56B197}"/>
    <hyperlink ref="F1676" r:id="rId1942" xr:uid="{3A910303-C78B-4786-9DAB-217D53058AB3}"/>
    <hyperlink ref="F1677" r:id="rId1943" xr:uid="{975167B9-7C46-4ED1-A44A-05706A7BE4FB}"/>
    <hyperlink ref="F1678" r:id="rId1944" xr:uid="{C5E1ED17-7420-4BB4-A5BB-0C56670C2DCE}"/>
    <hyperlink ref="F1679" r:id="rId1945" xr:uid="{E6C91E57-08BF-4136-AF96-B416E3DC07CE}"/>
    <hyperlink ref="F1680" r:id="rId1946" xr:uid="{84EC132D-E0A4-4FFC-A111-F7A5250F8696}"/>
    <hyperlink ref="F1681" r:id="rId1947" xr:uid="{3A338D41-A2E3-4DA3-90C6-B73E44A09C31}"/>
    <hyperlink ref="F1682" r:id="rId1948" xr:uid="{9CFD086C-AFF3-4020-B24A-559719FA7E8F}"/>
    <hyperlink ref="F1683" r:id="rId1949" xr:uid="{DB6033B8-41A2-4A65-93F2-76E20F62B40A}"/>
    <hyperlink ref="F1684" r:id="rId1950" xr:uid="{DA10DC9A-248C-4DCF-9530-509B664584A1}"/>
    <hyperlink ref="F1685" r:id="rId1951" xr:uid="{87687F71-E9CC-46F7-90D7-1CC3F499933A}"/>
    <hyperlink ref="F1686" r:id="rId1952" xr:uid="{C379746E-3A0B-471D-BAB9-DF9060A31F72}"/>
    <hyperlink ref="F1687" r:id="rId1953" xr:uid="{C6DF00A1-9300-4237-8F65-CE3B09F31AC5}"/>
    <hyperlink ref="F1688" r:id="rId1954" xr:uid="{A6587AE8-5ACA-41A5-8199-9D689F81DC3C}"/>
    <hyperlink ref="F1689" r:id="rId1955" xr:uid="{2D2C09DC-0D9E-4408-9194-800C352AEB73}"/>
    <hyperlink ref="F1690" r:id="rId1956" xr:uid="{E06FD625-465B-42DB-9C82-35FAA2E3BA9C}"/>
    <hyperlink ref="F1691" r:id="rId1957" xr:uid="{28CA49BC-0303-42FE-A945-50DE9CD68670}"/>
    <hyperlink ref="F1692" r:id="rId1958" xr:uid="{872F821E-4653-4CFF-AD13-0056A5D58FFE}"/>
    <hyperlink ref="F1693" r:id="rId1959" xr:uid="{AFE6AD7C-1124-48A3-B32C-5E8367CD33DF}"/>
    <hyperlink ref="F1694" r:id="rId1960" xr:uid="{C6362937-62FB-4849-9E99-D0642572EB5C}"/>
    <hyperlink ref="F1695" r:id="rId1961" xr:uid="{80EBC9EB-600F-462B-8CBC-BD5AEADE1835}"/>
    <hyperlink ref="F1696" r:id="rId1962" xr:uid="{016622BE-8CA0-4F19-89F7-1F7194CE9476}"/>
    <hyperlink ref="F1697" r:id="rId1963" xr:uid="{86FFE2D4-A8E8-498C-8BC4-2C9B613E8F20}"/>
    <hyperlink ref="F1698" r:id="rId1964" xr:uid="{67B99FA2-E6E4-4BF3-88F4-F6D71EA2596D}"/>
    <hyperlink ref="F1699" r:id="rId1965" xr:uid="{F819859E-7CD5-439C-BBF7-647805648AAC}"/>
    <hyperlink ref="F1700" r:id="rId1966" xr:uid="{A737E6B3-4FCD-40ED-8CF9-93C211265288}"/>
    <hyperlink ref="F1701" r:id="rId1967" xr:uid="{87FC2B6E-806A-4102-BE26-8894C0B106D2}"/>
    <hyperlink ref="F1702" r:id="rId1968" xr:uid="{8C26C2D2-7AB9-43C3-AA3F-51A1DB56D5D0}"/>
    <hyperlink ref="F1703" r:id="rId1969" xr:uid="{D7828B2B-6D78-48E9-9E93-54C79BB73E65}"/>
    <hyperlink ref="F1704" r:id="rId1970" xr:uid="{544C6C69-BC78-4ADB-8EB1-4DF88D90E5C0}"/>
    <hyperlink ref="F1705" r:id="rId1971" xr:uid="{E0FCAF27-5B7B-4DA9-80B8-3DEAF3BE2852}"/>
    <hyperlink ref="F1706" r:id="rId1972" xr:uid="{B0DD7D9B-185D-4AAF-BD9C-7D29D2E40F08}"/>
    <hyperlink ref="F1707" r:id="rId1973" xr:uid="{7F4838BE-9E7F-409D-BFA6-AC9659259D31}"/>
    <hyperlink ref="F1708" r:id="rId1974" xr:uid="{4F98D061-79F5-43A6-A954-02D3C6B870F2}"/>
    <hyperlink ref="F1709" r:id="rId1975" xr:uid="{5A9D2608-13EB-45B4-85A2-21872D3D5C75}"/>
    <hyperlink ref="F1710" r:id="rId1976" xr:uid="{314F7B5E-44C0-40DC-8144-92239643F2DB}"/>
    <hyperlink ref="F1711" r:id="rId1977" xr:uid="{987EB54F-8204-4CCA-8DB9-1068B88A5EF4}"/>
    <hyperlink ref="F1712" r:id="rId1978" xr:uid="{3F8D78E5-000B-4517-8280-F57A6051CEC3}"/>
    <hyperlink ref="F1713" r:id="rId1979" xr:uid="{FCDA5895-32CD-4680-B7C9-5BE5363F594A}"/>
    <hyperlink ref="F1714" r:id="rId1980" xr:uid="{217FA3AF-96EC-4BBE-8C2B-00CC060B55D2}"/>
    <hyperlink ref="F1715" r:id="rId1981" xr:uid="{377D0D99-5A7D-4206-8FF5-91980D593AB9}"/>
    <hyperlink ref="F1716" r:id="rId1982" xr:uid="{E264C7ED-9EAD-4FC0-80C7-5670E360BD8E}"/>
    <hyperlink ref="F1717" r:id="rId1983" xr:uid="{E029C760-DFE1-48E5-905E-6941CE5A9A26}"/>
    <hyperlink ref="F1718" r:id="rId1984" xr:uid="{D7ACCE66-35AB-431A-B5C0-B1CA2163200C}"/>
    <hyperlink ref="F1719" r:id="rId1985" xr:uid="{C93ABAE5-1392-451E-903A-41BDBD870A43}"/>
    <hyperlink ref="F1720" r:id="rId1986" xr:uid="{CA3F886A-AFE3-47DD-8DA6-656204538586}"/>
    <hyperlink ref="F1721" r:id="rId1987" xr:uid="{A7A1FA91-54FA-49FB-B3F8-1C4A448C609A}"/>
    <hyperlink ref="F1722" r:id="rId1988" xr:uid="{69574F8E-1B5F-4228-98E9-B2D5E83D2681}"/>
    <hyperlink ref="AO3" r:id="rId1989" xr:uid="{92053B68-1D11-47E8-9B18-800BE23C64C6}"/>
    <hyperlink ref="AO4" r:id="rId1990" xr:uid="{239E5978-E3B8-4440-BDBA-1998BFDA1149}"/>
    <hyperlink ref="AO5" r:id="rId1991" xr:uid="{8BC1A79E-CCA9-4067-8C9C-029A012AF698}"/>
    <hyperlink ref="AO6" r:id="rId1992" xr:uid="{B3585A64-B361-48F4-986F-B4F11E0E7060}"/>
    <hyperlink ref="AO7" r:id="rId1993" xr:uid="{592C8783-F5F9-42D1-A499-CBE9AD2D4734}"/>
    <hyperlink ref="AO8" r:id="rId1994" xr:uid="{F23E2035-80F7-463C-BB14-D4CA7224F575}"/>
    <hyperlink ref="AO9" r:id="rId1995" xr:uid="{507484B4-442B-4401-8614-15745BC49607}"/>
    <hyperlink ref="AO10" r:id="rId1996" xr:uid="{C53DCF23-9167-466F-8E88-080F86A5A045}"/>
    <hyperlink ref="AO11" r:id="rId1997" xr:uid="{BA15C29D-AC86-481C-9F39-CE80BE3D347F}"/>
    <hyperlink ref="AO12" r:id="rId1998" xr:uid="{69D83C40-76DD-4E46-9DF0-82A327779178}"/>
    <hyperlink ref="AO13" r:id="rId1999" xr:uid="{DF5D5D0D-99F2-4EAC-9B20-50D5E782F6B1}"/>
    <hyperlink ref="AO14" r:id="rId2000" xr:uid="{8C71BF46-0747-485F-BBDD-749C0697E98A}"/>
    <hyperlink ref="AO15" r:id="rId2001" xr:uid="{A7636520-199F-4168-8EDC-0F1E79812A7B}"/>
    <hyperlink ref="AO16" r:id="rId2002" xr:uid="{EC646E34-86E3-48E4-8B14-FBBA092DCD9B}"/>
    <hyperlink ref="AO17" r:id="rId2003" xr:uid="{8F8A9894-4D1C-4C4E-BDE7-6B43C2255D52}"/>
    <hyperlink ref="AO18" r:id="rId2004" xr:uid="{F7A1EDAE-9F76-444C-95EE-1C156C1994E5}"/>
    <hyperlink ref="AO19" r:id="rId2005" xr:uid="{60979F45-3671-42A1-81CC-BA60854AAE8B}"/>
    <hyperlink ref="AO20" r:id="rId2006" xr:uid="{0AD2D0FD-CD51-4A61-8DB0-C9CE4387A9E5}"/>
    <hyperlink ref="AO21" r:id="rId2007" xr:uid="{A9161ECE-DF99-43F9-8962-635053897088}"/>
    <hyperlink ref="AO22" r:id="rId2008" xr:uid="{C95C34A9-D234-4466-91B3-B834B2BEF004}"/>
    <hyperlink ref="AO23" r:id="rId2009" xr:uid="{0296B3C2-43A6-4BA0-B709-B60E3B3DDB49}"/>
    <hyperlink ref="AO24" r:id="rId2010" xr:uid="{BE69B072-EEE5-4CB6-BED7-6058186037CF}"/>
    <hyperlink ref="AO25" r:id="rId2011" xr:uid="{B1DB5B48-3F4A-4E04-806D-DF3449FAA3A3}"/>
    <hyperlink ref="AO26" r:id="rId2012" xr:uid="{828EAE91-5185-4E7E-98A1-828F65FDA5F5}"/>
    <hyperlink ref="AO27" r:id="rId2013" xr:uid="{3B27DF2F-CAA9-4412-BB52-D8F5437D86A6}"/>
    <hyperlink ref="AO28" r:id="rId2014" xr:uid="{F745C081-65D7-4316-8C5A-CCF3328C0317}"/>
    <hyperlink ref="AO29" r:id="rId2015" xr:uid="{89B44A57-9DB3-42E9-AA68-79B8AD856E6E}"/>
    <hyperlink ref="AO30" r:id="rId2016" xr:uid="{3F616C41-0BAD-4A13-8AB3-9AAAD6163F70}"/>
    <hyperlink ref="AO31" r:id="rId2017" xr:uid="{60191D34-2E32-4961-A1A1-698E0DC5E2F3}"/>
    <hyperlink ref="AO32" r:id="rId2018" xr:uid="{DBBE59E9-A149-427E-9BB0-421521B8163F}"/>
    <hyperlink ref="AO33" r:id="rId2019" xr:uid="{A0CB9C8A-C5D5-46FD-9CCB-C4BC846BCD0B}"/>
    <hyperlink ref="AO34" r:id="rId2020" xr:uid="{4323D721-6C9F-42A9-B426-D738705E2CA6}"/>
    <hyperlink ref="AO35" r:id="rId2021" xr:uid="{6E49BA62-9AA7-4E0B-A5CD-84E35AE489F9}"/>
    <hyperlink ref="AO36" r:id="rId2022" xr:uid="{D92E3AF5-A943-4605-B912-5D89A3ED78C2}"/>
    <hyperlink ref="AO37" r:id="rId2023" xr:uid="{52A92193-140D-43F0-BF7D-A52E02464FC2}"/>
    <hyperlink ref="AO38" r:id="rId2024" xr:uid="{603E3EA4-447A-4D3E-AB2C-0015C6C93C02}"/>
    <hyperlink ref="AO39" r:id="rId2025" xr:uid="{E2BDA602-1807-4DBF-80DC-0DD67FB5260F}"/>
    <hyperlink ref="AO40" r:id="rId2026" xr:uid="{DAD0DD12-D313-470F-8E7D-4C2D1929C7AD}"/>
    <hyperlink ref="AO41" r:id="rId2027" xr:uid="{A5D06185-7906-44EB-B0D3-24F94624D6C8}"/>
    <hyperlink ref="AO42" r:id="rId2028" xr:uid="{C6ACB748-6D64-41D3-BBF6-7C4ECF999F4A}"/>
    <hyperlink ref="AO43" r:id="rId2029" xr:uid="{684E063E-F2F6-4E68-ADD5-D9AB130981EF}"/>
    <hyperlink ref="AO44" r:id="rId2030" xr:uid="{3E1EA0B5-6BB7-405F-82D9-D18109EFD721}"/>
    <hyperlink ref="AO45" r:id="rId2031" xr:uid="{577A6744-DE6B-4656-89BA-FC07473F994E}"/>
    <hyperlink ref="AO46" r:id="rId2032" xr:uid="{F56DC041-84ED-453D-B4A9-EFEA7E7BC59F}"/>
    <hyperlink ref="AO47" r:id="rId2033" xr:uid="{F7F8EE04-56C9-4229-8542-3332FB0E5048}"/>
    <hyperlink ref="AO48" r:id="rId2034" xr:uid="{06BC487E-96E3-4D19-8374-6E7168260B62}"/>
    <hyperlink ref="AO49" r:id="rId2035" xr:uid="{50EEE8DA-487B-4350-BF97-DBF6EA6FC63A}"/>
    <hyperlink ref="AO50" r:id="rId2036" xr:uid="{49FCEE35-FC2A-4513-87D2-CE09E14B2CE6}"/>
    <hyperlink ref="AO51" r:id="rId2037" xr:uid="{7C10ACE1-3933-42CB-B726-8DD91553FF5E}"/>
    <hyperlink ref="AO52" r:id="rId2038" xr:uid="{3F4CDDDA-171A-4CF7-89DB-3612792DE1E6}"/>
    <hyperlink ref="AO53" r:id="rId2039" xr:uid="{F315333F-5474-4786-943F-87C909FD8300}"/>
    <hyperlink ref="AO54" r:id="rId2040" xr:uid="{1AB7CE2E-BFEC-4625-B387-42EC176115B5}"/>
    <hyperlink ref="AO55" r:id="rId2041" xr:uid="{4CDEFE4C-5F36-4038-ACA1-D8FEDA07778E}"/>
    <hyperlink ref="AO56" r:id="rId2042" xr:uid="{074F8B16-0F8C-4E0F-8F87-BD81FDAE3B21}"/>
    <hyperlink ref="AO57" r:id="rId2043" xr:uid="{56244389-693F-4A68-A970-CA1C7A5450EC}"/>
    <hyperlink ref="AO58" r:id="rId2044" xr:uid="{1039C4E1-B91E-4D42-947C-F660EE8F45A5}"/>
    <hyperlink ref="AO59" r:id="rId2045" xr:uid="{BA905229-EF34-48D7-8285-EAAF6001CDD2}"/>
    <hyperlink ref="AO60" r:id="rId2046" xr:uid="{C8D65B03-4094-41E8-B2E6-E59253D684A0}"/>
    <hyperlink ref="AO61" r:id="rId2047" xr:uid="{E9D97956-F4FC-4967-9371-0146EAFFBE02}"/>
    <hyperlink ref="AO62" r:id="rId2048" xr:uid="{3CFA9553-0E5F-4520-A093-70483527DB53}"/>
    <hyperlink ref="AO63" r:id="rId2049" xr:uid="{89B7AA0D-0864-4867-B4B9-F078E06D7DCE}"/>
    <hyperlink ref="AO64" r:id="rId2050" xr:uid="{50D549D4-DB97-4553-B34C-B77F8E0C01C4}"/>
    <hyperlink ref="AO65" r:id="rId2051" xr:uid="{CA99BB7A-424A-4788-BA4E-57E02DD38E70}"/>
    <hyperlink ref="AO66" r:id="rId2052" xr:uid="{BE519A0A-3BC8-4D15-B953-93332D2E278E}"/>
    <hyperlink ref="AO67" r:id="rId2053" xr:uid="{B51A90B3-ED52-4130-B05F-68BD22D98A74}"/>
    <hyperlink ref="AO68" r:id="rId2054" xr:uid="{522FDB3F-A422-4F09-915C-E9343DE00719}"/>
    <hyperlink ref="AO69" r:id="rId2055" xr:uid="{8EAC8734-DF77-490A-AFD9-9247A02BAB08}"/>
    <hyperlink ref="AO70" r:id="rId2056" xr:uid="{FD8CFF73-9577-4805-AC6C-055244D4D9AB}"/>
    <hyperlink ref="AO71" r:id="rId2057" xr:uid="{DACEE5B6-E8BB-4BB5-B19E-F5874A23DB16}"/>
    <hyperlink ref="AO72" r:id="rId2058" xr:uid="{E5EC36B9-3B22-4DDB-B80A-574CA0827125}"/>
    <hyperlink ref="AO73" r:id="rId2059" xr:uid="{B56FB074-B469-4BB7-B94B-8B5A8661A57B}"/>
    <hyperlink ref="AO74" r:id="rId2060" xr:uid="{30CB9087-11C8-4A1C-9AA5-B8E918FE1559}"/>
    <hyperlink ref="AO75" r:id="rId2061" xr:uid="{A9FD4C67-744D-44ED-8DDF-82EF2085F24D}"/>
    <hyperlink ref="AO76" r:id="rId2062" xr:uid="{C7B9DC44-7739-4DEB-9A32-6A5B809C8D6E}"/>
    <hyperlink ref="AO77" r:id="rId2063" xr:uid="{50993828-441E-4D20-B4EB-DFEE36872B7F}"/>
    <hyperlink ref="AO78" r:id="rId2064" xr:uid="{65F8ED91-A17C-4C14-A5C9-C1CE995E49E9}"/>
    <hyperlink ref="AO79" r:id="rId2065" xr:uid="{70F262FC-2ADC-4E35-AA0D-AC9D67B615CE}"/>
    <hyperlink ref="AO80" r:id="rId2066" xr:uid="{575B0FC2-6A0C-4BD7-A879-9A415931701E}"/>
    <hyperlink ref="AO81" r:id="rId2067" xr:uid="{25CA9448-9DD1-4B9C-A987-0A98755BB7C8}"/>
    <hyperlink ref="AO82" r:id="rId2068" xr:uid="{557826BF-2990-471C-9AF4-7335D45C2B30}"/>
    <hyperlink ref="AO83" r:id="rId2069" xr:uid="{AABE60A5-E433-482A-A8D0-B6F47C0BD863}"/>
    <hyperlink ref="AO84" r:id="rId2070" xr:uid="{8DADCA33-562A-4872-B221-1B1CE90C663C}"/>
    <hyperlink ref="AO85" r:id="rId2071" xr:uid="{8DB84A84-CDD8-424B-9555-1351C9856191}"/>
    <hyperlink ref="AO86" r:id="rId2072" xr:uid="{BB112658-8E9F-4342-B08E-C6978D8643A5}"/>
    <hyperlink ref="AO87" r:id="rId2073" xr:uid="{54A4E9C3-4367-48A5-BA5D-20497BD1CCAA}"/>
    <hyperlink ref="AO88" r:id="rId2074" xr:uid="{DC05CBA0-5AAB-4CB4-9CAB-EFED224A86E2}"/>
    <hyperlink ref="AO89" r:id="rId2075" xr:uid="{6B16C055-4B2E-49B4-9728-DFB87B477846}"/>
    <hyperlink ref="AO90" r:id="rId2076" xr:uid="{79638D8D-EB11-4028-A42F-14BF691D551D}"/>
    <hyperlink ref="AO91" r:id="rId2077" xr:uid="{8E7FB8F0-3292-47D5-BB33-96FE61C92BDB}"/>
    <hyperlink ref="AO92" r:id="rId2078" xr:uid="{34934962-6BD0-45F9-A641-8A53F97A16F6}"/>
    <hyperlink ref="AO93" r:id="rId2079" xr:uid="{944444E5-811D-4C3F-AD39-F45CA5D28021}"/>
    <hyperlink ref="AO94" r:id="rId2080" xr:uid="{1488A53E-B765-4C74-A408-080344170A13}"/>
    <hyperlink ref="AO95" r:id="rId2081" xr:uid="{14D4D176-3004-4D4B-B2BB-08CD03F46701}"/>
    <hyperlink ref="AO96" r:id="rId2082" xr:uid="{8DA9FFB4-4CC3-414B-B5E9-7937DBEFAE25}"/>
    <hyperlink ref="AO97" r:id="rId2083" xr:uid="{4F03E051-858A-4713-88DD-00E179CD5D10}"/>
    <hyperlink ref="AO98" r:id="rId2084" xr:uid="{76E65701-2450-4E57-ABC3-06EA73BED30C}"/>
    <hyperlink ref="AO99" r:id="rId2085" xr:uid="{53B5C784-60ED-45D3-8C3F-D6C99DD6EF4F}"/>
    <hyperlink ref="AO100" r:id="rId2086" xr:uid="{3BE2B8C0-6371-49A7-9DAD-0404C6E72503}"/>
    <hyperlink ref="AO101" r:id="rId2087" xr:uid="{A97D997F-2932-44BD-AF76-93BF85143491}"/>
    <hyperlink ref="AO102" r:id="rId2088" xr:uid="{CB222B20-37D2-47A6-B431-6F86069EF757}"/>
    <hyperlink ref="AO103" r:id="rId2089" xr:uid="{27F0ADC6-334F-455C-8A9D-322AD70C8AE1}"/>
    <hyperlink ref="AO104" r:id="rId2090" xr:uid="{D7669CA4-B3B2-497E-B026-341BDD974494}"/>
    <hyperlink ref="AO105" r:id="rId2091" xr:uid="{9D5C017C-3C35-42B0-905A-4ADEED8A1A67}"/>
    <hyperlink ref="AO106" r:id="rId2092" xr:uid="{FC20F840-EAA8-4E6A-9F0C-F56E8EAB1A74}"/>
    <hyperlink ref="AO107" r:id="rId2093" xr:uid="{A1CDC4BA-7A08-4823-9F41-FB2AEE2FEE76}"/>
    <hyperlink ref="AO108" r:id="rId2094" xr:uid="{2773493C-3D96-45EC-87C0-B913F50D820F}"/>
    <hyperlink ref="AO109" r:id="rId2095" xr:uid="{3019DE68-AB0D-43AB-9D3A-B44914198520}"/>
    <hyperlink ref="AO110" r:id="rId2096" xr:uid="{A0FF6F6A-917E-4A47-8F9E-F99BE237A449}"/>
    <hyperlink ref="AO111" r:id="rId2097" xr:uid="{4C0C670F-629E-40A5-BE71-3D1D3DC2E999}"/>
    <hyperlink ref="AO112" r:id="rId2098" xr:uid="{D372B0EA-8378-4DEC-A97B-3A09A2AA3294}"/>
    <hyperlink ref="AO113" r:id="rId2099" xr:uid="{61739E67-6750-4A7D-92E5-DA9DD1989803}"/>
    <hyperlink ref="AO114" r:id="rId2100" xr:uid="{62FA7986-95EB-4EFA-B14F-1675C8C98949}"/>
    <hyperlink ref="AO115" r:id="rId2101" xr:uid="{FB226B5F-CC2E-4AF7-BB47-0AE9420A0AF1}"/>
    <hyperlink ref="AO116" r:id="rId2102" xr:uid="{9914A5B2-E7CF-4DFE-A864-FD3F66063232}"/>
    <hyperlink ref="AO117" r:id="rId2103" xr:uid="{BA1CF4DA-8BCE-42FF-B108-74F2C3E06B2C}"/>
    <hyperlink ref="AO118" r:id="rId2104" xr:uid="{44BAC4D8-FDA4-45FB-B8AE-EAAD564D0B60}"/>
    <hyperlink ref="AO119" r:id="rId2105" xr:uid="{73027CAA-768A-4F76-B687-10DABD4D5A55}"/>
    <hyperlink ref="AO120" r:id="rId2106" xr:uid="{84070664-4A9A-474A-BA46-D404D90425A9}"/>
    <hyperlink ref="AO121" r:id="rId2107" xr:uid="{2BB7B537-0185-44FE-9B19-5B548CAB5501}"/>
    <hyperlink ref="AO122" r:id="rId2108" xr:uid="{FA349D43-DBA9-467A-8F19-CB645F8A6D80}"/>
    <hyperlink ref="AO123" r:id="rId2109" xr:uid="{433034DB-0081-413A-B700-2885176903CE}"/>
    <hyperlink ref="AO124" r:id="rId2110" xr:uid="{CA87E05D-404A-439B-870C-C5FFD0462035}"/>
    <hyperlink ref="AO125" r:id="rId2111" xr:uid="{642308CA-475F-4CCA-BD85-B6E8EB453FCB}"/>
    <hyperlink ref="AO126" r:id="rId2112" xr:uid="{2F2C50EF-CE87-4443-AB6A-1DD214DC8ADD}"/>
    <hyperlink ref="AO127" r:id="rId2113" xr:uid="{88BC5295-9B7A-4869-A8E3-A581E143E5B1}"/>
    <hyperlink ref="AO128" r:id="rId2114" xr:uid="{E122873E-7E27-4A11-B02B-D8D39F592FC0}"/>
    <hyperlink ref="AO129" r:id="rId2115" xr:uid="{79837416-2698-4A7D-A825-F915FE83877D}"/>
    <hyperlink ref="AO130" r:id="rId2116" xr:uid="{C50C70AC-B9BB-46A3-AAE3-E553D784A72C}"/>
    <hyperlink ref="AO131" r:id="rId2117" xr:uid="{638F8573-1877-42B6-8279-EC08C61D1BA9}"/>
    <hyperlink ref="AO132" r:id="rId2118" xr:uid="{949FDFFA-E68C-429C-9A37-A2F5C27F7267}"/>
    <hyperlink ref="AO133" r:id="rId2119" xr:uid="{3BCC4D7E-1C6B-4C29-A4CD-9FD9F21BF851}"/>
    <hyperlink ref="AO134" r:id="rId2120" xr:uid="{377F2EBE-0C6D-4011-844E-815D1BFD3EAA}"/>
    <hyperlink ref="AO135" r:id="rId2121" xr:uid="{CA509929-40B3-4BA2-9AFF-736023BD739D}"/>
    <hyperlink ref="AO136" r:id="rId2122" xr:uid="{539E6CA6-3289-40F7-96DD-D5721369DADC}"/>
    <hyperlink ref="AO137" r:id="rId2123" xr:uid="{D02A3679-B6DF-4609-91F3-46EBE14FCA88}"/>
    <hyperlink ref="AO138" r:id="rId2124" xr:uid="{30CF00CD-B02A-4A94-A4A6-7314C57F6A56}"/>
    <hyperlink ref="AO139" r:id="rId2125" xr:uid="{9E9335D8-D852-497E-A55E-75BE64CA3135}"/>
    <hyperlink ref="AO140" r:id="rId2126" xr:uid="{52059AE4-8C08-405B-AEFE-DADA0370CD80}"/>
    <hyperlink ref="AO141" r:id="rId2127" xr:uid="{255C8A59-1E1E-4371-9B33-33939B37502D}"/>
    <hyperlink ref="AO142" r:id="rId2128" xr:uid="{82E63AF2-8EB0-48B9-84A7-9060DEF3487D}"/>
    <hyperlink ref="AO143" r:id="rId2129" xr:uid="{88B96BDA-7E7F-48DD-9145-0E1CA68F2F10}"/>
    <hyperlink ref="AO144" r:id="rId2130" xr:uid="{E0CD689C-51F5-47A9-910B-552A5BEA8BBE}"/>
    <hyperlink ref="AO145" r:id="rId2131" xr:uid="{D03CC6B8-1B3D-4FD2-B354-423E449B9E67}"/>
    <hyperlink ref="AO146" r:id="rId2132" xr:uid="{703F6732-D691-4003-AF61-8F04DE2DE8CF}"/>
    <hyperlink ref="AO147" r:id="rId2133" xr:uid="{238BEA82-2148-45A4-BB1E-2D4D43C1C4FC}"/>
    <hyperlink ref="AO148" r:id="rId2134" xr:uid="{75DB1FB1-7869-487F-8D0C-68737C38A94B}"/>
    <hyperlink ref="AO149" r:id="rId2135" xr:uid="{7E4FB147-471E-4F36-BAA5-E7F98C0C7C82}"/>
    <hyperlink ref="AO150" r:id="rId2136" xr:uid="{499AA289-22DE-41AA-BB37-869E8C54439E}"/>
    <hyperlink ref="AO151" r:id="rId2137" xr:uid="{E140410A-6BAC-4F74-8570-E6CA890619B0}"/>
    <hyperlink ref="AO152" r:id="rId2138" xr:uid="{8B9AEA8B-1092-43C2-985C-017EE8A7D7F4}"/>
    <hyperlink ref="AO153" r:id="rId2139" xr:uid="{D0B7A628-42C7-47A7-8865-B14BB4D8B08C}"/>
    <hyperlink ref="AO154" r:id="rId2140" xr:uid="{24ED25F9-CC36-421D-9E1A-66742FAC1C62}"/>
    <hyperlink ref="AO155" r:id="rId2141" xr:uid="{FC7BEFD0-D3F8-4103-968D-689013509472}"/>
    <hyperlink ref="AO156" r:id="rId2142" xr:uid="{5E34512A-E24C-4BEE-BE1C-F56D5340C3B2}"/>
    <hyperlink ref="AO157" r:id="rId2143" xr:uid="{37A0141C-F844-4B85-80E9-43371899211E}"/>
    <hyperlink ref="AO158" r:id="rId2144" xr:uid="{24F64986-8E3A-4C8E-94BB-0FB3AAA5D307}"/>
    <hyperlink ref="AO159" r:id="rId2145" xr:uid="{404D8175-CB8F-4E84-A26A-761C37FC0C6D}"/>
    <hyperlink ref="AO160" r:id="rId2146" xr:uid="{FE8F9506-336C-4641-9EAB-A214EC351613}"/>
    <hyperlink ref="AO161" r:id="rId2147" xr:uid="{1AC74FF7-3595-4572-B0A7-9E17E1B57FC7}"/>
    <hyperlink ref="AO162" r:id="rId2148" xr:uid="{3DB7070A-ABD6-41E4-B66F-0DDF19D63158}"/>
    <hyperlink ref="AO163" r:id="rId2149" xr:uid="{1004B8AD-7FFF-4394-A09D-27E8DF070FAF}"/>
    <hyperlink ref="AO164" r:id="rId2150" xr:uid="{843EB67F-A8EF-478C-9200-CFF12439E704}"/>
    <hyperlink ref="AO165" r:id="rId2151" xr:uid="{96D91D1A-89A5-4B94-9F73-3C49AEF63B7C}"/>
    <hyperlink ref="AO166" r:id="rId2152" xr:uid="{E3AE3EE3-2CA8-4598-8EE7-89019E258489}"/>
    <hyperlink ref="AO167" r:id="rId2153" xr:uid="{C25C846D-35A8-4BD9-A7FC-81BBEA874A73}"/>
    <hyperlink ref="AO168" r:id="rId2154" xr:uid="{16BFBD90-0EC4-4F7C-93DD-3CAA87D0D111}"/>
    <hyperlink ref="AO169" r:id="rId2155" xr:uid="{09257EFD-AA68-44D2-914D-4ACD9DB6396C}"/>
    <hyperlink ref="AO170" r:id="rId2156" xr:uid="{A2C14F24-9662-474E-84D6-C305613F5A3F}"/>
    <hyperlink ref="AO171" r:id="rId2157" xr:uid="{47703EC2-A3F2-4C1F-A1F7-56D32A99D450}"/>
    <hyperlink ref="AO172" r:id="rId2158" xr:uid="{9518B613-05D4-43EC-8779-26D064349888}"/>
    <hyperlink ref="AO173" r:id="rId2159" xr:uid="{74B013A6-70B8-429C-AC20-B5FB11F7FA72}"/>
    <hyperlink ref="AO174" r:id="rId2160" xr:uid="{C56F8039-4354-4199-B2B7-B937C843D352}"/>
    <hyperlink ref="AO175" r:id="rId2161" xr:uid="{AFBDEE91-9EBA-44F2-A009-E9B6D14F5D69}"/>
    <hyperlink ref="AO176" r:id="rId2162" xr:uid="{30DD9C1F-3141-4473-ADD2-C143D4C4137E}"/>
    <hyperlink ref="AO177" r:id="rId2163" xr:uid="{66C17125-9777-4208-A53C-9C49A3E98A5D}"/>
    <hyperlink ref="AO178" r:id="rId2164" xr:uid="{AF2EC852-C4F5-46D1-9B94-0FCFA86086A5}"/>
    <hyperlink ref="AO179" r:id="rId2165" xr:uid="{B81F7829-7B10-449E-A3DA-2B10AD564809}"/>
    <hyperlink ref="AO180" r:id="rId2166" xr:uid="{9D5E5709-65EE-4938-9A38-F4142C4C4321}"/>
    <hyperlink ref="AO181" r:id="rId2167" xr:uid="{8F3BCA3A-FB08-463B-B1D4-D4D18E9E482A}"/>
    <hyperlink ref="AO182" r:id="rId2168" xr:uid="{CF91C9CF-215B-4622-A5CB-87D4D19D2B6D}"/>
    <hyperlink ref="AO183" r:id="rId2169" xr:uid="{4C3FD41E-C3B2-4AD6-B32A-2F91A7233B91}"/>
    <hyperlink ref="AO184" r:id="rId2170" xr:uid="{535C5C64-2751-4EDA-A9C9-BCDAF489B561}"/>
    <hyperlink ref="AO185" r:id="rId2171" xr:uid="{150B3C8D-49A2-4808-98F7-DBAD61D7D4E0}"/>
    <hyperlink ref="AO186" r:id="rId2172" xr:uid="{825A07E8-195D-4B27-AC6F-A809EAEE4C59}"/>
    <hyperlink ref="AO187" r:id="rId2173" xr:uid="{2D5E5E2E-FF05-4D3F-919A-8B1C0C0F28E6}"/>
    <hyperlink ref="AO188" r:id="rId2174" xr:uid="{E1DB230B-18EB-49D2-ADF1-AC0F0730A047}"/>
    <hyperlink ref="AO189" r:id="rId2175" xr:uid="{F8529A29-2B51-4FC6-ADDA-03CF507BD92D}"/>
    <hyperlink ref="AO190" r:id="rId2176" xr:uid="{79CD3115-5159-42DE-9C1A-197C896E4673}"/>
    <hyperlink ref="AO191" r:id="rId2177" xr:uid="{643F0D9D-EECE-4186-B476-EF2440A24491}"/>
    <hyperlink ref="AO192" r:id="rId2178" xr:uid="{0FDC4F64-FCEE-452A-88CC-5A1E9E8A5644}"/>
    <hyperlink ref="AO193" r:id="rId2179" xr:uid="{D027ACED-3505-4BA9-B17B-4BDD3AAC3571}"/>
    <hyperlink ref="AO194" r:id="rId2180" xr:uid="{2F1102B9-B0FE-4616-85B6-785DC4E86061}"/>
    <hyperlink ref="AO195" r:id="rId2181" xr:uid="{B8F891DA-CB58-415B-A2F8-FF70B9AEDDAA}"/>
    <hyperlink ref="AO196" r:id="rId2182" xr:uid="{8DFEB31C-C048-44D1-A81C-97CD6C940212}"/>
    <hyperlink ref="AO197" r:id="rId2183" xr:uid="{8C629842-D264-4C8A-9115-C6A575E97B25}"/>
    <hyperlink ref="AO198" r:id="rId2184" xr:uid="{03AD677C-D20A-4AC8-87B0-0015F82BEAE6}"/>
    <hyperlink ref="AO199" r:id="rId2185" xr:uid="{08BB0CBF-E465-45AD-8D24-1740698457EB}"/>
    <hyperlink ref="AO200" r:id="rId2186" xr:uid="{1F2F124D-AA71-4C03-B232-04C1ABFF9417}"/>
    <hyperlink ref="AO201" r:id="rId2187" xr:uid="{66BF5892-D8C8-4800-AD1C-3D6A883F9CE5}"/>
    <hyperlink ref="AO202" r:id="rId2188" xr:uid="{6988A357-ADF6-49F9-939C-822CD3ADAC29}"/>
    <hyperlink ref="AO203" r:id="rId2189" xr:uid="{F8DEAA08-FD10-4257-85E9-BE11A367259C}"/>
    <hyperlink ref="AO204" r:id="rId2190" xr:uid="{88107EDF-5B76-4EFD-8BD1-0FA3F06E2F0B}"/>
    <hyperlink ref="AO205" r:id="rId2191" xr:uid="{5A020A21-44DD-4476-AEEC-9D88EA943291}"/>
    <hyperlink ref="AO206" r:id="rId2192" xr:uid="{EBC10600-424E-4D04-B04D-0E4C88439366}"/>
    <hyperlink ref="AO207" r:id="rId2193" xr:uid="{958731DA-1AAD-4DD7-8B67-50FAD7558935}"/>
    <hyperlink ref="AO208" r:id="rId2194" xr:uid="{13350A6F-485F-440E-B232-6F24EF0C1A82}"/>
    <hyperlink ref="AO209" r:id="rId2195" xr:uid="{D22E3A7D-2E5B-440A-ACB4-FE4027603411}"/>
    <hyperlink ref="AO210" r:id="rId2196" xr:uid="{687F5939-F5C7-4B62-89D3-8149E0CF44E2}"/>
    <hyperlink ref="AO211" r:id="rId2197" xr:uid="{1A477F2B-D84E-42F1-A63E-E9EFB10CD3CC}"/>
    <hyperlink ref="AO212" r:id="rId2198" xr:uid="{FDD8A4D4-D87A-4288-B255-ADEF468D1138}"/>
    <hyperlink ref="AO213" r:id="rId2199" xr:uid="{3CF844F4-47F2-42DC-95D4-3BA2EB7F42EE}"/>
    <hyperlink ref="AO214" r:id="rId2200" xr:uid="{A700C20D-33E0-4BEC-9B2E-ECCB748BE7CE}"/>
    <hyperlink ref="AO215" r:id="rId2201" xr:uid="{1F60978A-3FD7-43C1-9B44-DCC039FC698E}"/>
    <hyperlink ref="AO216" r:id="rId2202" xr:uid="{09793992-70A9-4631-80A0-C0022CE5DFA7}"/>
    <hyperlink ref="AO217" r:id="rId2203" xr:uid="{F83E5311-64DB-41BB-894D-3B5A592988ED}"/>
    <hyperlink ref="AO218" r:id="rId2204" xr:uid="{547055A8-FBA0-4ADB-BD4E-911B040700AC}"/>
    <hyperlink ref="AO219" r:id="rId2205" xr:uid="{BA4A6207-A64F-4A12-8D4D-BBDFC9A71B5B}"/>
    <hyperlink ref="AO220" r:id="rId2206" xr:uid="{5CAD331A-D696-4AAF-B636-22A71AE1D888}"/>
    <hyperlink ref="AO221" r:id="rId2207" xr:uid="{89BBF607-50F4-4E79-BF5B-1736FB2C4CBC}"/>
    <hyperlink ref="AO222" r:id="rId2208" xr:uid="{041DD4A0-71FC-4FB6-9120-ADD35057BCCF}"/>
    <hyperlink ref="AO223" r:id="rId2209" xr:uid="{EF03846B-BBAE-4F96-9968-FB4CAC0B0A2E}"/>
    <hyperlink ref="AO224" r:id="rId2210" xr:uid="{A66CAADB-3BA5-4FB6-A5EE-3B69F9F4A444}"/>
    <hyperlink ref="AO225" r:id="rId2211" xr:uid="{8C9A0952-6B00-4B14-BCB6-5B76622B67F7}"/>
    <hyperlink ref="AO226" r:id="rId2212" xr:uid="{084568AF-E001-4165-9598-75CDB520C8E5}"/>
    <hyperlink ref="AO227" r:id="rId2213" xr:uid="{15F574B4-A71F-4590-A305-0BAE9BED5A40}"/>
    <hyperlink ref="AO228" r:id="rId2214" xr:uid="{41EED7BA-633A-45B8-A09A-3BF0F067B926}"/>
    <hyperlink ref="AO229" r:id="rId2215" xr:uid="{0B31A4E0-6D58-4D04-BB79-6AE5A3FDBF82}"/>
    <hyperlink ref="AO230" r:id="rId2216" xr:uid="{963F6CA8-8E34-4E20-B491-0102BB63866E}"/>
    <hyperlink ref="AO231" r:id="rId2217" xr:uid="{AB3799A7-23D4-416A-B5B3-932E9B649194}"/>
    <hyperlink ref="AO232" r:id="rId2218" xr:uid="{8B1059E8-48EF-40A6-B01E-2D2E9641AA16}"/>
    <hyperlink ref="AO233" r:id="rId2219" xr:uid="{6F840899-FA8C-4166-9331-4B7C39EC9094}"/>
    <hyperlink ref="AO234" r:id="rId2220" xr:uid="{527A474E-10AF-4BAF-AB8D-2BB1EBD781F8}"/>
    <hyperlink ref="AO235" r:id="rId2221" xr:uid="{CAA7BA8D-0112-4CFC-B3F7-19488438D570}"/>
    <hyperlink ref="AO236" r:id="rId2222" xr:uid="{42BC2327-D865-4DDC-A8CA-5B59A178E439}"/>
    <hyperlink ref="AO237" r:id="rId2223" xr:uid="{EA90C0A1-ED43-4F06-8024-7205BAE2800C}"/>
    <hyperlink ref="AO238" r:id="rId2224" xr:uid="{04739D48-5565-40CB-AB2F-33179EE576E8}"/>
    <hyperlink ref="AO239" r:id="rId2225" xr:uid="{37120986-ABE8-4107-9C99-C89B5E94C327}"/>
    <hyperlink ref="AO240" r:id="rId2226" xr:uid="{34BA388B-CAA3-413D-8D5B-93F63364302C}"/>
    <hyperlink ref="AO241" r:id="rId2227" xr:uid="{DAD583D5-285E-4F46-9E11-669F5F08099E}"/>
    <hyperlink ref="AO242" r:id="rId2228" xr:uid="{DE2AD64D-8658-498D-AC6F-500FDF655B20}"/>
    <hyperlink ref="AO243" r:id="rId2229" xr:uid="{146FC012-6049-4B4F-8BFD-12E1B5FD5E19}"/>
    <hyperlink ref="AO244" r:id="rId2230" xr:uid="{B8C46953-3BAE-4BED-AEB4-1109189F8B0C}"/>
    <hyperlink ref="AO245" r:id="rId2231" xr:uid="{46794CD9-7888-4CC5-943B-2D04585C171A}"/>
    <hyperlink ref="AO246" r:id="rId2232" xr:uid="{6AA90D88-5334-4F51-BBD5-6559F11B319E}"/>
    <hyperlink ref="AO247" r:id="rId2233" xr:uid="{1983DF0D-61FB-47B8-9508-8669FB2E5461}"/>
    <hyperlink ref="AO248" r:id="rId2234" xr:uid="{752A79B9-1152-46AF-BDE9-7B58403A6090}"/>
    <hyperlink ref="AO249" r:id="rId2235" xr:uid="{534F03FE-5D81-4BFE-9759-EF4ED383DF22}"/>
    <hyperlink ref="AO250" r:id="rId2236" xr:uid="{13D14E82-224C-49E6-8096-6AAAAFDC881E}"/>
    <hyperlink ref="AO251" r:id="rId2237" xr:uid="{1B02593E-F4E3-459C-9797-82312D6961BA}"/>
    <hyperlink ref="AO252" r:id="rId2238" xr:uid="{38C1E2E3-356F-44D6-8BF0-D69C9D39493E}"/>
    <hyperlink ref="AO253" r:id="rId2239" xr:uid="{5340A659-5DEA-4A82-AC17-AE2D58CCDC97}"/>
    <hyperlink ref="AO254" r:id="rId2240" xr:uid="{5DF56C68-EF6D-4A81-9F91-7C4CD8FB995F}"/>
    <hyperlink ref="AO255" r:id="rId2241" xr:uid="{BDA886EA-FEA4-4C39-AA20-28891CB60D50}"/>
    <hyperlink ref="AO256" r:id="rId2242" xr:uid="{E36A0A39-2CBA-49E9-B51E-A6A68FAFF562}"/>
    <hyperlink ref="AO257" r:id="rId2243" xr:uid="{F3205BE7-BD76-490F-87FD-5F1CB1AEAC10}"/>
    <hyperlink ref="AO258" r:id="rId2244" xr:uid="{35597715-3536-4044-A722-C2949475AC42}"/>
    <hyperlink ref="AO259" r:id="rId2245" xr:uid="{4C7D0914-ABC3-404D-B4B7-D9F8AE5DAF98}"/>
    <hyperlink ref="AO260" r:id="rId2246" xr:uid="{CB9167F6-3DBE-4A1D-A38C-43A49222DC32}"/>
    <hyperlink ref="AO261" r:id="rId2247" xr:uid="{43186925-25D9-429E-A040-81A9A5A6C4CC}"/>
    <hyperlink ref="AO262" r:id="rId2248" xr:uid="{357B6445-B1BF-4C7F-8A47-766318BC0270}"/>
    <hyperlink ref="AO263" r:id="rId2249" xr:uid="{39BFB863-44E9-40B2-B8C4-BFF6C04E064F}"/>
    <hyperlink ref="AO264" r:id="rId2250" xr:uid="{CFC57441-0512-4AAA-80FC-B2545444783C}"/>
    <hyperlink ref="AO265" r:id="rId2251" xr:uid="{3DB9FB16-AF15-4053-ACA6-BD0AAB99FCAB}"/>
    <hyperlink ref="AO266" r:id="rId2252" xr:uid="{47025E25-719E-4619-8952-4314D779E454}"/>
    <hyperlink ref="AO267" r:id="rId2253" xr:uid="{66636BE7-0910-4B1C-9573-B8FFF16C77AB}"/>
    <hyperlink ref="AO268" r:id="rId2254" xr:uid="{52799D1F-F15C-4E6D-BE98-26BD2D178376}"/>
    <hyperlink ref="AO269" r:id="rId2255" xr:uid="{E32A8B44-FFE9-4C68-87D1-374030E4BE2D}"/>
    <hyperlink ref="AO270" r:id="rId2256" xr:uid="{AAA4A6ED-1207-4D8A-955C-8C73E108550B}"/>
    <hyperlink ref="AO271" r:id="rId2257" xr:uid="{3145DC81-92C6-40C4-B839-6ACE29AC9129}"/>
    <hyperlink ref="AO272" r:id="rId2258" xr:uid="{F5421FFC-A73E-49E4-8621-A031EFE8F51B}"/>
    <hyperlink ref="AO273" r:id="rId2259" xr:uid="{C070C6C6-9F53-4A7E-93B2-811C32477118}"/>
    <hyperlink ref="AO274" r:id="rId2260" xr:uid="{6B636040-81C4-4C76-B514-8C279CA224A8}"/>
    <hyperlink ref="AO275" r:id="rId2261" xr:uid="{B58A3347-00D4-4A1A-9925-0A2EF6849177}"/>
    <hyperlink ref="AO276" r:id="rId2262" xr:uid="{3A348424-2ED1-4666-8260-F441FDAB35C2}"/>
    <hyperlink ref="AO277" r:id="rId2263" xr:uid="{9AD3FE5F-8DEC-443C-B6AD-DF3D8E3C3230}"/>
    <hyperlink ref="AO278" r:id="rId2264" xr:uid="{C2B829FA-8D31-4BCC-85A5-42ED3C57AD8C}"/>
    <hyperlink ref="AO279" r:id="rId2265" xr:uid="{104C4FE6-6E70-49DD-BCF3-15B43D4176C8}"/>
    <hyperlink ref="AO280" r:id="rId2266" xr:uid="{077FD7D1-BDBD-4AC6-ACD6-8CAD57B7645F}"/>
    <hyperlink ref="AO281" r:id="rId2267" xr:uid="{70E0C974-D77A-46C1-AC2D-EB473F791AAF}"/>
    <hyperlink ref="AO282" r:id="rId2268" xr:uid="{F4087E27-139F-4FF1-A0FD-6FFF902D7691}"/>
    <hyperlink ref="AO283" r:id="rId2269" xr:uid="{AA7D78A2-5EF9-4D4F-A2A5-B7047CF46A30}"/>
    <hyperlink ref="AO284" r:id="rId2270" xr:uid="{63F598ED-87F2-4D0A-ADF3-20A42BD3C13D}"/>
    <hyperlink ref="AO285" r:id="rId2271" xr:uid="{7994434E-94C0-48A8-A3C8-44A7DDD99A5B}"/>
    <hyperlink ref="AO286" r:id="rId2272" xr:uid="{0F2919AC-C200-4754-BB38-CB91C3C0A822}"/>
    <hyperlink ref="AO287" r:id="rId2273" xr:uid="{42BAA4B9-82B7-4A22-9EAF-54F6A17E555D}"/>
    <hyperlink ref="AO288" r:id="rId2274" xr:uid="{D86E3E26-5D1D-42B3-8B2C-D8DBB48446FE}"/>
    <hyperlink ref="AO289" r:id="rId2275" xr:uid="{55B70D41-FA9A-42C7-B95B-CB0931245E4C}"/>
    <hyperlink ref="AO290" r:id="rId2276" xr:uid="{56BB7A7E-76FC-4C08-A6DF-E8DE20ED0955}"/>
    <hyperlink ref="AO291" r:id="rId2277" xr:uid="{A9F21569-36E7-4853-B1F3-38E6834CE5CD}"/>
    <hyperlink ref="AO292" r:id="rId2278" xr:uid="{2FADE873-373F-4451-9BBA-437568BB6969}"/>
    <hyperlink ref="AO293" r:id="rId2279" xr:uid="{55076241-1E48-4214-8C3C-4D9C7E8BDB5A}"/>
    <hyperlink ref="AO294" r:id="rId2280" xr:uid="{C3AA8041-8B73-436C-B250-5D01134C336B}"/>
    <hyperlink ref="AO295" r:id="rId2281" xr:uid="{35782F7B-14ED-4742-97F7-46ECAA38AFC7}"/>
    <hyperlink ref="AO296" r:id="rId2282" xr:uid="{A1C33D6E-8D52-4987-A63F-946910DDA452}"/>
    <hyperlink ref="AO297" r:id="rId2283" xr:uid="{95A8D542-4E06-46CD-BF38-CD76FEE48929}"/>
    <hyperlink ref="AO298" r:id="rId2284" xr:uid="{9FD87346-F0F9-4945-AA1E-05800CFB8F50}"/>
    <hyperlink ref="AO299" r:id="rId2285" xr:uid="{EF1C959F-096F-4A74-8915-538CFA407C8E}"/>
    <hyperlink ref="AO300" r:id="rId2286" xr:uid="{4D70CC27-DC3E-448A-8036-B154DF212F11}"/>
    <hyperlink ref="AO301" r:id="rId2287" xr:uid="{3679BDB2-D003-433C-8AFD-A14644659F1D}"/>
    <hyperlink ref="AO302" r:id="rId2288" xr:uid="{F71A51A9-BA8A-43D1-BD89-86F20DADF19E}"/>
    <hyperlink ref="AO303" r:id="rId2289" xr:uid="{5D5D6BC5-333C-4179-BECC-5AB1CF93C976}"/>
    <hyperlink ref="AO304" r:id="rId2290" xr:uid="{C7DCF603-3D8B-4F78-A847-F759E49E7134}"/>
    <hyperlink ref="AO305" r:id="rId2291" xr:uid="{FCC5987B-86F7-40F3-B6CB-C6F449793BC5}"/>
    <hyperlink ref="AO306" r:id="rId2292" xr:uid="{18425E04-0B0A-4662-890F-C159D371E529}"/>
    <hyperlink ref="AO307" r:id="rId2293" xr:uid="{6E5A2F50-8406-4BE7-9276-D656F18E0E86}"/>
    <hyperlink ref="AO308" r:id="rId2294" xr:uid="{B6CA10E3-158B-4C28-A696-FF0ED841641C}"/>
    <hyperlink ref="AO309" r:id="rId2295" xr:uid="{AA4ACA17-276C-4185-A2D2-94515187C863}"/>
    <hyperlink ref="AO310" r:id="rId2296" xr:uid="{C6486847-A829-4932-8A4F-CF76F2C6A61E}"/>
    <hyperlink ref="AO311" r:id="rId2297" xr:uid="{02A5AA90-66A5-468C-AB78-A6A83B375605}"/>
    <hyperlink ref="AO312" r:id="rId2298" xr:uid="{7DA489F2-AEDD-400A-B4F4-4A4ACB9F7756}"/>
    <hyperlink ref="AO313" r:id="rId2299" xr:uid="{616C097A-6744-458D-B6F4-F2EDC0101A05}"/>
    <hyperlink ref="AO314" r:id="rId2300" xr:uid="{1BB5B9B2-6B40-4F39-8B92-F079C276C13B}"/>
    <hyperlink ref="AO315" r:id="rId2301" xr:uid="{A2BECC4E-0519-4AF6-9498-77568F21C5F2}"/>
    <hyperlink ref="AO316" r:id="rId2302" xr:uid="{245C7556-A9C9-40BF-954C-9B4059E03B7F}"/>
    <hyperlink ref="AO317" r:id="rId2303" xr:uid="{589EE6E4-08C4-459D-BAD2-CF847ABE0917}"/>
    <hyperlink ref="AO318" r:id="rId2304" xr:uid="{04C66332-CC5B-4251-B197-8D5E1EAB1CF5}"/>
    <hyperlink ref="AO319" r:id="rId2305" xr:uid="{AC8C3CCB-2611-4697-BB3F-947E6C6D5F4E}"/>
    <hyperlink ref="AO320" r:id="rId2306" xr:uid="{51BAA51F-FAA4-4172-A52F-8A869BF770A4}"/>
    <hyperlink ref="AO321" r:id="rId2307" xr:uid="{9B62D937-A5DA-4CF2-9922-832029A66DF6}"/>
    <hyperlink ref="AO322" r:id="rId2308" xr:uid="{557D9C4E-29DE-4240-979E-C8D679B7D1D2}"/>
    <hyperlink ref="AO323" r:id="rId2309" xr:uid="{0C04FC14-5DDF-47AA-B33F-24A08C69A996}"/>
    <hyperlink ref="AO324" r:id="rId2310" xr:uid="{98C15EDC-691D-4DBB-B37B-00F384890770}"/>
    <hyperlink ref="AO325" r:id="rId2311" xr:uid="{55344404-F3B5-47A6-9017-951395539FEF}"/>
    <hyperlink ref="AO326" r:id="rId2312" xr:uid="{8AF3FF3C-DDA2-416E-A3D0-2A2BC22638DE}"/>
    <hyperlink ref="AO327" r:id="rId2313" xr:uid="{8DE3821C-A351-48EE-A404-F1C0FB3CDADF}"/>
    <hyperlink ref="AO328" r:id="rId2314" xr:uid="{DD6DF39D-431C-462B-9BF0-EE61C70B3D57}"/>
    <hyperlink ref="AO329" r:id="rId2315" xr:uid="{041E03A4-4172-439C-9D38-751028D343FF}"/>
    <hyperlink ref="AO330" r:id="rId2316" xr:uid="{64AAA71E-F728-47F6-8070-CEAC410FEDC0}"/>
    <hyperlink ref="AO331" r:id="rId2317" xr:uid="{DE853E52-62B8-4507-A878-E3C1552C0AFD}"/>
    <hyperlink ref="AO332" r:id="rId2318" xr:uid="{1968D45F-8072-4834-990A-1F2992B21B39}"/>
    <hyperlink ref="AO333" r:id="rId2319" xr:uid="{CCF0C982-7F62-40F1-8661-80F08CE76856}"/>
    <hyperlink ref="AO334" r:id="rId2320" xr:uid="{BA81C31F-872B-48AB-95E8-E6895F809716}"/>
    <hyperlink ref="AO335" r:id="rId2321" xr:uid="{D5AD15C0-0BB5-4547-9890-2547CE21E556}"/>
    <hyperlink ref="AO336" r:id="rId2322" xr:uid="{00E95F66-5502-4A31-87DD-DE9C11B187F7}"/>
    <hyperlink ref="AO337" r:id="rId2323" xr:uid="{A90E6D31-1612-454D-9A7A-973D743023BA}"/>
    <hyperlink ref="AO338" r:id="rId2324" xr:uid="{E4CE95C9-734C-4C04-8012-BC7FCA073BC0}"/>
    <hyperlink ref="AO339" r:id="rId2325" xr:uid="{5F13CB4C-2B44-40C4-AB36-774CCD349F91}"/>
    <hyperlink ref="AO340" r:id="rId2326" xr:uid="{0378AD3D-7C08-417D-A35E-6BCC01ACD72C}"/>
    <hyperlink ref="AO341" r:id="rId2327" xr:uid="{7A74D582-FF81-4F78-8D70-B2E4D5022867}"/>
    <hyperlink ref="AO342" r:id="rId2328" xr:uid="{40A2315A-FD4C-4158-A69E-A4723C358038}"/>
    <hyperlink ref="AO343" r:id="rId2329" xr:uid="{504B39F3-070F-4349-A0E5-CD6483192358}"/>
    <hyperlink ref="AO344" r:id="rId2330" xr:uid="{11DADC7A-DC5B-41B3-A250-C139BE24E2F1}"/>
    <hyperlink ref="AO345" r:id="rId2331" xr:uid="{100DBFB2-3234-4E33-A5C6-DD26903F7368}"/>
    <hyperlink ref="AO346" r:id="rId2332" xr:uid="{438B8D00-6167-4C42-8A25-A8BD58E1C14A}"/>
    <hyperlink ref="AO347" r:id="rId2333" xr:uid="{52454D23-948E-476D-9D6B-3B5511C85247}"/>
    <hyperlink ref="AO348" r:id="rId2334" xr:uid="{B313EFE2-9CCE-431C-B137-7A6A4174835C}"/>
    <hyperlink ref="AO349" r:id="rId2335" xr:uid="{4E6FB5A8-FB35-4501-B455-3FAAA4E83D01}"/>
    <hyperlink ref="AO350" r:id="rId2336" xr:uid="{14E80B81-10D3-48D0-A48A-B567EFC861A9}"/>
    <hyperlink ref="AO351" r:id="rId2337" xr:uid="{3640C01E-F0CA-43EF-BC6B-054CA733A381}"/>
    <hyperlink ref="AO352" r:id="rId2338" xr:uid="{F96A1E46-B013-4E6B-871F-B188DCD6566A}"/>
    <hyperlink ref="AO353" r:id="rId2339" xr:uid="{EFEDF92A-846D-4135-868D-0DEAC3A85B5F}"/>
    <hyperlink ref="AO354" r:id="rId2340" xr:uid="{26252B0D-C074-46B8-BE66-C3CD13B1B1A5}"/>
    <hyperlink ref="AO355" r:id="rId2341" xr:uid="{BE575AF6-CBD2-43B6-9D80-3F98C70BF613}"/>
    <hyperlink ref="AO356" r:id="rId2342" xr:uid="{2CE29A6D-BFBD-4FBB-B1B7-29D3E7F602FD}"/>
    <hyperlink ref="AO357" r:id="rId2343" xr:uid="{C9F94340-0280-4D35-8916-115B003AF16E}"/>
    <hyperlink ref="AO358" r:id="rId2344" xr:uid="{BC20A428-B1B7-4A16-A1FA-C9FDBE4C8201}"/>
    <hyperlink ref="AO359" r:id="rId2345" xr:uid="{36CB5DCD-09F8-4297-ACEE-1B6FBAB70634}"/>
    <hyperlink ref="AO360" r:id="rId2346" xr:uid="{ABC94AE1-04A8-4C51-B930-CF2D32440E13}"/>
    <hyperlink ref="AO361" r:id="rId2347" xr:uid="{59986EA0-7AA3-4310-8472-640E5803124A}"/>
    <hyperlink ref="AO362" r:id="rId2348" xr:uid="{369366B4-DF32-428E-85DD-9790601A2E49}"/>
    <hyperlink ref="AO363" r:id="rId2349" xr:uid="{048ED54B-EBFD-46F7-B7EB-8FD92E2F7AC2}"/>
    <hyperlink ref="AO364" r:id="rId2350" xr:uid="{37A8A21E-DC5D-4560-B942-4A3CFF90AD84}"/>
    <hyperlink ref="AO365" r:id="rId2351" xr:uid="{C42698F3-CA22-414D-9183-39AD78DDF96E}"/>
    <hyperlink ref="AO366" r:id="rId2352" xr:uid="{92C4398B-85BF-42DA-92C0-012457107F76}"/>
    <hyperlink ref="AO367" r:id="rId2353" xr:uid="{D5BA0A2D-2242-42A3-9548-54E7F5EF6682}"/>
    <hyperlink ref="AO368" r:id="rId2354" xr:uid="{A8E44167-B9FA-44EC-BF71-E151F5DEDAEA}"/>
    <hyperlink ref="AO369" r:id="rId2355" xr:uid="{AC95CBFE-B298-4246-B578-DE99D6E92C5F}"/>
    <hyperlink ref="AO370" r:id="rId2356" xr:uid="{D8BC340B-14F6-4F5F-9C98-7DD62FB4AF1E}"/>
    <hyperlink ref="AO371" r:id="rId2357" xr:uid="{3E854D95-7595-4046-889D-672DB96F6028}"/>
    <hyperlink ref="AO372" r:id="rId2358" xr:uid="{1C600450-548A-4054-81E6-A4CEEEE55E69}"/>
    <hyperlink ref="AO373" r:id="rId2359" xr:uid="{C68E7B46-E157-4E2E-9D73-DDC0023ED232}"/>
    <hyperlink ref="AO374" r:id="rId2360" xr:uid="{735A9A26-2FD4-416F-B926-70987B9BED2C}"/>
    <hyperlink ref="AO375" r:id="rId2361" xr:uid="{DCF2E85E-5A73-4B8F-83AA-7C07D8D05B8D}"/>
    <hyperlink ref="AO376" r:id="rId2362" xr:uid="{1FA5E735-E66D-4E92-895F-DAC3FDE01A59}"/>
    <hyperlink ref="AO377" r:id="rId2363" xr:uid="{7E576D94-395F-48A1-A36F-741BF7624C9B}"/>
    <hyperlink ref="AO378" r:id="rId2364" xr:uid="{86828148-CA25-448B-A427-FCFF705A51D3}"/>
    <hyperlink ref="AO379" r:id="rId2365" xr:uid="{B745CEE3-A754-4C50-87EE-460DFE7EAA98}"/>
    <hyperlink ref="AO380" r:id="rId2366" xr:uid="{016D163B-6E51-4759-82DE-6D9D36945320}"/>
    <hyperlink ref="AO381" r:id="rId2367" xr:uid="{052D00A8-00C6-4EB4-A865-63E20000B402}"/>
    <hyperlink ref="AO382" r:id="rId2368" xr:uid="{BD57EADB-67B2-42AD-9C5D-169E49EAA05B}"/>
    <hyperlink ref="AO383" r:id="rId2369" xr:uid="{9C7627B9-1122-4DC6-98A9-A2CBC7BB4EC5}"/>
    <hyperlink ref="AO384" r:id="rId2370" xr:uid="{0D04F988-1090-4323-A42A-5A5681F32020}"/>
    <hyperlink ref="AO385" r:id="rId2371" xr:uid="{B53B93C0-D79F-4E68-B45D-E33D062D9247}"/>
    <hyperlink ref="AO386" r:id="rId2372" xr:uid="{82929B53-4F13-4559-9707-00B0599086B6}"/>
    <hyperlink ref="AO387" r:id="rId2373" xr:uid="{A6AFC344-342F-4442-B834-2AACF5971150}"/>
    <hyperlink ref="AO388" r:id="rId2374" xr:uid="{DF17464D-C74C-4E9D-8BC0-8831EA4A3E20}"/>
    <hyperlink ref="AO389" r:id="rId2375" xr:uid="{A17DEB46-C26C-4D18-BF3D-B158533508CE}"/>
    <hyperlink ref="AO390" r:id="rId2376" xr:uid="{C9DA9616-3C39-4DA0-952F-8416B5771710}"/>
    <hyperlink ref="AO391" r:id="rId2377" xr:uid="{BD1151DF-0612-4CB9-A338-C790B2ED5249}"/>
    <hyperlink ref="AO392" r:id="rId2378" xr:uid="{E4FD16C3-632E-435A-B59F-B48CC6BED60A}"/>
    <hyperlink ref="AO393" r:id="rId2379" xr:uid="{150A265B-460A-4909-8AA1-FA15A90B48B2}"/>
    <hyperlink ref="AO394" r:id="rId2380" xr:uid="{622C4A9F-D20C-403D-9131-BBEC3929B205}"/>
    <hyperlink ref="AO395" r:id="rId2381" xr:uid="{EAB42EB0-A598-4BAB-8401-595B9F71D390}"/>
    <hyperlink ref="AO396" r:id="rId2382" xr:uid="{49A156B0-912F-4802-9E2B-0E8257E5910B}"/>
    <hyperlink ref="AO397" r:id="rId2383" xr:uid="{095E5002-23D5-4EA3-9E3C-FB25DEDA87D5}"/>
    <hyperlink ref="AO398" r:id="rId2384" xr:uid="{189BE137-0CBE-424E-A748-FC3709CE5CE4}"/>
    <hyperlink ref="AO399" r:id="rId2385" xr:uid="{3B34136F-1AC9-48D0-8643-8671D45A28D2}"/>
    <hyperlink ref="AO400" r:id="rId2386" xr:uid="{EC10CF09-6903-4689-8D09-4559D531A9BC}"/>
    <hyperlink ref="AO401" r:id="rId2387" xr:uid="{B97E60AC-8561-4AA6-94A1-1B68DA8CCC35}"/>
    <hyperlink ref="AO402" r:id="rId2388" xr:uid="{AB2BBCE3-35B4-45F7-9A16-2AA79D333058}"/>
    <hyperlink ref="AO403" r:id="rId2389" xr:uid="{30D4FB91-7255-4E3B-BDD6-63E246E6B77D}"/>
    <hyperlink ref="AO404" r:id="rId2390" xr:uid="{A26FE546-E80F-46A8-8B0D-08D6A4F44182}"/>
    <hyperlink ref="AO405" r:id="rId2391" xr:uid="{71546D82-F07B-415C-BC0C-38B8F1EF5374}"/>
    <hyperlink ref="AO406" r:id="rId2392" xr:uid="{F0FE7224-3710-49FD-AB22-A7F9976786D8}"/>
    <hyperlink ref="AO407" r:id="rId2393" xr:uid="{59D669B9-932F-4ECA-B949-973317D5A058}"/>
    <hyperlink ref="AO408" r:id="rId2394" xr:uid="{63FA86AA-0818-4E42-88AE-FDB798629555}"/>
    <hyperlink ref="AO409" r:id="rId2395" xr:uid="{099BE969-858E-4C40-A0A2-492FECEF1AC3}"/>
    <hyperlink ref="AO410" r:id="rId2396" xr:uid="{53E49EC5-2910-407A-88CD-B58A28CA289B}"/>
    <hyperlink ref="AO411" r:id="rId2397" xr:uid="{97E5C448-4BA7-4D1E-B31A-C578C38C5F8E}"/>
    <hyperlink ref="AO412" r:id="rId2398" xr:uid="{37B88851-9F6A-48F6-99B6-A158F188DE22}"/>
    <hyperlink ref="AO413" r:id="rId2399" xr:uid="{5DFB30A2-8018-4B14-8391-EA38DE0ECC10}"/>
    <hyperlink ref="AO414" r:id="rId2400" xr:uid="{AE8E031B-8ADD-4B7B-958D-2DBC66432EBC}"/>
    <hyperlink ref="AO415" r:id="rId2401" xr:uid="{0C3CDFAC-89FD-40AD-8C39-A727E1D99CA1}"/>
    <hyperlink ref="AO416" r:id="rId2402" xr:uid="{282F1EEA-4F2B-4F8D-9A94-2423F7F35141}"/>
    <hyperlink ref="AO417" r:id="rId2403" xr:uid="{442AB3DE-307A-425B-927A-8EE073514CDE}"/>
    <hyperlink ref="AO418" r:id="rId2404" xr:uid="{CBCF65D5-DE74-4197-A4BD-784283A04DF0}"/>
    <hyperlink ref="AO419" r:id="rId2405" xr:uid="{3C3928B9-9F1A-4C03-8A30-AC131977D72B}"/>
    <hyperlink ref="AO420" r:id="rId2406" xr:uid="{B95EA1A2-2C74-43EB-AA68-FF6E82689D35}"/>
    <hyperlink ref="AO421" r:id="rId2407" xr:uid="{1297BE37-1674-4055-9620-B3DB3E0D7B6C}"/>
    <hyperlink ref="AO422" r:id="rId2408" xr:uid="{A5568EA9-7671-4C7A-8D11-75271CA6511E}"/>
    <hyperlink ref="AO423" r:id="rId2409" xr:uid="{07DFB014-E2EA-4176-806E-F00A453EE522}"/>
    <hyperlink ref="AO424" r:id="rId2410" xr:uid="{B9A02304-DC55-4A57-AF62-A6B2BC587B10}"/>
    <hyperlink ref="AO425" r:id="rId2411" xr:uid="{0E60BBC2-CE00-4DAE-A75E-D51A29B6D83B}"/>
    <hyperlink ref="AO426" r:id="rId2412" xr:uid="{325E8028-8A59-4376-B757-960047168444}"/>
    <hyperlink ref="AO427" r:id="rId2413" xr:uid="{91EF3A96-0169-438E-A5C3-D9E1570CF2FF}"/>
    <hyperlink ref="AO428" r:id="rId2414" xr:uid="{52A629FD-22E6-4458-9AC7-82BA83E70030}"/>
    <hyperlink ref="AO429" r:id="rId2415" xr:uid="{6D6EFC26-30F6-4669-BA54-BA9A6F372236}"/>
    <hyperlink ref="AO430" r:id="rId2416" xr:uid="{E517FDD1-25F0-4723-AA65-6394675AC8BC}"/>
    <hyperlink ref="AO431" r:id="rId2417" xr:uid="{4CF1BA8B-3040-47E1-A5CD-30AA8BBE57CF}"/>
    <hyperlink ref="AO432" r:id="rId2418" xr:uid="{00FE1F42-323A-4481-AFB2-03405E5DAB3F}"/>
    <hyperlink ref="AO433" r:id="rId2419" xr:uid="{E99A5791-DAAD-4E16-B0EA-55A55D484CD2}"/>
    <hyperlink ref="AO434" r:id="rId2420" xr:uid="{9B8DAAB1-3899-48B3-B1F3-BA1E902E399B}"/>
    <hyperlink ref="AO435" r:id="rId2421" xr:uid="{074894A2-D8AF-4796-ACA6-E7B266495268}"/>
    <hyperlink ref="AO436" r:id="rId2422" xr:uid="{D0715392-43D3-45CC-A5A6-0C86637FDBB0}"/>
    <hyperlink ref="AO437" r:id="rId2423" xr:uid="{84B10AA8-B558-4E43-B8EA-AE4956C50D2E}"/>
    <hyperlink ref="AO438" r:id="rId2424" xr:uid="{1771A0BB-EDA0-49B0-B604-B4EF09539C01}"/>
    <hyperlink ref="AO439" r:id="rId2425" xr:uid="{FACBAE32-C9E3-4278-92A8-5E78728DCE23}"/>
    <hyperlink ref="AO440" r:id="rId2426" xr:uid="{4701811F-48DA-4E6F-B1F2-9EE972541678}"/>
    <hyperlink ref="AO441" r:id="rId2427" xr:uid="{6CA99D37-652A-4CF3-B3FC-85FA5702092C}"/>
    <hyperlink ref="AO442" r:id="rId2428" xr:uid="{942E23D1-C36A-46EC-BC23-C420C2E33D43}"/>
    <hyperlink ref="AO443" r:id="rId2429" xr:uid="{D5D399AC-0A6B-40EF-A5AB-899B51DF43B0}"/>
    <hyperlink ref="AO444" r:id="rId2430" xr:uid="{F0A8ACE4-8F69-4604-AEBB-1E7A2424BB37}"/>
    <hyperlink ref="AO445" r:id="rId2431" xr:uid="{54072F2C-080D-42CC-9746-3A6AC4FE03A2}"/>
    <hyperlink ref="AO446" r:id="rId2432" xr:uid="{6C22518D-5317-4E8F-A628-9851FF1172CD}"/>
    <hyperlink ref="AO447" r:id="rId2433" xr:uid="{0590DA83-6E99-4138-8459-3839DBA0545E}"/>
    <hyperlink ref="AO448" r:id="rId2434" xr:uid="{9A2A55FD-1937-403D-8891-A837E56C466B}"/>
    <hyperlink ref="AO449" r:id="rId2435" xr:uid="{FC5F8BF4-B51E-4562-AE8E-BD4DF7AAF491}"/>
    <hyperlink ref="AO450" r:id="rId2436" xr:uid="{41E0DEAE-EED6-46E4-BC56-5FCBF27402D9}"/>
    <hyperlink ref="AO451" r:id="rId2437" xr:uid="{3AC2A177-35DA-4FB7-B2F9-CF606FD3B62A}"/>
    <hyperlink ref="AO452" r:id="rId2438" xr:uid="{0B137BA4-1ECE-4DAC-B2C5-B942173B2688}"/>
    <hyperlink ref="AO453" r:id="rId2439" xr:uid="{19DA5CC9-8B9F-4342-9522-B9A985840FEB}"/>
    <hyperlink ref="AO454" r:id="rId2440" xr:uid="{7E99FDAF-BEC2-443E-8830-C65A841BAB8A}"/>
    <hyperlink ref="AO455" r:id="rId2441" xr:uid="{4BBCB864-249B-4EC4-B3A8-7BF13EABB278}"/>
    <hyperlink ref="AO456" r:id="rId2442" xr:uid="{17D616CF-5302-4A66-B7AA-E0F411BDC05C}"/>
    <hyperlink ref="AO457" r:id="rId2443" xr:uid="{6B2FEFDE-C0A7-490D-8E96-C8E2B60A7E9F}"/>
    <hyperlink ref="AO458" r:id="rId2444" xr:uid="{584FDA14-21A6-4889-ACED-5737CCA5C9B2}"/>
    <hyperlink ref="AO459" r:id="rId2445" xr:uid="{A2E610F1-8046-488F-8445-0DE288C682F4}"/>
    <hyperlink ref="AO460" r:id="rId2446" xr:uid="{D11A231C-AEAF-4941-B61D-034F9845F6B4}"/>
    <hyperlink ref="AO461" r:id="rId2447" xr:uid="{B7B92B8F-F34B-4DC8-8064-9CFC91D21AB0}"/>
    <hyperlink ref="AO462" r:id="rId2448" xr:uid="{F78F7606-90D8-478C-B5A7-32FCD8E7FCD1}"/>
    <hyperlink ref="AO463" r:id="rId2449" xr:uid="{8BC741EA-296B-46F7-8D56-09208B9DBCB3}"/>
    <hyperlink ref="AO464" r:id="rId2450" xr:uid="{03EF8EC0-92BA-43E0-B5E0-A7CE0993FDBF}"/>
    <hyperlink ref="AO465" r:id="rId2451" xr:uid="{86724C0F-90B0-40B1-B481-4A0C81CF0672}"/>
    <hyperlink ref="AO466" r:id="rId2452" xr:uid="{F40571DC-C09C-4E1B-8F99-16EDE1F34AA8}"/>
    <hyperlink ref="AO467" r:id="rId2453" xr:uid="{8D9BB56B-6E94-452F-8043-F9993C5E76A1}"/>
    <hyperlink ref="AO468" r:id="rId2454" xr:uid="{4EDDE756-066E-43F8-A89D-821835E00CBA}"/>
    <hyperlink ref="AO469" r:id="rId2455" xr:uid="{917F6499-B332-4A63-B306-19A92829967A}"/>
    <hyperlink ref="AO470" r:id="rId2456" xr:uid="{F0D81F9F-2C6F-48D7-BBB3-F1EAFAFEF1EB}"/>
    <hyperlink ref="AO471" r:id="rId2457" xr:uid="{47AA4EC7-5B40-49EF-9329-F4BE72FF104A}"/>
    <hyperlink ref="AO472" r:id="rId2458" xr:uid="{C737131E-E2C3-4F34-B045-333F8C11B02D}"/>
    <hyperlink ref="AO473" r:id="rId2459" xr:uid="{D0501880-4416-4105-BFA5-C4DC7EDDA984}"/>
    <hyperlink ref="AO474" r:id="rId2460" xr:uid="{B1244511-8892-4EEA-A5F4-35B1189A01F6}"/>
    <hyperlink ref="AO475" r:id="rId2461" xr:uid="{11548F18-D691-4789-B6FC-02663ABBFE11}"/>
    <hyperlink ref="AO476" r:id="rId2462" xr:uid="{5736EB94-5396-42B0-B77F-C7679555AE8A}"/>
    <hyperlink ref="AO477" r:id="rId2463" xr:uid="{46CA13F3-B6DD-4397-AA6A-C8D5149C53CE}"/>
    <hyperlink ref="AO478" r:id="rId2464" xr:uid="{43C135C2-AF9C-48C3-AC8B-79F6FFD14B35}"/>
    <hyperlink ref="AO479" r:id="rId2465" xr:uid="{2375E6C6-2BEB-40F4-B7BD-4842170931FE}"/>
    <hyperlink ref="AO480" r:id="rId2466" xr:uid="{335732A6-D5D1-4B09-B044-30DB96F34B9E}"/>
    <hyperlink ref="AO481" r:id="rId2467" xr:uid="{800487B9-9E49-4945-9695-8CCCCC840242}"/>
    <hyperlink ref="AO482" r:id="rId2468" xr:uid="{2952C9E9-A6EB-447D-B5AE-39CE73799E06}"/>
    <hyperlink ref="AO483" r:id="rId2469" xr:uid="{25B7B75E-AECC-402E-8116-589CB52D807D}"/>
    <hyperlink ref="AO484" r:id="rId2470" xr:uid="{D76CEB29-FF4E-43BD-BEA8-0853BB2F8C36}"/>
    <hyperlink ref="AO485" r:id="rId2471" xr:uid="{463B8AAA-11DC-4769-883D-524E2BDA59E0}"/>
    <hyperlink ref="AO486" r:id="rId2472" xr:uid="{8A6E4C43-DF30-405B-A068-E3555CEDC065}"/>
    <hyperlink ref="AO487" r:id="rId2473" xr:uid="{AC7A79B6-A812-4367-987C-D9D6BF0F89DC}"/>
    <hyperlink ref="AO488" r:id="rId2474" xr:uid="{6FCC4E31-6982-4DC7-B935-FE95261B0BA5}"/>
    <hyperlink ref="AO489" r:id="rId2475" xr:uid="{D9974738-0190-4849-8FD1-7117F868D3DF}"/>
    <hyperlink ref="AO490" r:id="rId2476" xr:uid="{34BD97D6-4092-49BB-BEBD-59F9D5D21FC0}"/>
    <hyperlink ref="AO491" r:id="rId2477" xr:uid="{6DAA1CEB-2186-4B52-816F-53E6707B7585}"/>
    <hyperlink ref="AO492" r:id="rId2478" xr:uid="{48EEA738-A0CF-4C48-975B-1A2489766605}"/>
    <hyperlink ref="AO493" r:id="rId2479" xr:uid="{9C5A8C18-C4A8-41E1-98BD-FD27B6088214}"/>
    <hyperlink ref="AO494" r:id="rId2480" xr:uid="{2C1EC2FD-9CD5-4525-A2D6-A19A2092F58D}"/>
    <hyperlink ref="AO495" r:id="rId2481" xr:uid="{37379861-5A7F-4062-8139-0C434C480DB9}"/>
    <hyperlink ref="AO496" r:id="rId2482" xr:uid="{BA6F216C-3BF0-4B5E-9C37-67CF713CE596}"/>
    <hyperlink ref="AO497" r:id="rId2483" xr:uid="{4B54C5F8-DE28-467B-9474-E5BE490AE2C0}"/>
    <hyperlink ref="AO498" r:id="rId2484" xr:uid="{586B9418-6C73-4E43-8540-889915FFB9A4}"/>
    <hyperlink ref="AO499" r:id="rId2485" xr:uid="{F70B03F9-0D5F-44A1-ADBF-AE3388825356}"/>
    <hyperlink ref="AO500" r:id="rId2486" xr:uid="{E57D5949-1392-47C7-8ACF-D17ACA24A7CE}"/>
    <hyperlink ref="AO501" r:id="rId2487" xr:uid="{BBB00BEF-76FB-41B4-84F4-075961812C85}"/>
    <hyperlink ref="AO502" r:id="rId2488" xr:uid="{D56FDC5C-417F-4598-AC38-7E2CADB133C2}"/>
    <hyperlink ref="AO503" r:id="rId2489" xr:uid="{3C00D44B-A803-4DD3-BB57-482007F34F5A}"/>
    <hyperlink ref="AO504" r:id="rId2490" xr:uid="{7B5F80BC-3A48-4E5E-AC09-D92986B7DAF3}"/>
    <hyperlink ref="AO505" r:id="rId2491" xr:uid="{B0899CAB-85F3-48FF-9C3F-B9526740DB96}"/>
    <hyperlink ref="AO506" r:id="rId2492" xr:uid="{4FB504C9-DD10-406D-B050-24A90F3C7BE1}"/>
    <hyperlink ref="AO507" r:id="rId2493" xr:uid="{ECCB70EB-E74A-44D7-A5B2-FC2D4193F9BE}"/>
    <hyperlink ref="AO508" r:id="rId2494" xr:uid="{00F2008C-0FDA-4A99-A3AF-2456396D15B4}"/>
    <hyperlink ref="AO509" r:id="rId2495" xr:uid="{FF741629-C24B-4776-B535-087DCB1B7033}"/>
    <hyperlink ref="AO510" r:id="rId2496" xr:uid="{0CB203C8-6371-4358-B2C5-08235EB19223}"/>
    <hyperlink ref="AO511" r:id="rId2497" xr:uid="{D4E40C88-DEC2-4E3F-9665-1D1301120A58}"/>
    <hyperlink ref="AO512" r:id="rId2498" xr:uid="{1A54816B-D253-4F60-8918-3B8E59C22DDF}"/>
    <hyperlink ref="AO513" r:id="rId2499" xr:uid="{00486BAF-E58E-453E-BD48-656492771BF8}"/>
    <hyperlink ref="AO514" r:id="rId2500" xr:uid="{6D8E3F26-9139-4FF8-895A-B63B021E7E5E}"/>
    <hyperlink ref="AO515" r:id="rId2501" xr:uid="{FD7117F9-CAD1-4E26-BDD8-32812A77C68D}"/>
    <hyperlink ref="AO516" r:id="rId2502" xr:uid="{47426312-11C6-4196-9162-52EAF50FC1C1}"/>
    <hyperlink ref="AO517" r:id="rId2503" xr:uid="{DB938084-9F9D-4421-A357-A2BDE1423A9F}"/>
    <hyperlink ref="AO518" r:id="rId2504" xr:uid="{72B8D002-50E7-4CB0-8D96-4E632441C3BC}"/>
    <hyperlink ref="AO519" r:id="rId2505" xr:uid="{35564106-BAD8-4FB8-AE02-D9B740173D67}"/>
    <hyperlink ref="AO520" r:id="rId2506" xr:uid="{9AB9F3B1-89DC-4A66-BD9F-1FC6DFEDE0F6}"/>
    <hyperlink ref="AO521" r:id="rId2507" xr:uid="{5FDD7502-BD79-45A5-95E1-751BC207CAC2}"/>
    <hyperlink ref="AO522" r:id="rId2508" xr:uid="{8E97AC39-BFC4-4BBE-9E68-613E1AC89FB1}"/>
    <hyperlink ref="AO523" r:id="rId2509" xr:uid="{D91280B1-F308-4BE5-AAC0-DA671FD7AF7E}"/>
    <hyperlink ref="AO524" r:id="rId2510" xr:uid="{6BCDFD1C-813D-46F6-90E0-7C537DE04AD2}"/>
    <hyperlink ref="AO525" r:id="rId2511" xr:uid="{D2B189D7-9C65-433D-974C-83B715ECDC84}"/>
    <hyperlink ref="AO526" r:id="rId2512" xr:uid="{7E1949B4-A7D7-4BEE-A7EC-80F93CF1A5BC}"/>
    <hyperlink ref="AO527" r:id="rId2513" xr:uid="{43D98566-58CB-44E3-A8F5-209C4348DB18}"/>
    <hyperlink ref="AO528" r:id="rId2514" xr:uid="{9D461EFC-DC9A-4D4F-B5C1-B22DF4BC296C}"/>
    <hyperlink ref="AO529" r:id="rId2515" xr:uid="{3EFF54E1-B547-43CC-B75E-435F456E21CD}"/>
    <hyperlink ref="AO530" r:id="rId2516" xr:uid="{971CA1AC-DB78-44BF-A5D3-E3645848B27C}"/>
    <hyperlink ref="AO531" r:id="rId2517" xr:uid="{54FBA5C4-8E11-42CE-A71F-A3B9AE966C70}"/>
    <hyperlink ref="AO532" r:id="rId2518" xr:uid="{9860A403-B736-4838-94E6-554580681CF1}"/>
    <hyperlink ref="AO533" r:id="rId2519" xr:uid="{3F66BD62-7DDE-4961-BDFC-488840DECD29}"/>
    <hyperlink ref="AO534" r:id="rId2520" xr:uid="{BC95815F-E026-44B3-B7F7-EADF3770D4B4}"/>
    <hyperlink ref="AO535" r:id="rId2521" xr:uid="{A1FCB614-C1A8-4827-91D7-823ADE31E788}"/>
    <hyperlink ref="AO536" r:id="rId2522" xr:uid="{FFED9BC4-49C5-40F1-9362-448B41C0C875}"/>
    <hyperlink ref="AO537" r:id="rId2523" xr:uid="{EB5E9250-9C05-4033-B195-E7985EB1A2A9}"/>
    <hyperlink ref="AO538" r:id="rId2524" xr:uid="{CF789070-F1C4-496B-A717-C0D11B1778A2}"/>
    <hyperlink ref="AO539" r:id="rId2525" xr:uid="{D97F6B45-F642-4D44-B86F-4DF473C2A2D3}"/>
    <hyperlink ref="AO540" r:id="rId2526" xr:uid="{7BE35DC6-E793-4D9F-95FC-598574D08F22}"/>
    <hyperlink ref="AO541" r:id="rId2527" xr:uid="{88031AD2-772C-4760-90F8-4970BB9F7559}"/>
    <hyperlink ref="AO542" r:id="rId2528" xr:uid="{269F960B-BD22-4CD1-A569-DA31F88AE3D2}"/>
    <hyperlink ref="AO543" r:id="rId2529" xr:uid="{AFAA720B-977E-4550-B847-93A6E35E567B}"/>
    <hyperlink ref="AO544" r:id="rId2530" xr:uid="{C0B18AA7-BCDB-4DFB-827A-B8AEA98E02F6}"/>
    <hyperlink ref="AO545" r:id="rId2531" xr:uid="{E4DBDC22-D3C7-4959-ADA0-6E5A14D30019}"/>
    <hyperlink ref="AO546" r:id="rId2532" xr:uid="{16BB90DA-E7E5-448F-8FE8-91F6766BEAB8}"/>
    <hyperlink ref="AO547" r:id="rId2533" xr:uid="{416BBEE2-778F-447D-9244-06AC1B3CB325}"/>
    <hyperlink ref="AO548" r:id="rId2534" xr:uid="{4CD1C394-3933-453F-9FED-9F2057A2CC70}"/>
    <hyperlink ref="AO549" r:id="rId2535" xr:uid="{644C6B6C-47A4-406E-A352-D9333CEBD0FF}"/>
    <hyperlink ref="AO550" r:id="rId2536" xr:uid="{DA73137A-CBC1-463B-8C02-252D428693C5}"/>
    <hyperlink ref="AO551" r:id="rId2537" xr:uid="{40503209-762D-4040-8B89-5E3315E670AD}"/>
    <hyperlink ref="AO552" r:id="rId2538" xr:uid="{477C64FC-E670-47E0-AF9F-261F9CBCE134}"/>
    <hyperlink ref="AO553" r:id="rId2539" xr:uid="{8938E58D-E2CC-4D1A-92EA-2C051F2E765D}"/>
    <hyperlink ref="AO554" r:id="rId2540" xr:uid="{58DB97CC-BBE0-4222-BB27-9AA0954D867C}"/>
    <hyperlink ref="AO555" r:id="rId2541" xr:uid="{22817737-9E91-4E3A-8837-FC9DA512B497}"/>
    <hyperlink ref="AO556" r:id="rId2542" xr:uid="{DCE8369C-F6F9-48D4-8765-FCA8449350FC}"/>
    <hyperlink ref="AO557" r:id="rId2543" xr:uid="{39D09066-2FD2-420A-963B-AC0A82C665C2}"/>
    <hyperlink ref="AO558" r:id="rId2544" xr:uid="{C6F2DF49-3C8A-498C-9443-DC28C6A9200E}"/>
    <hyperlink ref="AO559" r:id="rId2545" xr:uid="{13556FDA-8CC9-4098-84BA-91694D10997A}"/>
    <hyperlink ref="AO560" r:id="rId2546" xr:uid="{33CBAC45-2055-4332-88B4-FD837B6BFA70}"/>
    <hyperlink ref="AO561" r:id="rId2547" xr:uid="{049A2940-ABD1-47F1-9BF8-6300351FA7BD}"/>
    <hyperlink ref="AO562" r:id="rId2548" xr:uid="{30B82A8B-3474-4524-97C8-E984CB0679C8}"/>
    <hyperlink ref="AO563" r:id="rId2549" xr:uid="{3922CCC3-1FCE-4EA4-9C31-16D7B3B76DE9}"/>
    <hyperlink ref="AO564" r:id="rId2550" xr:uid="{72BD3A50-41E6-461E-804B-414524F9CD33}"/>
    <hyperlink ref="AO565" r:id="rId2551" xr:uid="{52D478A7-DACD-423F-A14A-0388C3B1BA34}"/>
    <hyperlink ref="AO566" r:id="rId2552" xr:uid="{E80690ED-AAFC-431A-8C25-29A8A1AD9655}"/>
    <hyperlink ref="AO567" r:id="rId2553" xr:uid="{310274D8-F9E2-4921-B015-D69E1B861B12}"/>
    <hyperlink ref="AO568" r:id="rId2554" xr:uid="{17A257F9-6EA9-430F-A210-09A74145D646}"/>
    <hyperlink ref="AO569" r:id="rId2555" xr:uid="{346261A0-9B8F-4086-BC8E-DDB9F7878050}"/>
    <hyperlink ref="AO570" r:id="rId2556" xr:uid="{EA301E6A-C2B0-4017-8711-96A05797981A}"/>
    <hyperlink ref="AO571" r:id="rId2557" xr:uid="{3FE0E189-BD5E-46AA-AF10-485CD898A96F}"/>
    <hyperlink ref="AO572" r:id="rId2558" xr:uid="{3AD0AD31-5D19-49C9-925C-E6A8CF2DFEA1}"/>
    <hyperlink ref="AO573" r:id="rId2559" xr:uid="{EC98DAD3-4D5B-412B-92C8-3726C7FB493A}"/>
    <hyperlink ref="AO574" r:id="rId2560" xr:uid="{B45081AC-739B-46D8-8042-97714CF41B1C}"/>
    <hyperlink ref="AO575" r:id="rId2561" xr:uid="{327DF248-746F-4599-961D-C46359D8FFF5}"/>
    <hyperlink ref="AO576" r:id="rId2562" xr:uid="{77514583-2233-475D-ABAF-6BF1626366FE}"/>
    <hyperlink ref="AO577" r:id="rId2563" xr:uid="{FBB5D4DB-C458-4D4B-AD5F-0C28F97EA9B6}"/>
    <hyperlink ref="AO578" r:id="rId2564" xr:uid="{BBCE8C77-06F9-4A29-8778-E1A32A9EEDE0}"/>
    <hyperlink ref="AO579" r:id="rId2565" xr:uid="{9B98BFC0-995E-4DC1-B440-E7263AC78D5E}"/>
    <hyperlink ref="AO580" r:id="rId2566" xr:uid="{81F596D1-C24E-451F-9188-A87CD33C7F2B}"/>
    <hyperlink ref="AO581" r:id="rId2567" xr:uid="{EDF9314D-09F8-4641-801C-FB2B3E630B49}"/>
    <hyperlink ref="AO582" r:id="rId2568" xr:uid="{367AC22F-540A-44B9-A7F2-F2CF6AD40653}"/>
    <hyperlink ref="AO583" r:id="rId2569" xr:uid="{125DA12E-854C-40F9-8C66-5CEF7958DE81}"/>
    <hyperlink ref="AO584" r:id="rId2570" xr:uid="{1AC15F35-43D8-49A0-B107-6E51E41C0D1C}"/>
    <hyperlink ref="AO585" r:id="rId2571" xr:uid="{1FCABAF4-08B5-485F-9CE6-64C07DAE1999}"/>
    <hyperlink ref="AO586" r:id="rId2572" xr:uid="{DCC727A2-191B-46F9-B004-64717D0F2112}"/>
    <hyperlink ref="AO587" r:id="rId2573" xr:uid="{4E2ADF1E-4761-4F29-A62B-DD7A228BB48A}"/>
    <hyperlink ref="AO588" r:id="rId2574" xr:uid="{A07CC445-F2FF-47CA-B3E5-73D0A0F33C6A}"/>
    <hyperlink ref="AO589" r:id="rId2575" xr:uid="{B726A135-B5A5-4166-B7F0-526C0788119D}"/>
    <hyperlink ref="AO590" r:id="rId2576" xr:uid="{A5D1D5BE-CC3D-4037-9925-FAB330610127}"/>
    <hyperlink ref="AO591" r:id="rId2577" xr:uid="{18510A42-F326-4D64-B12A-EA7DFA4AB8EC}"/>
    <hyperlink ref="AO592" r:id="rId2578" xr:uid="{2C2C2647-D2AD-4DB5-BDE2-0933BD22D8E1}"/>
    <hyperlink ref="AO593" r:id="rId2579" xr:uid="{CA60F04E-3344-4E5C-A9A0-737F89AD5FC7}"/>
    <hyperlink ref="AO594" r:id="rId2580" xr:uid="{61312A53-FDDA-46BB-8DB5-6C09CEDE6505}"/>
    <hyperlink ref="AO595" r:id="rId2581" xr:uid="{75DE7612-7DE2-4476-99B8-439DD15CC03B}"/>
    <hyperlink ref="AO596" r:id="rId2582" xr:uid="{976CFB90-ADF1-4A73-BCD5-868018AFBD0E}"/>
    <hyperlink ref="AO597" r:id="rId2583" xr:uid="{50265365-B7B0-4E33-923F-FEE8D43DF62F}"/>
    <hyperlink ref="AO598" r:id="rId2584" xr:uid="{4FE0B5C7-C329-4937-9A22-B2E7BB9405C5}"/>
    <hyperlink ref="AO599" r:id="rId2585" xr:uid="{2B66F8CA-6020-4A08-9D68-5DB6F4ADA9AE}"/>
    <hyperlink ref="AO600" r:id="rId2586" xr:uid="{F2E5F338-493E-4047-9885-5B3FED90D8F7}"/>
    <hyperlink ref="AO601" r:id="rId2587" xr:uid="{C89AAFD1-B0B0-4914-979D-9EE58CD56C33}"/>
    <hyperlink ref="AO602" r:id="rId2588" xr:uid="{C8C8AEF9-CAAC-4E6E-9918-EBDEDC40F9BC}"/>
    <hyperlink ref="AO603" r:id="rId2589" xr:uid="{EDF99714-6DC9-4992-83FA-05AAF27CB4F8}"/>
    <hyperlink ref="AO604" r:id="rId2590" xr:uid="{387CCFC2-6D07-485C-BA68-BE3AF3F5D9A6}"/>
    <hyperlink ref="AO605" r:id="rId2591" xr:uid="{AE650909-9EB5-465A-B4F9-F45A03419DBA}"/>
    <hyperlink ref="AO606" r:id="rId2592" xr:uid="{8AF8E2B3-D9B2-40E6-B950-ECB54484F17F}"/>
    <hyperlink ref="AO607" r:id="rId2593" xr:uid="{229D080A-D2FC-45D6-9D69-68FB015FD98F}"/>
    <hyperlink ref="AO608" r:id="rId2594" xr:uid="{5F18D83B-158C-494B-AA66-8D31988DDE87}"/>
    <hyperlink ref="AO609" r:id="rId2595" xr:uid="{DE6E63D8-511B-46DA-B88B-83F4E4BC64D5}"/>
    <hyperlink ref="AO610" r:id="rId2596" xr:uid="{1FBD2D5A-55CE-4F05-B289-8B17678C2FAA}"/>
    <hyperlink ref="AO611" r:id="rId2597" xr:uid="{E854F6AB-B98A-430D-89A4-310062ABFDCA}"/>
    <hyperlink ref="AO612" r:id="rId2598" xr:uid="{886F6796-C193-4EAF-AE74-1525895F058D}"/>
    <hyperlink ref="AO613" r:id="rId2599" xr:uid="{E8F80626-2405-412E-A1FA-B056509B6852}"/>
    <hyperlink ref="AO614" r:id="rId2600" xr:uid="{D254254D-F1A9-4657-A8B2-CBE9FE05D5B3}"/>
    <hyperlink ref="AO615" r:id="rId2601" xr:uid="{50DE058C-9263-48C4-A475-B57A90558A5E}"/>
    <hyperlink ref="AO616" r:id="rId2602" xr:uid="{9966E15B-D532-49F6-926D-ED93B7B83569}"/>
    <hyperlink ref="AO617" r:id="rId2603" xr:uid="{00DD0220-ED33-4231-B532-4BFDCD96275A}"/>
    <hyperlink ref="AO618" r:id="rId2604" xr:uid="{5160A5D4-E0C4-41BE-88E5-DEA1126C72F6}"/>
    <hyperlink ref="AO619" r:id="rId2605" xr:uid="{6C9BB60F-2C51-4693-9D8D-253D26C82680}"/>
    <hyperlink ref="AO620" r:id="rId2606" xr:uid="{8A3640A6-BE43-4F54-95C4-4F0A445AA55B}"/>
    <hyperlink ref="AO621" r:id="rId2607" xr:uid="{49987630-7591-4682-BC5A-DD19607BFEAC}"/>
    <hyperlink ref="AO622" r:id="rId2608" xr:uid="{1A2CA300-BBD6-49BD-A247-1A8A64A55CE9}"/>
    <hyperlink ref="AO623" r:id="rId2609" xr:uid="{C6FF9EFA-FFCF-43B6-9B74-C65F1C52BFD2}"/>
    <hyperlink ref="AO624" r:id="rId2610" xr:uid="{E047C053-DEF1-4DCA-A0E3-FE7ECA3BE7A3}"/>
    <hyperlink ref="AO625" r:id="rId2611" xr:uid="{9C03D58C-7FEF-4385-B5D5-ADDF0C91B659}"/>
    <hyperlink ref="AO626" r:id="rId2612" xr:uid="{0FC8F9DF-8F5D-4086-A35F-C25CE6C59B12}"/>
    <hyperlink ref="AO627" r:id="rId2613" xr:uid="{0CA434BB-E12D-4F5D-AE75-C207DDD6A966}"/>
    <hyperlink ref="AO628" r:id="rId2614" xr:uid="{AF5033DF-79DB-4C5D-BE5F-7220FB3B0EF8}"/>
    <hyperlink ref="AO629" r:id="rId2615" xr:uid="{0FE98ADE-4D80-4180-B628-67561E754BD7}"/>
    <hyperlink ref="AO630" r:id="rId2616" xr:uid="{B2AE11EF-3D41-4D56-8D90-7B1A9601D825}"/>
    <hyperlink ref="AO631" r:id="rId2617" xr:uid="{EAF50A07-774F-4EFB-A3AE-E67A6CB51765}"/>
    <hyperlink ref="AO632" r:id="rId2618" xr:uid="{1C8C4E7C-6E33-4A06-84EB-C92BDCA2928E}"/>
    <hyperlink ref="AO633" r:id="rId2619" xr:uid="{0AAC5F8F-7C7C-47C1-A17E-1AFC8B9C81A8}"/>
    <hyperlink ref="AO634" r:id="rId2620" xr:uid="{B2166737-AC03-44CC-B3E5-F0D58EBAF97F}"/>
    <hyperlink ref="AO635" r:id="rId2621" xr:uid="{47E9EE02-A5D4-4580-A002-962DC8D29718}"/>
    <hyperlink ref="AO636" r:id="rId2622" xr:uid="{139CA919-0184-47EA-88D6-0B3C0E423304}"/>
    <hyperlink ref="AO637" r:id="rId2623" xr:uid="{AB113292-F2E3-4494-9262-1F54EEF8B80D}"/>
    <hyperlink ref="AO638" r:id="rId2624" xr:uid="{54210347-88D9-44F1-92EC-3AFA67A4B0EC}"/>
    <hyperlink ref="AO639" r:id="rId2625" xr:uid="{FFF0466E-6FF0-41D6-A960-ED1741D9EF98}"/>
    <hyperlink ref="AO640" r:id="rId2626" xr:uid="{C6D64BAF-5DB2-4D26-BEF2-4C392D565A17}"/>
    <hyperlink ref="AO641" r:id="rId2627" xr:uid="{380851E8-FB6E-4E98-900A-3D48F52D3DE9}"/>
    <hyperlink ref="AO642" r:id="rId2628" xr:uid="{124E7426-68B5-450B-B303-08416DAB7065}"/>
    <hyperlink ref="AO643" r:id="rId2629" xr:uid="{ED58C057-1DB2-465D-9BFA-C0036F7E6049}"/>
    <hyperlink ref="AO644" r:id="rId2630" xr:uid="{55789E04-D3CD-4353-9CA7-C4F81AA818CD}"/>
    <hyperlink ref="AO645" r:id="rId2631" xr:uid="{5D9BFD0D-6D29-4B43-AE23-8F79757FBE53}"/>
    <hyperlink ref="AO646" r:id="rId2632" xr:uid="{47F862A2-74B5-492D-82F2-474FB90C7273}"/>
    <hyperlink ref="AO647" r:id="rId2633" xr:uid="{3EE5652E-AB2A-4079-AE48-EBAD9A4EDD1E}"/>
    <hyperlink ref="AO648" r:id="rId2634" xr:uid="{EBB3BC30-BF49-49BB-A332-124D47B8D62F}"/>
    <hyperlink ref="AO649" r:id="rId2635" xr:uid="{468EA4FF-F7C3-4015-AAB4-009F72D5C800}"/>
    <hyperlink ref="AO650" r:id="rId2636" xr:uid="{89760BB0-CB5B-41A4-9D1C-D6ADBAB5A8B3}"/>
    <hyperlink ref="AO651" r:id="rId2637" xr:uid="{E28117CD-EFE9-4885-B5BA-8E380CB85DAE}"/>
    <hyperlink ref="AO652" r:id="rId2638" xr:uid="{E968DDA2-BE38-481E-B77A-846E4A5264E0}"/>
    <hyperlink ref="AO653" r:id="rId2639" xr:uid="{089AFCF4-FE20-4AC0-936F-3F1F8EBB9213}"/>
    <hyperlink ref="AO654" r:id="rId2640" xr:uid="{6E573B8B-70C5-4621-BFB3-8EAC08011E98}"/>
    <hyperlink ref="AO655" r:id="rId2641" xr:uid="{EE96AFA5-8896-4614-88A3-535DFEBD269D}"/>
    <hyperlink ref="AO656" r:id="rId2642" xr:uid="{6E40E9C8-852F-410C-8156-D442E333BDE4}"/>
    <hyperlink ref="AO657" r:id="rId2643" xr:uid="{729D3AAB-66C9-4F01-AB5E-5C24617F41F2}"/>
    <hyperlink ref="AO658" r:id="rId2644" xr:uid="{3EDD3F7D-E85C-495D-9276-A0540F814640}"/>
    <hyperlink ref="AO659" r:id="rId2645" xr:uid="{F27A0C79-4D09-4F65-950A-349500343B0A}"/>
    <hyperlink ref="AO660" r:id="rId2646" xr:uid="{7DB463CF-F915-4EAD-94EC-5179D744B247}"/>
    <hyperlink ref="AO661" r:id="rId2647" xr:uid="{A6039D12-7DF7-42F2-96AB-A793201384C2}"/>
    <hyperlink ref="AO662" r:id="rId2648" xr:uid="{021F133A-ADFE-4D81-8C35-FFDA52260EF7}"/>
    <hyperlink ref="AO663" r:id="rId2649" xr:uid="{BF4C25B7-D5DE-4A24-8E4B-CD51CE62665C}"/>
    <hyperlink ref="AO664" r:id="rId2650" xr:uid="{003EA92C-45FC-49DD-AD3D-85ACA3F8DD39}"/>
    <hyperlink ref="AO665" r:id="rId2651" xr:uid="{84B30842-A02D-44D8-96AC-56A7373B1F86}"/>
    <hyperlink ref="AO666" r:id="rId2652" xr:uid="{B3C11CE8-0238-46BC-AEE6-63506C0FA523}"/>
    <hyperlink ref="AO667" r:id="rId2653" xr:uid="{2B91D1EF-17C7-4AF8-9535-BE21A3DB94E1}"/>
    <hyperlink ref="AO668" r:id="rId2654" xr:uid="{113885DE-395F-4E8A-AE33-E0C13F97C9F8}"/>
    <hyperlink ref="AO669" r:id="rId2655" xr:uid="{4736DEBE-25CC-4B44-B888-5E3306B76706}"/>
    <hyperlink ref="AO670" r:id="rId2656" xr:uid="{333AEF12-EB44-434A-B646-CE2B6BE6E22A}"/>
    <hyperlink ref="AO671" r:id="rId2657" xr:uid="{3DCF6107-1852-43CE-9CB3-C51F4B62D09A}"/>
    <hyperlink ref="AO672" r:id="rId2658" xr:uid="{B22AA8E1-2F71-4FC5-851E-B58AE4205A06}"/>
    <hyperlink ref="AO673" r:id="rId2659" xr:uid="{87AB9AEA-6C36-4FB0-B0F6-4CB9FF598E93}"/>
    <hyperlink ref="AO674" r:id="rId2660" xr:uid="{0BD51658-28B2-4B48-B6E0-683C5A1FB0AE}"/>
    <hyperlink ref="AO675" r:id="rId2661" xr:uid="{77C19B3A-2D32-4068-A992-ED27E23ABC29}"/>
    <hyperlink ref="AO676" r:id="rId2662" xr:uid="{12E4D703-245B-474E-A077-991E300D93AC}"/>
    <hyperlink ref="AO677" r:id="rId2663" xr:uid="{CC911B11-52F4-49F5-84AB-A37DD3D5DED4}"/>
    <hyperlink ref="AO678" r:id="rId2664" xr:uid="{31713782-CD16-4622-BF01-F83B3D7094FA}"/>
    <hyperlink ref="AO679" r:id="rId2665" xr:uid="{C17269BB-3DFD-49F5-9077-90B8B5571DBC}"/>
    <hyperlink ref="AO680" r:id="rId2666" xr:uid="{4C0AAF07-4E1C-43A5-8EBE-8D0B6A859BFB}"/>
    <hyperlink ref="AO681" r:id="rId2667" xr:uid="{D5D4B578-B0E7-4546-933C-CB4897CFDEE5}"/>
    <hyperlink ref="AO682" r:id="rId2668" xr:uid="{F3BD5967-FCF8-4042-A04A-8F8C0B83030D}"/>
    <hyperlink ref="AO683" r:id="rId2669" xr:uid="{F8738A77-DE24-4C8D-A7AC-C7183C3AD666}"/>
    <hyperlink ref="AO684" r:id="rId2670" xr:uid="{3E43C811-A327-430C-AC9F-FFFC36527833}"/>
    <hyperlink ref="AO685" r:id="rId2671" xr:uid="{7B8ECD5A-FDD9-4AF0-BDA0-AA365ABF6529}"/>
    <hyperlink ref="AO686" r:id="rId2672" xr:uid="{8C77AD37-697F-4906-8410-FDB67E77FF2D}"/>
    <hyperlink ref="AO687" r:id="rId2673" xr:uid="{47F7D11C-5B18-4D09-945E-8D2797630E95}"/>
    <hyperlink ref="AO688" r:id="rId2674" xr:uid="{8B5619FE-A5CE-4DC3-89C2-BB0F14456B1C}"/>
    <hyperlink ref="AO689" r:id="rId2675" xr:uid="{71F84018-1515-4054-9CF0-9A9632D8A7E8}"/>
    <hyperlink ref="AO690" r:id="rId2676" xr:uid="{A304DB37-D5D8-43DF-BAAB-3F387058EFAB}"/>
    <hyperlink ref="AO691" r:id="rId2677" xr:uid="{D388A565-0009-4FE7-986C-076D84A1D85D}"/>
    <hyperlink ref="AO692" r:id="rId2678" xr:uid="{8AF5E4DF-6D50-4E84-AC09-0D67E681FB32}"/>
    <hyperlink ref="AO693" r:id="rId2679" xr:uid="{029B7CD9-6DAF-48CE-B683-F289CFBBF7C6}"/>
    <hyperlink ref="AO694" r:id="rId2680" xr:uid="{CF49F6D5-B58F-49FD-A83C-2A8DC645FDF0}"/>
    <hyperlink ref="AO695" r:id="rId2681" xr:uid="{6D26A9CD-3D39-4066-87F5-F0EC68733470}"/>
    <hyperlink ref="AO696" r:id="rId2682" xr:uid="{7FA2ACFD-4D38-4DD3-9775-76CDDAB2AF80}"/>
    <hyperlink ref="AO697" r:id="rId2683" xr:uid="{AC47BEBB-A0C1-4A74-87DF-830EE6CFF171}"/>
    <hyperlink ref="AO698" r:id="rId2684" xr:uid="{1205D113-4314-426F-9005-8A18EC729C58}"/>
    <hyperlink ref="AO699" r:id="rId2685" xr:uid="{23A64586-A694-4D20-B08C-931DE544749F}"/>
    <hyperlink ref="AO700" r:id="rId2686" xr:uid="{3963CE1F-07D6-41AB-8E1C-48DDD8C80130}"/>
    <hyperlink ref="AO701" r:id="rId2687" xr:uid="{6419C079-4E35-437A-A715-7CBBC8B27347}"/>
    <hyperlink ref="AO702" r:id="rId2688" xr:uid="{9F999A55-115F-44BB-9EAC-AE6D2D14B9C5}"/>
    <hyperlink ref="AO703" r:id="rId2689" xr:uid="{30E09D08-B9EE-4512-9D41-31894BD0E3EC}"/>
    <hyperlink ref="AO704" r:id="rId2690" xr:uid="{E0A71133-AE48-4A9B-9974-A38E4BB95EDA}"/>
    <hyperlink ref="AO705" r:id="rId2691" xr:uid="{AC58952E-5288-46A1-85EF-38B52FED3363}"/>
    <hyperlink ref="AO706" r:id="rId2692" xr:uid="{5C9A63EB-3845-4764-8CDA-B390FE6AACE3}"/>
    <hyperlink ref="AO707" r:id="rId2693" xr:uid="{B86E02A9-3409-42C5-8654-3F23754233E6}"/>
    <hyperlink ref="AO708" r:id="rId2694" xr:uid="{275B5C9E-B54B-45D7-AFA5-7C8CBDCE4DFF}"/>
    <hyperlink ref="AO709" r:id="rId2695" xr:uid="{F2C65275-B311-4B84-BFD3-11C4F406FC56}"/>
    <hyperlink ref="AO710" r:id="rId2696" xr:uid="{822A7E04-B9D7-455B-AF98-2E1296A18D3C}"/>
    <hyperlink ref="AO711" r:id="rId2697" xr:uid="{2E188FB5-EA2E-4155-A405-8B9EE052F8C2}"/>
    <hyperlink ref="AO712" r:id="rId2698" xr:uid="{745A5291-4D95-4A4D-9A29-58A4EFB7E0AD}"/>
    <hyperlink ref="AO713" r:id="rId2699" xr:uid="{07003B2C-85CC-48E3-B5BA-F45B489FFC0F}"/>
    <hyperlink ref="AO714" r:id="rId2700" xr:uid="{972B5A19-A0B1-42F0-AC05-2983EDA448F3}"/>
    <hyperlink ref="AO715" r:id="rId2701" xr:uid="{24BB7B60-279E-4A9E-8E47-E469C8D0F4FA}"/>
    <hyperlink ref="AO716" r:id="rId2702" xr:uid="{6D4D7D94-949E-4AC2-A1B6-F669E55A4D90}"/>
    <hyperlink ref="AO717" r:id="rId2703" xr:uid="{D429EEFA-895F-47B8-A1E1-B0CC9D981866}"/>
    <hyperlink ref="AO718" r:id="rId2704" xr:uid="{928826DA-1C0F-4BD7-BB59-E4CCDCE3FB19}"/>
    <hyperlink ref="AO719" r:id="rId2705" xr:uid="{89698A2E-C791-4412-AD1B-144A6B653CD3}"/>
    <hyperlink ref="AO720" r:id="rId2706" xr:uid="{63095B2A-4601-426B-9DAD-579BF79CE9BB}"/>
    <hyperlink ref="AO721" r:id="rId2707" xr:uid="{96825A5F-E6F8-445A-AACF-4932237A70CE}"/>
    <hyperlink ref="AO722" r:id="rId2708" xr:uid="{7776D7AF-8E55-44B5-8C5F-5B6B0D7A7D35}"/>
    <hyperlink ref="AO723" r:id="rId2709" xr:uid="{AAA3367C-A90E-4318-96C9-3AE5E936BCDA}"/>
    <hyperlink ref="AO724" r:id="rId2710" xr:uid="{34B55234-2022-448C-BB82-72CFCFC05089}"/>
    <hyperlink ref="AO725" r:id="rId2711" xr:uid="{26F98B6D-77B6-46B1-8974-A62EFDAB19D5}"/>
    <hyperlink ref="AO726" r:id="rId2712" xr:uid="{D14CE32E-3EC1-4ABD-BDD0-CE712E1781A2}"/>
    <hyperlink ref="AO727" r:id="rId2713" xr:uid="{A50A27B3-6493-4BA0-893F-1E02A75BAAAE}"/>
    <hyperlink ref="AO728" r:id="rId2714" xr:uid="{CEF79D19-9B35-482C-A9F4-A98F2A91D58A}"/>
    <hyperlink ref="AO729" r:id="rId2715" xr:uid="{2D537813-AB02-4655-8473-B0AAC8C6272D}"/>
    <hyperlink ref="AO730" r:id="rId2716" xr:uid="{DB23A61F-F98F-4973-82CE-FF984B728FC7}"/>
    <hyperlink ref="AO731" r:id="rId2717" xr:uid="{4125772A-BE35-48F5-AB1A-1CD27D90E1E7}"/>
    <hyperlink ref="AO732" r:id="rId2718" xr:uid="{8968B725-AE3B-4449-9ED1-A50E25D96DFE}"/>
    <hyperlink ref="AO733" r:id="rId2719" xr:uid="{E41D30C0-ACBF-4D18-BD7F-66DD19945CAC}"/>
    <hyperlink ref="AO734" r:id="rId2720" xr:uid="{D7DB5466-ABDE-4230-8E7A-1C09B8D66BEC}"/>
    <hyperlink ref="AO735" r:id="rId2721" xr:uid="{20EEBD04-481E-4902-A4A4-AB0CAF21D5E4}"/>
    <hyperlink ref="AO736" r:id="rId2722" xr:uid="{74B23A71-2584-40B2-8FC1-4145E7CC8877}"/>
    <hyperlink ref="AO737" r:id="rId2723" xr:uid="{88939B93-451B-4FAE-A1AF-36B23983C5A3}"/>
    <hyperlink ref="AO738" r:id="rId2724" xr:uid="{3035509A-D7A0-4CFA-BAA7-B038C280A7D0}"/>
    <hyperlink ref="AO739" r:id="rId2725" xr:uid="{695269CA-B65D-4C73-81BE-95AE27BA91D4}"/>
    <hyperlink ref="AO740" r:id="rId2726" xr:uid="{AD9DD108-D4F0-44E0-B866-B42DA2738026}"/>
    <hyperlink ref="AO741" r:id="rId2727" xr:uid="{DD8111D2-4271-46AB-A7D8-7134B477DC58}"/>
    <hyperlink ref="AO742" r:id="rId2728" xr:uid="{AE40EF7B-9C28-4757-AEB4-68D884E16701}"/>
    <hyperlink ref="AO743" r:id="rId2729" xr:uid="{D22846AA-C0C5-46D5-A7BF-0031E7D24517}"/>
    <hyperlink ref="AO744" r:id="rId2730" xr:uid="{AA7A19A7-28AE-4522-A282-671FCD56900E}"/>
    <hyperlink ref="AO745" r:id="rId2731" xr:uid="{1985F5EC-AA19-414B-85D9-E4934E16F108}"/>
    <hyperlink ref="AO746" r:id="rId2732" xr:uid="{B13A4345-CFFA-4AEA-AE6E-A554AD2210E5}"/>
    <hyperlink ref="AO747" r:id="rId2733" xr:uid="{8B71C789-E89D-4E7B-9393-6287F660CF3B}"/>
    <hyperlink ref="AO748" r:id="rId2734" xr:uid="{AA193247-2188-412F-AA84-1D46646FB041}"/>
    <hyperlink ref="AO749" r:id="rId2735" xr:uid="{CAF4EDA8-C71B-4250-B001-D646993E8FE3}"/>
    <hyperlink ref="AO750" r:id="rId2736" xr:uid="{D96DE67A-0AB8-4CB6-A1E4-AC2F58548E2D}"/>
    <hyperlink ref="AO751" r:id="rId2737" xr:uid="{3B2BA160-DBD2-43C6-9901-823ED76D4410}"/>
    <hyperlink ref="AO752" r:id="rId2738" xr:uid="{90DDF6F9-97D0-44DC-B6AC-08C16A459953}"/>
    <hyperlink ref="AO753" r:id="rId2739" xr:uid="{83F4887E-DE38-474C-A68C-B28A43812154}"/>
    <hyperlink ref="AO754" r:id="rId2740" xr:uid="{D5FEC552-3AF0-46B0-B78A-53D38465770D}"/>
    <hyperlink ref="AO755" r:id="rId2741" xr:uid="{4193D3A8-59B1-4323-B464-C0C9FDE0AF88}"/>
    <hyperlink ref="AO756" r:id="rId2742" xr:uid="{4AE50BF1-740A-471F-8F8E-50D1D2B5E29C}"/>
    <hyperlink ref="AO757" r:id="rId2743" xr:uid="{FD9ED64E-CA0C-42A1-B137-4DB03A1C2498}"/>
    <hyperlink ref="AO758" r:id="rId2744" xr:uid="{53A17EE7-9072-4CC9-9DD9-0E153E968B84}"/>
    <hyperlink ref="AO759" r:id="rId2745" xr:uid="{8E2045ED-68C0-4976-84A7-11493A51049A}"/>
    <hyperlink ref="AO760" r:id="rId2746" xr:uid="{247D7F62-52D3-4757-AFC9-E631D03DDFF2}"/>
    <hyperlink ref="AO761" r:id="rId2747" xr:uid="{9AB03760-C517-42EE-8843-3D3AE6B9ED5D}"/>
    <hyperlink ref="AO762" r:id="rId2748" xr:uid="{0F3A82F1-2E54-427E-B307-8F5778EE7B02}"/>
    <hyperlink ref="AO763" r:id="rId2749" xr:uid="{1C0415EF-C325-4209-A45E-7E5007450C9A}"/>
    <hyperlink ref="AO764" r:id="rId2750" xr:uid="{5E3417D1-78A0-4347-85F8-A7DBA21EBF08}"/>
    <hyperlink ref="AO765" r:id="rId2751" xr:uid="{1E1AA839-C00F-4234-B477-B054B2C315B1}"/>
    <hyperlink ref="AO766" r:id="rId2752" xr:uid="{C8DF132B-3733-48D0-9BCA-169AAB0EEAC8}"/>
    <hyperlink ref="AO767" r:id="rId2753" xr:uid="{90B4ED16-4A5C-4F8D-8F51-CA92ABA21C90}"/>
    <hyperlink ref="AO768" r:id="rId2754" xr:uid="{1597C43E-5B15-43B7-93E3-A802DA823EC3}"/>
    <hyperlink ref="AO769" r:id="rId2755" xr:uid="{FFAF5AD3-4824-4A97-B7D2-7AD20D79D5C6}"/>
    <hyperlink ref="AO770" r:id="rId2756" xr:uid="{97251F6E-54B4-4836-BE9E-6DA1E37C885A}"/>
    <hyperlink ref="AO771" r:id="rId2757" xr:uid="{8580B02C-4DF2-4933-B8F0-19FC6A90134F}"/>
    <hyperlink ref="AO772" r:id="rId2758" xr:uid="{52BC2687-39EA-41C9-ACA7-AB93AB4B9DAB}"/>
    <hyperlink ref="AO773" r:id="rId2759" xr:uid="{F3E15EBF-EE46-4068-A70E-849AF3D7879C}"/>
    <hyperlink ref="AO774" r:id="rId2760" xr:uid="{D379B94C-26BF-4095-A765-22D5F90FF014}"/>
    <hyperlink ref="AO775" r:id="rId2761" xr:uid="{A3CF732D-6FA3-4BC6-8252-E83727E3AB1A}"/>
    <hyperlink ref="AO776" r:id="rId2762" xr:uid="{3D9921B2-2372-48A8-B987-B3505FDF267C}"/>
    <hyperlink ref="AO777" r:id="rId2763" xr:uid="{90C59AA1-1D54-4C05-8B19-5C9E85F40BD7}"/>
    <hyperlink ref="AO778" r:id="rId2764" xr:uid="{F85E4393-14FA-4455-90C1-8685C6F6BEBB}"/>
    <hyperlink ref="AO779" r:id="rId2765" xr:uid="{A008EBF3-462D-4737-9F43-11302AC8B579}"/>
    <hyperlink ref="AO780" r:id="rId2766" xr:uid="{E7DEDFF3-1780-4B8C-B953-64DD12EF57FF}"/>
    <hyperlink ref="AO781" r:id="rId2767" xr:uid="{CB9D6F34-159F-4384-B5F5-32D45059D09B}"/>
    <hyperlink ref="AO782" r:id="rId2768" xr:uid="{5F342B18-07D9-42DB-ACE2-9278A1A29FF3}"/>
    <hyperlink ref="AO783" r:id="rId2769" xr:uid="{E4EDC2C0-A4AE-4469-8B29-DA55C895C4C9}"/>
    <hyperlink ref="AO784" r:id="rId2770" xr:uid="{6A6120A8-23B4-4FAE-B55B-CD55AC697AEB}"/>
    <hyperlink ref="AO785" r:id="rId2771" xr:uid="{03517154-242D-43E7-AE8B-DF1407175E1E}"/>
    <hyperlink ref="AO786" r:id="rId2772" xr:uid="{496ACB95-A06F-4F06-8693-CCABCE2D4975}"/>
    <hyperlink ref="AO787" r:id="rId2773" xr:uid="{2E7D7766-3840-4245-8DC8-78E46F28FA3A}"/>
    <hyperlink ref="AO788" r:id="rId2774" xr:uid="{5B05D28E-6897-45DD-AB91-2916E261C73C}"/>
    <hyperlink ref="AO789" r:id="rId2775" xr:uid="{1CC2A134-6C79-4BC0-BB2E-7A9497216943}"/>
    <hyperlink ref="AO790" r:id="rId2776" xr:uid="{DAD41501-B260-439A-9B44-2F59FA99A307}"/>
    <hyperlink ref="AO791" r:id="rId2777" xr:uid="{89067119-272F-4015-822B-3DC386538822}"/>
    <hyperlink ref="AO792" r:id="rId2778" xr:uid="{DE26AC21-BE19-46D7-B352-B79B9CC632EA}"/>
    <hyperlink ref="AO793" r:id="rId2779" xr:uid="{AA34C756-6ADD-43FB-8833-3D463A854F92}"/>
    <hyperlink ref="AO794" r:id="rId2780" xr:uid="{F45BC529-3A5C-4855-8F4F-3B1EAAA5E360}"/>
    <hyperlink ref="AO795" r:id="rId2781" xr:uid="{2F444F31-300B-4518-B850-A4948C9879B3}"/>
    <hyperlink ref="AO796" r:id="rId2782" xr:uid="{75FE75F7-0751-4BA7-821B-EF1FEDE3A937}"/>
    <hyperlink ref="AO797" r:id="rId2783" xr:uid="{5C6560F6-A429-428E-8DD7-C7BC81BEE4EE}"/>
    <hyperlink ref="AO798" r:id="rId2784" xr:uid="{B257D4A5-E244-4CF6-A5F7-10D428BE9D29}"/>
    <hyperlink ref="AO799" r:id="rId2785" xr:uid="{39B4922C-544E-4D72-94A3-A8EDEE8FDD47}"/>
    <hyperlink ref="AO800" r:id="rId2786" xr:uid="{0296DC00-0175-47BA-AA18-EABA3C26D89E}"/>
    <hyperlink ref="AO801" r:id="rId2787" xr:uid="{B3C17298-D694-4666-BD29-52D6C2680A08}"/>
    <hyperlink ref="AO802" r:id="rId2788" xr:uid="{21C22673-73A7-43C7-8802-8A2D753A98BD}"/>
    <hyperlink ref="AO803" r:id="rId2789" xr:uid="{E5A07AEA-F6CE-4102-A56B-D5EFDF7B50F7}"/>
    <hyperlink ref="AO804" r:id="rId2790" xr:uid="{192C33D0-D072-4ACD-B89E-59E2916C51AC}"/>
    <hyperlink ref="AO805" r:id="rId2791" xr:uid="{BA4E9B31-7B72-4D94-8CFE-76DD6DFD44B1}"/>
    <hyperlink ref="AO806" r:id="rId2792" xr:uid="{AF98B2D1-14CF-4319-B23E-33F01752B503}"/>
    <hyperlink ref="AO807" r:id="rId2793" xr:uid="{7AC4485E-F9F5-4317-9F84-C2DA0A87174D}"/>
    <hyperlink ref="AO808" r:id="rId2794" xr:uid="{73733341-EF55-4C61-AB85-03C322A9E960}"/>
    <hyperlink ref="AO809" r:id="rId2795" xr:uid="{886F3D83-C9CA-43EB-B30B-2E6D7BFE27FB}"/>
    <hyperlink ref="AO810" r:id="rId2796" xr:uid="{FE2AC49E-4399-47C9-A874-4A6F0684FAE3}"/>
    <hyperlink ref="AO811" r:id="rId2797" xr:uid="{24E60C78-0AB0-4D09-92B4-D6AD6E8E78F5}"/>
    <hyperlink ref="AO812" r:id="rId2798" xr:uid="{D6B82559-9165-41A2-AB30-5DB9E5756CC2}"/>
    <hyperlink ref="AO813" r:id="rId2799" xr:uid="{A6BD0CB1-AAD9-4898-84DE-BFADE8F9B196}"/>
    <hyperlink ref="AO814" r:id="rId2800" xr:uid="{BA9FC166-62BD-406C-9ECB-20815691B5D1}"/>
    <hyperlink ref="AO815" r:id="rId2801" xr:uid="{3D9543DB-49AB-42D5-9AA1-B0422E008757}"/>
    <hyperlink ref="AO816" r:id="rId2802" xr:uid="{C38E6271-1D03-4481-AC4F-29D79DDB8830}"/>
    <hyperlink ref="AO817" r:id="rId2803" xr:uid="{323800CA-FDEE-4652-99CF-C3D8BAB998EF}"/>
    <hyperlink ref="AO818" r:id="rId2804" xr:uid="{9997B394-C27D-4689-8B1B-6433B5689156}"/>
    <hyperlink ref="AO819" r:id="rId2805" xr:uid="{0E44B03C-10D0-487B-A7FA-7BB3262881DE}"/>
    <hyperlink ref="AO820" r:id="rId2806" xr:uid="{EECFB808-F1BD-44A7-B99F-1FB85D40D1F1}"/>
    <hyperlink ref="AO821" r:id="rId2807" xr:uid="{05D50534-08AE-418E-9FEF-CB8E6050A112}"/>
    <hyperlink ref="AO822" r:id="rId2808" xr:uid="{8EA6305E-A1E1-47A4-A2A0-8FC88AB1587E}"/>
    <hyperlink ref="AO823" r:id="rId2809" xr:uid="{8A5167FF-C158-4319-8A16-A4783FAEE00D}"/>
    <hyperlink ref="AO824" r:id="rId2810" xr:uid="{465EB8B7-8170-4C59-A57F-DEA81BEC3C5B}"/>
    <hyperlink ref="AO825" r:id="rId2811" xr:uid="{C53AA91A-581F-4A1A-8C17-5808D100EEDF}"/>
    <hyperlink ref="AO826" r:id="rId2812" xr:uid="{4E6914C4-8942-4C93-953A-E3F48E5B09C5}"/>
    <hyperlink ref="AO827" r:id="rId2813" xr:uid="{4E4FC2AC-74A3-433C-8270-D0AD5DBA9186}"/>
    <hyperlink ref="AO828" r:id="rId2814" xr:uid="{686ACF3E-B3B6-4C60-B0E5-613B1F3DFD67}"/>
    <hyperlink ref="AO829" r:id="rId2815" xr:uid="{61A92C21-6221-49EA-8B67-5C48988EEDD3}"/>
    <hyperlink ref="AO830" r:id="rId2816" xr:uid="{A73AD23F-5674-420C-808D-E2AA28E508D4}"/>
    <hyperlink ref="AO831" r:id="rId2817" xr:uid="{61D1743A-B7AC-4891-845D-93F58F818F75}"/>
    <hyperlink ref="AO832" r:id="rId2818" xr:uid="{E905E965-56EE-40D8-9CF6-EB9796B665E4}"/>
    <hyperlink ref="AO833" r:id="rId2819" xr:uid="{E293CDEC-7E51-492A-87CC-7E7E96CC4BB2}"/>
    <hyperlink ref="AO834" r:id="rId2820" xr:uid="{42AEC465-D498-420F-B2EB-0F0CEACEA403}"/>
    <hyperlink ref="AO835" r:id="rId2821" xr:uid="{65912B16-752F-4A23-B919-FECCD435373D}"/>
    <hyperlink ref="AO836" r:id="rId2822" xr:uid="{2BCEBBBE-57EA-4DE7-8846-93AE87175194}"/>
    <hyperlink ref="AO837" r:id="rId2823" xr:uid="{634157C0-77BA-4D1F-876C-97B09A317425}"/>
    <hyperlink ref="AO838" r:id="rId2824" xr:uid="{450BD039-CE52-4A92-A62C-1B505271399E}"/>
    <hyperlink ref="AO839" r:id="rId2825" xr:uid="{92CDDBCC-7F7B-4B91-B051-B7AFA3BB420E}"/>
    <hyperlink ref="AO840" r:id="rId2826" xr:uid="{83258000-D78D-40BB-B668-FE857F4329FE}"/>
    <hyperlink ref="AO841" r:id="rId2827" xr:uid="{8728735A-0072-4738-9BEB-CF5C174CE106}"/>
    <hyperlink ref="AO842" r:id="rId2828" xr:uid="{12E63794-A10B-4247-80DE-907A54CFCFA8}"/>
    <hyperlink ref="AO843" r:id="rId2829" xr:uid="{D3994D9F-3800-4847-ACB1-6743B17206DE}"/>
    <hyperlink ref="AO844" r:id="rId2830" xr:uid="{B0579876-D66D-408C-871A-BB2434FCC0F1}"/>
    <hyperlink ref="AO845" r:id="rId2831" xr:uid="{E20D8E4D-7644-4070-8ADA-FDFE2813EEEB}"/>
    <hyperlink ref="AO846" r:id="rId2832" xr:uid="{76159C47-AB00-44A3-82A2-0653381C2A7F}"/>
    <hyperlink ref="AO847" r:id="rId2833" xr:uid="{62E56D06-E1B0-4FA3-9BF7-FAB10889D595}"/>
    <hyperlink ref="AO848" r:id="rId2834" xr:uid="{2AE06FBC-45F4-4B01-83AA-2D689EA4AD32}"/>
    <hyperlink ref="AO849" r:id="rId2835" xr:uid="{C51469F8-00DD-415A-9D05-DD8EE8BE8CD0}"/>
    <hyperlink ref="AO850" r:id="rId2836" xr:uid="{0579B4B2-95C2-48E9-B8FC-7E110CD37F5C}"/>
    <hyperlink ref="AO851" r:id="rId2837" xr:uid="{1B2F9FB2-A137-4EC8-817D-C30C1BD192ED}"/>
    <hyperlink ref="AO852" r:id="rId2838" xr:uid="{90DBA886-A820-41F5-8857-952091253E44}"/>
    <hyperlink ref="AO853" r:id="rId2839" xr:uid="{0692E054-DB47-48B7-912E-A3A82D26EA12}"/>
    <hyperlink ref="AO854" r:id="rId2840" xr:uid="{F9A17E93-DA7C-4A94-81A8-29D51B1FDBAB}"/>
    <hyperlink ref="AO855" r:id="rId2841" xr:uid="{0B7EBEA5-399F-46EA-B031-BD985E7EA4AE}"/>
    <hyperlink ref="AO856" r:id="rId2842" xr:uid="{483F2A36-C9A7-42BE-8AA6-5E080CA511B4}"/>
    <hyperlink ref="AO857" r:id="rId2843" xr:uid="{A0B878A2-6820-407D-B408-F53A0B609E0B}"/>
    <hyperlink ref="AO858" r:id="rId2844" xr:uid="{EB3DBB43-EFBC-4067-8D18-2FF10B37508F}"/>
    <hyperlink ref="AO859" r:id="rId2845" xr:uid="{F71F9598-6F49-436C-96B9-8E9A6C13550E}"/>
    <hyperlink ref="AO860" r:id="rId2846" xr:uid="{810A080A-132A-428F-86F0-4E37B381A9F8}"/>
    <hyperlink ref="AO861" r:id="rId2847" xr:uid="{D59C4913-0279-4648-BDFA-A84A226C33DC}"/>
    <hyperlink ref="AO862" r:id="rId2848" xr:uid="{1008545E-A28A-4165-8C91-F0066FA5C7D4}"/>
    <hyperlink ref="AO863" r:id="rId2849" xr:uid="{92ACC415-A21A-4635-8C19-3CE51601E973}"/>
    <hyperlink ref="AO864" r:id="rId2850" xr:uid="{8DB8EC68-EB4D-4110-918A-55B892358C0E}"/>
    <hyperlink ref="AO865" r:id="rId2851" xr:uid="{76186403-98E2-430B-8961-11424435E0FD}"/>
    <hyperlink ref="AO866" r:id="rId2852" xr:uid="{70AE4360-60BE-43E3-B1E6-4148B9AD5B05}"/>
    <hyperlink ref="AO867" r:id="rId2853" xr:uid="{B04DB175-6C8D-4582-A914-06C4FB489681}"/>
    <hyperlink ref="AO868" r:id="rId2854" xr:uid="{D77A80E9-5DAD-4113-B69D-6B2F79DDF94E}"/>
    <hyperlink ref="AO869" r:id="rId2855" xr:uid="{1D501789-789E-4299-97C5-DD711ACD3CC5}"/>
    <hyperlink ref="AO870" r:id="rId2856" xr:uid="{478393C8-3A59-4A0C-A650-BE4BAE9EA761}"/>
    <hyperlink ref="AO871" r:id="rId2857" xr:uid="{A29AFF84-9FFC-4C18-944C-F9FB764BFC53}"/>
    <hyperlink ref="AO872" r:id="rId2858" xr:uid="{BD3485AB-B7E8-4E24-B7AF-8C8AA2ABA327}"/>
    <hyperlink ref="AO873" r:id="rId2859" xr:uid="{7F0538F7-922E-44F2-899C-C6694165241C}"/>
    <hyperlink ref="AO874" r:id="rId2860" xr:uid="{839338FB-4491-43D2-8AC4-893CB34DD021}"/>
    <hyperlink ref="AO875" r:id="rId2861" xr:uid="{AA8CED4E-9BB9-4734-9E53-83A9F8EB9C81}"/>
    <hyperlink ref="AO876" r:id="rId2862" xr:uid="{ABBBE492-2A59-4150-A702-72A493FD7EF4}"/>
    <hyperlink ref="AO877" r:id="rId2863" xr:uid="{7AD3A0F9-0023-4E23-802D-EEDF3D0832C9}"/>
    <hyperlink ref="AO878" r:id="rId2864" xr:uid="{A8511C49-AB22-4D60-AEC8-60C94E656B8A}"/>
    <hyperlink ref="AO879" r:id="rId2865" xr:uid="{A1BF1C15-E981-4CA2-B149-9CF27CEE28B2}"/>
    <hyperlink ref="AO880" r:id="rId2866" xr:uid="{09513A59-30B5-4CA7-B3BE-600DD987F4C9}"/>
    <hyperlink ref="AO881" r:id="rId2867" xr:uid="{C3F6AA20-F749-44A8-9BBE-E871ADD2E444}"/>
    <hyperlink ref="AO882" r:id="rId2868" xr:uid="{B8F520C2-ECE0-4795-A037-2A76F69CBB4C}"/>
    <hyperlink ref="AO883" r:id="rId2869" xr:uid="{099466FB-4EE5-49F2-BA1B-1A9D5E026CE1}"/>
    <hyperlink ref="AO884" r:id="rId2870" xr:uid="{E1202504-C183-4C34-9233-E4696C288877}"/>
    <hyperlink ref="AO885" r:id="rId2871" xr:uid="{FEB943A5-630C-44C9-85EB-5C0179FFC6DA}"/>
    <hyperlink ref="AO886" r:id="rId2872" xr:uid="{86B60736-352A-45E7-AB97-42EC10288736}"/>
    <hyperlink ref="AO887" r:id="rId2873" xr:uid="{8795CD3D-84BE-4D2B-9E6D-E95E627E7199}"/>
    <hyperlink ref="AO888" r:id="rId2874" xr:uid="{158C039F-DCB4-47D4-A6FD-41476CDCA380}"/>
    <hyperlink ref="AO889" r:id="rId2875" xr:uid="{8F66D715-446B-42BF-AF6E-520C9388ED50}"/>
    <hyperlink ref="AO890" r:id="rId2876" xr:uid="{4D82504C-5010-4C3D-B5C3-027E33431807}"/>
    <hyperlink ref="AO891" r:id="rId2877" xr:uid="{52D3B16E-08B9-4DDB-92C4-CA890CC9D7A7}"/>
    <hyperlink ref="AO892" r:id="rId2878" xr:uid="{58AF6EB6-5D23-4A33-9B5E-7003369BD81A}"/>
    <hyperlink ref="AO893" r:id="rId2879" xr:uid="{523A9285-7D22-4D39-A6E4-139F5B16BF4A}"/>
    <hyperlink ref="AO894" r:id="rId2880" xr:uid="{7EEEC43F-DBB0-4450-AFE6-49B9507AE424}"/>
    <hyperlink ref="AO895" r:id="rId2881" xr:uid="{5EFE0CD9-D761-48C1-A92C-A9D3B3000D28}"/>
    <hyperlink ref="AO896" r:id="rId2882" xr:uid="{EE5F5913-DA4C-4987-93F9-7B3ED92FAD46}"/>
    <hyperlink ref="AO897" r:id="rId2883" xr:uid="{D21F63E2-C574-44F9-8E68-9EB3F6922A9E}"/>
    <hyperlink ref="AO898" r:id="rId2884" xr:uid="{5236BCDB-6725-4E69-A059-E32E2E756F72}"/>
    <hyperlink ref="AO899" r:id="rId2885" xr:uid="{CB804911-EF7A-4B9A-B549-E00AC0F9FF1E}"/>
    <hyperlink ref="AO900" r:id="rId2886" xr:uid="{799DD661-7931-4316-8519-D266A09FFF03}"/>
    <hyperlink ref="AO901" r:id="rId2887" xr:uid="{411FDD67-CFBF-4ADF-AC33-3D91D8EE69A6}"/>
    <hyperlink ref="AO902" r:id="rId2888" xr:uid="{B37EAD81-DAF1-4A7C-96CB-DD7597558D48}"/>
    <hyperlink ref="AO903" r:id="rId2889" xr:uid="{A541CE58-5579-4C2E-BF75-8B8DF9D552A9}"/>
    <hyperlink ref="AO904" r:id="rId2890" xr:uid="{6F0012C5-0FBA-409C-A337-6D3E278A07A4}"/>
    <hyperlink ref="AO905" r:id="rId2891" xr:uid="{636CC4AB-3875-4FF7-A950-1CFA035A73FE}"/>
    <hyperlink ref="AO906" r:id="rId2892" xr:uid="{7A520853-D7BF-4386-ACA7-102C34466498}"/>
    <hyperlink ref="AO907" r:id="rId2893" xr:uid="{41904F14-A95B-48F4-BF42-A1E3A870EC77}"/>
    <hyperlink ref="AO908" r:id="rId2894" xr:uid="{2E01FEAC-AB8D-4390-B86F-562D9F52D3B8}"/>
    <hyperlink ref="AO909" r:id="rId2895" xr:uid="{96A562CC-9553-4F8E-A2B8-17F933E89D4A}"/>
    <hyperlink ref="AO910" r:id="rId2896" xr:uid="{FCC32BA4-F660-4200-946B-7D85F61CFEBB}"/>
    <hyperlink ref="AO911" r:id="rId2897" xr:uid="{5AA949B8-C336-4551-BBED-37C8386476E7}"/>
    <hyperlink ref="AO912" r:id="rId2898" xr:uid="{64C77195-720E-42B6-980B-B5EA1CD0EDC7}"/>
    <hyperlink ref="AO913" r:id="rId2899" xr:uid="{9DCBC404-7E36-4F7B-8D6D-34EAB2BF948D}"/>
    <hyperlink ref="AO914" r:id="rId2900" xr:uid="{FF364F37-F0C8-4F70-991E-6735D16BD6F0}"/>
    <hyperlink ref="AO915" r:id="rId2901" xr:uid="{F3070590-3FBF-4952-892A-CF4C5C219681}"/>
    <hyperlink ref="AO916" r:id="rId2902" xr:uid="{2FC788F2-A75C-4D33-8DA3-292C8CAB39BF}"/>
    <hyperlink ref="AO917" r:id="rId2903" xr:uid="{59E55921-5349-45D9-BC0A-30B69EC41358}"/>
    <hyperlink ref="AO918" r:id="rId2904" xr:uid="{1453057F-4955-47AD-A64A-80E8D585AF66}"/>
    <hyperlink ref="AO919" r:id="rId2905" xr:uid="{BBF64FAE-B15A-41E4-9D4F-C6C8F7AAACC7}"/>
    <hyperlink ref="AO920" r:id="rId2906" xr:uid="{80DC886B-3132-407A-85A2-18ECD8440A2B}"/>
    <hyperlink ref="AO921" r:id="rId2907" xr:uid="{C1C12D8C-1094-4309-B2FB-7E848B73C65F}"/>
    <hyperlink ref="AO922" r:id="rId2908" xr:uid="{E46DB31B-5FF1-4ED5-AE6F-1CB46D5ED1AA}"/>
    <hyperlink ref="AO923" r:id="rId2909" xr:uid="{2A220337-3D20-4EB8-AEFE-56D4E60B473A}"/>
    <hyperlink ref="AO924" r:id="rId2910" xr:uid="{AC8977A7-6E9E-4816-AF28-127DB70A434B}"/>
    <hyperlink ref="AO925" r:id="rId2911" xr:uid="{D4DC0A29-93D9-477F-9491-3C224513CF3A}"/>
    <hyperlink ref="AO926" r:id="rId2912" xr:uid="{43E0F238-5C88-4736-B993-5CA35F3CE723}"/>
    <hyperlink ref="AO927" r:id="rId2913" xr:uid="{B5E42A08-4678-4BD1-9693-D1AE3FE8AE51}"/>
    <hyperlink ref="AO928" r:id="rId2914" xr:uid="{257B9EE8-5481-4E4B-A996-B193FB9423F0}"/>
    <hyperlink ref="AO929" r:id="rId2915" xr:uid="{D417D427-6113-44A7-B4DE-9D44BE00689F}"/>
    <hyperlink ref="AO930" r:id="rId2916" xr:uid="{E9F775F3-EF3F-49E6-89F8-2CF2A0ADD700}"/>
    <hyperlink ref="AO931" r:id="rId2917" xr:uid="{CC09D5F1-671B-4F4A-80AF-B56CCCB99007}"/>
    <hyperlink ref="AO932" r:id="rId2918" xr:uid="{EAF2CB8B-8B3A-48E3-97A7-C6B8650A2F07}"/>
    <hyperlink ref="AO933" r:id="rId2919" xr:uid="{121B5853-848E-4522-96E6-0FB58B2E05A9}"/>
    <hyperlink ref="AO934" r:id="rId2920" xr:uid="{B4DC5336-DFCF-44EE-9625-36699458E5CE}"/>
    <hyperlink ref="AO935" r:id="rId2921" xr:uid="{D6B51F42-B50B-4DD7-B841-9D1E786DB4E1}"/>
    <hyperlink ref="AO936" r:id="rId2922" xr:uid="{538B40F7-B1AF-4400-A63B-00ABEB34AC35}"/>
    <hyperlink ref="AO937" r:id="rId2923" xr:uid="{E1F676C5-AEA4-46F8-8B82-7C0BC5A31A0C}"/>
    <hyperlink ref="AO938" r:id="rId2924" xr:uid="{35960400-D96E-41C5-9701-CCF57D9B26B3}"/>
    <hyperlink ref="AO939" r:id="rId2925" xr:uid="{6F03CFB6-5E16-4BA7-98B5-B050FDA18176}"/>
    <hyperlink ref="AO940" r:id="rId2926" xr:uid="{859BEE3A-9B2B-438D-8737-1A55371EE446}"/>
    <hyperlink ref="AO941" r:id="rId2927" xr:uid="{86F29862-F7D0-4ECF-BE69-ACDEC87B2D8C}"/>
    <hyperlink ref="AO942" r:id="rId2928" xr:uid="{FD35DF42-4699-4B20-B956-6C585CA3C9A8}"/>
    <hyperlink ref="AO943" r:id="rId2929" xr:uid="{F4C15F3D-89B9-4559-8F93-281479A75A2F}"/>
    <hyperlink ref="AO944" r:id="rId2930" xr:uid="{A9C00E09-1815-449C-BB89-4B4C5F3CACD5}"/>
    <hyperlink ref="AO945" r:id="rId2931" xr:uid="{9799B067-AB57-42D0-B334-4E63D35545AB}"/>
    <hyperlink ref="AO946" r:id="rId2932" xr:uid="{4836BEAB-42BA-4D9E-A682-62CE448FC871}"/>
    <hyperlink ref="AO947" r:id="rId2933" xr:uid="{BD039283-25F5-4D07-A380-4274BE61E6F6}"/>
    <hyperlink ref="AO948" r:id="rId2934" xr:uid="{14765A96-5E1A-4403-818A-AC0D021E4146}"/>
    <hyperlink ref="AO949" r:id="rId2935" xr:uid="{C511078C-2F3C-41AE-AF5D-D65BDE6E8008}"/>
    <hyperlink ref="AO950" r:id="rId2936" xr:uid="{BF437FDB-3451-4282-B119-DBACE3F91329}"/>
    <hyperlink ref="AO951" r:id="rId2937" xr:uid="{87882D03-F751-421D-BAFB-BE7D2D0A0271}"/>
    <hyperlink ref="AO952" r:id="rId2938" xr:uid="{BD21BAF1-2831-41B1-A896-A951B6C4F766}"/>
    <hyperlink ref="AO953" r:id="rId2939" xr:uid="{8E683030-D2F3-4A54-A4AB-642411A6BCF5}"/>
    <hyperlink ref="AO954" r:id="rId2940" xr:uid="{482DFE42-EEBA-4662-94BF-CAD8B9C93596}"/>
    <hyperlink ref="AO955" r:id="rId2941" xr:uid="{08A1525C-8153-475A-91BE-2FB6F0FF6351}"/>
    <hyperlink ref="AO956" r:id="rId2942" xr:uid="{594F0F0A-8E3E-46BC-867E-4C02F5798E23}"/>
    <hyperlink ref="AO957" r:id="rId2943" xr:uid="{A018604C-C515-4BF5-865B-DEED9E5580D8}"/>
    <hyperlink ref="AO958" r:id="rId2944" xr:uid="{46953301-F595-407A-8E5D-BEC78D80F0BF}"/>
    <hyperlink ref="AO959" r:id="rId2945" xr:uid="{1263247D-5B32-48D0-964D-138853F09BEB}"/>
    <hyperlink ref="AO960" r:id="rId2946" xr:uid="{E5E868C2-FF02-4724-9A14-7DDDD19BDA50}"/>
    <hyperlink ref="AO961" r:id="rId2947" xr:uid="{898A2CFA-E5AE-4F81-9A6D-30264FBC6034}"/>
    <hyperlink ref="AO962" r:id="rId2948" xr:uid="{C77DBDC1-2C9D-4672-B618-2D9D7B9E25E3}"/>
    <hyperlink ref="AO963" r:id="rId2949" xr:uid="{4348CADD-47D2-4037-BB31-BB351B1B41F3}"/>
    <hyperlink ref="AO964" r:id="rId2950" xr:uid="{DD774B55-F059-4E3B-BA05-937841DF702A}"/>
    <hyperlink ref="AO965" r:id="rId2951" xr:uid="{A7D5ACFB-0CA4-4DC3-A2DF-352054D1D03B}"/>
    <hyperlink ref="AO966" r:id="rId2952" xr:uid="{9735FE22-389D-4CEA-8733-7EE2F5D96CEA}"/>
    <hyperlink ref="AO967" r:id="rId2953" xr:uid="{0272F8B9-7FCF-4D42-B75F-21907FD43AB9}"/>
    <hyperlink ref="AO968" r:id="rId2954" xr:uid="{71494B16-EFC4-4C79-BBFA-6F76411181A5}"/>
    <hyperlink ref="AO969" r:id="rId2955" xr:uid="{AF71EC7F-6E86-45DB-BD0E-46985375AAE9}"/>
    <hyperlink ref="AO970" r:id="rId2956" xr:uid="{97CA6410-9BBA-4821-B538-C8CC6DF72812}"/>
    <hyperlink ref="AO971" r:id="rId2957" xr:uid="{E1B2207D-CC70-4ACA-81F6-0818820934B5}"/>
    <hyperlink ref="AO972" r:id="rId2958" xr:uid="{14EB4978-FD75-4406-969B-9B0D8526B5BC}"/>
    <hyperlink ref="AO973" r:id="rId2959" xr:uid="{93CE0043-3702-4F43-AA8A-89DB8D09F935}"/>
    <hyperlink ref="AO974" r:id="rId2960" xr:uid="{07F0A4F0-3633-4FD1-B445-FDBF5FE3ED6E}"/>
    <hyperlink ref="AO975" r:id="rId2961" xr:uid="{C05C8EF8-B2DD-4916-90D5-7EE627DE31DF}"/>
    <hyperlink ref="AO976" r:id="rId2962" xr:uid="{1C2FFB78-4B6F-407F-A520-CD4FFC447696}"/>
    <hyperlink ref="AO977" r:id="rId2963" xr:uid="{FC12C2B7-7C64-4873-939F-F1BC94DE779C}"/>
    <hyperlink ref="AO978" r:id="rId2964" xr:uid="{F5C0ADF5-D6DD-48D2-B81B-7E50C960617D}"/>
    <hyperlink ref="AO979" r:id="rId2965" xr:uid="{E68F3212-1CBD-4C75-9565-7492FDBEEAC8}"/>
    <hyperlink ref="AO980" r:id="rId2966" xr:uid="{05B07BB7-FCCA-4D43-93FD-3EC7E16EC9E3}"/>
    <hyperlink ref="AO981" r:id="rId2967" xr:uid="{349F08E8-FE13-4D39-9A21-B92E7C2874DC}"/>
    <hyperlink ref="AO982" r:id="rId2968" xr:uid="{F292C8F3-7C0A-40E7-9F97-C2CE1D5C15AB}"/>
    <hyperlink ref="AO983" r:id="rId2969" xr:uid="{66E8C026-3D0E-49D5-9567-8ABE87B1D5D0}"/>
    <hyperlink ref="AO984" r:id="rId2970" xr:uid="{09D0559E-C949-4EAD-834E-86CC85BC8EC4}"/>
    <hyperlink ref="AO985" r:id="rId2971" xr:uid="{DC55A6A0-94E4-4D44-9C07-4B75078DE665}"/>
    <hyperlink ref="AO986" r:id="rId2972" xr:uid="{58948E9E-9A30-4B26-9E98-0D37A6E1659A}"/>
    <hyperlink ref="AO987" r:id="rId2973" xr:uid="{5E907C7D-24A0-4DC7-A75C-81A42F4BC078}"/>
    <hyperlink ref="AO988" r:id="rId2974" xr:uid="{904C9D6B-5966-425D-AAA6-363510A413CA}"/>
    <hyperlink ref="AO989" r:id="rId2975" xr:uid="{1AC68318-AC4A-4C5D-A8F7-A4B5AF81FBB4}"/>
    <hyperlink ref="AO990" r:id="rId2976" xr:uid="{A0DAB6B9-7E82-40D9-957B-C901262EA184}"/>
    <hyperlink ref="AO991" r:id="rId2977" xr:uid="{A4227369-864B-4CAB-BE7C-F43E6A33836E}"/>
    <hyperlink ref="AO992" r:id="rId2978" xr:uid="{4CEFDDC1-682C-47ED-A3A1-43C5EDCA24DD}"/>
    <hyperlink ref="AO993" r:id="rId2979" xr:uid="{648E92E9-0A81-4B6B-B3AD-22892D29531D}"/>
    <hyperlink ref="AO994" r:id="rId2980" xr:uid="{FA52788E-0A1A-416F-AF05-C56DF9B9EF22}"/>
    <hyperlink ref="AO995" r:id="rId2981" xr:uid="{C8E50139-EE7C-4079-89EA-5C86880C362C}"/>
    <hyperlink ref="AO996" r:id="rId2982" xr:uid="{D808C23C-E90C-453A-A4CE-08E2F9339342}"/>
    <hyperlink ref="AO997" r:id="rId2983" xr:uid="{ACD50BEB-38DD-4A4A-9DF7-46DEF202BD40}"/>
    <hyperlink ref="AO998" r:id="rId2984" xr:uid="{EC65FC0B-B8B7-4504-83B0-F3AEE631DBB3}"/>
    <hyperlink ref="AO999" r:id="rId2985" xr:uid="{E06B7CD0-D6D3-4C52-99FB-D59FA70859AA}"/>
    <hyperlink ref="AO1000" r:id="rId2986" xr:uid="{49E44ACB-66CC-45FF-A5AC-453E99A961FF}"/>
    <hyperlink ref="AO1001" r:id="rId2987" xr:uid="{48A99EFB-24DA-410B-9972-4228A621BC0E}"/>
    <hyperlink ref="AO1002" r:id="rId2988" xr:uid="{0DB41A68-110E-48FC-9C35-61166FD89092}"/>
    <hyperlink ref="AO1003" r:id="rId2989" xr:uid="{79FC019A-30EA-4418-B2CD-331CE2F80F2C}"/>
    <hyperlink ref="AO1004" r:id="rId2990" xr:uid="{A3F1527C-40EA-43D3-B517-9A0D810459BD}"/>
    <hyperlink ref="AO1005" r:id="rId2991" xr:uid="{29DBD453-D912-4DB5-A6D1-30FA768E24BF}"/>
    <hyperlink ref="AO1006" r:id="rId2992" xr:uid="{2C4DB3C2-455B-41CC-818D-DCB8EE48253C}"/>
    <hyperlink ref="AO1007" r:id="rId2993" xr:uid="{65EB1156-1DF8-4CB4-A3A3-2309DD9CB60C}"/>
    <hyperlink ref="AO1008" r:id="rId2994" xr:uid="{DE4AD101-824B-4314-923C-E7850DCE5096}"/>
    <hyperlink ref="AO1009" r:id="rId2995" xr:uid="{B5AD9C3B-AD55-4BC6-BAA1-07170EFD5B4E}"/>
    <hyperlink ref="AO1010" r:id="rId2996" xr:uid="{7EB03B79-5471-45B9-9DFB-E991FF58EF57}"/>
    <hyperlink ref="AO1011" r:id="rId2997" xr:uid="{2F5476CF-995E-4E08-8B31-99DF65838B26}"/>
    <hyperlink ref="AO1012" r:id="rId2998" xr:uid="{EB1AE99B-028B-4FE9-91C1-3BB746B23D20}"/>
    <hyperlink ref="AO1013" r:id="rId2999" xr:uid="{F5CC325A-09B7-4A7C-BBBB-38ADF67D7BFF}"/>
    <hyperlink ref="AO1014" r:id="rId3000" xr:uid="{80246B06-247E-489F-867A-6A8C344018A9}"/>
    <hyperlink ref="AO1015" r:id="rId3001" xr:uid="{556BE970-F525-406D-9558-4F5FCA864731}"/>
    <hyperlink ref="AO1016" r:id="rId3002" xr:uid="{EF65A081-D86B-4751-9BFE-15EFDDA8F9CC}"/>
    <hyperlink ref="AO1017" r:id="rId3003" xr:uid="{F9DA0DAD-99A8-429E-BBB7-20C20B26D79D}"/>
    <hyperlink ref="AO1018" r:id="rId3004" xr:uid="{E36030C1-109F-4393-A427-6241F1F6CBD2}"/>
    <hyperlink ref="AO1019" r:id="rId3005" xr:uid="{07607DCF-C351-48DA-B54F-8BE67F983726}"/>
    <hyperlink ref="AO1020" r:id="rId3006" xr:uid="{3DA511BC-12B3-4A0B-8034-8BA17D8C7E0C}"/>
    <hyperlink ref="AO1021" r:id="rId3007" xr:uid="{A0D46389-EA7B-445A-80CA-3EE3359DB002}"/>
    <hyperlink ref="AO1022" r:id="rId3008" xr:uid="{BE2E8C7E-3AD8-41C7-860F-632D7DA0DC17}"/>
    <hyperlink ref="AO1023" r:id="rId3009" xr:uid="{AB2FCD5F-2FAA-411C-B393-9102AF96CF8E}"/>
    <hyperlink ref="AO1024" r:id="rId3010" xr:uid="{18A8B05B-4618-44A3-9F50-A2DC631D8AA6}"/>
    <hyperlink ref="AO1025" r:id="rId3011" xr:uid="{038802D6-B9AC-4B95-BD5F-4494C7853E57}"/>
    <hyperlink ref="AO1026" r:id="rId3012" xr:uid="{DA5FD62C-AD60-4551-8BB2-566809800B7F}"/>
    <hyperlink ref="AO1027" r:id="rId3013" xr:uid="{B1222D0B-ABEC-413D-AB1E-EEBA2D3F141C}"/>
    <hyperlink ref="AO1028" r:id="rId3014" xr:uid="{7AE5FA78-CF54-456F-B692-D955BD045EC5}"/>
    <hyperlink ref="AO1029" r:id="rId3015" xr:uid="{D7D09BA4-DAC7-4A74-AE93-BE13EAA799C0}"/>
    <hyperlink ref="AO1030" r:id="rId3016" xr:uid="{BE08F926-21D4-4FF6-82BC-8A49E6AED303}"/>
    <hyperlink ref="AO1031" r:id="rId3017" xr:uid="{81C2F4BF-A8CB-4A15-9580-C69E7140D632}"/>
    <hyperlink ref="AO1032" r:id="rId3018" xr:uid="{DA12B88A-B82D-4E25-B7DB-2C9A883F5AE9}"/>
    <hyperlink ref="AO1033" r:id="rId3019" xr:uid="{B9FB53F5-5BAF-4D85-AC7D-4A4CED5304F2}"/>
    <hyperlink ref="AO1034" r:id="rId3020" xr:uid="{432C16CA-199D-43D6-BD49-38F8AFC579DF}"/>
    <hyperlink ref="AO1035" r:id="rId3021" xr:uid="{08A091C2-9C2D-4F86-95F8-40876B1E5775}"/>
    <hyperlink ref="AO1036" r:id="rId3022" xr:uid="{4771E8E8-CCF3-473E-90A1-D74B01A6C49B}"/>
    <hyperlink ref="AO1037" r:id="rId3023" xr:uid="{7EE2BA02-15D9-4C25-90D6-6FB09E11AA42}"/>
    <hyperlink ref="AO1038" r:id="rId3024" xr:uid="{BE3A7D72-B9D7-43DD-AE4A-29162486F3BE}"/>
    <hyperlink ref="AO1039" r:id="rId3025" xr:uid="{072632C3-F98B-4FBF-B3FB-E9A721706DF4}"/>
    <hyperlink ref="AO1040" r:id="rId3026" xr:uid="{68C3CD2F-0D0C-4778-B36C-95811227CC20}"/>
    <hyperlink ref="AO1041" r:id="rId3027" xr:uid="{6DC0944E-0D5B-4FA6-BAE4-D1018BA7A792}"/>
    <hyperlink ref="AO1042" r:id="rId3028" xr:uid="{D382C033-23FB-4327-9B59-DCA53D55C50E}"/>
    <hyperlink ref="AO1043" r:id="rId3029" xr:uid="{208AB1F1-4B60-441F-9809-30035555CE53}"/>
    <hyperlink ref="AO1044" r:id="rId3030" xr:uid="{4FEB4191-FCDF-4276-AC1A-BF0B96823310}"/>
    <hyperlink ref="AO1045" r:id="rId3031" xr:uid="{9D9D02CB-A641-40DE-AC7D-E4BB1BD9708E}"/>
    <hyperlink ref="AO1046" r:id="rId3032" xr:uid="{90C1AE2F-BD72-4764-9494-D06FFD3A5A79}"/>
    <hyperlink ref="AO1047" r:id="rId3033" xr:uid="{751F9E99-AB6D-4033-9627-9B51862DF89D}"/>
    <hyperlink ref="AO1048" r:id="rId3034" xr:uid="{A57C65E6-42B2-43A0-85F5-DE717C279C80}"/>
    <hyperlink ref="AO1049" r:id="rId3035" xr:uid="{E66FABD0-9903-44A5-8351-135CEB72E554}"/>
    <hyperlink ref="AO1050" r:id="rId3036" xr:uid="{ED4B6CF2-FC1E-4587-9305-9ADED1AE6267}"/>
    <hyperlink ref="AO1051" r:id="rId3037" xr:uid="{7FD58FC9-94C4-47F7-9BAA-64227E6DE444}"/>
    <hyperlink ref="AO1052" r:id="rId3038" xr:uid="{2547DF48-D694-4F3B-BD79-50762E807F39}"/>
    <hyperlink ref="AO1053" r:id="rId3039" xr:uid="{58A82A80-D143-48F0-8ADD-B5A1C1F8F20D}"/>
    <hyperlink ref="AO1054" r:id="rId3040" xr:uid="{F8D98D9A-B5EB-4463-B93E-13514FC44B1F}"/>
    <hyperlink ref="AO1055" r:id="rId3041" xr:uid="{C0DFAD96-4D35-4BE3-802F-7A49EB5F9E08}"/>
    <hyperlink ref="AO1056" r:id="rId3042" xr:uid="{A9F4835C-EC86-4E88-A355-7D6EE73AD223}"/>
    <hyperlink ref="AO1057" r:id="rId3043" xr:uid="{85EA31BC-223C-4562-BA37-F7487ECC87B5}"/>
    <hyperlink ref="AO1058" r:id="rId3044" xr:uid="{6229241A-CA69-494B-9F7F-1C413C8CCBA1}"/>
    <hyperlink ref="AO1059" r:id="rId3045" xr:uid="{2F4A5306-8760-4C45-ACED-865D69ABA38A}"/>
    <hyperlink ref="AO1060" r:id="rId3046" xr:uid="{F0DA5FD3-F4E0-4A10-89DE-DE4B7C1E5E57}"/>
    <hyperlink ref="AO1061" r:id="rId3047" xr:uid="{96488ED5-CE4C-4A39-992F-28DCE7F07591}"/>
    <hyperlink ref="AO1062" r:id="rId3048" xr:uid="{EB422AEB-F97A-486B-B799-DB611367BD60}"/>
    <hyperlink ref="AO1063" r:id="rId3049" xr:uid="{81FD5933-EDBE-4E81-B6BD-29745EFE990E}"/>
    <hyperlink ref="AO1064" r:id="rId3050" xr:uid="{60AD0E1A-37D5-43F4-BBC2-BE88799F1874}"/>
    <hyperlink ref="AO1065" r:id="rId3051" xr:uid="{A4AE4E32-D8F1-4865-80FF-6FB1975712DA}"/>
    <hyperlink ref="AO1066" r:id="rId3052" xr:uid="{2491465C-C2E4-4D85-B347-0B5DE5F333BA}"/>
    <hyperlink ref="AO1067" r:id="rId3053" xr:uid="{4E0B3F17-B6BD-46FA-AE6D-5ED013234D97}"/>
    <hyperlink ref="AO1068" r:id="rId3054" xr:uid="{F46CFE64-CF66-4A33-A278-4799037FE1AA}"/>
    <hyperlink ref="AO1069" r:id="rId3055" xr:uid="{509779A3-AFD8-4F31-8530-0605BC5F97CE}"/>
    <hyperlink ref="AO1070" r:id="rId3056" xr:uid="{5961AC27-0C0C-4189-A5C8-D2BC9402929F}"/>
    <hyperlink ref="AO1071" r:id="rId3057" xr:uid="{27AE1DEA-62AB-43AF-AC35-E39E82F634F3}"/>
    <hyperlink ref="AO1072" r:id="rId3058" xr:uid="{623ABC39-7537-4553-8F59-6429A2F48473}"/>
    <hyperlink ref="AO1073" r:id="rId3059" xr:uid="{14B8CF4F-9A29-40C3-B11C-1B6D6BB61BC1}"/>
    <hyperlink ref="AO1074" r:id="rId3060" xr:uid="{12A98266-DEF4-4201-ADAD-7BABF4C8E000}"/>
    <hyperlink ref="AO1075" r:id="rId3061" xr:uid="{1BCD1803-AE98-40DD-BAA7-832DCEF3F598}"/>
    <hyperlink ref="AO1076" r:id="rId3062" xr:uid="{B690501D-F9D0-4DF9-88AF-9C72CE2BBBB0}"/>
    <hyperlink ref="AO1077" r:id="rId3063" xr:uid="{31B5C33C-91B2-4C63-A725-B3A4C4DC939B}"/>
    <hyperlink ref="AO1078" r:id="rId3064" xr:uid="{C41B99E4-397F-4665-8F37-E1C66E1ABF0A}"/>
    <hyperlink ref="AO1079" r:id="rId3065" xr:uid="{946DC81A-8A38-4E5D-BE9C-BCDB4EC0E0C8}"/>
    <hyperlink ref="AO1080" r:id="rId3066" xr:uid="{E93BFD09-C696-4F3E-9A36-3E07FBA492D8}"/>
    <hyperlink ref="AO1081" r:id="rId3067" xr:uid="{FE41B7AB-AC2E-4C63-8FF0-6675867DD29C}"/>
    <hyperlink ref="AO1082" r:id="rId3068" xr:uid="{95B1C72E-B3BB-4A59-AA56-DDE2CFACCE91}"/>
    <hyperlink ref="AO1083" r:id="rId3069" xr:uid="{580DABD3-E41B-4D89-8FD4-6588D6623B1F}"/>
    <hyperlink ref="AO1084" r:id="rId3070" xr:uid="{89360E0E-428B-4FDF-858E-DDAB477CC54C}"/>
    <hyperlink ref="AO1085" r:id="rId3071" xr:uid="{29836046-AEC6-4DAB-A750-6D29ABDDCE35}"/>
    <hyperlink ref="AO1086" r:id="rId3072" xr:uid="{1AB326FB-871C-4097-A20E-352DC1462549}"/>
    <hyperlink ref="AO1087" r:id="rId3073" xr:uid="{3A019257-3D3F-4249-B619-02201EBF8D40}"/>
    <hyperlink ref="AO1088" r:id="rId3074" xr:uid="{B6210B0D-50E1-426F-8F5F-E92335130A1C}"/>
    <hyperlink ref="AO1089" r:id="rId3075" xr:uid="{5F3D1417-E94E-423E-95F6-2417D2255FD1}"/>
    <hyperlink ref="AO1090" r:id="rId3076" xr:uid="{FFDEC00D-6F28-4FF0-BFAF-62B76AB6E711}"/>
    <hyperlink ref="AO1091" r:id="rId3077" xr:uid="{02DB3381-BBEF-4214-923A-36F967B6AA60}"/>
    <hyperlink ref="AO1092" r:id="rId3078" xr:uid="{76F2A73A-6904-48C4-BE10-7EFA03DBCD86}"/>
    <hyperlink ref="AO1093" r:id="rId3079" xr:uid="{1F564DC5-2884-440F-B357-F86CA4232C60}"/>
    <hyperlink ref="AO1094" r:id="rId3080" xr:uid="{6E130934-3821-40DF-99C4-1479A9840619}"/>
    <hyperlink ref="AO1095" r:id="rId3081" xr:uid="{A325486C-4FC0-4AF5-8072-4188DF9C7F39}"/>
    <hyperlink ref="AO1096" r:id="rId3082" xr:uid="{98ECBA3C-8B9F-4226-AA0E-C8C68BBB5881}"/>
    <hyperlink ref="AO1097" r:id="rId3083" xr:uid="{74579EBD-EE35-4CF4-942E-828EC9C00D0D}"/>
    <hyperlink ref="AO1098" r:id="rId3084" xr:uid="{89170ABC-4844-4EE4-8EC3-1B0D82761B25}"/>
    <hyperlink ref="AO1099" r:id="rId3085" xr:uid="{1612811D-13A5-4977-AEE8-84DA28B9DE00}"/>
    <hyperlink ref="AO1100" r:id="rId3086" xr:uid="{27D356D7-24FA-48DC-B1B8-18B0FB9ED403}"/>
    <hyperlink ref="AO1101" r:id="rId3087" xr:uid="{481B68E9-D23F-4201-B466-E65C3716DF48}"/>
    <hyperlink ref="AO1102" r:id="rId3088" xr:uid="{13CAEB8C-9830-4CC6-A88D-78238CB73BF5}"/>
    <hyperlink ref="AO1103" r:id="rId3089" xr:uid="{06924B61-DEA3-4536-A6FC-0228924EEF4F}"/>
    <hyperlink ref="AO1104" r:id="rId3090" xr:uid="{A400C5E9-A991-453B-9B6D-98B85D674D05}"/>
    <hyperlink ref="AO1105" r:id="rId3091" xr:uid="{242881AC-2A59-4712-BF4C-FD48CC97D2B1}"/>
    <hyperlink ref="AO1106" r:id="rId3092" xr:uid="{F109CD29-505B-485B-9EE4-B0A95FC9AD82}"/>
    <hyperlink ref="AO1107" r:id="rId3093" xr:uid="{474FDC75-3AF9-437E-9F46-91F0764187B5}"/>
    <hyperlink ref="AO1108" r:id="rId3094" xr:uid="{4CAA6033-275E-42D2-8D8D-8A010E7CF982}"/>
    <hyperlink ref="AO1109" r:id="rId3095" xr:uid="{3A6E6C36-FA22-450A-9ED7-662A62DCAF9A}"/>
    <hyperlink ref="AO1110" r:id="rId3096" xr:uid="{52C1DDAD-57E9-4F24-B4CA-5C471B6ECD5E}"/>
    <hyperlink ref="AO1111" r:id="rId3097" xr:uid="{5FA7CB74-BA8C-4147-9AC9-3F3DAD3B5CA4}"/>
    <hyperlink ref="AO1112" r:id="rId3098" xr:uid="{C2B1FB39-CAA4-4029-84CF-B195BD1A51F1}"/>
    <hyperlink ref="AO1113" r:id="rId3099" xr:uid="{03C6F943-6815-4838-9F8F-208775411FA0}"/>
    <hyperlink ref="AO1114" r:id="rId3100" xr:uid="{067E2966-61F8-4462-B89E-C0309F9BC884}"/>
    <hyperlink ref="AO1115" r:id="rId3101" xr:uid="{163D10B7-6E31-4742-B21A-09CB5E45F993}"/>
    <hyperlink ref="AO1116" r:id="rId3102" xr:uid="{B88D7C41-3958-40FA-AECD-51907BCD785B}"/>
    <hyperlink ref="AO1117" r:id="rId3103" xr:uid="{82251FDA-8155-49C2-B800-A5C109B48726}"/>
    <hyperlink ref="AO1118" r:id="rId3104" xr:uid="{006EA013-DBE0-489D-BA25-465770550812}"/>
    <hyperlink ref="AO1119" r:id="rId3105" xr:uid="{FB4C5359-1C5A-4FDE-9B40-A82C34398092}"/>
    <hyperlink ref="AO1120" r:id="rId3106" xr:uid="{9244AB83-1613-4CA4-9771-BA29DD936A27}"/>
    <hyperlink ref="AO1121" r:id="rId3107" xr:uid="{7991328D-FC85-4C4E-AD4C-A7EBBF6D36C4}"/>
    <hyperlink ref="AO1122" r:id="rId3108" xr:uid="{FEBC01E8-CA53-48B0-9668-AB1B33016C29}"/>
    <hyperlink ref="AO1123" r:id="rId3109" xr:uid="{F16295BE-A2C8-4D99-9B9C-85E7411C966C}"/>
    <hyperlink ref="AO1124" r:id="rId3110" xr:uid="{41F2D5C5-00CA-4BCA-A0D7-98B71E539FBF}"/>
    <hyperlink ref="AO1125" r:id="rId3111" xr:uid="{06ED0D56-C80A-4F05-9E21-F745BC3374D0}"/>
    <hyperlink ref="AO1126" r:id="rId3112" xr:uid="{C5976348-D727-4529-A928-B4867617BA41}"/>
    <hyperlink ref="AO1127" r:id="rId3113" xr:uid="{C97DB678-138C-479E-A44E-BF40209917C0}"/>
    <hyperlink ref="AO1128" r:id="rId3114" xr:uid="{3A18FC70-7A37-40C4-BFC8-BE309E2608DD}"/>
    <hyperlink ref="AO1129" r:id="rId3115" xr:uid="{5774145F-8F90-4DD8-9735-68F9DE08813B}"/>
    <hyperlink ref="AO1130" r:id="rId3116" xr:uid="{3105E704-0761-4C1A-B103-398C12D55095}"/>
    <hyperlink ref="AO1131" r:id="rId3117" xr:uid="{650EB7D4-4310-4FBE-B34D-5C2470A5E936}"/>
    <hyperlink ref="AO1132" r:id="rId3118" xr:uid="{6BBAC9A7-03C5-45A7-B740-8D9C0AC15116}"/>
    <hyperlink ref="AO1133" r:id="rId3119" xr:uid="{C27082E9-3CCC-4F8D-89F6-25D333115C4F}"/>
    <hyperlink ref="AO1134" r:id="rId3120" xr:uid="{37450551-847C-430E-A1F4-70B75D6326DD}"/>
    <hyperlink ref="AO1135" r:id="rId3121" xr:uid="{DA77B94A-157B-4C82-A9AA-359BF022F540}"/>
    <hyperlink ref="AO1136" r:id="rId3122" xr:uid="{066596DA-845A-4836-A776-DB0EE6A8DD2B}"/>
    <hyperlink ref="AO1137" r:id="rId3123" xr:uid="{EEBC5909-A974-4560-84B1-59B87C3708AC}"/>
    <hyperlink ref="AO1138" r:id="rId3124" xr:uid="{9AB25967-9D6A-4CA4-9E28-2C1D494471D8}"/>
    <hyperlink ref="AO1139" r:id="rId3125" xr:uid="{4FD3A0B2-3990-448E-B340-88DF977245CA}"/>
    <hyperlink ref="AO1140" r:id="rId3126" xr:uid="{72773F13-CC92-4DC4-AEDF-BA23DABD1040}"/>
    <hyperlink ref="AO1141" r:id="rId3127" xr:uid="{C643711E-6FB7-4638-979E-0C3BA6A3BE98}"/>
    <hyperlink ref="AO1142" r:id="rId3128" xr:uid="{E17595ED-438B-4109-A543-7E96C6BC229F}"/>
    <hyperlink ref="AO1143" r:id="rId3129" xr:uid="{A9F340D5-4BED-4139-A889-6CFE73E4CF93}"/>
    <hyperlink ref="AO1144" r:id="rId3130" xr:uid="{191AD23C-6514-4111-8F5A-744AD56FA4F5}"/>
    <hyperlink ref="AO1145" r:id="rId3131" xr:uid="{491C9697-5799-434C-AD59-A58B0047CD1E}"/>
    <hyperlink ref="AO1146" r:id="rId3132" xr:uid="{17A9DE5F-6FA2-46F8-9571-F37C8FEB67A3}"/>
    <hyperlink ref="AO1147" r:id="rId3133" xr:uid="{A2983992-21E0-4670-B57D-C49DF97B9164}"/>
    <hyperlink ref="AO1148" r:id="rId3134" xr:uid="{4C63ECC2-345F-4FF7-87B5-B4F976DC617B}"/>
    <hyperlink ref="AO1149" r:id="rId3135" xr:uid="{6E4A5D0C-CFBC-442D-ACB3-5D40494510A6}"/>
    <hyperlink ref="AO1150" r:id="rId3136" xr:uid="{80DC9A70-2CE4-4866-B74A-919B71567789}"/>
    <hyperlink ref="AO1151" r:id="rId3137" xr:uid="{3B771FD9-5C40-4F72-97CE-2F0880DFB1FB}"/>
    <hyperlink ref="AO1152" r:id="rId3138" xr:uid="{503821D2-5615-4609-9049-E6376EF66B02}"/>
    <hyperlink ref="AO1153" r:id="rId3139" xr:uid="{7ED970F2-6F35-4EAB-8B25-473842517346}"/>
    <hyperlink ref="AO1154" r:id="rId3140" xr:uid="{6677C00D-532A-4CBE-9362-5FFAC429179C}"/>
    <hyperlink ref="AO1155" r:id="rId3141" xr:uid="{1768E691-51FF-492F-85E5-BB538EBC7397}"/>
    <hyperlink ref="AO1156" r:id="rId3142" xr:uid="{9403CE20-EBEE-4C20-B699-C27BE744EE22}"/>
    <hyperlink ref="AO1157" r:id="rId3143" xr:uid="{E082A7F4-2638-4B95-9F42-46D9D587F0FD}"/>
    <hyperlink ref="AO1158" r:id="rId3144" xr:uid="{9B08A879-805D-47A3-A928-B237997CA2BC}"/>
    <hyperlink ref="AO1159" r:id="rId3145" xr:uid="{6F7F647B-A166-4683-B6EB-CB4EEC07263D}"/>
    <hyperlink ref="AO1160" r:id="rId3146" xr:uid="{8F094C1B-CE3A-4FAB-9659-FA05644486E6}"/>
    <hyperlink ref="AO1161" r:id="rId3147" xr:uid="{BCCC6A3A-5154-444B-B427-833E923FF743}"/>
    <hyperlink ref="AO1162" r:id="rId3148" xr:uid="{B7F053F2-70B8-4554-8199-A1BC14674CCC}"/>
    <hyperlink ref="AO1163" r:id="rId3149" xr:uid="{1CFF395E-E20D-4844-8EE6-FF767AA91BE0}"/>
    <hyperlink ref="AO1164" r:id="rId3150" xr:uid="{EFAABA00-B158-4D03-A897-79EC04580957}"/>
    <hyperlink ref="AO1165" r:id="rId3151" xr:uid="{0B6E06B2-866F-48E6-9909-333C269B873C}"/>
    <hyperlink ref="AO1166" r:id="rId3152" xr:uid="{E7D2720F-6B81-4DE8-A111-278988EF8211}"/>
    <hyperlink ref="AO1167" r:id="rId3153" xr:uid="{804AFBB0-D01C-4845-85E2-B1D7DE015FCB}"/>
    <hyperlink ref="AO1168" r:id="rId3154" xr:uid="{7A6AD2A9-6C5E-44F5-B06B-DB4E49018971}"/>
    <hyperlink ref="AO1169" r:id="rId3155" xr:uid="{F437DC30-ADEE-4D39-94EF-A3066644670E}"/>
    <hyperlink ref="AO1170" r:id="rId3156" xr:uid="{28BD4E8B-0DFD-4C76-9103-49F2A45E4F5C}"/>
    <hyperlink ref="AO1171" r:id="rId3157" xr:uid="{49515FA4-01F5-456F-A751-7906BC828A61}"/>
    <hyperlink ref="AO1172" r:id="rId3158" xr:uid="{E1DC9928-1A66-430A-9D3C-7EACA78D291E}"/>
    <hyperlink ref="AO1173" r:id="rId3159" xr:uid="{937BAD9D-D5AB-4F0B-9BC8-5CEECAAC34CA}"/>
    <hyperlink ref="AO1174" r:id="rId3160" xr:uid="{8E439281-D3C0-4FFC-AE03-24E2D96D1A6C}"/>
    <hyperlink ref="AO1175" r:id="rId3161" xr:uid="{40EA73C9-E220-4269-B810-7856DBA393EB}"/>
    <hyperlink ref="AO1176" r:id="rId3162" xr:uid="{4992C3E5-94EF-44FD-9BE1-177ED4BF1394}"/>
    <hyperlink ref="AO1177" r:id="rId3163" xr:uid="{83C84FEF-4BFB-4264-8077-92335E4C7DAC}"/>
    <hyperlink ref="AO1178" r:id="rId3164" xr:uid="{6662309C-A99B-42B0-8C6F-5EF72188972D}"/>
    <hyperlink ref="AO1179" r:id="rId3165" xr:uid="{A294DA96-0994-47BC-AAA9-CBA0FCFC744B}"/>
    <hyperlink ref="AO1180" r:id="rId3166" xr:uid="{2A614FEC-33AA-4D6B-8FEB-988F507DD550}"/>
    <hyperlink ref="AO1181" r:id="rId3167" xr:uid="{6F2665F0-76F2-49BE-8B0D-270866E7DB2A}"/>
    <hyperlink ref="AO1182" r:id="rId3168" xr:uid="{F069AEF9-F639-4523-95F2-8227EA094E57}"/>
    <hyperlink ref="AO1183" r:id="rId3169" xr:uid="{C13B429A-36E5-418A-975F-8D88B9037DB7}"/>
    <hyperlink ref="AO1184" r:id="rId3170" xr:uid="{003DA248-CA4A-410A-B195-27DCD8EF9408}"/>
    <hyperlink ref="AO1185" r:id="rId3171" xr:uid="{BF4C4080-9A6D-4BD0-A82C-72166A71F458}"/>
    <hyperlink ref="AO1186" r:id="rId3172" xr:uid="{D9F4338D-DC80-4711-99CB-6D18A8F2A104}"/>
    <hyperlink ref="AO1187" r:id="rId3173" xr:uid="{351648E9-5D10-45FA-841A-653A637F3F2C}"/>
    <hyperlink ref="AO1188" r:id="rId3174" xr:uid="{214CC4E9-B12E-4D8C-B6EA-4F3F503B60DB}"/>
    <hyperlink ref="AO1189" r:id="rId3175" xr:uid="{DFD2584C-E351-4F89-931D-A7E152A858CA}"/>
    <hyperlink ref="AO1190" r:id="rId3176" xr:uid="{B41BB3A1-F419-400D-9E5E-1C154076E6CD}"/>
    <hyperlink ref="AO1191" r:id="rId3177" xr:uid="{F9ABAA44-E8C8-4784-9512-9D6D8DC26C84}"/>
    <hyperlink ref="AO1192" r:id="rId3178" xr:uid="{28B3320F-CF87-48B9-9FD5-4149BD5AAEBC}"/>
    <hyperlink ref="AO1193" r:id="rId3179" xr:uid="{AE7368AD-81EA-42D8-A389-66F9F39D4ECD}"/>
    <hyperlink ref="AO1194" r:id="rId3180" xr:uid="{748535F3-9672-410D-8293-059E8C2D4CC4}"/>
    <hyperlink ref="AO1195" r:id="rId3181" xr:uid="{7C405D11-E09E-4227-8C96-03DC33B055B4}"/>
    <hyperlink ref="AO1196" r:id="rId3182" xr:uid="{0D062A30-8957-4182-B088-94CD87524AC4}"/>
    <hyperlink ref="AO1197" r:id="rId3183" xr:uid="{7827351B-EED8-438E-B412-CAA378DFD730}"/>
    <hyperlink ref="AO1198" r:id="rId3184" xr:uid="{2A2E93EC-7636-4B9B-9B61-CE18EA963B6F}"/>
    <hyperlink ref="AO1199" r:id="rId3185" xr:uid="{E75045F6-9E1D-411D-94BD-D120F45B03B0}"/>
    <hyperlink ref="AO1200" r:id="rId3186" xr:uid="{2D90E6DE-92BD-4153-8B8B-D372245D1E51}"/>
    <hyperlink ref="AO1201" r:id="rId3187" xr:uid="{FC7C54BF-CC15-4292-B8A9-024EAE0602F0}"/>
    <hyperlink ref="AO1202" r:id="rId3188" xr:uid="{7EF8F16C-BCB6-4ED4-A1C5-1B250F279909}"/>
    <hyperlink ref="AO1203" r:id="rId3189" xr:uid="{B23F55CE-187B-4625-B840-C86A4C54320E}"/>
    <hyperlink ref="AO1204" r:id="rId3190" xr:uid="{9A4222D2-5DD2-421C-88E8-0E4F02AF8432}"/>
    <hyperlink ref="AO1205" r:id="rId3191" xr:uid="{59EC8150-494F-417A-AB51-E7801C15739D}"/>
    <hyperlink ref="AO1206" r:id="rId3192" xr:uid="{966383A5-A226-455F-B9B8-68849D5BD5BA}"/>
    <hyperlink ref="AO1207" r:id="rId3193" xr:uid="{87FA5E92-81A3-4769-9F89-5AE19DCE64D7}"/>
    <hyperlink ref="AO1208" r:id="rId3194" xr:uid="{E9440CD7-446F-4D93-97F8-CD38F8F6469A}"/>
    <hyperlink ref="AO1209" r:id="rId3195" xr:uid="{BBC97991-1FD3-464F-A8EC-C805C929424E}"/>
    <hyperlink ref="AO1210" r:id="rId3196" xr:uid="{B2DF40D5-1B48-4203-B20A-E3B05C99017C}"/>
    <hyperlink ref="AO1211" r:id="rId3197" xr:uid="{374493A3-A7F2-4502-9353-DB362ADE3B85}"/>
    <hyperlink ref="AO1212" r:id="rId3198" xr:uid="{F7BF15B3-5EBF-46E9-9B6E-E70157E17C85}"/>
    <hyperlink ref="AO1213" r:id="rId3199" xr:uid="{E1FEFC53-85A9-4E70-9A53-5034349F335F}"/>
    <hyperlink ref="AO1214" r:id="rId3200" xr:uid="{AB2D5F4D-6CE2-4B4D-8A74-AF0EF06E9B23}"/>
    <hyperlink ref="AO1215" r:id="rId3201" xr:uid="{10442860-B6CD-42CC-A020-615047423A8C}"/>
    <hyperlink ref="AO1216" r:id="rId3202" xr:uid="{4DA05BB0-1999-4009-A225-9E9767A9DF34}"/>
    <hyperlink ref="AO1217" r:id="rId3203" xr:uid="{1A810CB8-FBF0-48BD-ACE1-E7072CA40D92}"/>
    <hyperlink ref="AO1218" r:id="rId3204" xr:uid="{62025B96-2647-47B6-85F0-84AF952DB5A2}"/>
    <hyperlink ref="AO1219" r:id="rId3205" xr:uid="{60761169-8E40-4505-A29E-60AD0AB03502}"/>
    <hyperlink ref="AO1220" r:id="rId3206" xr:uid="{A7A58941-EC23-49EB-A95D-06CF67B70C74}"/>
    <hyperlink ref="AO1221" r:id="rId3207" xr:uid="{C21CC6F5-7A2B-4C54-BCF6-B281518AF22D}"/>
    <hyperlink ref="AO1222" r:id="rId3208" xr:uid="{26E9A6BD-6FC9-4457-9704-3CF34A8FF901}"/>
    <hyperlink ref="AO1223" r:id="rId3209" xr:uid="{112D28D2-9E16-451C-9B71-0054F5E6BBD6}"/>
    <hyperlink ref="AO1224" r:id="rId3210" xr:uid="{1D8A4B21-93B7-4338-9071-AC6CE137BFF4}"/>
    <hyperlink ref="AO1225" r:id="rId3211" xr:uid="{D89FA584-1557-489E-A50D-3DDC55516DD5}"/>
    <hyperlink ref="AO1226" r:id="rId3212" xr:uid="{8810610C-A8DE-4C8F-82B1-719FECFE3645}"/>
    <hyperlink ref="AO1227" r:id="rId3213" xr:uid="{EBD7B779-625A-4FBC-8ED8-FC52F2FA0C1E}"/>
    <hyperlink ref="AO1228" r:id="rId3214" xr:uid="{981EE590-DE98-4BFD-853D-E8110C6975AB}"/>
    <hyperlink ref="AO1229" r:id="rId3215" xr:uid="{37E3D261-144D-4383-B133-2AE13CC1387B}"/>
    <hyperlink ref="AO1230" r:id="rId3216" xr:uid="{6DE293C3-E43A-489C-965C-452C01A6D37C}"/>
    <hyperlink ref="AO1231" r:id="rId3217" xr:uid="{D84A6AAC-3507-497B-AEB1-F4E2777FE717}"/>
    <hyperlink ref="AO1232" r:id="rId3218" xr:uid="{E41D7AFB-9C61-4A78-9451-5A2759BB804A}"/>
    <hyperlink ref="AO1233" r:id="rId3219" xr:uid="{DAF8025C-7D08-4BE2-8EEB-A7E33F82013E}"/>
    <hyperlink ref="AO1234" r:id="rId3220" xr:uid="{CB6C041A-BBC8-4AAA-8896-369EE7DEE231}"/>
    <hyperlink ref="AO1235" r:id="rId3221" xr:uid="{906E7D27-B5DB-402C-B9C5-FBAE87AFD843}"/>
    <hyperlink ref="AO1236" r:id="rId3222" xr:uid="{53263659-BBE2-4614-8C34-8BF1E336E845}"/>
    <hyperlink ref="AO1237" r:id="rId3223" xr:uid="{A3EC3923-F27B-4A8C-8721-04774E1FA6F5}"/>
    <hyperlink ref="AO1238" r:id="rId3224" xr:uid="{BAAC1757-1FFE-41CA-A6CF-538E18692852}"/>
    <hyperlink ref="AO1239" r:id="rId3225" xr:uid="{08C95C40-F077-458B-808F-7ABD4C161459}"/>
    <hyperlink ref="AO1240" r:id="rId3226" xr:uid="{DB5F31A2-218F-4536-B37B-4CEED31D263A}"/>
    <hyperlink ref="AO1241" r:id="rId3227" xr:uid="{3CB47696-F0EE-488D-8006-EC34EF8D3EA2}"/>
    <hyperlink ref="AO1242" r:id="rId3228" xr:uid="{B1B75244-C6D5-4782-8C76-1918AA60BABC}"/>
    <hyperlink ref="AO1243" r:id="rId3229" xr:uid="{26A2ED39-54C4-4674-A0D0-9BEFF186204D}"/>
    <hyperlink ref="AO1244" r:id="rId3230" xr:uid="{29727227-2263-4B1F-A600-C5A48E988C43}"/>
    <hyperlink ref="AO1245" r:id="rId3231" xr:uid="{8F1781A2-E2BB-4642-A10F-285E30285974}"/>
    <hyperlink ref="AO1246" r:id="rId3232" xr:uid="{F879AD7C-A530-4084-807D-F160F51B9490}"/>
    <hyperlink ref="AO1247" r:id="rId3233" xr:uid="{7098FC42-D918-4991-93B5-3C1FB8765F73}"/>
    <hyperlink ref="AO1248" r:id="rId3234" xr:uid="{B3DB5D82-EA3E-4CFE-9879-FE3429CA4E62}"/>
    <hyperlink ref="AO1249" r:id="rId3235" xr:uid="{21ED3D04-09E8-48D2-B6E6-F3C911049518}"/>
    <hyperlink ref="AO1250" r:id="rId3236" xr:uid="{2E586C68-5622-45FA-9E22-C7E7FD28F023}"/>
    <hyperlink ref="AO1251" r:id="rId3237" xr:uid="{4EF2CAE9-11CB-4702-8121-8CCCDE0F6BFF}"/>
    <hyperlink ref="AO1252" r:id="rId3238" xr:uid="{A24A9F56-A3BC-4254-9410-8E7FDFF69DDB}"/>
    <hyperlink ref="AO1253" r:id="rId3239" xr:uid="{270FF430-FBD8-47C8-A337-10C383006240}"/>
    <hyperlink ref="AO1254" r:id="rId3240" xr:uid="{7958C25A-22FB-4B89-A312-4874F27180A0}"/>
    <hyperlink ref="AO1255" r:id="rId3241" xr:uid="{B68F9257-2C7E-4992-8F8D-3CF847ACEB2B}"/>
    <hyperlink ref="AO1256" r:id="rId3242" xr:uid="{A3A25AF9-EC1D-4068-A18A-D1D9E9B5DAC4}"/>
    <hyperlink ref="AO1257" r:id="rId3243" xr:uid="{ADBF6E4D-BEDA-450C-A741-6399DE5AB78D}"/>
    <hyperlink ref="AO1258" r:id="rId3244" xr:uid="{C10DA767-F16E-4367-A999-05C3BF85412A}"/>
    <hyperlink ref="AO1259" r:id="rId3245" xr:uid="{752741E2-C1A6-4735-9CAC-EDF20A234A05}"/>
    <hyperlink ref="AO1260" r:id="rId3246" xr:uid="{6F9698C6-7CC2-4440-862F-9C53F408D8FE}"/>
    <hyperlink ref="AO1261" r:id="rId3247" xr:uid="{532F5635-347A-4ED7-97A8-F7D176FC3A9B}"/>
    <hyperlink ref="AO1262" r:id="rId3248" xr:uid="{7F92D660-3116-4219-A806-7793BEDA0498}"/>
    <hyperlink ref="AO1263" r:id="rId3249" xr:uid="{6D90E7D9-D317-475C-8A75-C5942BA5CBE2}"/>
    <hyperlink ref="AO1264" r:id="rId3250" xr:uid="{0DB0A6C9-C904-48FA-A15A-BCA22F11AAA4}"/>
    <hyperlink ref="AO1265" r:id="rId3251" xr:uid="{0D84392B-11F0-490F-999E-AC3D9D957AD1}"/>
    <hyperlink ref="AO1266" r:id="rId3252" xr:uid="{08F2F60D-4244-42C3-A695-7CFBA114D552}"/>
    <hyperlink ref="AO1267" r:id="rId3253" xr:uid="{6B029DFE-ED81-4525-A8E7-56DC7B92FEA1}"/>
    <hyperlink ref="AO1268" r:id="rId3254" xr:uid="{4CCCA1AE-161F-4EFC-AE61-096DDDC7F402}"/>
    <hyperlink ref="AO1269" r:id="rId3255" xr:uid="{5C1445F9-0FAC-4A03-929A-95AAAD8212F4}"/>
    <hyperlink ref="AO1270" r:id="rId3256" xr:uid="{ED041BBF-ECF5-4CFF-8768-ECDF9DB60029}"/>
    <hyperlink ref="AO1271" r:id="rId3257" xr:uid="{7671D1A8-2A2C-451B-AFD2-817F21B2EB8C}"/>
    <hyperlink ref="AO1272" r:id="rId3258" xr:uid="{86A93DF9-66F8-45DB-9F6C-44CE43337D0F}"/>
    <hyperlink ref="AO1273" r:id="rId3259" xr:uid="{3A800712-308E-43F2-B1A3-D55B54D6E105}"/>
    <hyperlink ref="AO1274" r:id="rId3260" xr:uid="{CB40185E-03E7-43C7-834F-E3515D9C2A77}"/>
    <hyperlink ref="AO1275" r:id="rId3261" xr:uid="{0AAB111D-874A-4EFF-8528-21125D05E0C0}"/>
    <hyperlink ref="AO1276" r:id="rId3262" xr:uid="{FDF91FD1-CCDB-4DA6-A674-244F88E9AC5B}"/>
    <hyperlink ref="AO1277" r:id="rId3263" xr:uid="{71E43557-55FE-47E5-AFE7-43C1EAF955BC}"/>
    <hyperlink ref="AO1278" r:id="rId3264" xr:uid="{D9B51445-19E9-47DB-918B-DEBB0BC29C52}"/>
    <hyperlink ref="AO1279" r:id="rId3265" xr:uid="{63A3288C-C461-4991-88EA-62E783540888}"/>
    <hyperlink ref="AO1280" r:id="rId3266" xr:uid="{C003ED11-E4C4-4EEF-A8D6-5C78DDEA1776}"/>
    <hyperlink ref="AO1281" r:id="rId3267" xr:uid="{FEB2AD08-BD8C-4E83-B5C3-629839A1B06E}"/>
    <hyperlink ref="AO1282" r:id="rId3268" xr:uid="{BB70D95B-20D9-4CBC-8C60-178628BD702B}"/>
    <hyperlink ref="AO1283" r:id="rId3269" xr:uid="{46A0F361-207F-427F-8B2C-7535B2A811D9}"/>
    <hyperlink ref="AO1284" r:id="rId3270" xr:uid="{F060F046-27F2-4ABE-8044-A28D7139BFDC}"/>
    <hyperlink ref="AO1285" r:id="rId3271" xr:uid="{1FD78EAC-2A02-4038-864D-6EF4251E59F7}"/>
    <hyperlink ref="AO1286" r:id="rId3272" xr:uid="{A17638AC-196C-4612-85DE-08487D412F15}"/>
    <hyperlink ref="AO1287" r:id="rId3273" xr:uid="{5EB0F585-E3B3-459A-8974-C1A847C3E73D}"/>
    <hyperlink ref="AO1288" r:id="rId3274" xr:uid="{4C43B7F0-35C2-41AF-8C6F-A3A72370D713}"/>
    <hyperlink ref="AO1289" r:id="rId3275" xr:uid="{AFCCB34F-DC36-4B38-85BA-5102FE1E6904}"/>
    <hyperlink ref="AO1290" r:id="rId3276" xr:uid="{3770FD2B-17DE-4F68-A0AE-A07B5C2A4DDC}"/>
    <hyperlink ref="AO1291" r:id="rId3277" xr:uid="{CFA142A3-BA31-4AA9-AF6B-59DA73AD77DF}"/>
    <hyperlink ref="AO1292" r:id="rId3278" xr:uid="{ACAB89A6-DC32-4AA2-BDCD-73E11160798D}"/>
    <hyperlink ref="AO1293" r:id="rId3279" xr:uid="{53FBDEE4-04CF-4483-AA74-A348489E14C2}"/>
    <hyperlink ref="AO1294" r:id="rId3280" xr:uid="{83482016-5C45-40F1-B516-848F078A8617}"/>
    <hyperlink ref="AO1295" r:id="rId3281" xr:uid="{3E6F468E-4EDD-4095-9A05-1BF099A8E37B}"/>
    <hyperlink ref="AO1296" r:id="rId3282" xr:uid="{7B92FB1C-8541-4D62-A2B9-502A58AFDB0C}"/>
    <hyperlink ref="AO1297" r:id="rId3283" xr:uid="{AF06BB7F-44BF-44D2-BA71-E1AE83C31C39}"/>
    <hyperlink ref="AO1298" r:id="rId3284" xr:uid="{90133374-CC6E-4AAD-9F8A-782FB5CC1033}"/>
    <hyperlink ref="AO1299" r:id="rId3285" xr:uid="{79A7E8C6-BC7B-4B1E-8078-5BEBBBC92A39}"/>
    <hyperlink ref="AO1300" r:id="rId3286" xr:uid="{161E6A61-6914-4417-9868-12205C7DC74F}"/>
    <hyperlink ref="AO1301" r:id="rId3287" xr:uid="{F67A86AD-7A2B-4698-B606-973A68E26D36}"/>
    <hyperlink ref="AO1302" r:id="rId3288" xr:uid="{428A0138-B1CF-4297-84E5-9371E69E4434}"/>
    <hyperlink ref="AO1303" r:id="rId3289" xr:uid="{1001F5C1-A0D2-477B-85D1-60C3839DEDD3}"/>
    <hyperlink ref="AO1304" r:id="rId3290" xr:uid="{EDBF6C7E-E502-4437-8263-60D70C73F649}"/>
    <hyperlink ref="AO1305" r:id="rId3291" xr:uid="{B0FF4BFA-6F10-4004-975E-1C6EC208F0AF}"/>
    <hyperlink ref="AO1306" r:id="rId3292" xr:uid="{62ECE785-EBBC-4DE7-AC12-A56D6E13CDDF}"/>
    <hyperlink ref="AO1307" r:id="rId3293" xr:uid="{468C153A-E7FF-4FB1-B333-814C192D8265}"/>
    <hyperlink ref="AO1308" r:id="rId3294" xr:uid="{CA3EE24D-E0BA-413C-930C-ECE159B235AA}"/>
    <hyperlink ref="AO1309" r:id="rId3295" xr:uid="{6C3004A9-449A-4A55-A97D-F8EF96D465C1}"/>
    <hyperlink ref="AO1310" r:id="rId3296" xr:uid="{6221CA03-EA8B-4BCE-BCDA-25EE9157230A}"/>
    <hyperlink ref="AO1311" r:id="rId3297" xr:uid="{F61FF5B5-2C12-4526-8283-ECBCD8AA9123}"/>
    <hyperlink ref="AO1312" r:id="rId3298" xr:uid="{AED146B2-A3AF-4B48-BB59-1CD4CA3330CD}"/>
    <hyperlink ref="AO1313" r:id="rId3299" xr:uid="{1FCEDD35-6AF6-45D5-A50C-53A1A69F8E98}"/>
    <hyperlink ref="AO1314" r:id="rId3300" xr:uid="{20544717-CBAB-4DC0-BB71-2AE84AC9AA8B}"/>
    <hyperlink ref="AO1315" r:id="rId3301" xr:uid="{E5B30767-A6BF-479D-B0C9-48F85003D724}"/>
    <hyperlink ref="AO1316" r:id="rId3302" xr:uid="{EAFD30F3-EAAA-45B8-B820-7DF19E27CC2A}"/>
    <hyperlink ref="AO1317" r:id="rId3303" xr:uid="{8150277A-0436-4546-9BE3-542594F4E7C4}"/>
    <hyperlink ref="AO1318" r:id="rId3304" xr:uid="{CD598FF8-D35C-420D-9302-AC3AB1D33623}"/>
    <hyperlink ref="AO1319" r:id="rId3305" xr:uid="{9AF48506-B9A1-42DD-87B0-9180CDFA5466}"/>
    <hyperlink ref="AO1320" r:id="rId3306" xr:uid="{5FED5F19-8D3E-4435-9D18-A1F800CFE5B6}"/>
    <hyperlink ref="AO1321" r:id="rId3307" xr:uid="{14A52ABE-E947-4A17-B9E1-CE0C6E9FE067}"/>
    <hyperlink ref="AO1322" r:id="rId3308" xr:uid="{1061803C-B5F0-4602-9914-F27388E5FC36}"/>
    <hyperlink ref="AO1323" r:id="rId3309" xr:uid="{2197CADE-6406-44C1-B83E-1747D4AC9C7C}"/>
    <hyperlink ref="AO1324" r:id="rId3310" xr:uid="{5EC37916-CDFC-4648-B9F1-8759741F7738}"/>
    <hyperlink ref="AO1325" r:id="rId3311" xr:uid="{73C7FA28-5B3D-4840-A0D7-64DF8C228A7A}"/>
    <hyperlink ref="AO1326" r:id="rId3312" xr:uid="{1FA0C96E-F09E-4082-A6A4-7AAC5B95DEBE}"/>
    <hyperlink ref="AO1327" r:id="rId3313" xr:uid="{AC3BEA85-CF5E-4F9D-952A-BEC6D95247E1}"/>
    <hyperlink ref="AO1328" r:id="rId3314" xr:uid="{EA5E80AA-B021-4BBD-BF83-2D9BEF656EE8}"/>
    <hyperlink ref="AO1329" r:id="rId3315" xr:uid="{EC0C1246-62BF-4E44-9721-720067BD31F7}"/>
    <hyperlink ref="AO1330" r:id="rId3316" xr:uid="{E980BFD1-D5E8-4392-85B4-E4443C4FD200}"/>
    <hyperlink ref="AO1331" r:id="rId3317" xr:uid="{5EF693DB-8D01-47E4-9464-9A269B851AF4}"/>
    <hyperlink ref="AO1332" r:id="rId3318" xr:uid="{411950B9-07BE-4A99-927D-0A2F79E20855}"/>
    <hyperlink ref="AO1333" r:id="rId3319" xr:uid="{3037BFE5-4F87-4111-AAFB-114D41CA3097}"/>
    <hyperlink ref="AO1334" r:id="rId3320" xr:uid="{52811540-50BE-4F31-8611-9854C83D85E5}"/>
    <hyperlink ref="AO1335" r:id="rId3321" xr:uid="{C745324B-93C8-4BDB-8FD7-6E2E68AEA770}"/>
    <hyperlink ref="AO1336" r:id="rId3322" xr:uid="{A14AE4FF-3FAF-43AC-AF0B-B5A055B0A389}"/>
    <hyperlink ref="AO1337" r:id="rId3323" xr:uid="{630CD0D4-1345-4CC1-AB9C-D57D6743C44C}"/>
    <hyperlink ref="AO1338" r:id="rId3324" xr:uid="{645C325D-C0C4-4F14-8A3D-629F25232246}"/>
    <hyperlink ref="AO1339" r:id="rId3325" xr:uid="{5B6C9D9A-C62E-4C37-8034-2D35603481FB}"/>
    <hyperlink ref="AO1340" r:id="rId3326" xr:uid="{4870E6CE-75E6-4EBB-BD18-F8CFF75D4016}"/>
    <hyperlink ref="AO1341" r:id="rId3327" xr:uid="{CCAA2D33-492A-4405-9434-0DFEB5B06FF0}"/>
    <hyperlink ref="AO1342" r:id="rId3328" xr:uid="{AC420736-BDD7-4A4A-9C81-9DF891FF1B94}"/>
    <hyperlink ref="AO1343" r:id="rId3329" xr:uid="{0DFE3A5E-44F5-4ED1-982C-DFCD8D6FB2B5}"/>
    <hyperlink ref="AO1344" r:id="rId3330" xr:uid="{7EF28EED-EAE3-4EB3-87CC-A047954AF44A}"/>
    <hyperlink ref="AO1345" r:id="rId3331" xr:uid="{09BB4B56-E795-4E9D-98CE-AFCAC995CEE2}"/>
    <hyperlink ref="AO1346" r:id="rId3332" xr:uid="{871A21E3-6263-42F9-8D93-081A35FB5683}"/>
    <hyperlink ref="AO1347" r:id="rId3333" xr:uid="{36F8C106-44FF-4EE2-A60A-8C3622FE1708}"/>
    <hyperlink ref="AO1348" r:id="rId3334" xr:uid="{8202C282-5B6F-4642-A39B-3AD1E533E532}"/>
    <hyperlink ref="AO1349" r:id="rId3335" xr:uid="{75602985-E372-4D4A-AC5C-C9EB228C754F}"/>
    <hyperlink ref="AO1350" r:id="rId3336" xr:uid="{56E826EE-AE38-44C8-A61E-60F53284521A}"/>
    <hyperlink ref="AO1351" r:id="rId3337" xr:uid="{ECC045EB-3BB4-4014-BC19-B8D8B62BDF68}"/>
    <hyperlink ref="AO1352" r:id="rId3338" xr:uid="{69A9F4C4-7478-4DB8-BFB3-7121F29BD251}"/>
    <hyperlink ref="AO1353" r:id="rId3339" xr:uid="{825B99AF-2C4B-4E77-9F7C-5934E2481580}"/>
    <hyperlink ref="AO1354" r:id="rId3340" xr:uid="{14AE60C6-0DE3-4FA1-A5E0-FC1975712368}"/>
    <hyperlink ref="AO1355" r:id="rId3341" xr:uid="{B21BCC44-D175-4672-A48E-B2C41FA4E1B6}"/>
    <hyperlink ref="AO1356" r:id="rId3342" xr:uid="{B5522571-423D-435B-BEFE-353330126261}"/>
    <hyperlink ref="AO1357" r:id="rId3343" xr:uid="{1AC3C6A6-E890-4141-82C8-EFB3084B12CF}"/>
    <hyperlink ref="AO1358" r:id="rId3344" xr:uid="{A7F6AAA2-0675-4906-BCAC-E4CC691CE874}"/>
    <hyperlink ref="AO1359" r:id="rId3345" xr:uid="{6D0373E6-4205-4AB7-A4C9-3DD8F618FDBD}"/>
    <hyperlink ref="AO1360" r:id="rId3346" xr:uid="{8BF398BA-A6BD-4BF5-94C5-66E6FE7912E9}"/>
    <hyperlink ref="AO1361" r:id="rId3347" xr:uid="{3F1E0262-BBEC-4630-8009-9B92EF237CF4}"/>
    <hyperlink ref="AO1362" r:id="rId3348" xr:uid="{EA2B7552-C436-4975-A869-3A6064CBA67E}"/>
    <hyperlink ref="AO1363" r:id="rId3349" xr:uid="{8F9401DB-891E-4E5A-AFC0-79C898C45080}"/>
    <hyperlink ref="AO1364" r:id="rId3350" xr:uid="{69E3B5BD-554F-4E48-B045-DE25EAC14AFC}"/>
    <hyperlink ref="AO1365" r:id="rId3351" xr:uid="{D48A6CAD-6345-40BD-9053-B81F336207EA}"/>
    <hyperlink ref="AO1366" r:id="rId3352" xr:uid="{15A63572-4B11-4D33-9666-4E1707DC867B}"/>
    <hyperlink ref="AO1367" r:id="rId3353" xr:uid="{F0DE3ED9-5694-4645-A58E-E75DD7EE8C1D}"/>
    <hyperlink ref="AO1368" r:id="rId3354" xr:uid="{E1DAF49D-DB16-4370-8DB4-B35222C2491E}"/>
    <hyperlink ref="AO1369" r:id="rId3355" xr:uid="{BA075979-3C94-442A-A0E4-EF0A34450555}"/>
    <hyperlink ref="AO1370" r:id="rId3356" xr:uid="{4AC7F16C-2DBF-463E-BA4A-CC6DDC159F31}"/>
    <hyperlink ref="AO1371" r:id="rId3357" xr:uid="{4EE9A1E8-70C8-4F19-961A-3202AE0A8956}"/>
    <hyperlink ref="AO1372" r:id="rId3358" xr:uid="{9E92C52C-CCBC-4EF8-BE90-AA4244CFBC76}"/>
    <hyperlink ref="AO1373" r:id="rId3359" xr:uid="{1693D93F-6885-415F-88A8-E40375404A73}"/>
    <hyperlink ref="AO1374" r:id="rId3360" xr:uid="{A1CD2405-120C-422F-B162-23794C623E2B}"/>
    <hyperlink ref="AO1375" r:id="rId3361" xr:uid="{F33AF886-EA16-4B04-9DEB-5E84603200D8}"/>
    <hyperlink ref="AO1376" r:id="rId3362" xr:uid="{DFF06CBB-83BD-4690-9137-B844F3C82E58}"/>
    <hyperlink ref="AO1377" r:id="rId3363" xr:uid="{9B8AC9AD-B176-4EA7-96D4-C6483EA61362}"/>
    <hyperlink ref="AO1378" r:id="rId3364" xr:uid="{2FD3C671-3F21-481E-84D0-565242E52B44}"/>
    <hyperlink ref="AO1379" r:id="rId3365" xr:uid="{6BEF4877-D24A-4876-8A76-B4D446EE7D04}"/>
    <hyperlink ref="AO1380" r:id="rId3366" xr:uid="{C641947B-D2DC-4B0C-83C5-1F41B393ED0B}"/>
    <hyperlink ref="AO1381" r:id="rId3367" xr:uid="{5F47A775-CFDA-4A0F-A7AA-4F8ACA610F65}"/>
    <hyperlink ref="AO1382" r:id="rId3368" xr:uid="{0E54C7BD-46C9-484A-AD54-BFC3DA9EF098}"/>
    <hyperlink ref="AO1383" r:id="rId3369" xr:uid="{B77F0E9B-74BA-4B7B-9239-3E95953055AD}"/>
    <hyperlink ref="AO1384" r:id="rId3370" xr:uid="{E940EFD9-DB3D-4384-975B-408FEFB0C811}"/>
    <hyperlink ref="AO1385" r:id="rId3371" xr:uid="{33A26C95-2D2D-483D-BC74-7F95D596720C}"/>
    <hyperlink ref="AO1386" r:id="rId3372" xr:uid="{184BEF80-6373-4FF7-AEC3-9FF6F5207384}"/>
    <hyperlink ref="AO1387" r:id="rId3373" xr:uid="{C7B5C163-57BE-44A3-BD4D-332D31FD2725}"/>
    <hyperlink ref="AO1388" r:id="rId3374" xr:uid="{4A67C155-FA91-4B0F-8238-88E41D6FDD1D}"/>
    <hyperlink ref="AO1389" r:id="rId3375" xr:uid="{071D6F4B-9074-42DB-B28B-9EE3B398C6C5}"/>
    <hyperlink ref="AO1390" r:id="rId3376" xr:uid="{5A50DCD3-D694-494A-92BB-C1C97737689B}"/>
    <hyperlink ref="AO1391" r:id="rId3377" xr:uid="{505466FC-25F7-4A91-8B05-F9A947CF8C14}"/>
    <hyperlink ref="AO1392" r:id="rId3378" xr:uid="{93C3B985-261F-4E8C-9F3D-100F9D2B919E}"/>
    <hyperlink ref="AO1393" r:id="rId3379" xr:uid="{5B4CBB29-88CC-4F2D-A881-C64BA5D12132}"/>
    <hyperlink ref="AO1394" r:id="rId3380" xr:uid="{C2541A64-5E32-40AC-AA07-30E65B592E98}"/>
    <hyperlink ref="AO1395" r:id="rId3381" xr:uid="{8C991988-7D86-4763-9F19-64552317F7E3}"/>
    <hyperlink ref="AO1396" r:id="rId3382" xr:uid="{C745AF67-8BB0-423E-9101-5B3F0C83FC66}"/>
    <hyperlink ref="AO1397" r:id="rId3383" xr:uid="{CDB5FBA2-B936-4722-80B9-200AEB84B386}"/>
    <hyperlink ref="AO1398" r:id="rId3384" xr:uid="{67705750-DD5E-4ABE-A7A0-FF6324993279}"/>
    <hyperlink ref="AO1399" r:id="rId3385" xr:uid="{26F0F586-64C8-4137-9772-FA4C2B733F48}"/>
    <hyperlink ref="AO1400" r:id="rId3386" xr:uid="{46E12F2B-B389-4A9A-87B9-BA845008DB6A}"/>
    <hyperlink ref="AO1401" r:id="rId3387" xr:uid="{4BF2B353-9622-456F-9541-4042268960C2}"/>
    <hyperlink ref="AO1402" r:id="rId3388" xr:uid="{3A6A9568-1996-4C3E-8DF0-39D2843850AC}"/>
    <hyperlink ref="AO1403" r:id="rId3389" xr:uid="{4854F04B-121F-4F59-8E32-AD6BEFB97465}"/>
    <hyperlink ref="AO1404" r:id="rId3390" xr:uid="{5CBF25F6-C8D1-45EB-BAD4-A6543C16B405}"/>
    <hyperlink ref="AO1405" r:id="rId3391" xr:uid="{624F557C-6D2A-405C-B462-BAE7E5FE1017}"/>
    <hyperlink ref="AO1406" r:id="rId3392" xr:uid="{14F9A678-2537-45FE-A88D-7FF0B40B8653}"/>
    <hyperlink ref="AO1407" r:id="rId3393" xr:uid="{34206179-B7E6-424D-9F4C-B9761A210814}"/>
    <hyperlink ref="AO1408" r:id="rId3394" xr:uid="{21A41A9B-C5D9-4339-952C-F0DFC2D43376}"/>
    <hyperlink ref="AO1409" r:id="rId3395" xr:uid="{AAA5920F-1EF3-4DF2-8CBE-26124F2D38DA}"/>
    <hyperlink ref="AO1410" r:id="rId3396" xr:uid="{02131A70-4D98-4BCE-A09A-4DA59593CDB8}"/>
    <hyperlink ref="AO1411" r:id="rId3397" xr:uid="{2CCD518C-B115-4867-B96A-CAE9E50E43CD}"/>
    <hyperlink ref="AO1412" r:id="rId3398" xr:uid="{BE8E8D9B-8833-4036-8545-EAB96C941D57}"/>
    <hyperlink ref="AO1413" r:id="rId3399" xr:uid="{338495EA-4F49-429F-9977-6D8E6B1CF57D}"/>
    <hyperlink ref="AO1414" r:id="rId3400" xr:uid="{11BD34E0-F020-4733-A1A1-E9FBCB71E04C}"/>
    <hyperlink ref="AO1415" r:id="rId3401" xr:uid="{E18C80FD-F028-44C6-89BD-EC075789298C}"/>
    <hyperlink ref="AO1416" r:id="rId3402" xr:uid="{EC909011-5A8C-4EA9-B843-B6754BB5B534}"/>
    <hyperlink ref="AO1417" r:id="rId3403" xr:uid="{C33208AF-9B95-4BAD-B283-0140D685AF06}"/>
    <hyperlink ref="AO1418" r:id="rId3404" xr:uid="{426BB218-8735-47E8-B854-338A8951BFCB}"/>
    <hyperlink ref="AO1419" r:id="rId3405" xr:uid="{1F9EE3E0-7940-4795-B90B-7F1E7BE262CB}"/>
    <hyperlink ref="AO1420" r:id="rId3406" xr:uid="{41EC90B6-E91F-42B4-BACE-0B01B3E39E6D}"/>
    <hyperlink ref="AO1421" r:id="rId3407" xr:uid="{CB274140-6A3D-426A-BA88-4D0FBC8B40EB}"/>
    <hyperlink ref="AO1422" r:id="rId3408" xr:uid="{E9094840-02F3-4D2A-89D0-58808270434B}"/>
    <hyperlink ref="AO1423" r:id="rId3409" xr:uid="{3C7C0D0D-4858-4EDE-819B-4BB602291C5A}"/>
    <hyperlink ref="AO1424" r:id="rId3410" xr:uid="{CF7EF881-D024-42C4-BBAF-4E1F596862E8}"/>
    <hyperlink ref="AO1425" r:id="rId3411" xr:uid="{57EC425E-FF7A-4EA0-9B5A-99728527D532}"/>
    <hyperlink ref="AO1426" r:id="rId3412" xr:uid="{47F217CF-F523-4F07-A3D3-B550EF321CE5}"/>
    <hyperlink ref="AO1427" r:id="rId3413" xr:uid="{7BA42D7F-AFB9-4B26-8CE3-9FFCEAC0801C}"/>
    <hyperlink ref="AO1428" r:id="rId3414" xr:uid="{26070ED9-A388-4994-A788-1F8B06E5F44C}"/>
    <hyperlink ref="AO1429" r:id="rId3415" xr:uid="{54151CC6-24D0-4DD6-83F6-4463704CDF9E}"/>
    <hyperlink ref="AO1430" r:id="rId3416" xr:uid="{53805B68-9D76-4426-A9E2-3EA658F4AF4F}"/>
    <hyperlink ref="AO1431" r:id="rId3417" xr:uid="{6722814B-D84C-407B-8D6D-23CB4AF4202B}"/>
    <hyperlink ref="AO1432" r:id="rId3418" xr:uid="{587C9E89-0F91-4CA9-BE07-D18918C5DCB8}"/>
    <hyperlink ref="AO1433" r:id="rId3419" xr:uid="{958290D5-719E-4EE8-94D5-D9DF6F2D24E0}"/>
    <hyperlink ref="AO1434" r:id="rId3420" xr:uid="{D508EAFE-AC2A-4FAB-A58E-428AAD02B73D}"/>
    <hyperlink ref="AO1435" r:id="rId3421" xr:uid="{132B7D39-EDF4-47A8-B229-F4DA924C244F}"/>
    <hyperlink ref="AO1436" r:id="rId3422" xr:uid="{41A13466-BC12-420E-822D-810CB3D182DE}"/>
    <hyperlink ref="AO1437" r:id="rId3423" xr:uid="{44DED72C-C25D-4224-B3CF-E5E84A383029}"/>
    <hyperlink ref="AO1438" r:id="rId3424" xr:uid="{B7E2D05C-B015-421B-8BC1-6B8863E9D2FD}"/>
    <hyperlink ref="AO1439" r:id="rId3425" xr:uid="{768DC7DA-57CE-4679-96DE-7D3BAF9AF0DF}"/>
    <hyperlink ref="AO1440" r:id="rId3426" xr:uid="{9A5FA9D9-3517-4161-B955-9A7AAD19474F}"/>
    <hyperlink ref="AO1441" r:id="rId3427" xr:uid="{47BCAEDA-C821-4085-974E-C60CEF303F52}"/>
    <hyperlink ref="AO1442" r:id="rId3428" xr:uid="{2FB41AC6-A2DA-4C73-BF1D-E79EF25BD545}"/>
    <hyperlink ref="AO1443" r:id="rId3429" xr:uid="{42C46711-1CBF-4581-B304-FAABF80823E5}"/>
    <hyperlink ref="AO1444" r:id="rId3430" xr:uid="{2AF41EEF-D502-472F-9A2B-C695F4200671}"/>
    <hyperlink ref="AO1445" r:id="rId3431" xr:uid="{942931F7-405A-48FB-A47E-9C9E5F2A9BE7}"/>
    <hyperlink ref="AO1446" r:id="rId3432" xr:uid="{DE2EE23A-F735-4114-91EC-80909AA0D75F}"/>
    <hyperlink ref="AO1447" r:id="rId3433" xr:uid="{87B57187-4423-4DEF-891C-DE19F807B9B8}"/>
    <hyperlink ref="AO1448" r:id="rId3434" xr:uid="{5DD0BA5A-6177-42EF-A0F2-84D00CE4FD83}"/>
    <hyperlink ref="AO1449" r:id="rId3435" xr:uid="{DEB191EE-FA45-45A0-B27D-CA39E4EC663E}"/>
    <hyperlink ref="AO1450" r:id="rId3436" xr:uid="{3D3DFBE0-B8D6-43E4-B732-1C0E54D5955D}"/>
    <hyperlink ref="AO1451" r:id="rId3437" xr:uid="{B4A1E6EA-6D10-43B4-BAFA-0202C2258984}"/>
    <hyperlink ref="AO1452" r:id="rId3438" xr:uid="{A46CA121-6F3E-42C0-BA55-CB34EE65342E}"/>
    <hyperlink ref="AO1453" r:id="rId3439" xr:uid="{6838F1E1-9773-4076-BB62-E7C1DF10F6F9}"/>
    <hyperlink ref="AO1454" r:id="rId3440" xr:uid="{FD883D0D-FAAC-4122-A9DB-4E658BE83543}"/>
    <hyperlink ref="AO1455" r:id="rId3441" xr:uid="{0EDD24EB-37A1-4C53-8066-4E26CB09EE64}"/>
    <hyperlink ref="AO1456" r:id="rId3442" xr:uid="{5E6AB069-F7E2-4003-ADF9-2B5904E07A8B}"/>
    <hyperlink ref="AO1457" r:id="rId3443" xr:uid="{2A7CFB79-AD4A-48C9-8AE2-3FEC7EA26F04}"/>
    <hyperlink ref="AO1458" r:id="rId3444" xr:uid="{0C918758-FC93-453C-90BC-46FED1D8FBEA}"/>
    <hyperlink ref="AO1459" r:id="rId3445" xr:uid="{839B3A8E-59EA-4819-8289-ED3A04E4BFB6}"/>
    <hyperlink ref="AO1460" r:id="rId3446" xr:uid="{60302BF5-8512-475A-88DC-E92E5C513914}"/>
    <hyperlink ref="AO1461" r:id="rId3447" xr:uid="{E7DDB549-FD95-4123-8C03-4898BE44C50A}"/>
    <hyperlink ref="AO1462" r:id="rId3448" xr:uid="{85914365-1E56-4A07-9A13-1CF71EFC5FF7}"/>
    <hyperlink ref="AO1463" r:id="rId3449" xr:uid="{89F412D0-3472-4974-BE42-37BB924EE2F8}"/>
    <hyperlink ref="AO1464" r:id="rId3450" xr:uid="{9EB4B9A9-2AF0-44C5-BA85-5A28D0FDD917}"/>
    <hyperlink ref="AO1465" r:id="rId3451" xr:uid="{267ABD8B-4B76-4811-B48B-95FE6F56CEA5}"/>
    <hyperlink ref="AO1466" r:id="rId3452" xr:uid="{111588A1-4989-4489-9E16-C2202AB1C048}"/>
    <hyperlink ref="AO1467" r:id="rId3453" xr:uid="{0817F825-196D-4EDB-9ED5-DBB8AAC5E991}"/>
    <hyperlink ref="AO1468" r:id="rId3454" xr:uid="{099468DD-A5D4-460A-ACF0-5F75EA05B2D0}"/>
    <hyperlink ref="AO1469" r:id="rId3455" xr:uid="{81BE83A8-D2B8-4F17-8ACA-690FEF9EF8CB}"/>
    <hyperlink ref="AO1470" r:id="rId3456" xr:uid="{4FDA3312-DBB5-4347-BF8B-2384EE3D0704}"/>
    <hyperlink ref="AO1471" r:id="rId3457" xr:uid="{BC43AC90-1636-4336-B67A-62FE3C44236E}"/>
    <hyperlink ref="AO1472" r:id="rId3458" xr:uid="{164C6B84-61F5-4865-BAB4-0CBE2783B4AD}"/>
    <hyperlink ref="AO1473" r:id="rId3459" xr:uid="{2720A987-C150-4FAE-8585-21CEEF221DA3}"/>
    <hyperlink ref="AO1474" r:id="rId3460" xr:uid="{7095F709-3534-4A53-8817-1E936DD6A19B}"/>
    <hyperlink ref="AO1475" r:id="rId3461" xr:uid="{EA0D1E95-3B55-4948-A8F9-FE681495B4FF}"/>
    <hyperlink ref="AO1476" r:id="rId3462" xr:uid="{9F216CC8-DF67-427B-91D0-6E49AEE8AE50}"/>
    <hyperlink ref="AO1477" r:id="rId3463" xr:uid="{08C001D4-38DD-4D25-98BA-4BD0EA5C0CB6}"/>
    <hyperlink ref="AO1478" r:id="rId3464" xr:uid="{4DBDF580-657D-4C29-BE32-A388F0A370F4}"/>
    <hyperlink ref="AO1479" r:id="rId3465" xr:uid="{91BBBE4A-0404-416A-A375-B63B6014CE40}"/>
    <hyperlink ref="AO1480" r:id="rId3466" xr:uid="{ECA8DC73-B1DD-404F-A9DF-573F2C4931A8}"/>
    <hyperlink ref="AO1481" r:id="rId3467" xr:uid="{A6EABFEF-4F95-4465-98C4-EFA415A0645D}"/>
    <hyperlink ref="AO1482" r:id="rId3468" xr:uid="{5E09CDB4-0DAF-4B6C-A818-01B67F022E19}"/>
    <hyperlink ref="AO1483" r:id="rId3469" xr:uid="{2405308F-E32E-42FE-82C0-88B10F3366F5}"/>
    <hyperlink ref="AO1484" r:id="rId3470" xr:uid="{D2CF5672-247A-4CB7-B3DC-93E276DD3489}"/>
    <hyperlink ref="AO1485" r:id="rId3471" xr:uid="{63F6D79F-34FF-40A4-8BF8-F62C5B606D9F}"/>
    <hyperlink ref="AO1486" r:id="rId3472" xr:uid="{F4AB4FA2-02F0-451C-B44B-8CE3D78D7A95}"/>
    <hyperlink ref="AO1487" r:id="rId3473" xr:uid="{E14D1860-52F8-4CF5-9723-8CE9BF0629F0}"/>
    <hyperlink ref="AO1488" r:id="rId3474" xr:uid="{00147251-D2E4-4378-8B84-78DECDE42862}"/>
    <hyperlink ref="AO1489" r:id="rId3475" xr:uid="{4FC57F19-E395-4311-B641-629C1BF5D5E4}"/>
    <hyperlink ref="AO1490" r:id="rId3476" xr:uid="{D84E2F37-B7D2-4FDE-AB31-7628FCFA9292}"/>
    <hyperlink ref="AO1491" r:id="rId3477" xr:uid="{81295166-9C2D-4C02-9218-C52F62064E27}"/>
    <hyperlink ref="AO1492" r:id="rId3478" xr:uid="{C3625126-E212-4FF3-9DD8-5427DFB7F6AF}"/>
    <hyperlink ref="AO1493" r:id="rId3479" xr:uid="{799806D1-B3A2-486F-8FE3-84AA726F10EC}"/>
    <hyperlink ref="AO1494" r:id="rId3480" xr:uid="{52EF1CDF-4EB4-417C-A3C7-62300164F30A}"/>
    <hyperlink ref="AO1495" r:id="rId3481" xr:uid="{ECB7B4E0-924E-4555-AB67-E72DA83443CC}"/>
    <hyperlink ref="AO1496" r:id="rId3482" xr:uid="{C1DF9A00-5536-457E-9C37-8B7680643B55}"/>
    <hyperlink ref="AO1497" r:id="rId3483" xr:uid="{E5EC9446-4B57-473D-A816-3FBE279F8E39}"/>
    <hyperlink ref="AO1498" r:id="rId3484" xr:uid="{29B6EA8C-9607-492C-A10B-494FCD4055BB}"/>
    <hyperlink ref="AO1499" r:id="rId3485" xr:uid="{D659CF8E-D25E-4716-86B2-71D6B8AE0FF0}"/>
    <hyperlink ref="AO1500" r:id="rId3486" xr:uid="{54CB0CA5-A3BA-47AD-A2A8-2817AC99107B}"/>
    <hyperlink ref="AO1501" r:id="rId3487" xr:uid="{447D271D-E437-480C-B118-1A630EE7DD19}"/>
    <hyperlink ref="AO1502" r:id="rId3488" xr:uid="{D45EF500-9BE9-415E-A2FA-6CD0B52C9725}"/>
    <hyperlink ref="AO1503" r:id="rId3489" xr:uid="{E5671AA9-C6A1-48DF-A929-A220204F064C}"/>
    <hyperlink ref="AO1504" r:id="rId3490" xr:uid="{88B39B23-27F8-4E6C-835E-02DD541C96AC}"/>
    <hyperlink ref="AO1505" r:id="rId3491" xr:uid="{51327B18-9AB8-41C7-B824-7EDC48DFD495}"/>
    <hyperlink ref="AO1506" r:id="rId3492" xr:uid="{47B3FE7C-2E44-4FFE-BDC8-12580F45C721}"/>
    <hyperlink ref="AO1507" r:id="rId3493" xr:uid="{AA1FE126-C811-4ADE-B16B-B1B48DCBABF1}"/>
    <hyperlink ref="AO1508" r:id="rId3494" xr:uid="{1B002921-DCEF-4D11-9C09-7CA404D4B2A9}"/>
    <hyperlink ref="AO1509" r:id="rId3495" xr:uid="{5C61B972-1C8F-4BA9-9CC9-2B0C1B6AA066}"/>
    <hyperlink ref="AO1510" r:id="rId3496" xr:uid="{CFBFB2CC-E0BD-483E-9372-4CC2752DF9DA}"/>
    <hyperlink ref="AO1511" r:id="rId3497" xr:uid="{92CB7657-24A8-4528-A313-F3CF4A08C318}"/>
    <hyperlink ref="AO1512" r:id="rId3498" xr:uid="{4167A305-ADC2-447D-B1A3-E8929B10EEFA}"/>
    <hyperlink ref="AO1513" r:id="rId3499" xr:uid="{7F835F85-284B-400E-9866-6136433E37B7}"/>
    <hyperlink ref="AO1514" r:id="rId3500" xr:uid="{04ECBE4C-B7BA-49BF-9919-390443A6D638}"/>
    <hyperlink ref="AO1515" r:id="rId3501" xr:uid="{67702673-84BF-444C-AB50-7166389424A2}"/>
    <hyperlink ref="AO1516" r:id="rId3502" xr:uid="{D68B275C-C9E4-441C-B230-7D979229B4E3}"/>
    <hyperlink ref="AO1517" r:id="rId3503" xr:uid="{ABE8A0EA-83ED-4FB1-9AFB-98A0FAC854D8}"/>
    <hyperlink ref="AO1518" r:id="rId3504" xr:uid="{C07B2926-D376-4139-884C-A30A632D6640}"/>
    <hyperlink ref="AO1519" r:id="rId3505" xr:uid="{A6EAABBB-C569-4BDC-AC78-373F6637840F}"/>
    <hyperlink ref="AO1520" r:id="rId3506" xr:uid="{3066422F-8AE0-4604-901D-49B74EB602DB}"/>
    <hyperlink ref="AO1521" r:id="rId3507" xr:uid="{28A99E9F-1394-447B-AA8D-81ED92D533AF}"/>
    <hyperlink ref="AO1522" r:id="rId3508" xr:uid="{0E2371DB-29D7-40D2-8FB4-E5661A23DD79}"/>
    <hyperlink ref="AO1523" r:id="rId3509" xr:uid="{397FF9BA-4043-43E1-8980-AF99A2FBE8F7}"/>
    <hyperlink ref="AO1524" r:id="rId3510" xr:uid="{026FD79B-369C-443E-96B4-5484C9A46739}"/>
    <hyperlink ref="AO1525" r:id="rId3511" xr:uid="{7DF49B87-6572-4923-B32A-A07C77533EC6}"/>
    <hyperlink ref="AO1526" r:id="rId3512" xr:uid="{AE8D0047-00C3-4CD2-8A25-254CB59AF3BB}"/>
    <hyperlink ref="AO1527" r:id="rId3513" xr:uid="{75D5CF80-E81A-43F8-9B59-6ED21E235C01}"/>
    <hyperlink ref="AO1528" r:id="rId3514" xr:uid="{8F17C0A4-2454-4308-BC4E-1ADFA4C8BDA0}"/>
    <hyperlink ref="AO1529" r:id="rId3515" xr:uid="{CAD64157-9298-41AD-B933-8EA8276F220C}"/>
    <hyperlink ref="AO1530" r:id="rId3516" xr:uid="{99720CE0-D377-4535-9622-EAEA4AFD068C}"/>
    <hyperlink ref="AO1531" r:id="rId3517" xr:uid="{0DC201B8-BBC7-4991-A183-4942EC0CE73B}"/>
    <hyperlink ref="AO1532" r:id="rId3518" xr:uid="{66A78973-CB04-4547-B41E-B22712A804AB}"/>
    <hyperlink ref="AO1533" r:id="rId3519" xr:uid="{D6DDF871-EC7B-4661-94BF-FD6115F65365}"/>
    <hyperlink ref="AO1534" r:id="rId3520" xr:uid="{5EE39A37-81CB-47BB-95CB-BFE1FC956C01}"/>
    <hyperlink ref="AO1535" r:id="rId3521" xr:uid="{402EC93C-21ED-485A-9540-B4EA1F600AB3}"/>
    <hyperlink ref="AO1536" r:id="rId3522" xr:uid="{A223F4B1-C239-4D0B-BAE4-B97F46B57165}"/>
    <hyperlink ref="AO1537" r:id="rId3523" xr:uid="{678F5361-B26E-4FBE-9C3A-919050E3EB6F}"/>
    <hyperlink ref="AO1538" r:id="rId3524" xr:uid="{490151AF-32A8-4329-A7A3-D5A5B2DE8C0B}"/>
    <hyperlink ref="AO1539" r:id="rId3525" xr:uid="{5F228FAD-2AC1-4DF4-9692-4D55055BC054}"/>
    <hyperlink ref="AO1540" r:id="rId3526" xr:uid="{73D3402B-A98E-45E0-9A16-0B366B2C19B0}"/>
    <hyperlink ref="AO1541" r:id="rId3527" xr:uid="{C255FA8F-BB2A-4130-BC92-A9DA7A86A1B6}"/>
    <hyperlink ref="AO1542" r:id="rId3528" xr:uid="{1947ABFC-3154-4BBE-AA64-8EE1CDEBB5D5}"/>
    <hyperlink ref="AO1543" r:id="rId3529" xr:uid="{91CB5F0D-230F-4097-956C-74F26D654F73}"/>
    <hyperlink ref="AO1544" r:id="rId3530" xr:uid="{F52DFD63-CA63-47FB-A4B3-977AEEEC55B0}"/>
    <hyperlink ref="AO1545" r:id="rId3531" xr:uid="{0190B174-366C-41AE-923E-22A3283E1C70}"/>
    <hyperlink ref="AO1546" r:id="rId3532" xr:uid="{3897BAF3-9347-4A5E-90C8-1CA22A6C3BBC}"/>
    <hyperlink ref="AO1547" r:id="rId3533" xr:uid="{C91A453B-B5DF-4E71-8EFE-88A108FACEF8}"/>
    <hyperlink ref="AO1548" r:id="rId3534" xr:uid="{61094D9A-7412-4D9F-8598-A01FB532A6ED}"/>
    <hyperlink ref="AO1549" r:id="rId3535" xr:uid="{715C7779-0710-411A-9F7F-AF310C0AC16A}"/>
    <hyperlink ref="AO1550" r:id="rId3536" xr:uid="{23FA2530-5CC6-401E-AA9D-B353F99D473B}"/>
    <hyperlink ref="AO1551" r:id="rId3537" xr:uid="{42C40A5C-DDFC-48FC-B087-48C549C16D33}"/>
    <hyperlink ref="AO1552" r:id="rId3538" xr:uid="{EDBE1A5A-A256-41C4-BF03-D73CC9840E1C}"/>
    <hyperlink ref="AO1553" r:id="rId3539" xr:uid="{B2F81909-DF1B-453B-A812-ACC44B0331C7}"/>
    <hyperlink ref="AO1554" r:id="rId3540" xr:uid="{6D9532D8-5F13-49BD-BAF7-EB3931251A97}"/>
    <hyperlink ref="AO1555" r:id="rId3541" xr:uid="{1FCE1D31-CF8B-4A66-A990-C3194C38598D}"/>
    <hyperlink ref="AO1556" r:id="rId3542" xr:uid="{CEC442A9-063B-46CF-939A-DC69F3C15901}"/>
    <hyperlink ref="AO1557" r:id="rId3543" xr:uid="{51E866CA-A6D1-4F25-9EE2-3B012A470BC2}"/>
    <hyperlink ref="AO1558" r:id="rId3544" xr:uid="{7F61DFFD-CEAD-434D-AEFA-9297255D6CED}"/>
    <hyperlink ref="AO1559" r:id="rId3545" xr:uid="{4B44A046-8B1C-4792-A87B-7FABAFB8F823}"/>
    <hyperlink ref="AO1560" r:id="rId3546" xr:uid="{810F2B08-1B37-4F3C-98B0-1B21F6E88F78}"/>
    <hyperlink ref="AO1561" r:id="rId3547" xr:uid="{2731DDE9-C09B-4AEF-9994-848B4305CF3E}"/>
    <hyperlink ref="AO1562" r:id="rId3548" xr:uid="{A53E343B-C6E4-4700-9F4B-1E3BA96B4C56}"/>
    <hyperlink ref="AO1563" r:id="rId3549" xr:uid="{9F17E1C4-FEE0-4EBC-B9EB-F40988C48B62}"/>
    <hyperlink ref="AO1564" r:id="rId3550" xr:uid="{5D73B34E-9356-4267-9A12-A9518BF31846}"/>
    <hyperlink ref="AO1565" r:id="rId3551" xr:uid="{5085471E-E199-4CA7-A6FC-210CD964E32F}"/>
    <hyperlink ref="AO1566" r:id="rId3552" xr:uid="{9DBEA0C6-AB5B-47EC-9EB9-0136FCC0BA3F}"/>
    <hyperlink ref="AO1567" r:id="rId3553" xr:uid="{5A13FCD4-0685-4449-B942-6CB5DE4CA2C9}"/>
    <hyperlink ref="AO1568" r:id="rId3554" xr:uid="{6039B849-ECB8-49E6-A4EB-7E06F3F08975}"/>
    <hyperlink ref="AO1569" r:id="rId3555" xr:uid="{C91BDB26-5CFC-41F8-BFB2-70515591E653}"/>
    <hyperlink ref="AO1570" r:id="rId3556" xr:uid="{63056584-7A55-4217-8392-7A678E156680}"/>
    <hyperlink ref="AO1571" r:id="rId3557" xr:uid="{F6F87B57-877D-460F-9CEE-1A7C2F12B71E}"/>
    <hyperlink ref="AO1572" r:id="rId3558" xr:uid="{BF39A7D4-77E8-4BBD-8176-2ED5293F4A10}"/>
    <hyperlink ref="AO1573" r:id="rId3559" xr:uid="{A962F7BE-6976-47FF-9ADB-09166D122F39}"/>
    <hyperlink ref="AO1574" r:id="rId3560" xr:uid="{66ECE476-6CEB-4DFE-98C8-BD86BD6BA959}"/>
    <hyperlink ref="AO1575" r:id="rId3561" xr:uid="{6F0879AE-5FEC-4F8B-9896-A9AB368DEB69}"/>
    <hyperlink ref="AO1576" r:id="rId3562" xr:uid="{68B8C2E0-1DA3-4EBB-9156-E20751E7F75D}"/>
    <hyperlink ref="AO1577" r:id="rId3563" xr:uid="{67140A56-7E32-4324-B491-58020E48C87D}"/>
    <hyperlink ref="AO1578" r:id="rId3564" xr:uid="{62B56F8F-4110-49B0-B926-5A830A51C058}"/>
    <hyperlink ref="AO1579" r:id="rId3565" xr:uid="{22CC5F02-2EC1-4EB8-97E3-CA041945E2F7}"/>
    <hyperlink ref="AO1580" r:id="rId3566" xr:uid="{F300B556-D5FB-4772-9AEF-99C8F68FEE00}"/>
    <hyperlink ref="AO1581" r:id="rId3567" xr:uid="{712F3093-AF71-4392-9C20-F2BABD05DDC4}"/>
    <hyperlink ref="AO1582" r:id="rId3568" xr:uid="{F56A998B-8961-48A2-A7F8-0E156EB85F2F}"/>
    <hyperlink ref="AO1583" r:id="rId3569" xr:uid="{A6A6815D-9A3C-4B00-91D8-2F529C646CE6}"/>
    <hyperlink ref="AO1584" r:id="rId3570" xr:uid="{726D2062-4FB5-4B90-8D74-6A15FEF06C2E}"/>
    <hyperlink ref="AO1585" r:id="rId3571" xr:uid="{D7C1C078-F091-4B20-B100-CE3BD1C32CF2}"/>
    <hyperlink ref="AO1586" r:id="rId3572" xr:uid="{DFA61B5A-9B25-4B57-8FE1-72BADCEE6815}"/>
    <hyperlink ref="AO1587" r:id="rId3573" xr:uid="{36BC0C9E-1674-4A2E-BE7C-1039732DEB0B}"/>
    <hyperlink ref="AO1588" r:id="rId3574" xr:uid="{684C11C1-3C8B-48B0-A30B-3C42B3355973}"/>
    <hyperlink ref="AO1589" r:id="rId3575" xr:uid="{9935C3A4-2D36-4F9B-AEC8-BF2566308F3B}"/>
    <hyperlink ref="AO1590" r:id="rId3576" xr:uid="{A42DAE69-71ED-48E5-B1B4-302238EC0EA7}"/>
    <hyperlink ref="AO1591" r:id="rId3577" xr:uid="{A1C4A354-6B05-4D27-B7C1-AC7DF0D01E3F}"/>
    <hyperlink ref="AO1592" r:id="rId3578" xr:uid="{CCF7249B-E94D-419D-A435-635EA4517AD1}"/>
    <hyperlink ref="AO1593" r:id="rId3579" xr:uid="{873FA4E7-6A8F-4ACB-88DF-6E181CCC6E43}"/>
    <hyperlink ref="AO1594" r:id="rId3580" xr:uid="{F6896549-1311-4826-846F-3F41E8E6A4BC}"/>
    <hyperlink ref="AO1595" r:id="rId3581" xr:uid="{5CAF64B4-9F43-4049-B733-046FF9666D38}"/>
    <hyperlink ref="AO1596" r:id="rId3582" xr:uid="{C61A48DB-05C2-4FAB-9CE9-BEED30BF10A8}"/>
    <hyperlink ref="AO1597" r:id="rId3583" xr:uid="{C0ECB08E-B82D-4EB1-BC37-17F98D5902D0}"/>
    <hyperlink ref="AO1598" r:id="rId3584" xr:uid="{DC575936-1DEE-4B32-B6A9-FE346C292E5C}"/>
    <hyperlink ref="AO1599" r:id="rId3585" xr:uid="{729EA0CD-3148-4E07-9D6F-D3592E73A750}"/>
    <hyperlink ref="AO1600" r:id="rId3586" xr:uid="{11CE8C66-34EE-4C3A-BB1F-6C8A566BCFE2}"/>
    <hyperlink ref="AO1601" r:id="rId3587" xr:uid="{99BFFFE4-89C5-44DA-A806-14D7B9003EFB}"/>
    <hyperlink ref="AO1602" r:id="rId3588" xr:uid="{3CAD75E0-A83C-4372-BC28-92D303FF4F33}"/>
    <hyperlink ref="AO1603" r:id="rId3589" xr:uid="{08137A74-E79E-49B2-BC29-434AF27B013C}"/>
    <hyperlink ref="AO1604" r:id="rId3590" xr:uid="{736E8CD5-BBA7-4377-A3D5-D58B6262870D}"/>
    <hyperlink ref="AO1605" r:id="rId3591" xr:uid="{40E91DEB-963F-4E50-BC29-149332C49BBE}"/>
    <hyperlink ref="AO1606" r:id="rId3592" xr:uid="{C7AC5905-BFC3-4BF5-BEAC-B04C9FCCB9BA}"/>
    <hyperlink ref="AO1607" r:id="rId3593" xr:uid="{835144C5-BC9D-4F3A-B699-A2460D47E86D}"/>
    <hyperlink ref="AO1608" r:id="rId3594" xr:uid="{252F3F48-1AE6-445F-87C6-C72E8BF74B43}"/>
    <hyperlink ref="AO1609" r:id="rId3595" xr:uid="{D9F4487F-3388-420F-8E56-D177820F4F57}"/>
    <hyperlink ref="AO1610" r:id="rId3596" xr:uid="{C584B686-6386-4EDF-B44D-9FF8E28CB93A}"/>
    <hyperlink ref="AO1611" r:id="rId3597" xr:uid="{4ACD2F90-4851-472B-99BE-C22BC16F6525}"/>
    <hyperlink ref="AO1612" r:id="rId3598" xr:uid="{AFEFC1FE-5547-4F61-8A8F-02A03B068F1C}"/>
    <hyperlink ref="AO1613" r:id="rId3599" xr:uid="{D1AF4749-E25C-45EA-8249-9294895F0144}"/>
    <hyperlink ref="AO1614" r:id="rId3600" xr:uid="{97C37FAC-E9F4-4993-96E8-1B45B943CB1B}"/>
    <hyperlink ref="AO1615" r:id="rId3601" xr:uid="{287E2A51-F873-4A8D-B5B7-D99A0411DEE6}"/>
    <hyperlink ref="AO1616" r:id="rId3602" xr:uid="{5DBA3DCC-58C5-41AB-88C2-2474EF69A9A4}"/>
    <hyperlink ref="AO1617" r:id="rId3603" xr:uid="{0B1CAE61-6EAE-4304-AD7F-637AB0B2217A}"/>
    <hyperlink ref="AO1618" r:id="rId3604" xr:uid="{790E8595-666A-434D-B512-1F8802656FD0}"/>
    <hyperlink ref="AO1619" r:id="rId3605" xr:uid="{4C55B6BE-AE4F-4E9E-88B7-8590CC05A665}"/>
    <hyperlink ref="AO1620" r:id="rId3606" xr:uid="{35684112-3AEF-47C4-803F-F003FB1FAA25}"/>
    <hyperlink ref="AO1621" r:id="rId3607" xr:uid="{61164294-F96D-4B2B-8B0D-5F63821CCEF2}"/>
    <hyperlink ref="AO1622" r:id="rId3608" xr:uid="{6EDE4DF3-43E7-4C49-A7C4-C4497485BDC0}"/>
    <hyperlink ref="AO1623" r:id="rId3609" xr:uid="{17F5AA08-D618-4D61-8EDF-1DABAEF816C1}"/>
    <hyperlink ref="AO1624" r:id="rId3610" xr:uid="{1B582C48-BEC6-4ABB-9425-B9323F15DE04}"/>
    <hyperlink ref="AO1625" r:id="rId3611" xr:uid="{7CE7F422-4F1B-485B-8BCF-78F6D301DD0E}"/>
    <hyperlink ref="AO1626" r:id="rId3612" xr:uid="{95DA4CA8-FCE3-48A2-8E02-98A8D600295C}"/>
    <hyperlink ref="AO1627" r:id="rId3613" xr:uid="{9A76106F-24B6-4C14-BD37-6EB895131859}"/>
    <hyperlink ref="AO1628" r:id="rId3614" xr:uid="{4A525FD6-BF8F-41FF-A478-B54C311BC1B8}"/>
    <hyperlink ref="AO1629" r:id="rId3615" xr:uid="{10304DF2-30CE-4EE0-9339-8E9672A18C0E}"/>
    <hyperlink ref="AO1630" r:id="rId3616" xr:uid="{4CD2880E-CB23-44D2-A319-D319EB6CA49E}"/>
    <hyperlink ref="AO1631" r:id="rId3617" xr:uid="{EB544CA0-38E2-4E2A-ACB4-7610951BA970}"/>
    <hyperlink ref="AO1632" r:id="rId3618" xr:uid="{720EB3A5-09BD-4C14-9325-F8B05BF55078}"/>
    <hyperlink ref="AO1633" r:id="rId3619" xr:uid="{B19052B4-E236-4445-A2D3-D46D624F4EE9}"/>
    <hyperlink ref="AO1634" r:id="rId3620" xr:uid="{3F28795A-50F3-45C8-8796-208AAF79EED9}"/>
    <hyperlink ref="AO1635" r:id="rId3621" xr:uid="{369A6790-8676-4A09-ABA5-32F3F3C88005}"/>
    <hyperlink ref="AO1636" r:id="rId3622" xr:uid="{844F9829-322C-4E0B-A59C-85FB87DBB01E}"/>
    <hyperlink ref="AO1637" r:id="rId3623" xr:uid="{6C54A2DF-9340-48A2-8C4C-8FF0346F8038}"/>
    <hyperlink ref="AO1638" r:id="rId3624" xr:uid="{5AA9B7AE-8CD3-4345-A991-B0EF7BDC7FE0}"/>
    <hyperlink ref="AO1639" r:id="rId3625" xr:uid="{DBE1CFFE-D6FC-4E51-9F41-045DF36D8F57}"/>
    <hyperlink ref="AO1640" r:id="rId3626" xr:uid="{6699BA82-E212-4C8C-8A2F-E45CC892DDCB}"/>
    <hyperlink ref="AO1641" r:id="rId3627" xr:uid="{594F06AA-5C7C-42B6-A206-E6CD95DF8404}"/>
    <hyperlink ref="AO1642" r:id="rId3628" xr:uid="{E976F50F-BA22-4B55-9450-11443EE7EF8E}"/>
    <hyperlink ref="AO1643" r:id="rId3629" xr:uid="{8D61A5D3-13F2-476D-BCC5-04A9CF63C357}"/>
    <hyperlink ref="AO1644" r:id="rId3630" xr:uid="{42261F47-B860-4A3C-A5D7-78413B15EA62}"/>
    <hyperlink ref="AO1645" r:id="rId3631" xr:uid="{1551F1FE-EA75-43B1-B312-8911C8ECEA13}"/>
    <hyperlink ref="AO1646" r:id="rId3632" xr:uid="{94C2E299-FA01-4BA2-ABEA-7FDFC862596A}"/>
    <hyperlink ref="AO1647" r:id="rId3633" xr:uid="{3943D7F0-51EF-42F0-8727-9B907E4B538B}"/>
    <hyperlink ref="AO1648" r:id="rId3634" xr:uid="{670185ED-A753-4512-A428-906C397646EA}"/>
    <hyperlink ref="AO1649" r:id="rId3635" xr:uid="{A5C556BF-7AA8-412E-A26A-E81675CA188E}"/>
    <hyperlink ref="AO1650" r:id="rId3636" xr:uid="{15068088-07F8-43E9-AFCD-3100779C34C3}"/>
    <hyperlink ref="AO1651" r:id="rId3637" xr:uid="{9C607B17-9B36-4ADE-99AA-7BB3C9B8E6B6}"/>
    <hyperlink ref="AO1652" r:id="rId3638" xr:uid="{C8E7F1D9-6060-41A1-BF22-CDBDD1483A49}"/>
    <hyperlink ref="AO1653" r:id="rId3639" xr:uid="{EE627922-F5CC-42A2-872D-7B21B6D63E06}"/>
    <hyperlink ref="AO1654" r:id="rId3640" xr:uid="{B94FC411-F87C-4E95-BE31-5DCDBAF508EF}"/>
    <hyperlink ref="AO1655" r:id="rId3641" xr:uid="{8D080140-3880-4BC0-A088-2260C35F273F}"/>
    <hyperlink ref="AO1656" r:id="rId3642" xr:uid="{5AC5F69D-F4FC-48C9-8DBD-9DE42EFB1C78}"/>
    <hyperlink ref="AO1657" r:id="rId3643" xr:uid="{F2F6A668-970C-4546-B1EC-3740D91D63F6}"/>
    <hyperlink ref="AO1658" r:id="rId3644" xr:uid="{4ABB1162-515B-4986-BC4A-C002CE500089}"/>
    <hyperlink ref="AO1659" r:id="rId3645" xr:uid="{31519130-D419-43F0-90C3-653D261D214B}"/>
    <hyperlink ref="AO1660" r:id="rId3646" xr:uid="{6C0FE542-447A-4612-AC40-3F380422BCF9}"/>
    <hyperlink ref="AO1661" r:id="rId3647" xr:uid="{55853D4F-CCC8-4375-9076-7E4F924C44E0}"/>
    <hyperlink ref="AO1662" r:id="rId3648" xr:uid="{6D4C486A-4953-4914-B1AA-CFBD1F62CBCC}"/>
    <hyperlink ref="AO1663" r:id="rId3649" xr:uid="{0DD3B746-4726-435E-B2D2-4815CB817421}"/>
    <hyperlink ref="AO1664" r:id="rId3650" xr:uid="{502496EB-59FE-48C8-90C9-EE1BAD99ACC8}"/>
    <hyperlink ref="AO1665" r:id="rId3651" xr:uid="{F248025C-0D2C-49A6-A84C-B5AF98545415}"/>
    <hyperlink ref="AO1666" r:id="rId3652" xr:uid="{9F4710B7-4A14-4E2C-8102-1CF9BB5D6B7F}"/>
    <hyperlink ref="AO1667" r:id="rId3653" xr:uid="{6387F4C2-A460-4DDA-8C94-01DB45E51B50}"/>
    <hyperlink ref="AO1668" r:id="rId3654" xr:uid="{8DD17508-AA8B-4976-92A4-41487721705D}"/>
    <hyperlink ref="AO1669" r:id="rId3655" xr:uid="{D0E619E2-8B96-494C-A1D5-527EA77ACC73}"/>
    <hyperlink ref="AO1670" r:id="rId3656" xr:uid="{932EEE2E-7928-4AFD-BD80-A427EB53C266}"/>
    <hyperlink ref="AO1671" r:id="rId3657" xr:uid="{8F995C4C-30DC-416E-8F31-CBE2533B99E7}"/>
    <hyperlink ref="AO1672" r:id="rId3658" xr:uid="{8010C7A8-837A-4533-A33B-A6EFF728C9D6}"/>
    <hyperlink ref="AO1673" r:id="rId3659" xr:uid="{4686FD3B-2ADE-4271-B6B6-BFEB4AC7AF49}"/>
    <hyperlink ref="AO1674" r:id="rId3660" xr:uid="{1747A6AA-0C14-4088-BCF1-967BF7BBB6F7}"/>
    <hyperlink ref="AO1675" r:id="rId3661" xr:uid="{F03B001E-C74F-4BFA-B861-CC0EF326E3D8}"/>
    <hyperlink ref="AO1676" r:id="rId3662" xr:uid="{05A36C3E-0D51-4BBC-873E-D426C1B17A5D}"/>
    <hyperlink ref="AO1677" r:id="rId3663" xr:uid="{66FFF1FF-26FA-47C9-9AAB-178843350AC8}"/>
    <hyperlink ref="AO1678" r:id="rId3664" xr:uid="{3EDAE829-D3FC-4545-9575-3600A8F9DB36}"/>
    <hyperlink ref="AO1679" r:id="rId3665" xr:uid="{60EED051-FA59-44B4-855D-B6E0444B81C8}"/>
    <hyperlink ref="AO1680" r:id="rId3666" xr:uid="{5089DE09-939F-4823-8B50-9629F07ED063}"/>
    <hyperlink ref="AO1681" r:id="rId3667" xr:uid="{393AE320-B0FE-410D-8FCE-12BAFB96532D}"/>
    <hyperlink ref="AO1682" r:id="rId3668" xr:uid="{F7206B2B-88CA-4DB7-A2E6-25EA014AA87C}"/>
    <hyperlink ref="AO1683" r:id="rId3669" xr:uid="{D96330C4-6A3F-4B5F-B544-B38D1EDB2CC0}"/>
    <hyperlink ref="AO1684" r:id="rId3670" xr:uid="{8ABFAB85-2F98-4E26-9496-A92E130EBA24}"/>
    <hyperlink ref="AO1685" r:id="rId3671" xr:uid="{77DB3D74-AE6C-4C2A-A0E3-F288B6B0B816}"/>
    <hyperlink ref="AO1686" r:id="rId3672" xr:uid="{B6A605DF-7E55-43F3-80F0-DB2F1CFC942B}"/>
    <hyperlink ref="AO1687" r:id="rId3673" xr:uid="{FEF618F4-E2D4-493B-BD42-4B0C5699580D}"/>
    <hyperlink ref="AO1688" r:id="rId3674" xr:uid="{43679E8B-F2E9-46D5-B31E-5408483DF17F}"/>
    <hyperlink ref="AO1689" r:id="rId3675" xr:uid="{C6460A61-B227-4E27-B33F-A5DADD338B28}"/>
    <hyperlink ref="AO1690" r:id="rId3676" xr:uid="{AE3D4891-1BF7-4500-AB59-1A9CE57B5CBA}"/>
    <hyperlink ref="AO1691" r:id="rId3677" xr:uid="{2A73A379-7F60-4CB5-99FE-EF2C7282F36B}"/>
    <hyperlink ref="AO1692" r:id="rId3678" xr:uid="{A9B69188-EF5E-41A9-B207-8B7F04CB4D3C}"/>
    <hyperlink ref="AO1693" r:id="rId3679" xr:uid="{EFBCCE06-BFE0-413F-870B-C5824795921E}"/>
    <hyperlink ref="AO1694" r:id="rId3680" xr:uid="{12C0E1DE-C169-4A7F-B9C6-4F08B1289EC4}"/>
    <hyperlink ref="AO1695" r:id="rId3681" xr:uid="{58EA136F-EDB2-4D1D-87ED-36271589D089}"/>
    <hyperlink ref="AO1696" r:id="rId3682" xr:uid="{C9FA06E0-E848-438C-AFA1-63404C5C3E27}"/>
    <hyperlink ref="AO1697" r:id="rId3683" xr:uid="{43D1D770-C4D3-4002-BC27-7FC9A3A07D69}"/>
    <hyperlink ref="AO1698" r:id="rId3684" xr:uid="{5703306B-E860-4865-B910-AD04AAE1379E}"/>
    <hyperlink ref="AO1699" r:id="rId3685" xr:uid="{BB843D1E-4ECE-45A3-A721-38159AF26628}"/>
    <hyperlink ref="AO1700" r:id="rId3686" xr:uid="{75CE107D-5CA8-442A-B443-88210E7089EB}"/>
    <hyperlink ref="AO1701" r:id="rId3687" xr:uid="{0A343C58-3834-4C48-AA39-AF284E249BF2}"/>
    <hyperlink ref="AO1702" r:id="rId3688" xr:uid="{83D5675D-B358-4AD9-BFAD-82A5BD8FC7B5}"/>
    <hyperlink ref="AO1703" r:id="rId3689" xr:uid="{DF417BCC-33EF-4BC1-8BAB-8C2A47A96306}"/>
    <hyperlink ref="AO1704" r:id="rId3690" xr:uid="{573DDF9F-69F9-4840-B8C4-6EC715CCA06D}"/>
    <hyperlink ref="AO1705" r:id="rId3691" xr:uid="{90FE0B6F-4FDD-4E20-9F62-15591724B9F2}"/>
    <hyperlink ref="AO1706" r:id="rId3692" xr:uid="{1EC57329-7814-488B-B803-E263D95BD581}"/>
    <hyperlink ref="AO1707" r:id="rId3693" xr:uid="{F9F963B4-67BB-482C-9249-79E976A8C7BD}"/>
    <hyperlink ref="AO1708" r:id="rId3694" xr:uid="{7AE91F55-9610-4122-BC5B-7F0BD4597EF9}"/>
    <hyperlink ref="AO1709" r:id="rId3695" xr:uid="{8BCF1324-541E-47B7-B316-B4FEB9B3AFDB}"/>
    <hyperlink ref="AO1710" r:id="rId3696" xr:uid="{3732C9F4-AD43-445B-A1A2-6BE4B11542AC}"/>
    <hyperlink ref="AO1711" r:id="rId3697" xr:uid="{F55183F1-F69D-4665-AEDD-38345E0019A2}"/>
    <hyperlink ref="AO1712" r:id="rId3698" xr:uid="{BD1A42F5-85DA-4723-B8DE-E87E8383FA43}"/>
    <hyperlink ref="AO1713" r:id="rId3699" xr:uid="{D85D2E03-0B7A-46BD-83E7-5811FAC63EFB}"/>
    <hyperlink ref="AO1714" r:id="rId3700" xr:uid="{ABE58D2E-1096-4C8B-A91E-F6AD94B3130F}"/>
    <hyperlink ref="AO1715" r:id="rId3701" xr:uid="{6B1CF607-094A-441D-B4F9-0C7F7257DBA3}"/>
    <hyperlink ref="AO1716" r:id="rId3702" xr:uid="{B7889C49-F88E-4AE8-AB0C-9A7791E696A5}"/>
    <hyperlink ref="AO1717" r:id="rId3703" xr:uid="{619CC395-4427-448C-9D9A-F9E3AAA55D45}"/>
    <hyperlink ref="AO1718" r:id="rId3704" xr:uid="{B157C1E7-4843-471A-B614-62DBB30A0F2D}"/>
    <hyperlink ref="AO1719" r:id="rId3705" xr:uid="{FD42E71C-3C83-4FA8-B32B-465123BBCC42}"/>
    <hyperlink ref="AO1720" r:id="rId3706" xr:uid="{037EC1DF-FC79-41AA-9B21-DBC7432864C4}"/>
    <hyperlink ref="AO1721" r:id="rId3707" xr:uid="{E8D0B8F8-942B-4A55-81CE-959DAF81BB4B}"/>
    <hyperlink ref="AO1722" r:id="rId3708" xr:uid="{9A52F6BE-87C3-4590-AF9B-B6CC55B47619}"/>
  </hyperlinks>
  <pageMargins left="0.7" right="0.7" top="0.75" bottom="0.75" header="0.3" footer="0.3"/>
  <pageSetup orientation="portrait" horizontalDpi="0" verticalDpi="0" r:id="rId3709"/>
  <legacyDrawing r:id="rId3710"/>
  <tableParts count="1">
    <tablePart r:id="rId371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0" t="s">
        <v>50</v>
      </c>
    </row>
    <row r="21" spans="4:4" x14ac:dyDescent="0.2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G152"/>
  <sheetViews>
    <sheetView workbookViewId="0">
      <pane ySplit="2" topLeftCell="A3" activePane="bottomLeft" state="frozen"/>
      <selection pane="bottomLeft" activeCell="B2" sqref="B2"/>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customWidth="1"/>
    <col min="12" max="12" width="9.7109375" customWidth="1"/>
    <col min="13" max="13" width="13.140625" customWidth="1"/>
    <col min="14" max="15" width="8.42578125" customWidth="1"/>
    <col min="16" max="16" width="18.28515625" customWidth="1"/>
    <col min="17" max="17" width="14.85546875" customWidth="1"/>
    <col min="18" max="18" width="14.5703125" customWidth="1"/>
    <col min="19" max="21" width="24.140625" customWidth="1"/>
    <col min="22" max="22" width="21.28515625" customWidth="1"/>
    <col min="23" max="23" width="19.28515625" customWidth="1"/>
    <col min="24" max="24" width="10" customWidth="1"/>
    <col min="25" max="25" width="21.7109375" bestFit="1" customWidth="1"/>
    <col min="26" max="26" width="27" bestFit="1" customWidth="1"/>
    <col min="27" max="27" width="22.5703125" bestFit="1" customWidth="1"/>
    <col min="28" max="28" width="28" bestFit="1" customWidth="1"/>
    <col min="29" max="29" width="28.7109375" bestFit="1" customWidth="1"/>
    <col min="30" max="30" width="33.140625" bestFit="1" customWidth="1"/>
    <col min="31" max="31" width="18.140625" bestFit="1" customWidth="1"/>
    <col min="32" max="32" width="22.28515625" bestFit="1" customWidth="1"/>
    <col min="33" max="33" width="16.42578125" bestFit="1" customWidth="1"/>
  </cols>
  <sheetData>
    <row r="1" spans="1:33" x14ac:dyDescent="0.25">
      <c r="B1" s="53" t="s">
        <v>39</v>
      </c>
      <c r="C1" s="54"/>
      <c r="D1" s="54"/>
      <c r="E1" s="55"/>
      <c r="F1" s="52" t="s">
        <v>43</v>
      </c>
      <c r="G1" s="56" t="s">
        <v>44</v>
      </c>
      <c r="H1" s="57"/>
      <c r="I1" s="58" t="s">
        <v>40</v>
      </c>
      <c r="J1" s="59"/>
      <c r="K1" s="60" t="s">
        <v>42</v>
      </c>
      <c r="L1" s="61"/>
      <c r="M1" s="61"/>
      <c r="N1" s="61"/>
      <c r="O1" s="61"/>
      <c r="P1" s="61"/>
      <c r="Q1" s="61"/>
      <c r="R1" s="61"/>
      <c r="S1" s="61"/>
      <c r="T1" s="61"/>
      <c r="U1" s="61"/>
      <c r="V1" s="61"/>
      <c r="W1" s="61"/>
      <c r="X1" s="61"/>
    </row>
    <row r="2" spans="1:33" s="13" customFormat="1" ht="30" customHeight="1" x14ac:dyDescent="0.25">
      <c r="A2" s="11" t="s">
        <v>143</v>
      </c>
      <c r="B2" s="13" t="s">
        <v>21</v>
      </c>
      <c r="C2" s="13" t="s">
        <v>20</v>
      </c>
      <c r="D2" s="13" t="s">
        <v>11</v>
      </c>
      <c r="E2" s="13" t="s">
        <v>144</v>
      </c>
      <c r="F2" s="13" t="s">
        <v>46</v>
      </c>
      <c r="G2" s="13" t="s">
        <v>166</v>
      </c>
      <c r="H2" s="13" t="s">
        <v>167</v>
      </c>
      <c r="I2" s="13" t="s">
        <v>12</v>
      </c>
      <c r="J2" s="13" t="s">
        <v>165</v>
      </c>
      <c r="K2" s="13" t="s">
        <v>145</v>
      </c>
      <c r="L2" s="13" t="s">
        <v>147</v>
      </c>
      <c r="M2" s="13" t="s">
        <v>148</v>
      </c>
      <c r="N2" s="13" t="s">
        <v>149</v>
      </c>
      <c r="O2" s="13" t="s">
        <v>150</v>
      </c>
      <c r="P2" s="13" t="s">
        <v>169</v>
      </c>
      <c r="Q2" s="13" t="s">
        <v>170</v>
      </c>
      <c r="R2" s="13" t="s">
        <v>151</v>
      </c>
      <c r="S2" s="13" t="s">
        <v>152</v>
      </c>
      <c r="T2" s="13" t="s">
        <v>153</v>
      </c>
      <c r="U2" s="13" t="s">
        <v>154</v>
      </c>
      <c r="V2" s="13" t="s">
        <v>155</v>
      </c>
      <c r="W2" s="13" t="s">
        <v>156</v>
      </c>
      <c r="X2" s="13" t="s">
        <v>157</v>
      </c>
      <c r="Y2" s="131" t="s">
        <v>15092</v>
      </c>
      <c r="Z2" s="131" t="s">
        <v>15093</v>
      </c>
      <c r="AA2" s="131" t="s">
        <v>15094</v>
      </c>
      <c r="AB2" s="131" t="s">
        <v>15095</v>
      </c>
      <c r="AC2" s="131" t="s">
        <v>15096</v>
      </c>
      <c r="AD2" s="131" t="s">
        <v>15097</v>
      </c>
      <c r="AE2" s="131" t="s">
        <v>15098</v>
      </c>
      <c r="AF2" s="131" t="s">
        <v>15099</v>
      </c>
      <c r="AG2" s="131" t="s">
        <v>15102</v>
      </c>
    </row>
    <row r="3" spans="1:33" x14ac:dyDescent="0.25">
      <c r="A3" s="76" t="s">
        <v>14005</v>
      </c>
      <c r="B3" s="63" t="s">
        <v>14155</v>
      </c>
      <c r="C3" s="63" t="s">
        <v>56</v>
      </c>
      <c r="D3" s="113"/>
      <c r="E3" s="112"/>
      <c r="F3" s="114"/>
      <c r="G3" s="115"/>
      <c r="H3" s="115"/>
      <c r="I3" s="116">
        <v>3</v>
      </c>
      <c r="J3" s="117"/>
      <c r="K3" s="118"/>
      <c r="L3" s="118"/>
      <c r="M3" s="118"/>
      <c r="N3" s="118"/>
      <c r="O3" s="118"/>
      <c r="P3" s="118"/>
      <c r="Q3" s="118"/>
      <c r="R3" s="118"/>
      <c r="S3" s="118"/>
      <c r="T3" s="118"/>
      <c r="U3" s="118"/>
      <c r="V3" s="118"/>
      <c r="W3" s="119"/>
      <c r="X3" s="119"/>
      <c r="Y3" s="48"/>
      <c r="Z3" s="48"/>
      <c r="AA3" s="48"/>
      <c r="AB3" s="48"/>
      <c r="AC3" s="48"/>
      <c r="AD3" s="48"/>
      <c r="AE3" s="48"/>
      <c r="AF3" s="48"/>
      <c r="AG3" s="48"/>
    </row>
    <row r="4" spans="1:33" x14ac:dyDescent="0.25">
      <c r="A4" s="76" t="s">
        <v>14006</v>
      </c>
      <c r="B4" s="63" t="s">
        <v>14156</v>
      </c>
      <c r="C4" s="63" t="s">
        <v>56</v>
      </c>
      <c r="D4" s="121"/>
      <c r="E4" s="120"/>
      <c r="F4" s="122"/>
      <c r="G4" s="123"/>
      <c r="H4" s="123"/>
      <c r="I4" s="124">
        <v>4</v>
      </c>
      <c r="J4" s="125"/>
      <c r="K4" s="126"/>
      <c r="L4" s="126"/>
      <c r="M4" s="126"/>
      <c r="N4" s="126"/>
      <c r="O4" s="126"/>
      <c r="P4" s="126"/>
      <c r="Q4" s="126"/>
      <c r="R4" s="126"/>
      <c r="S4" s="126"/>
      <c r="T4" s="126"/>
      <c r="U4" s="126"/>
      <c r="V4" s="126"/>
      <c r="W4" s="127"/>
      <c r="X4" s="127"/>
      <c r="Y4" s="48"/>
      <c r="Z4" s="48"/>
      <c r="AA4" s="48"/>
      <c r="AB4" s="48"/>
      <c r="AC4" s="48"/>
      <c r="AD4" s="48"/>
      <c r="AE4" s="48"/>
      <c r="AF4" s="48"/>
      <c r="AG4" s="48"/>
    </row>
    <row r="5" spans="1:33" x14ac:dyDescent="0.25">
      <c r="A5" s="76" t="s">
        <v>14007</v>
      </c>
      <c r="B5" s="63" t="s">
        <v>14157</v>
      </c>
      <c r="C5" s="63" t="s">
        <v>56</v>
      </c>
      <c r="D5" s="121"/>
      <c r="E5" s="120"/>
      <c r="F5" s="122"/>
      <c r="G5" s="123"/>
      <c r="H5" s="123"/>
      <c r="I5" s="124">
        <v>5</v>
      </c>
      <c r="J5" s="125"/>
      <c r="K5" s="126"/>
      <c r="L5" s="126"/>
      <c r="M5" s="126"/>
      <c r="N5" s="126"/>
      <c r="O5" s="126"/>
      <c r="P5" s="126"/>
      <c r="Q5" s="126"/>
      <c r="R5" s="126"/>
      <c r="S5" s="126"/>
      <c r="T5" s="126"/>
      <c r="U5" s="126"/>
      <c r="V5" s="126"/>
      <c r="W5" s="127"/>
      <c r="X5" s="127"/>
      <c r="Y5" s="48"/>
      <c r="Z5" s="48"/>
      <c r="AA5" s="48"/>
      <c r="AB5" s="48"/>
      <c r="AC5" s="48"/>
      <c r="AD5" s="48"/>
      <c r="AE5" s="48"/>
      <c r="AF5" s="48"/>
      <c r="AG5" s="48"/>
    </row>
    <row r="6" spans="1:33" x14ac:dyDescent="0.25">
      <c r="A6" s="76" t="s">
        <v>14008</v>
      </c>
      <c r="B6" s="63" t="s">
        <v>14158</v>
      </c>
      <c r="C6" s="63" t="s">
        <v>56</v>
      </c>
      <c r="D6" s="121"/>
      <c r="E6" s="120"/>
      <c r="F6" s="122"/>
      <c r="G6" s="123"/>
      <c r="H6" s="123"/>
      <c r="I6" s="124">
        <v>6</v>
      </c>
      <c r="J6" s="125"/>
      <c r="K6" s="126"/>
      <c r="L6" s="126"/>
      <c r="M6" s="126"/>
      <c r="N6" s="126"/>
      <c r="O6" s="126"/>
      <c r="P6" s="126"/>
      <c r="Q6" s="126"/>
      <c r="R6" s="126"/>
      <c r="S6" s="126"/>
      <c r="T6" s="126"/>
      <c r="U6" s="126"/>
      <c r="V6" s="126"/>
      <c r="W6" s="127"/>
      <c r="X6" s="127"/>
      <c r="Y6" s="48"/>
      <c r="Z6" s="48"/>
      <c r="AA6" s="48"/>
      <c r="AB6" s="48"/>
      <c r="AC6" s="48"/>
      <c r="AD6" s="48"/>
      <c r="AE6" s="48"/>
      <c r="AF6" s="48"/>
      <c r="AG6" s="48"/>
    </row>
    <row r="7" spans="1:33" x14ac:dyDescent="0.25">
      <c r="A7" s="76" t="s">
        <v>14009</v>
      </c>
      <c r="B7" s="63" t="s">
        <v>14159</v>
      </c>
      <c r="C7" s="63" t="s">
        <v>56</v>
      </c>
      <c r="D7" s="121"/>
      <c r="E7" s="120"/>
      <c r="F7" s="122"/>
      <c r="G7" s="123"/>
      <c r="H7" s="123"/>
      <c r="I7" s="124">
        <v>7</v>
      </c>
      <c r="J7" s="125"/>
      <c r="K7" s="126"/>
      <c r="L7" s="126"/>
      <c r="M7" s="126"/>
      <c r="N7" s="126"/>
      <c r="O7" s="126"/>
      <c r="P7" s="126"/>
      <c r="Q7" s="126"/>
      <c r="R7" s="126"/>
      <c r="S7" s="126"/>
      <c r="T7" s="126"/>
      <c r="U7" s="126"/>
      <c r="V7" s="126"/>
      <c r="W7" s="127"/>
      <c r="X7" s="127"/>
      <c r="Y7" s="48"/>
      <c r="Z7" s="48"/>
      <c r="AA7" s="48"/>
      <c r="AB7" s="48"/>
      <c r="AC7" s="48"/>
      <c r="AD7" s="48"/>
      <c r="AE7" s="48"/>
      <c r="AF7" s="48"/>
      <c r="AG7" s="48"/>
    </row>
    <row r="8" spans="1:33" x14ac:dyDescent="0.25">
      <c r="A8" s="76" t="s">
        <v>14010</v>
      </c>
      <c r="B8" s="63" t="s">
        <v>14160</v>
      </c>
      <c r="C8" s="63" t="s">
        <v>56</v>
      </c>
      <c r="D8" s="121"/>
      <c r="E8" s="120"/>
      <c r="F8" s="122"/>
      <c r="G8" s="123"/>
      <c r="H8" s="123"/>
      <c r="I8" s="124">
        <v>8</v>
      </c>
      <c r="J8" s="125"/>
      <c r="K8" s="126"/>
      <c r="L8" s="126"/>
      <c r="M8" s="126"/>
      <c r="N8" s="126"/>
      <c r="O8" s="126"/>
      <c r="P8" s="126"/>
      <c r="Q8" s="126"/>
      <c r="R8" s="126"/>
      <c r="S8" s="126"/>
      <c r="T8" s="126"/>
      <c r="U8" s="126"/>
      <c r="V8" s="126"/>
      <c r="W8" s="127"/>
      <c r="X8" s="127"/>
      <c r="Y8" s="48"/>
      <c r="Z8" s="48"/>
      <c r="AA8" s="48"/>
      <c r="AB8" s="48"/>
      <c r="AC8" s="48"/>
      <c r="AD8" s="48"/>
      <c r="AE8" s="48"/>
      <c r="AF8" s="48"/>
      <c r="AG8" s="48"/>
    </row>
    <row r="9" spans="1:33" x14ac:dyDescent="0.25">
      <c r="A9" s="76" t="s">
        <v>14011</v>
      </c>
      <c r="B9" s="63" t="s">
        <v>14161</v>
      </c>
      <c r="C9" s="63" t="s">
        <v>56</v>
      </c>
      <c r="D9" s="121"/>
      <c r="E9" s="120"/>
      <c r="F9" s="122"/>
      <c r="G9" s="123"/>
      <c r="H9" s="123"/>
      <c r="I9" s="124">
        <v>9</v>
      </c>
      <c r="J9" s="125"/>
      <c r="K9" s="126"/>
      <c r="L9" s="126"/>
      <c r="M9" s="126"/>
      <c r="N9" s="126"/>
      <c r="O9" s="126"/>
      <c r="P9" s="126"/>
      <c r="Q9" s="126"/>
      <c r="R9" s="126"/>
      <c r="S9" s="126"/>
      <c r="T9" s="126"/>
      <c r="U9" s="126"/>
      <c r="V9" s="126"/>
      <c r="W9" s="127"/>
      <c r="X9" s="127"/>
      <c r="Y9" s="48"/>
      <c r="Z9" s="48"/>
      <c r="AA9" s="48"/>
      <c r="AB9" s="48"/>
      <c r="AC9" s="48"/>
      <c r="AD9" s="48"/>
      <c r="AE9" s="48"/>
      <c r="AF9" s="48"/>
      <c r="AG9" s="48"/>
    </row>
    <row r="10" spans="1:33" ht="14.25" customHeight="1" x14ac:dyDescent="0.25">
      <c r="A10" s="76" t="s">
        <v>14012</v>
      </c>
      <c r="B10" s="63" t="s">
        <v>14162</v>
      </c>
      <c r="C10" s="63" t="s">
        <v>56</v>
      </c>
      <c r="D10" s="121"/>
      <c r="E10" s="120"/>
      <c r="F10" s="122"/>
      <c r="G10" s="123"/>
      <c r="H10" s="123"/>
      <c r="I10" s="124">
        <v>10</v>
      </c>
      <c r="J10" s="125"/>
      <c r="K10" s="126"/>
      <c r="L10" s="126"/>
      <c r="M10" s="126"/>
      <c r="N10" s="126"/>
      <c r="O10" s="126"/>
      <c r="P10" s="126"/>
      <c r="Q10" s="126"/>
      <c r="R10" s="126"/>
      <c r="S10" s="126"/>
      <c r="T10" s="126"/>
      <c r="U10" s="126"/>
      <c r="V10" s="126"/>
      <c r="W10" s="127"/>
      <c r="X10" s="127"/>
      <c r="Y10" s="48"/>
      <c r="Z10" s="48"/>
      <c r="AA10" s="48"/>
      <c r="AB10" s="48"/>
      <c r="AC10" s="48"/>
      <c r="AD10" s="48"/>
      <c r="AE10" s="48"/>
      <c r="AF10" s="48"/>
      <c r="AG10" s="48"/>
    </row>
    <row r="11" spans="1:33" x14ac:dyDescent="0.25">
      <c r="A11" s="76" t="s">
        <v>14013</v>
      </c>
      <c r="B11" s="63" t="s">
        <v>14163</v>
      </c>
      <c r="C11" s="63" t="s">
        <v>56</v>
      </c>
      <c r="D11" s="121"/>
      <c r="E11" s="120"/>
      <c r="F11" s="122"/>
      <c r="G11" s="123"/>
      <c r="H11" s="123"/>
      <c r="I11" s="124">
        <v>11</v>
      </c>
      <c r="J11" s="125"/>
      <c r="K11" s="126"/>
      <c r="L11" s="126"/>
      <c r="M11" s="126"/>
      <c r="N11" s="126"/>
      <c r="O11" s="126"/>
      <c r="P11" s="126"/>
      <c r="Q11" s="126"/>
      <c r="R11" s="126"/>
      <c r="S11" s="126"/>
      <c r="T11" s="126"/>
      <c r="U11" s="126"/>
      <c r="V11" s="126"/>
      <c r="W11" s="127"/>
      <c r="X11" s="127"/>
      <c r="Y11" s="48"/>
      <c r="Z11" s="48"/>
      <c r="AA11" s="48"/>
      <c r="AB11" s="48"/>
      <c r="AC11" s="48"/>
      <c r="AD11" s="48"/>
      <c r="AE11" s="48"/>
      <c r="AF11" s="48"/>
      <c r="AG11" s="48"/>
    </row>
    <row r="12" spans="1:33" x14ac:dyDescent="0.25">
      <c r="A12" s="76" t="s">
        <v>14014</v>
      </c>
      <c r="B12" s="63" t="s">
        <v>14164</v>
      </c>
      <c r="C12" s="63" t="s">
        <v>56</v>
      </c>
      <c r="D12" s="121"/>
      <c r="E12" s="120"/>
      <c r="F12" s="122"/>
      <c r="G12" s="123"/>
      <c r="H12" s="123"/>
      <c r="I12" s="124">
        <v>12</v>
      </c>
      <c r="J12" s="125"/>
      <c r="K12" s="126"/>
      <c r="L12" s="126"/>
      <c r="M12" s="126"/>
      <c r="N12" s="126"/>
      <c r="O12" s="126"/>
      <c r="P12" s="126"/>
      <c r="Q12" s="126"/>
      <c r="R12" s="126"/>
      <c r="S12" s="126"/>
      <c r="T12" s="126"/>
      <c r="U12" s="126"/>
      <c r="V12" s="126"/>
      <c r="W12" s="127"/>
      <c r="X12" s="127"/>
      <c r="Y12" s="48"/>
      <c r="Z12" s="48"/>
      <c r="AA12" s="48"/>
      <c r="AB12" s="48"/>
      <c r="AC12" s="48"/>
      <c r="AD12" s="48"/>
      <c r="AE12" s="48"/>
      <c r="AF12" s="48"/>
      <c r="AG12" s="48"/>
    </row>
    <row r="13" spans="1:33" x14ac:dyDescent="0.25">
      <c r="A13" s="76" t="s">
        <v>14015</v>
      </c>
      <c r="B13" s="63" t="s">
        <v>14165</v>
      </c>
      <c r="C13" s="63" t="s">
        <v>56</v>
      </c>
      <c r="D13" s="121"/>
      <c r="E13" s="120"/>
      <c r="F13" s="122"/>
      <c r="G13" s="123"/>
      <c r="H13" s="123"/>
      <c r="I13" s="124">
        <v>13</v>
      </c>
      <c r="J13" s="125"/>
      <c r="K13" s="126"/>
      <c r="L13" s="126"/>
      <c r="M13" s="126"/>
      <c r="N13" s="126"/>
      <c r="O13" s="126"/>
      <c r="P13" s="126"/>
      <c r="Q13" s="126"/>
      <c r="R13" s="126"/>
      <c r="S13" s="126"/>
      <c r="T13" s="126"/>
      <c r="U13" s="126"/>
      <c r="V13" s="126"/>
      <c r="W13" s="127"/>
      <c r="X13" s="127"/>
      <c r="Y13" s="48"/>
      <c r="Z13" s="48"/>
      <c r="AA13" s="48"/>
      <c r="AB13" s="48"/>
      <c r="AC13" s="48"/>
      <c r="AD13" s="48"/>
      <c r="AE13" s="48"/>
      <c r="AF13" s="48"/>
      <c r="AG13" s="48"/>
    </row>
    <row r="14" spans="1:33" x14ac:dyDescent="0.25">
      <c r="A14" s="76" t="s">
        <v>14016</v>
      </c>
      <c r="B14" s="63" t="s">
        <v>14166</v>
      </c>
      <c r="C14" s="63" t="s">
        <v>56</v>
      </c>
      <c r="D14" s="121"/>
      <c r="E14" s="120"/>
      <c r="F14" s="122"/>
      <c r="G14" s="123"/>
      <c r="H14" s="123"/>
      <c r="I14" s="124">
        <v>14</v>
      </c>
      <c r="J14" s="125"/>
      <c r="K14" s="126"/>
      <c r="L14" s="126"/>
      <c r="M14" s="126"/>
      <c r="N14" s="126"/>
      <c r="O14" s="126"/>
      <c r="P14" s="126"/>
      <c r="Q14" s="126"/>
      <c r="R14" s="126"/>
      <c r="S14" s="126"/>
      <c r="T14" s="126"/>
      <c r="U14" s="126"/>
      <c r="V14" s="126"/>
      <c r="W14" s="127"/>
      <c r="X14" s="127"/>
      <c r="Y14" s="48"/>
      <c r="Z14" s="48"/>
      <c r="AA14" s="48"/>
      <c r="AB14" s="48"/>
      <c r="AC14" s="48"/>
      <c r="AD14" s="48"/>
      <c r="AE14" s="48"/>
      <c r="AF14" s="48"/>
      <c r="AG14" s="48"/>
    </row>
    <row r="15" spans="1:33" x14ac:dyDescent="0.25">
      <c r="A15" s="76" t="s">
        <v>14017</v>
      </c>
      <c r="B15" s="63" t="s">
        <v>14155</v>
      </c>
      <c r="C15" s="63" t="s">
        <v>59</v>
      </c>
      <c r="D15" s="121"/>
      <c r="E15" s="120"/>
      <c r="F15" s="122"/>
      <c r="G15" s="123"/>
      <c r="H15" s="123"/>
      <c r="I15" s="124">
        <v>15</v>
      </c>
      <c r="J15" s="125"/>
      <c r="K15" s="126"/>
      <c r="L15" s="126"/>
      <c r="M15" s="126"/>
      <c r="N15" s="126"/>
      <c r="O15" s="126"/>
      <c r="P15" s="126"/>
      <c r="Q15" s="126"/>
      <c r="R15" s="126"/>
      <c r="S15" s="126"/>
      <c r="T15" s="126"/>
      <c r="U15" s="126"/>
      <c r="V15" s="126"/>
      <c r="W15" s="127"/>
      <c r="X15" s="127"/>
      <c r="Y15" s="48"/>
      <c r="Z15" s="48"/>
      <c r="AA15" s="48"/>
      <c r="AB15" s="48"/>
      <c r="AC15" s="48"/>
      <c r="AD15" s="48"/>
      <c r="AE15" s="48"/>
      <c r="AF15" s="48"/>
      <c r="AG15" s="48"/>
    </row>
    <row r="16" spans="1:33" x14ac:dyDescent="0.25">
      <c r="A16" s="76" t="s">
        <v>14018</v>
      </c>
      <c r="B16" s="63" t="s">
        <v>14156</v>
      </c>
      <c r="C16" s="63" t="s">
        <v>59</v>
      </c>
      <c r="D16" s="121"/>
      <c r="E16" s="120"/>
      <c r="F16" s="122"/>
      <c r="G16" s="123"/>
      <c r="H16" s="123"/>
      <c r="I16" s="124">
        <v>16</v>
      </c>
      <c r="J16" s="125"/>
      <c r="K16" s="126"/>
      <c r="L16" s="126"/>
      <c r="M16" s="126"/>
      <c r="N16" s="126"/>
      <c r="O16" s="126"/>
      <c r="P16" s="126"/>
      <c r="Q16" s="126"/>
      <c r="R16" s="126"/>
      <c r="S16" s="126"/>
      <c r="T16" s="126"/>
      <c r="U16" s="126"/>
      <c r="V16" s="126"/>
      <c r="W16" s="127"/>
      <c r="X16" s="127"/>
      <c r="Y16" s="48"/>
      <c r="Z16" s="48"/>
      <c r="AA16" s="48"/>
      <c r="AB16" s="48"/>
      <c r="AC16" s="48"/>
      <c r="AD16" s="48"/>
      <c r="AE16" s="48"/>
      <c r="AF16" s="48"/>
      <c r="AG16" s="48"/>
    </row>
    <row r="17" spans="1:33" x14ac:dyDescent="0.25">
      <c r="A17" s="76" t="s">
        <v>14019</v>
      </c>
      <c r="B17" s="63" t="s">
        <v>14157</v>
      </c>
      <c r="C17" s="63" t="s">
        <v>59</v>
      </c>
      <c r="D17" s="121"/>
      <c r="E17" s="120"/>
      <c r="F17" s="122"/>
      <c r="G17" s="123"/>
      <c r="H17" s="123"/>
      <c r="I17" s="124">
        <v>17</v>
      </c>
      <c r="J17" s="125"/>
      <c r="K17" s="126"/>
      <c r="L17" s="126"/>
      <c r="M17" s="126"/>
      <c r="N17" s="126"/>
      <c r="O17" s="126"/>
      <c r="P17" s="126"/>
      <c r="Q17" s="126"/>
      <c r="R17" s="126"/>
      <c r="S17" s="126"/>
      <c r="T17" s="126"/>
      <c r="U17" s="126"/>
      <c r="V17" s="126"/>
      <c r="W17" s="127"/>
      <c r="X17" s="127"/>
      <c r="Y17" s="48"/>
      <c r="Z17" s="48"/>
      <c r="AA17" s="48"/>
      <c r="AB17" s="48"/>
      <c r="AC17" s="48"/>
      <c r="AD17" s="48"/>
      <c r="AE17" s="48"/>
      <c r="AF17" s="48"/>
      <c r="AG17" s="48"/>
    </row>
    <row r="18" spans="1:33" x14ac:dyDescent="0.25">
      <c r="A18" s="76" t="s">
        <v>14020</v>
      </c>
      <c r="B18" s="63" t="s">
        <v>14158</v>
      </c>
      <c r="C18" s="63" t="s">
        <v>59</v>
      </c>
      <c r="D18" s="121"/>
      <c r="E18" s="120"/>
      <c r="F18" s="122"/>
      <c r="G18" s="123"/>
      <c r="H18" s="123"/>
      <c r="I18" s="124">
        <v>18</v>
      </c>
      <c r="J18" s="125"/>
      <c r="K18" s="126"/>
      <c r="L18" s="126"/>
      <c r="M18" s="126"/>
      <c r="N18" s="126"/>
      <c r="O18" s="126"/>
      <c r="P18" s="126"/>
      <c r="Q18" s="126"/>
      <c r="R18" s="126"/>
      <c r="S18" s="126"/>
      <c r="T18" s="126"/>
      <c r="U18" s="126"/>
      <c r="V18" s="126"/>
      <c r="W18" s="127"/>
      <c r="X18" s="127"/>
      <c r="Y18" s="48"/>
      <c r="Z18" s="48"/>
      <c r="AA18" s="48"/>
      <c r="AB18" s="48"/>
      <c r="AC18" s="48"/>
      <c r="AD18" s="48"/>
      <c r="AE18" s="48"/>
      <c r="AF18" s="48"/>
      <c r="AG18" s="48"/>
    </row>
    <row r="19" spans="1:33" x14ac:dyDescent="0.25">
      <c r="A19" s="76" t="s">
        <v>14021</v>
      </c>
      <c r="B19" s="63" t="s">
        <v>14159</v>
      </c>
      <c r="C19" s="63" t="s">
        <v>59</v>
      </c>
      <c r="D19" s="121"/>
      <c r="E19" s="120"/>
      <c r="F19" s="122"/>
      <c r="G19" s="123"/>
      <c r="H19" s="123"/>
      <c r="I19" s="124">
        <v>19</v>
      </c>
      <c r="J19" s="125"/>
      <c r="K19" s="126"/>
      <c r="L19" s="126"/>
      <c r="M19" s="126"/>
      <c r="N19" s="126"/>
      <c r="O19" s="126"/>
      <c r="P19" s="126"/>
      <c r="Q19" s="126"/>
      <c r="R19" s="126"/>
      <c r="S19" s="126"/>
      <c r="T19" s="126"/>
      <c r="U19" s="126"/>
      <c r="V19" s="126"/>
      <c r="W19" s="127"/>
      <c r="X19" s="127"/>
      <c r="Y19" s="48"/>
      <c r="Z19" s="48"/>
      <c r="AA19" s="48"/>
      <c r="AB19" s="48"/>
      <c r="AC19" s="48"/>
      <c r="AD19" s="48"/>
      <c r="AE19" s="48"/>
      <c r="AF19" s="48"/>
      <c r="AG19" s="48"/>
    </row>
    <row r="20" spans="1:33" x14ac:dyDescent="0.25">
      <c r="A20" s="76" t="s">
        <v>14022</v>
      </c>
      <c r="B20" s="63" t="s">
        <v>14160</v>
      </c>
      <c r="C20" s="63" t="s">
        <v>59</v>
      </c>
      <c r="D20" s="121"/>
      <c r="E20" s="120"/>
      <c r="F20" s="122"/>
      <c r="G20" s="123"/>
      <c r="H20" s="123"/>
      <c r="I20" s="124">
        <v>20</v>
      </c>
      <c r="J20" s="125"/>
      <c r="K20" s="126"/>
      <c r="L20" s="126"/>
      <c r="M20" s="126"/>
      <c r="N20" s="126"/>
      <c r="O20" s="126"/>
      <c r="P20" s="126"/>
      <c r="Q20" s="126"/>
      <c r="R20" s="126"/>
      <c r="S20" s="126"/>
      <c r="T20" s="126"/>
      <c r="U20" s="126"/>
      <c r="V20" s="126"/>
      <c r="W20" s="127"/>
      <c r="X20" s="127"/>
      <c r="Y20" s="48"/>
      <c r="Z20" s="48"/>
      <c r="AA20" s="48"/>
      <c r="AB20" s="48"/>
      <c r="AC20" s="48"/>
      <c r="AD20" s="48"/>
      <c r="AE20" s="48"/>
      <c r="AF20" s="48"/>
      <c r="AG20" s="48"/>
    </row>
    <row r="21" spans="1:33" x14ac:dyDescent="0.25">
      <c r="A21" s="76" t="s">
        <v>14023</v>
      </c>
      <c r="B21" s="63" t="s">
        <v>14161</v>
      </c>
      <c r="C21" s="63" t="s">
        <v>59</v>
      </c>
      <c r="D21" s="121"/>
      <c r="E21" s="120"/>
      <c r="F21" s="122"/>
      <c r="G21" s="123"/>
      <c r="H21" s="123"/>
      <c r="I21" s="124">
        <v>21</v>
      </c>
      <c r="J21" s="125"/>
      <c r="K21" s="126"/>
      <c r="L21" s="126"/>
      <c r="M21" s="126"/>
      <c r="N21" s="126"/>
      <c r="O21" s="126"/>
      <c r="P21" s="126"/>
      <c r="Q21" s="126"/>
      <c r="R21" s="126"/>
      <c r="S21" s="126"/>
      <c r="T21" s="126"/>
      <c r="U21" s="126"/>
      <c r="V21" s="126"/>
      <c r="W21" s="127"/>
      <c r="X21" s="127"/>
      <c r="Y21" s="48"/>
      <c r="Z21" s="48"/>
      <c r="AA21" s="48"/>
      <c r="AB21" s="48"/>
      <c r="AC21" s="48"/>
      <c r="AD21" s="48"/>
      <c r="AE21" s="48"/>
      <c r="AF21" s="48"/>
      <c r="AG21" s="48"/>
    </row>
    <row r="22" spans="1:33" x14ac:dyDescent="0.25">
      <c r="A22" s="76" t="s">
        <v>14024</v>
      </c>
      <c r="B22" s="63" t="s">
        <v>14162</v>
      </c>
      <c r="C22" s="63" t="s">
        <v>59</v>
      </c>
      <c r="D22" s="121"/>
      <c r="E22" s="120"/>
      <c r="F22" s="122"/>
      <c r="G22" s="123"/>
      <c r="H22" s="123"/>
      <c r="I22" s="124">
        <v>22</v>
      </c>
      <c r="J22" s="125"/>
      <c r="K22" s="126"/>
      <c r="L22" s="126"/>
      <c r="M22" s="126"/>
      <c r="N22" s="126"/>
      <c r="O22" s="126"/>
      <c r="P22" s="126"/>
      <c r="Q22" s="126"/>
      <c r="R22" s="126"/>
      <c r="S22" s="126"/>
      <c r="T22" s="126"/>
      <c r="U22" s="126"/>
      <c r="V22" s="126"/>
      <c r="W22" s="127"/>
      <c r="X22" s="127"/>
      <c r="Y22" s="48"/>
      <c r="Z22" s="48"/>
      <c r="AA22" s="48"/>
      <c r="AB22" s="48"/>
      <c r="AC22" s="48"/>
      <c r="AD22" s="48"/>
      <c r="AE22" s="48"/>
      <c r="AF22" s="48"/>
      <c r="AG22" s="48"/>
    </row>
    <row r="23" spans="1:33" x14ac:dyDescent="0.25">
      <c r="A23" s="76" t="s">
        <v>14025</v>
      </c>
      <c r="B23" s="63" t="s">
        <v>14163</v>
      </c>
      <c r="C23" s="63" t="s">
        <v>59</v>
      </c>
      <c r="D23" s="121"/>
      <c r="E23" s="120"/>
      <c r="F23" s="122"/>
      <c r="G23" s="123"/>
      <c r="H23" s="123"/>
      <c r="I23" s="124">
        <v>23</v>
      </c>
      <c r="J23" s="125"/>
      <c r="K23" s="126"/>
      <c r="L23" s="126"/>
      <c r="M23" s="126"/>
      <c r="N23" s="126"/>
      <c r="O23" s="126"/>
      <c r="P23" s="126"/>
      <c r="Q23" s="126"/>
      <c r="R23" s="126"/>
      <c r="S23" s="126"/>
      <c r="T23" s="126"/>
      <c r="U23" s="126"/>
      <c r="V23" s="126"/>
      <c r="W23" s="127"/>
      <c r="X23" s="127"/>
      <c r="Y23" s="48"/>
      <c r="Z23" s="48"/>
      <c r="AA23" s="48"/>
      <c r="AB23" s="48"/>
      <c r="AC23" s="48"/>
      <c r="AD23" s="48"/>
      <c r="AE23" s="48"/>
      <c r="AF23" s="48"/>
      <c r="AG23" s="48"/>
    </row>
    <row r="24" spans="1:33" x14ac:dyDescent="0.25">
      <c r="A24" s="76" t="s">
        <v>14026</v>
      </c>
      <c r="B24" s="63" t="s">
        <v>14164</v>
      </c>
      <c r="C24" s="63" t="s">
        <v>59</v>
      </c>
      <c r="D24" s="121"/>
      <c r="E24" s="120"/>
      <c r="F24" s="122"/>
      <c r="G24" s="123"/>
      <c r="H24" s="123"/>
      <c r="I24" s="124">
        <v>24</v>
      </c>
      <c r="J24" s="125"/>
      <c r="K24" s="126"/>
      <c r="L24" s="126"/>
      <c r="M24" s="126"/>
      <c r="N24" s="126"/>
      <c r="O24" s="126"/>
      <c r="P24" s="126"/>
      <c r="Q24" s="126"/>
      <c r="R24" s="126"/>
      <c r="S24" s="126"/>
      <c r="T24" s="126"/>
      <c r="U24" s="126"/>
      <c r="V24" s="126"/>
      <c r="W24" s="127"/>
      <c r="X24" s="127"/>
      <c r="Y24" s="48"/>
      <c r="Z24" s="48"/>
      <c r="AA24" s="48"/>
      <c r="AB24" s="48"/>
      <c r="AC24" s="48"/>
      <c r="AD24" s="48"/>
      <c r="AE24" s="48"/>
      <c r="AF24" s="48"/>
      <c r="AG24" s="48"/>
    </row>
    <row r="25" spans="1:33" x14ac:dyDescent="0.25">
      <c r="A25" s="76" t="s">
        <v>14027</v>
      </c>
      <c r="B25" s="63" t="s">
        <v>14165</v>
      </c>
      <c r="C25" s="63" t="s">
        <v>59</v>
      </c>
      <c r="D25" s="121"/>
      <c r="E25" s="120"/>
      <c r="F25" s="122"/>
      <c r="G25" s="123"/>
      <c r="H25" s="123"/>
      <c r="I25" s="124">
        <v>25</v>
      </c>
      <c r="J25" s="125"/>
      <c r="K25" s="126"/>
      <c r="L25" s="126"/>
      <c r="M25" s="126"/>
      <c r="N25" s="126"/>
      <c r="O25" s="126"/>
      <c r="P25" s="126"/>
      <c r="Q25" s="126"/>
      <c r="R25" s="126"/>
      <c r="S25" s="126"/>
      <c r="T25" s="126"/>
      <c r="U25" s="126"/>
      <c r="V25" s="126"/>
      <c r="W25" s="127"/>
      <c r="X25" s="127"/>
      <c r="Y25" s="48"/>
      <c r="Z25" s="48"/>
      <c r="AA25" s="48"/>
      <c r="AB25" s="48"/>
      <c r="AC25" s="48"/>
      <c r="AD25" s="48"/>
      <c r="AE25" s="48"/>
      <c r="AF25" s="48"/>
      <c r="AG25" s="48"/>
    </row>
    <row r="26" spans="1:33" x14ac:dyDescent="0.25">
      <c r="A26" s="76" t="s">
        <v>14028</v>
      </c>
      <c r="B26" s="63" t="s">
        <v>14166</v>
      </c>
      <c r="C26" s="63" t="s">
        <v>59</v>
      </c>
      <c r="D26" s="121"/>
      <c r="E26" s="120"/>
      <c r="F26" s="122"/>
      <c r="G26" s="123"/>
      <c r="H26" s="123"/>
      <c r="I26" s="124">
        <v>26</v>
      </c>
      <c r="J26" s="125"/>
      <c r="K26" s="126"/>
      <c r="L26" s="126"/>
      <c r="M26" s="126"/>
      <c r="N26" s="126"/>
      <c r="O26" s="126"/>
      <c r="P26" s="126"/>
      <c r="Q26" s="126"/>
      <c r="R26" s="126"/>
      <c r="S26" s="126"/>
      <c r="T26" s="126"/>
      <c r="U26" s="126"/>
      <c r="V26" s="126"/>
      <c r="W26" s="127"/>
      <c r="X26" s="127"/>
      <c r="Y26" s="48"/>
      <c r="Z26" s="48"/>
      <c r="AA26" s="48"/>
      <c r="AB26" s="48"/>
      <c r="AC26" s="48"/>
      <c r="AD26" s="48"/>
      <c r="AE26" s="48"/>
      <c r="AF26" s="48"/>
      <c r="AG26" s="48"/>
    </row>
    <row r="27" spans="1:33" x14ac:dyDescent="0.25">
      <c r="A27" s="76" t="s">
        <v>14029</v>
      </c>
      <c r="B27" s="63" t="s">
        <v>14155</v>
      </c>
      <c r="C27" s="63" t="s">
        <v>61</v>
      </c>
      <c r="D27" s="121"/>
      <c r="E27" s="120"/>
      <c r="F27" s="122"/>
      <c r="G27" s="123"/>
      <c r="H27" s="123"/>
      <c r="I27" s="124">
        <v>27</v>
      </c>
      <c r="J27" s="125"/>
      <c r="K27" s="126"/>
      <c r="L27" s="126"/>
      <c r="M27" s="126"/>
      <c r="N27" s="126"/>
      <c r="O27" s="126"/>
      <c r="P27" s="126"/>
      <c r="Q27" s="126"/>
      <c r="R27" s="126"/>
      <c r="S27" s="126"/>
      <c r="T27" s="126"/>
      <c r="U27" s="126"/>
      <c r="V27" s="126"/>
      <c r="W27" s="127"/>
      <c r="X27" s="127"/>
      <c r="Y27" s="48"/>
      <c r="Z27" s="48"/>
      <c r="AA27" s="48"/>
      <c r="AB27" s="48"/>
      <c r="AC27" s="48"/>
      <c r="AD27" s="48"/>
      <c r="AE27" s="48"/>
      <c r="AF27" s="48"/>
      <c r="AG27" s="48"/>
    </row>
    <row r="28" spans="1:33" x14ac:dyDescent="0.25">
      <c r="A28" s="76" t="s">
        <v>14030</v>
      </c>
      <c r="B28" s="63" t="s">
        <v>14156</v>
      </c>
      <c r="C28" s="63" t="s">
        <v>61</v>
      </c>
      <c r="D28" s="121"/>
      <c r="E28" s="120"/>
      <c r="F28" s="122"/>
      <c r="G28" s="123"/>
      <c r="H28" s="123"/>
      <c r="I28" s="124">
        <v>28</v>
      </c>
      <c r="J28" s="125"/>
      <c r="K28" s="126"/>
      <c r="L28" s="126"/>
      <c r="M28" s="126"/>
      <c r="N28" s="126"/>
      <c r="O28" s="126"/>
      <c r="P28" s="126"/>
      <c r="Q28" s="126"/>
      <c r="R28" s="126"/>
      <c r="S28" s="126"/>
      <c r="T28" s="126"/>
      <c r="U28" s="126"/>
      <c r="V28" s="126"/>
      <c r="W28" s="127"/>
      <c r="X28" s="127"/>
      <c r="Y28" s="48"/>
      <c r="Z28" s="48"/>
      <c r="AA28" s="48"/>
      <c r="AB28" s="48"/>
      <c r="AC28" s="48"/>
      <c r="AD28" s="48"/>
      <c r="AE28" s="48"/>
      <c r="AF28" s="48"/>
      <c r="AG28" s="48"/>
    </row>
    <row r="29" spans="1:33" x14ac:dyDescent="0.25">
      <c r="A29" s="76" t="s">
        <v>14031</v>
      </c>
      <c r="B29" s="63" t="s">
        <v>14157</v>
      </c>
      <c r="C29" s="63" t="s">
        <v>61</v>
      </c>
      <c r="D29" s="121"/>
      <c r="E29" s="120"/>
      <c r="F29" s="122"/>
      <c r="G29" s="123"/>
      <c r="H29" s="123"/>
      <c r="I29" s="124">
        <v>29</v>
      </c>
      <c r="J29" s="125"/>
      <c r="K29" s="126"/>
      <c r="L29" s="126"/>
      <c r="M29" s="126"/>
      <c r="N29" s="126"/>
      <c r="O29" s="126"/>
      <c r="P29" s="126"/>
      <c r="Q29" s="126"/>
      <c r="R29" s="126"/>
      <c r="S29" s="126"/>
      <c r="T29" s="126"/>
      <c r="U29" s="126"/>
      <c r="V29" s="126"/>
      <c r="W29" s="127"/>
      <c r="X29" s="127"/>
      <c r="Y29" s="48"/>
      <c r="Z29" s="48"/>
      <c r="AA29" s="48"/>
      <c r="AB29" s="48"/>
      <c r="AC29" s="48"/>
      <c r="AD29" s="48"/>
      <c r="AE29" s="48"/>
      <c r="AF29" s="48"/>
      <c r="AG29" s="48"/>
    </row>
    <row r="30" spans="1:33" x14ac:dyDescent="0.25">
      <c r="A30" s="76" t="s">
        <v>14032</v>
      </c>
      <c r="B30" s="63" t="s">
        <v>14158</v>
      </c>
      <c r="C30" s="63" t="s">
        <v>61</v>
      </c>
      <c r="D30" s="121"/>
      <c r="E30" s="120"/>
      <c r="F30" s="122"/>
      <c r="G30" s="123"/>
      <c r="H30" s="123"/>
      <c r="I30" s="124">
        <v>30</v>
      </c>
      <c r="J30" s="125"/>
      <c r="K30" s="126"/>
      <c r="L30" s="126"/>
      <c r="M30" s="126"/>
      <c r="N30" s="126"/>
      <c r="O30" s="126"/>
      <c r="P30" s="126"/>
      <c r="Q30" s="126"/>
      <c r="R30" s="126"/>
      <c r="S30" s="126"/>
      <c r="T30" s="126"/>
      <c r="U30" s="126"/>
      <c r="V30" s="126"/>
      <c r="W30" s="127"/>
      <c r="X30" s="127"/>
      <c r="Y30" s="48"/>
      <c r="Z30" s="48"/>
      <c r="AA30" s="48"/>
      <c r="AB30" s="48"/>
      <c r="AC30" s="48"/>
      <c r="AD30" s="48"/>
      <c r="AE30" s="48"/>
      <c r="AF30" s="48"/>
      <c r="AG30" s="48"/>
    </row>
    <row r="31" spans="1:33" x14ac:dyDescent="0.25">
      <c r="A31" s="76" t="s">
        <v>14033</v>
      </c>
      <c r="B31" s="63" t="s">
        <v>14159</v>
      </c>
      <c r="C31" s="63" t="s">
        <v>61</v>
      </c>
      <c r="D31" s="121"/>
      <c r="E31" s="120"/>
      <c r="F31" s="122"/>
      <c r="G31" s="123"/>
      <c r="H31" s="123"/>
      <c r="I31" s="124">
        <v>31</v>
      </c>
      <c r="J31" s="125"/>
      <c r="K31" s="126"/>
      <c r="L31" s="126"/>
      <c r="M31" s="126"/>
      <c r="N31" s="126"/>
      <c r="O31" s="126"/>
      <c r="P31" s="126"/>
      <c r="Q31" s="126"/>
      <c r="R31" s="126"/>
      <c r="S31" s="126"/>
      <c r="T31" s="126"/>
      <c r="U31" s="126"/>
      <c r="V31" s="126"/>
      <c r="W31" s="127"/>
      <c r="X31" s="127"/>
      <c r="Y31" s="48"/>
      <c r="Z31" s="48"/>
      <c r="AA31" s="48"/>
      <c r="AB31" s="48"/>
      <c r="AC31" s="48"/>
      <c r="AD31" s="48"/>
      <c r="AE31" s="48"/>
      <c r="AF31" s="48"/>
      <c r="AG31" s="48"/>
    </row>
    <row r="32" spans="1:33" x14ac:dyDescent="0.25">
      <c r="A32" s="76" t="s">
        <v>14034</v>
      </c>
      <c r="B32" s="63" t="s">
        <v>14160</v>
      </c>
      <c r="C32" s="63" t="s">
        <v>61</v>
      </c>
      <c r="D32" s="121"/>
      <c r="E32" s="120"/>
      <c r="F32" s="122"/>
      <c r="G32" s="123"/>
      <c r="H32" s="123"/>
      <c r="I32" s="124">
        <v>32</v>
      </c>
      <c r="J32" s="125"/>
      <c r="K32" s="126"/>
      <c r="L32" s="126"/>
      <c r="M32" s="126"/>
      <c r="N32" s="126"/>
      <c r="O32" s="126"/>
      <c r="P32" s="126"/>
      <c r="Q32" s="126"/>
      <c r="R32" s="126"/>
      <c r="S32" s="126"/>
      <c r="T32" s="126"/>
      <c r="U32" s="126"/>
      <c r="V32" s="126"/>
      <c r="W32" s="127"/>
      <c r="X32" s="127"/>
      <c r="Y32" s="48"/>
      <c r="Z32" s="48"/>
      <c r="AA32" s="48"/>
      <c r="AB32" s="48"/>
      <c r="AC32" s="48"/>
      <c r="AD32" s="48"/>
      <c r="AE32" s="48"/>
      <c r="AF32" s="48"/>
      <c r="AG32" s="48"/>
    </row>
    <row r="33" spans="1:33" x14ac:dyDescent="0.25">
      <c r="A33" s="76" t="s">
        <v>14035</v>
      </c>
      <c r="B33" s="63" t="s">
        <v>14161</v>
      </c>
      <c r="C33" s="63" t="s">
        <v>61</v>
      </c>
      <c r="D33" s="121"/>
      <c r="E33" s="120"/>
      <c r="F33" s="122"/>
      <c r="G33" s="123"/>
      <c r="H33" s="123"/>
      <c r="I33" s="124">
        <v>33</v>
      </c>
      <c r="J33" s="125"/>
      <c r="K33" s="126"/>
      <c r="L33" s="126"/>
      <c r="M33" s="126"/>
      <c r="N33" s="126"/>
      <c r="O33" s="126"/>
      <c r="P33" s="126"/>
      <c r="Q33" s="126"/>
      <c r="R33" s="126"/>
      <c r="S33" s="126"/>
      <c r="T33" s="126"/>
      <c r="U33" s="126"/>
      <c r="V33" s="126"/>
      <c r="W33" s="127"/>
      <c r="X33" s="127"/>
      <c r="Y33" s="48"/>
      <c r="Z33" s="48"/>
      <c r="AA33" s="48"/>
      <c r="AB33" s="48"/>
      <c r="AC33" s="48"/>
      <c r="AD33" s="48"/>
      <c r="AE33" s="48"/>
      <c r="AF33" s="48"/>
      <c r="AG33" s="48"/>
    </row>
    <row r="34" spans="1:33" x14ac:dyDescent="0.25">
      <c r="A34" s="76" t="s">
        <v>14036</v>
      </c>
      <c r="B34" s="63" t="s">
        <v>14162</v>
      </c>
      <c r="C34" s="63" t="s">
        <v>61</v>
      </c>
      <c r="D34" s="121"/>
      <c r="E34" s="120"/>
      <c r="F34" s="122"/>
      <c r="G34" s="123"/>
      <c r="H34" s="123"/>
      <c r="I34" s="124">
        <v>34</v>
      </c>
      <c r="J34" s="125"/>
      <c r="K34" s="126"/>
      <c r="L34" s="126"/>
      <c r="M34" s="126"/>
      <c r="N34" s="126"/>
      <c r="O34" s="126"/>
      <c r="P34" s="126"/>
      <c r="Q34" s="126"/>
      <c r="R34" s="126"/>
      <c r="S34" s="126"/>
      <c r="T34" s="126"/>
      <c r="U34" s="126"/>
      <c r="V34" s="126"/>
      <c r="W34" s="127"/>
      <c r="X34" s="127"/>
      <c r="Y34" s="48"/>
      <c r="Z34" s="48"/>
      <c r="AA34" s="48"/>
      <c r="AB34" s="48"/>
      <c r="AC34" s="48"/>
      <c r="AD34" s="48"/>
      <c r="AE34" s="48"/>
      <c r="AF34" s="48"/>
      <c r="AG34" s="48"/>
    </row>
    <row r="35" spans="1:33" x14ac:dyDescent="0.25">
      <c r="A35" s="76" t="s">
        <v>14037</v>
      </c>
      <c r="B35" s="63" t="s">
        <v>14163</v>
      </c>
      <c r="C35" s="63" t="s">
        <v>61</v>
      </c>
      <c r="D35" s="121"/>
      <c r="E35" s="120"/>
      <c r="F35" s="122"/>
      <c r="G35" s="123"/>
      <c r="H35" s="123"/>
      <c r="I35" s="124">
        <v>35</v>
      </c>
      <c r="J35" s="125"/>
      <c r="K35" s="126"/>
      <c r="L35" s="126"/>
      <c r="M35" s="126"/>
      <c r="N35" s="126"/>
      <c r="O35" s="126"/>
      <c r="P35" s="126"/>
      <c r="Q35" s="126"/>
      <c r="R35" s="126"/>
      <c r="S35" s="126"/>
      <c r="T35" s="126"/>
      <c r="U35" s="126"/>
      <c r="V35" s="126"/>
      <c r="W35" s="127"/>
      <c r="X35" s="127"/>
      <c r="Y35" s="48"/>
      <c r="Z35" s="48"/>
      <c r="AA35" s="48"/>
      <c r="AB35" s="48"/>
      <c r="AC35" s="48"/>
      <c r="AD35" s="48"/>
      <c r="AE35" s="48"/>
      <c r="AF35" s="48"/>
      <c r="AG35" s="48"/>
    </row>
    <row r="36" spans="1:33" x14ac:dyDescent="0.25">
      <c r="A36" s="76" t="s">
        <v>14038</v>
      </c>
      <c r="B36" s="63" t="s">
        <v>14164</v>
      </c>
      <c r="C36" s="63" t="s">
        <v>61</v>
      </c>
      <c r="D36" s="121"/>
      <c r="E36" s="120"/>
      <c r="F36" s="122"/>
      <c r="G36" s="123"/>
      <c r="H36" s="123"/>
      <c r="I36" s="124">
        <v>36</v>
      </c>
      <c r="J36" s="125"/>
      <c r="K36" s="126"/>
      <c r="L36" s="126"/>
      <c r="M36" s="126"/>
      <c r="N36" s="126"/>
      <c r="O36" s="126"/>
      <c r="P36" s="126"/>
      <c r="Q36" s="126"/>
      <c r="R36" s="126"/>
      <c r="S36" s="126"/>
      <c r="T36" s="126"/>
      <c r="U36" s="126"/>
      <c r="V36" s="126"/>
      <c r="W36" s="127"/>
      <c r="X36" s="127"/>
      <c r="Y36" s="48"/>
      <c r="Z36" s="48"/>
      <c r="AA36" s="48"/>
      <c r="AB36" s="48"/>
      <c r="AC36" s="48"/>
      <c r="AD36" s="48"/>
      <c r="AE36" s="48"/>
      <c r="AF36" s="48"/>
      <c r="AG36" s="48"/>
    </row>
    <row r="37" spans="1:33" x14ac:dyDescent="0.25">
      <c r="A37" s="76" t="s">
        <v>14039</v>
      </c>
      <c r="B37" s="63" t="s">
        <v>14165</v>
      </c>
      <c r="C37" s="63" t="s">
        <v>61</v>
      </c>
      <c r="D37" s="121"/>
      <c r="E37" s="120"/>
      <c r="F37" s="122"/>
      <c r="G37" s="123"/>
      <c r="H37" s="123"/>
      <c r="I37" s="124">
        <v>37</v>
      </c>
      <c r="J37" s="125"/>
      <c r="K37" s="126"/>
      <c r="L37" s="126"/>
      <c r="M37" s="126"/>
      <c r="N37" s="126"/>
      <c r="O37" s="126"/>
      <c r="P37" s="126"/>
      <c r="Q37" s="126"/>
      <c r="R37" s="126"/>
      <c r="S37" s="126"/>
      <c r="T37" s="126"/>
      <c r="U37" s="126"/>
      <c r="V37" s="126"/>
      <c r="W37" s="127"/>
      <c r="X37" s="127"/>
      <c r="Y37" s="48"/>
      <c r="Z37" s="48"/>
      <c r="AA37" s="48"/>
      <c r="AB37" s="48"/>
      <c r="AC37" s="48"/>
      <c r="AD37" s="48"/>
      <c r="AE37" s="48"/>
      <c r="AF37" s="48"/>
      <c r="AG37" s="48"/>
    </row>
    <row r="38" spans="1:33" x14ac:dyDescent="0.25">
      <c r="A38" s="76" t="s">
        <v>14040</v>
      </c>
      <c r="B38" s="63" t="s">
        <v>14166</v>
      </c>
      <c r="C38" s="63" t="s">
        <v>61</v>
      </c>
      <c r="D38" s="121"/>
      <c r="E38" s="120"/>
      <c r="F38" s="122"/>
      <c r="G38" s="123"/>
      <c r="H38" s="123"/>
      <c r="I38" s="124">
        <v>38</v>
      </c>
      <c r="J38" s="125"/>
      <c r="K38" s="126"/>
      <c r="L38" s="126"/>
      <c r="M38" s="126"/>
      <c r="N38" s="126"/>
      <c r="O38" s="126"/>
      <c r="P38" s="126"/>
      <c r="Q38" s="126"/>
      <c r="R38" s="126"/>
      <c r="S38" s="126"/>
      <c r="T38" s="126"/>
      <c r="U38" s="126"/>
      <c r="V38" s="126"/>
      <c r="W38" s="127"/>
      <c r="X38" s="127"/>
      <c r="Y38" s="48"/>
      <c r="Z38" s="48"/>
      <c r="AA38" s="48"/>
      <c r="AB38" s="48"/>
      <c r="AC38" s="48"/>
      <c r="AD38" s="48"/>
      <c r="AE38" s="48"/>
      <c r="AF38" s="48"/>
      <c r="AG38" s="48"/>
    </row>
    <row r="39" spans="1:33" x14ac:dyDescent="0.25">
      <c r="A39" s="76" t="s">
        <v>14041</v>
      </c>
      <c r="B39" s="63" t="s">
        <v>14155</v>
      </c>
      <c r="C39" s="63" t="s">
        <v>63</v>
      </c>
      <c r="D39" s="121"/>
      <c r="E39" s="120"/>
      <c r="F39" s="122"/>
      <c r="G39" s="123"/>
      <c r="H39" s="123"/>
      <c r="I39" s="124">
        <v>39</v>
      </c>
      <c r="J39" s="125"/>
      <c r="K39" s="126"/>
      <c r="L39" s="126"/>
      <c r="M39" s="126"/>
      <c r="N39" s="126"/>
      <c r="O39" s="126"/>
      <c r="P39" s="126"/>
      <c r="Q39" s="126"/>
      <c r="R39" s="126"/>
      <c r="S39" s="126"/>
      <c r="T39" s="126"/>
      <c r="U39" s="126"/>
      <c r="V39" s="126"/>
      <c r="W39" s="127"/>
      <c r="X39" s="127"/>
      <c r="Y39" s="48"/>
      <c r="Z39" s="48"/>
      <c r="AA39" s="48"/>
      <c r="AB39" s="48"/>
      <c r="AC39" s="48"/>
      <c r="AD39" s="48"/>
      <c r="AE39" s="48"/>
      <c r="AF39" s="48"/>
      <c r="AG39" s="48"/>
    </row>
    <row r="40" spans="1:33" x14ac:dyDescent="0.25">
      <c r="A40" s="76" t="s">
        <v>14042</v>
      </c>
      <c r="B40" s="63" t="s">
        <v>14156</v>
      </c>
      <c r="C40" s="63" t="s">
        <v>63</v>
      </c>
      <c r="D40" s="121"/>
      <c r="E40" s="120"/>
      <c r="F40" s="122"/>
      <c r="G40" s="123"/>
      <c r="H40" s="123"/>
      <c r="I40" s="124">
        <v>40</v>
      </c>
      <c r="J40" s="125"/>
      <c r="K40" s="126"/>
      <c r="L40" s="126"/>
      <c r="M40" s="126"/>
      <c r="N40" s="126"/>
      <c r="O40" s="126"/>
      <c r="P40" s="126"/>
      <c r="Q40" s="126"/>
      <c r="R40" s="126"/>
      <c r="S40" s="126"/>
      <c r="T40" s="126"/>
      <c r="U40" s="126"/>
      <c r="V40" s="126"/>
      <c r="W40" s="127"/>
      <c r="X40" s="127"/>
      <c r="Y40" s="48"/>
      <c r="Z40" s="48"/>
      <c r="AA40" s="48"/>
      <c r="AB40" s="48"/>
      <c r="AC40" s="48"/>
      <c r="AD40" s="48"/>
      <c r="AE40" s="48"/>
      <c r="AF40" s="48"/>
      <c r="AG40" s="48"/>
    </row>
    <row r="41" spans="1:33" x14ac:dyDescent="0.25">
      <c r="A41" s="76" t="s">
        <v>14043</v>
      </c>
      <c r="B41" s="63" t="s">
        <v>14157</v>
      </c>
      <c r="C41" s="63" t="s">
        <v>63</v>
      </c>
      <c r="D41" s="121"/>
      <c r="E41" s="120"/>
      <c r="F41" s="122"/>
      <c r="G41" s="123"/>
      <c r="H41" s="123"/>
      <c r="I41" s="124">
        <v>41</v>
      </c>
      <c r="J41" s="125"/>
      <c r="K41" s="126"/>
      <c r="L41" s="126"/>
      <c r="M41" s="126"/>
      <c r="N41" s="126"/>
      <c r="O41" s="126"/>
      <c r="P41" s="126"/>
      <c r="Q41" s="126"/>
      <c r="R41" s="126"/>
      <c r="S41" s="126"/>
      <c r="T41" s="126"/>
      <c r="U41" s="126"/>
      <c r="V41" s="126"/>
      <c r="W41" s="127"/>
      <c r="X41" s="127"/>
      <c r="Y41" s="48"/>
      <c r="Z41" s="48"/>
      <c r="AA41" s="48"/>
      <c r="AB41" s="48"/>
      <c r="AC41" s="48"/>
      <c r="AD41" s="48"/>
      <c r="AE41" s="48"/>
      <c r="AF41" s="48"/>
      <c r="AG41" s="48"/>
    </row>
    <row r="42" spans="1:33" x14ac:dyDescent="0.25">
      <c r="A42" s="76" t="s">
        <v>14044</v>
      </c>
      <c r="B42" s="63" t="s">
        <v>14158</v>
      </c>
      <c r="C42" s="63" t="s">
        <v>63</v>
      </c>
      <c r="D42" s="121"/>
      <c r="E42" s="120"/>
      <c r="F42" s="122"/>
      <c r="G42" s="123"/>
      <c r="H42" s="123"/>
      <c r="I42" s="124">
        <v>42</v>
      </c>
      <c r="J42" s="125"/>
      <c r="K42" s="126"/>
      <c r="L42" s="126"/>
      <c r="M42" s="126"/>
      <c r="N42" s="126"/>
      <c r="O42" s="126"/>
      <c r="P42" s="126"/>
      <c r="Q42" s="126"/>
      <c r="R42" s="126"/>
      <c r="S42" s="126"/>
      <c r="T42" s="126"/>
      <c r="U42" s="126"/>
      <c r="V42" s="126"/>
      <c r="W42" s="127"/>
      <c r="X42" s="127"/>
      <c r="Y42" s="48"/>
      <c r="Z42" s="48"/>
      <c r="AA42" s="48"/>
      <c r="AB42" s="48"/>
      <c r="AC42" s="48"/>
      <c r="AD42" s="48"/>
      <c r="AE42" s="48"/>
      <c r="AF42" s="48"/>
      <c r="AG42" s="48"/>
    </row>
    <row r="43" spans="1:33" x14ac:dyDescent="0.25">
      <c r="A43" s="76" t="s">
        <v>14045</v>
      </c>
      <c r="B43" s="63" t="s">
        <v>14159</v>
      </c>
      <c r="C43" s="63" t="s">
        <v>63</v>
      </c>
      <c r="D43" s="121"/>
      <c r="E43" s="120"/>
      <c r="F43" s="122"/>
      <c r="G43" s="123"/>
      <c r="H43" s="123"/>
      <c r="I43" s="124">
        <v>43</v>
      </c>
      <c r="J43" s="125"/>
      <c r="K43" s="126"/>
      <c r="L43" s="126"/>
      <c r="M43" s="126"/>
      <c r="N43" s="126"/>
      <c r="O43" s="126"/>
      <c r="P43" s="126"/>
      <c r="Q43" s="126"/>
      <c r="R43" s="126"/>
      <c r="S43" s="126"/>
      <c r="T43" s="126"/>
      <c r="U43" s="126"/>
      <c r="V43" s="126"/>
      <c r="W43" s="127"/>
      <c r="X43" s="127"/>
      <c r="Y43" s="48"/>
      <c r="Z43" s="48"/>
      <c r="AA43" s="48"/>
      <c r="AB43" s="48"/>
      <c r="AC43" s="48"/>
      <c r="AD43" s="48"/>
      <c r="AE43" s="48"/>
      <c r="AF43" s="48"/>
      <c r="AG43" s="48"/>
    </row>
    <row r="44" spans="1:33" x14ac:dyDescent="0.25">
      <c r="A44" s="76" t="s">
        <v>14046</v>
      </c>
      <c r="B44" s="63" t="s">
        <v>14160</v>
      </c>
      <c r="C44" s="63" t="s">
        <v>63</v>
      </c>
      <c r="D44" s="121"/>
      <c r="E44" s="120"/>
      <c r="F44" s="122"/>
      <c r="G44" s="123"/>
      <c r="H44" s="123"/>
      <c r="I44" s="124">
        <v>44</v>
      </c>
      <c r="J44" s="125"/>
      <c r="K44" s="126"/>
      <c r="L44" s="126"/>
      <c r="M44" s="126"/>
      <c r="N44" s="126"/>
      <c r="O44" s="126"/>
      <c r="P44" s="126"/>
      <c r="Q44" s="126"/>
      <c r="R44" s="126"/>
      <c r="S44" s="126"/>
      <c r="T44" s="126"/>
      <c r="U44" s="126"/>
      <c r="V44" s="126"/>
      <c r="W44" s="127"/>
      <c r="X44" s="127"/>
      <c r="Y44" s="48"/>
      <c r="Z44" s="48"/>
      <c r="AA44" s="48"/>
      <c r="AB44" s="48"/>
      <c r="AC44" s="48"/>
      <c r="AD44" s="48"/>
      <c r="AE44" s="48"/>
      <c r="AF44" s="48"/>
      <c r="AG44" s="48"/>
    </row>
    <row r="45" spans="1:33" x14ac:dyDescent="0.25">
      <c r="A45" s="76" t="s">
        <v>14047</v>
      </c>
      <c r="B45" s="63" t="s">
        <v>14161</v>
      </c>
      <c r="C45" s="63" t="s">
        <v>63</v>
      </c>
      <c r="D45" s="121"/>
      <c r="E45" s="120"/>
      <c r="F45" s="122"/>
      <c r="G45" s="123"/>
      <c r="H45" s="123"/>
      <c r="I45" s="124">
        <v>45</v>
      </c>
      <c r="J45" s="125"/>
      <c r="K45" s="126"/>
      <c r="L45" s="126"/>
      <c r="M45" s="126"/>
      <c r="N45" s="126"/>
      <c r="O45" s="126"/>
      <c r="P45" s="126"/>
      <c r="Q45" s="126"/>
      <c r="R45" s="126"/>
      <c r="S45" s="126"/>
      <c r="T45" s="126"/>
      <c r="U45" s="126"/>
      <c r="V45" s="126"/>
      <c r="W45" s="127"/>
      <c r="X45" s="127"/>
      <c r="Y45" s="48"/>
      <c r="Z45" s="48"/>
      <c r="AA45" s="48"/>
      <c r="AB45" s="48"/>
      <c r="AC45" s="48"/>
      <c r="AD45" s="48"/>
      <c r="AE45" s="48"/>
      <c r="AF45" s="48"/>
      <c r="AG45" s="48"/>
    </row>
    <row r="46" spans="1:33" x14ac:dyDescent="0.25">
      <c r="A46" s="76" t="s">
        <v>14048</v>
      </c>
      <c r="B46" s="63" t="s">
        <v>14162</v>
      </c>
      <c r="C46" s="63" t="s">
        <v>63</v>
      </c>
      <c r="D46" s="121"/>
      <c r="E46" s="120"/>
      <c r="F46" s="122"/>
      <c r="G46" s="123"/>
      <c r="H46" s="123"/>
      <c r="I46" s="124">
        <v>46</v>
      </c>
      <c r="J46" s="125"/>
      <c r="K46" s="126"/>
      <c r="L46" s="126"/>
      <c r="M46" s="126"/>
      <c r="N46" s="126"/>
      <c r="O46" s="126"/>
      <c r="P46" s="126"/>
      <c r="Q46" s="126"/>
      <c r="R46" s="126"/>
      <c r="S46" s="126"/>
      <c r="T46" s="126"/>
      <c r="U46" s="126"/>
      <c r="V46" s="126"/>
      <c r="W46" s="127"/>
      <c r="X46" s="127"/>
      <c r="Y46" s="48"/>
      <c r="Z46" s="48"/>
      <c r="AA46" s="48"/>
      <c r="AB46" s="48"/>
      <c r="AC46" s="48"/>
      <c r="AD46" s="48"/>
      <c r="AE46" s="48"/>
      <c r="AF46" s="48"/>
      <c r="AG46" s="48"/>
    </row>
    <row r="47" spans="1:33" x14ac:dyDescent="0.25">
      <c r="A47" s="76" t="s">
        <v>14049</v>
      </c>
      <c r="B47" s="63" t="s">
        <v>14163</v>
      </c>
      <c r="C47" s="63" t="s">
        <v>63</v>
      </c>
      <c r="D47" s="121"/>
      <c r="E47" s="120"/>
      <c r="F47" s="122"/>
      <c r="G47" s="123"/>
      <c r="H47" s="123"/>
      <c r="I47" s="124">
        <v>47</v>
      </c>
      <c r="J47" s="125"/>
      <c r="K47" s="126"/>
      <c r="L47" s="126"/>
      <c r="M47" s="126"/>
      <c r="N47" s="126"/>
      <c r="O47" s="126"/>
      <c r="P47" s="126"/>
      <c r="Q47" s="126"/>
      <c r="R47" s="126"/>
      <c r="S47" s="126"/>
      <c r="T47" s="126"/>
      <c r="U47" s="126"/>
      <c r="V47" s="126"/>
      <c r="W47" s="127"/>
      <c r="X47" s="127"/>
      <c r="Y47" s="48"/>
      <c r="Z47" s="48"/>
      <c r="AA47" s="48"/>
      <c r="AB47" s="48"/>
      <c r="AC47" s="48"/>
      <c r="AD47" s="48"/>
      <c r="AE47" s="48"/>
      <c r="AF47" s="48"/>
      <c r="AG47" s="48"/>
    </row>
    <row r="48" spans="1:33" x14ac:dyDescent="0.25">
      <c r="A48" s="76" t="s">
        <v>14050</v>
      </c>
      <c r="B48" s="63" t="s">
        <v>14164</v>
      </c>
      <c r="C48" s="63" t="s">
        <v>63</v>
      </c>
      <c r="D48" s="121"/>
      <c r="E48" s="120"/>
      <c r="F48" s="122"/>
      <c r="G48" s="123"/>
      <c r="H48" s="123"/>
      <c r="I48" s="124">
        <v>48</v>
      </c>
      <c r="J48" s="125"/>
      <c r="K48" s="126"/>
      <c r="L48" s="126"/>
      <c r="M48" s="126"/>
      <c r="N48" s="126"/>
      <c r="O48" s="126"/>
      <c r="P48" s="126"/>
      <c r="Q48" s="126"/>
      <c r="R48" s="126"/>
      <c r="S48" s="126"/>
      <c r="T48" s="126"/>
      <c r="U48" s="126"/>
      <c r="V48" s="126"/>
      <c r="W48" s="127"/>
      <c r="X48" s="127"/>
      <c r="Y48" s="48"/>
      <c r="Z48" s="48"/>
      <c r="AA48" s="48"/>
      <c r="AB48" s="48"/>
      <c r="AC48" s="48"/>
      <c r="AD48" s="48"/>
      <c r="AE48" s="48"/>
      <c r="AF48" s="48"/>
      <c r="AG48" s="48"/>
    </row>
    <row r="49" spans="1:33" x14ac:dyDescent="0.25">
      <c r="A49" s="76" t="s">
        <v>14051</v>
      </c>
      <c r="B49" s="63" t="s">
        <v>14165</v>
      </c>
      <c r="C49" s="63" t="s">
        <v>63</v>
      </c>
      <c r="D49" s="121"/>
      <c r="E49" s="120"/>
      <c r="F49" s="122"/>
      <c r="G49" s="123"/>
      <c r="H49" s="123"/>
      <c r="I49" s="124">
        <v>49</v>
      </c>
      <c r="J49" s="125"/>
      <c r="K49" s="126"/>
      <c r="L49" s="126"/>
      <c r="M49" s="126"/>
      <c r="N49" s="126"/>
      <c r="O49" s="126"/>
      <c r="P49" s="126"/>
      <c r="Q49" s="126"/>
      <c r="R49" s="126"/>
      <c r="S49" s="126"/>
      <c r="T49" s="126"/>
      <c r="U49" s="126"/>
      <c r="V49" s="126"/>
      <c r="W49" s="127"/>
      <c r="X49" s="127"/>
      <c r="Y49" s="48"/>
      <c r="Z49" s="48"/>
      <c r="AA49" s="48"/>
      <c r="AB49" s="48"/>
      <c r="AC49" s="48"/>
      <c r="AD49" s="48"/>
      <c r="AE49" s="48"/>
      <c r="AF49" s="48"/>
      <c r="AG49" s="48"/>
    </row>
    <row r="50" spans="1:33" x14ac:dyDescent="0.25">
      <c r="A50" s="76" t="s">
        <v>14052</v>
      </c>
      <c r="B50" s="63" t="s">
        <v>14166</v>
      </c>
      <c r="C50" s="63" t="s">
        <v>63</v>
      </c>
      <c r="D50" s="121"/>
      <c r="E50" s="120"/>
      <c r="F50" s="122"/>
      <c r="G50" s="123"/>
      <c r="H50" s="123"/>
      <c r="I50" s="124">
        <v>50</v>
      </c>
      <c r="J50" s="125"/>
      <c r="K50" s="126"/>
      <c r="L50" s="126"/>
      <c r="M50" s="126"/>
      <c r="N50" s="126"/>
      <c r="O50" s="126"/>
      <c r="P50" s="126"/>
      <c r="Q50" s="126"/>
      <c r="R50" s="126"/>
      <c r="S50" s="126"/>
      <c r="T50" s="126"/>
      <c r="U50" s="126"/>
      <c r="V50" s="126"/>
      <c r="W50" s="127"/>
      <c r="X50" s="127"/>
      <c r="Y50" s="48"/>
      <c r="Z50" s="48"/>
      <c r="AA50" s="48"/>
      <c r="AB50" s="48"/>
      <c r="AC50" s="48"/>
      <c r="AD50" s="48"/>
      <c r="AE50" s="48"/>
      <c r="AF50" s="48"/>
      <c r="AG50" s="48"/>
    </row>
    <row r="51" spans="1:33" x14ac:dyDescent="0.25">
      <c r="A51" s="76" t="s">
        <v>14053</v>
      </c>
      <c r="B51" s="63" t="s">
        <v>14155</v>
      </c>
      <c r="C51" s="63" t="s">
        <v>57</v>
      </c>
      <c r="D51" s="121"/>
      <c r="E51" s="120"/>
      <c r="F51" s="122"/>
      <c r="G51" s="123"/>
      <c r="H51" s="123"/>
      <c r="I51" s="124">
        <v>51</v>
      </c>
      <c r="J51" s="125"/>
      <c r="K51" s="126"/>
      <c r="L51" s="126"/>
      <c r="M51" s="126"/>
      <c r="N51" s="126"/>
      <c r="O51" s="126"/>
      <c r="P51" s="126"/>
      <c r="Q51" s="126"/>
      <c r="R51" s="126"/>
      <c r="S51" s="126"/>
      <c r="T51" s="126"/>
      <c r="U51" s="126"/>
      <c r="V51" s="126"/>
      <c r="W51" s="127"/>
      <c r="X51" s="127"/>
      <c r="Y51" s="48"/>
      <c r="Z51" s="48"/>
      <c r="AA51" s="48"/>
      <c r="AB51" s="48"/>
      <c r="AC51" s="48"/>
      <c r="AD51" s="48"/>
      <c r="AE51" s="48"/>
      <c r="AF51" s="48"/>
      <c r="AG51" s="48"/>
    </row>
    <row r="52" spans="1:33" x14ac:dyDescent="0.25">
      <c r="A52" s="76" t="s">
        <v>14054</v>
      </c>
      <c r="B52" s="63" t="s">
        <v>14156</v>
      </c>
      <c r="C52" s="63" t="s">
        <v>57</v>
      </c>
      <c r="D52" s="121"/>
      <c r="E52" s="120"/>
      <c r="F52" s="122"/>
      <c r="G52" s="123"/>
      <c r="H52" s="123"/>
      <c r="I52" s="124">
        <v>52</v>
      </c>
      <c r="J52" s="125"/>
      <c r="K52" s="126"/>
      <c r="L52" s="126"/>
      <c r="M52" s="126"/>
      <c r="N52" s="126"/>
      <c r="O52" s="126"/>
      <c r="P52" s="126"/>
      <c r="Q52" s="126"/>
      <c r="R52" s="126"/>
      <c r="S52" s="126"/>
      <c r="T52" s="126"/>
      <c r="U52" s="126"/>
      <c r="V52" s="126"/>
      <c r="W52" s="127"/>
      <c r="X52" s="127"/>
      <c r="Y52" s="48"/>
      <c r="Z52" s="48"/>
      <c r="AA52" s="48"/>
      <c r="AB52" s="48"/>
      <c r="AC52" s="48"/>
      <c r="AD52" s="48"/>
      <c r="AE52" s="48"/>
      <c r="AF52" s="48"/>
      <c r="AG52" s="48"/>
    </row>
    <row r="53" spans="1:33" x14ac:dyDescent="0.25">
      <c r="A53" s="76" t="s">
        <v>14055</v>
      </c>
      <c r="B53" s="63" t="s">
        <v>14157</v>
      </c>
      <c r="C53" s="63" t="s">
        <v>57</v>
      </c>
      <c r="D53" s="121"/>
      <c r="E53" s="120"/>
      <c r="F53" s="122"/>
      <c r="G53" s="123"/>
      <c r="H53" s="123"/>
      <c r="I53" s="124">
        <v>53</v>
      </c>
      <c r="J53" s="125"/>
      <c r="K53" s="126"/>
      <c r="L53" s="126"/>
      <c r="M53" s="126"/>
      <c r="N53" s="126"/>
      <c r="O53" s="126"/>
      <c r="P53" s="126"/>
      <c r="Q53" s="126"/>
      <c r="R53" s="126"/>
      <c r="S53" s="126"/>
      <c r="T53" s="126"/>
      <c r="U53" s="126"/>
      <c r="V53" s="126"/>
      <c r="W53" s="127"/>
      <c r="X53" s="127"/>
      <c r="Y53" s="48"/>
      <c r="Z53" s="48"/>
      <c r="AA53" s="48"/>
      <c r="AB53" s="48"/>
      <c r="AC53" s="48"/>
      <c r="AD53" s="48"/>
      <c r="AE53" s="48"/>
      <c r="AF53" s="48"/>
      <c r="AG53" s="48"/>
    </row>
    <row r="54" spans="1:33" x14ac:dyDescent="0.25">
      <c r="A54" s="76" t="s">
        <v>14056</v>
      </c>
      <c r="B54" s="63" t="s">
        <v>14158</v>
      </c>
      <c r="C54" s="63" t="s">
        <v>57</v>
      </c>
      <c r="D54" s="121"/>
      <c r="E54" s="120"/>
      <c r="F54" s="122"/>
      <c r="G54" s="123"/>
      <c r="H54" s="123"/>
      <c r="I54" s="124">
        <v>54</v>
      </c>
      <c r="J54" s="125"/>
      <c r="K54" s="126"/>
      <c r="L54" s="126"/>
      <c r="M54" s="126"/>
      <c r="N54" s="126"/>
      <c r="O54" s="126"/>
      <c r="P54" s="126"/>
      <c r="Q54" s="126"/>
      <c r="R54" s="126"/>
      <c r="S54" s="126"/>
      <c r="T54" s="126"/>
      <c r="U54" s="126"/>
      <c r="V54" s="126"/>
      <c r="W54" s="127"/>
      <c r="X54" s="127"/>
      <c r="Y54" s="48"/>
      <c r="Z54" s="48"/>
      <c r="AA54" s="48"/>
      <c r="AB54" s="48"/>
      <c r="AC54" s="48"/>
      <c r="AD54" s="48"/>
      <c r="AE54" s="48"/>
      <c r="AF54" s="48"/>
      <c r="AG54" s="48"/>
    </row>
    <row r="55" spans="1:33" x14ac:dyDescent="0.25">
      <c r="A55" s="76" t="s">
        <v>14057</v>
      </c>
      <c r="B55" s="63" t="s">
        <v>14159</v>
      </c>
      <c r="C55" s="63" t="s">
        <v>57</v>
      </c>
      <c r="D55" s="121"/>
      <c r="E55" s="120"/>
      <c r="F55" s="122"/>
      <c r="G55" s="123"/>
      <c r="H55" s="123"/>
      <c r="I55" s="124">
        <v>55</v>
      </c>
      <c r="J55" s="125"/>
      <c r="K55" s="126"/>
      <c r="L55" s="126"/>
      <c r="M55" s="126"/>
      <c r="N55" s="126"/>
      <c r="O55" s="126"/>
      <c r="P55" s="126"/>
      <c r="Q55" s="126"/>
      <c r="R55" s="126"/>
      <c r="S55" s="126"/>
      <c r="T55" s="126"/>
      <c r="U55" s="126"/>
      <c r="V55" s="126"/>
      <c r="W55" s="127"/>
      <c r="X55" s="127"/>
      <c r="Y55" s="48"/>
      <c r="Z55" s="48"/>
      <c r="AA55" s="48"/>
      <c r="AB55" s="48"/>
      <c r="AC55" s="48"/>
      <c r="AD55" s="48"/>
      <c r="AE55" s="48"/>
      <c r="AF55" s="48"/>
      <c r="AG55" s="48"/>
    </row>
    <row r="56" spans="1:33" x14ac:dyDescent="0.25">
      <c r="A56" s="76" t="s">
        <v>14058</v>
      </c>
      <c r="B56" s="63" t="s">
        <v>14160</v>
      </c>
      <c r="C56" s="63" t="s">
        <v>57</v>
      </c>
      <c r="D56" s="121"/>
      <c r="E56" s="120"/>
      <c r="F56" s="122"/>
      <c r="G56" s="123"/>
      <c r="H56" s="123"/>
      <c r="I56" s="124">
        <v>56</v>
      </c>
      <c r="J56" s="125"/>
      <c r="K56" s="126"/>
      <c r="L56" s="126"/>
      <c r="M56" s="126"/>
      <c r="N56" s="126"/>
      <c r="O56" s="126"/>
      <c r="P56" s="126"/>
      <c r="Q56" s="126"/>
      <c r="R56" s="126"/>
      <c r="S56" s="126"/>
      <c r="T56" s="126"/>
      <c r="U56" s="126"/>
      <c r="V56" s="126"/>
      <c r="W56" s="127"/>
      <c r="X56" s="127"/>
      <c r="Y56" s="48"/>
      <c r="Z56" s="48"/>
      <c r="AA56" s="48"/>
      <c r="AB56" s="48"/>
      <c r="AC56" s="48"/>
      <c r="AD56" s="48"/>
      <c r="AE56" s="48"/>
      <c r="AF56" s="48"/>
      <c r="AG56" s="48"/>
    </row>
    <row r="57" spans="1:33" x14ac:dyDescent="0.25">
      <c r="A57" s="76" t="s">
        <v>14059</v>
      </c>
      <c r="B57" s="63" t="s">
        <v>14161</v>
      </c>
      <c r="C57" s="63" t="s">
        <v>57</v>
      </c>
      <c r="D57" s="121"/>
      <c r="E57" s="120"/>
      <c r="F57" s="122"/>
      <c r="G57" s="123"/>
      <c r="H57" s="123"/>
      <c r="I57" s="124">
        <v>57</v>
      </c>
      <c r="J57" s="125"/>
      <c r="K57" s="126"/>
      <c r="L57" s="126"/>
      <c r="M57" s="126"/>
      <c r="N57" s="126"/>
      <c r="O57" s="126"/>
      <c r="P57" s="126"/>
      <c r="Q57" s="126"/>
      <c r="R57" s="126"/>
      <c r="S57" s="126"/>
      <c r="T57" s="126"/>
      <c r="U57" s="126"/>
      <c r="V57" s="126"/>
      <c r="W57" s="127"/>
      <c r="X57" s="127"/>
      <c r="Y57" s="48"/>
      <c r="Z57" s="48"/>
      <c r="AA57" s="48"/>
      <c r="AB57" s="48"/>
      <c r="AC57" s="48"/>
      <c r="AD57" s="48"/>
      <c r="AE57" s="48"/>
      <c r="AF57" s="48"/>
      <c r="AG57" s="48"/>
    </row>
    <row r="58" spans="1:33" x14ac:dyDescent="0.25">
      <c r="A58" s="76" t="s">
        <v>14060</v>
      </c>
      <c r="B58" s="63" t="s">
        <v>14162</v>
      </c>
      <c r="C58" s="63" t="s">
        <v>57</v>
      </c>
      <c r="D58" s="121"/>
      <c r="E58" s="120"/>
      <c r="F58" s="122"/>
      <c r="G58" s="123"/>
      <c r="H58" s="123"/>
      <c r="I58" s="124">
        <v>58</v>
      </c>
      <c r="J58" s="125"/>
      <c r="K58" s="126"/>
      <c r="L58" s="126"/>
      <c r="M58" s="126"/>
      <c r="N58" s="126"/>
      <c r="O58" s="126"/>
      <c r="P58" s="126"/>
      <c r="Q58" s="126"/>
      <c r="R58" s="126"/>
      <c r="S58" s="126"/>
      <c r="T58" s="126"/>
      <c r="U58" s="126"/>
      <c r="V58" s="126"/>
      <c r="W58" s="127"/>
      <c r="X58" s="127"/>
      <c r="Y58" s="48"/>
      <c r="Z58" s="48"/>
      <c r="AA58" s="48"/>
      <c r="AB58" s="48"/>
      <c r="AC58" s="48"/>
      <c r="AD58" s="48"/>
      <c r="AE58" s="48"/>
      <c r="AF58" s="48"/>
      <c r="AG58" s="48"/>
    </row>
    <row r="59" spans="1:33" x14ac:dyDescent="0.25">
      <c r="A59" s="76" t="s">
        <v>14061</v>
      </c>
      <c r="B59" s="63" t="s">
        <v>14163</v>
      </c>
      <c r="C59" s="63" t="s">
        <v>57</v>
      </c>
      <c r="D59" s="121"/>
      <c r="E59" s="120"/>
      <c r="F59" s="122"/>
      <c r="G59" s="123"/>
      <c r="H59" s="123"/>
      <c r="I59" s="124">
        <v>59</v>
      </c>
      <c r="J59" s="125"/>
      <c r="K59" s="126"/>
      <c r="L59" s="126"/>
      <c r="M59" s="126"/>
      <c r="N59" s="126"/>
      <c r="O59" s="126"/>
      <c r="P59" s="126"/>
      <c r="Q59" s="126"/>
      <c r="R59" s="126"/>
      <c r="S59" s="126"/>
      <c r="T59" s="126"/>
      <c r="U59" s="126"/>
      <c r="V59" s="126"/>
      <c r="W59" s="127"/>
      <c r="X59" s="127"/>
      <c r="Y59" s="48"/>
      <c r="Z59" s="48"/>
      <c r="AA59" s="48"/>
      <c r="AB59" s="48"/>
      <c r="AC59" s="48"/>
      <c r="AD59" s="48"/>
      <c r="AE59" s="48"/>
      <c r="AF59" s="48"/>
      <c r="AG59" s="48"/>
    </row>
    <row r="60" spans="1:33" x14ac:dyDescent="0.25">
      <c r="A60" s="76" t="s">
        <v>14062</v>
      </c>
      <c r="B60" s="63" t="s">
        <v>14164</v>
      </c>
      <c r="C60" s="63" t="s">
        <v>57</v>
      </c>
      <c r="D60" s="121"/>
      <c r="E60" s="120"/>
      <c r="F60" s="122"/>
      <c r="G60" s="123"/>
      <c r="H60" s="123"/>
      <c r="I60" s="124">
        <v>60</v>
      </c>
      <c r="J60" s="125"/>
      <c r="K60" s="126"/>
      <c r="L60" s="126"/>
      <c r="M60" s="126"/>
      <c r="N60" s="126"/>
      <c r="O60" s="126"/>
      <c r="P60" s="126"/>
      <c r="Q60" s="126"/>
      <c r="R60" s="126"/>
      <c r="S60" s="126"/>
      <c r="T60" s="126"/>
      <c r="U60" s="126"/>
      <c r="V60" s="126"/>
      <c r="W60" s="127"/>
      <c r="X60" s="127"/>
      <c r="Y60" s="48"/>
      <c r="Z60" s="48"/>
      <c r="AA60" s="48"/>
      <c r="AB60" s="48"/>
      <c r="AC60" s="48"/>
      <c r="AD60" s="48"/>
      <c r="AE60" s="48"/>
      <c r="AF60" s="48"/>
      <c r="AG60" s="48"/>
    </row>
    <row r="61" spans="1:33" x14ac:dyDescent="0.25">
      <c r="A61" s="76" t="s">
        <v>14063</v>
      </c>
      <c r="B61" s="63" t="s">
        <v>14165</v>
      </c>
      <c r="C61" s="63" t="s">
        <v>57</v>
      </c>
      <c r="D61" s="121"/>
      <c r="E61" s="120"/>
      <c r="F61" s="122"/>
      <c r="G61" s="123"/>
      <c r="H61" s="123"/>
      <c r="I61" s="124">
        <v>61</v>
      </c>
      <c r="J61" s="125"/>
      <c r="K61" s="126"/>
      <c r="L61" s="126"/>
      <c r="M61" s="126"/>
      <c r="N61" s="126"/>
      <c r="O61" s="126"/>
      <c r="P61" s="126"/>
      <c r="Q61" s="126"/>
      <c r="R61" s="126"/>
      <c r="S61" s="126"/>
      <c r="T61" s="126"/>
      <c r="U61" s="126"/>
      <c r="V61" s="126"/>
      <c r="W61" s="127"/>
      <c r="X61" s="127"/>
      <c r="Y61" s="48"/>
      <c r="Z61" s="48"/>
      <c r="AA61" s="48"/>
      <c r="AB61" s="48"/>
      <c r="AC61" s="48"/>
      <c r="AD61" s="48"/>
      <c r="AE61" s="48"/>
      <c r="AF61" s="48"/>
      <c r="AG61" s="48"/>
    </row>
    <row r="62" spans="1:33" x14ac:dyDescent="0.25">
      <c r="A62" s="76" t="s">
        <v>14064</v>
      </c>
      <c r="B62" s="63" t="s">
        <v>14166</v>
      </c>
      <c r="C62" s="63" t="s">
        <v>57</v>
      </c>
      <c r="D62" s="121"/>
      <c r="E62" s="120"/>
      <c r="F62" s="122"/>
      <c r="G62" s="123"/>
      <c r="H62" s="123"/>
      <c r="I62" s="124">
        <v>62</v>
      </c>
      <c r="J62" s="125"/>
      <c r="K62" s="126"/>
      <c r="L62" s="126"/>
      <c r="M62" s="126"/>
      <c r="N62" s="126"/>
      <c r="O62" s="126"/>
      <c r="P62" s="126"/>
      <c r="Q62" s="126"/>
      <c r="R62" s="126"/>
      <c r="S62" s="126"/>
      <c r="T62" s="126"/>
      <c r="U62" s="126"/>
      <c r="V62" s="126"/>
      <c r="W62" s="127"/>
      <c r="X62" s="127"/>
      <c r="Y62" s="48"/>
      <c r="Z62" s="48"/>
      <c r="AA62" s="48"/>
      <c r="AB62" s="48"/>
      <c r="AC62" s="48"/>
      <c r="AD62" s="48"/>
      <c r="AE62" s="48"/>
      <c r="AF62" s="48"/>
      <c r="AG62" s="48"/>
    </row>
    <row r="63" spans="1:33" x14ac:dyDescent="0.25">
      <c r="A63" s="76" t="s">
        <v>14065</v>
      </c>
      <c r="B63" s="63" t="s">
        <v>14155</v>
      </c>
      <c r="C63" s="63" t="s">
        <v>55</v>
      </c>
      <c r="D63" s="121"/>
      <c r="E63" s="120"/>
      <c r="F63" s="122"/>
      <c r="G63" s="123"/>
      <c r="H63" s="123"/>
      <c r="I63" s="124">
        <v>63</v>
      </c>
      <c r="J63" s="125"/>
      <c r="K63" s="126"/>
      <c r="L63" s="126"/>
      <c r="M63" s="126"/>
      <c r="N63" s="126"/>
      <c r="O63" s="126"/>
      <c r="P63" s="126"/>
      <c r="Q63" s="126"/>
      <c r="R63" s="126"/>
      <c r="S63" s="126"/>
      <c r="T63" s="126"/>
      <c r="U63" s="126"/>
      <c r="V63" s="126"/>
      <c r="W63" s="127"/>
      <c r="X63" s="127"/>
      <c r="Y63" s="48"/>
      <c r="Z63" s="48"/>
      <c r="AA63" s="48"/>
      <c r="AB63" s="48"/>
      <c r="AC63" s="48"/>
      <c r="AD63" s="48"/>
      <c r="AE63" s="48"/>
      <c r="AF63" s="48"/>
      <c r="AG63" s="48"/>
    </row>
    <row r="64" spans="1:33" x14ac:dyDescent="0.25">
      <c r="A64" s="76" t="s">
        <v>14066</v>
      </c>
      <c r="B64" s="63" t="s">
        <v>14156</v>
      </c>
      <c r="C64" s="63" t="s">
        <v>55</v>
      </c>
      <c r="D64" s="121"/>
      <c r="E64" s="120"/>
      <c r="F64" s="122"/>
      <c r="G64" s="123"/>
      <c r="H64" s="123"/>
      <c r="I64" s="124">
        <v>64</v>
      </c>
      <c r="J64" s="125"/>
      <c r="K64" s="126"/>
      <c r="L64" s="126"/>
      <c r="M64" s="126"/>
      <c r="N64" s="126"/>
      <c r="O64" s="126"/>
      <c r="P64" s="126"/>
      <c r="Q64" s="126"/>
      <c r="R64" s="126"/>
      <c r="S64" s="126"/>
      <c r="T64" s="126"/>
      <c r="U64" s="126"/>
      <c r="V64" s="126"/>
      <c r="W64" s="127"/>
      <c r="X64" s="127"/>
      <c r="Y64" s="48"/>
      <c r="Z64" s="48"/>
      <c r="AA64" s="48"/>
      <c r="AB64" s="48"/>
      <c r="AC64" s="48"/>
      <c r="AD64" s="48"/>
      <c r="AE64" s="48"/>
      <c r="AF64" s="48"/>
      <c r="AG64" s="48"/>
    </row>
    <row r="65" spans="1:33" x14ac:dyDescent="0.25">
      <c r="A65" s="76" t="s">
        <v>14067</v>
      </c>
      <c r="B65" s="63" t="s">
        <v>14157</v>
      </c>
      <c r="C65" s="63" t="s">
        <v>55</v>
      </c>
      <c r="D65" s="121"/>
      <c r="E65" s="120"/>
      <c r="F65" s="122"/>
      <c r="G65" s="123"/>
      <c r="H65" s="123"/>
      <c r="I65" s="124">
        <v>65</v>
      </c>
      <c r="J65" s="125"/>
      <c r="K65" s="126"/>
      <c r="L65" s="126"/>
      <c r="M65" s="126"/>
      <c r="N65" s="126"/>
      <c r="O65" s="126"/>
      <c r="P65" s="126"/>
      <c r="Q65" s="126"/>
      <c r="R65" s="126"/>
      <c r="S65" s="126"/>
      <c r="T65" s="126"/>
      <c r="U65" s="126"/>
      <c r="V65" s="126"/>
      <c r="W65" s="127"/>
      <c r="X65" s="127"/>
      <c r="Y65" s="48"/>
      <c r="Z65" s="48"/>
      <c r="AA65" s="48"/>
      <c r="AB65" s="48"/>
      <c r="AC65" s="48"/>
      <c r="AD65" s="48"/>
      <c r="AE65" s="48"/>
      <c r="AF65" s="48"/>
      <c r="AG65" s="48"/>
    </row>
    <row r="66" spans="1:33" x14ac:dyDescent="0.25">
      <c r="A66" s="76" t="s">
        <v>14068</v>
      </c>
      <c r="B66" s="63" t="s">
        <v>14158</v>
      </c>
      <c r="C66" s="63" t="s">
        <v>55</v>
      </c>
      <c r="D66" s="121"/>
      <c r="E66" s="120"/>
      <c r="F66" s="122"/>
      <c r="G66" s="123"/>
      <c r="H66" s="123"/>
      <c r="I66" s="124">
        <v>66</v>
      </c>
      <c r="J66" s="125"/>
      <c r="K66" s="126"/>
      <c r="L66" s="126"/>
      <c r="M66" s="126"/>
      <c r="N66" s="126"/>
      <c r="O66" s="126"/>
      <c r="P66" s="126"/>
      <c r="Q66" s="126"/>
      <c r="R66" s="126"/>
      <c r="S66" s="126"/>
      <c r="T66" s="126"/>
      <c r="U66" s="126"/>
      <c r="V66" s="126"/>
      <c r="W66" s="127"/>
      <c r="X66" s="127"/>
      <c r="Y66" s="48"/>
      <c r="Z66" s="48"/>
      <c r="AA66" s="48"/>
      <c r="AB66" s="48"/>
      <c r="AC66" s="48"/>
      <c r="AD66" s="48"/>
      <c r="AE66" s="48"/>
      <c r="AF66" s="48"/>
      <c r="AG66" s="48"/>
    </row>
    <row r="67" spans="1:33" x14ac:dyDescent="0.25">
      <c r="A67" s="76" t="s">
        <v>14069</v>
      </c>
      <c r="B67" s="63" t="s">
        <v>14159</v>
      </c>
      <c r="C67" s="63" t="s">
        <v>55</v>
      </c>
      <c r="D67" s="121"/>
      <c r="E67" s="120"/>
      <c r="F67" s="122"/>
      <c r="G67" s="123"/>
      <c r="H67" s="123"/>
      <c r="I67" s="124">
        <v>67</v>
      </c>
      <c r="J67" s="125"/>
      <c r="K67" s="126"/>
      <c r="L67" s="126"/>
      <c r="M67" s="126"/>
      <c r="N67" s="126"/>
      <c r="O67" s="126"/>
      <c r="P67" s="126"/>
      <c r="Q67" s="126"/>
      <c r="R67" s="126"/>
      <c r="S67" s="126"/>
      <c r="T67" s="126"/>
      <c r="U67" s="126"/>
      <c r="V67" s="126"/>
      <c r="W67" s="127"/>
      <c r="X67" s="127"/>
      <c r="Y67" s="48"/>
      <c r="Z67" s="48"/>
      <c r="AA67" s="48"/>
      <c r="AB67" s="48"/>
      <c r="AC67" s="48"/>
      <c r="AD67" s="48"/>
      <c r="AE67" s="48"/>
      <c r="AF67" s="48"/>
      <c r="AG67" s="48"/>
    </row>
    <row r="68" spans="1:33" x14ac:dyDescent="0.25">
      <c r="A68" s="76" t="s">
        <v>14070</v>
      </c>
      <c r="B68" s="63" t="s">
        <v>14160</v>
      </c>
      <c r="C68" s="63" t="s">
        <v>55</v>
      </c>
      <c r="D68" s="121"/>
      <c r="E68" s="120"/>
      <c r="F68" s="122"/>
      <c r="G68" s="123"/>
      <c r="H68" s="123"/>
      <c r="I68" s="124">
        <v>68</v>
      </c>
      <c r="J68" s="125"/>
      <c r="K68" s="126"/>
      <c r="L68" s="126"/>
      <c r="M68" s="126"/>
      <c r="N68" s="126"/>
      <c r="O68" s="126"/>
      <c r="P68" s="126"/>
      <c r="Q68" s="126"/>
      <c r="R68" s="126"/>
      <c r="S68" s="126"/>
      <c r="T68" s="126"/>
      <c r="U68" s="126"/>
      <c r="V68" s="126"/>
      <c r="W68" s="127"/>
      <c r="X68" s="127"/>
      <c r="Y68" s="48"/>
      <c r="Z68" s="48"/>
      <c r="AA68" s="48"/>
      <c r="AB68" s="48"/>
      <c r="AC68" s="48"/>
      <c r="AD68" s="48"/>
      <c r="AE68" s="48"/>
      <c r="AF68" s="48"/>
      <c r="AG68" s="48"/>
    </row>
    <row r="69" spans="1:33" x14ac:dyDescent="0.25">
      <c r="A69" s="76" t="s">
        <v>14071</v>
      </c>
      <c r="B69" s="63" t="s">
        <v>14161</v>
      </c>
      <c r="C69" s="63" t="s">
        <v>55</v>
      </c>
      <c r="D69" s="121"/>
      <c r="E69" s="120"/>
      <c r="F69" s="122"/>
      <c r="G69" s="123"/>
      <c r="H69" s="123"/>
      <c r="I69" s="124">
        <v>69</v>
      </c>
      <c r="J69" s="125"/>
      <c r="K69" s="126"/>
      <c r="L69" s="126"/>
      <c r="M69" s="126"/>
      <c r="N69" s="126"/>
      <c r="O69" s="126"/>
      <c r="P69" s="126"/>
      <c r="Q69" s="126"/>
      <c r="R69" s="126"/>
      <c r="S69" s="126"/>
      <c r="T69" s="126"/>
      <c r="U69" s="126"/>
      <c r="V69" s="126"/>
      <c r="W69" s="127"/>
      <c r="X69" s="127"/>
      <c r="Y69" s="48"/>
      <c r="Z69" s="48"/>
      <c r="AA69" s="48"/>
      <c r="AB69" s="48"/>
      <c r="AC69" s="48"/>
      <c r="AD69" s="48"/>
      <c r="AE69" s="48"/>
      <c r="AF69" s="48"/>
      <c r="AG69" s="48"/>
    </row>
    <row r="70" spans="1:33" x14ac:dyDescent="0.25">
      <c r="A70" s="76" t="s">
        <v>14072</v>
      </c>
      <c r="B70" s="63" t="s">
        <v>14162</v>
      </c>
      <c r="C70" s="63" t="s">
        <v>55</v>
      </c>
      <c r="D70" s="121"/>
      <c r="E70" s="120"/>
      <c r="F70" s="122"/>
      <c r="G70" s="123"/>
      <c r="H70" s="123"/>
      <c r="I70" s="124">
        <v>70</v>
      </c>
      <c r="J70" s="125"/>
      <c r="K70" s="126"/>
      <c r="L70" s="126"/>
      <c r="M70" s="126"/>
      <c r="N70" s="126"/>
      <c r="O70" s="126"/>
      <c r="P70" s="126"/>
      <c r="Q70" s="126"/>
      <c r="R70" s="126"/>
      <c r="S70" s="126"/>
      <c r="T70" s="126"/>
      <c r="U70" s="126"/>
      <c r="V70" s="126"/>
      <c r="W70" s="127"/>
      <c r="X70" s="127"/>
      <c r="Y70" s="48"/>
      <c r="Z70" s="48"/>
      <c r="AA70" s="48"/>
      <c r="AB70" s="48"/>
      <c r="AC70" s="48"/>
      <c r="AD70" s="48"/>
      <c r="AE70" s="48"/>
      <c r="AF70" s="48"/>
      <c r="AG70" s="48"/>
    </row>
    <row r="71" spans="1:33" x14ac:dyDescent="0.25">
      <c r="A71" s="76" t="s">
        <v>14073</v>
      </c>
      <c r="B71" s="63" t="s">
        <v>14163</v>
      </c>
      <c r="C71" s="63" t="s">
        <v>55</v>
      </c>
      <c r="D71" s="121"/>
      <c r="E71" s="120"/>
      <c r="F71" s="122"/>
      <c r="G71" s="123"/>
      <c r="H71" s="123"/>
      <c r="I71" s="124">
        <v>71</v>
      </c>
      <c r="J71" s="125"/>
      <c r="K71" s="126"/>
      <c r="L71" s="126"/>
      <c r="M71" s="126"/>
      <c r="N71" s="126"/>
      <c r="O71" s="126"/>
      <c r="P71" s="126"/>
      <c r="Q71" s="126"/>
      <c r="R71" s="126"/>
      <c r="S71" s="126"/>
      <c r="T71" s="126"/>
      <c r="U71" s="126"/>
      <c r="V71" s="126"/>
      <c r="W71" s="127"/>
      <c r="X71" s="127"/>
      <c r="Y71" s="48"/>
      <c r="Z71" s="48"/>
      <c r="AA71" s="48"/>
      <c r="AB71" s="48"/>
      <c r="AC71" s="48"/>
      <c r="AD71" s="48"/>
      <c r="AE71" s="48"/>
      <c r="AF71" s="48"/>
      <c r="AG71" s="48"/>
    </row>
    <row r="72" spans="1:33" x14ac:dyDescent="0.25">
      <c r="A72" s="76" t="s">
        <v>14074</v>
      </c>
      <c r="B72" s="63" t="s">
        <v>14164</v>
      </c>
      <c r="C72" s="63" t="s">
        <v>55</v>
      </c>
      <c r="D72" s="121"/>
      <c r="E72" s="120"/>
      <c r="F72" s="122"/>
      <c r="G72" s="123"/>
      <c r="H72" s="123"/>
      <c r="I72" s="124">
        <v>72</v>
      </c>
      <c r="J72" s="125"/>
      <c r="K72" s="126"/>
      <c r="L72" s="126"/>
      <c r="M72" s="126"/>
      <c r="N72" s="126"/>
      <c r="O72" s="126"/>
      <c r="P72" s="126"/>
      <c r="Q72" s="126"/>
      <c r="R72" s="126"/>
      <c r="S72" s="126"/>
      <c r="T72" s="126"/>
      <c r="U72" s="126"/>
      <c r="V72" s="126"/>
      <c r="W72" s="127"/>
      <c r="X72" s="127"/>
      <c r="Y72" s="48"/>
      <c r="Z72" s="48"/>
      <c r="AA72" s="48"/>
      <c r="AB72" s="48"/>
      <c r="AC72" s="48"/>
      <c r="AD72" s="48"/>
      <c r="AE72" s="48"/>
      <c r="AF72" s="48"/>
      <c r="AG72" s="48"/>
    </row>
    <row r="73" spans="1:33" x14ac:dyDescent="0.25">
      <c r="A73" s="76" t="s">
        <v>14075</v>
      </c>
      <c r="B73" s="63" t="s">
        <v>14165</v>
      </c>
      <c r="C73" s="63" t="s">
        <v>55</v>
      </c>
      <c r="D73" s="121"/>
      <c r="E73" s="120"/>
      <c r="F73" s="122"/>
      <c r="G73" s="123"/>
      <c r="H73" s="123"/>
      <c r="I73" s="124">
        <v>73</v>
      </c>
      <c r="J73" s="125"/>
      <c r="K73" s="126"/>
      <c r="L73" s="126"/>
      <c r="M73" s="126"/>
      <c r="N73" s="126"/>
      <c r="O73" s="126"/>
      <c r="P73" s="126"/>
      <c r="Q73" s="126"/>
      <c r="R73" s="126"/>
      <c r="S73" s="126"/>
      <c r="T73" s="126"/>
      <c r="U73" s="126"/>
      <c r="V73" s="126"/>
      <c r="W73" s="127"/>
      <c r="X73" s="127"/>
      <c r="Y73" s="48"/>
      <c r="Z73" s="48"/>
      <c r="AA73" s="48"/>
      <c r="AB73" s="48"/>
      <c r="AC73" s="48"/>
      <c r="AD73" s="48"/>
      <c r="AE73" s="48"/>
      <c r="AF73" s="48"/>
      <c r="AG73" s="48"/>
    </row>
    <row r="74" spans="1:33" x14ac:dyDescent="0.25">
      <c r="A74" s="76" t="s">
        <v>14076</v>
      </c>
      <c r="B74" s="63" t="s">
        <v>14166</v>
      </c>
      <c r="C74" s="63" t="s">
        <v>55</v>
      </c>
      <c r="D74" s="121"/>
      <c r="E74" s="120"/>
      <c r="F74" s="122"/>
      <c r="G74" s="123"/>
      <c r="H74" s="123"/>
      <c r="I74" s="124">
        <v>74</v>
      </c>
      <c r="J74" s="125"/>
      <c r="K74" s="126"/>
      <c r="L74" s="126"/>
      <c r="M74" s="126"/>
      <c r="N74" s="126"/>
      <c r="O74" s="126"/>
      <c r="P74" s="126"/>
      <c r="Q74" s="126"/>
      <c r="R74" s="126"/>
      <c r="S74" s="126"/>
      <c r="T74" s="126"/>
      <c r="U74" s="126"/>
      <c r="V74" s="126"/>
      <c r="W74" s="127"/>
      <c r="X74" s="127"/>
      <c r="Y74" s="48"/>
      <c r="Z74" s="48"/>
      <c r="AA74" s="48"/>
      <c r="AB74" s="48"/>
      <c r="AC74" s="48"/>
      <c r="AD74" s="48"/>
      <c r="AE74" s="48"/>
      <c r="AF74" s="48"/>
      <c r="AG74" s="48"/>
    </row>
    <row r="75" spans="1:33" x14ac:dyDescent="0.25">
      <c r="A75" s="76" t="s">
        <v>14077</v>
      </c>
      <c r="B75" s="63" t="s">
        <v>14155</v>
      </c>
      <c r="C75" s="63" t="s">
        <v>58</v>
      </c>
      <c r="D75" s="121"/>
      <c r="E75" s="120"/>
      <c r="F75" s="122"/>
      <c r="G75" s="123"/>
      <c r="H75" s="123"/>
      <c r="I75" s="124">
        <v>75</v>
      </c>
      <c r="J75" s="125"/>
      <c r="K75" s="126"/>
      <c r="L75" s="126"/>
      <c r="M75" s="126"/>
      <c r="N75" s="126"/>
      <c r="O75" s="126"/>
      <c r="P75" s="126"/>
      <c r="Q75" s="126"/>
      <c r="R75" s="126"/>
      <c r="S75" s="126"/>
      <c r="T75" s="126"/>
      <c r="U75" s="126"/>
      <c r="V75" s="126"/>
      <c r="W75" s="127"/>
      <c r="X75" s="127"/>
      <c r="Y75" s="48"/>
      <c r="Z75" s="48"/>
      <c r="AA75" s="48"/>
      <c r="AB75" s="48"/>
      <c r="AC75" s="48"/>
      <c r="AD75" s="48"/>
      <c r="AE75" s="48"/>
      <c r="AF75" s="48"/>
      <c r="AG75" s="48"/>
    </row>
    <row r="76" spans="1:33" x14ac:dyDescent="0.25">
      <c r="A76" s="76" t="s">
        <v>14078</v>
      </c>
      <c r="B76" s="63" t="s">
        <v>14156</v>
      </c>
      <c r="C76" s="63" t="s">
        <v>58</v>
      </c>
      <c r="D76" s="121"/>
      <c r="E76" s="120"/>
      <c r="F76" s="122"/>
      <c r="G76" s="123"/>
      <c r="H76" s="123"/>
      <c r="I76" s="124">
        <v>76</v>
      </c>
      <c r="J76" s="125"/>
      <c r="K76" s="126"/>
      <c r="L76" s="126"/>
      <c r="M76" s="126"/>
      <c r="N76" s="126"/>
      <c r="O76" s="126"/>
      <c r="P76" s="126"/>
      <c r="Q76" s="126"/>
      <c r="R76" s="126"/>
      <c r="S76" s="126"/>
      <c r="T76" s="126"/>
      <c r="U76" s="126"/>
      <c r="V76" s="126"/>
      <c r="W76" s="127"/>
      <c r="X76" s="127"/>
      <c r="Y76" s="48"/>
      <c r="Z76" s="48"/>
      <c r="AA76" s="48"/>
      <c r="AB76" s="48"/>
      <c r="AC76" s="48"/>
      <c r="AD76" s="48"/>
      <c r="AE76" s="48"/>
      <c r="AF76" s="48"/>
      <c r="AG76" s="48"/>
    </row>
    <row r="77" spans="1:33" x14ac:dyDescent="0.25">
      <c r="A77" s="76" t="s">
        <v>14079</v>
      </c>
      <c r="B77" s="63" t="s">
        <v>14157</v>
      </c>
      <c r="C77" s="63" t="s">
        <v>58</v>
      </c>
      <c r="D77" s="121"/>
      <c r="E77" s="120"/>
      <c r="F77" s="122"/>
      <c r="G77" s="123"/>
      <c r="H77" s="123"/>
      <c r="I77" s="124">
        <v>77</v>
      </c>
      <c r="J77" s="125"/>
      <c r="K77" s="126"/>
      <c r="L77" s="126"/>
      <c r="M77" s="126"/>
      <c r="N77" s="126"/>
      <c r="O77" s="126"/>
      <c r="P77" s="126"/>
      <c r="Q77" s="126"/>
      <c r="R77" s="126"/>
      <c r="S77" s="126"/>
      <c r="T77" s="126"/>
      <c r="U77" s="126"/>
      <c r="V77" s="126"/>
      <c r="W77" s="127"/>
      <c r="X77" s="127"/>
      <c r="Y77" s="48"/>
      <c r="Z77" s="48"/>
      <c r="AA77" s="48"/>
      <c r="AB77" s="48"/>
      <c r="AC77" s="48"/>
      <c r="AD77" s="48"/>
      <c r="AE77" s="48"/>
      <c r="AF77" s="48"/>
      <c r="AG77" s="48"/>
    </row>
    <row r="78" spans="1:33" x14ac:dyDescent="0.25">
      <c r="A78" s="76" t="s">
        <v>14080</v>
      </c>
      <c r="B78" s="63" t="s">
        <v>14158</v>
      </c>
      <c r="C78" s="63" t="s">
        <v>58</v>
      </c>
      <c r="D78" s="121"/>
      <c r="E78" s="120"/>
      <c r="F78" s="122"/>
      <c r="G78" s="123"/>
      <c r="H78" s="123"/>
      <c r="I78" s="124">
        <v>78</v>
      </c>
      <c r="J78" s="125"/>
      <c r="K78" s="126"/>
      <c r="L78" s="126"/>
      <c r="M78" s="126"/>
      <c r="N78" s="126"/>
      <c r="O78" s="126"/>
      <c r="P78" s="126"/>
      <c r="Q78" s="126"/>
      <c r="R78" s="126"/>
      <c r="S78" s="126"/>
      <c r="T78" s="126"/>
      <c r="U78" s="126"/>
      <c r="V78" s="126"/>
      <c r="W78" s="127"/>
      <c r="X78" s="127"/>
      <c r="Y78" s="48"/>
      <c r="Z78" s="48"/>
      <c r="AA78" s="48"/>
      <c r="AB78" s="48"/>
      <c r="AC78" s="48"/>
      <c r="AD78" s="48"/>
      <c r="AE78" s="48"/>
      <c r="AF78" s="48"/>
      <c r="AG78" s="48"/>
    </row>
    <row r="79" spans="1:33" x14ac:dyDescent="0.25">
      <c r="A79" s="76" t="s">
        <v>14081</v>
      </c>
      <c r="B79" s="63" t="s">
        <v>14159</v>
      </c>
      <c r="C79" s="63" t="s">
        <v>58</v>
      </c>
      <c r="D79" s="121"/>
      <c r="E79" s="120"/>
      <c r="F79" s="122"/>
      <c r="G79" s="123"/>
      <c r="H79" s="123"/>
      <c r="I79" s="124">
        <v>79</v>
      </c>
      <c r="J79" s="125"/>
      <c r="K79" s="126"/>
      <c r="L79" s="126"/>
      <c r="M79" s="126"/>
      <c r="N79" s="126"/>
      <c r="O79" s="126"/>
      <c r="P79" s="126"/>
      <c r="Q79" s="126"/>
      <c r="R79" s="126"/>
      <c r="S79" s="126"/>
      <c r="T79" s="126"/>
      <c r="U79" s="126"/>
      <c r="V79" s="126"/>
      <c r="W79" s="127"/>
      <c r="X79" s="127"/>
      <c r="Y79" s="48"/>
      <c r="Z79" s="48"/>
      <c r="AA79" s="48"/>
      <c r="AB79" s="48"/>
      <c r="AC79" s="48"/>
      <c r="AD79" s="48"/>
      <c r="AE79" s="48"/>
      <c r="AF79" s="48"/>
      <c r="AG79" s="48"/>
    </row>
    <row r="80" spans="1:33" x14ac:dyDescent="0.25">
      <c r="A80" s="76" t="s">
        <v>14082</v>
      </c>
      <c r="B80" s="63" t="s">
        <v>14160</v>
      </c>
      <c r="C80" s="63" t="s">
        <v>58</v>
      </c>
      <c r="D80" s="121"/>
      <c r="E80" s="120"/>
      <c r="F80" s="122"/>
      <c r="G80" s="123"/>
      <c r="H80" s="123"/>
      <c r="I80" s="124">
        <v>80</v>
      </c>
      <c r="J80" s="125"/>
      <c r="K80" s="126"/>
      <c r="L80" s="126"/>
      <c r="M80" s="126"/>
      <c r="N80" s="126"/>
      <c r="O80" s="126"/>
      <c r="P80" s="126"/>
      <c r="Q80" s="126"/>
      <c r="R80" s="126"/>
      <c r="S80" s="126"/>
      <c r="T80" s="126"/>
      <c r="U80" s="126"/>
      <c r="V80" s="126"/>
      <c r="W80" s="127"/>
      <c r="X80" s="127"/>
      <c r="Y80" s="48"/>
      <c r="Z80" s="48"/>
      <c r="AA80" s="48"/>
      <c r="AB80" s="48"/>
      <c r="AC80" s="48"/>
      <c r="AD80" s="48"/>
      <c r="AE80" s="48"/>
      <c r="AF80" s="48"/>
      <c r="AG80" s="48"/>
    </row>
    <row r="81" spans="1:33" x14ac:dyDescent="0.25">
      <c r="A81" s="76" t="s">
        <v>14083</v>
      </c>
      <c r="B81" s="63" t="s">
        <v>14161</v>
      </c>
      <c r="C81" s="63" t="s">
        <v>58</v>
      </c>
      <c r="D81" s="121"/>
      <c r="E81" s="120"/>
      <c r="F81" s="122"/>
      <c r="G81" s="123"/>
      <c r="H81" s="123"/>
      <c r="I81" s="124">
        <v>81</v>
      </c>
      <c r="J81" s="125"/>
      <c r="K81" s="126"/>
      <c r="L81" s="126"/>
      <c r="M81" s="126"/>
      <c r="N81" s="126"/>
      <c r="O81" s="126"/>
      <c r="P81" s="126"/>
      <c r="Q81" s="126"/>
      <c r="R81" s="126"/>
      <c r="S81" s="126"/>
      <c r="T81" s="126"/>
      <c r="U81" s="126"/>
      <c r="V81" s="126"/>
      <c r="W81" s="127"/>
      <c r="X81" s="127"/>
      <c r="Y81" s="48"/>
      <c r="Z81" s="48"/>
      <c r="AA81" s="48"/>
      <c r="AB81" s="48"/>
      <c r="AC81" s="48"/>
      <c r="AD81" s="48"/>
      <c r="AE81" s="48"/>
      <c r="AF81" s="48"/>
      <c r="AG81" s="48"/>
    </row>
    <row r="82" spans="1:33" x14ac:dyDescent="0.25">
      <c r="A82" s="76" t="s">
        <v>14084</v>
      </c>
      <c r="B82" s="63" t="s">
        <v>14162</v>
      </c>
      <c r="C82" s="63" t="s">
        <v>58</v>
      </c>
      <c r="D82" s="121"/>
      <c r="E82" s="120"/>
      <c r="F82" s="122"/>
      <c r="G82" s="123"/>
      <c r="H82" s="123"/>
      <c r="I82" s="124">
        <v>82</v>
      </c>
      <c r="J82" s="125"/>
      <c r="K82" s="126"/>
      <c r="L82" s="126"/>
      <c r="M82" s="126"/>
      <c r="N82" s="126"/>
      <c r="O82" s="126"/>
      <c r="P82" s="126"/>
      <c r="Q82" s="126"/>
      <c r="R82" s="126"/>
      <c r="S82" s="126"/>
      <c r="T82" s="126"/>
      <c r="U82" s="126"/>
      <c r="V82" s="126"/>
      <c r="W82" s="127"/>
      <c r="X82" s="127"/>
      <c r="Y82" s="48"/>
      <c r="Z82" s="48"/>
      <c r="AA82" s="48"/>
      <c r="AB82" s="48"/>
      <c r="AC82" s="48"/>
      <c r="AD82" s="48"/>
      <c r="AE82" s="48"/>
      <c r="AF82" s="48"/>
      <c r="AG82" s="48"/>
    </row>
    <row r="83" spans="1:33" x14ac:dyDescent="0.25">
      <c r="A83" s="76" t="s">
        <v>14085</v>
      </c>
      <c r="B83" s="63" t="s">
        <v>14163</v>
      </c>
      <c r="C83" s="63" t="s">
        <v>58</v>
      </c>
      <c r="D83" s="121"/>
      <c r="E83" s="120"/>
      <c r="F83" s="122"/>
      <c r="G83" s="123"/>
      <c r="H83" s="123"/>
      <c r="I83" s="124">
        <v>83</v>
      </c>
      <c r="J83" s="125"/>
      <c r="K83" s="126"/>
      <c r="L83" s="126"/>
      <c r="M83" s="126"/>
      <c r="N83" s="126"/>
      <c r="O83" s="126"/>
      <c r="P83" s="126"/>
      <c r="Q83" s="126"/>
      <c r="R83" s="126"/>
      <c r="S83" s="126"/>
      <c r="T83" s="126"/>
      <c r="U83" s="126"/>
      <c r="V83" s="126"/>
      <c r="W83" s="127"/>
      <c r="X83" s="127"/>
      <c r="Y83" s="48"/>
      <c r="Z83" s="48"/>
      <c r="AA83" s="48"/>
      <c r="AB83" s="48"/>
      <c r="AC83" s="48"/>
      <c r="AD83" s="48"/>
      <c r="AE83" s="48"/>
      <c r="AF83" s="48"/>
      <c r="AG83" s="48"/>
    </row>
    <row r="84" spans="1:33" x14ac:dyDescent="0.25">
      <c r="A84" s="76" t="s">
        <v>14086</v>
      </c>
      <c r="B84" s="63" t="s">
        <v>14164</v>
      </c>
      <c r="C84" s="63" t="s">
        <v>58</v>
      </c>
      <c r="D84" s="121"/>
      <c r="E84" s="120"/>
      <c r="F84" s="122"/>
      <c r="G84" s="123"/>
      <c r="H84" s="123"/>
      <c r="I84" s="124">
        <v>84</v>
      </c>
      <c r="J84" s="125"/>
      <c r="K84" s="126"/>
      <c r="L84" s="126"/>
      <c r="M84" s="126"/>
      <c r="N84" s="126"/>
      <c r="O84" s="126"/>
      <c r="P84" s="126"/>
      <c r="Q84" s="126"/>
      <c r="R84" s="126"/>
      <c r="S84" s="126"/>
      <c r="T84" s="126"/>
      <c r="U84" s="126"/>
      <c r="V84" s="126"/>
      <c r="W84" s="127"/>
      <c r="X84" s="127"/>
      <c r="Y84" s="48"/>
      <c r="Z84" s="48"/>
      <c r="AA84" s="48"/>
      <c r="AB84" s="48"/>
      <c r="AC84" s="48"/>
      <c r="AD84" s="48"/>
      <c r="AE84" s="48"/>
      <c r="AF84" s="48"/>
      <c r="AG84" s="48"/>
    </row>
    <row r="85" spans="1:33" x14ac:dyDescent="0.25">
      <c r="A85" s="76" t="s">
        <v>14087</v>
      </c>
      <c r="B85" s="63" t="s">
        <v>14165</v>
      </c>
      <c r="C85" s="63" t="s">
        <v>58</v>
      </c>
      <c r="D85" s="121"/>
      <c r="E85" s="120"/>
      <c r="F85" s="122"/>
      <c r="G85" s="123"/>
      <c r="H85" s="123"/>
      <c r="I85" s="124">
        <v>85</v>
      </c>
      <c r="J85" s="125"/>
      <c r="K85" s="126"/>
      <c r="L85" s="126"/>
      <c r="M85" s="126"/>
      <c r="N85" s="126"/>
      <c r="O85" s="126"/>
      <c r="P85" s="126"/>
      <c r="Q85" s="126"/>
      <c r="R85" s="126"/>
      <c r="S85" s="126"/>
      <c r="T85" s="126"/>
      <c r="U85" s="126"/>
      <c r="V85" s="126"/>
      <c r="W85" s="127"/>
      <c r="X85" s="127"/>
      <c r="Y85" s="48"/>
      <c r="Z85" s="48"/>
      <c r="AA85" s="48"/>
      <c r="AB85" s="48"/>
      <c r="AC85" s="48"/>
      <c r="AD85" s="48"/>
      <c r="AE85" s="48"/>
      <c r="AF85" s="48"/>
      <c r="AG85" s="48"/>
    </row>
    <row r="86" spans="1:33" x14ac:dyDescent="0.25">
      <c r="A86" s="76" t="s">
        <v>14088</v>
      </c>
      <c r="B86" s="63" t="s">
        <v>14166</v>
      </c>
      <c r="C86" s="63" t="s">
        <v>58</v>
      </c>
      <c r="D86" s="121"/>
      <c r="E86" s="120"/>
      <c r="F86" s="122"/>
      <c r="G86" s="123"/>
      <c r="H86" s="123"/>
      <c r="I86" s="124">
        <v>86</v>
      </c>
      <c r="J86" s="125"/>
      <c r="K86" s="126"/>
      <c r="L86" s="126"/>
      <c r="M86" s="126"/>
      <c r="N86" s="126"/>
      <c r="O86" s="126"/>
      <c r="P86" s="126"/>
      <c r="Q86" s="126"/>
      <c r="R86" s="126"/>
      <c r="S86" s="126"/>
      <c r="T86" s="126"/>
      <c r="U86" s="126"/>
      <c r="V86" s="126"/>
      <c r="W86" s="127"/>
      <c r="X86" s="127"/>
      <c r="Y86" s="48"/>
      <c r="Z86" s="48"/>
      <c r="AA86" s="48"/>
      <c r="AB86" s="48"/>
      <c r="AC86" s="48"/>
      <c r="AD86" s="48"/>
      <c r="AE86" s="48"/>
      <c r="AF86" s="48"/>
      <c r="AG86" s="48"/>
    </row>
    <row r="87" spans="1:33" x14ac:dyDescent="0.25">
      <c r="A87" s="76" t="s">
        <v>14089</v>
      </c>
      <c r="B87" s="63" t="s">
        <v>14155</v>
      </c>
      <c r="C87" s="63" t="s">
        <v>60</v>
      </c>
      <c r="D87" s="121"/>
      <c r="E87" s="120"/>
      <c r="F87" s="122"/>
      <c r="G87" s="123"/>
      <c r="H87" s="123"/>
      <c r="I87" s="124">
        <v>87</v>
      </c>
      <c r="J87" s="125"/>
      <c r="K87" s="126"/>
      <c r="L87" s="126"/>
      <c r="M87" s="126"/>
      <c r="N87" s="126"/>
      <c r="O87" s="126"/>
      <c r="P87" s="126"/>
      <c r="Q87" s="126"/>
      <c r="R87" s="126"/>
      <c r="S87" s="126"/>
      <c r="T87" s="126"/>
      <c r="U87" s="126"/>
      <c r="V87" s="126"/>
      <c r="W87" s="127"/>
      <c r="X87" s="127"/>
      <c r="Y87" s="48"/>
      <c r="Z87" s="48"/>
      <c r="AA87" s="48"/>
      <c r="AB87" s="48"/>
      <c r="AC87" s="48"/>
      <c r="AD87" s="48"/>
      <c r="AE87" s="48"/>
      <c r="AF87" s="48"/>
      <c r="AG87" s="48"/>
    </row>
    <row r="88" spans="1:33" x14ac:dyDescent="0.25">
      <c r="A88" s="76" t="s">
        <v>14090</v>
      </c>
      <c r="B88" s="63" t="s">
        <v>14156</v>
      </c>
      <c r="C88" s="63" t="s">
        <v>60</v>
      </c>
      <c r="D88" s="121"/>
      <c r="E88" s="120"/>
      <c r="F88" s="122"/>
      <c r="G88" s="123"/>
      <c r="H88" s="123"/>
      <c r="I88" s="124">
        <v>88</v>
      </c>
      <c r="J88" s="125"/>
      <c r="K88" s="126"/>
      <c r="L88" s="126"/>
      <c r="M88" s="126"/>
      <c r="N88" s="126"/>
      <c r="O88" s="126"/>
      <c r="P88" s="126"/>
      <c r="Q88" s="126"/>
      <c r="R88" s="126"/>
      <c r="S88" s="126"/>
      <c r="T88" s="126"/>
      <c r="U88" s="126"/>
      <c r="V88" s="126"/>
      <c r="W88" s="127"/>
      <c r="X88" s="127"/>
      <c r="Y88" s="48"/>
      <c r="Z88" s="48"/>
      <c r="AA88" s="48"/>
      <c r="AB88" s="48"/>
      <c r="AC88" s="48"/>
      <c r="AD88" s="48"/>
      <c r="AE88" s="48"/>
      <c r="AF88" s="48"/>
      <c r="AG88" s="48"/>
    </row>
    <row r="89" spans="1:33" x14ac:dyDescent="0.25">
      <c r="A89" s="76" t="s">
        <v>14091</v>
      </c>
      <c r="B89" s="63" t="s">
        <v>14157</v>
      </c>
      <c r="C89" s="63" t="s">
        <v>60</v>
      </c>
      <c r="D89" s="121"/>
      <c r="E89" s="120"/>
      <c r="F89" s="122"/>
      <c r="G89" s="123"/>
      <c r="H89" s="123"/>
      <c r="I89" s="124">
        <v>89</v>
      </c>
      <c r="J89" s="125"/>
      <c r="K89" s="126"/>
      <c r="L89" s="126"/>
      <c r="M89" s="126"/>
      <c r="N89" s="126"/>
      <c r="O89" s="126"/>
      <c r="P89" s="126"/>
      <c r="Q89" s="126"/>
      <c r="R89" s="126"/>
      <c r="S89" s="126"/>
      <c r="T89" s="126"/>
      <c r="U89" s="126"/>
      <c r="V89" s="126"/>
      <c r="W89" s="127"/>
      <c r="X89" s="127"/>
      <c r="Y89" s="48"/>
      <c r="Z89" s="48"/>
      <c r="AA89" s="48"/>
      <c r="AB89" s="48"/>
      <c r="AC89" s="48"/>
      <c r="AD89" s="48"/>
      <c r="AE89" s="48"/>
      <c r="AF89" s="48"/>
      <c r="AG89" s="48"/>
    </row>
    <row r="90" spans="1:33" x14ac:dyDescent="0.25">
      <c r="A90" s="76" t="s">
        <v>14092</v>
      </c>
      <c r="B90" s="63" t="s">
        <v>14158</v>
      </c>
      <c r="C90" s="63" t="s">
        <v>60</v>
      </c>
      <c r="D90" s="121"/>
      <c r="E90" s="120"/>
      <c r="F90" s="122"/>
      <c r="G90" s="123"/>
      <c r="H90" s="123"/>
      <c r="I90" s="124">
        <v>90</v>
      </c>
      <c r="J90" s="125"/>
      <c r="K90" s="126"/>
      <c r="L90" s="126"/>
      <c r="M90" s="126"/>
      <c r="N90" s="126"/>
      <c r="O90" s="126"/>
      <c r="P90" s="126"/>
      <c r="Q90" s="126"/>
      <c r="R90" s="126"/>
      <c r="S90" s="126"/>
      <c r="T90" s="126"/>
      <c r="U90" s="126"/>
      <c r="V90" s="126"/>
      <c r="W90" s="127"/>
      <c r="X90" s="127"/>
      <c r="Y90" s="48"/>
      <c r="Z90" s="48"/>
      <c r="AA90" s="48"/>
      <c r="AB90" s="48"/>
      <c r="AC90" s="48"/>
      <c r="AD90" s="48"/>
      <c r="AE90" s="48"/>
      <c r="AF90" s="48"/>
      <c r="AG90" s="48"/>
    </row>
    <row r="91" spans="1:33" x14ac:dyDescent="0.25">
      <c r="A91" s="76" t="s">
        <v>14093</v>
      </c>
      <c r="B91" s="63" t="s">
        <v>14159</v>
      </c>
      <c r="C91" s="63" t="s">
        <v>60</v>
      </c>
      <c r="D91" s="121"/>
      <c r="E91" s="120"/>
      <c r="F91" s="122"/>
      <c r="G91" s="123"/>
      <c r="H91" s="123"/>
      <c r="I91" s="124">
        <v>91</v>
      </c>
      <c r="J91" s="125"/>
      <c r="K91" s="126"/>
      <c r="L91" s="126"/>
      <c r="M91" s="126"/>
      <c r="N91" s="126"/>
      <c r="O91" s="126"/>
      <c r="P91" s="126"/>
      <c r="Q91" s="126"/>
      <c r="R91" s="126"/>
      <c r="S91" s="126"/>
      <c r="T91" s="126"/>
      <c r="U91" s="126"/>
      <c r="V91" s="126"/>
      <c r="W91" s="127"/>
      <c r="X91" s="127"/>
      <c r="Y91" s="48"/>
      <c r="Z91" s="48"/>
      <c r="AA91" s="48"/>
      <c r="AB91" s="48"/>
      <c r="AC91" s="48"/>
      <c r="AD91" s="48"/>
      <c r="AE91" s="48"/>
      <c r="AF91" s="48"/>
      <c r="AG91" s="48"/>
    </row>
    <row r="92" spans="1:33" x14ac:dyDescent="0.25">
      <c r="A92" s="76" t="s">
        <v>14094</v>
      </c>
      <c r="B92" s="63" t="s">
        <v>14160</v>
      </c>
      <c r="C92" s="63" t="s">
        <v>60</v>
      </c>
      <c r="D92" s="121"/>
      <c r="E92" s="120"/>
      <c r="F92" s="122"/>
      <c r="G92" s="123"/>
      <c r="H92" s="123"/>
      <c r="I92" s="124">
        <v>92</v>
      </c>
      <c r="J92" s="125"/>
      <c r="K92" s="126"/>
      <c r="L92" s="126"/>
      <c r="M92" s="126"/>
      <c r="N92" s="126"/>
      <c r="O92" s="126"/>
      <c r="P92" s="126"/>
      <c r="Q92" s="126"/>
      <c r="R92" s="126"/>
      <c r="S92" s="126"/>
      <c r="T92" s="126"/>
      <c r="U92" s="126"/>
      <c r="V92" s="126"/>
      <c r="W92" s="127"/>
      <c r="X92" s="127"/>
      <c r="Y92" s="48"/>
      <c r="Z92" s="48"/>
      <c r="AA92" s="48"/>
      <c r="AB92" s="48"/>
      <c r="AC92" s="48"/>
      <c r="AD92" s="48"/>
      <c r="AE92" s="48"/>
      <c r="AF92" s="48"/>
      <c r="AG92" s="48"/>
    </row>
    <row r="93" spans="1:33" x14ac:dyDescent="0.25">
      <c r="A93" s="76" t="s">
        <v>14095</v>
      </c>
      <c r="B93" s="63" t="s">
        <v>14161</v>
      </c>
      <c r="C93" s="63" t="s">
        <v>60</v>
      </c>
      <c r="D93" s="121"/>
      <c r="E93" s="120"/>
      <c r="F93" s="122"/>
      <c r="G93" s="123"/>
      <c r="H93" s="123"/>
      <c r="I93" s="124">
        <v>93</v>
      </c>
      <c r="J93" s="125"/>
      <c r="K93" s="126"/>
      <c r="L93" s="126"/>
      <c r="M93" s="126"/>
      <c r="N93" s="126"/>
      <c r="O93" s="126"/>
      <c r="P93" s="126"/>
      <c r="Q93" s="126"/>
      <c r="R93" s="126"/>
      <c r="S93" s="126"/>
      <c r="T93" s="126"/>
      <c r="U93" s="126"/>
      <c r="V93" s="126"/>
      <c r="W93" s="127"/>
      <c r="X93" s="127"/>
      <c r="Y93" s="48"/>
      <c r="Z93" s="48"/>
      <c r="AA93" s="48"/>
      <c r="AB93" s="48"/>
      <c r="AC93" s="48"/>
      <c r="AD93" s="48"/>
      <c r="AE93" s="48"/>
      <c r="AF93" s="48"/>
      <c r="AG93" s="48"/>
    </row>
    <row r="94" spans="1:33" x14ac:dyDescent="0.25">
      <c r="A94" s="76" t="s">
        <v>14096</v>
      </c>
      <c r="B94" s="63" t="s">
        <v>14162</v>
      </c>
      <c r="C94" s="63" t="s">
        <v>60</v>
      </c>
      <c r="D94" s="121"/>
      <c r="E94" s="120"/>
      <c r="F94" s="122"/>
      <c r="G94" s="123"/>
      <c r="H94" s="123"/>
      <c r="I94" s="124">
        <v>94</v>
      </c>
      <c r="J94" s="125"/>
      <c r="K94" s="126"/>
      <c r="L94" s="126"/>
      <c r="M94" s="126"/>
      <c r="N94" s="126"/>
      <c r="O94" s="126"/>
      <c r="P94" s="126"/>
      <c r="Q94" s="126"/>
      <c r="R94" s="126"/>
      <c r="S94" s="126"/>
      <c r="T94" s="126"/>
      <c r="U94" s="126"/>
      <c r="V94" s="126"/>
      <c r="W94" s="127"/>
      <c r="X94" s="127"/>
      <c r="Y94" s="48"/>
      <c r="Z94" s="48"/>
      <c r="AA94" s="48"/>
      <c r="AB94" s="48"/>
      <c r="AC94" s="48"/>
      <c r="AD94" s="48"/>
      <c r="AE94" s="48"/>
      <c r="AF94" s="48"/>
      <c r="AG94" s="48"/>
    </row>
    <row r="95" spans="1:33" x14ac:dyDescent="0.25">
      <c r="A95" s="76" t="s">
        <v>14097</v>
      </c>
      <c r="B95" s="63" t="s">
        <v>14163</v>
      </c>
      <c r="C95" s="63" t="s">
        <v>60</v>
      </c>
      <c r="D95" s="121"/>
      <c r="E95" s="120"/>
      <c r="F95" s="122"/>
      <c r="G95" s="123"/>
      <c r="H95" s="123"/>
      <c r="I95" s="124">
        <v>95</v>
      </c>
      <c r="J95" s="125"/>
      <c r="K95" s="126"/>
      <c r="L95" s="126"/>
      <c r="M95" s="126"/>
      <c r="N95" s="126"/>
      <c r="O95" s="126"/>
      <c r="P95" s="126"/>
      <c r="Q95" s="126"/>
      <c r="R95" s="126"/>
      <c r="S95" s="126"/>
      <c r="T95" s="126"/>
      <c r="U95" s="126"/>
      <c r="V95" s="126"/>
      <c r="W95" s="127"/>
      <c r="X95" s="127"/>
      <c r="Y95" s="48"/>
      <c r="Z95" s="48"/>
      <c r="AA95" s="48"/>
      <c r="AB95" s="48"/>
      <c r="AC95" s="48"/>
      <c r="AD95" s="48"/>
      <c r="AE95" s="48"/>
      <c r="AF95" s="48"/>
      <c r="AG95" s="48"/>
    </row>
    <row r="96" spans="1:33" x14ac:dyDescent="0.25">
      <c r="A96" s="76" t="s">
        <v>14098</v>
      </c>
      <c r="B96" s="63" t="s">
        <v>14164</v>
      </c>
      <c r="C96" s="63" t="s">
        <v>60</v>
      </c>
      <c r="D96" s="121"/>
      <c r="E96" s="120"/>
      <c r="F96" s="122"/>
      <c r="G96" s="123"/>
      <c r="H96" s="123"/>
      <c r="I96" s="124">
        <v>96</v>
      </c>
      <c r="J96" s="125"/>
      <c r="K96" s="126"/>
      <c r="L96" s="126"/>
      <c r="M96" s="126"/>
      <c r="N96" s="126"/>
      <c r="O96" s="126"/>
      <c r="P96" s="126"/>
      <c r="Q96" s="126"/>
      <c r="R96" s="126"/>
      <c r="S96" s="126"/>
      <c r="T96" s="126"/>
      <c r="U96" s="126"/>
      <c r="V96" s="126"/>
      <c r="W96" s="127"/>
      <c r="X96" s="127"/>
      <c r="Y96" s="48"/>
      <c r="Z96" s="48"/>
      <c r="AA96" s="48"/>
      <c r="AB96" s="48"/>
      <c r="AC96" s="48"/>
      <c r="AD96" s="48"/>
      <c r="AE96" s="48"/>
      <c r="AF96" s="48"/>
      <c r="AG96" s="48"/>
    </row>
    <row r="97" spans="1:33" x14ac:dyDescent="0.25">
      <c r="A97" s="76" t="s">
        <v>14099</v>
      </c>
      <c r="B97" s="63" t="s">
        <v>14165</v>
      </c>
      <c r="C97" s="63" t="s">
        <v>60</v>
      </c>
      <c r="D97" s="121"/>
      <c r="E97" s="120"/>
      <c r="F97" s="122"/>
      <c r="G97" s="123"/>
      <c r="H97" s="123"/>
      <c r="I97" s="124">
        <v>97</v>
      </c>
      <c r="J97" s="125"/>
      <c r="K97" s="126"/>
      <c r="L97" s="126"/>
      <c r="M97" s="126"/>
      <c r="N97" s="126"/>
      <c r="O97" s="126"/>
      <c r="P97" s="126"/>
      <c r="Q97" s="126"/>
      <c r="R97" s="126"/>
      <c r="S97" s="126"/>
      <c r="T97" s="126"/>
      <c r="U97" s="126"/>
      <c r="V97" s="126"/>
      <c r="W97" s="127"/>
      <c r="X97" s="127"/>
      <c r="Y97" s="48"/>
      <c r="Z97" s="48"/>
      <c r="AA97" s="48"/>
      <c r="AB97" s="48"/>
      <c r="AC97" s="48"/>
      <c r="AD97" s="48"/>
      <c r="AE97" s="48"/>
      <c r="AF97" s="48"/>
      <c r="AG97" s="48"/>
    </row>
    <row r="98" spans="1:33" x14ac:dyDescent="0.25">
      <c r="A98" s="76" t="s">
        <v>14100</v>
      </c>
      <c r="B98" s="63" t="s">
        <v>14166</v>
      </c>
      <c r="C98" s="63" t="s">
        <v>60</v>
      </c>
      <c r="D98" s="121"/>
      <c r="E98" s="120"/>
      <c r="F98" s="122"/>
      <c r="G98" s="123"/>
      <c r="H98" s="123"/>
      <c r="I98" s="124">
        <v>98</v>
      </c>
      <c r="J98" s="125"/>
      <c r="K98" s="126"/>
      <c r="L98" s="126"/>
      <c r="M98" s="126"/>
      <c r="N98" s="126"/>
      <c r="O98" s="126"/>
      <c r="P98" s="126"/>
      <c r="Q98" s="126"/>
      <c r="R98" s="126"/>
      <c r="S98" s="126"/>
      <c r="T98" s="126"/>
      <c r="U98" s="126"/>
      <c r="V98" s="126"/>
      <c r="W98" s="127"/>
      <c r="X98" s="127"/>
      <c r="Y98" s="48"/>
      <c r="Z98" s="48"/>
      <c r="AA98" s="48"/>
      <c r="AB98" s="48"/>
      <c r="AC98" s="48"/>
      <c r="AD98" s="48"/>
      <c r="AE98" s="48"/>
      <c r="AF98" s="48"/>
      <c r="AG98" s="48"/>
    </row>
    <row r="99" spans="1:33" x14ac:dyDescent="0.25">
      <c r="A99" s="76" t="s">
        <v>14101</v>
      </c>
      <c r="B99" s="63" t="s">
        <v>14155</v>
      </c>
      <c r="C99" s="63" t="s">
        <v>62</v>
      </c>
      <c r="D99" s="121"/>
      <c r="E99" s="120"/>
      <c r="F99" s="122"/>
      <c r="G99" s="123"/>
      <c r="H99" s="123"/>
      <c r="I99" s="124">
        <v>99</v>
      </c>
      <c r="J99" s="125"/>
      <c r="K99" s="126"/>
      <c r="L99" s="126"/>
      <c r="M99" s="126"/>
      <c r="N99" s="126"/>
      <c r="O99" s="126"/>
      <c r="P99" s="126"/>
      <c r="Q99" s="126"/>
      <c r="R99" s="126"/>
      <c r="S99" s="126"/>
      <c r="T99" s="126"/>
      <c r="U99" s="126"/>
      <c r="V99" s="126"/>
      <c r="W99" s="127"/>
      <c r="X99" s="127"/>
      <c r="Y99" s="48"/>
      <c r="Z99" s="48"/>
      <c r="AA99" s="48"/>
      <c r="AB99" s="48"/>
      <c r="AC99" s="48"/>
      <c r="AD99" s="48"/>
      <c r="AE99" s="48"/>
      <c r="AF99" s="48"/>
      <c r="AG99" s="48"/>
    </row>
    <row r="100" spans="1:33" x14ac:dyDescent="0.25">
      <c r="A100" s="76" t="s">
        <v>14102</v>
      </c>
      <c r="B100" s="63" t="s">
        <v>14156</v>
      </c>
      <c r="C100" s="63" t="s">
        <v>62</v>
      </c>
      <c r="D100" s="121"/>
      <c r="E100" s="120"/>
      <c r="F100" s="122"/>
      <c r="G100" s="123"/>
      <c r="H100" s="123"/>
      <c r="I100" s="124">
        <v>100</v>
      </c>
      <c r="J100" s="125"/>
      <c r="K100" s="126"/>
      <c r="L100" s="126"/>
      <c r="M100" s="126"/>
      <c r="N100" s="126"/>
      <c r="O100" s="126"/>
      <c r="P100" s="126"/>
      <c r="Q100" s="126"/>
      <c r="R100" s="126"/>
      <c r="S100" s="126"/>
      <c r="T100" s="126"/>
      <c r="U100" s="126"/>
      <c r="V100" s="126"/>
      <c r="W100" s="127"/>
      <c r="X100" s="127"/>
      <c r="Y100" s="48"/>
      <c r="Z100" s="48"/>
      <c r="AA100" s="48"/>
      <c r="AB100" s="48"/>
      <c r="AC100" s="48"/>
      <c r="AD100" s="48"/>
      <c r="AE100" s="48"/>
      <c r="AF100" s="48"/>
      <c r="AG100" s="48"/>
    </row>
    <row r="101" spans="1:33" x14ac:dyDescent="0.25">
      <c r="A101" s="76" t="s">
        <v>14103</v>
      </c>
      <c r="B101" s="63" t="s">
        <v>14157</v>
      </c>
      <c r="C101" s="63" t="s">
        <v>62</v>
      </c>
      <c r="D101" s="121"/>
      <c r="E101" s="120"/>
      <c r="F101" s="122"/>
      <c r="G101" s="123"/>
      <c r="H101" s="123"/>
      <c r="I101" s="124">
        <v>101</v>
      </c>
      <c r="J101" s="125"/>
      <c r="K101" s="126"/>
      <c r="L101" s="126"/>
      <c r="M101" s="126"/>
      <c r="N101" s="126"/>
      <c r="O101" s="126"/>
      <c r="P101" s="126"/>
      <c r="Q101" s="126"/>
      <c r="R101" s="126"/>
      <c r="S101" s="126"/>
      <c r="T101" s="126"/>
      <c r="U101" s="126"/>
      <c r="V101" s="126"/>
      <c r="W101" s="127"/>
      <c r="X101" s="127"/>
      <c r="Y101" s="48"/>
      <c r="Z101" s="48"/>
      <c r="AA101" s="48"/>
      <c r="AB101" s="48"/>
      <c r="AC101" s="48"/>
      <c r="AD101" s="48"/>
      <c r="AE101" s="48"/>
      <c r="AF101" s="48"/>
      <c r="AG101" s="48"/>
    </row>
    <row r="102" spans="1:33" x14ac:dyDescent="0.25">
      <c r="A102" s="76" t="s">
        <v>14104</v>
      </c>
      <c r="B102" s="63" t="s">
        <v>14158</v>
      </c>
      <c r="C102" s="63" t="s">
        <v>62</v>
      </c>
      <c r="D102" s="121"/>
      <c r="E102" s="120"/>
      <c r="F102" s="122"/>
      <c r="G102" s="123"/>
      <c r="H102" s="123"/>
      <c r="I102" s="124">
        <v>102</v>
      </c>
      <c r="J102" s="125"/>
      <c r="K102" s="126"/>
      <c r="L102" s="126"/>
      <c r="M102" s="126"/>
      <c r="N102" s="126"/>
      <c r="O102" s="126"/>
      <c r="P102" s="126"/>
      <c r="Q102" s="126"/>
      <c r="R102" s="126"/>
      <c r="S102" s="126"/>
      <c r="T102" s="126"/>
      <c r="U102" s="126"/>
      <c r="V102" s="126"/>
      <c r="W102" s="127"/>
      <c r="X102" s="127"/>
      <c r="Y102" s="48"/>
      <c r="Z102" s="48"/>
      <c r="AA102" s="48"/>
      <c r="AB102" s="48"/>
      <c r="AC102" s="48"/>
      <c r="AD102" s="48"/>
      <c r="AE102" s="48"/>
      <c r="AF102" s="48"/>
      <c r="AG102" s="48"/>
    </row>
    <row r="103" spans="1:33" x14ac:dyDescent="0.25">
      <c r="A103" s="76" t="s">
        <v>14105</v>
      </c>
      <c r="B103" s="63" t="s">
        <v>14159</v>
      </c>
      <c r="C103" s="63" t="s">
        <v>62</v>
      </c>
      <c r="D103" s="121"/>
      <c r="E103" s="120"/>
      <c r="F103" s="122"/>
      <c r="G103" s="123"/>
      <c r="H103" s="123"/>
      <c r="I103" s="124">
        <v>103</v>
      </c>
      <c r="J103" s="125"/>
      <c r="K103" s="126"/>
      <c r="L103" s="126"/>
      <c r="M103" s="126"/>
      <c r="N103" s="126"/>
      <c r="O103" s="126"/>
      <c r="P103" s="126"/>
      <c r="Q103" s="126"/>
      <c r="R103" s="126"/>
      <c r="S103" s="126"/>
      <c r="T103" s="126"/>
      <c r="U103" s="126"/>
      <c r="V103" s="126"/>
      <c r="W103" s="127"/>
      <c r="X103" s="127"/>
      <c r="Y103" s="48"/>
      <c r="Z103" s="48"/>
      <c r="AA103" s="48"/>
      <c r="AB103" s="48"/>
      <c r="AC103" s="48"/>
      <c r="AD103" s="48"/>
      <c r="AE103" s="48"/>
      <c r="AF103" s="48"/>
      <c r="AG103" s="48"/>
    </row>
    <row r="104" spans="1:33" x14ac:dyDescent="0.25">
      <c r="A104" s="76" t="s">
        <v>14106</v>
      </c>
      <c r="B104" s="63" t="s">
        <v>14160</v>
      </c>
      <c r="C104" s="63" t="s">
        <v>62</v>
      </c>
      <c r="D104" s="121"/>
      <c r="E104" s="120"/>
      <c r="F104" s="122"/>
      <c r="G104" s="123"/>
      <c r="H104" s="123"/>
      <c r="I104" s="124">
        <v>104</v>
      </c>
      <c r="J104" s="125"/>
      <c r="K104" s="126"/>
      <c r="L104" s="126"/>
      <c r="M104" s="126"/>
      <c r="N104" s="126"/>
      <c r="O104" s="126"/>
      <c r="P104" s="126"/>
      <c r="Q104" s="126"/>
      <c r="R104" s="126"/>
      <c r="S104" s="126"/>
      <c r="T104" s="126"/>
      <c r="U104" s="126"/>
      <c r="V104" s="126"/>
      <c r="W104" s="127"/>
      <c r="X104" s="127"/>
      <c r="Y104" s="48"/>
      <c r="Z104" s="48"/>
      <c r="AA104" s="48"/>
      <c r="AB104" s="48"/>
      <c r="AC104" s="48"/>
      <c r="AD104" s="48"/>
      <c r="AE104" s="48"/>
      <c r="AF104" s="48"/>
      <c r="AG104" s="48"/>
    </row>
    <row r="105" spans="1:33" x14ac:dyDescent="0.25">
      <c r="A105" s="76" t="s">
        <v>14107</v>
      </c>
      <c r="B105" s="63" t="s">
        <v>14161</v>
      </c>
      <c r="C105" s="63" t="s">
        <v>62</v>
      </c>
      <c r="D105" s="121"/>
      <c r="E105" s="120"/>
      <c r="F105" s="122"/>
      <c r="G105" s="123"/>
      <c r="H105" s="123"/>
      <c r="I105" s="124">
        <v>105</v>
      </c>
      <c r="J105" s="125"/>
      <c r="K105" s="126"/>
      <c r="L105" s="126"/>
      <c r="M105" s="126"/>
      <c r="N105" s="126"/>
      <c r="O105" s="126"/>
      <c r="P105" s="126"/>
      <c r="Q105" s="126"/>
      <c r="R105" s="126"/>
      <c r="S105" s="126"/>
      <c r="T105" s="126"/>
      <c r="U105" s="126"/>
      <c r="V105" s="126"/>
      <c r="W105" s="127"/>
      <c r="X105" s="127"/>
      <c r="Y105" s="48"/>
      <c r="Z105" s="48"/>
      <c r="AA105" s="48"/>
      <c r="AB105" s="48"/>
      <c r="AC105" s="48"/>
      <c r="AD105" s="48"/>
      <c r="AE105" s="48"/>
      <c r="AF105" s="48"/>
      <c r="AG105" s="48"/>
    </row>
    <row r="106" spans="1:33" x14ac:dyDescent="0.25">
      <c r="A106" s="76" t="s">
        <v>14108</v>
      </c>
      <c r="B106" s="63" t="s">
        <v>14162</v>
      </c>
      <c r="C106" s="63" t="s">
        <v>62</v>
      </c>
      <c r="D106" s="121"/>
      <c r="E106" s="120"/>
      <c r="F106" s="122"/>
      <c r="G106" s="123"/>
      <c r="H106" s="123"/>
      <c r="I106" s="124">
        <v>106</v>
      </c>
      <c r="J106" s="125"/>
      <c r="K106" s="126"/>
      <c r="L106" s="126"/>
      <c r="M106" s="126"/>
      <c r="N106" s="126"/>
      <c r="O106" s="126"/>
      <c r="P106" s="126"/>
      <c r="Q106" s="126"/>
      <c r="R106" s="126"/>
      <c r="S106" s="126"/>
      <c r="T106" s="126"/>
      <c r="U106" s="126"/>
      <c r="V106" s="126"/>
      <c r="W106" s="127"/>
      <c r="X106" s="127"/>
      <c r="Y106" s="48"/>
      <c r="Z106" s="48"/>
      <c r="AA106" s="48"/>
      <c r="AB106" s="48"/>
      <c r="AC106" s="48"/>
      <c r="AD106" s="48"/>
      <c r="AE106" s="48"/>
      <c r="AF106" s="48"/>
      <c r="AG106" s="48"/>
    </row>
    <row r="107" spans="1:33" x14ac:dyDescent="0.25">
      <c r="A107" s="76" t="s">
        <v>14109</v>
      </c>
      <c r="B107" s="63" t="s">
        <v>14163</v>
      </c>
      <c r="C107" s="63" t="s">
        <v>62</v>
      </c>
      <c r="D107" s="121"/>
      <c r="E107" s="120"/>
      <c r="F107" s="122"/>
      <c r="G107" s="123"/>
      <c r="H107" s="123"/>
      <c r="I107" s="124">
        <v>107</v>
      </c>
      <c r="J107" s="125"/>
      <c r="K107" s="126"/>
      <c r="L107" s="126"/>
      <c r="M107" s="126"/>
      <c r="N107" s="126"/>
      <c r="O107" s="126"/>
      <c r="P107" s="126"/>
      <c r="Q107" s="126"/>
      <c r="R107" s="126"/>
      <c r="S107" s="126"/>
      <c r="T107" s="126"/>
      <c r="U107" s="126"/>
      <c r="V107" s="126"/>
      <c r="W107" s="127"/>
      <c r="X107" s="127"/>
      <c r="Y107" s="48"/>
      <c r="Z107" s="48"/>
      <c r="AA107" s="48"/>
      <c r="AB107" s="48"/>
      <c r="AC107" s="48"/>
      <c r="AD107" s="48"/>
      <c r="AE107" s="48"/>
      <c r="AF107" s="48"/>
      <c r="AG107" s="48"/>
    </row>
    <row r="108" spans="1:33" x14ac:dyDescent="0.25">
      <c r="A108" s="76" t="s">
        <v>14110</v>
      </c>
      <c r="B108" s="63" t="s">
        <v>14164</v>
      </c>
      <c r="C108" s="63" t="s">
        <v>62</v>
      </c>
      <c r="D108" s="121"/>
      <c r="E108" s="120"/>
      <c r="F108" s="122"/>
      <c r="G108" s="123"/>
      <c r="H108" s="123"/>
      <c r="I108" s="124">
        <v>108</v>
      </c>
      <c r="J108" s="125"/>
      <c r="K108" s="126"/>
      <c r="L108" s="126"/>
      <c r="M108" s="126"/>
      <c r="N108" s="126"/>
      <c r="O108" s="126"/>
      <c r="P108" s="126"/>
      <c r="Q108" s="126"/>
      <c r="R108" s="126"/>
      <c r="S108" s="126"/>
      <c r="T108" s="126"/>
      <c r="U108" s="126"/>
      <c r="V108" s="126"/>
      <c r="W108" s="127"/>
      <c r="X108" s="127"/>
      <c r="Y108" s="48"/>
      <c r="Z108" s="48"/>
      <c r="AA108" s="48"/>
      <c r="AB108" s="48"/>
      <c r="AC108" s="48"/>
      <c r="AD108" s="48"/>
      <c r="AE108" s="48"/>
      <c r="AF108" s="48"/>
      <c r="AG108" s="48"/>
    </row>
    <row r="109" spans="1:33" x14ac:dyDescent="0.25">
      <c r="A109" s="76" t="s">
        <v>14111</v>
      </c>
      <c r="B109" s="63" t="s">
        <v>14165</v>
      </c>
      <c r="C109" s="63" t="s">
        <v>62</v>
      </c>
      <c r="D109" s="121"/>
      <c r="E109" s="120"/>
      <c r="F109" s="122"/>
      <c r="G109" s="123"/>
      <c r="H109" s="123"/>
      <c r="I109" s="124">
        <v>109</v>
      </c>
      <c r="J109" s="125"/>
      <c r="K109" s="126"/>
      <c r="L109" s="126"/>
      <c r="M109" s="126"/>
      <c r="N109" s="126"/>
      <c r="O109" s="126"/>
      <c r="P109" s="126"/>
      <c r="Q109" s="126"/>
      <c r="R109" s="126"/>
      <c r="S109" s="126"/>
      <c r="T109" s="126"/>
      <c r="U109" s="126"/>
      <c r="V109" s="126"/>
      <c r="W109" s="127"/>
      <c r="X109" s="127"/>
      <c r="Y109" s="48"/>
      <c r="Z109" s="48"/>
      <c r="AA109" s="48"/>
      <c r="AB109" s="48"/>
      <c r="AC109" s="48"/>
      <c r="AD109" s="48"/>
      <c r="AE109" s="48"/>
      <c r="AF109" s="48"/>
      <c r="AG109" s="48"/>
    </row>
    <row r="110" spans="1:33" x14ac:dyDescent="0.25">
      <c r="A110" s="76" t="s">
        <v>14112</v>
      </c>
      <c r="B110" s="63" t="s">
        <v>14166</v>
      </c>
      <c r="C110" s="63" t="s">
        <v>62</v>
      </c>
      <c r="D110" s="121"/>
      <c r="E110" s="120"/>
      <c r="F110" s="122"/>
      <c r="G110" s="123"/>
      <c r="H110" s="123"/>
      <c r="I110" s="124">
        <v>110</v>
      </c>
      <c r="J110" s="125"/>
      <c r="K110" s="126"/>
      <c r="L110" s="126"/>
      <c r="M110" s="126"/>
      <c r="N110" s="126"/>
      <c r="O110" s="126"/>
      <c r="P110" s="126"/>
      <c r="Q110" s="126"/>
      <c r="R110" s="126"/>
      <c r="S110" s="126"/>
      <c r="T110" s="126"/>
      <c r="U110" s="126"/>
      <c r="V110" s="126"/>
      <c r="W110" s="127"/>
      <c r="X110" s="127"/>
      <c r="Y110" s="48"/>
      <c r="Z110" s="48"/>
      <c r="AA110" s="48"/>
      <c r="AB110" s="48"/>
      <c r="AC110" s="48"/>
      <c r="AD110" s="48"/>
      <c r="AE110" s="48"/>
      <c r="AF110" s="48"/>
      <c r="AG110" s="48"/>
    </row>
    <row r="111" spans="1:33" x14ac:dyDescent="0.25">
      <c r="A111" s="76" t="s">
        <v>14113</v>
      </c>
      <c r="B111" s="63" t="s">
        <v>14167</v>
      </c>
      <c r="C111" s="63" t="s">
        <v>56</v>
      </c>
      <c r="D111" s="121"/>
      <c r="E111" s="120"/>
      <c r="F111" s="122"/>
      <c r="G111" s="123"/>
      <c r="H111" s="123"/>
      <c r="I111" s="124">
        <v>111</v>
      </c>
      <c r="J111" s="125"/>
      <c r="K111" s="126"/>
      <c r="L111" s="126"/>
      <c r="M111" s="126"/>
      <c r="N111" s="126"/>
      <c r="O111" s="126"/>
      <c r="P111" s="126"/>
      <c r="Q111" s="126"/>
      <c r="R111" s="126"/>
      <c r="S111" s="126"/>
      <c r="T111" s="126"/>
      <c r="U111" s="126"/>
      <c r="V111" s="126"/>
      <c r="W111" s="127"/>
      <c r="X111" s="127"/>
      <c r="Y111" s="48"/>
      <c r="Z111" s="48"/>
      <c r="AA111" s="48"/>
      <c r="AB111" s="48"/>
      <c r="AC111" s="48"/>
      <c r="AD111" s="48"/>
      <c r="AE111" s="48"/>
      <c r="AF111" s="48"/>
      <c r="AG111" s="48"/>
    </row>
    <row r="112" spans="1:33" x14ac:dyDescent="0.25">
      <c r="A112" s="76" t="s">
        <v>14114</v>
      </c>
      <c r="B112" s="63" t="s">
        <v>14168</v>
      </c>
      <c r="C112" s="63" t="s">
        <v>56</v>
      </c>
      <c r="D112" s="121"/>
      <c r="E112" s="120"/>
      <c r="F112" s="122"/>
      <c r="G112" s="123"/>
      <c r="H112" s="123"/>
      <c r="I112" s="124">
        <v>112</v>
      </c>
      <c r="J112" s="125"/>
      <c r="K112" s="126"/>
      <c r="L112" s="126"/>
      <c r="M112" s="126"/>
      <c r="N112" s="126"/>
      <c r="O112" s="126"/>
      <c r="P112" s="126"/>
      <c r="Q112" s="126"/>
      <c r="R112" s="126"/>
      <c r="S112" s="126"/>
      <c r="T112" s="126"/>
      <c r="U112" s="126"/>
      <c r="V112" s="126"/>
      <c r="W112" s="127"/>
      <c r="X112" s="127"/>
      <c r="Y112" s="48"/>
      <c r="Z112" s="48"/>
      <c r="AA112" s="48"/>
      <c r="AB112" s="48"/>
      <c r="AC112" s="48"/>
      <c r="AD112" s="48"/>
      <c r="AE112" s="48"/>
      <c r="AF112" s="48"/>
      <c r="AG112" s="48"/>
    </row>
    <row r="113" spans="1:33" x14ac:dyDescent="0.25">
      <c r="A113" s="76" t="s">
        <v>14115</v>
      </c>
      <c r="B113" s="63" t="s">
        <v>14169</v>
      </c>
      <c r="C113" s="63" t="s">
        <v>56</v>
      </c>
      <c r="D113" s="121"/>
      <c r="E113" s="120"/>
      <c r="F113" s="122"/>
      <c r="G113" s="123"/>
      <c r="H113" s="123"/>
      <c r="I113" s="124">
        <v>113</v>
      </c>
      <c r="J113" s="125"/>
      <c r="K113" s="126"/>
      <c r="L113" s="126"/>
      <c r="M113" s="126"/>
      <c r="N113" s="126"/>
      <c r="O113" s="126"/>
      <c r="P113" s="126"/>
      <c r="Q113" s="126"/>
      <c r="R113" s="126"/>
      <c r="S113" s="126"/>
      <c r="T113" s="126"/>
      <c r="U113" s="126"/>
      <c r="V113" s="126"/>
      <c r="W113" s="127"/>
      <c r="X113" s="127"/>
      <c r="Y113" s="48"/>
      <c r="Z113" s="48"/>
      <c r="AA113" s="48"/>
      <c r="AB113" s="48"/>
      <c r="AC113" s="48"/>
      <c r="AD113" s="48"/>
      <c r="AE113" s="48"/>
      <c r="AF113" s="48"/>
      <c r="AG113" s="48"/>
    </row>
    <row r="114" spans="1:33" x14ac:dyDescent="0.25">
      <c r="A114" s="76" t="s">
        <v>14116</v>
      </c>
      <c r="B114" s="63" t="s">
        <v>14170</v>
      </c>
      <c r="C114" s="63" t="s">
        <v>56</v>
      </c>
      <c r="D114" s="121"/>
      <c r="E114" s="120"/>
      <c r="F114" s="122"/>
      <c r="G114" s="123"/>
      <c r="H114" s="123"/>
      <c r="I114" s="124">
        <v>114</v>
      </c>
      <c r="J114" s="125"/>
      <c r="K114" s="126"/>
      <c r="L114" s="126"/>
      <c r="M114" s="126"/>
      <c r="N114" s="126"/>
      <c r="O114" s="126"/>
      <c r="P114" s="126"/>
      <c r="Q114" s="126"/>
      <c r="R114" s="126"/>
      <c r="S114" s="126"/>
      <c r="T114" s="126"/>
      <c r="U114" s="126"/>
      <c r="V114" s="126"/>
      <c r="W114" s="127"/>
      <c r="X114" s="127"/>
      <c r="Y114" s="48"/>
      <c r="Z114" s="48"/>
      <c r="AA114" s="48"/>
      <c r="AB114" s="48"/>
      <c r="AC114" s="48"/>
      <c r="AD114" s="48"/>
      <c r="AE114" s="48"/>
      <c r="AF114" s="48"/>
      <c r="AG114" s="48"/>
    </row>
    <row r="115" spans="1:33" x14ac:dyDescent="0.25">
      <c r="A115" s="76" t="s">
        <v>14117</v>
      </c>
      <c r="B115" s="63" t="s">
        <v>14171</v>
      </c>
      <c r="C115" s="63" t="s">
        <v>56</v>
      </c>
      <c r="D115" s="121"/>
      <c r="E115" s="120"/>
      <c r="F115" s="122"/>
      <c r="G115" s="123"/>
      <c r="H115" s="123"/>
      <c r="I115" s="124">
        <v>115</v>
      </c>
      <c r="J115" s="125"/>
      <c r="K115" s="126"/>
      <c r="L115" s="126"/>
      <c r="M115" s="126"/>
      <c r="N115" s="126"/>
      <c r="O115" s="126"/>
      <c r="P115" s="126"/>
      <c r="Q115" s="126"/>
      <c r="R115" s="126"/>
      <c r="S115" s="126"/>
      <c r="T115" s="126"/>
      <c r="U115" s="126"/>
      <c r="V115" s="126"/>
      <c r="W115" s="127"/>
      <c r="X115" s="127"/>
      <c r="Y115" s="48"/>
      <c r="Z115" s="48"/>
      <c r="AA115" s="48"/>
      <c r="AB115" s="48"/>
      <c r="AC115" s="48"/>
      <c r="AD115" s="48"/>
      <c r="AE115" s="48"/>
      <c r="AF115" s="48"/>
      <c r="AG115" s="48"/>
    </row>
    <row r="116" spans="1:33" x14ac:dyDescent="0.25">
      <c r="A116" s="76" t="s">
        <v>14118</v>
      </c>
      <c r="B116" s="63" t="s">
        <v>14172</v>
      </c>
      <c r="C116" s="63" t="s">
        <v>56</v>
      </c>
      <c r="D116" s="121"/>
      <c r="E116" s="120"/>
      <c r="F116" s="122"/>
      <c r="G116" s="123"/>
      <c r="H116" s="123"/>
      <c r="I116" s="124">
        <v>116</v>
      </c>
      <c r="J116" s="125"/>
      <c r="K116" s="126"/>
      <c r="L116" s="126"/>
      <c r="M116" s="126"/>
      <c r="N116" s="126"/>
      <c r="O116" s="126"/>
      <c r="P116" s="126"/>
      <c r="Q116" s="126"/>
      <c r="R116" s="126"/>
      <c r="S116" s="126"/>
      <c r="T116" s="126"/>
      <c r="U116" s="126"/>
      <c r="V116" s="126"/>
      <c r="W116" s="127"/>
      <c r="X116" s="127"/>
      <c r="Y116" s="48"/>
      <c r="Z116" s="48"/>
      <c r="AA116" s="48"/>
      <c r="AB116" s="48"/>
      <c r="AC116" s="48"/>
      <c r="AD116" s="48"/>
      <c r="AE116" s="48"/>
      <c r="AF116" s="48"/>
      <c r="AG116" s="48"/>
    </row>
    <row r="117" spans="1:33" x14ac:dyDescent="0.25">
      <c r="A117" s="76" t="s">
        <v>14119</v>
      </c>
      <c r="B117" s="63" t="s">
        <v>14173</v>
      </c>
      <c r="C117" s="63" t="s">
        <v>56</v>
      </c>
      <c r="D117" s="121"/>
      <c r="E117" s="120"/>
      <c r="F117" s="122"/>
      <c r="G117" s="123"/>
      <c r="H117" s="123"/>
      <c r="I117" s="124">
        <v>117</v>
      </c>
      <c r="J117" s="125"/>
      <c r="K117" s="126"/>
      <c r="L117" s="126"/>
      <c r="M117" s="126"/>
      <c r="N117" s="126"/>
      <c r="O117" s="126"/>
      <c r="P117" s="126"/>
      <c r="Q117" s="126"/>
      <c r="R117" s="126"/>
      <c r="S117" s="126"/>
      <c r="T117" s="126"/>
      <c r="U117" s="126"/>
      <c r="V117" s="126"/>
      <c r="W117" s="127"/>
      <c r="X117" s="127"/>
      <c r="Y117" s="48"/>
      <c r="Z117" s="48"/>
      <c r="AA117" s="48"/>
      <c r="AB117" s="48"/>
      <c r="AC117" s="48"/>
      <c r="AD117" s="48"/>
      <c r="AE117" s="48"/>
      <c r="AF117" s="48"/>
      <c r="AG117" s="48"/>
    </row>
    <row r="118" spans="1:33" x14ac:dyDescent="0.25">
      <c r="A118" s="76" t="s">
        <v>14120</v>
      </c>
      <c r="B118" s="63" t="s">
        <v>14174</v>
      </c>
      <c r="C118" s="63" t="s">
        <v>56</v>
      </c>
      <c r="D118" s="121"/>
      <c r="E118" s="120"/>
      <c r="F118" s="122"/>
      <c r="G118" s="123"/>
      <c r="H118" s="123"/>
      <c r="I118" s="124">
        <v>118</v>
      </c>
      <c r="J118" s="125"/>
      <c r="K118" s="126"/>
      <c r="L118" s="126"/>
      <c r="M118" s="126"/>
      <c r="N118" s="126"/>
      <c r="O118" s="126"/>
      <c r="P118" s="126"/>
      <c r="Q118" s="126"/>
      <c r="R118" s="126"/>
      <c r="S118" s="126"/>
      <c r="T118" s="126"/>
      <c r="U118" s="126"/>
      <c r="V118" s="126"/>
      <c r="W118" s="127"/>
      <c r="X118" s="127"/>
      <c r="Y118" s="48"/>
      <c r="Z118" s="48"/>
      <c r="AA118" s="48"/>
      <c r="AB118" s="48"/>
      <c r="AC118" s="48"/>
      <c r="AD118" s="48"/>
      <c r="AE118" s="48"/>
      <c r="AF118" s="48"/>
      <c r="AG118" s="48"/>
    </row>
    <row r="119" spans="1:33" x14ac:dyDescent="0.25">
      <c r="A119" s="76" t="s">
        <v>14121</v>
      </c>
      <c r="B119" s="63" t="s">
        <v>14175</v>
      </c>
      <c r="C119" s="63" t="s">
        <v>56</v>
      </c>
      <c r="D119" s="121"/>
      <c r="E119" s="120"/>
      <c r="F119" s="122"/>
      <c r="G119" s="123"/>
      <c r="H119" s="123"/>
      <c r="I119" s="124">
        <v>119</v>
      </c>
      <c r="J119" s="125"/>
      <c r="K119" s="126"/>
      <c r="L119" s="126"/>
      <c r="M119" s="126"/>
      <c r="N119" s="126"/>
      <c r="O119" s="126"/>
      <c r="P119" s="126"/>
      <c r="Q119" s="126"/>
      <c r="R119" s="126"/>
      <c r="S119" s="126"/>
      <c r="T119" s="126"/>
      <c r="U119" s="126"/>
      <c r="V119" s="126"/>
      <c r="W119" s="127"/>
      <c r="X119" s="127"/>
      <c r="Y119" s="48"/>
      <c r="Z119" s="48"/>
      <c r="AA119" s="48"/>
      <c r="AB119" s="48"/>
      <c r="AC119" s="48"/>
      <c r="AD119" s="48"/>
      <c r="AE119" s="48"/>
      <c r="AF119" s="48"/>
      <c r="AG119" s="48"/>
    </row>
    <row r="120" spans="1:33" x14ac:dyDescent="0.25">
      <c r="A120" s="76" t="s">
        <v>14122</v>
      </c>
      <c r="B120" s="63" t="s">
        <v>14176</v>
      </c>
      <c r="C120" s="63" t="s">
        <v>56</v>
      </c>
      <c r="D120" s="121"/>
      <c r="E120" s="120"/>
      <c r="F120" s="122"/>
      <c r="G120" s="123"/>
      <c r="H120" s="123"/>
      <c r="I120" s="124">
        <v>120</v>
      </c>
      <c r="J120" s="125"/>
      <c r="K120" s="126"/>
      <c r="L120" s="126"/>
      <c r="M120" s="126"/>
      <c r="N120" s="126"/>
      <c r="O120" s="126"/>
      <c r="P120" s="126"/>
      <c r="Q120" s="126"/>
      <c r="R120" s="126"/>
      <c r="S120" s="126"/>
      <c r="T120" s="126"/>
      <c r="U120" s="126"/>
      <c r="V120" s="126"/>
      <c r="W120" s="127"/>
      <c r="X120" s="127"/>
      <c r="Y120" s="48"/>
      <c r="Z120" s="48"/>
      <c r="AA120" s="48"/>
      <c r="AB120" s="48"/>
      <c r="AC120" s="48"/>
      <c r="AD120" s="48"/>
      <c r="AE120" s="48"/>
      <c r="AF120" s="48"/>
      <c r="AG120" s="48"/>
    </row>
    <row r="121" spans="1:33" x14ac:dyDescent="0.25">
      <c r="A121" s="76" t="s">
        <v>14123</v>
      </c>
      <c r="B121" s="63" t="s">
        <v>14177</v>
      </c>
      <c r="C121" s="63" t="s">
        <v>56</v>
      </c>
      <c r="D121" s="121"/>
      <c r="E121" s="120"/>
      <c r="F121" s="122"/>
      <c r="G121" s="123"/>
      <c r="H121" s="123"/>
      <c r="I121" s="124">
        <v>121</v>
      </c>
      <c r="J121" s="125"/>
      <c r="K121" s="126"/>
      <c r="L121" s="126"/>
      <c r="M121" s="126"/>
      <c r="N121" s="126"/>
      <c r="O121" s="126"/>
      <c r="P121" s="126"/>
      <c r="Q121" s="126"/>
      <c r="R121" s="126"/>
      <c r="S121" s="126"/>
      <c r="T121" s="126"/>
      <c r="U121" s="126"/>
      <c r="V121" s="126"/>
      <c r="W121" s="127"/>
      <c r="X121" s="127"/>
      <c r="Y121" s="48"/>
      <c r="Z121" s="48"/>
      <c r="AA121" s="48"/>
      <c r="AB121" s="48"/>
      <c r="AC121" s="48"/>
      <c r="AD121" s="48"/>
      <c r="AE121" s="48"/>
      <c r="AF121" s="48"/>
      <c r="AG121" s="48"/>
    </row>
    <row r="122" spans="1:33" x14ac:dyDescent="0.25">
      <c r="A122" s="76" t="s">
        <v>14124</v>
      </c>
      <c r="B122" s="63" t="s">
        <v>14178</v>
      </c>
      <c r="C122" s="63" t="s">
        <v>56</v>
      </c>
      <c r="D122" s="121"/>
      <c r="E122" s="120"/>
      <c r="F122" s="122"/>
      <c r="G122" s="123"/>
      <c r="H122" s="123"/>
      <c r="I122" s="124">
        <v>122</v>
      </c>
      <c r="J122" s="125"/>
      <c r="K122" s="126"/>
      <c r="L122" s="126"/>
      <c r="M122" s="126"/>
      <c r="N122" s="126"/>
      <c r="O122" s="126"/>
      <c r="P122" s="126"/>
      <c r="Q122" s="126"/>
      <c r="R122" s="126"/>
      <c r="S122" s="126"/>
      <c r="T122" s="126"/>
      <c r="U122" s="126"/>
      <c r="V122" s="126"/>
      <c r="W122" s="127"/>
      <c r="X122" s="127"/>
      <c r="Y122" s="48"/>
      <c r="Z122" s="48"/>
      <c r="AA122" s="48"/>
      <c r="AB122" s="48"/>
      <c r="AC122" s="48"/>
      <c r="AD122" s="48"/>
      <c r="AE122" s="48"/>
      <c r="AF122" s="48"/>
      <c r="AG122" s="48"/>
    </row>
    <row r="123" spans="1:33" x14ac:dyDescent="0.25">
      <c r="A123" s="76" t="s">
        <v>14125</v>
      </c>
      <c r="B123" s="63" t="s">
        <v>14167</v>
      </c>
      <c r="C123" s="63" t="s">
        <v>59</v>
      </c>
      <c r="D123" s="121"/>
      <c r="E123" s="120"/>
      <c r="F123" s="122"/>
      <c r="G123" s="123"/>
      <c r="H123" s="123"/>
      <c r="I123" s="124">
        <v>123</v>
      </c>
      <c r="J123" s="125"/>
      <c r="K123" s="126"/>
      <c r="L123" s="126"/>
      <c r="M123" s="126"/>
      <c r="N123" s="126"/>
      <c r="O123" s="126"/>
      <c r="P123" s="126"/>
      <c r="Q123" s="126"/>
      <c r="R123" s="126"/>
      <c r="S123" s="126"/>
      <c r="T123" s="126"/>
      <c r="U123" s="126"/>
      <c r="V123" s="126"/>
      <c r="W123" s="127"/>
      <c r="X123" s="127"/>
      <c r="Y123" s="48"/>
      <c r="Z123" s="48"/>
      <c r="AA123" s="48"/>
      <c r="AB123" s="48"/>
      <c r="AC123" s="48"/>
      <c r="AD123" s="48"/>
      <c r="AE123" s="48"/>
      <c r="AF123" s="48"/>
      <c r="AG123" s="48"/>
    </row>
    <row r="124" spans="1:33" x14ac:dyDescent="0.25">
      <c r="A124" s="76" t="s">
        <v>14126</v>
      </c>
      <c r="B124" s="63" t="s">
        <v>14168</v>
      </c>
      <c r="C124" s="63" t="s">
        <v>59</v>
      </c>
      <c r="D124" s="121"/>
      <c r="E124" s="120"/>
      <c r="F124" s="122"/>
      <c r="G124" s="123"/>
      <c r="H124" s="123"/>
      <c r="I124" s="124">
        <v>124</v>
      </c>
      <c r="J124" s="125"/>
      <c r="K124" s="126"/>
      <c r="L124" s="126"/>
      <c r="M124" s="126"/>
      <c r="N124" s="126"/>
      <c r="O124" s="126"/>
      <c r="P124" s="126"/>
      <c r="Q124" s="126"/>
      <c r="R124" s="126"/>
      <c r="S124" s="126"/>
      <c r="T124" s="126"/>
      <c r="U124" s="126"/>
      <c r="V124" s="126"/>
      <c r="W124" s="127"/>
      <c r="X124" s="127"/>
      <c r="Y124" s="48"/>
      <c r="Z124" s="48"/>
      <c r="AA124" s="48"/>
      <c r="AB124" s="48"/>
      <c r="AC124" s="48"/>
      <c r="AD124" s="48"/>
      <c r="AE124" s="48"/>
      <c r="AF124" s="48"/>
      <c r="AG124" s="48"/>
    </row>
    <row r="125" spans="1:33" x14ac:dyDescent="0.25">
      <c r="A125" s="76" t="s">
        <v>14127</v>
      </c>
      <c r="B125" s="63" t="s">
        <v>14169</v>
      </c>
      <c r="C125" s="63" t="s">
        <v>59</v>
      </c>
      <c r="D125" s="121"/>
      <c r="E125" s="120"/>
      <c r="F125" s="122"/>
      <c r="G125" s="123"/>
      <c r="H125" s="123"/>
      <c r="I125" s="124">
        <v>125</v>
      </c>
      <c r="J125" s="125"/>
      <c r="K125" s="126"/>
      <c r="L125" s="126"/>
      <c r="M125" s="126"/>
      <c r="N125" s="126"/>
      <c r="O125" s="126"/>
      <c r="P125" s="126"/>
      <c r="Q125" s="126"/>
      <c r="R125" s="126"/>
      <c r="S125" s="126"/>
      <c r="T125" s="126"/>
      <c r="U125" s="126"/>
      <c r="V125" s="126"/>
      <c r="W125" s="127"/>
      <c r="X125" s="127"/>
      <c r="Y125" s="48"/>
      <c r="Z125" s="48"/>
      <c r="AA125" s="48"/>
      <c r="AB125" s="48"/>
      <c r="AC125" s="48"/>
      <c r="AD125" s="48"/>
      <c r="AE125" s="48"/>
      <c r="AF125" s="48"/>
      <c r="AG125" s="48"/>
    </row>
    <row r="126" spans="1:33" x14ac:dyDescent="0.25">
      <c r="A126" s="76" t="s">
        <v>14128</v>
      </c>
      <c r="B126" s="63" t="s">
        <v>14170</v>
      </c>
      <c r="C126" s="63" t="s">
        <v>59</v>
      </c>
      <c r="D126" s="121"/>
      <c r="E126" s="120"/>
      <c r="F126" s="122"/>
      <c r="G126" s="123"/>
      <c r="H126" s="123"/>
      <c r="I126" s="124">
        <v>126</v>
      </c>
      <c r="J126" s="125"/>
      <c r="K126" s="126"/>
      <c r="L126" s="126"/>
      <c r="M126" s="126"/>
      <c r="N126" s="126"/>
      <c r="O126" s="126"/>
      <c r="P126" s="126"/>
      <c r="Q126" s="126"/>
      <c r="R126" s="126"/>
      <c r="S126" s="126"/>
      <c r="T126" s="126"/>
      <c r="U126" s="126"/>
      <c r="V126" s="126"/>
      <c r="W126" s="127"/>
      <c r="X126" s="127"/>
      <c r="Y126" s="48"/>
      <c r="Z126" s="48"/>
      <c r="AA126" s="48"/>
      <c r="AB126" s="48"/>
      <c r="AC126" s="48"/>
      <c r="AD126" s="48"/>
      <c r="AE126" s="48"/>
      <c r="AF126" s="48"/>
      <c r="AG126" s="48"/>
    </row>
    <row r="127" spans="1:33" x14ac:dyDescent="0.25">
      <c r="A127" s="76" t="s">
        <v>14129</v>
      </c>
      <c r="B127" s="63" t="s">
        <v>14171</v>
      </c>
      <c r="C127" s="63" t="s">
        <v>59</v>
      </c>
      <c r="D127" s="121"/>
      <c r="E127" s="120"/>
      <c r="F127" s="122"/>
      <c r="G127" s="123"/>
      <c r="H127" s="123"/>
      <c r="I127" s="124">
        <v>127</v>
      </c>
      <c r="J127" s="125"/>
      <c r="K127" s="126"/>
      <c r="L127" s="126"/>
      <c r="M127" s="126"/>
      <c r="N127" s="126"/>
      <c r="O127" s="126"/>
      <c r="P127" s="126"/>
      <c r="Q127" s="126"/>
      <c r="R127" s="126"/>
      <c r="S127" s="126"/>
      <c r="T127" s="126"/>
      <c r="U127" s="126"/>
      <c r="V127" s="126"/>
      <c r="W127" s="127"/>
      <c r="X127" s="127"/>
      <c r="Y127" s="48"/>
      <c r="Z127" s="48"/>
      <c r="AA127" s="48"/>
      <c r="AB127" s="48"/>
      <c r="AC127" s="48"/>
      <c r="AD127" s="48"/>
      <c r="AE127" s="48"/>
      <c r="AF127" s="48"/>
      <c r="AG127" s="48"/>
    </row>
    <row r="128" spans="1:33" x14ac:dyDescent="0.25">
      <c r="A128" s="76" t="s">
        <v>14130</v>
      </c>
      <c r="B128" s="63" t="s">
        <v>14172</v>
      </c>
      <c r="C128" s="63" t="s">
        <v>59</v>
      </c>
      <c r="D128" s="121"/>
      <c r="E128" s="120"/>
      <c r="F128" s="122"/>
      <c r="G128" s="123"/>
      <c r="H128" s="123"/>
      <c r="I128" s="124">
        <v>128</v>
      </c>
      <c r="J128" s="125"/>
      <c r="K128" s="126"/>
      <c r="L128" s="126"/>
      <c r="M128" s="126"/>
      <c r="N128" s="126"/>
      <c r="O128" s="126"/>
      <c r="P128" s="126"/>
      <c r="Q128" s="126"/>
      <c r="R128" s="126"/>
      <c r="S128" s="126"/>
      <c r="T128" s="126"/>
      <c r="U128" s="126"/>
      <c r="V128" s="126"/>
      <c r="W128" s="127"/>
      <c r="X128" s="127"/>
      <c r="Y128" s="48"/>
      <c r="Z128" s="48"/>
      <c r="AA128" s="48"/>
      <c r="AB128" s="48"/>
      <c r="AC128" s="48"/>
      <c r="AD128" s="48"/>
      <c r="AE128" s="48"/>
      <c r="AF128" s="48"/>
      <c r="AG128" s="48"/>
    </row>
    <row r="129" spans="1:33" x14ac:dyDescent="0.25">
      <c r="A129" s="76" t="s">
        <v>14131</v>
      </c>
      <c r="B129" s="63" t="s">
        <v>14173</v>
      </c>
      <c r="C129" s="63" t="s">
        <v>59</v>
      </c>
      <c r="D129" s="121"/>
      <c r="E129" s="120"/>
      <c r="F129" s="122"/>
      <c r="G129" s="123"/>
      <c r="H129" s="123"/>
      <c r="I129" s="124">
        <v>129</v>
      </c>
      <c r="J129" s="125"/>
      <c r="K129" s="126"/>
      <c r="L129" s="126"/>
      <c r="M129" s="126"/>
      <c r="N129" s="126"/>
      <c r="O129" s="126"/>
      <c r="P129" s="126"/>
      <c r="Q129" s="126"/>
      <c r="R129" s="126"/>
      <c r="S129" s="126"/>
      <c r="T129" s="126"/>
      <c r="U129" s="126"/>
      <c r="V129" s="126"/>
      <c r="W129" s="127"/>
      <c r="X129" s="127"/>
      <c r="Y129" s="48"/>
      <c r="Z129" s="48"/>
      <c r="AA129" s="48"/>
      <c r="AB129" s="48"/>
      <c r="AC129" s="48"/>
      <c r="AD129" s="48"/>
      <c r="AE129" s="48"/>
      <c r="AF129" s="48"/>
      <c r="AG129" s="48"/>
    </row>
    <row r="130" spans="1:33" x14ac:dyDescent="0.25">
      <c r="A130" s="76" t="s">
        <v>14132</v>
      </c>
      <c r="B130" s="63" t="s">
        <v>14174</v>
      </c>
      <c r="C130" s="63" t="s">
        <v>59</v>
      </c>
      <c r="D130" s="121"/>
      <c r="E130" s="120"/>
      <c r="F130" s="122"/>
      <c r="G130" s="123"/>
      <c r="H130" s="123"/>
      <c r="I130" s="124">
        <v>130</v>
      </c>
      <c r="J130" s="125"/>
      <c r="K130" s="126"/>
      <c r="L130" s="126"/>
      <c r="M130" s="126"/>
      <c r="N130" s="126"/>
      <c r="O130" s="126"/>
      <c r="P130" s="126"/>
      <c r="Q130" s="126"/>
      <c r="R130" s="126"/>
      <c r="S130" s="126"/>
      <c r="T130" s="126"/>
      <c r="U130" s="126"/>
      <c r="V130" s="126"/>
      <c r="W130" s="127"/>
      <c r="X130" s="127"/>
      <c r="Y130" s="48"/>
      <c r="Z130" s="48"/>
      <c r="AA130" s="48"/>
      <c r="AB130" s="48"/>
      <c r="AC130" s="48"/>
      <c r="AD130" s="48"/>
      <c r="AE130" s="48"/>
      <c r="AF130" s="48"/>
      <c r="AG130" s="48"/>
    </row>
    <row r="131" spans="1:33" x14ac:dyDescent="0.25">
      <c r="A131" s="76" t="s">
        <v>14133</v>
      </c>
      <c r="B131" s="63" t="s">
        <v>14175</v>
      </c>
      <c r="C131" s="63" t="s">
        <v>59</v>
      </c>
      <c r="D131" s="121"/>
      <c r="E131" s="120"/>
      <c r="F131" s="122"/>
      <c r="G131" s="123"/>
      <c r="H131" s="123"/>
      <c r="I131" s="124">
        <v>131</v>
      </c>
      <c r="J131" s="125"/>
      <c r="K131" s="126"/>
      <c r="L131" s="126"/>
      <c r="M131" s="126"/>
      <c r="N131" s="126"/>
      <c r="O131" s="126"/>
      <c r="P131" s="126"/>
      <c r="Q131" s="126"/>
      <c r="R131" s="126"/>
      <c r="S131" s="126"/>
      <c r="T131" s="126"/>
      <c r="U131" s="126"/>
      <c r="V131" s="126"/>
      <c r="W131" s="127"/>
      <c r="X131" s="127"/>
      <c r="Y131" s="48"/>
      <c r="Z131" s="48"/>
      <c r="AA131" s="48"/>
      <c r="AB131" s="48"/>
      <c r="AC131" s="48"/>
      <c r="AD131" s="48"/>
      <c r="AE131" s="48"/>
      <c r="AF131" s="48"/>
      <c r="AG131" s="48"/>
    </row>
    <row r="132" spans="1:33" x14ac:dyDescent="0.25">
      <c r="A132" s="76" t="s">
        <v>14134</v>
      </c>
      <c r="B132" s="63" t="s">
        <v>14176</v>
      </c>
      <c r="C132" s="63" t="s">
        <v>59</v>
      </c>
      <c r="D132" s="121"/>
      <c r="E132" s="120"/>
      <c r="F132" s="122"/>
      <c r="G132" s="123"/>
      <c r="H132" s="123"/>
      <c r="I132" s="124">
        <v>132</v>
      </c>
      <c r="J132" s="125"/>
      <c r="K132" s="126"/>
      <c r="L132" s="126"/>
      <c r="M132" s="126"/>
      <c r="N132" s="126"/>
      <c r="O132" s="126"/>
      <c r="P132" s="126"/>
      <c r="Q132" s="126"/>
      <c r="R132" s="126"/>
      <c r="S132" s="126"/>
      <c r="T132" s="126"/>
      <c r="U132" s="126"/>
      <c r="V132" s="126"/>
      <c r="W132" s="127"/>
      <c r="X132" s="127"/>
      <c r="Y132" s="48"/>
      <c r="Z132" s="48"/>
      <c r="AA132" s="48"/>
      <c r="AB132" s="48"/>
      <c r="AC132" s="48"/>
      <c r="AD132" s="48"/>
      <c r="AE132" s="48"/>
      <c r="AF132" s="48"/>
      <c r="AG132" s="48"/>
    </row>
    <row r="133" spans="1:33" x14ac:dyDescent="0.25">
      <c r="A133" s="76" t="s">
        <v>14135</v>
      </c>
      <c r="B133" s="63" t="s">
        <v>14177</v>
      </c>
      <c r="C133" s="63" t="s">
        <v>59</v>
      </c>
      <c r="D133" s="121"/>
      <c r="E133" s="120"/>
      <c r="F133" s="122"/>
      <c r="G133" s="123"/>
      <c r="H133" s="123"/>
      <c r="I133" s="124">
        <v>133</v>
      </c>
      <c r="J133" s="125"/>
      <c r="K133" s="126"/>
      <c r="L133" s="126"/>
      <c r="M133" s="126"/>
      <c r="N133" s="126"/>
      <c r="O133" s="126"/>
      <c r="P133" s="126"/>
      <c r="Q133" s="126"/>
      <c r="R133" s="126"/>
      <c r="S133" s="126"/>
      <c r="T133" s="126"/>
      <c r="U133" s="126"/>
      <c r="V133" s="126"/>
      <c r="W133" s="127"/>
      <c r="X133" s="127"/>
      <c r="Y133" s="48"/>
      <c r="Z133" s="48"/>
      <c r="AA133" s="48"/>
      <c r="AB133" s="48"/>
      <c r="AC133" s="48"/>
      <c r="AD133" s="48"/>
      <c r="AE133" s="48"/>
      <c r="AF133" s="48"/>
      <c r="AG133" s="48"/>
    </row>
    <row r="134" spans="1:33" x14ac:dyDescent="0.25">
      <c r="A134" s="76" t="s">
        <v>14136</v>
      </c>
      <c r="B134" s="63" t="s">
        <v>14178</v>
      </c>
      <c r="C134" s="63" t="s">
        <v>59</v>
      </c>
      <c r="D134" s="121"/>
      <c r="E134" s="120"/>
      <c r="F134" s="122"/>
      <c r="G134" s="123"/>
      <c r="H134" s="123"/>
      <c r="I134" s="124">
        <v>134</v>
      </c>
      <c r="J134" s="125"/>
      <c r="K134" s="126"/>
      <c r="L134" s="126"/>
      <c r="M134" s="126"/>
      <c r="N134" s="126"/>
      <c r="O134" s="126"/>
      <c r="P134" s="126"/>
      <c r="Q134" s="126"/>
      <c r="R134" s="126"/>
      <c r="S134" s="126"/>
      <c r="T134" s="126"/>
      <c r="U134" s="126"/>
      <c r="V134" s="126"/>
      <c r="W134" s="127"/>
      <c r="X134" s="127"/>
      <c r="Y134" s="48"/>
      <c r="Z134" s="48"/>
      <c r="AA134" s="48"/>
      <c r="AB134" s="48"/>
      <c r="AC134" s="48"/>
      <c r="AD134" s="48"/>
      <c r="AE134" s="48"/>
      <c r="AF134" s="48"/>
      <c r="AG134" s="48"/>
    </row>
    <row r="135" spans="1:33" x14ac:dyDescent="0.25">
      <c r="A135" s="76" t="s">
        <v>14137</v>
      </c>
      <c r="B135" s="63" t="s">
        <v>14167</v>
      </c>
      <c r="C135" s="63" t="s">
        <v>61</v>
      </c>
      <c r="D135" s="121"/>
      <c r="E135" s="120"/>
      <c r="F135" s="122"/>
      <c r="G135" s="123"/>
      <c r="H135" s="123"/>
      <c r="I135" s="124">
        <v>135</v>
      </c>
      <c r="J135" s="125"/>
      <c r="K135" s="126"/>
      <c r="L135" s="126"/>
      <c r="M135" s="126"/>
      <c r="N135" s="126"/>
      <c r="O135" s="126"/>
      <c r="P135" s="126"/>
      <c r="Q135" s="126"/>
      <c r="R135" s="126"/>
      <c r="S135" s="126"/>
      <c r="T135" s="126"/>
      <c r="U135" s="126"/>
      <c r="V135" s="126"/>
      <c r="W135" s="127"/>
      <c r="X135" s="127"/>
      <c r="Y135" s="48"/>
      <c r="Z135" s="48"/>
      <c r="AA135" s="48"/>
      <c r="AB135" s="48"/>
      <c r="AC135" s="48"/>
      <c r="AD135" s="48"/>
      <c r="AE135" s="48"/>
      <c r="AF135" s="48"/>
      <c r="AG135" s="48"/>
    </row>
    <row r="136" spans="1:33" x14ac:dyDescent="0.25">
      <c r="A136" s="76" t="s">
        <v>14138</v>
      </c>
      <c r="B136" s="63" t="s">
        <v>14168</v>
      </c>
      <c r="C136" s="63" t="s">
        <v>61</v>
      </c>
      <c r="D136" s="121"/>
      <c r="E136" s="120"/>
      <c r="F136" s="122"/>
      <c r="G136" s="123"/>
      <c r="H136" s="123"/>
      <c r="I136" s="124">
        <v>136</v>
      </c>
      <c r="J136" s="125"/>
      <c r="K136" s="126"/>
      <c r="L136" s="126"/>
      <c r="M136" s="126"/>
      <c r="N136" s="126"/>
      <c r="O136" s="126"/>
      <c r="P136" s="126"/>
      <c r="Q136" s="126"/>
      <c r="R136" s="126"/>
      <c r="S136" s="126"/>
      <c r="T136" s="126"/>
      <c r="U136" s="126"/>
      <c r="V136" s="126"/>
      <c r="W136" s="127"/>
      <c r="X136" s="127"/>
      <c r="Y136" s="48"/>
      <c r="Z136" s="48"/>
      <c r="AA136" s="48"/>
      <c r="AB136" s="48"/>
      <c r="AC136" s="48"/>
      <c r="AD136" s="48"/>
      <c r="AE136" s="48"/>
      <c r="AF136" s="48"/>
      <c r="AG136" s="48"/>
    </row>
    <row r="137" spans="1:33" x14ac:dyDescent="0.25">
      <c r="A137" s="76" t="s">
        <v>14139</v>
      </c>
      <c r="B137" s="63" t="s">
        <v>14169</v>
      </c>
      <c r="C137" s="63" t="s">
        <v>61</v>
      </c>
      <c r="D137" s="121"/>
      <c r="E137" s="120"/>
      <c r="F137" s="122"/>
      <c r="G137" s="123"/>
      <c r="H137" s="123"/>
      <c r="I137" s="124">
        <v>137</v>
      </c>
      <c r="J137" s="125"/>
      <c r="K137" s="126"/>
      <c r="L137" s="126"/>
      <c r="M137" s="126"/>
      <c r="N137" s="126"/>
      <c r="O137" s="126"/>
      <c r="P137" s="126"/>
      <c r="Q137" s="126"/>
      <c r="R137" s="126"/>
      <c r="S137" s="126"/>
      <c r="T137" s="126"/>
      <c r="U137" s="126"/>
      <c r="V137" s="126"/>
      <c r="W137" s="127"/>
      <c r="X137" s="127"/>
      <c r="Y137" s="48"/>
      <c r="Z137" s="48"/>
      <c r="AA137" s="48"/>
      <c r="AB137" s="48"/>
      <c r="AC137" s="48"/>
      <c r="AD137" s="48"/>
      <c r="AE137" s="48"/>
      <c r="AF137" s="48"/>
      <c r="AG137" s="48"/>
    </row>
    <row r="138" spans="1:33" x14ac:dyDescent="0.25">
      <c r="A138" s="76" t="s">
        <v>14140</v>
      </c>
      <c r="B138" s="63" t="s">
        <v>14170</v>
      </c>
      <c r="C138" s="63" t="s">
        <v>61</v>
      </c>
      <c r="D138" s="121"/>
      <c r="E138" s="120"/>
      <c r="F138" s="122"/>
      <c r="G138" s="123"/>
      <c r="H138" s="123"/>
      <c r="I138" s="124">
        <v>138</v>
      </c>
      <c r="J138" s="125"/>
      <c r="K138" s="126"/>
      <c r="L138" s="126"/>
      <c r="M138" s="126"/>
      <c r="N138" s="126"/>
      <c r="O138" s="126"/>
      <c r="P138" s="126"/>
      <c r="Q138" s="126"/>
      <c r="R138" s="126"/>
      <c r="S138" s="126"/>
      <c r="T138" s="126"/>
      <c r="U138" s="126"/>
      <c r="V138" s="126"/>
      <c r="W138" s="127"/>
      <c r="X138" s="127"/>
      <c r="Y138" s="48"/>
      <c r="Z138" s="48"/>
      <c r="AA138" s="48"/>
      <c r="AB138" s="48"/>
      <c r="AC138" s="48"/>
      <c r="AD138" s="48"/>
      <c r="AE138" s="48"/>
      <c r="AF138" s="48"/>
      <c r="AG138" s="48"/>
    </row>
    <row r="139" spans="1:33" x14ac:dyDescent="0.25">
      <c r="A139" s="76" t="s">
        <v>14141</v>
      </c>
      <c r="B139" s="63" t="s">
        <v>14171</v>
      </c>
      <c r="C139" s="63" t="s">
        <v>61</v>
      </c>
      <c r="D139" s="121"/>
      <c r="E139" s="120"/>
      <c r="F139" s="122"/>
      <c r="G139" s="123"/>
      <c r="H139" s="123"/>
      <c r="I139" s="124">
        <v>139</v>
      </c>
      <c r="J139" s="125"/>
      <c r="K139" s="126"/>
      <c r="L139" s="126"/>
      <c r="M139" s="126"/>
      <c r="N139" s="126"/>
      <c r="O139" s="126"/>
      <c r="P139" s="126"/>
      <c r="Q139" s="126"/>
      <c r="R139" s="126"/>
      <c r="S139" s="126"/>
      <c r="T139" s="126"/>
      <c r="U139" s="126"/>
      <c r="V139" s="126"/>
      <c r="W139" s="127"/>
      <c r="X139" s="127"/>
      <c r="Y139" s="48"/>
      <c r="Z139" s="48"/>
      <c r="AA139" s="48"/>
      <c r="AB139" s="48"/>
      <c r="AC139" s="48"/>
      <c r="AD139" s="48"/>
      <c r="AE139" s="48"/>
      <c r="AF139" s="48"/>
      <c r="AG139" s="48"/>
    </row>
    <row r="140" spans="1:33" x14ac:dyDescent="0.25">
      <c r="A140" s="76" t="s">
        <v>14142</v>
      </c>
      <c r="B140" s="63" t="s">
        <v>14172</v>
      </c>
      <c r="C140" s="63" t="s">
        <v>61</v>
      </c>
      <c r="D140" s="121"/>
      <c r="E140" s="120"/>
      <c r="F140" s="122"/>
      <c r="G140" s="123"/>
      <c r="H140" s="123"/>
      <c r="I140" s="124">
        <v>140</v>
      </c>
      <c r="J140" s="125"/>
      <c r="K140" s="126"/>
      <c r="L140" s="126"/>
      <c r="M140" s="126"/>
      <c r="N140" s="126"/>
      <c r="O140" s="126"/>
      <c r="P140" s="126"/>
      <c r="Q140" s="126"/>
      <c r="R140" s="126"/>
      <c r="S140" s="126"/>
      <c r="T140" s="126"/>
      <c r="U140" s="126"/>
      <c r="V140" s="126"/>
      <c r="W140" s="127"/>
      <c r="X140" s="127"/>
      <c r="Y140" s="48"/>
      <c r="Z140" s="48"/>
      <c r="AA140" s="48"/>
      <c r="AB140" s="48"/>
      <c r="AC140" s="48"/>
      <c r="AD140" s="48"/>
      <c r="AE140" s="48"/>
      <c r="AF140" s="48"/>
      <c r="AG140" s="48"/>
    </row>
    <row r="141" spans="1:33" x14ac:dyDescent="0.25">
      <c r="A141" s="76" t="s">
        <v>14143</v>
      </c>
      <c r="B141" s="63" t="s">
        <v>14173</v>
      </c>
      <c r="C141" s="63" t="s">
        <v>61</v>
      </c>
      <c r="D141" s="121"/>
      <c r="E141" s="120"/>
      <c r="F141" s="122"/>
      <c r="G141" s="123"/>
      <c r="H141" s="123"/>
      <c r="I141" s="124">
        <v>141</v>
      </c>
      <c r="J141" s="125"/>
      <c r="K141" s="126"/>
      <c r="L141" s="126"/>
      <c r="M141" s="126"/>
      <c r="N141" s="126"/>
      <c r="O141" s="126"/>
      <c r="P141" s="126"/>
      <c r="Q141" s="126"/>
      <c r="R141" s="126"/>
      <c r="S141" s="126"/>
      <c r="T141" s="126"/>
      <c r="U141" s="126"/>
      <c r="V141" s="126"/>
      <c r="W141" s="127"/>
      <c r="X141" s="127"/>
      <c r="Y141" s="48"/>
      <c r="Z141" s="48"/>
      <c r="AA141" s="48"/>
      <c r="AB141" s="48"/>
      <c r="AC141" s="48"/>
      <c r="AD141" s="48"/>
      <c r="AE141" s="48"/>
      <c r="AF141" s="48"/>
      <c r="AG141" s="48"/>
    </row>
    <row r="142" spans="1:33" x14ac:dyDescent="0.25">
      <c r="A142" s="76" t="s">
        <v>14144</v>
      </c>
      <c r="B142" s="63" t="s">
        <v>14174</v>
      </c>
      <c r="C142" s="63" t="s">
        <v>61</v>
      </c>
      <c r="D142" s="121"/>
      <c r="E142" s="120"/>
      <c r="F142" s="122"/>
      <c r="G142" s="123"/>
      <c r="H142" s="123"/>
      <c r="I142" s="124">
        <v>142</v>
      </c>
      <c r="J142" s="125"/>
      <c r="K142" s="126"/>
      <c r="L142" s="126"/>
      <c r="M142" s="126"/>
      <c r="N142" s="126"/>
      <c r="O142" s="126"/>
      <c r="P142" s="126"/>
      <c r="Q142" s="126"/>
      <c r="R142" s="126"/>
      <c r="S142" s="126"/>
      <c r="T142" s="126"/>
      <c r="U142" s="126"/>
      <c r="V142" s="126"/>
      <c r="W142" s="127"/>
      <c r="X142" s="127"/>
      <c r="Y142" s="48"/>
      <c r="Z142" s="48"/>
      <c r="AA142" s="48"/>
      <c r="AB142" s="48"/>
      <c r="AC142" s="48"/>
      <c r="AD142" s="48"/>
      <c r="AE142" s="48"/>
      <c r="AF142" s="48"/>
      <c r="AG142" s="48"/>
    </row>
    <row r="143" spans="1:33" x14ac:dyDescent="0.25">
      <c r="A143" s="76" t="s">
        <v>14145</v>
      </c>
      <c r="B143" s="63" t="s">
        <v>14175</v>
      </c>
      <c r="C143" s="63" t="s">
        <v>61</v>
      </c>
      <c r="D143" s="121"/>
      <c r="E143" s="120"/>
      <c r="F143" s="122"/>
      <c r="G143" s="123"/>
      <c r="H143" s="123"/>
      <c r="I143" s="124">
        <v>143</v>
      </c>
      <c r="J143" s="125"/>
      <c r="K143" s="126"/>
      <c r="L143" s="126"/>
      <c r="M143" s="126"/>
      <c r="N143" s="126"/>
      <c r="O143" s="126"/>
      <c r="P143" s="126"/>
      <c r="Q143" s="126"/>
      <c r="R143" s="126"/>
      <c r="S143" s="126"/>
      <c r="T143" s="126"/>
      <c r="U143" s="126"/>
      <c r="V143" s="126"/>
      <c r="W143" s="127"/>
      <c r="X143" s="127"/>
      <c r="Y143" s="48"/>
      <c r="Z143" s="48"/>
      <c r="AA143" s="48"/>
      <c r="AB143" s="48"/>
      <c r="AC143" s="48"/>
      <c r="AD143" s="48"/>
      <c r="AE143" s="48"/>
      <c r="AF143" s="48"/>
      <c r="AG143" s="48"/>
    </row>
    <row r="144" spans="1:33" x14ac:dyDescent="0.25">
      <c r="A144" s="76" t="s">
        <v>14146</v>
      </c>
      <c r="B144" s="63" t="s">
        <v>14176</v>
      </c>
      <c r="C144" s="63" t="s">
        <v>61</v>
      </c>
      <c r="D144" s="121"/>
      <c r="E144" s="120"/>
      <c r="F144" s="122"/>
      <c r="G144" s="123"/>
      <c r="H144" s="123"/>
      <c r="I144" s="124">
        <v>144</v>
      </c>
      <c r="J144" s="125"/>
      <c r="K144" s="126"/>
      <c r="L144" s="126"/>
      <c r="M144" s="126"/>
      <c r="N144" s="126"/>
      <c r="O144" s="126"/>
      <c r="P144" s="126"/>
      <c r="Q144" s="126"/>
      <c r="R144" s="126"/>
      <c r="S144" s="126"/>
      <c r="T144" s="126"/>
      <c r="U144" s="126"/>
      <c r="V144" s="126"/>
      <c r="W144" s="127"/>
      <c r="X144" s="127"/>
      <c r="Y144" s="48"/>
      <c r="Z144" s="48"/>
      <c r="AA144" s="48"/>
      <c r="AB144" s="48"/>
      <c r="AC144" s="48"/>
      <c r="AD144" s="48"/>
      <c r="AE144" s="48"/>
      <c r="AF144" s="48"/>
      <c r="AG144" s="48"/>
    </row>
    <row r="145" spans="1:33" x14ac:dyDescent="0.25">
      <c r="A145" s="76" t="s">
        <v>14147</v>
      </c>
      <c r="B145" s="63" t="s">
        <v>14177</v>
      </c>
      <c r="C145" s="63" t="s">
        <v>61</v>
      </c>
      <c r="D145" s="121"/>
      <c r="E145" s="120"/>
      <c r="F145" s="122"/>
      <c r="G145" s="123"/>
      <c r="H145" s="123"/>
      <c r="I145" s="124">
        <v>145</v>
      </c>
      <c r="J145" s="125"/>
      <c r="K145" s="126"/>
      <c r="L145" s="126"/>
      <c r="M145" s="126"/>
      <c r="N145" s="126"/>
      <c r="O145" s="126"/>
      <c r="P145" s="126"/>
      <c r="Q145" s="126"/>
      <c r="R145" s="126"/>
      <c r="S145" s="126"/>
      <c r="T145" s="126"/>
      <c r="U145" s="126"/>
      <c r="V145" s="126"/>
      <c r="W145" s="127"/>
      <c r="X145" s="127"/>
      <c r="Y145" s="48"/>
      <c r="Z145" s="48"/>
      <c r="AA145" s="48"/>
      <c r="AB145" s="48"/>
      <c r="AC145" s="48"/>
      <c r="AD145" s="48"/>
      <c r="AE145" s="48"/>
      <c r="AF145" s="48"/>
      <c r="AG145" s="48"/>
    </row>
    <row r="146" spans="1:33" x14ac:dyDescent="0.25">
      <c r="A146" s="76" t="s">
        <v>14148</v>
      </c>
      <c r="B146" s="63" t="s">
        <v>14178</v>
      </c>
      <c r="C146" s="63" t="s">
        <v>61</v>
      </c>
      <c r="D146" s="121"/>
      <c r="E146" s="120"/>
      <c r="F146" s="122"/>
      <c r="G146" s="123"/>
      <c r="H146" s="123"/>
      <c r="I146" s="124">
        <v>146</v>
      </c>
      <c r="J146" s="125"/>
      <c r="K146" s="126"/>
      <c r="L146" s="126"/>
      <c r="M146" s="126"/>
      <c r="N146" s="126"/>
      <c r="O146" s="126"/>
      <c r="P146" s="126"/>
      <c r="Q146" s="126"/>
      <c r="R146" s="126"/>
      <c r="S146" s="126"/>
      <c r="T146" s="126"/>
      <c r="U146" s="126"/>
      <c r="V146" s="126"/>
      <c r="W146" s="127"/>
      <c r="X146" s="127"/>
      <c r="Y146" s="48"/>
      <c r="Z146" s="48"/>
      <c r="AA146" s="48"/>
      <c r="AB146" s="48"/>
      <c r="AC146" s="48"/>
      <c r="AD146" s="48"/>
      <c r="AE146" s="48"/>
      <c r="AF146" s="48"/>
      <c r="AG146" s="48"/>
    </row>
    <row r="147" spans="1:33" x14ac:dyDescent="0.25">
      <c r="A147" s="76" t="s">
        <v>14149</v>
      </c>
      <c r="B147" s="63" t="s">
        <v>14167</v>
      </c>
      <c r="C147" s="63" t="s">
        <v>63</v>
      </c>
      <c r="D147" s="121"/>
      <c r="E147" s="120"/>
      <c r="F147" s="122"/>
      <c r="G147" s="123"/>
      <c r="H147" s="123"/>
      <c r="I147" s="124">
        <v>147</v>
      </c>
      <c r="J147" s="125"/>
      <c r="K147" s="126"/>
      <c r="L147" s="126"/>
      <c r="M147" s="126"/>
      <c r="N147" s="126"/>
      <c r="O147" s="126"/>
      <c r="P147" s="126"/>
      <c r="Q147" s="126"/>
      <c r="R147" s="126"/>
      <c r="S147" s="126"/>
      <c r="T147" s="126"/>
      <c r="U147" s="126"/>
      <c r="V147" s="126"/>
      <c r="W147" s="127"/>
      <c r="X147" s="127"/>
      <c r="Y147" s="48"/>
      <c r="Z147" s="48"/>
      <c r="AA147" s="48"/>
      <c r="AB147" s="48"/>
      <c r="AC147" s="48"/>
      <c r="AD147" s="48"/>
      <c r="AE147" s="48"/>
      <c r="AF147" s="48"/>
      <c r="AG147" s="48"/>
    </row>
    <row r="148" spans="1:33" x14ac:dyDescent="0.25">
      <c r="A148" s="76" t="s">
        <v>14150</v>
      </c>
      <c r="B148" s="63" t="s">
        <v>14168</v>
      </c>
      <c r="C148" s="63" t="s">
        <v>63</v>
      </c>
      <c r="D148" s="121"/>
      <c r="E148" s="120"/>
      <c r="F148" s="122"/>
      <c r="G148" s="123"/>
      <c r="H148" s="123"/>
      <c r="I148" s="124">
        <v>148</v>
      </c>
      <c r="J148" s="125"/>
      <c r="K148" s="126"/>
      <c r="L148" s="126"/>
      <c r="M148" s="126"/>
      <c r="N148" s="126"/>
      <c r="O148" s="126"/>
      <c r="P148" s="126"/>
      <c r="Q148" s="126"/>
      <c r="R148" s="126"/>
      <c r="S148" s="126"/>
      <c r="T148" s="126"/>
      <c r="U148" s="126"/>
      <c r="V148" s="126"/>
      <c r="W148" s="127"/>
      <c r="X148" s="127"/>
      <c r="Y148" s="48"/>
      <c r="Z148" s="48"/>
      <c r="AA148" s="48"/>
      <c r="AB148" s="48"/>
      <c r="AC148" s="48"/>
      <c r="AD148" s="48"/>
      <c r="AE148" s="48"/>
      <c r="AF148" s="48"/>
      <c r="AG148" s="48"/>
    </row>
    <row r="149" spans="1:33" x14ac:dyDescent="0.25">
      <c r="A149" s="76" t="s">
        <v>14151</v>
      </c>
      <c r="B149" s="63" t="s">
        <v>14169</v>
      </c>
      <c r="C149" s="63" t="s">
        <v>63</v>
      </c>
      <c r="D149" s="121"/>
      <c r="E149" s="120"/>
      <c r="F149" s="122"/>
      <c r="G149" s="123"/>
      <c r="H149" s="123"/>
      <c r="I149" s="124">
        <v>149</v>
      </c>
      <c r="J149" s="125"/>
      <c r="K149" s="126"/>
      <c r="L149" s="126"/>
      <c r="M149" s="126"/>
      <c r="N149" s="126"/>
      <c r="O149" s="126"/>
      <c r="P149" s="126"/>
      <c r="Q149" s="126"/>
      <c r="R149" s="126"/>
      <c r="S149" s="126"/>
      <c r="T149" s="126"/>
      <c r="U149" s="126"/>
      <c r="V149" s="126"/>
      <c r="W149" s="127"/>
      <c r="X149" s="127"/>
      <c r="Y149" s="48"/>
      <c r="Z149" s="48"/>
      <c r="AA149" s="48"/>
      <c r="AB149" s="48"/>
      <c r="AC149" s="48"/>
      <c r="AD149" s="48"/>
      <c r="AE149" s="48"/>
      <c r="AF149" s="48"/>
      <c r="AG149" s="48"/>
    </row>
    <row r="150" spans="1:33" x14ac:dyDescent="0.25">
      <c r="A150" s="76" t="s">
        <v>14152</v>
      </c>
      <c r="B150" s="63" t="s">
        <v>14170</v>
      </c>
      <c r="C150" s="63" t="s">
        <v>63</v>
      </c>
      <c r="D150" s="121"/>
      <c r="E150" s="120"/>
      <c r="F150" s="122"/>
      <c r="G150" s="123"/>
      <c r="H150" s="123"/>
      <c r="I150" s="124">
        <v>150</v>
      </c>
      <c r="J150" s="125"/>
      <c r="K150" s="126"/>
      <c r="L150" s="126"/>
      <c r="M150" s="126"/>
      <c r="N150" s="126"/>
      <c r="O150" s="126"/>
      <c r="P150" s="126"/>
      <c r="Q150" s="126"/>
      <c r="R150" s="126"/>
      <c r="S150" s="126"/>
      <c r="T150" s="126"/>
      <c r="U150" s="126"/>
      <c r="V150" s="126"/>
      <c r="W150" s="127"/>
      <c r="X150" s="127"/>
      <c r="Y150" s="48"/>
      <c r="Z150" s="48"/>
      <c r="AA150" s="48"/>
      <c r="AB150" s="48"/>
      <c r="AC150" s="48"/>
      <c r="AD150" s="48"/>
      <c r="AE150" s="48"/>
      <c r="AF150" s="48"/>
      <c r="AG150" s="48"/>
    </row>
    <row r="151" spans="1:33" x14ac:dyDescent="0.25">
      <c r="A151" s="76" t="s">
        <v>14153</v>
      </c>
      <c r="B151" s="63" t="s">
        <v>14171</v>
      </c>
      <c r="C151" s="63" t="s">
        <v>63</v>
      </c>
      <c r="D151" s="121"/>
      <c r="E151" s="120"/>
      <c r="F151" s="122"/>
      <c r="G151" s="123"/>
      <c r="H151" s="123"/>
      <c r="I151" s="124">
        <v>151</v>
      </c>
      <c r="J151" s="125"/>
      <c r="K151" s="126"/>
      <c r="L151" s="126"/>
      <c r="M151" s="126"/>
      <c r="N151" s="126"/>
      <c r="O151" s="126"/>
      <c r="P151" s="126"/>
      <c r="Q151" s="126"/>
      <c r="R151" s="126"/>
      <c r="S151" s="126"/>
      <c r="T151" s="126"/>
      <c r="U151" s="126"/>
      <c r="V151" s="126"/>
      <c r="W151" s="127"/>
      <c r="X151" s="127"/>
      <c r="Y151" s="48"/>
      <c r="Z151" s="48"/>
      <c r="AA151" s="48"/>
      <c r="AB151" s="48"/>
      <c r="AC151" s="48"/>
      <c r="AD151" s="48"/>
      <c r="AE151" s="48"/>
      <c r="AF151" s="48"/>
      <c r="AG151" s="48"/>
    </row>
    <row r="152" spans="1:33" x14ac:dyDescent="0.25">
      <c r="A152" s="76" t="s">
        <v>14154</v>
      </c>
      <c r="B152" s="63" t="s">
        <v>14172</v>
      </c>
      <c r="C152" s="63" t="s">
        <v>63</v>
      </c>
      <c r="D152" s="121"/>
      <c r="E152" s="120"/>
      <c r="F152" s="122"/>
      <c r="G152" s="123"/>
      <c r="H152" s="123"/>
      <c r="I152" s="124">
        <v>152</v>
      </c>
      <c r="J152" s="125"/>
      <c r="K152" s="126"/>
      <c r="L152" s="126"/>
      <c r="M152" s="126"/>
      <c r="N152" s="126"/>
      <c r="O152" s="126"/>
      <c r="P152" s="126"/>
      <c r="Q152" s="126"/>
      <c r="R152" s="126"/>
      <c r="S152" s="126"/>
      <c r="T152" s="126"/>
      <c r="U152" s="126"/>
      <c r="V152" s="126"/>
      <c r="W152" s="127"/>
      <c r="X152" s="127"/>
      <c r="Y152" s="48"/>
      <c r="Z152" s="48"/>
      <c r="AA152" s="48"/>
      <c r="AB152" s="48"/>
      <c r="AC152" s="48"/>
      <c r="AD152" s="48"/>
      <c r="AE152" s="48"/>
      <c r="AF152" s="48"/>
      <c r="AG152" s="48"/>
    </row>
  </sheetData>
  <dataConsolidate/>
  <dataValidations count="8">
    <dataValidation allowBlank="1" showInputMessage="1" promptTitle="Group Vertex Color" prompt="To select a color to use for all vertices in the group, right-click and select Select Color on the right-click menu." sqref="B3:B152"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C152" xr:uid="{00000000-0002-0000-0300-000001000000}">
      <formula1>ValidGroupShapes</formula1>
    </dataValidation>
    <dataValidation allowBlank="1" showInputMessage="1" showErrorMessage="1" promptTitle="Group Name" prompt="Enter the name of the group." sqref="A3:A152"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E152" xr:uid="{00000000-0002-0000-0300-000003000000}">
      <formula1>ValidBooleansDefaultFalse</formula1>
    </dataValidation>
    <dataValidation allowBlank="1" sqref="K3:K152"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F152"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152"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D152"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721"/>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ht="15" customHeight="1" x14ac:dyDescent="0.25">
      <c r="A1" s="11" t="s">
        <v>143</v>
      </c>
      <c r="B1" s="11" t="s">
        <v>5</v>
      </c>
      <c r="C1" s="11" t="s">
        <v>146</v>
      </c>
    </row>
    <row r="2" spans="1:3" x14ac:dyDescent="0.25">
      <c r="A2" s="86" t="s">
        <v>14005</v>
      </c>
      <c r="B2" s="95" t="s">
        <v>1344</v>
      </c>
      <c r="C2" s="86">
        <f>VLOOKUP(GroupVertices[[#This Row],[Vertex]], Vertices[], MATCH("ID", Vertices[#Headers], 0), FALSE)</f>
        <v>1722</v>
      </c>
    </row>
    <row r="3" spans="1:3" x14ac:dyDescent="0.25">
      <c r="A3" s="86" t="s">
        <v>14005</v>
      </c>
      <c r="B3" s="95" t="s">
        <v>1165</v>
      </c>
      <c r="C3" s="86">
        <f>VLOOKUP(GroupVertices[[#This Row],[Vertex]], Vertices[], MATCH("ID", Vertices[#Headers], 0), FALSE)</f>
        <v>6</v>
      </c>
    </row>
    <row r="4" spans="1:3" x14ac:dyDescent="0.25">
      <c r="A4" s="86" t="s">
        <v>14005</v>
      </c>
      <c r="B4" s="95" t="s">
        <v>1341</v>
      </c>
      <c r="C4" s="86">
        <f>VLOOKUP(GroupVertices[[#This Row],[Vertex]], Vertices[], MATCH("ID", Vertices[#Headers], 0), FALSE)</f>
        <v>1709</v>
      </c>
    </row>
    <row r="5" spans="1:3" x14ac:dyDescent="0.25">
      <c r="A5" s="86" t="s">
        <v>14005</v>
      </c>
      <c r="B5" s="95" t="s">
        <v>1339</v>
      </c>
      <c r="C5" s="86">
        <f>VLOOKUP(GroupVertices[[#This Row],[Vertex]], Vertices[], MATCH("ID", Vertices[#Headers], 0), FALSE)</f>
        <v>1707</v>
      </c>
    </row>
    <row r="6" spans="1:3" x14ac:dyDescent="0.25">
      <c r="A6" s="86" t="s">
        <v>14005</v>
      </c>
      <c r="B6" s="95" t="s">
        <v>1335</v>
      </c>
      <c r="C6" s="86">
        <f>VLOOKUP(GroupVertices[[#This Row],[Vertex]], Vertices[], MATCH("ID", Vertices[#Headers], 0), FALSE)</f>
        <v>1704</v>
      </c>
    </row>
    <row r="7" spans="1:3" x14ac:dyDescent="0.25">
      <c r="A7" s="86" t="s">
        <v>14005</v>
      </c>
      <c r="B7" s="95" t="s">
        <v>1325</v>
      </c>
      <c r="C7" s="86">
        <f>VLOOKUP(GroupVertices[[#This Row],[Vertex]], Vertices[], MATCH("ID", Vertices[#Headers], 0), FALSE)</f>
        <v>1691</v>
      </c>
    </row>
    <row r="8" spans="1:3" x14ac:dyDescent="0.25">
      <c r="A8" s="86" t="s">
        <v>14005</v>
      </c>
      <c r="B8" s="95" t="s">
        <v>1324</v>
      </c>
      <c r="C8" s="86">
        <f>VLOOKUP(GroupVertices[[#This Row],[Vertex]], Vertices[], MATCH("ID", Vertices[#Headers], 0), FALSE)</f>
        <v>1690</v>
      </c>
    </row>
    <row r="9" spans="1:3" x14ac:dyDescent="0.25">
      <c r="A9" s="86" t="s">
        <v>14005</v>
      </c>
      <c r="B9" s="95" t="s">
        <v>1322</v>
      </c>
      <c r="C9" s="86">
        <f>VLOOKUP(GroupVertices[[#This Row],[Vertex]], Vertices[], MATCH("ID", Vertices[#Headers], 0), FALSE)</f>
        <v>1685</v>
      </c>
    </row>
    <row r="10" spans="1:3" x14ac:dyDescent="0.25">
      <c r="A10" s="86" t="s">
        <v>14005</v>
      </c>
      <c r="B10" s="95" t="s">
        <v>1321</v>
      </c>
      <c r="C10" s="86">
        <f>VLOOKUP(GroupVertices[[#This Row],[Vertex]], Vertices[], MATCH("ID", Vertices[#Headers], 0), FALSE)</f>
        <v>1684</v>
      </c>
    </row>
    <row r="11" spans="1:3" x14ac:dyDescent="0.25">
      <c r="A11" s="86" t="s">
        <v>14005</v>
      </c>
      <c r="B11" s="95" t="s">
        <v>1309</v>
      </c>
      <c r="C11" s="86">
        <f>VLOOKUP(GroupVertices[[#This Row],[Vertex]], Vertices[], MATCH("ID", Vertices[#Headers], 0), FALSE)</f>
        <v>1668</v>
      </c>
    </row>
    <row r="12" spans="1:3" x14ac:dyDescent="0.25">
      <c r="A12" s="86" t="s">
        <v>14005</v>
      </c>
      <c r="B12" s="95" t="s">
        <v>1306</v>
      </c>
      <c r="C12" s="86">
        <f>VLOOKUP(GroupVertices[[#This Row],[Vertex]], Vertices[], MATCH("ID", Vertices[#Headers], 0), FALSE)</f>
        <v>1665</v>
      </c>
    </row>
    <row r="13" spans="1:3" x14ac:dyDescent="0.25">
      <c r="A13" s="86" t="s">
        <v>14005</v>
      </c>
      <c r="B13" s="95" t="s">
        <v>1305</v>
      </c>
      <c r="C13" s="86">
        <f>VLOOKUP(GroupVertices[[#This Row],[Vertex]], Vertices[], MATCH("ID", Vertices[#Headers], 0), FALSE)</f>
        <v>1664</v>
      </c>
    </row>
    <row r="14" spans="1:3" x14ac:dyDescent="0.25">
      <c r="A14" s="86" t="s">
        <v>14005</v>
      </c>
      <c r="B14" s="95" t="s">
        <v>1304</v>
      </c>
      <c r="C14" s="86">
        <f>VLOOKUP(GroupVertices[[#This Row],[Vertex]], Vertices[], MATCH("ID", Vertices[#Headers], 0), FALSE)</f>
        <v>1663</v>
      </c>
    </row>
    <row r="15" spans="1:3" x14ac:dyDescent="0.25">
      <c r="A15" s="86" t="s">
        <v>14005</v>
      </c>
      <c r="B15" s="95" t="s">
        <v>1300</v>
      </c>
      <c r="C15" s="86">
        <f>VLOOKUP(GroupVertices[[#This Row],[Vertex]], Vertices[], MATCH("ID", Vertices[#Headers], 0), FALSE)</f>
        <v>1658</v>
      </c>
    </row>
    <row r="16" spans="1:3" x14ac:dyDescent="0.25">
      <c r="A16" s="86" t="s">
        <v>14005</v>
      </c>
      <c r="B16" s="95" t="s">
        <v>1299</v>
      </c>
      <c r="C16" s="86">
        <f>VLOOKUP(GroupVertices[[#This Row],[Vertex]], Vertices[], MATCH("ID", Vertices[#Headers], 0), FALSE)</f>
        <v>1657</v>
      </c>
    </row>
    <row r="17" spans="1:3" x14ac:dyDescent="0.25">
      <c r="A17" s="86" t="s">
        <v>14005</v>
      </c>
      <c r="B17" s="95" t="s">
        <v>1296</v>
      </c>
      <c r="C17" s="86">
        <f>VLOOKUP(GroupVertices[[#This Row],[Vertex]], Vertices[], MATCH("ID", Vertices[#Headers], 0), FALSE)</f>
        <v>1654</v>
      </c>
    </row>
    <row r="18" spans="1:3" x14ac:dyDescent="0.25">
      <c r="A18" s="86" t="s">
        <v>14005</v>
      </c>
      <c r="B18" s="95" t="s">
        <v>1295</v>
      </c>
      <c r="C18" s="86">
        <f>VLOOKUP(GroupVertices[[#This Row],[Vertex]], Vertices[], MATCH("ID", Vertices[#Headers], 0), FALSE)</f>
        <v>1653</v>
      </c>
    </row>
    <row r="19" spans="1:3" x14ac:dyDescent="0.25">
      <c r="A19" s="86" t="s">
        <v>14005</v>
      </c>
      <c r="B19" s="95" t="s">
        <v>1289</v>
      </c>
      <c r="C19" s="86">
        <f>VLOOKUP(GroupVertices[[#This Row],[Vertex]], Vertices[], MATCH("ID", Vertices[#Headers], 0), FALSE)</f>
        <v>1648</v>
      </c>
    </row>
    <row r="20" spans="1:3" x14ac:dyDescent="0.25">
      <c r="A20" s="86" t="s">
        <v>14005</v>
      </c>
      <c r="B20" s="95" t="s">
        <v>1280</v>
      </c>
      <c r="C20" s="86">
        <f>VLOOKUP(GroupVertices[[#This Row],[Vertex]], Vertices[], MATCH("ID", Vertices[#Headers], 0), FALSE)</f>
        <v>1638</v>
      </c>
    </row>
    <row r="21" spans="1:3" x14ac:dyDescent="0.25">
      <c r="A21" s="86" t="s">
        <v>14005</v>
      </c>
      <c r="B21" s="95" t="s">
        <v>1276</v>
      </c>
      <c r="C21" s="86">
        <f>VLOOKUP(GroupVertices[[#This Row],[Vertex]], Vertices[], MATCH("ID", Vertices[#Headers], 0), FALSE)</f>
        <v>1634</v>
      </c>
    </row>
    <row r="22" spans="1:3" x14ac:dyDescent="0.25">
      <c r="A22" s="86" t="s">
        <v>14005</v>
      </c>
      <c r="B22" s="95" t="s">
        <v>1264</v>
      </c>
      <c r="C22" s="86">
        <f>VLOOKUP(GroupVertices[[#This Row],[Vertex]], Vertices[], MATCH("ID", Vertices[#Headers], 0), FALSE)</f>
        <v>1619</v>
      </c>
    </row>
    <row r="23" spans="1:3" x14ac:dyDescent="0.25">
      <c r="A23" s="86" t="s">
        <v>14005</v>
      </c>
      <c r="B23" s="95" t="s">
        <v>1256</v>
      </c>
      <c r="C23" s="86">
        <f>VLOOKUP(GroupVertices[[#This Row],[Vertex]], Vertices[], MATCH("ID", Vertices[#Headers], 0), FALSE)</f>
        <v>1610</v>
      </c>
    </row>
    <row r="24" spans="1:3" x14ac:dyDescent="0.25">
      <c r="A24" s="86" t="s">
        <v>14005</v>
      </c>
      <c r="B24" s="95" t="s">
        <v>1252</v>
      </c>
      <c r="C24" s="86">
        <f>VLOOKUP(GroupVertices[[#This Row],[Vertex]], Vertices[], MATCH("ID", Vertices[#Headers], 0), FALSE)</f>
        <v>1607</v>
      </c>
    </row>
    <row r="25" spans="1:3" x14ac:dyDescent="0.25">
      <c r="A25" s="86" t="s">
        <v>14005</v>
      </c>
      <c r="B25" s="95" t="s">
        <v>1246</v>
      </c>
      <c r="C25" s="86">
        <f>VLOOKUP(GroupVertices[[#This Row],[Vertex]], Vertices[], MATCH("ID", Vertices[#Headers], 0), FALSE)</f>
        <v>1597</v>
      </c>
    </row>
    <row r="26" spans="1:3" x14ac:dyDescent="0.25">
      <c r="A26" s="86" t="s">
        <v>14005</v>
      </c>
      <c r="B26" s="95" t="s">
        <v>1245</v>
      </c>
      <c r="C26" s="86">
        <f>VLOOKUP(GroupVertices[[#This Row],[Vertex]], Vertices[], MATCH("ID", Vertices[#Headers], 0), FALSE)</f>
        <v>1596</v>
      </c>
    </row>
    <row r="27" spans="1:3" x14ac:dyDescent="0.25">
      <c r="A27" s="86" t="s">
        <v>14005</v>
      </c>
      <c r="B27" s="95" t="s">
        <v>1241</v>
      </c>
      <c r="C27" s="86">
        <f>VLOOKUP(GroupVertices[[#This Row],[Vertex]], Vertices[], MATCH("ID", Vertices[#Headers], 0), FALSE)</f>
        <v>1592</v>
      </c>
    </row>
    <row r="28" spans="1:3" x14ac:dyDescent="0.25">
      <c r="A28" s="86" t="s">
        <v>14005</v>
      </c>
      <c r="B28" s="95" t="s">
        <v>1240</v>
      </c>
      <c r="C28" s="86">
        <f>VLOOKUP(GroupVertices[[#This Row],[Vertex]], Vertices[], MATCH("ID", Vertices[#Headers], 0), FALSE)</f>
        <v>1590</v>
      </c>
    </row>
    <row r="29" spans="1:3" x14ac:dyDescent="0.25">
      <c r="A29" s="86" t="s">
        <v>14005</v>
      </c>
      <c r="B29" s="95" t="s">
        <v>1872</v>
      </c>
      <c r="C29" s="86">
        <f>VLOOKUP(GroupVertices[[#This Row],[Vertex]], Vertices[], MATCH("ID", Vertices[#Headers], 0), FALSE)</f>
        <v>1591</v>
      </c>
    </row>
    <row r="30" spans="1:3" x14ac:dyDescent="0.25">
      <c r="A30" s="86" t="s">
        <v>14005</v>
      </c>
      <c r="B30" s="95" t="s">
        <v>1237</v>
      </c>
      <c r="C30" s="86">
        <f>VLOOKUP(GroupVertices[[#This Row],[Vertex]], Vertices[], MATCH("ID", Vertices[#Headers], 0), FALSE)</f>
        <v>1587</v>
      </c>
    </row>
    <row r="31" spans="1:3" x14ac:dyDescent="0.25">
      <c r="A31" s="86" t="s">
        <v>14005</v>
      </c>
      <c r="B31" s="95" t="s">
        <v>1236</v>
      </c>
      <c r="C31" s="86">
        <f>VLOOKUP(GroupVertices[[#This Row],[Vertex]], Vertices[], MATCH("ID", Vertices[#Headers], 0), FALSE)</f>
        <v>1586</v>
      </c>
    </row>
    <row r="32" spans="1:3" x14ac:dyDescent="0.25">
      <c r="A32" s="86" t="s">
        <v>14005</v>
      </c>
      <c r="B32" s="95" t="s">
        <v>1233</v>
      </c>
      <c r="C32" s="86">
        <f>VLOOKUP(GroupVertices[[#This Row],[Vertex]], Vertices[], MATCH("ID", Vertices[#Headers], 0), FALSE)</f>
        <v>1582</v>
      </c>
    </row>
    <row r="33" spans="1:3" x14ac:dyDescent="0.25">
      <c r="A33" s="86" t="s">
        <v>14005</v>
      </c>
      <c r="B33" s="95" t="s">
        <v>1227</v>
      </c>
      <c r="C33" s="86">
        <f>VLOOKUP(GroupVertices[[#This Row],[Vertex]], Vertices[], MATCH("ID", Vertices[#Headers], 0), FALSE)</f>
        <v>1570</v>
      </c>
    </row>
    <row r="34" spans="1:3" x14ac:dyDescent="0.25">
      <c r="A34" s="86" t="s">
        <v>14005</v>
      </c>
      <c r="B34" s="95" t="s">
        <v>1226</v>
      </c>
      <c r="C34" s="86">
        <f>VLOOKUP(GroupVertices[[#This Row],[Vertex]], Vertices[], MATCH("ID", Vertices[#Headers], 0), FALSE)</f>
        <v>1569</v>
      </c>
    </row>
    <row r="35" spans="1:3" x14ac:dyDescent="0.25">
      <c r="A35" s="86" t="s">
        <v>14005</v>
      </c>
      <c r="B35" s="95" t="s">
        <v>1225</v>
      </c>
      <c r="C35" s="86">
        <f>VLOOKUP(GroupVertices[[#This Row],[Vertex]], Vertices[], MATCH("ID", Vertices[#Headers], 0), FALSE)</f>
        <v>1568</v>
      </c>
    </row>
    <row r="36" spans="1:3" x14ac:dyDescent="0.25">
      <c r="A36" s="86" t="s">
        <v>14005</v>
      </c>
      <c r="B36" s="95" t="s">
        <v>1224</v>
      </c>
      <c r="C36" s="86">
        <f>VLOOKUP(GroupVertices[[#This Row],[Vertex]], Vertices[], MATCH("ID", Vertices[#Headers], 0), FALSE)</f>
        <v>1567</v>
      </c>
    </row>
    <row r="37" spans="1:3" x14ac:dyDescent="0.25">
      <c r="A37" s="86" t="s">
        <v>14005</v>
      </c>
      <c r="B37" s="95" t="s">
        <v>1214</v>
      </c>
      <c r="C37" s="86">
        <f>VLOOKUP(GroupVertices[[#This Row],[Vertex]], Vertices[], MATCH("ID", Vertices[#Headers], 0), FALSE)</f>
        <v>1556</v>
      </c>
    </row>
    <row r="38" spans="1:3" x14ac:dyDescent="0.25">
      <c r="A38" s="86" t="s">
        <v>14005</v>
      </c>
      <c r="B38" s="95" t="s">
        <v>1211</v>
      </c>
      <c r="C38" s="86">
        <f>VLOOKUP(GroupVertices[[#This Row],[Vertex]], Vertices[], MATCH("ID", Vertices[#Headers], 0), FALSE)</f>
        <v>1548</v>
      </c>
    </row>
    <row r="39" spans="1:3" x14ac:dyDescent="0.25">
      <c r="A39" s="86" t="s">
        <v>14005</v>
      </c>
      <c r="B39" s="95" t="s">
        <v>1209</v>
      </c>
      <c r="C39" s="86">
        <f>VLOOKUP(GroupVertices[[#This Row],[Vertex]], Vertices[], MATCH("ID", Vertices[#Headers], 0), FALSE)</f>
        <v>1545</v>
      </c>
    </row>
    <row r="40" spans="1:3" x14ac:dyDescent="0.25">
      <c r="A40" s="86" t="s">
        <v>14005</v>
      </c>
      <c r="B40" s="95" t="s">
        <v>1207</v>
      </c>
      <c r="C40" s="86">
        <f>VLOOKUP(GroupVertices[[#This Row],[Vertex]], Vertices[], MATCH("ID", Vertices[#Headers], 0), FALSE)</f>
        <v>1543</v>
      </c>
    </row>
    <row r="41" spans="1:3" x14ac:dyDescent="0.25">
      <c r="A41" s="86" t="s">
        <v>14005</v>
      </c>
      <c r="B41" s="95" t="s">
        <v>1198</v>
      </c>
      <c r="C41" s="86">
        <f>VLOOKUP(GroupVertices[[#This Row],[Vertex]], Vertices[], MATCH("ID", Vertices[#Headers], 0), FALSE)</f>
        <v>1533</v>
      </c>
    </row>
    <row r="42" spans="1:3" x14ac:dyDescent="0.25">
      <c r="A42" s="86" t="s">
        <v>14005</v>
      </c>
      <c r="B42" s="95" t="s">
        <v>1197</v>
      </c>
      <c r="C42" s="86">
        <f>VLOOKUP(GroupVertices[[#This Row],[Vertex]], Vertices[], MATCH("ID", Vertices[#Headers], 0), FALSE)</f>
        <v>1532</v>
      </c>
    </row>
    <row r="43" spans="1:3" x14ac:dyDescent="0.25">
      <c r="A43" s="86" t="s">
        <v>14005</v>
      </c>
      <c r="B43" s="95" t="s">
        <v>1195</v>
      </c>
      <c r="C43" s="86">
        <f>VLOOKUP(GroupVertices[[#This Row],[Vertex]], Vertices[], MATCH("ID", Vertices[#Headers], 0), FALSE)</f>
        <v>1530</v>
      </c>
    </row>
    <row r="44" spans="1:3" x14ac:dyDescent="0.25">
      <c r="A44" s="86" t="s">
        <v>14005</v>
      </c>
      <c r="B44" s="95" t="s">
        <v>1193</v>
      </c>
      <c r="C44" s="86">
        <f>VLOOKUP(GroupVertices[[#This Row],[Vertex]], Vertices[], MATCH("ID", Vertices[#Headers], 0), FALSE)</f>
        <v>1528</v>
      </c>
    </row>
    <row r="45" spans="1:3" x14ac:dyDescent="0.25">
      <c r="A45" s="86" t="s">
        <v>14005</v>
      </c>
      <c r="B45" s="95" t="s">
        <v>1191</v>
      </c>
      <c r="C45" s="86">
        <f>VLOOKUP(GroupVertices[[#This Row],[Vertex]], Vertices[], MATCH("ID", Vertices[#Headers], 0), FALSE)</f>
        <v>1526</v>
      </c>
    </row>
    <row r="46" spans="1:3" x14ac:dyDescent="0.25">
      <c r="A46" s="86" t="s">
        <v>14005</v>
      </c>
      <c r="B46" s="95" t="s">
        <v>1189</v>
      </c>
      <c r="C46" s="86">
        <f>VLOOKUP(GroupVertices[[#This Row],[Vertex]], Vertices[], MATCH("ID", Vertices[#Headers], 0), FALSE)</f>
        <v>1524</v>
      </c>
    </row>
    <row r="47" spans="1:3" x14ac:dyDescent="0.25">
      <c r="A47" s="86" t="s">
        <v>14005</v>
      </c>
      <c r="B47" s="95" t="s">
        <v>1175</v>
      </c>
      <c r="C47" s="86">
        <f>VLOOKUP(GroupVertices[[#This Row],[Vertex]], Vertices[], MATCH("ID", Vertices[#Headers], 0), FALSE)</f>
        <v>1508</v>
      </c>
    </row>
    <row r="48" spans="1:3" x14ac:dyDescent="0.25">
      <c r="A48" s="86" t="s">
        <v>14005</v>
      </c>
      <c r="B48" s="95" t="s">
        <v>1174</v>
      </c>
      <c r="C48" s="86">
        <f>VLOOKUP(GroupVertices[[#This Row],[Vertex]], Vertices[], MATCH("ID", Vertices[#Headers], 0), FALSE)</f>
        <v>1507</v>
      </c>
    </row>
    <row r="49" spans="1:3" x14ac:dyDescent="0.25">
      <c r="A49" s="86" t="s">
        <v>14005</v>
      </c>
      <c r="B49" s="95" t="s">
        <v>1172</v>
      </c>
      <c r="C49" s="86">
        <f>VLOOKUP(GroupVertices[[#This Row],[Vertex]], Vertices[], MATCH("ID", Vertices[#Headers], 0), FALSE)</f>
        <v>1505</v>
      </c>
    </row>
    <row r="50" spans="1:3" x14ac:dyDescent="0.25">
      <c r="A50" s="86" t="s">
        <v>14005</v>
      </c>
      <c r="B50" s="95" t="s">
        <v>1166</v>
      </c>
      <c r="C50" s="86">
        <f>VLOOKUP(GroupVertices[[#This Row],[Vertex]], Vertices[], MATCH("ID", Vertices[#Headers], 0), FALSE)</f>
        <v>1499</v>
      </c>
    </row>
    <row r="51" spans="1:3" x14ac:dyDescent="0.25">
      <c r="A51" s="86" t="s">
        <v>14005</v>
      </c>
      <c r="B51" s="95" t="s">
        <v>1167</v>
      </c>
      <c r="C51" s="86">
        <f>VLOOKUP(GroupVertices[[#This Row],[Vertex]], Vertices[], MATCH("ID", Vertices[#Headers], 0), FALSE)</f>
        <v>1001</v>
      </c>
    </row>
    <row r="52" spans="1:3" x14ac:dyDescent="0.25">
      <c r="A52" s="86" t="s">
        <v>14005</v>
      </c>
      <c r="B52" s="95" t="s">
        <v>1161</v>
      </c>
      <c r="C52" s="86">
        <f>VLOOKUP(GroupVertices[[#This Row],[Vertex]], Vertices[], MATCH("ID", Vertices[#Headers], 0), FALSE)</f>
        <v>1494</v>
      </c>
    </row>
    <row r="53" spans="1:3" x14ac:dyDescent="0.25">
      <c r="A53" s="86" t="s">
        <v>14005</v>
      </c>
      <c r="B53" s="95" t="s">
        <v>1852</v>
      </c>
      <c r="C53" s="86">
        <f>VLOOKUP(GroupVertices[[#This Row],[Vertex]], Vertices[], MATCH("ID", Vertices[#Headers], 0), FALSE)</f>
        <v>1495</v>
      </c>
    </row>
    <row r="54" spans="1:3" x14ac:dyDescent="0.25">
      <c r="A54" s="86" t="s">
        <v>14005</v>
      </c>
      <c r="B54" s="95" t="s">
        <v>1158</v>
      </c>
      <c r="C54" s="86">
        <f>VLOOKUP(GroupVertices[[#This Row],[Vertex]], Vertices[], MATCH("ID", Vertices[#Headers], 0), FALSE)</f>
        <v>1491</v>
      </c>
    </row>
    <row r="55" spans="1:3" x14ac:dyDescent="0.25">
      <c r="A55" s="86" t="s">
        <v>14005</v>
      </c>
      <c r="B55" s="95" t="s">
        <v>1155</v>
      </c>
      <c r="C55" s="86">
        <f>VLOOKUP(GroupVertices[[#This Row],[Vertex]], Vertices[], MATCH("ID", Vertices[#Headers], 0), FALSE)</f>
        <v>1482</v>
      </c>
    </row>
    <row r="56" spans="1:3" x14ac:dyDescent="0.25">
      <c r="A56" s="86" t="s">
        <v>14005</v>
      </c>
      <c r="B56" s="95" t="s">
        <v>1153</v>
      </c>
      <c r="C56" s="86">
        <f>VLOOKUP(GroupVertices[[#This Row],[Vertex]], Vertices[], MATCH("ID", Vertices[#Headers], 0), FALSE)</f>
        <v>1479</v>
      </c>
    </row>
    <row r="57" spans="1:3" x14ac:dyDescent="0.25">
      <c r="A57" s="86" t="s">
        <v>14005</v>
      </c>
      <c r="B57" s="95" t="s">
        <v>1145</v>
      </c>
      <c r="C57" s="86">
        <f>VLOOKUP(GroupVertices[[#This Row],[Vertex]], Vertices[], MATCH("ID", Vertices[#Headers], 0), FALSE)</f>
        <v>1471</v>
      </c>
    </row>
    <row r="58" spans="1:3" x14ac:dyDescent="0.25">
      <c r="A58" s="86" t="s">
        <v>14005</v>
      </c>
      <c r="B58" s="95" t="s">
        <v>1143</v>
      </c>
      <c r="C58" s="86">
        <f>VLOOKUP(GroupVertices[[#This Row],[Vertex]], Vertices[], MATCH("ID", Vertices[#Headers], 0), FALSE)</f>
        <v>1469</v>
      </c>
    </row>
    <row r="59" spans="1:3" x14ac:dyDescent="0.25">
      <c r="A59" s="86" t="s">
        <v>14005</v>
      </c>
      <c r="B59" s="95" t="s">
        <v>1140</v>
      </c>
      <c r="C59" s="86">
        <f>VLOOKUP(GroupVertices[[#This Row],[Vertex]], Vertices[], MATCH("ID", Vertices[#Headers], 0), FALSE)</f>
        <v>1466</v>
      </c>
    </row>
    <row r="60" spans="1:3" x14ac:dyDescent="0.25">
      <c r="A60" s="86" t="s">
        <v>14005</v>
      </c>
      <c r="B60" s="95" t="s">
        <v>1139</v>
      </c>
      <c r="C60" s="86">
        <f>VLOOKUP(GroupVertices[[#This Row],[Vertex]], Vertices[], MATCH("ID", Vertices[#Headers], 0), FALSE)</f>
        <v>1465</v>
      </c>
    </row>
    <row r="61" spans="1:3" x14ac:dyDescent="0.25">
      <c r="A61" s="86" t="s">
        <v>14005</v>
      </c>
      <c r="B61" s="95" t="s">
        <v>1130</v>
      </c>
      <c r="C61" s="86">
        <f>VLOOKUP(GroupVertices[[#This Row],[Vertex]], Vertices[], MATCH("ID", Vertices[#Headers], 0), FALSE)</f>
        <v>1451</v>
      </c>
    </row>
    <row r="62" spans="1:3" x14ac:dyDescent="0.25">
      <c r="A62" s="86" t="s">
        <v>14005</v>
      </c>
      <c r="B62" s="95" t="s">
        <v>1128</v>
      </c>
      <c r="C62" s="86">
        <f>VLOOKUP(GroupVertices[[#This Row],[Vertex]], Vertices[], MATCH("ID", Vertices[#Headers], 0), FALSE)</f>
        <v>1449</v>
      </c>
    </row>
    <row r="63" spans="1:3" x14ac:dyDescent="0.25">
      <c r="A63" s="86" t="s">
        <v>14005</v>
      </c>
      <c r="B63" s="95" t="s">
        <v>1122</v>
      </c>
      <c r="C63" s="86">
        <f>VLOOKUP(GroupVertices[[#This Row],[Vertex]], Vertices[], MATCH("ID", Vertices[#Headers], 0), FALSE)</f>
        <v>1443</v>
      </c>
    </row>
    <row r="64" spans="1:3" x14ac:dyDescent="0.25">
      <c r="A64" s="86" t="s">
        <v>14005</v>
      </c>
      <c r="B64" s="95" t="s">
        <v>1119</v>
      </c>
      <c r="C64" s="86">
        <f>VLOOKUP(GroupVertices[[#This Row],[Vertex]], Vertices[], MATCH("ID", Vertices[#Headers], 0), FALSE)</f>
        <v>1440</v>
      </c>
    </row>
    <row r="65" spans="1:3" x14ac:dyDescent="0.25">
      <c r="A65" s="86" t="s">
        <v>14005</v>
      </c>
      <c r="B65" s="95" t="s">
        <v>1118</v>
      </c>
      <c r="C65" s="86">
        <f>VLOOKUP(GroupVertices[[#This Row],[Vertex]], Vertices[], MATCH("ID", Vertices[#Headers], 0), FALSE)</f>
        <v>1439</v>
      </c>
    </row>
    <row r="66" spans="1:3" x14ac:dyDescent="0.25">
      <c r="A66" s="86" t="s">
        <v>14005</v>
      </c>
      <c r="B66" s="95" t="s">
        <v>1111</v>
      </c>
      <c r="C66" s="86">
        <f>VLOOKUP(GroupVertices[[#This Row],[Vertex]], Vertices[], MATCH("ID", Vertices[#Headers], 0), FALSE)</f>
        <v>1429</v>
      </c>
    </row>
    <row r="67" spans="1:3" x14ac:dyDescent="0.25">
      <c r="A67" s="86" t="s">
        <v>14005</v>
      </c>
      <c r="B67" s="95" t="s">
        <v>1102</v>
      </c>
      <c r="C67" s="86">
        <f>VLOOKUP(GroupVertices[[#This Row],[Vertex]], Vertices[], MATCH("ID", Vertices[#Headers], 0), FALSE)</f>
        <v>1414</v>
      </c>
    </row>
    <row r="68" spans="1:3" x14ac:dyDescent="0.25">
      <c r="A68" s="86" t="s">
        <v>14005</v>
      </c>
      <c r="B68" s="95" t="s">
        <v>1095</v>
      </c>
      <c r="C68" s="86">
        <f>VLOOKUP(GroupVertices[[#This Row],[Vertex]], Vertices[], MATCH("ID", Vertices[#Headers], 0), FALSE)</f>
        <v>1407</v>
      </c>
    </row>
    <row r="69" spans="1:3" x14ac:dyDescent="0.25">
      <c r="A69" s="86" t="s">
        <v>14005</v>
      </c>
      <c r="B69" s="95" t="s">
        <v>1093</v>
      </c>
      <c r="C69" s="86">
        <f>VLOOKUP(GroupVertices[[#This Row],[Vertex]], Vertices[], MATCH("ID", Vertices[#Headers], 0), FALSE)</f>
        <v>1405</v>
      </c>
    </row>
    <row r="70" spans="1:3" x14ac:dyDescent="0.25">
      <c r="A70" s="86" t="s">
        <v>14005</v>
      </c>
      <c r="B70" s="95" t="s">
        <v>1092</v>
      </c>
      <c r="C70" s="86">
        <f>VLOOKUP(GroupVertices[[#This Row],[Vertex]], Vertices[], MATCH("ID", Vertices[#Headers], 0), FALSE)</f>
        <v>1404</v>
      </c>
    </row>
    <row r="71" spans="1:3" x14ac:dyDescent="0.25">
      <c r="A71" s="86" t="s">
        <v>14005</v>
      </c>
      <c r="B71" s="95" t="s">
        <v>1088</v>
      </c>
      <c r="C71" s="86">
        <f>VLOOKUP(GroupVertices[[#This Row],[Vertex]], Vertices[], MATCH("ID", Vertices[#Headers], 0), FALSE)</f>
        <v>1400</v>
      </c>
    </row>
    <row r="72" spans="1:3" x14ac:dyDescent="0.25">
      <c r="A72" s="86" t="s">
        <v>14005</v>
      </c>
      <c r="B72" s="95" t="s">
        <v>1083</v>
      </c>
      <c r="C72" s="86">
        <f>VLOOKUP(GroupVertices[[#This Row],[Vertex]], Vertices[], MATCH("ID", Vertices[#Headers], 0), FALSE)</f>
        <v>1395</v>
      </c>
    </row>
    <row r="73" spans="1:3" x14ac:dyDescent="0.25">
      <c r="A73" s="86" t="s">
        <v>14005</v>
      </c>
      <c r="B73" s="95" t="s">
        <v>1082</v>
      </c>
      <c r="C73" s="86">
        <f>VLOOKUP(GroupVertices[[#This Row],[Vertex]], Vertices[], MATCH("ID", Vertices[#Headers], 0), FALSE)</f>
        <v>1394</v>
      </c>
    </row>
    <row r="74" spans="1:3" x14ac:dyDescent="0.25">
      <c r="A74" s="86" t="s">
        <v>14005</v>
      </c>
      <c r="B74" s="95" t="s">
        <v>1081</v>
      </c>
      <c r="C74" s="86">
        <f>VLOOKUP(GroupVertices[[#This Row],[Vertex]], Vertices[], MATCH("ID", Vertices[#Headers], 0), FALSE)</f>
        <v>1393</v>
      </c>
    </row>
    <row r="75" spans="1:3" x14ac:dyDescent="0.25">
      <c r="A75" s="86" t="s">
        <v>14005</v>
      </c>
      <c r="B75" s="95" t="s">
        <v>1075</v>
      </c>
      <c r="C75" s="86">
        <f>VLOOKUP(GroupVertices[[#This Row],[Vertex]], Vertices[], MATCH("ID", Vertices[#Headers], 0), FALSE)</f>
        <v>1386</v>
      </c>
    </row>
    <row r="76" spans="1:3" x14ac:dyDescent="0.25">
      <c r="A76" s="86" t="s">
        <v>14005</v>
      </c>
      <c r="B76" s="95" t="s">
        <v>1072</v>
      </c>
      <c r="C76" s="86">
        <f>VLOOKUP(GroupVertices[[#This Row],[Vertex]], Vertices[], MATCH("ID", Vertices[#Headers], 0), FALSE)</f>
        <v>1383</v>
      </c>
    </row>
    <row r="77" spans="1:3" x14ac:dyDescent="0.25">
      <c r="A77" s="86" t="s">
        <v>14005</v>
      </c>
      <c r="B77" s="95" t="s">
        <v>1070</v>
      </c>
      <c r="C77" s="86">
        <f>VLOOKUP(GroupVertices[[#This Row],[Vertex]], Vertices[], MATCH("ID", Vertices[#Headers], 0), FALSE)</f>
        <v>1381</v>
      </c>
    </row>
    <row r="78" spans="1:3" x14ac:dyDescent="0.25">
      <c r="A78" s="86" t="s">
        <v>14005</v>
      </c>
      <c r="B78" s="95" t="s">
        <v>1069</v>
      </c>
      <c r="C78" s="86">
        <f>VLOOKUP(GroupVertices[[#This Row],[Vertex]], Vertices[], MATCH("ID", Vertices[#Headers], 0), FALSE)</f>
        <v>1380</v>
      </c>
    </row>
    <row r="79" spans="1:3" x14ac:dyDescent="0.25">
      <c r="A79" s="86" t="s">
        <v>14005</v>
      </c>
      <c r="B79" s="95" t="s">
        <v>1067</v>
      </c>
      <c r="C79" s="86">
        <f>VLOOKUP(GroupVertices[[#This Row],[Vertex]], Vertices[], MATCH("ID", Vertices[#Headers], 0), FALSE)</f>
        <v>1374</v>
      </c>
    </row>
    <row r="80" spans="1:3" x14ac:dyDescent="0.25">
      <c r="A80" s="86" t="s">
        <v>14005</v>
      </c>
      <c r="B80" s="95" t="s">
        <v>1065</v>
      </c>
      <c r="C80" s="86">
        <f>VLOOKUP(GroupVertices[[#This Row],[Vertex]], Vertices[], MATCH("ID", Vertices[#Headers], 0), FALSE)</f>
        <v>1372</v>
      </c>
    </row>
    <row r="81" spans="1:3" x14ac:dyDescent="0.25">
      <c r="A81" s="86" t="s">
        <v>14005</v>
      </c>
      <c r="B81" s="95" t="s">
        <v>1062</v>
      </c>
      <c r="C81" s="86">
        <f>VLOOKUP(GroupVertices[[#This Row],[Vertex]], Vertices[], MATCH("ID", Vertices[#Headers], 0), FALSE)</f>
        <v>1369</v>
      </c>
    </row>
    <row r="82" spans="1:3" x14ac:dyDescent="0.25">
      <c r="A82" s="86" t="s">
        <v>14005</v>
      </c>
      <c r="B82" s="95" t="s">
        <v>1059</v>
      </c>
      <c r="C82" s="86">
        <f>VLOOKUP(GroupVertices[[#This Row],[Vertex]], Vertices[], MATCH("ID", Vertices[#Headers], 0), FALSE)</f>
        <v>1366</v>
      </c>
    </row>
    <row r="83" spans="1:3" x14ac:dyDescent="0.25">
      <c r="A83" s="86" t="s">
        <v>14005</v>
      </c>
      <c r="B83" s="95" t="s">
        <v>1053</v>
      </c>
      <c r="C83" s="86">
        <f>VLOOKUP(GroupVertices[[#This Row],[Vertex]], Vertices[], MATCH("ID", Vertices[#Headers], 0), FALSE)</f>
        <v>1357</v>
      </c>
    </row>
    <row r="84" spans="1:3" x14ac:dyDescent="0.25">
      <c r="A84" s="86" t="s">
        <v>14005</v>
      </c>
      <c r="B84" s="95" t="s">
        <v>1048</v>
      </c>
      <c r="C84" s="86">
        <f>VLOOKUP(GroupVertices[[#This Row],[Vertex]], Vertices[], MATCH("ID", Vertices[#Headers], 0), FALSE)</f>
        <v>1349</v>
      </c>
    </row>
    <row r="85" spans="1:3" x14ac:dyDescent="0.25">
      <c r="A85" s="86" t="s">
        <v>14005</v>
      </c>
      <c r="B85" s="95" t="s">
        <v>1044</v>
      </c>
      <c r="C85" s="86">
        <f>VLOOKUP(GroupVertices[[#This Row],[Vertex]], Vertices[], MATCH("ID", Vertices[#Headers], 0), FALSE)</f>
        <v>1344</v>
      </c>
    </row>
    <row r="86" spans="1:3" x14ac:dyDescent="0.25">
      <c r="A86" s="86" t="s">
        <v>14005</v>
      </c>
      <c r="B86" s="95" t="s">
        <v>1041</v>
      </c>
      <c r="C86" s="86">
        <f>VLOOKUP(GroupVertices[[#This Row],[Vertex]], Vertices[], MATCH("ID", Vertices[#Headers], 0), FALSE)</f>
        <v>1341</v>
      </c>
    </row>
    <row r="87" spans="1:3" x14ac:dyDescent="0.25">
      <c r="A87" s="86" t="s">
        <v>14005</v>
      </c>
      <c r="B87" s="95" t="s">
        <v>1036</v>
      </c>
      <c r="C87" s="86">
        <f>VLOOKUP(GroupVertices[[#This Row],[Vertex]], Vertices[], MATCH("ID", Vertices[#Headers], 0), FALSE)</f>
        <v>1337</v>
      </c>
    </row>
    <row r="88" spans="1:3" x14ac:dyDescent="0.25">
      <c r="A88" s="86" t="s">
        <v>14005</v>
      </c>
      <c r="B88" s="95" t="s">
        <v>1034</v>
      </c>
      <c r="C88" s="86">
        <f>VLOOKUP(GroupVertices[[#This Row],[Vertex]], Vertices[], MATCH("ID", Vertices[#Headers], 0), FALSE)</f>
        <v>1335</v>
      </c>
    </row>
    <row r="89" spans="1:3" x14ac:dyDescent="0.25">
      <c r="A89" s="86" t="s">
        <v>14005</v>
      </c>
      <c r="B89" s="95" t="s">
        <v>1033</v>
      </c>
      <c r="C89" s="86">
        <f>VLOOKUP(GroupVertices[[#This Row],[Vertex]], Vertices[], MATCH("ID", Vertices[#Headers], 0), FALSE)</f>
        <v>1334</v>
      </c>
    </row>
    <row r="90" spans="1:3" x14ac:dyDescent="0.25">
      <c r="A90" s="86" t="s">
        <v>14005</v>
      </c>
      <c r="B90" s="95" t="s">
        <v>1030</v>
      </c>
      <c r="C90" s="86">
        <f>VLOOKUP(GroupVertices[[#This Row],[Vertex]], Vertices[], MATCH("ID", Vertices[#Headers], 0), FALSE)</f>
        <v>1331</v>
      </c>
    </row>
    <row r="91" spans="1:3" x14ac:dyDescent="0.25">
      <c r="A91" s="86" t="s">
        <v>14005</v>
      </c>
      <c r="B91" s="95" t="s">
        <v>1021</v>
      </c>
      <c r="C91" s="86">
        <f>VLOOKUP(GroupVertices[[#This Row],[Vertex]], Vertices[], MATCH("ID", Vertices[#Headers], 0), FALSE)</f>
        <v>1322</v>
      </c>
    </row>
    <row r="92" spans="1:3" x14ac:dyDescent="0.25">
      <c r="A92" s="86" t="s">
        <v>14005</v>
      </c>
      <c r="B92" s="95" t="s">
        <v>1013</v>
      </c>
      <c r="C92" s="86">
        <f>VLOOKUP(GroupVertices[[#This Row],[Vertex]], Vertices[], MATCH("ID", Vertices[#Headers], 0), FALSE)</f>
        <v>1313</v>
      </c>
    </row>
    <row r="93" spans="1:3" x14ac:dyDescent="0.25">
      <c r="A93" s="86" t="s">
        <v>14005</v>
      </c>
      <c r="B93" s="95" t="s">
        <v>1007</v>
      </c>
      <c r="C93" s="86">
        <f>VLOOKUP(GroupVertices[[#This Row],[Vertex]], Vertices[], MATCH("ID", Vertices[#Headers], 0), FALSE)</f>
        <v>1307</v>
      </c>
    </row>
    <row r="94" spans="1:3" x14ac:dyDescent="0.25">
      <c r="A94" s="86" t="s">
        <v>14005</v>
      </c>
      <c r="B94" s="95" t="s">
        <v>1005</v>
      </c>
      <c r="C94" s="86">
        <f>VLOOKUP(GroupVertices[[#This Row],[Vertex]], Vertices[], MATCH("ID", Vertices[#Headers], 0), FALSE)</f>
        <v>1305</v>
      </c>
    </row>
    <row r="95" spans="1:3" x14ac:dyDescent="0.25">
      <c r="A95" s="86" t="s">
        <v>14005</v>
      </c>
      <c r="B95" s="95" t="s">
        <v>982</v>
      </c>
      <c r="C95" s="86">
        <f>VLOOKUP(GroupVertices[[#This Row],[Vertex]], Vertices[], MATCH("ID", Vertices[#Headers], 0), FALSE)</f>
        <v>1246</v>
      </c>
    </row>
    <row r="96" spans="1:3" x14ac:dyDescent="0.25">
      <c r="A96" s="86" t="s">
        <v>14005</v>
      </c>
      <c r="B96" s="95" t="s">
        <v>979</v>
      </c>
      <c r="C96" s="86">
        <f>VLOOKUP(GroupVertices[[#This Row],[Vertex]], Vertices[], MATCH("ID", Vertices[#Headers], 0), FALSE)</f>
        <v>1243</v>
      </c>
    </row>
    <row r="97" spans="1:3" x14ac:dyDescent="0.25">
      <c r="A97" s="86" t="s">
        <v>14005</v>
      </c>
      <c r="B97" s="95" t="s">
        <v>978</v>
      </c>
      <c r="C97" s="86">
        <f>VLOOKUP(GroupVertices[[#This Row],[Vertex]], Vertices[], MATCH("ID", Vertices[#Headers], 0), FALSE)</f>
        <v>1242</v>
      </c>
    </row>
    <row r="98" spans="1:3" x14ac:dyDescent="0.25">
      <c r="A98" s="86" t="s">
        <v>14005</v>
      </c>
      <c r="B98" s="95" t="s">
        <v>974</v>
      </c>
      <c r="C98" s="86">
        <f>VLOOKUP(GroupVertices[[#This Row],[Vertex]], Vertices[], MATCH("ID", Vertices[#Headers], 0), FALSE)</f>
        <v>1238</v>
      </c>
    </row>
    <row r="99" spans="1:3" x14ac:dyDescent="0.25">
      <c r="A99" s="86" t="s">
        <v>14005</v>
      </c>
      <c r="B99" s="95" t="s">
        <v>964</v>
      </c>
      <c r="C99" s="86">
        <f>VLOOKUP(GroupVertices[[#This Row],[Vertex]], Vertices[], MATCH("ID", Vertices[#Headers], 0), FALSE)</f>
        <v>1227</v>
      </c>
    </row>
    <row r="100" spans="1:3" x14ac:dyDescent="0.25">
      <c r="A100" s="86" t="s">
        <v>14005</v>
      </c>
      <c r="B100" s="95" t="s">
        <v>961</v>
      </c>
      <c r="C100" s="86">
        <f>VLOOKUP(GroupVertices[[#This Row],[Vertex]], Vertices[], MATCH("ID", Vertices[#Headers], 0), FALSE)</f>
        <v>1221</v>
      </c>
    </row>
    <row r="101" spans="1:3" x14ac:dyDescent="0.25">
      <c r="A101" s="86" t="s">
        <v>14005</v>
      </c>
      <c r="B101" s="95" t="s">
        <v>959</v>
      </c>
      <c r="C101" s="86">
        <f>VLOOKUP(GroupVertices[[#This Row],[Vertex]], Vertices[], MATCH("ID", Vertices[#Headers], 0), FALSE)</f>
        <v>1218</v>
      </c>
    </row>
    <row r="102" spans="1:3" x14ac:dyDescent="0.25">
      <c r="A102" s="86" t="s">
        <v>14005</v>
      </c>
      <c r="B102" s="95" t="s">
        <v>958</v>
      </c>
      <c r="C102" s="86">
        <f>VLOOKUP(GroupVertices[[#This Row],[Vertex]], Vertices[], MATCH("ID", Vertices[#Headers], 0), FALSE)</f>
        <v>1217</v>
      </c>
    </row>
    <row r="103" spans="1:3" x14ac:dyDescent="0.25">
      <c r="A103" s="86" t="s">
        <v>14005</v>
      </c>
      <c r="B103" s="95" t="s">
        <v>955</v>
      </c>
      <c r="C103" s="86">
        <f>VLOOKUP(GroupVertices[[#This Row],[Vertex]], Vertices[], MATCH("ID", Vertices[#Headers], 0), FALSE)</f>
        <v>1214</v>
      </c>
    </row>
    <row r="104" spans="1:3" x14ac:dyDescent="0.25">
      <c r="A104" s="86" t="s">
        <v>14005</v>
      </c>
      <c r="B104" s="95" t="s">
        <v>952</v>
      </c>
      <c r="C104" s="86">
        <f>VLOOKUP(GroupVertices[[#This Row],[Vertex]], Vertices[], MATCH("ID", Vertices[#Headers], 0), FALSE)</f>
        <v>1210</v>
      </c>
    </row>
    <row r="105" spans="1:3" x14ac:dyDescent="0.25">
      <c r="A105" s="86" t="s">
        <v>14005</v>
      </c>
      <c r="B105" s="95" t="s">
        <v>944</v>
      </c>
      <c r="C105" s="86">
        <f>VLOOKUP(GroupVertices[[#This Row],[Vertex]], Vertices[], MATCH("ID", Vertices[#Headers], 0), FALSE)</f>
        <v>1199</v>
      </c>
    </row>
    <row r="106" spans="1:3" x14ac:dyDescent="0.25">
      <c r="A106" s="86" t="s">
        <v>14005</v>
      </c>
      <c r="B106" s="95" t="s">
        <v>939</v>
      </c>
      <c r="C106" s="86">
        <f>VLOOKUP(GroupVertices[[#This Row],[Vertex]], Vertices[], MATCH("ID", Vertices[#Headers], 0), FALSE)</f>
        <v>1192</v>
      </c>
    </row>
    <row r="107" spans="1:3" x14ac:dyDescent="0.25">
      <c r="A107" s="86" t="s">
        <v>14005</v>
      </c>
      <c r="B107" s="95" t="s">
        <v>937</v>
      </c>
      <c r="C107" s="86">
        <f>VLOOKUP(GroupVertices[[#This Row],[Vertex]], Vertices[], MATCH("ID", Vertices[#Headers], 0), FALSE)</f>
        <v>1190</v>
      </c>
    </row>
    <row r="108" spans="1:3" x14ac:dyDescent="0.25">
      <c r="A108" s="86" t="s">
        <v>14005</v>
      </c>
      <c r="B108" s="95" t="s">
        <v>929</v>
      </c>
      <c r="C108" s="86">
        <f>VLOOKUP(GroupVertices[[#This Row],[Vertex]], Vertices[], MATCH("ID", Vertices[#Headers], 0), FALSE)</f>
        <v>1182</v>
      </c>
    </row>
    <row r="109" spans="1:3" x14ac:dyDescent="0.25">
      <c r="A109" s="86" t="s">
        <v>14005</v>
      </c>
      <c r="B109" s="95" t="s">
        <v>924</v>
      </c>
      <c r="C109" s="86">
        <f>VLOOKUP(GroupVertices[[#This Row],[Vertex]], Vertices[], MATCH("ID", Vertices[#Headers], 0), FALSE)</f>
        <v>1177</v>
      </c>
    </row>
    <row r="110" spans="1:3" x14ac:dyDescent="0.25">
      <c r="A110" s="86" t="s">
        <v>14005</v>
      </c>
      <c r="B110" s="95" t="s">
        <v>923</v>
      </c>
      <c r="C110" s="86">
        <f>VLOOKUP(GroupVertices[[#This Row],[Vertex]], Vertices[], MATCH("ID", Vertices[#Headers], 0), FALSE)</f>
        <v>179</v>
      </c>
    </row>
    <row r="111" spans="1:3" x14ac:dyDescent="0.25">
      <c r="A111" s="86" t="s">
        <v>14005</v>
      </c>
      <c r="B111" s="95" t="s">
        <v>921</v>
      </c>
      <c r="C111" s="86">
        <f>VLOOKUP(GroupVertices[[#This Row],[Vertex]], Vertices[], MATCH("ID", Vertices[#Headers], 0), FALSE)</f>
        <v>1174</v>
      </c>
    </row>
    <row r="112" spans="1:3" x14ac:dyDescent="0.25">
      <c r="A112" s="86" t="s">
        <v>14005</v>
      </c>
      <c r="B112" s="95" t="s">
        <v>1371</v>
      </c>
      <c r="C112" s="86">
        <f>VLOOKUP(GroupVertices[[#This Row],[Vertex]], Vertices[], MATCH("ID", Vertices[#Headers], 0), FALSE)</f>
        <v>70</v>
      </c>
    </row>
    <row r="113" spans="1:3" x14ac:dyDescent="0.25">
      <c r="A113" s="86" t="s">
        <v>14005</v>
      </c>
      <c r="B113" s="95" t="s">
        <v>920</v>
      </c>
      <c r="C113" s="86">
        <f>VLOOKUP(GroupVertices[[#This Row],[Vertex]], Vertices[], MATCH("ID", Vertices[#Headers], 0), FALSE)</f>
        <v>1173</v>
      </c>
    </row>
    <row r="114" spans="1:3" x14ac:dyDescent="0.25">
      <c r="A114" s="86" t="s">
        <v>14005</v>
      </c>
      <c r="B114" s="95" t="s">
        <v>918</v>
      </c>
      <c r="C114" s="86">
        <f>VLOOKUP(GroupVertices[[#This Row],[Vertex]], Vertices[], MATCH("ID", Vertices[#Headers], 0), FALSE)</f>
        <v>1170</v>
      </c>
    </row>
    <row r="115" spans="1:3" x14ac:dyDescent="0.25">
      <c r="A115" s="86" t="s">
        <v>14005</v>
      </c>
      <c r="B115" s="95" t="s">
        <v>912</v>
      </c>
      <c r="C115" s="86">
        <f>VLOOKUP(GroupVertices[[#This Row],[Vertex]], Vertices[], MATCH("ID", Vertices[#Headers], 0), FALSE)</f>
        <v>1158</v>
      </c>
    </row>
    <row r="116" spans="1:3" x14ac:dyDescent="0.25">
      <c r="A116" s="86" t="s">
        <v>14005</v>
      </c>
      <c r="B116" s="95" t="s">
        <v>911</v>
      </c>
      <c r="C116" s="86">
        <f>VLOOKUP(GroupVertices[[#This Row],[Vertex]], Vertices[], MATCH("ID", Vertices[#Headers], 0), FALSE)</f>
        <v>1157</v>
      </c>
    </row>
    <row r="117" spans="1:3" x14ac:dyDescent="0.25">
      <c r="A117" s="86" t="s">
        <v>14005</v>
      </c>
      <c r="B117" s="95" t="s">
        <v>908</v>
      </c>
      <c r="C117" s="86">
        <f>VLOOKUP(GroupVertices[[#This Row],[Vertex]], Vertices[], MATCH("ID", Vertices[#Headers], 0), FALSE)</f>
        <v>1154</v>
      </c>
    </row>
    <row r="118" spans="1:3" x14ac:dyDescent="0.25">
      <c r="A118" s="86" t="s">
        <v>14005</v>
      </c>
      <c r="B118" s="95" t="s">
        <v>903</v>
      </c>
      <c r="C118" s="86">
        <f>VLOOKUP(GroupVertices[[#This Row],[Vertex]], Vertices[], MATCH("ID", Vertices[#Headers], 0), FALSE)</f>
        <v>1148</v>
      </c>
    </row>
    <row r="119" spans="1:3" x14ac:dyDescent="0.25">
      <c r="A119" s="86" t="s">
        <v>14005</v>
      </c>
      <c r="B119" s="95" t="s">
        <v>902</v>
      </c>
      <c r="C119" s="86">
        <f>VLOOKUP(GroupVertices[[#This Row],[Vertex]], Vertices[], MATCH("ID", Vertices[#Headers], 0), FALSE)</f>
        <v>1147</v>
      </c>
    </row>
    <row r="120" spans="1:3" x14ac:dyDescent="0.25">
      <c r="A120" s="86" t="s">
        <v>14005</v>
      </c>
      <c r="B120" s="95" t="s">
        <v>901</v>
      </c>
      <c r="C120" s="86">
        <f>VLOOKUP(GroupVertices[[#This Row],[Vertex]], Vertices[], MATCH("ID", Vertices[#Headers], 0), FALSE)</f>
        <v>1146</v>
      </c>
    </row>
    <row r="121" spans="1:3" x14ac:dyDescent="0.25">
      <c r="A121" s="86" t="s">
        <v>14005</v>
      </c>
      <c r="B121" s="95" t="s">
        <v>900</v>
      </c>
      <c r="C121" s="86">
        <f>VLOOKUP(GroupVertices[[#This Row],[Vertex]], Vertices[], MATCH("ID", Vertices[#Headers], 0), FALSE)</f>
        <v>1145</v>
      </c>
    </row>
    <row r="122" spans="1:3" x14ac:dyDescent="0.25">
      <c r="A122" s="86" t="s">
        <v>14005</v>
      </c>
      <c r="B122" s="95" t="s">
        <v>898</v>
      </c>
      <c r="C122" s="86">
        <f>VLOOKUP(GroupVertices[[#This Row],[Vertex]], Vertices[], MATCH("ID", Vertices[#Headers], 0), FALSE)</f>
        <v>1142</v>
      </c>
    </row>
    <row r="123" spans="1:3" x14ac:dyDescent="0.25">
      <c r="A123" s="86" t="s">
        <v>14005</v>
      </c>
      <c r="B123" s="95" t="s">
        <v>894</v>
      </c>
      <c r="C123" s="86">
        <f>VLOOKUP(GroupVertices[[#This Row],[Vertex]], Vertices[], MATCH("ID", Vertices[#Headers], 0), FALSE)</f>
        <v>1132</v>
      </c>
    </row>
    <row r="124" spans="1:3" x14ac:dyDescent="0.25">
      <c r="A124" s="86" t="s">
        <v>14005</v>
      </c>
      <c r="B124" s="95" t="s">
        <v>891</v>
      </c>
      <c r="C124" s="86">
        <f>VLOOKUP(GroupVertices[[#This Row],[Vertex]], Vertices[], MATCH("ID", Vertices[#Headers], 0), FALSE)</f>
        <v>1129</v>
      </c>
    </row>
    <row r="125" spans="1:3" x14ac:dyDescent="0.25">
      <c r="A125" s="86" t="s">
        <v>14005</v>
      </c>
      <c r="B125" s="95" t="s">
        <v>889</v>
      </c>
      <c r="C125" s="86">
        <f>VLOOKUP(GroupVertices[[#This Row],[Vertex]], Vertices[], MATCH("ID", Vertices[#Headers], 0), FALSE)</f>
        <v>1127</v>
      </c>
    </row>
    <row r="126" spans="1:3" x14ac:dyDescent="0.25">
      <c r="A126" s="86" t="s">
        <v>14005</v>
      </c>
      <c r="B126" s="95" t="s">
        <v>1743</v>
      </c>
      <c r="C126" s="86">
        <f>VLOOKUP(GroupVertices[[#This Row],[Vertex]], Vertices[], MATCH("ID", Vertices[#Headers], 0), FALSE)</f>
        <v>1080</v>
      </c>
    </row>
    <row r="127" spans="1:3" x14ac:dyDescent="0.25">
      <c r="A127" s="86" t="s">
        <v>14005</v>
      </c>
      <c r="B127" s="95" t="s">
        <v>885</v>
      </c>
      <c r="C127" s="86">
        <f>VLOOKUP(GroupVertices[[#This Row],[Vertex]], Vertices[], MATCH("ID", Vertices[#Headers], 0), FALSE)</f>
        <v>1123</v>
      </c>
    </row>
    <row r="128" spans="1:3" x14ac:dyDescent="0.25">
      <c r="A128" s="86" t="s">
        <v>14005</v>
      </c>
      <c r="B128" s="95" t="s">
        <v>882</v>
      </c>
      <c r="C128" s="86">
        <f>VLOOKUP(GroupVertices[[#This Row],[Vertex]], Vertices[], MATCH("ID", Vertices[#Headers], 0), FALSE)</f>
        <v>1120</v>
      </c>
    </row>
    <row r="129" spans="1:3" x14ac:dyDescent="0.25">
      <c r="A129" s="86" t="s">
        <v>14005</v>
      </c>
      <c r="B129" s="95" t="s">
        <v>881</v>
      </c>
      <c r="C129" s="86">
        <f>VLOOKUP(GroupVertices[[#This Row],[Vertex]], Vertices[], MATCH("ID", Vertices[#Headers], 0), FALSE)</f>
        <v>1119</v>
      </c>
    </row>
    <row r="130" spans="1:3" x14ac:dyDescent="0.25">
      <c r="A130" s="86" t="s">
        <v>14005</v>
      </c>
      <c r="B130" s="95" t="s">
        <v>880</v>
      </c>
      <c r="C130" s="86">
        <f>VLOOKUP(GroupVertices[[#This Row],[Vertex]], Vertices[], MATCH("ID", Vertices[#Headers], 0), FALSE)</f>
        <v>1118</v>
      </c>
    </row>
    <row r="131" spans="1:3" x14ac:dyDescent="0.25">
      <c r="A131" s="86" t="s">
        <v>14005</v>
      </c>
      <c r="B131" s="95" t="s">
        <v>874</v>
      </c>
      <c r="C131" s="86">
        <f>VLOOKUP(GroupVertices[[#This Row],[Vertex]], Vertices[], MATCH("ID", Vertices[#Headers], 0), FALSE)</f>
        <v>1112</v>
      </c>
    </row>
    <row r="132" spans="1:3" x14ac:dyDescent="0.25">
      <c r="A132" s="86" t="s">
        <v>14005</v>
      </c>
      <c r="B132" s="95" t="s">
        <v>869</v>
      </c>
      <c r="C132" s="86">
        <f>VLOOKUP(GroupVertices[[#This Row],[Vertex]], Vertices[], MATCH("ID", Vertices[#Headers], 0), FALSE)</f>
        <v>1102</v>
      </c>
    </row>
    <row r="133" spans="1:3" x14ac:dyDescent="0.25">
      <c r="A133" s="86" t="s">
        <v>14005</v>
      </c>
      <c r="B133" s="95" t="s">
        <v>868</v>
      </c>
      <c r="C133" s="86">
        <f>VLOOKUP(GroupVertices[[#This Row],[Vertex]], Vertices[], MATCH("ID", Vertices[#Headers], 0), FALSE)</f>
        <v>1101</v>
      </c>
    </row>
    <row r="134" spans="1:3" x14ac:dyDescent="0.25">
      <c r="A134" s="86" t="s">
        <v>14005</v>
      </c>
      <c r="B134" s="95" t="s">
        <v>867</v>
      </c>
      <c r="C134" s="86">
        <f>VLOOKUP(GroupVertices[[#This Row],[Vertex]], Vertices[], MATCH("ID", Vertices[#Headers], 0), FALSE)</f>
        <v>1100</v>
      </c>
    </row>
    <row r="135" spans="1:3" x14ac:dyDescent="0.25">
      <c r="A135" s="86" t="s">
        <v>14005</v>
      </c>
      <c r="B135" s="95" t="s">
        <v>866</v>
      </c>
      <c r="C135" s="86">
        <f>VLOOKUP(GroupVertices[[#This Row],[Vertex]], Vertices[], MATCH("ID", Vertices[#Headers], 0), FALSE)</f>
        <v>1099</v>
      </c>
    </row>
    <row r="136" spans="1:3" x14ac:dyDescent="0.25">
      <c r="A136" s="86" t="s">
        <v>14005</v>
      </c>
      <c r="B136" s="95" t="s">
        <v>865</v>
      </c>
      <c r="C136" s="86">
        <f>VLOOKUP(GroupVertices[[#This Row],[Vertex]], Vertices[], MATCH("ID", Vertices[#Headers], 0), FALSE)</f>
        <v>1098</v>
      </c>
    </row>
    <row r="137" spans="1:3" x14ac:dyDescent="0.25">
      <c r="A137" s="86" t="s">
        <v>14005</v>
      </c>
      <c r="B137" s="95" t="s">
        <v>862</v>
      </c>
      <c r="C137" s="86">
        <f>VLOOKUP(GroupVertices[[#This Row],[Vertex]], Vertices[], MATCH("ID", Vertices[#Headers], 0), FALSE)</f>
        <v>1094</v>
      </c>
    </row>
    <row r="138" spans="1:3" x14ac:dyDescent="0.25">
      <c r="A138" s="86" t="s">
        <v>14005</v>
      </c>
      <c r="B138" s="95" t="s">
        <v>861</v>
      </c>
      <c r="C138" s="86">
        <f>VLOOKUP(GroupVertices[[#This Row],[Vertex]], Vertices[], MATCH("ID", Vertices[#Headers], 0), FALSE)</f>
        <v>1093</v>
      </c>
    </row>
    <row r="139" spans="1:3" x14ac:dyDescent="0.25">
      <c r="A139" s="86" t="s">
        <v>14005</v>
      </c>
      <c r="B139" s="95" t="s">
        <v>859</v>
      </c>
      <c r="C139" s="86">
        <f>VLOOKUP(GroupVertices[[#This Row],[Vertex]], Vertices[], MATCH("ID", Vertices[#Headers], 0), FALSE)</f>
        <v>1091</v>
      </c>
    </row>
    <row r="140" spans="1:3" x14ac:dyDescent="0.25">
      <c r="A140" s="86" t="s">
        <v>14005</v>
      </c>
      <c r="B140" s="95" t="s">
        <v>857</v>
      </c>
      <c r="C140" s="86">
        <f>VLOOKUP(GroupVertices[[#This Row],[Vertex]], Vertices[], MATCH("ID", Vertices[#Headers], 0), FALSE)</f>
        <v>1089</v>
      </c>
    </row>
    <row r="141" spans="1:3" x14ac:dyDescent="0.25">
      <c r="A141" s="86" t="s">
        <v>14005</v>
      </c>
      <c r="B141" s="95" t="s">
        <v>849</v>
      </c>
      <c r="C141" s="86">
        <f>VLOOKUP(GroupVertices[[#This Row],[Vertex]], Vertices[], MATCH("ID", Vertices[#Headers], 0), FALSE)</f>
        <v>1081</v>
      </c>
    </row>
    <row r="142" spans="1:3" x14ac:dyDescent="0.25">
      <c r="A142" s="86" t="s">
        <v>14005</v>
      </c>
      <c r="B142" s="95" t="s">
        <v>848</v>
      </c>
      <c r="C142" s="86">
        <f>VLOOKUP(GroupVertices[[#This Row],[Vertex]], Vertices[], MATCH("ID", Vertices[#Headers], 0), FALSE)</f>
        <v>1079</v>
      </c>
    </row>
    <row r="143" spans="1:3" x14ac:dyDescent="0.25">
      <c r="A143" s="86" t="s">
        <v>14005</v>
      </c>
      <c r="B143" s="95" t="s">
        <v>845</v>
      </c>
      <c r="C143" s="86">
        <f>VLOOKUP(GroupVertices[[#This Row],[Vertex]], Vertices[], MATCH("ID", Vertices[#Headers], 0), FALSE)</f>
        <v>1075</v>
      </c>
    </row>
    <row r="144" spans="1:3" x14ac:dyDescent="0.25">
      <c r="A144" s="86" t="s">
        <v>14005</v>
      </c>
      <c r="B144" s="95" t="s">
        <v>841</v>
      </c>
      <c r="C144" s="86">
        <f>VLOOKUP(GroupVertices[[#This Row],[Vertex]], Vertices[], MATCH("ID", Vertices[#Headers], 0), FALSE)</f>
        <v>1071</v>
      </c>
    </row>
    <row r="145" spans="1:3" x14ac:dyDescent="0.25">
      <c r="A145" s="86" t="s">
        <v>14005</v>
      </c>
      <c r="B145" s="95" t="s">
        <v>839</v>
      </c>
      <c r="C145" s="86">
        <f>VLOOKUP(GroupVertices[[#This Row],[Vertex]], Vertices[], MATCH("ID", Vertices[#Headers], 0), FALSE)</f>
        <v>1069</v>
      </c>
    </row>
    <row r="146" spans="1:3" x14ac:dyDescent="0.25">
      <c r="A146" s="86" t="s">
        <v>14005</v>
      </c>
      <c r="B146" s="95" t="s">
        <v>835</v>
      </c>
      <c r="C146" s="86">
        <f>VLOOKUP(GroupVertices[[#This Row],[Vertex]], Vertices[], MATCH("ID", Vertices[#Headers], 0), FALSE)</f>
        <v>1061</v>
      </c>
    </row>
    <row r="147" spans="1:3" x14ac:dyDescent="0.25">
      <c r="A147" s="86" t="s">
        <v>14005</v>
      </c>
      <c r="B147" s="95" t="s">
        <v>834</v>
      </c>
      <c r="C147" s="86">
        <f>VLOOKUP(GroupVertices[[#This Row],[Vertex]], Vertices[], MATCH("ID", Vertices[#Headers], 0), FALSE)</f>
        <v>1060</v>
      </c>
    </row>
    <row r="148" spans="1:3" x14ac:dyDescent="0.25">
      <c r="A148" s="86" t="s">
        <v>14005</v>
      </c>
      <c r="B148" s="95" t="s">
        <v>833</v>
      </c>
      <c r="C148" s="86">
        <f>VLOOKUP(GroupVertices[[#This Row],[Vertex]], Vertices[], MATCH("ID", Vertices[#Headers], 0), FALSE)</f>
        <v>1059</v>
      </c>
    </row>
    <row r="149" spans="1:3" x14ac:dyDescent="0.25">
      <c r="A149" s="86" t="s">
        <v>14005</v>
      </c>
      <c r="B149" s="95" t="s">
        <v>831</v>
      </c>
      <c r="C149" s="86">
        <f>VLOOKUP(GroupVertices[[#This Row],[Vertex]], Vertices[], MATCH("ID", Vertices[#Headers], 0), FALSE)</f>
        <v>1057</v>
      </c>
    </row>
    <row r="150" spans="1:3" x14ac:dyDescent="0.25">
      <c r="A150" s="86" t="s">
        <v>14005</v>
      </c>
      <c r="B150" s="95" t="s">
        <v>830</v>
      </c>
      <c r="C150" s="86">
        <f>VLOOKUP(GroupVertices[[#This Row],[Vertex]], Vertices[], MATCH("ID", Vertices[#Headers], 0), FALSE)</f>
        <v>1056</v>
      </c>
    </row>
    <row r="151" spans="1:3" x14ac:dyDescent="0.25">
      <c r="A151" s="86" t="s">
        <v>14005</v>
      </c>
      <c r="B151" s="95" t="s">
        <v>828</v>
      </c>
      <c r="C151" s="86">
        <f>VLOOKUP(GroupVertices[[#This Row],[Vertex]], Vertices[], MATCH("ID", Vertices[#Headers], 0), FALSE)</f>
        <v>1053</v>
      </c>
    </row>
    <row r="152" spans="1:3" x14ac:dyDescent="0.25">
      <c r="A152" s="86" t="s">
        <v>14005</v>
      </c>
      <c r="B152" s="95" t="s">
        <v>827</v>
      </c>
      <c r="C152" s="86">
        <f>VLOOKUP(GroupVertices[[#This Row],[Vertex]], Vertices[], MATCH("ID", Vertices[#Headers], 0), FALSE)</f>
        <v>1052</v>
      </c>
    </row>
    <row r="153" spans="1:3" x14ac:dyDescent="0.25">
      <c r="A153" s="86" t="s">
        <v>14005</v>
      </c>
      <c r="B153" s="95" t="s">
        <v>826</v>
      </c>
      <c r="C153" s="86">
        <f>VLOOKUP(GroupVertices[[#This Row],[Vertex]], Vertices[], MATCH("ID", Vertices[#Headers], 0), FALSE)</f>
        <v>1051</v>
      </c>
    </row>
    <row r="154" spans="1:3" x14ac:dyDescent="0.25">
      <c r="A154" s="86" t="s">
        <v>14005</v>
      </c>
      <c r="B154" s="95" t="s">
        <v>819</v>
      </c>
      <c r="C154" s="86">
        <f>VLOOKUP(GroupVertices[[#This Row],[Vertex]], Vertices[], MATCH("ID", Vertices[#Headers], 0), FALSE)</f>
        <v>1043</v>
      </c>
    </row>
    <row r="155" spans="1:3" x14ac:dyDescent="0.25">
      <c r="A155" s="86" t="s">
        <v>14005</v>
      </c>
      <c r="B155" s="95" t="s">
        <v>817</v>
      </c>
      <c r="C155" s="86">
        <f>VLOOKUP(GroupVertices[[#This Row],[Vertex]], Vertices[], MATCH("ID", Vertices[#Headers], 0), FALSE)</f>
        <v>1041</v>
      </c>
    </row>
    <row r="156" spans="1:3" x14ac:dyDescent="0.25">
      <c r="A156" s="86" t="s">
        <v>14005</v>
      </c>
      <c r="B156" s="95" t="s">
        <v>807</v>
      </c>
      <c r="C156" s="86">
        <f>VLOOKUP(GroupVertices[[#This Row],[Vertex]], Vertices[], MATCH("ID", Vertices[#Headers], 0), FALSE)</f>
        <v>1030</v>
      </c>
    </row>
    <row r="157" spans="1:3" x14ac:dyDescent="0.25">
      <c r="A157" s="86" t="s">
        <v>14005</v>
      </c>
      <c r="B157" s="95" t="s">
        <v>805</v>
      </c>
      <c r="C157" s="86">
        <f>VLOOKUP(GroupVertices[[#This Row],[Vertex]], Vertices[], MATCH("ID", Vertices[#Headers], 0), FALSE)</f>
        <v>1028</v>
      </c>
    </row>
    <row r="158" spans="1:3" x14ac:dyDescent="0.25">
      <c r="A158" s="86" t="s">
        <v>14005</v>
      </c>
      <c r="B158" s="95" t="s">
        <v>803</v>
      </c>
      <c r="C158" s="86">
        <f>VLOOKUP(GroupVertices[[#This Row],[Vertex]], Vertices[], MATCH("ID", Vertices[#Headers], 0), FALSE)</f>
        <v>1026</v>
      </c>
    </row>
    <row r="159" spans="1:3" x14ac:dyDescent="0.25">
      <c r="A159" s="86" t="s">
        <v>14005</v>
      </c>
      <c r="B159" s="95" t="s">
        <v>799</v>
      </c>
      <c r="C159" s="86">
        <f>VLOOKUP(GroupVertices[[#This Row],[Vertex]], Vertices[], MATCH("ID", Vertices[#Headers], 0), FALSE)</f>
        <v>1013</v>
      </c>
    </row>
    <row r="160" spans="1:3" x14ac:dyDescent="0.25">
      <c r="A160" s="86" t="s">
        <v>14005</v>
      </c>
      <c r="B160" s="95" t="s">
        <v>798</v>
      </c>
      <c r="C160" s="86">
        <f>VLOOKUP(GroupVertices[[#This Row],[Vertex]], Vertices[], MATCH("ID", Vertices[#Headers], 0), FALSE)</f>
        <v>1012</v>
      </c>
    </row>
    <row r="161" spans="1:3" x14ac:dyDescent="0.25">
      <c r="A161" s="86" t="s">
        <v>14005</v>
      </c>
      <c r="B161" s="95" t="s">
        <v>792</v>
      </c>
      <c r="C161" s="86">
        <f>VLOOKUP(GroupVertices[[#This Row],[Vertex]], Vertices[], MATCH("ID", Vertices[#Headers], 0), FALSE)</f>
        <v>1000</v>
      </c>
    </row>
    <row r="162" spans="1:3" x14ac:dyDescent="0.25">
      <c r="A162" s="86" t="s">
        <v>14005</v>
      </c>
      <c r="B162" s="95" t="s">
        <v>785</v>
      </c>
      <c r="C162" s="86">
        <f>VLOOKUP(GroupVertices[[#This Row],[Vertex]], Vertices[], MATCH("ID", Vertices[#Headers], 0), FALSE)</f>
        <v>992</v>
      </c>
    </row>
    <row r="163" spans="1:3" x14ac:dyDescent="0.25">
      <c r="A163" s="86" t="s">
        <v>14005</v>
      </c>
      <c r="B163" s="95" t="s">
        <v>784</v>
      </c>
      <c r="C163" s="86">
        <f>VLOOKUP(GroupVertices[[#This Row],[Vertex]], Vertices[], MATCH("ID", Vertices[#Headers], 0), FALSE)</f>
        <v>991</v>
      </c>
    </row>
    <row r="164" spans="1:3" x14ac:dyDescent="0.25">
      <c r="A164" s="86" t="s">
        <v>14005</v>
      </c>
      <c r="B164" s="95" t="s">
        <v>782</v>
      </c>
      <c r="C164" s="86">
        <f>VLOOKUP(GroupVertices[[#This Row],[Vertex]], Vertices[], MATCH("ID", Vertices[#Headers], 0), FALSE)</f>
        <v>988</v>
      </c>
    </row>
    <row r="165" spans="1:3" x14ac:dyDescent="0.25">
      <c r="A165" s="86" t="s">
        <v>14005</v>
      </c>
      <c r="B165" s="95" t="s">
        <v>780</v>
      </c>
      <c r="C165" s="86">
        <f>VLOOKUP(GroupVertices[[#This Row],[Vertex]], Vertices[], MATCH("ID", Vertices[#Headers], 0), FALSE)</f>
        <v>986</v>
      </c>
    </row>
    <row r="166" spans="1:3" x14ac:dyDescent="0.25">
      <c r="A166" s="86" t="s">
        <v>14005</v>
      </c>
      <c r="B166" s="95" t="s">
        <v>779</v>
      </c>
      <c r="C166" s="86">
        <f>VLOOKUP(GroupVertices[[#This Row],[Vertex]], Vertices[], MATCH("ID", Vertices[#Headers], 0), FALSE)</f>
        <v>985</v>
      </c>
    </row>
    <row r="167" spans="1:3" x14ac:dyDescent="0.25">
      <c r="A167" s="86" t="s">
        <v>14005</v>
      </c>
      <c r="B167" s="95" t="s">
        <v>776</v>
      </c>
      <c r="C167" s="86">
        <f>VLOOKUP(GroupVertices[[#This Row],[Vertex]], Vertices[], MATCH("ID", Vertices[#Headers], 0), FALSE)</f>
        <v>980</v>
      </c>
    </row>
    <row r="168" spans="1:3" x14ac:dyDescent="0.25">
      <c r="A168" s="86" t="s">
        <v>14005</v>
      </c>
      <c r="B168" s="95" t="s">
        <v>774</v>
      </c>
      <c r="C168" s="86">
        <f>VLOOKUP(GroupVertices[[#This Row],[Vertex]], Vertices[], MATCH("ID", Vertices[#Headers], 0), FALSE)</f>
        <v>978</v>
      </c>
    </row>
    <row r="169" spans="1:3" x14ac:dyDescent="0.25">
      <c r="A169" s="86" t="s">
        <v>14005</v>
      </c>
      <c r="B169" s="95" t="s">
        <v>772</v>
      </c>
      <c r="C169" s="86">
        <f>VLOOKUP(GroupVertices[[#This Row],[Vertex]], Vertices[], MATCH("ID", Vertices[#Headers], 0), FALSE)</f>
        <v>974</v>
      </c>
    </row>
    <row r="170" spans="1:3" x14ac:dyDescent="0.25">
      <c r="A170" s="86" t="s">
        <v>14005</v>
      </c>
      <c r="B170" s="95" t="s">
        <v>771</v>
      </c>
      <c r="C170" s="86">
        <f>VLOOKUP(GroupVertices[[#This Row],[Vertex]], Vertices[], MATCH("ID", Vertices[#Headers], 0), FALSE)</f>
        <v>973</v>
      </c>
    </row>
    <row r="171" spans="1:3" x14ac:dyDescent="0.25">
      <c r="A171" s="86" t="s">
        <v>14005</v>
      </c>
      <c r="B171" s="95" t="s">
        <v>770</v>
      </c>
      <c r="C171" s="86">
        <f>VLOOKUP(GroupVertices[[#This Row],[Vertex]], Vertices[], MATCH("ID", Vertices[#Headers], 0), FALSE)</f>
        <v>972</v>
      </c>
    </row>
    <row r="172" spans="1:3" x14ac:dyDescent="0.25">
      <c r="A172" s="86" t="s">
        <v>14005</v>
      </c>
      <c r="B172" s="95" t="s">
        <v>768</v>
      </c>
      <c r="C172" s="86">
        <f>VLOOKUP(GroupVertices[[#This Row],[Vertex]], Vertices[], MATCH("ID", Vertices[#Headers], 0), FALSE)</f>
        <v>970</v>
      </c>
    </row>
    <row r="173" spans="1:3" x14ac:dyDescent="0.25">
      <c r="A173" s="86" t="s">
        <v>14005</v>
      </c>
      <c r="B173" s="95" t="s">
        <v>762</v>
      </c>
      <c r="C173" s="86">
        <f>VLOOKUP(GroupVertices[[#This Row],[Vertex]], Vertices[], MATCH("ID", Vertices[#Headers], 0), FALSE)</f>
        <v>964</v>
      </c>
    </row>
    <row r="174" spans="1:3" x14ac:dyDescent="0.25">
      <c r="A174" s="86" t="s">
        <v>14005</v>
      </c>
      <c r="B174" s="95" t="s">
        <v>761</v>
      </c>
      <c r="C174" s="86">
        <f>VLOOKUP(GroupVertices[[#This Row],[Vertex]], Vertices[], MATCH("ID", Vertices[#Headers], 0), FALSE)</f>
        <v>963</v>
      </c>
    </row>
    <row r="175" spans="1:3" x14ac:dyDescent="0.25">
      <c r="A175" s="86" t="s">
        <v>14005</v>
      </c>
      <c r="B175" s="95" t="s">
        <v>760</v>
      </c>
      <c r="C175" s="86">
        <f>VLOOKUP(GroupVertices[[#This Row],[Vertex]], Vertices[], MATCH("ID", Vertices[#Headers], 0), FALSE)</f>
        <v>962</v>
      </c>
    </row>
    <row r="176" spans="1:3" x14ac:dyDescent="0.25">
      <c r="A176" s="86" t="s">
        <v>14005</v>
      </c>
      <c r="B176" s="95" t="s">
        <v>758</v>
      </c>
      <c r="C176" s="86">
        <f>VLOOKUP(GroupVertices[[#This Row],[Vertex]], Vertices[], MATCH("ID", Vertices[#Headers], 0), FALSE)</f>
        <v>958</v>
      </c>
    </row>
    <row r="177" spans="1:3" x14ac:dyDescent="0.25">
      <c r="A177" s="86" t="s">
        <v>14005</v>
      </c>
      <c r="B177" s="95" t="s">
        <v>1715</v>
      </c>
      <c r="C177" s="86">
        <f>VLOOKUP(GroupVertices[[#This Row],[Vertex]], Vertices[], MATCH("ID", Vertices[#Headers], 0), FALSE)</f>
        <v>960</v>
      </c>
    </row>
    <row r="178" spans="1:3" x14ac:dyDescent="0.25">
      <c r="A178" s="86" t="s">
        <v>14005</v>
      </c>
      <c r="B178" s="95" t="s">
        <v>1714</v>
      </c>
      <c r="C178" s="86">
        <f>VLOOKUP(GroupVertices[[#This Row],[Vertex]], Vertices[], MATCH("ID", Vertices[#Headers], 0), FALSE)</f>
        <v>959</v>
      </c>
    </row>
    <row r="179" spans="1:3" x14ac:dyDescent="0.25">
      <c r="A179" s="86" t="s">
        <v>14005</v>
      </c>
      <c r="B179" s="95" t="s">
        <v>755</v>
      </c>
      <c r="C179" s="86">
        <f>VLOOKUP(GroupVertices[[#This Row],[Vertex]], Vertices[], MATCH("ID", Vertices[#Headers], 0), FALSE)</f>
        <v>953</v>
      </c>
    </row>
    <row r="180" spans="1:3" x14ac:dyDescent="0.25">
      <c r="A180" s="86" t="s">
        <v>14005</v>
      </c>
      <c r="B180" s="95" t="s">
        <v>754</v>
      </c>
      <c r="C180" s="86">
        <f>VLOOKUP(GroupVertices[[#This Row],[Vertex]], Vertices[], MATCH("ID", Vertices[#Headers], 0), FALSE)</f>
        <v>952</v>
      </c>
    </row>
    <row r="181" spans="1:3" x14ac:dyDescent="0.25">
      <c r="A181" s="86" t="s">
        <v>14005</v>
      </c>
      <c r="B181" s="95" t="s">
        <v>752</v>
      </c>
      <c r="C181" s="86">
        <f>VLOOKUP(GroupVertices[[#This Row],[Vertex]], Vertices[], MATCH("ID", Vertices[#Headers], 0), FALSE)</f>
        <v>949</v>
      </c>
    </row>
    <row r="182" spans="1:3" x14ac:dyDescent="0.25">
      <c r="A182" s="86" t="s">
        <v>14005</v>
      </c>
      <c r="B182" s="95" t="s">
        <v>750</v>
      </c>
      <c r="C182" s="86">
        <f>VLOOKUP(GroupVertices[[#This Row],[Vertex]], Vertices[], MATCH("ID", Vertices[#Headers], 0), FALSE)</f>
        <v>944</v>
      </c>
    </row>
    <row r="183" spans="1:3" x14ac:dyDescent="0.25">
      <c r="A183" s="86" t="s">
        <v>14005</v>
      </c>
      <c r="B183" s="95" t="s">
        <v>1709</v>
      </c>
      <c r="C183" s="86">
        <f>VLOOKUP(GroupVertices[[#This Row],[Vertex]], Vertices[], MATCH("ID", Vertices[#Headers], 0), FALSE)</f>
        <v>946</v>
      </c>
    </row>
    <row r="184" spans="1:3" x14ac:dyDescent="0.25">
      <c r="A184" s="86" t="s">
        <v>14005</v>
      </c>
      <c r="B184" s="95" t="s">
        <v>1708</v>
      </c>
      <c r="C184" s="86">
        <f>VLOOKUP(GroupVertices[[#This Row],[Vertex]], Vertices[], MATCH("ID", Vertices[#Headers], 0), FALSE)</f>
        <v>945</v>
      </c>
    </row>
    <row r="185" spans="1:3" x14ac:dyDescent="0.25">
      <c r="A185" s="86" t="s">
        <v>14005</v>
      </c>
      <c r="B185" s="95" t="s">
        <v>749</v>
      </c>
      <c r="C185" s="86">
        <f>VLOOKUP(GroupVertices[[#This Row],[Vertex]], Vertices[], MATCH("ID", Vertices[#Headers], 0), FALSE)</f>
        <v>943</v>
      </c>
    </row>
    <row r="186" spans="1:3" x14ac:dyDescent="0.25">
      <c r="A186" s="86" t="s">
        <v>14005</v>
      </c>
      <c r="B186" s="95" t="s">
        <v>746</v>
      </c>
      <c r="C186" s="86">
        <f>VLOOKUP(GroupVertices[[#This Row],[Vertex]], Vertices[], MATCH("ID", Vertices[#Headers], 0), FALSE)</f>
        <v>934</v>
      </c>
    </row>
    <row r="187" spans="1:3" x14ac:dyDescent="0.25">
      <c r="A187" s="86" t="s">
        <v>14005</v>
      </c>
      <c r="B187" s="95" t="s">
        <v>745</v>
      </c>
      <c r="C187" s="86">
        <f>VLOOKUP(GroupVertices[[#This Row],[Vertex]], Vertices[], MATCH("ID", Vertices[#Headers], 0), FALSE)</f>
        <v>933</v>
      </c>
    </row>
    <row r="188" spans="1:3" x14ac:dyDescent="0.25">
      <c r="A188" s="86" t="s">
        <v>14005</v>
      </c>
      <c r="B188" s="95" t="s">
        <v>744</v>
      </c>
      <c r="C188" s="86">
        <f>VLOOKUP(GroupVertices[[#This Row],[Vertex]], Vertices[], MATCH("ID", Vertices[#Headers], 0), FALSE)</f>
        <v>932</v>
      </c>
    </row>
    <row r="189" spans="1:3" x14ac:dyDescent="0.25">
      <c r="A189" s="86" t="s">
        <v>14005</v>
      </c>
      <c r="B189" s="95" t="s">
        <v>740</v>
      </c>
      <c r="C189" s="86">
        <f>VLOOKUP(GroupVertices[[#This Row],[Vertex]], Vertices[], MATCH("ID", Vertices[#Headers], 0), FALSE)</f>
        <v>926</v>
      </c>
    </row>
    <row r="190" spans="1:3" x14ac:dyDescent="0.25">
      <c r="A190" s="86" t="s">
        <v>14005</v>
      </c>
      <c r="B190" s="95" t="s">
        <v>739</v>
      </c>
      <c r="C190" s="86">
        <f>VLOOKUP(GroupVertices[[#This Row],[Vertex]], Vertices[], MATCH("ID", Vertices[#Headers], 0), FALSE)</f>
        <v>925</v>
      </c>
    </row>
    <row r="191" spans="1:3" x14ac:dyDescent="0.25">
      <c r="A191" s="86" t="s">
        <v>14005</v>
      </c>
      <c r="B191" s="95" t="s">
        <v>738</v>
      </c>
      <c r="C191" s="86">
        <f>VLOOKUP(GroupVertices[[#This Row],[Vertex]], Vertices[], MATCH("ID", Vertices[#Headers], 0), FALSE)</f>
        <v>924</v>
      </c>
    </row>
    <row r="192" spans="1:3" x14ac:dyDescent="0.25">
      <c r="A192" s="86" t="s">
        <v>14005</v>
      </c>
      <c r="B192" s="95" t="s">
        <v>734</v>
      </c>
      <c r="C192" s="86">
        <f>VLOOKUP(GroupVertices[[#This Row],[Vertex]], Vertices[], MATCH("ID", Vertices[#Headers], 0), FALSE)</f>
        <v>918</v>
      </c>
    </row>
    <row r="193" spans="1:3" x14ac:dyDescent="0.25">
      <c r="A193" s="86" t="s">
        <v>14005</v>
      </c>
      <c r="B193" s="95" t="s">
        <v>730</v>
      </c>
      <c r="C193" s="86">
        <f>VLOOKUP(GroupVertices[[#This Row],[Vertex]], Vertices[], MATCH("ID", Vertices[#Headers], 0), FALSE)</f>
        <v>914</v>
      </c>
    </row>
    <row r="194" spans="1:3" x14ac:dyDescent="0.25">
      <c r="A194" s="86" t="s">
        <v>14005</v>
      </c>
      <c r="B194" s="95" t="s">
        <v>728</v>
      </c>
      <c r="C194" s="86">
        <f>VLOOKUP(GroupVertices[[#This Row],[Vertex]], Vertices[], MATCH("ID", Vertices[#Headers], 0), FALSE)</f>
        <v>911</v>
      </c>
    </row>
    <row r="195" spans="1:3" x14ac:dyDescent="0.25">
      <c r="A195" s="86" t="s">
        <v>14005</v>
      </c>
      <c r="B195" s="95" t="s">
        <v>726</v>
      </c>
      <c r="C195" s="86">
        <f>VLOOKUP(GroupVertices[[#This Row],[Vertex]], Vertices[], MATCH("ID", Vertices[#Headers], 0), FALSE)</f>
        <v>909</v>
      </c>
    </row>
    <row r="196" spans="1:3" x14ac:dyDescent="0.25">
      <c r="A196" s="86" t="s">
        <v>14005</v>
      </c>
      <c r="B196" s="95" t="s">
        <v>718</v>
      </c>
      <c r="C196" s="86">
        <f>VLOOKUP(GroupVertices[[#This Row],[Vertex]], Vertices[], MATCH("ID", Vertices[#Headers], 0), FALSE)</f>
        <v>901</v>
      </c>
    </row>
    <row r="197" spans="1:3" x14ac:dyDescent="0.25">
      <c r="A197" s="86" t="s">
        <v>14005</v>
      </c>
      <c r="B197" s="95" t="s">
        <v>717</v>
      </c>
      <c r="C197" s="86">
        <f>VLOOKUP(GroupVertices[[#This Row],[Vertex]], Vertices[], MATCH("ID", Vertices[#Headers], 0), FALSE)</f>
        <v>900</v>
      </c>
    </row>
    <row r="198" spans="1:3" x14ac:dyDescent="0.25">
      <c r="A198" s="86" t="s">
        <v>14005</v>
      </c>
      <c r="B198" s="95" t="s">
        <v>715</v>
      </c>
      <c r="C198" s="86">
        <f>VLOOKUP(GroupVertices[[#This Row],[Vertex]], Vertices[], MATCH("ID", Vertices[#Headers], 0), FALSE)</f>
        <v>897</v>
      </c>
    </row>
    <row r="199" spans="1:3" x14ac:dyDescent="0.25">
      <c r="A199" s="86" t="s">
        <v>14005</v>
      </c>
      <c r="B199" s="95" t="s">
        <v>711</v>
      </c>
      <c r="C199" s="86">
        <f>VLOOKUP(GroupVertices[[#This Row],[Vertex]], Vertices[], MATCH("ID", Vertices[#Headers], 0), FALSE)</f>
        <v>893</v>
      </c>
    </row>
    <row r="200" spans="1:3" x14ac:dyDescent="0.25">
      <c r="A200" s="86" t="s">
        <v>14005</v>
      </c>
      <c r="B200" s="95" t="s">
        <v>709</v>
      </c>
      <c r="C200" s="86">
        <f>VLOOKUP(GroupVertices[[#This Row],[Vertex]], Vertices[], MATCH("ID", Vertices[#Headers], 0), FALSE)</f>
        <v>890</v>
      </c>
    </row>
    <row r="201" spans="1:3" x14ac:dyDescent="0.25">
      <c r="A201" s="86" t="s">
        <v>14005</v>
      </c>
      <c r="B201" s="95" t="s">
        <v>703</v>
      </c>
      <c r="C201" s="86">
        <f>VLOOKUP(GroupVertices[[#This Row],[Vertex]], Vertices[], MATCH("ID", Vertices[#Headers], 0), FALSE)</f>
        <v>884</v>
      </c>
    </row>
    <row r="202" spans="1:3" x14ac:dyDescent="0.25">
      <c r="A202" s="86" t="s">
        <v>14005</v>
      </c>
      <c r="B202" s="95" t="s">
        <v>699</v>
      </c>
      <c r="C202" s="86">
        <f>VLOOKUP(GroupVertices[[#This Row],[Vertex]], Vertices[], MATCH("ID", Vertices[#Headers], 0), FALSE)</f>
        <v>881</v>
      </c>
    </row>
    <row r="203" spans="1:3" x14ac:dyDescent="0.25">
      <c r="A203" s="86" t="s">
        <v>14005</v>
      </c>
      <c r="B203" s="95" t="s">
        <v>693</v>
      </c>
      <c r="C203" s="86">
        <f>VLOOKUP(GroupVertices[[#This Row],[Vertex]], Vertices[], MATCH("ID", Vertices[#Headers], 0), FALSE)</f>
        <v>874</v>
      </c>
    </row>
    <row r="204" spans="1:3" x14ac:dyDescent="0.25">
      <c r="A204" s="86" t="s">
        <v>14005</v>
      </c>
      <c r="B204" s="95" t="s">
        <v>691</v>
      </c>
      <c r="C204" s="86">
        <f>VLOOKUP(GroupVertices[[#This Row],[Vertex]], Vertices[], MATCH("ID", Vertices[#Headers], 0), FALSE)</f>
        <v>872</v>
      </c>
    </row>
    <row r="205" spans="1:3" x14ac:dyDescent="0.25">
      <c r="A205" s="86" t="s">
        <v>14005</v>
      </c>
      <c r="B205" s="95" t="s">
        <v>688</v>
      </c>
      <c r="C205" s="86">
        <f>VLOOKUP(GroupVertices[[#This Row],[Vertex]], Vertices[], MATCH("ID", Vertices[#Headers], 0), FALSE)</f>
        <v>868</v>
      </c>
    </row>
    <row r="206" spans="1:3" x14ac:dyDescent="0.25">
      <c r="A206" s="86" t="s">
        <v>14005</v>
      </c>
      <c r="B206" s="95" t="s">
        <v>687</v>
      </c>
      <c r="C206" s="86">
        <f>VLOOKUP(GroupVertices[[#This Row],[Vertex]], Vertices[], MATCH("ID", Vertices[#Headers], 0), FALSE)</f>
        <v>867</v>
      </c>
    </row>
    <row r="207" spans="1:3" x14ac:dyDescent="0.25">
      <c r="A207" s="86" t="s">
        <v>14005</v>
      </c>
      <c r="B207" s="95" t="s">
        <v>685</v>
      </c>
      <c r="C207" s="86">
        <f>VLOOKUP(GroupVertices[[#This Row],[Vertex]], Vertices[], MATCH("ID", Vertices[#Headers], 0), FALSE)</f>
        <v>865</v>
      </c>
    </row>
    <row r="208" spans="1:3" x14ac:dyDescent="0.25">
      <c r="A208" s="86" t="s">
        <v>14005</v>
      </c>
      <c r="B208" s="95" t="s">
        <v>683</v>
      </c>
      <c r="C208" s="86">
        <f>VLOOKUP(GroupVertices[[#This Row],[Vertex]], Vertices[], MATCH("ID", Vertices[#Headers], 0), FALSE)</f>
        <v>863</v>
      </c>
    </row>
    <row r="209" spans="1:3" x14ac:dyDescent="0.25">
      <c r="A209" s="86" t="s">
        <v>14005</v>
      </c>
      <c r="B209" s="95" t="s">
        <v>681</v>
      </c>
      <c r="C209" s="86">
        <f>VLOOKUP(GroupVertices[[#This Row],[Vertex]], Vertices[], MATCH("ID", Vertices[#Headers], 0), FALSE)</f>
        <v>861</v>
      </c>
    </row>
    <row r="210" spans="1:3" x14ac:dyDescent="0.25">
      <c r="A210" s="86" t="s">
        <v>14005</v>
      </c>
      <c r="B210" s="95" t="s">
        <v>677</v>
      </c>
      <c r="C210" s="86">
        <f>VLOOKUP(GroupVertices[[#This Row],[Vertex]], Vertices[], MATCH("ID", Vertices[#Headers], 0), FALSE)</f>
        <v>845</v>
      </c>
    </row>
    <row r="211" spans="1:3" x14ac:dyDescent="0.25">
      <c r="A211" s="86" t="s">
        <v>14005</v>
      </c>
      <c r="B211" s="95" t="s">
        <v>673</v>
      </c>
      <c r="C211" s="86">
        <f>VLOOKUP(GroupVertices[[#This Row],[Vertex]], Vertices[], MATCH("ID", Vertices[#Headers], 0), FALSE)</f>
        <v>840</v>
      </c>
    </row>
    <row r="212" spans="1:3" x14ac:dyDescent="0.25">
      <c r="A212" s="86" t="s">
        <v>14005</v>
      </c>
      <c r="B212" s="95" t="s">
        <v>667</v>
      </c>
      <c r="C212" s="86">
        <f>VLOOKUP(GroupVertices[[#This Row],[Vertex]], Vertices[], MATCH("ID", Vertices[#Headers], 0), FALSE)</f>
        <v>831</v>
      </c>
    </row>
    <row r="213" spans="1:3" x14ac:dyDescent="0.25">
      <c r="A213" s="86" t="s">
        <v>14005</v>
      </c>
      <c r="B213" s="95" t="s">
        <v>665</v>
      </c>
      <c r="C213" s="86">
        <f>VLOOKUP(GroupVertices[[#This Row],[Vertex]], Vertices[], MATCH("ID", Vertices[#Headers], 0), FALSE)</f>
        <v>829</v>
      </c>
    </row>
    <row r="214" spans="1:3" x14ac:dyDescent="0.25">
      <c r="A214" s="86" t="s">
        <v>14005</v>
      </c>
      <c r="B214" s="95" t="s">
        <v>664</v>
      </c>
      <c r="C214" s="86">
        <f>VLOOKUP(GroupVertices[[#This Row],[Vertex]], Vertices[], MATCH("ID", Vertices[#Headers], 0), FALSE)</f>
        <v>828</v>
      </c>
    </row>
    <row r="215" spans="1:3" x14ac:dyDescent="0.25">
      <c r="A215" s="86" t="s">
        <v>14005</v>
      </c>
      <c r="B215" s="95" t="s">
        <v>657</v>
      </c>
      <c r="C215" s="86">
        <f>VLOOKUP(GroupVertices[[#This Row],[Vertex]], Vertices[], MATCH("ID", Vertices[#Headers], 0), FALSE)</f>
        <v>811</v>
      </c>
    </row>
    <row r="216" spans="1:3" x14ac:dyDescent="0.25">
      <c r="A216" s="86" t="s">
        <v>14005</v>
      </c>
      <c r="B216" s="95" t="s">
        <v>653</v>
      </c>
      <c r="C216" s="86">
        <f>VLOOKUP(GroupVertices[[#This Row],[Vertex]], Vertices[], MATCH("ID", Vertices[#Headers], 0), FALSE)</f>
        <v>803</v>
      </c>
    </row>
    <row r="217" spans="1:3" x14ac:dyDescent="0.25">
      <c r="A217" s="86" t="s">
        <v>14005</v>
      </c>
      <c r="B217" s="95" t="s">
        <v>650</v>
      </c>
      <c r="C217" s="86">
        <f>VLOOKUP(GroupVertices[[#This Row],[Vertex]], Vertices[], MATCH("ID", Vertices[#Headers], 0), FALSE)</f>
        <v>800</v>
      </c>
    </row>
    <row r="218" spans="1:3" x14ac:dyDescent="0.25">
      <c r="A218" s="86" t="s">
        <v>14005</v>
      </c>
      <c r="B218" s="95" t="s">
        <v>649</v>
      </c>
      <c r="C218" s="86">
        <f>VLOOKUP(GroupVertices[[#This Row],[Vertex]], Vertices[], MATCH("ID", Vertices[#Headers], 0), FALSE)</f>
        <v>799</v>
      </c>
    </row>
    <row r="219" spans="1:3" x14ac:dyDescent="0.25">
      <c r="A219" s="86" t="s">
        <v>14005</v>
      </c>
      <c r="B219" s="95" t="s">
        <v>648</v>
      </c>
      <c r="C219" s="86">
        <f>VLOOKUP(GroupVertices[[#This Row],[Vertex]], Vertices[], MATCH("ID", Vertices[#Headers], 0), FALSE)</f>
        <v>798</v>
      </c>
    </row>
    <row r="220" spans="1:3" x14ac:dyDescent="0.25">
      <c r="A220" s="86" t="s">
        <v>14005</v>
      </c>
      <c r="B220" s="95" t="s">
        <v>646</v>
      </c>
      <c r="C220" s="86">
        <f>VLOOKUP(GroupVertices[[#This Row],[Vertex]], Vertices[], MATCH("ID", Vertices[#Headers], 0), FALSE)</f>
        <v>796</v>
      </c>
    </row>
    <row r="221" spans="1:3" x14ac:dyDescent="0.25">
      <c r="A221" s="86" t="s">
        <v>14005</v>
      </c>
      <c r="B221" s="95" t="s">
        <v>645</v>
      </c>
      <c r="C221" s="86">
        <f>VLOOKUP(GroupVertices[[#This Row],[Vertex]], Vertices[], MATCH("ID", Vertices[#Headers], 0), FALSE)</f>
        <v>795</v>
      </c>
    </row>
    <row r="222" spans="1:3" x14ac:dyDescent="0.25">
      <c r="A222" s="86" t="s">
        <v>14005</v>
      </c>
      <c r="B222" s="95" t="s">
        <v>643</v>
      </c>
      <c r="C222" s="86">
        <f>VLOOKUP(GroupVertices[[#This Row],[Vertex]], Vertices[], MATCH("ID", Vertices[#Headers], 0), FALSE)</f>
        <v>792</v>
      </c>
    </row>
    <row r="223" spans="1:3" x14ac:dyDescent="0.25">
      <c r="A223" s="86" t="s">
        <v>14005</v>
      </c>
      <c r="B223" s="95" t="s">
        <v>641</v>
      </c>
      <c r="C223" s="86">
        <f>VLOOKUP(GroupVertices[[#This Row],[Vertex]], Vertices[], MATCH("ID", Vertices[#Headers], 0), FALSE)</f>
        <v>789</v>
      </c>
    </row>
    <row r="224" spans="1:3" x14ac:dyDescent="0.25">
      <c r="A224" s="86" t="s">
        <v>14005</v>
      </c>
      <c r="B224" s="95" t="s">
        <v>639</v>
      </c>
      <c r="C224" s="86">
        <f>VLOOKUP(GroupVertices[[#This Row],[Vertex]], Vertices[], MATCH("ID", Vertices[#Headers], 0), FALSE)</f>
        <v>787</v>
      </c>
    </row>
    <row r="225" spans="1:3" x14ac:dyDescent="0.25">
      <c r="A225" s="86" t="s">
        <v>14005</v>
      </c>
      <c r="B225" s="95" t="s">
        <v>627</v>
      </c>
      <c r="C225" s="86">
        <f>VLOOKUP(GroupVertices[[#This Row],[Vertex]], Vertices[], MATCH("ID", Vertices[#Headers], 0), FALSE)</f>
        <v>764</v>
      </c>
    </row>
    <row r="226" spans="1:3" x14ac:dyDescent="0.25">
      <c r="A226" s="86" t="s">
        <v>14005</v>
      </c>
      <c r="B226" s="95" t="s">
        <v>624</v>
      </c>
      <c r="C226" s="86">
        <f>VLOOKUP(GroupVertices[[#This Row],[Vertex]], Vertices[], MATCH("ID", Vertices[#Headers], 0), FALSE)</f>
        <v>760</v>
      </c>
    </row>
    <row r="227" spans="1:3" x14ac:dyDescent="0.25">
      <c r="A227" s="86" t="s">
        <v>14005</v>
      </c>
      <c r="B227" s="95" t="s">
        <v>621</v>
      </c>
      <c r="C227" s="86">
        <f>VLOOKUP(GroupVertices[[#This Row],[Vertex]], Vertices[], MATCH("ID", Vertices[#Headers], 0), FALSE)</f>
        <v>757</v>
      </c>
    </row>
    <row r="228" spans="1:3" x14ac:dyDescent="0.25">
      <c r="A228" s="86" t="s">
        <v>14005</v>
      </c>
      <c r="B228" s="95" t="s">
        <v>620</v>
      </c>
      <c r="C228" s="86">
        <f>VLOOKUP(GroupVertices[[#This Row],[Vertex]], Vertices[], MATCH("ID", Vertices[#Headers], 0), FALSE)</f>
        <v>756</v>
      </c>
    </row>
    <row r="229" spans="1:3" x14ac:dyDescent="0.25">
      <c r="A229" s="86" t="s">
        <v>14005</v>
      </c>
      <c r="B229" s="95" t="s">
        <v>619</v>
      </c>
      <c r="C229" s="86">
        <f>VLOOKUP(GroupVertices[[#This Row],[Vertex]], Vertices[], MATCH("ID", Vertices[#Headers], 0), FALSE)</f>
        <v>755</v>
      </c>
    </row>
    <row r="230" spans="1:3" x14ac:dyDescent="0.25">
      <c r="A230" s="86" t="s">
        <v>14005</v>
      </c>
      <c r="B230" s="95" t="s">
        <v>617</v>
      </c>
      <c r="C230" s="86">
        <f>VLOOKUP(GroupVertices[[#This Row],[Vertex]], Vertices[], MATCH("ID", Vertices[#Headers], 0), FALSE)</f>
        <v>753</v>
      </c>
    </row>
    <row r="231" spans="1:3" x14ac:dyDescent="0.25">
      <c r="A231" s="86" t="s">
        <v>14005</v>
      </c>
      <c r="B231" s="95" t="s">
        <v>616</v>
      </c>
      <c r="C231" s="86">
        <f>VLOOKUP(GroupVertices[[#This Row],[Vertex]], Vertices[], MATCH("ID", Vertices[#Headers], 0), FALSE)</f>
        <v>752</v>
      </c>
    </row>
    <row r="232" spans="1:3" x14ac:dyDescent="0.25">
      <c r="A232" s="86" t="s">
        <v>14005</v>
      </c>
      <c r="B232" s="95" t="s">
        <v>615</v>
      </c>
      <c r="C232" s="86">
        <f>VLOOKUP(GroupVertices[[#This Row],[Vertex]], Vertices[], MATCH("ID", Vertices[#Headers], 0), FALSE)</f>
        <v>751</v>
      </c>
    </row>
    <row r="233" spans="1:3" x14ac:dyDescent="0.25">
      <c r="A233" s="86" t="s">
        <v>14005</v>
      </c>
      <c r="B233" s="95" t="s">
        <v>610</v>
      </c>
      <c r="C233" s="86">
        <f>VLOOKUP(GroupVertices[[#This Row],[Vertex]], Vertices[], MATCH("ID", Vertices[#Headers], 0), FALSE)</f>
        <v>743</v>
      </c>
    </row>
    <row r="234" spans="1:3" x14ac:dyDescent="0.25">
      <c r="A234" s="86" t="s">
        <v>14005</v>
      </c>
      <c r="B234" s="95" t="s">
        <v>609</v>
      </c>
      <c r="C234" s="86">
        <f>VLOOKUP(GroupVertices[[#This Row],[Vertex]], Vertices[], MATCH("ID", Vertices[#Headers], 0), FALSE)</f>
        <v>742</v>
      </c>
    </row>
    <row r="235" spans="1:3" x14ac:dyDescent="0.25">
      <c r="A235" s="86" t="s">
        <v>14005</v>
      </c>
      <c r="B235" s="95" t="s">
        <v>606</v>
      </c>
      <c r="C235" s="86">
        <f>VLOOKUP(GroupVertices[[#This Row],[Vertex]], Vertices[], MATCH("ID", Vertices[#Headers], 0), FALSE)</f>
        <v>738</v>
      </c>
    </row>
    <row r="236" spans="1:3" x14ac:dyDescent="0.25">
      <c r="A236" s="86" t="s">
        <v>14005</v>
      </c>
      <c r="B236" s="95" t="s">
        <v>604</v>
      </c>
      <c r="C236" s="86">
        <f>VLOOKUP(GroupVertices[[#This Row],[Vertex]], Vertices[], MATCH("ID", Vertices[#Headers], 0), FALSE)</f>
        <v>735</v>
      </c>
    </row>
    <row r="237" spans="1:3" x14ac:dyDescent="0.25">
      <c r="A237" s="86" t="s">
        <v>14005</v>
      </c>
      <c r="B237" s="95" t="s">
        <v>597</v>
      </c>
      <c r="C237" s="86">
        <f>VLOOKUP(GroupVertices[[#This Row],[Vertex]], Vertices[], MATCH("ID", Vertices[#Headers], 0), FALSE)</f>
        <v>722</v>
      </c>
    </row>
    <row r="238" spans="1:3" x14ac:dyDescent="0.25">
      <c r="A238" s="86" t="s">
        <v>14005</v>
      </c>
      <c r="B238" s="95" t="s">
        <v>595</v>
      </c>
      <c r="C238" s="86">
        <f>VLOOKUP(GroupVertices[[#This Row],[Vertex]], Vertices[], MATCH("ID", Vertices[#Headers], 0), FALSE)</f>
        <v>720</v>
      </c>
    </row>
    <row r="239" spans="1:3" x14ac:dyDescent="0.25">
      <c r="A239" s="86" t="s">
        <v>14005</v>
      </c>
      <c r="B239" s="95" t="s">
        <v>592</v>
      </c>
      <c r="C239" s="86">
        <f>VLOOKUP(GroupVertices[[#This Row],[Vertex]], Vertices[], MATCH("ID", Vertices[#Headers], 0), FALSE)</f>
        <v>717</v>
      </c>
    </row>
    <row r="240" spans="1:3" x14ac:dyDescent="0.25">
      <c r="A240" s="86" t="s">
        <v>14005</v>
      </c>
      <c r="B240" s="95" t="s">
        <v>590</v>
      </c>
      <c r="C240" s="86">
        <f>VLOOKUP(GroupVertices[[#This Row],[Vertex]], Vertices[], MATCH("ID", Vertices[#Headers], 0), FALSE)</f>
        <v>715</v>
      </c>
    </row>
    <row r="241" spans="1:3" x14ac:dyDescent="0.25">
      <c r="A241" s="86" t="s">
        <v>14005</v>
      </c>
      <c r="B241" s="95" t="s">
        <v>589</v>
      </c>
      <c r="C241" s="86">
        <f>VLOOKUP(GroupVertices[[#This Row],[Vertex]], Vertices[], MATCH("ID", Vertices[#Headers], 0), FALSE)</f>
        <v>714</v>
      </c>
    </row>
    <row r="242" spans="1:3" x14ac:dyDescent="0.25">
      <c r="A242" s="86" t="s">
        <v>14005</v>
      </c>
      <c r="B242" s="95" t="s">
        <v>587</v>
      </c>
      <c r="C242" s="86">
        <f>VLOOKUP(GroupVertices[[#This Row],[Vertex]], Vertices[], MATCH("ID", Vertices[#Headers], 0), FALSE)</f>
        <v>712</v>
      </c>
    </row>
    <row r="243" spans="1:3" x14ac:dyDescent="0.25">
      <c r="A243" s="86" t="s">
        <v>14005</v>
      </c>
      <c r="B243" s="95" t="s">
        <v>585</v>
      </c>
      <c r="C243" s="86">
        <f>VLOOKUP(GroupVertices[[#This Row],[Vertex]], Vertices[], MATCH("ID", Vertices[#Headers], 0), FALSE)</f>
        <v>709</v>
      </c>
    </row>
    <row r="244" spans="1:3" x14ac:dyDescent="0.25">
      <c r="A244" s="86" t="s">
        <v>14005</v>
      </c>
      <c r="B244" s="95" t="s">
        <v>584</v>
      </c>
      <c r="C244" s="86">
        <f>VLOOKUP(GroupVertices[[#This Row],[Vertex]], Vertices[], MATCH("ID", Vertices[#Headers], 0), FALSE)</f>
        <v>708</v>
      </c>
    </row>
    <row r="245" spans="1:3" x14ac:dyDescent="0.25">
      <c r="A245" s="86" t="s">
        <v>14005</v>
      </c>
      <c r="B245" s="95" t="s">
        <v>580</v>
      </c>
      <c r="C245" s="86">
        <f>VLOOKUP(GroupVertices[[#This Row],[Vertex]], Vertices[], MATCH("ID", Vertices[#Headers], 0), FALSE)</f>
        <v>703</v>
      </c>
    </row>
    <row r="246" spans="1:3" x14ac:dyDescent="0.25">
      <c r="A246" s="86" t="s">
        <v>14005</v>
      </c>
      <c r="B246" s="95" t="s">
        <v>577</v>
      </c>
      <c r="C246" s="86">
        <f>VLOOKUP(GroupVertices[[#This Row],[Vertex]], Vertices[], MATCH("ID", Vertices[#Headers], 0), FALSE)</f>
        <v>699</v>
      </c>
    </row>
    <row r="247" spans="1:3" x14ac:dyDescent="0.25">
      <c r="A247" s="86" t="s">
        <v>14005</v>
      </c>
      <c r="B247" s="95" t="s">
        <v>576</v>
      </c>
      <c r="C247" s="86">
        <f>VLOOKUP(GroupVertices[[#This Row],[Vertex]], Vertices[], MATCH("ID", Vertices[#Headers], 0), FALSE)</f>
        <v>698</v>
      </c>
    </row>
    <row r="248" spans="1:3" x14ac:dyDescent="0.25">
      <c r="A248" s="86" t="s">
        <v>14005</v>
      </c>
      <c r="B248" s="95" t="s">
        <v>575</v>
      </c>
      <c r="C248" s="86">
        <f>VLOOKUP(GroupVertices[[#This Row],[Vertex]], Vertices[], MATCH("ID", Vertices[#Headers], 0), FALSE)</f>
        <v>697</v>
      </c>
    </row>
    <row r="249" spans="1:3" x14ac:dyDescent="0.25">
      <c r="A249" s="86" t="s">
        <v>14005</v>
      </c>
      <c r="B249" s="95" t="s">
        <v>569</v>
      </c>
      <c r="C249" s="86">
        <f>VLOOKUP(GroupVertices[[#This Row],[Vertex]], Vertices[], MATCH("ID", Vertices[#Headers], 0), FALSE)</f>
        <v>689</v>
      </c>
    </row>
    <row r="250" spans="1:3" x14ac:dyDescent="0.25">
      <c r="A250" s="86" t="s">
        <v>14005</v>
      </c>
      <c r="B250" s="95" t="s">
        <v>568</v>
      </c>
      <c r="C250" s="86">
        <f>VLOOKUP(GroupVertices[[#This Row],[Vertex]], Vertices[], MATCH("ID", Vertices[#Headers], 0), FALSE)</f>
        <v>688</v>
      </c>
    </row>
    <row r="251" spans="1:3" x14ac:dyDescent="0.25">
      <c r="A251" s="86" t="s">
        <v>14005</v>
      </c>
      <c r="B251" s="95" t="s">
        <v>556</v>
      </c>
      <c r="C251" s="86">
        <f>VLOOKUP(GroupVertices[[#This Row],[Vertex]], Vertices[], MATCH("ID", Vertices[#Headers], 0), FALSE)</f>
        <v>673</v>
      </c>
    </row>
    <row r="252" spans="1:3" x14ac:dyDescent="0.25">
      <c r="A252" s="86" t="s">
        <v>14005</v>
      </c>
      <c r="B252" s="95" t="s">
        <v>555</v>
      </c>
      <c r="C252" s="86">
        <f>VLOOKUP(GroupVertices[[#This Row],[Vertex]], Vertices[], MATCH("ID", Vertices[#Headers], 0), FALSE)</f>
        <v>672</v>
      </c>
    </row>
    <row r="253" spans="1:3" x14ac:dyDescent="0.25">
      <c r="A253" s="86" t="s">
        <v>14005</v>
      </c>
      <c r="B253" s="95" t="s">
        <v>551</v>
      </c>
      <c r="C253" s="86">
        <f>VLOOKUP(GroupVertices[[#This Row],[Vertex]], Vertices[], MATCH("ID", Vertices[#Headers], 0), FALSE)</f>
        <v>666</v>
      </c>
    </row>
    <row r="254" spans="1:3" x14ac:dyDescent="0.25">
      <c r="A254" s="86" t="s">
        <v>14005</v>
      </c>
      <c r="B254" s="95" t="s">
        <v>550</v>
      </c>
      <c r="C254" s="86">
        <f>VLOOKUP(GroupVertices[[#This Row],[Vertex]], Vertices[], MATCH("ID", Vertices[#Headers], 0), FALSE)</f>
        <v>665</v>
      </c>
    </row>
    <row r="255" spans="1:3" x14ac:dyDescent="0.25">
      <c r="A255" s="86" t="s">
        <v>14005</v>
      </c>
      <c r="B255" s="95" t="s">
        <v>549</v>
      </c>
      <c r="C255" s="86">
        <f>VLOOKUP(GroupVertices[[#This Row],[Vertex]], Vertices[], MATCH("ID", Vertices[#Headers], 0), FALSE)</f>
        <v>664</v>
      </c>
    </row>
    <row r="256" spans="1:3" x14ac:dyDescent="0.25">
      <c r="A256" s="86" t="s">
        <v>14005</v>
      </c>
      <c r="B256" s="95" t="s">
        <v>546</v>
      </c>
      <c r="C256" s="86">
        <f>VLOOKUP(GroupVertices[[#This Row],[Vertex]], Vertices[], MATCH("ID", Vertices[#Headers], 0), FALSE)</f>
        <v>661</v>
      </c>
    </row>
    <row r="257" spans="1:3" x14ac:dyDescent="0.25">
      <c r="A257" s="86" t="s">
        <v>14005</v>
      </c>
      <c r="B257" s="95" t="s">
        <v>541</v>
      </c>
      <c r="C257" s="86">
        <f>VLOOKUP(GroupVertices[[#This Row],[Vertex]], Vertices[], MATCH("ID", Vertices[#Headers], 0), FALSE)</f>
        <v>656</v>
      </c>
    </row>
    <row r="258" spans="1:3" x14ac:dyDescent="0.25">
      <c r="A258" s="86" t="s">
        <v>14005</v>
      </c>
      <c r="B258" s="95" t="s">
        <v>540</v>
      </c>
      <c r="C258" s="86">
        <f>VLOOKUP(GroupVertices[[#This Row],[Vertex]], Vertices[], MATCH("ID", Vertices[#Headers], 0), FALSE)</f>
        <v>655</v>
      </c>
    </row>
    <row r="259" spans="1:3" x14ac:dyDescent="0.25">
      <c r="A259" s="86" t="s">
        <v>14005</v>
      </c>
      <c r="B259" s="95" t="s">
        <v>535</v>
      </c>
      <c r="C259" s="86">
        <f>VLOOKUP(GroupVertices[[#This Row],[Vertex]], Vertices[], MATCH("ID", Vertices[#Headers], 0), FALSE)</f>
        <v>650</v>
      </c>
    </row>
    <row r="260" spans="1:3" x14ac:dyDescent="0.25">
      <c r="A260" s="86" t="s">
        <v>14005</v>
      </c>
      <c r="B260" s="95" t="s">
        <v>528</v>
      </c>
      <c r="C260" s="86">
        <f>VLOOKUP(GroupVertices[[#This Row],[Vertex]], Vertices[], MATCH("ID", Vertices[#Headers], 0), FALSE)</f>
        <v>640</v>
      </c>
    </row>
    <row r="261" spans="1:3" x14ac:dyDescent="0.25">
      <c r="A261" s="86" t="s">
        <v>14005</v>
      </c>
      <c r="B261" s="95" t="s">
        <v>526</v>
      </c>
      <c r="C261" s="86">
        <f>VLOOKUP(GroupVertices[[#This Row],[Vertex]], Vertices[], MATCH("ID", Vertices[#Headers], 0), FALSE)</f>
        <v>637</v>
      </c>
    </row>
    <row r="262" spans="1:3" x14ac:dyDescent="0.25">
      <c r="A262" s="86" t="s">
        <v>14005</v>
      </c>
      <c r="B262" s="95" t="s">
        <v>521</v>
      </c>
      <c r="C262" s="86">
        <f>VLOOKUP(GroupVertices[[#This Row],[Vertex]], Vertices[], MATCH("ID", Vertices[#Headers], 0), FALSE)</f>
        <v>63</v>
      </c>
    </row>
    <row r="263" spans="1:3" x14ac:dyDescent="0.25">
      <c r="A263" s="86" t="s">
        <v>14005</v>
      </c>
      <c r="B263" s="95" t="s">
        <v>1625</v>
      </c>
      <c r="C263" s="86">
        <f>VLOOKUP(GroupVertices[[#This Row],[Vertex]], Vertices[], MATCH("ID", Vertices[#Headers], 0), FALSE)</f>
        <v>633</v>
      </c>
    </row>
    <row r="264" spans="1:3" x14ac:dyDescent="0.25">
      <c r="A264" s="86" t="s">
        <v>14005</v>
      </c>
      <c r="B264" s="95" t="s">
        <v>1624</v>
      </c>
      <c r="C264" s="86">
        <f>VLOOKUP(GroupVertices[[#This Row],[Vertex]], Vertices[], MATCH("ID", Vertices[#Headers], 0), FALSE)</f>
        <v>632</v>
      </c>
    </row>
    <row r="265" spans="1:3" x14ac:dyDescent="0.25">
      <c r="A265" s="86" t="s">
        <v>14005</v>
      </c>
      <c r="B265" s="95" t="s">
        <v>522</v>
      </c>
      <c r="C265" s="86">
        <f>VLOOKUP(GroupVertices[[#This Row],[Vertex]], Vertices[], MATCH("ID", Vertices[#Headers], 0), FALSE)</f>
        <v>631</v>
      </c>
    </row>
    <row r="266" spans="1:3" x14ac:dyDescent="0.25">
      <c r="A266" s="86" t="s">
        <v>14005</v>
      </c>
      <c r="B266" s="95" t="s">
        <v>1623</v>
      </c>
      <c r="C266" s="86">
        <f>VLOOKUP(GroupVertices[[#This Row],[Vertex]], Vertices[], MATCH("ID", Vertices[#Headers], 0), FALSE)</f>
        <v>630</v>
      </c>
    </row>
    <row r="267" spans="1:3" x14ac:dyDescent="0.25">
      <c r="A267" s="86" t="s">
        <v>14005</v>
      </c>
      <c r="B267" s="95" t="s">
        <v>516</v>
      </c>
      <c r="C267" s="86">
        <f>VLOOKUP(GroupVertices[[#This Row],[Vertex]], Vertices[], MATCH("ID", Vertices[#Headers], 0), FALSE)</f>
        <v>621</v>
      </c>
    </row>
    <row r="268" spans="1:3" x14ac:dyDescent="0.25">
      <c r="A268" s="86" t="s">
        <v>14005</v>
      </c>
      <c r="B268" s="95" t="s">
        <v>513</v>
      </c>
      <c r="C268" s="86">
        <f>VLOOKUP(GroupVertices[[#This Row],[Vertex]], Vertices[], MATCH("ID", Vertices[#Headers], 0), FALSE)</f>
        <v>616</v>
      </c>
    </row>
    <row r="269" spans="1:3" x14ac:dyDescent="0.25">
      <c r="A269" s="86" t="s">
        <v>14005</v>
      </c>
      <c r="B269" s="95" t="s">
        <v>509</v>
      </c>
      <c r="C269" s="86">
        <f>VLOOKUP(GroupVertices[[#This Row],[Vertex]], Vertices[], MATCH("ID", Vertices[#Headers], 0), FALSE)</f>
        <v>612</v>
      </c>
    </row>
    <row r="270" spans="1:3" x14ac:dyDescent="0.25">
      <c r="A270" s="86" t="s">
        <v>14005</v>
      </c>
      <c r="B270" s="95" t="s">
        <v>508</v>
      </c>
      <c r="C270" s="86">
        <f>VLOOKUP(GroupVertices[[#This Row],[Vertex]], Vertices[], MATCH("ID", Vertices[#Headers], 0), FALSE)</f>
        <v>611</v>
      </c>
    </row>
    <row r="271" spans="1:3" x14ac:dyDescent="0.25">
      <c r="A271" s="86" t="s">
        <v>14005</v>
      </c>
      <c r="B271" s="95" t="s">
        <v>507</v>
      </c>
      <c r="C271" s="86">
        <f>VLOOKUP(GroupVertices[[#This Row],[Vertex]], Vertices[], MATCH("ID", Vertices[#Headers], 0), FALSE)</f>
        <v>610</v>
      </c>
    </row>
    <row r="272" spans="1:3" x14ac:dyDescent="0.25">
      <c r="A272" s="86" t="s">
        <v>14005</v>
      </c>
      <c r="B272" s="95" t="s">
        <v>502</v>
      </c>
      <c r="C272" s="86">
        <f>VLOOKUP(GroupVertices[[#This Row],[Vertex]], Vertices[], MATCH("ID", Vertices[#Headers], 0), FALSE)</f>
        <v>593</v>
      </c>
    </row>
    <row r="273" spans="1:3" x14ac:dyDescent="0.25">
      <c r="A273" s="86" t="s">
        <v>14005</v>
      </c>
      <c r="B273" s="95" t="s">
        <v>501</v>
      </c>
      <c r="C273" s="86">
        <f>VLOOKUP(GroupVertices[[#This Row],[Vertex]], Vertices[], MATCH("ID", Vertices[#Headers], 0), FALSE)</f>
        <v>592</v>
      </c>
    </row>
    <row r="274" spans="1:3" x14ac:dyDescent="0.25">
      <c r="A274" s="86" t="s">
        <v>14005</v>
      </c>
      <c r="B274" s="95" t="s">
        <v>500</v>
      </c>
      <c r="C274" s="86">
        <f>VLOOKUP(GroupVertices[[#This Row],[Vertex]], Vertices[], MATCH("ID", Vertices[#Headers], 0), FALSE)</f>
        <v>591</v>
      </c>
    </row>
    <row r="275" spans="1:3" x14ac:dyDescent="0.25">
      <c r="A275" s="86" t="s">
        <v>14005</v>
      </c>
      <c r="B275" s="95" t="s">
        <v>492</v>
      </c>
      <c r="C275" s="86">
        <f>VLOOKUP(GroupVertices[[#This Row],[Vertex]], Vertices[], MATCH("ID", Vertices[#Headers], 0), FALSE)</f>
        <v>579</v>
      </c>
    </row>
    <row r="276" spans="1:3" x14ac:dyDescent="0.25">
      <c r="A276" s="86" t="s">
        <v>14005</v>
      </c>
      <c r="B276" s="95" t="s">
        <v>488</v>
      </c>
      <c r="C276" s="86">
        <f>VLOOKUP(GroupVertices[[#This Row],[Vertex]], Vertices[], MATCH("ID", Vertices[#Headers], 0), FALSE)</f>
        <v>567</v>
      </c>
    </row>
    <row r="277" spans="1:3" x14ac:dyDescent="0.25">
      <c r="A277" s="86" t="s">
        <v>14005</v>
      </c>
      <c r="B277" s="95" t="s">
        <v>487</v>
      </c>
      <c r="C277" s="86">
        <f>VLOOKUP(GroupVertices[[#This Row],[Vertex]], Vertices[], MATCH("ID", Vertices[#Headers], 0), FALSE)</f>
        <v>566</v>
      </c>
    </row>
    <row r="278" spans="1:3" x14ac:dyDescent="0.25">
      <c r="A278" s="86" t="s">
        <v>14005</v>
      </c>
      <c r="B278" s="95" t="s">
        <v>486</v>
      </c>
      <c r="C278" s="86">
        <f>VLOOKUP(GroupVertices[[#This Row],[Vertex]], Vertices[], MATCH("ID", Vertices[#Headers], 0), FALSE)</f>
        <v>565</v>
      </c>
    </row>
    <row r="279" spans="1:3" x14ac:dyDescent="0.25">
      <c r="A279" s="86" t="s">
        <v>14005</v>
      </c>
      <c r="B279" s="95" t="s">
        <v>484</v>
      </c>
      <c r="C279" s="86">
        <f>VLOOKUP(GroupVertices[[#This Row],[Vertex]], Vertices[], MATCH("ID", Vertices[#Headers], 0), FALSE)</f>
        <v>562</v>
      </c>
    </row>
    <row r="280" spans="1:3" x14ac:dyDescent="0.25">
      <c r="A280" s="86" t="s">
        <v>14005</v>
      </c>
      <c r="B280" s="95" t="s">
        <v>480</v>
      </c>
      <c r="C280" s="86">
        <f>VLOOKUP(GroupVertices[[#This Row],[Vertex]], Vertices[], MATCH("ID", Vertices[#Headers], 0), FALSE)</f>
        <v>554</v>
      </c>
    </row>
    <row r="281" spans="1:3" x14ac:dyDescent="0.25">
      <c r="A281" s="86" t="s">
        <v>14005</v>
      </c>
      <c r="B281" s="95" t="s">
        <v>479</v>
      </c>
      <c r="C281" s="86">
        <f>VLOOKUP(GroupVertices[[#This Row],[Vertex]], Vertices[], MATCH("ID", Vertices[#Headers], 0), FALSE)</f>
        <v>553</v>
      </c>
    </row>
    <row r="282" spans="1:3" x14ac:dyDescent="0.25">
      <c r="A282" s="86" t="s">
        <v>14005</v>
      </c>
      <c r="B282" s="95" t="s">
        <v>476</v>
      </c>
      <c r="C282" s="86">
        <f>VLOOKUP(GroupVertices[[#This Row],[Vertex]], Vertices[], MATCH("ID", Vertices[#Headers], 0), FALSE)</f>
        <v>546</v>
      </c>
    </row>
    <row r="283" spans="1:3" x14ac:dyDescent="0.25">
      <c r="A283" s="86" t="s">
        <v>14005</v>
      </c>
      <c r="B283" s="95" t="s">
        <v>472</v>
      </c>
      <c r="C283" s="86">
        <f>VLOOKUP(GroupVertices[[#This Row],[Vertex]], Vertices[], MATCH("ID", Vertices[#Headers], 0), FALSE)</f>
        <v>540</v>
      </c>
    </row>
    <row r="284" spans="1:3" x14ac:dyDescent="0.25">
      <c r="A284" s="86" t="s">
        <v>14005</v>
      </c>
      <c r="B284" s="95" t="s">
        <v>468</v>
      </c>
      <c r="C284" s="86">
        <f>VLOOKUP(GroupVertices[[#This Row],[Vertex]], Vertices[], MATCH("ID", Vertices[#Headers], 0), FALSE)</f>
        <v>534</v>
      </c>
    </row>
    <row r="285" spans="1:3" x14ac:dyDescent="0.25">
      <c r="A285" s="86" t="s">
        <v>14005</v>
      </c>
      <c r="B285" s="95" t="s">
        <v>464</v>
      </c>
      <c r="C285" s="86">
        <f>VLOOKUP(GroupVertices[[#This Row],[Vertex]], Vertices[], MATCH("ID", Vertices[#Headers], 0), FALSE)</f>
        <v>527</v>
      </c>
    </row>
    <row r="286" spans="1:3" x14ac:dyDescent="0.25">
      <c r="A286" s="86" t="s">
        <v>14005</v>
      </c>
      <c r="B286" s="95" t="s">
        <v>460</v>
      </c>
      <c r="C286" s="86">
        <f>VLOOKUP(GroupVertices[[#This Row],[Vertex]], Vertices[], MATCH("ID", Vertices[#Headers], 0), FALSE)</f>
        <v>519</v>
      </c>
    </row>
    <row r="287" spans="1:3" x14ac:dyDescent="0.25">
      <c r="A287" s="86" t="s">
        <v>14005</v>
      </c>
      <c r="B287" s="95" t="s">
        <v>459</v>
      </c>
      <c r="C287" s="86">
        <f>VLOOKUP(GroupVertices[[#This Row],[Vertex]], Vertices[], MATCH("ID", Vertices[#Headers], 0), FALSE)</f>
        <v>518</v>
      </c>
    </row>
    <row r="288" spans="1:3" x14ac:dyDescent="0.25">
      <c r="A288" s="86" t="s">
        <v>14005</v>
      </c>
      <c r="B288" s="95" t="s">
        <v>452</v>
      </c>
      <c r="C288" s="86">
        <f>VLOOKUP(GroupVertices[[#This Row],[Vertex]], Vertices[], MATCH("ID", Vertices[#Headers], 0), FALSE)</f>
        <v>498</v>
      </c>
    </row>
    <row r="289" spans="1:3" x14ac:dyDescent="0.25">
      <c r="A289" s="86" t="s">
        <v>14005</v>
      </c>
      <c r="B289" s="95" t="s">
        <v>451</v>
      </c>
      <c r="C289" s="86">
        <f>VLOOKUP(GroupVertices[[#This Row],[Vertex]], Vertices[], MATCH("ID", Vertices[#Headers], 0), FALSE)</f>
        <v>497</v>
      </c>
    </row>
    <row r="290" spans="1:3" x14ac:dyDescent="0.25">
      <c r="A290" s="86" t="s">
        <v>14005</v>
      </c>
      <c r="B290" s="95" t="s">
        <v>449</v>
      </c>
      <c r="C290" s="86">
        <f>VLOOKUP(GroupVertices[[#This Row],[Vertex]], Vertices[], MATCH("ID", Vertices[#Headers], 0), FALSE)</f>
        <v>494</v>
      </c>
    </row>
    <row r="291" spans="1:3" x14ac:dyDescent="0.25">
      <c r="A291" s="86" t="s">
        <v>14005</v>
      </c>
      <c r="B291" s="95" t="s">
        <v>443</v>
      </c>
      <c r="C291" s="86">
        <f>VLOOKUP(GroupVertices[[#This Row],[Vertex]], Vertices[], MATCH("ID", Vertices[#Headers], 0), FALSE)</f>
        <v>486</v>
      </c>
    </row>
    <row r="292" spans="1:3" x14ac:dyDescent="0.25">
      <c r="A292" s="86" t="s">
        <v>14005</v>
      </c>
      <c r="B292" s="95" t="s">
        <v>436</v>
      </c>
      <c r="C292" s="86">
        <f>VLOOKUP(GroupVertices[[#This Row],[Vertex]], Vertices[], MATCH("ID", Vertices[#Headers], 0), FALSE)</f>
        <v>478</v>
      </c>
    </row>
    <row r="293" spans="1:3" x14ac:dyDescent="0.25">
      <c r="A293" s="86" t="s">
        <v>14005</v>
      </c>
      <c r="B293" s="95" t="s">
        <v>433</v>
      </c>
      <c r="C293" s="86">
        <f>VLOOKUP(GroupVertices[[#This Row],[Vertex]], Vertices[], MATCH("ID", Vertices[#Headers], 0), FALSE)</f>
        <v>474</v>
      </c>
    </row>
    <row r="294" spans="1:3" x14ac:dyDescent="0.25">
      <c r="A294" s="86" t="s">
        <v>14005</v>
      </c>
      <c r="B294" s="95" t="s">
        <v>1556</v>
      </c>
      <c r="C294" s="86">
        <f>VLOOKUP(GroupVertices[[#This Row],[Vertex]], Vertices[], MATCH("ID", Vertices[#Headers], 0), FALSE)</f>
        <v>475</v>
      </c>
    </row>
    <row r="295" spans="1:3" x14ac:dyDescent="0.25">
      <c r="A295" s="86" t="s">
        <v>14005</v>
      </c>
      <c r="B295" s="95" t="s">
        <v>430</v>
      </c>
      <c r="C295" s="86">
        <f>VLOOKUP(GroupVertices[[#This Row],[Vertex]], Vertices[], MATCH("ID", Vertices[#Headers], 0), FALSE)</f>
        <v>471</v>
      </c>
    </row>
    <row r="296" spans="1:3" x14ac:dyDescent="0.25">
      <c r="A296" s="86" t="s">
        <v>14005</v>
      </c>
      <c r="B296" s="95" t="s">
        <v>425</v>
      </c>
      <c r="C296" s="86">
        <f>VLOOKUP(GroupVertices[[#This Row],[Vertex]], Vertices[], MATCH("ID", Vertices[#Headers], 0), FALSE)</f>
        <v>462</v>
      </c>
    </row>
    <row r="297" spans="1:3" x14ac:dyDescent="0.25">
      <c r="A297" s="86" t="s">
        <v>14005</v>
      </c>
      <c r="B297" s="95" t="s">
        <v>417</v>
      </c>
      <c r="C297" s="86">
        <f>VLOOKUP(GroupVertices[[#This Row],[Vertex]], Vertices[], MATCH("ID", Vertices[#Headers], 0), FALSE)</f>
        <v>442</v>
      </c>
    </row>
    <row r="298" spans="1:3" x14ac:dyDescent="0.25">
      <c r="A298" s="86" t="s">
        <v>14005</v>
      </c>
      <c r="B298" s="95" t="s">
        <v>416</v>
      </c>
      <c r="C298" s="86">
        <f>VLOOKUP(GroupVertices[[#This Row],[Vertex]], Vertices[], MATCH("ID", Vertices[#Headers], 0), FALSE)</f>
        <v>441</v>
      </c>
    </row>
    <row r="299" spans="1:3" x14ac:dyDescent="0.25">
      <c r="A299" s="86" t="s">
        <v>14005</v>
      </c>
      <c r="B299" s="95" t="s">
        <v>412</v>
      </c>
      <c r="C299" s="86">
        <f>VLOOKUP(GroupVertices[[#This Row],[Vertex]], Vertices[], MATCH("ID", Vertices[#Headers], 0), FALSE)</f>
        <v>437</v>
      </c>
    </row>
    <row r="300" spans="1:3" x14ac:dyDescent="0.25">
      <c r="A300" s="86" t="s">
        <v>14005</v>
      </c>
      <c r="B300" s="95" t="s">
        <v>411</v>
      </c>
      <c r="C300" s="86">
        <f>VLOOKUP(GroupVertices[[#This Row],[Vertex]], Vertices[], MATCH("ID", Vertices[#Headers], 0), FALSE)</f>
        <v>436</v>
      </c>
    </row>
    <row r="301" spans="1:3" x14ac:dyDescent="0.25">
      <c r="A301" s="86" t="s">
        <v>14005</v>
      </c>
      <c r="B301" s="95" t="s">
        <v>406</v>
      </c>
      <c r="C301" s="86">
        <f>VLOOKUP(GroupVertices[[#This Row],[Vertex]], Vertices[], MATCH("ID", Vertices[#Headers], 0), FALSE)</f>
        <v>430</v>
      </c>
    </row>
    <row r="302" spans="1:3" x14ac:dyDescent="0.25">
      <c r="A302" s="86" t="s">
        <v>14005</v>
      </c>
      <c r="B302" s="95" t="s">
        <v>401</v>
      </c>
      <c r="C302" s="86">
        <f>VLOOKUP(GroupVertices[[#This Row],[Vertex]], Vertices[], MATCH("ID", Vertices[#Headers], 0), FALSE)</f>
        <v>413</v>
      </c>
    </row>
    <row r="303" spans="1:3" x14ac:dyDescent="0.25">
      <c r="A303" s="86" t="s">
        <v>14005</v>
      </c>
      <c r="B303" s="95" t="s">
        <v>391</v>
      </c>
      <c r="C303" s="86">
        <f>VLOOKUP(GroupVertices[[#This Row],[Vertex]], Vertices[], MATCH("ID", Vertices[#Headers], 0), FALSE)</f>
        <v>387</v>
      </c>
    </row>
    <row r="304" spans="1:3" x14ac:dyDescent="0.25">
      <c r="A304" s="86" t="s">
        <v>14005</v>
      </c>
      <c r="B304" s="95" t="s">
        <v>387</v>
      </c>
      <c r="C304" s="86">
        <f>VLOOKUP(GroupVertices[[#This Row],[Vertex]], Vertices[], MATCH("ID", Vertices[#Headers], 0), FALSE)</f>
        <v>383</v>
      </c>
    </row>
    <row r="305" spans="1:3" x14ac:dyDescent="0.25">
      <c r="A305" s="86" t="s">
        <v>14005</v>
      </c>
      <c r="B305" s="95" t="s">
        <v>384</v>
      </c>
      <c r="C305" s="86">
        <f>VLOOKUP(GroupVertices[[#This Row],[Vertex]], Vertices[], MATCH("ID", Vertices[#Headers], 0), FALSE)</f>
        <v>379</v>
      </c>
    </row>
    <row r="306" spans="1:3" x14ac:dyDescent="0.25">
      <c r="A306" s="86" t="s">
        <v>14005</v>
      </c>
      <c r="B306" s="95" t="s">
        <v>382</v>
      </c>
      <c r="C306" s="86">
        <f>VLOOKUP(GroupVertices[[#This Row],[Vertex]], Vertices[], MATCH("ID", Vertices[#Headers], 0), FALSE)</f>
        <v>375</v>
      </c>
    </row>
    <row r="307" spans="1:3" x14ac:dyDescent="0.25">
      <c r="A307" s="86" t="s">
        <v>14005</v>
      </c>
      <c r="B307" s="95" t="s">
        <v>1511</v>
      </c>
      <c r="C307" s="86">
        <f>VLOOKUP(GroupVertices[[#This Row],[Vertex]], Vertices[], MATCH("ID", Vertices[#Headers], 0), FALSE)</f>
        <v>377</v>
      </c>
    </row>
    <row r="308" spans="1:3" x14ac:dyDescent="0.25">
      <c r="A308" s="86" t="s">
        <v>14005</v>
      </c>
      <c r="B308" s="95" t="s">
        <v>1510</v>
      </c>
      <c r="C308" s="86">
        <f>VLOOKUP(GroupVertices[[#This Row],[Vertex]], Vertices[], MATCH("ID", Vertices[#Headers], 0), FALSE)</f>
        <v>376</v>
      </c>
    </row>
    <row r="309" spans="1:3" x14ac:dyDescent="0.25">
      <c r="A309" s="86" t="s">
        <v>14005</v>
      </c>
      <c r="B309" s="95" t="s">
        <v>377</v>
      </c>
      <c r="C309" s="86">
        <f>VLOOKUP(GroupVertices[[#This Row],[Vertex]], Vertices[], MATCH("ID", Vertices[#Headers], 0), FALSE)</f>
        <v>367</v>
      </c>
    </row>
    <row r="310" spans="1:3" x14ac:dyDescent="0.25">
      <c r="A310" s="86" t="s">
        <v>14005</v>
      </c>
      <c r="B310" s="95" t="s">
        <v>371</v>
      </c>
      <c r="C310" s="86">
        <f>VLOOKUP(GroupVertices[[#This Row],[Vertex]], Vertices[], MATCH("ID", Vertices[#Headers], 0), FALSE)</f>
        <v>360</v>
      </c>
    </row>
    <row r="311" spans="1:3" x14ac:dyDescent="0.25">
      <c r="A311" s="86" t="s">
        <v>14005</v>
      </c>
      <c r="B311" s="95" t="s">
        <v>370</v>
      </c>
      <c r="C311" s="86">
        <f>VLOOKUP(GroupVertices[[#This Row],[Vertex]], Vertices[], MATCH("ID", Vertices[#Headers], 0), FALSE)</f>
        <v>359</v>
      </c>
    </row>
    <row r="312" spans="1:3" x14ac:dyDescent="0.25">
      <c r="A312" s="86" t="s">
        <v>14005</v>
      </c>
      <c r="B312" s="95" t="s">
        <v>342</v>
      </c>
      <c r="C312" s="86">
        <f>VLOOKUP(GroupVertices[[#This Row],[Vertex]], Vertices[], MATCH("ID", Vertices[#Headers], 0), FALSE)</f>
        <v>277</v>
      </c>
    </row>
    <row r="313" spans="1:3" x14ac:dyDescent="0.25">
      <c r="A313" s="86" t="s">
        <v>14005</v>
      </c>
      <c r="B313" s="95" t="s">
        <v>336</v>
      </c>
      <c r="C313" s="86">
        <f>VLOOKUP(GroupVertices[[#This Row],[Vertex]], Vertices[], MATCH("ID", Vertices[#Headers], 0), FALSE)</f>
        <v>258</v>
      </c>
    </row>
    <row r="314" spans="1:3" x14ac:dyDescent="0.25">
      <c r="A314" s="86" t="s">
        <v>14005</v>
      </c>
      <c r="B314" s="95" t="s">
        <v>1444</v>
      </c>
      <c r="C314" s="86">
        <f>VLOOKUP(GroupVertices[[#This Row],[Vertex]], Vertices[], MATCH("ID", Vertices[#Headers], 0), FALSE)</f>
        <v>259</v>
      </c>
    </row>
    <row r="315" spans="1:3" x14ac:dyDescent="0.25">
      <c r="A315" s="86" t="s">
        <v>14005</v>
      </c>
      <c r="B315" s="95" t="s">
        <v>324</v>
      </c>
      <c r="C315" s="86">
        <f>VLOOKUP(GroupVertices[[#This Row],[Vertex]], Vertices[], MATCH("ID", Vertices[#Headers], 0), FALSE)</f>
        <v>239</v>
      </c>
    </row>
    <row r="316" spans="1:3" x14ac:dyDescent="0.25">
      <c r="A316" s="86" t="s">
        <v>14005</v>
      </c>
      <c r="B316" s="95" t="s">
        <v>320</v>
      </c>
      <c r="C316" s="86">
        <f>VLOOKUP(GroupVertices[[#This Row],[Vertex]], Vertices[], MATCH("ID", Vertices[#Headers], 0), FALSE)</f>
        <v>233</v>
      </c>
    </row>
    <row r="317" spans="1:3" x14ac:dyDescent="0.25">
      <c r="A317" s="86" t="s">
        <v>14005</v>
      </c>
      <c r="B317" s="95" t="s">
        <v>318</v>
      </c>
      <c r="C317" s="86">
        <f>VLOOKUP(GroupVertices[[#This Row],[Vertex]], Vertices[], MATCH("ID", Vertices[#Headers], 0), FALSE)</f>
        <v>230</v>
      </c>
    </row>
    <row r="318" spans="1:3" x14ac:dyDescent="0.25">
      <c r="A318" s="86" t="s">
        <v>14005</v>
      </c>
      <c r="B318" s="95" t="s">
        <v>309</v>
      </c>
      <c r="C318" s="86">
        <f>VLOOKUP(GroupVertices[[#This Row],[Vertex]], Vertices[], MATCH("ID", Vertices[#Headers], 0), FALSE)</f>
        <v>211</v>
      </c>
    </row>
    <row r="319" spans="1:3" x14ac:dyDescent="0.25">
      <c r="A319" s="86" t="s">
        <v>14005</v>
      </c>
      <c r="B319" s="95" t="s">
        <v>308</v>
      </c>
      <c r="C319" s="86">
        <f>VLOOKUP(GroupVertices[[#This Row],[Vertex]], Vertices[], MATCH("ID", Vertices[#Headers], 0), FALSE)</f>
        <v>210</v>
      </c>
    </row>
    <row r="320" spans="1:3" x14ac:dyDescent="0.25">
      <c r="A320" s="86" t="s">
        <v>14005</v>
      </c>
      <c r="B320" s="95" t="s">
        <v>305</v>
      </c>
      <c r="C320" s="86">
        <f>VLOOKUP(GroupVertices[[#This Row],[Vertex]], Vertices[], MATCH("ID", Vertices[#Headers], 0), FALSE)</f>
        <v>207</v>
      </c>
    </row>
    <row r="321" spans="1:3" x14ac:dyDescent="0.25">
      <c r="A321" s="86" t="s">
        <v>14005</v>
      </c>
      <c r="B321" s="95" t="s">
        <v>304</v>
      </c>
      <c r="C321" s="86">
        <f>VLOOKUP(GroupVertices[[#This Row],[Vertex]], Vertices[], MATCH("ID", Vertices[#Headers], 0), FALSE)</f>
        <v>206</v>
      </c>
    </row>
    <row r="322" spans="1:3" x14ac:dyDescent="0.25">
      <c r="A322" s="86" t="s">
        <v>14005</v>
      </c>
      <c r="B322" s="95" t="s">
        <v>301</v>
      </c>
      <c r="C322" s="86">
        <f>VLOOKUP(GroupVertices[[#This Row],[Vertex]], Vertices[], MATCH("ID", Vertices[#Headers], 0), FALSE)</f>
        <v>199</v>
      </c>
    </row>
    <row r="323" spans="1:3" x14ac:dyDescent="0.25">
      <c r="A323" s="86" t="s">
        <v>14005</v>
      </c>
      <c r="B323" s="95" t="s">
        <v>1029</v>
      </c>
      <c r="C323" s="86">
        <f>VLOOKUP(GroupVertices[[#This Row],[Vertex]], Vertices[], MATCH("ID", Vertices[#Headers], 0), FALSE)</f>
        <v>198</v>
      </c>
    </row>
    <row r="324" spans="1:3" x14ac:dyDescent="0.25">
      <c r="A324" s="86" t="s">
        <v>14005</v>
      </c>
      <c r="B324" s="95" t="s">
        <v>300</v>
      </c>
      <c r="C324" s="86">
        <f>VLOOKUP(GroupVertices[[#This Row],[Vertex]], Vertices[], MATCH("ID", Vertices[#Headers], 0), FALSE)</f>
        <v>196</v>
      </c>
    </row>
    <row r="325" spans="1:3" x14ac:dyDescent="0.25">
      <c r="A325" s="86" t="s">
        <v>14005</v>
      </c>
      <c r="B325" s="95" t="s">
        <v>1419</v>
      </c>
      <c r="C325" s="86">
        <f>VLOOKUP(GroupVertices[[#This Row],[Vertex]], Vertices[], MATCH("ID", Vertices[#Headers], 0), FALSE)</f>
        <v>197</v>
      </c>
    </row>
    <row r="326" spans="1:3" x14ac:dyDescent="0.25">
      <c r="A326" s="86" t="s">
        <v>14005</v>
      </c>
      <c r="B326" s="95" t="s">
        <v>297</v>
      </c>
      <c r="C326" s="86">
        <f>VLOOKUP(GroupVertices[[#This Row],[Vertex]], Vertices[], MATCH("ID", Vertices[#Headers], 0), FALSE)</f>
        <v>191</v>
      </c>
    </row>
    <row r="327" spans="1:3" x14ac:dyDescent="0.25">
      <c r="A327" s="86" t="s">
        <v>14005</v>
      </c>
      <c r="B327" s="95" t="s">
        <v>295</v>
      </c>
      <c r="C327" s="86">
        <f>VLOOKUP(GroupVertices[[#This Row],[Vertex]], Vertices[], MATCH("ID", Vertices[#Headers], 0), FALSE)</f>
        <v>188</v>
      </c>
    </row>
    <row r="328" spans="1:3" x14ac:dyDescent="0.25">
      <c r="A328" s="86" t="s">
        <v>14005</v>
      </c>
      <c r="B328" s="95" t="s">
        <v>293</v>
      </c>
      <c r="C328" s="86">
        <f>VLOOKUP(GroupVertices[[#This Row],[Vertex]], Vertices[], MATCH("ID", Vertices[#Headers], 0), FALSE)</f>
        <v>185</v>
      </c>
    </row>
    <row r="329" spans="1:3" x14ac:dyDescent="0.25">
      <c r="A329" s="86" t="s">
        <v>14005</v>
      </c>
      <c r="B329" s="95" t="s">
        <v>292</v>
      </c>
      <c r="C329" s="86">
        <f>VLOOKUP(GroupVertices[[#This Row],[Vertex]], Vertices[], MATCH("ID", Vertices[#Headers], 0), FALSE)</f>
        <v>184</v>
      </c>
    </row>
    <row r="330" spans="1:3" x14ac:dyDescent="0.25">
      <c r="A330" s="86" t="s">
        <v>14005</v>
      </c>
      <c r="B330" s="95" t="s">
        <v>290</v>
      </c>
      <c r="C330" s="86">
        <f>VLOOKUP(GroupVertices[[#This Row],[Vertex]], Vertices[], MATCH("ID", Vertices[#Headers], 0), FALSE)</f>
        <v>182</v>
      </c>
    </row>
    <row r="331" spans="1:3" x14ac:dyDescent="0.25">
      <c r="A331" s="86" t="s">
        <v>14005</v>
      </c>
      <c r="B331" s="95" t="s">
        <v>287</v>
      </c>
      <c r="C331" s="86">
        <f>VLOOKUP(GroupVertices[[#This Row],[Vertex]], Vertices[], MATCH("ID", Vertices[#Headers], 0), FALSE)</f>
        <v>175</v>
      </c>
    </row>
    <row r="332" spans="1:3" x14ac:dyDescent="0.25">
      <c r="A332" s="86" t="s">
        <v>14005</v>
      </c>
      <c r="B332" s="95" t="s">
        <v>285</v>
      </c>
      <c r="C332" s="86">
        <f>VLOOKUP(GroupVertices[[#This Row],[Vertex]], Vertices[], MATCH("ID", Vertices[#Headers], 0), FALSE)</f>
        <v>171</v>
      </c>
    </row>
    <row r="333" spans="1:3" x14ac:dyDescent="0.25">
      <c r="A333" s="86" t="s">
        <v>14005</v>
      </c>
      <c r="B333" s="95" t="s">
        <v>280</v>
      </c>
      <c r="C333" s="86">
        <f>VLOOKUP(GroupVertices[[#This Row],[Vertex]], Vertices[], MATCH("ID", Vertices[#Headers], 0), FALSE)</f>
        <v>162</v>
      </c>
    </row>
    <row r="334" spans="1:3" x14ac:dyDescent="0.25">
      <c r="A334" s="86" t="s">
        <v>14005</v>
      </c>
      <c r="B334" s="95" t="s">
        <v>1406</v>
      </c>
      <c r="C334" s="86">
        <f>VLOOKUP(GroupVertices[[#This Row],[Vertex]], Vertices[], MATCH("ID", Vertices[#Headers], 0), FALSE)</f>
        <v>163</v>
      </c>
    </row>
    <row r="335" spans="1:3" x14ac:dyDescent="0.25">
      <c r="A335" s="86" t="s">
        <v>14005</v>
      </c>
      <c r="B335" s="95" t="s">
        <v>279</v>
      </c>
      <c r="C335" s="86">
        <f>VLOOKUP(GroupVertices[[#This Row],[Vertex]], Vertices[], MATCH("ID", Vertices[#Headers], 0), FALSE)</f>
        <v>161</v>
      </c>
    </row>
    <row r="336" spans="1:3" x14ac:dyDescent="0.25">
      <c r="A336" s="86" t="s">
        <v>14005</v>
      </c>
      <c r="B336" s="95" t="s">
        <v>276</v>
      </c>
      <c r="C336" s="86">
        <f>VLOOKUP(GroupVertices[[#This Row],[Vertex]], Vertices[], MATCH("ID", Vertices[#Headers], 0), FALSE)</f>
        <v>157</v>
      </c>
    </row>
    <row r="337" spans="1:3" x14ac:dyDescent="0.25">
      <c r="A337" s="86" t="s">
        <v>14005</v>
      </c>
      <c r="B337" s="95" t="s">
        <v>271</v>
      </c>
      <c r="C337" s="86">
        <f>VLOOKUP(GroupVertices[[#This Row],[Vertex]], Vertices[], MATCH("ID", Vertices[#Headers], 0), FALSE)</f>
        <v>146</v>
      </c>
    </row>
    <row r="338" spans="1:3" x14ac:dyDescent="0.25">
      <c r="A338" s="86" t="s">
        <v>14005</v>
      </c>
      <c r="B338" s="95" t="s">
        <v>270</v>
      </c>
      <c r="C338" s="86">
        <f>VLOOKUP(GroupVertices[[#This Row],[Vertex]], Vertices[], MATCH("ID", Vertices[#Headers], 0), FALSE)</f>
        <v>145</v>
      </c>
    </row>
    <row r="339" spans="1:3" x14ac:dyDescent="0.25">
      <c r="A339" s="86" t="s">
        <v>14005</v>
      </c>
      <c r="B339" s="95" t="s">
        <v>268</v>
      </c>
      <c r="C339" s="86">
        <f>VLOOKUP(GroupVertices[[#This Row],[Vertex]], Vertices[], MATCH("ID", Vertices[#Headers], 0), FALSE)</f>
        <v>142</v>
      </c>
    </row>
    <row r="340" spans="1:3" x14ac:dyDescent="0.25">
      <c r="A340" s="86" t="s">
        <v>14005</v>
      </c>
      <c r="B340" s="95" t="s">
        <v>265</v>
      </c>
      <c r="C340" s="86">
        <f>VLOOKUP(GroupVertices[[#This Row],[Vertex]], Vertices[], MATCH("ID", Vertices[#Headers], 0), FALSE)</f>
        <v>137</v>
      </c>
    </row>
    <row r="341" spans="1:3" x14ac:dyDescent="0.25">
      <c r="A341" s="86" t="s">
        <v>14005</v>
      </c>
      <c r="B341" s="95" t="s">
        <v>259</v>
      </c>
      <c r="C341" s="86">
        <f>VLOOKUP(GroupVertices[[#This Row],[Vertex]], Vertices[], MATCH("ID", Vertices[#Headers], 0), FALSE)</f>
        <v>130</v>
      </c>
    </row>
    <row r="342" spans="1:3" x14ac:dyDescent="0.25">
      <c r="A342" s="86" t="s">
        <v>14005</v>
      </c>
      <c r="B342" s="95" t="s">
        <v>258</v>
      </c>
      <c r="C342" s="86">
        <f>VLOOKUP(GroupVertices[[#This Row],[Vertex]], Vertices[], MATCH("ID", Vertices[#Headers], 0), FALSE)</f>
        <v>129</v>
      </c>
    </row>
    <row r="343" spans="1:3" x14ac:dyDescent="0.25">
      <c r="A343" s="86" t="s">
        <v>14005</v>
      </c>
      <c r="B343" s="95" t="s">
        <v>251</v>
      </c>
      <c r="C343" s="86">
        <f>VLOOKUP(GroupVertices[[#This Row],[Vertex]], Vertices[], MATCH("ID", Vertices[#Headers], 0), FALSE)</f>
        <v>117</v>
      </c>
    </row>
    <row r="344" spans="1:3" x14ac:dyDescent="0.25">
      <c r="A344" s="86" t="s">
        <v>14005</v>
      </c>
      <c r="B344" s="95" t="s">
        <v>249</v>
      </c>
      <c r="C344" s="86">
        <f>VLOOKUP(GroupVertices[[#This Row],[Vertex]], Vertices[], MATCH("ID", Vertices[#Headers], 0), FALSE)</f>
        <v>115</v>
      </c>
    </row>
    <row r="345" spans="1:3" x14ac:dyDescent="0.25">
      <c r="A345" s="86" t="s">
        <v>14005</v>
      </c>
      <c r="B345" s="95" t="s">
        <v>248</v>
      </c>
      <c r="C345" s="86">
        <f>VLOOKUP(GroupVertices[[#This Row],[Vertex]], Vertices[], MATCH("ID", Vertices[#Headers], 0), FALSE)</f>
        <v>114</v>
      </c>
    </row>
    <row r="346" spans="1:3" x14ac:dyDescent="0.25">
      <c r="A346" s="86" t="s">
        <v>14005</v>
      </c>
      <c r="B346" s="95" t="s">
        <v>246</v>
      </c>
      <c r="C346" s="86">
        <f>VLOOKUP(GroupVertices[[#This Row],[Vertex]], Vertices[], MATCH("ID", Vertices[#Headers], 0), FALSE)</f>
        <v>112</v>
      </c>
    </row>
    <row r="347" spans="1:3" x14ac:dyDescent="0.25">
      <c r="A347" s="86" t="s">
        <v>14005</v>
      </c>
      <c r="B347" s="95" t="s">
        <v>242</v>
      </c>
      <c r="C347" s="86">
        <f>VLOOKUP(GroupVertices[[#This Row],[Vertex]], Vertices[], MATCH("ID", Vertices[#Headers], 0), FALSE)</f>
        <v>106</v>
      </c>
    </row>
    <row r="348" spans="1:3" x14ac:dyDescent="0.25">
      <c r="A348" s="86" t="s">
        <v>14005</v>
      </c>
      <c r="B348" s="95" t="s">
        <v>238</v>
      </c>
      <c r="C348" s="86">
        <f>VLOOKUP(GroupVertices[[#This Row],[Vertex]], Vertices[], MATCH("ID", Vertices[#Headers], 0), FALSE)</f>
        <v>98</v>
      </c>
    </row>
    <row r="349" spans="1:3" x14ac:dyDescent="0.25">
      <c r="A349" s="86" t="s">
        <v>14005</v>
      </c>
      <c r="B349" s="95" t="s">
        <v>236</v>
      </c>
      <c r="C349" s="86">
        <f>VLOOKUP(GroupVertices[[#This Row],[Vertex]], Vertices[], MATCH("ID", Vertices[#Headers], 0), FALSE)</f>
        <v>94</v>
      </c>
    </row>
    <row r="350" spans="1:3" x14ac:dyDescent="0.25">
      <c r="A350" s="86" t="s">
        <v>14005</v>
      </c>
      <c r="B350" s="95" t="s">
        <v>228</v>
      </c>
      <c r="C350" s="86">
        <f>VLOOKUP(GroupVertices[[#This Row],[Vertex]], Vertices[], MATCH("ID", Vertices[#Headers], 0), FALSE)</f>
        <v>75</v>
      </c>
    </row>
    <row r="351" spans="1:3" x14ac:dyDescent="0.25">
      <c r="A351" s="86" t="s">
        <v>14005</v>
      </c>
      <c r="B351" s="95" t="s">
        <v>225</v>
      </c>
      <c r="C351" s="86">
        <f>VLOOKUP(GroupVertices[[#This Row],[Vertex]], Vertices[], MATCH("ID", Vertices[#Headers], 0), FALSE)</f>
        <v>72</v>
      </c>
    </row>
    <row r="352" spans="1:3" x14ac:dyDescent="0.25">
      <c r="A352" s="86" t="s">
        <v>14005</v>
      </c>
      <c r="B352" s="95" t="s">
        <v>223</v>
      </c>
      <c r="C352" s="86">
        <f>VLOOKUP(GroupVertices[[#This Row],[Vertex]], Vertices[], MATCH("ID", Vertices[#Headers], 0), FALSE)</f>
        <v>69</v>
      </c>
    </row>
    <row r="353" spans="1:3" x14ac:dyDescent="0.25">
      <c r="A353" s="86" t="s">
        <v>14005</v>
      </c>
      <c r="B353" s="95" t="s">
        <v>222</v>
      </c>
      <c r="C353" s="86">
        <f>VLOOKUP(GroupVertices[[#This Row],[Vertex]], Vertices[], MATCH("ID", Vertices[#Headers], 0), FALSE)</f>
        <v>68</v>
      </c>
    </row>
    <row r="354" spans="1:3" x14ac:dyDescent="0.25">
      <c r="A354" s="86" t="s">
        <v>14005</v>
      </c>
      <c r="B354" s="95" t="s">
        <v>219</v>
      </c>
      <c r="C354" s="86">
        <f>VLOOKUP(GroupVertices[[#This Row],[Vertex]], Vertices[], MATCH("ID", Vertices[#Headers], 0), FALSE)</f>
        <v>62</v>
      </c>
    </row>
    <row r="355" spans="1:3" x14ac:dyDescent="0.25">
      <c r="A355" s="86" t="s">
        <v>14005</v>
      </c>
      <c r="B355" s="95" t="s">
        <v>217</v>
      </c>
      <c r="C355" s="86">
        <f>VLOOKUP(GroupVertices[[#This Row],[Vertex]], Vertices[], MATCH("ID", Vertices[#Headers], 0), FALSE)</f>
        <v>59</v>
      </c>
    </row>
    <row r="356" spans="1:3" x14ac:dyDescent="0.25">
      <c r="A356" s="86" t="s">
        <v>14005</v>
      </c>
      <c r="B356" s="95" t="s">
        <v>210</v>
      </c>
      <c r="C356" s="86">
        <f>VLOOKUP(GroupVertices[[#This Row],[Vertex]], Vertices[], MATCH("ID", Vertices[#Headers], 0), FALSE)</f>
        <v>50</v>
      </c>
    </row>
    <row r="357" spans="1:3" x14ac:dyDescent="0.25">
      <c r="A357" s="86" t="s">
        <v>14005</v>
      </c>
      <c r="B357" s="95" t="s">
        <v>208</v>
      </c>
      <c r="C357" s="86">
        <f>VLOOKUP(GroupVertices[[#This Row],[Vertex]], Vertices[], MATCH("ID", Vertices[#Headers], 0), FALSE)</f>
        <v>47</v>
      </c>
    </row>
    <row r="358" spans="1:3" x14ac:dyDescent="0.25">
      <c r="A358" s="86" t="s">
        <v>14005</v>
      </c>
      <c r="B358" s="95" t="s">
        <v>199</v>
      </c>
      <c r="C358" s="86">
        <f>VLOOKUP(GroupVertices[[#This Row],[Vertex]], Vertices[], MATCH("ID", Vertices[#Headers], 0), FALSE)</f>
        <v>29</v>
      </c>
    </row>
    <row r="359" spans="1:3" x14ac:dyDescent="0.25">
      <c r="A359" s="86" t="s">
        <v>14005</v>
      </c>
      <c r="B359" s="95" t="s">
        <v>196</v>
      </c>
      <c r="C359" s="86">
        <f>VLOOKUP(GroupVertices[[#This Row],[Vertex]], Vertices[], MATCH("ID", Vertices[#Headers], 0), FALSE)</f>
        <v>19</v>
      </c>
    </row>
    <row r="360" spans="1:3" x14ac:dyDescent="0.25">
      <c r="A360" s="86" t="s">
        <v>14005</v>
      </c>
      <c r="B360" s="95" t="s">
        <v>195</v>
      </c>
      <c r="C360" s="86">
        <f>VLOOKUP(GroupVertices[[#This Row],[Vertex]], Vertices[], MATCH("ID", Vertices[#Headers], 0), FALSE)</f>
        <v>17</v>
      </c>
    </row>
    <row r="361" spans="1:3" x14ac:dyDescent="0.25">
      <c r="A361" s="86" t="s">
        <v>14005</v>
      </c>
      <c r="B361" s="95" t="s">
        <v>1350</v>
      </c>
      <c r="C361" s="86">
        <f>VLOOKUP(GroupVertices[[#This Row],[Vertex]], Vertices[], MATCH("ID", Vertices[#Headers], 0), FALSE)</f>
        <v>18</v>
      </c>
    </row>
    <row r="362" spans="1:3" x14ac:dyDescent="0.25">
      <c r="A362" s="86" t="s">
        <v>14005</v>
      </c>
      <c r="B362" s="95" t="s">
        <v>189</v>
      </c>
      <c r="C362" s="86">
        <f>VLOOKUP(GroupVertices[[#This Row],[Vertex]], Vertices[], MATCH("ID", Vertices[#Headers], 0), FALSE)</f>
        <v>5</v>
      </c>
    </row>
    <row r="363" spans="1:3" x14ac:dyDescent="0.25">
      <c r="A363" s="86" t="s">
        <v>14006</v>
      </c>
      <c r="B363" s="95" t="s">
        <v>1352</v>
      </c>
      <c r="C363" s="86">
        <f>VLOOKUP(GroupVertices[[#This Row],[Vertex]], Vertices[], MATCH("ID", Vertices[#Headers], 0), FALSE)</f>
        <v>22</v>
      </c>
    </row>
    <row r="364" spans="1:3" x14ac:dyDescent="0.25">
      <c r="A364" s="86" t="s">
        <v>14006</v>
      </c>
      <c r="B364" s="95" t="s">
        <v>1315</v>
      </c>
      <c r="C364" s="86">
        <f>VLOOKUP(GroupVertices[[#This Row],[Vertex]], Vertices[], MATCH("ID", Vertices[#Headers], 0), FALSE)</f>
        <v>1676</v>
      </c>
    </row>
    <row r="365" spans="1:3" x14ac:dyDescent="0.25">
      <c r="A365" s="86" t="s">
        <v>14006</v>
      </c>
      <c r="B365" s="95" t="s">
        <v>1266</v>
      </c>
      <c r="C365" s="86">
        <f>VLOOKUP(GroupVertices[[#This Row],[Vertex]], Vertices[], MATCH("ID", Vertices[#Headers], 0), FALSE)</f>
        <v>1621</v>
      </c>
    </row>
    <row r="366" spans="1:3" x14ac:dyDescent="0.25">
      <c r="A366" s="86" t="s">
        <v>14006</v>
      </c>
      <c r="B366" s="95" t="s">
        <v>1810</v>
      </c>
      <c r="C366" s="86">
        <f>VLOOKUP(GroupVertices[[#This Row],[Vertex]], Vertices[], MATCH("ID", Vertices[#Headers], 0), FALSE)</f>
        <v>1290</v>
      </c>
    </row>
    <row r="367" spans="1:3" x14ac:dyDescent="0.25">
      <c r="A367" s="86" t="s">
        <v>14006</v>
      </c>
      <c r="B367" s="95" t="s">
        <v>1232</v>
      </c>
      <c r="C367" s="86">
        <f>VLOOKUP(GroupVertices[[#This Row],[Vertex]], Vertices[], MATCH("ID", Vertices[#Headers], 0), FALSE)</f>
        <v>1578</v>
      </c>
    </row>
    <row r="368" spans="1:3" x14ac:dyDescent="0.25">
      <c r="A368" s="86" t="s">
        <v>14006</v>
      </c>
      <c r="B368" s="95" t="s">
        <v>1870</v>
      </c>
      <c r="C368" s="86">
        <f>VLOOKUP(GroupVertices[[#This Row],[Vertex]], Vertices[], MATCH("ID", Vertices[#Headers], 0), FALSE)</f>
        <v>1581</v>
      </c>
    </row>
    <row r="369" spans="1:3" x14ac:dyDescent="0.25">
      <c r="A369" s="86" t="s">
        <v>14006</v>
      </c>
      <c r="B369" s="95" t="s">
        <v>1869</v>
      </c>
      <c r="C369" s="86">
        <f>VLOOKUP(GroupVertices[[#This Row],[Vertex]], Vertices[], MATCH("ID", Vertices[#Headers], 0), FALSE)</f>
        <v>1580</v>
      </c>
    </row>
    <row r="370" spans="1:3" x14ac:dyDescent="0.25">
      <c r="A370" s="86" t="s">
        <v>14006</v>
      </c>
      <c r="B370" s="95" t="s">
        <v>1868</v>
      </c>
      <c r="C370" s="86">
        <f>VLOOKUP(GroupVertices[[#This Row],[Vertex]], Vertices[], MATCH("ID", Vertices[#Headers], 0), FALSE)</f>
        <v>1579</v>
      </c>
    </row>
    <row r="371" spans="1:3" x14ac:dyDescent="0.25">
      <c r="A371" s="86" t="s">
        <v>14006</v>
      </c>
      <c r="B371" s="95" t="s">
        <v>1864</v>
      </c>
      <c r="C371" s="86">
        <f>VLOOKUP(GroupVertices[[#This Row],[Vertex]], Vertices[], MATCH("ID", Vertices[#Headers], 0), FALSE)</f>
        <v>1561</v>
      </c>
    </row>
    <row r="372" spans="1:3" x14ac:dyDescent="0.25">
      <c r="A372" s="86" t="s">
        <v>14006</v>
      </c>
      <c r="B372" s="95" t="s">
        <v>1748</v>
      </c>
      <c r="C372" s="86">
        <f>VLOOKUP(GroupVertices[[#This Row],[Vertex]], Vertices[], MATCH("ID", Vertices[#Headers], 0), FALSE)</f>
        <v>1107</v>
      </c>
    </row>
    <row r="373" spans="1:3" x14ac:dyDescent="0.25">
      <c r="A373" s="86" t="s">
        <v>14006</v>
      </c>
      <c r="B373" s="95" t="s">
        <v>1749</v>
      </c>
      <c r="C373" s="86">
        <f>VLOOKUP(GroupVertices[[#This Row],[Vertex]], Vertices[], MATCH("ID", Vertices[#Headers], 0), FALSE)</f>
        <v>1108</v>
      </c>
    </row>
    <row r="374" spans="1:3" x14ac:dyDescent="0.25">
      <c r="A374" s="86" t="s">
        <v>14006</v>
      </c>
      <c r="B374" s="95" t="s">
        <v>1222</v>
      </c>
      <c r="C374" s="86">
        <f>VLOOKUP(GroupVertices[[#This Row],[Vertex]], Vertices[], MATCH("ID", Vertices[#Headers], 0), FALSE)</f>
        <v>1565</v>
      </c>
    </row>
    <row r="375" spans="1:3" x14ac:dyDescent="0.25">
      <c r="A375" s="86" t="s">
        <v>14006</v>
      </c>
      <c r="B375" s="95" t="s">
        <v>1220</v>
      </c>
      <c r="C375" s="86">
        <f>VLOOKUP(GroupVertices[[#This Row],[Vertex]], Vertices[], MATCH("ID", Vertices[#Headers], 0), FALSE)</f>
        <v>1563</v>
      </c>
    </row>
    <row r="376" spans="1:3" x14ac:dyDescent="0.25">
      <c r="A376" s="86" t="s">
        <v>14006</v>
      </c>
      <c r="B376" s="95" t="s">
        <v>1218</v>
      </c>
      <c r="C376" s="86">
        <f>VLOOKUP(GroupVertices[[#This Row],[Vertex]], Vertices[], MATCH("ID", Vertices[#Headers], 0), FALSE)</f>
        <v>1560</v>
      </c>
    </row>
    <row r="377" spans="1:3" x14ac:dyDescent="0.25">
      <c r="A377" s="86" t="s">
        <v>14006</v>
      </c>
      <c r="B377" s="95" t="s">
        <v>1217</v>
      </c>
      <c r="C377" s="86">
        <f>VLOOKUP(GroupVertices[[#This Row],[Vertex]], Vertices[], MATCH("ID", Vertices[#Headers], 0), FALSE)</f>
        <v>1559</v>
      </c>
    </row>
    <row r="378" spans="1:3" x14ac:dyDescent="0.25">
      <c r="A378" s="86" t="s">
        <v>14006</v>
      </c>
      <c r="B378" s="95" t="s">
        <v>1204</v>
      </c>
      <c r="C378" s="86">
        <f>VLOOKUP(GroupVertices[[#This Row],[Vertex]], Vertices[], MATCH("ID", Vertices[#Headers], 0), FALSE)</f>
        <v>1539</v>
      </c>
    </row>
    <row r="379" spans="1:3" x14ac:dyDescent="0.25">
      <c r="A379" s="86" t="s">
        <v>14006</v>
      </c>
      <c r="B379" s="95" t="s">
        <v>1188</v>
      </c>
      <c r="C379" s="86">
        <f>VLOOKUP(GroupVertices[[#This Row],[Vertex]], Vertices[], MATCH("ID", Vertices[#Headers], 0), FALSE)</f>
        <v>1523</v>
      </c>
    </row>
    <row r="380" spans="1:3" x14ac:dyDescent="0.25">
      <c r="A380" s="86" t="s">
        <v>14006</v>
      </c>
      <c r="B380" s="95" t="s">
        <v>1187</v>
      </c>
      <c r="C380" s="86">
        <f>VLOOKUP(GroupVertices[[#This Row],[Vertex]], Vertices[], MATCH("ID", Vertices[#Headers], 0), FALSE)</f>
        <v>1522</v>
      </c>
    </row>
    <row r="381" spans="1:3" x14ac:dyDescent="0.25">
      <c r="A381" s="86" t="s">
        <v>14006</v>
      </c>
      <c r="B381" s="95" t="s">
        <v>1370</v>
      </c>
      <c r="C381" s="86">
        <f>VLOOKUP(GroupVertices[[#This Row],[Vertex]], Vertices[], MATCH("ID", Vertices[#Headers], 0), FALSE)</f>
        <v>66</v>
      </c>
    </row>
    <row r="382" spans="1:3" x14ac:dyDescent="0.25">
      <c r="A382" s="86" t="s">
        <v>14006</v>
      </c>
      <c r="B382" s="95" t="s">
        <v>1182</v>
      </c>
      <c r="C382" s="86">
        <f>VLOOKUP(GroupVertices[[#This Row],[Vertex]], Vertices[], MATCH("ID", Vertices[#Headers], 0), FALSE)</f>
        <v>1515</v>
      </c>
    </row>
    <row r="383" spans="1:3" x14ac:dyDescent="0.25">
      <c r="A383" s="86" t="s">
        <v>14006</v>
      </c>
      <c r="B383" s="95" t="s">
        <v>1855</v>
      </c>
      <c r="C383" s="86">
        <f>VLOOKUP(GroupVertices[[#This Row],[Vertex]], Vertices[], MATCH("ID", Vertices[#Headers], 0), FALSE)</f>
        <v>1516</v>
      </c>
    </row>
    <row r="384" spans="1:3" x14ac:dyDescent="0.25">
      <c r="A384" s="86" t="s">
        <v>14006</v>
      </c>
      <c r="B384" s="95" t="s">
        <v>1356</v>
      </c>
      <c r="C384" s="86">
        <f>VLOOKUP(GroupVertices[[#This Row],[Vertex]], Vertices[], MATCH("ID", Vertices[#Headers], 0), FALSE)</f>
        <v>27</v>
      </c>
    </row>
    <row r="385" spans="1:3" x14ac:dyDescent="0.25">
      <c r="A385" s="86" t="s">
        <v>14006</v>
      </c>
      <c r="B385" s="95" t="s">
        <v>1135</v>
      </c>
      <c r="C385" s="86">
        <f>VLOOKUP(GroupVertices[[#This Row],[Vertex]], Vertices[], MATCH("ID", Vertices[#Headers], 0), FALSE)</f>
        <v>1460</v>
      </c>
    </row>
    <row r="386" spans="1:3" x14ac:dyDescent="0.25">
      <c r="A386" s="86" t="s">
        <v>14006</v>
      </c>
      <c r="B386" s="95" t="s">
        <v>1117</v>
      </c>
      <c r="C386" s="86">
        <f>VLOOKUP(GroupVertices[[#This Row],[Vertex]], Vertices[], MATCH("ID", Vertices[#Headers], 0), FALSE)</f>
        <v>1438</v>
      </c>
    </row>
    <row r="387" spans="1:3" x14ac:dyDescent="0.25">
      <c r="A387" s="86" t="s">
        <v>14006</v>
      </c>
      <c r="B387" s="95" t="s">
        <v>1099</v>
      </c>
      <c r="C387" s="86">
        <f>VLOOKUP(GroupVertices[[#This Row],[Vertex]], Vertices[], MATCH("ID", Vertices[#Headers], 0), FALSE)</f>
        <v>1411</v>
      </c>
    </row>
    <row r="388" spans="1:3" x14ac:dyDescent="0.25">
      <c r="A388" s="86" t="s">
        <v>14006</v>
      </c>
      <c r="B388" s="95" t="s">
        <v>1417</v>
      </c>
      <c r="C388" s="86">
        <f>VLOOKUP(GroupVertices[[#This Row],[Vertex]], Vertices[], MATCH("ID", Vertices[#Headers], 0), FALSE)</f>
        <v>193</v>
      </c>
    </row>
    <row r="389" spans="1:3" x14ac:dyDescent="0.25">
      <c r="A389" s="86" t="s">
        <v>14006</v>
      </c>
      <c r="B389" s="95" t="s">
        <v>1097</v>
      </c>
      <c r="C389" s="86">
        <f>VLOOKUP(GroupVertices[[#This Row],[Vertex]], Vertices[], MATCH("ID", Vertices[#Headers], 0), FALSE)</f>
        <v>1409</v>
      </c>
    </row>
    <row r="390" spans="1:3" x14ac:dyDescent="0.25">
      <c r="A390" s="86" t="s">
        <v>14006</v>
      </c>
      <c r="B390" s="95" t="s">
        <v>1090</v>
      </c>
      <c r="C390" s="86">
        <f>VLOOKUP(GroupVertices[[#This Row],[Vertex]], Vertices[], MATCH("ID", Vertices[#Headers], 0), FALSE)</f>
        <v>1402</v>
      </c>
    </row>
    <row r="391" spans="1:3" x14ac:dyDescent="0.25">
      <c r="A391" s="86" t="s">
        <v>14006</v>
      </c>
      <c r="B391" s="95" t="s">
        <v>1086</v>
      </c>
      <c r="C391" s="86">
        <f>VLOOKUP(GroupVertices[[#This Row],[Vertex]], Vertices[], MATCH("ID", Vertices[#Headers], 0), FALSE)</f>
        <v>1398</v>
      </c>
    </row>
    <row r="392" spans="1:3" x14ac:dyDescent="0.25">
      <c r="A392" s="86" t="s">
        <v>14006</v>
      </c>
      <c r="B392" s="95" t="s">
        <v>1077</v>
      </c>
      <c r="C392" s="86">
        <f>VLOOKUP(GroupVertices[[#This Row],[Vertex]], Vertices[], MATCH("ID", Vertices[#Headers], 0), FALSE)</f>
        <v>1389</v>
      </c>
    </row>
    <row r="393" spans="1:3" x14ac:dyDescent="0.25">
      <c r="A393" s="86" t="s">
        <v>14006</v>
      </c>
      <c r="B393" s="95" t="s">
        <v>1074</v>
      </c>
      <c r="C393" s="86">
        <f>VLOOKUP(GroupVertices[[#This Row],[Vertex]], Vertices[], MATCH("ID", Vertices[#Headers], 0), FALSE)</f>
        <v>1385</v>
      </c>
    </row>
    <row r="394" spans="1:3" x14ac:dyDescent="0.25">
      <c r="A394" s="86" t="s">
        <v>14006</v>
      </c>
      <c r="B394" s="95" t="s">
        <v>1584</v>
      </c>
      <c r="C394" s="86">
        <f>VLOOKUP(GroupVertices[[#This Row],[Vertex]], Vertices[], MATCH("ID", Vertices[#Headers], 0), FALSE)</f>
        <v>544</v>
      </c>
    </row>
    <row r="395" spans="1:3" x14ac:dyDescent="0.25">
      <c r="A395" s="86" t="s">
        <v>14006</v>
      </c>
      <c r="B395" s="95" t="s">
        <v>1032</v>
      </c>
      <c r="C395" s="86">
        <f>VLOOKUP(GroupVertices[[#This Row],[Vertex]], Vertices[], MATCH("ID", Vertices[#Headers], 0), FALSE)</f>
        <v>1333</v>
      </c>
    </row>
    <row r="396" spans="1:3" x14ac:dyDescent="0.25">
      <c r="A396" s="86" t="s">
        <v>14006</v>
      </c>
      <c r="B396" s="95" t="s">
        <v>1027</v>
      </c>
      <c r="C396" s="86">
        <f>VLOOKUP(GroupVertices[[#This Row],[Vertex]], Vertices[], MATCH("ID", Vertices[#Headers], 0), FALSE)</f>
        <v>1329</v>
      </c>
    </row>
    <row r="397" spans="1:3" x14ac:dyDescent="0.25">
      <c r="A397" s="86" t="s">
        <v>14006</v>
      </c>
      <c r="B397" s="95" t="s">
        <v>996</v>
      </c>
      <c r="C397" s="86">
        <f>VLOOKUP(GroupVertices[[#This Row],[Vertex]], Vertices[], MATCH("ID", Vertices[#Headers], 0), FALSE)</f>
        <v>1294</v>
      </c>
    </row>
    <row r="398" spans="1:3" x14ac:dyDescent="0.25">
      <c r="A398" s="86" t="s">
        <v>14006</v>
      </c>
      <c r="B398" s="95" t="s">
        <v>1022</v>
      </c>
      <c r="C398" s="86">
        <f>VLOOKUP(GroupVertices[[#This Row],[Vertex]], Vertices[], MATCH("ID", Vertices[#Headers], 0), FALSE)</f>
        <v>1289</v>
      </c>
    </row>
    <row r="399" spans="1:3" x14ac:dyDescent="0.25">
      <c r="A399" s="86" t="s">
        <v>14006</v>
      </c>
      <c r="B399" s="95" t="s">
        <v>993</v>
      </c>
      <c r="C399" s="86">
        <f>VLOOKUP(GroupVertices[[#This Row],[Vertex]], Vertices[], MATCH("ID", Vertices[#Headers], 0), FALSE)</f>
        <v>1266</v>
      </c>
    </row>
    <row r="400" spans="1:3" x14ac:dyDescent="0.25">
      <c r="A400" s="86" t="s">
        <v>14006</v>
      </c>
      <c r="B400" s="95" t="s">
        <v>1360</v>
      </c>
      <c r="C400" s="86">
        <f>VLOOKUP(GroupVertices[[#This Row],[Vertex]], Vertices[], MATCH("ID", Vertices[#Headers], 0), FALSE)</f>
        <v>35</v>
      </c>
    </row>
    <row r="401" spans="1:3" x14ac:dyDescent="0.25">
      <c r="A401" s="86" t="s">
        <v>14006</v>
      </c>
      <c r="B401" s="95" t="s">
        <v>1809</v>
      </c>
      <c r="C401" s="86">
        <f>VLOOKUP(GroupVertices[[#This Row],[Vertex]], Vertices[], MATCH("ID", Vertices[#Headers], 0), FALSE)</f>
        <v>1288</v>
      </c>
    </row>
    <row r="402" spans="1:3" x14ac:dyDescent="0.25">
      <c r="A402" s="86" t="s">
        <v>14006</v>
      </c>
      <c r="B402" s="95" t="s">
        <v>1808</v>
      </c>
      <c r="C402" s="86">
        <f>VLOOKUP(GroupVertices[[#This Row],[Vertex]], Vertices[], MATCH("ID", Vertices[#Headers], 0), FALSE)</f>
        <v>1287</v>
      </c>
    </row>
    <row r="403" spans="1:3" x14ac:dyDescent="0.25">
      <c r="A403" s="86" t="s">
        <v>14006</v>
      </c>
      <c r="B403" s="95" t="s">
        <v>1807</v>
      </c>
      <c r="C403" s="86">
        <f>VLOOKUP(GroupVertices[[#This Row],[Vertex]], Vertices[], MATCH("ID", Vertices[#Headers], 0), FALSE)</f>
        <v>1286</v>
      </c>
    </row>
    <row r="404" spans="1:3" x14ac:dyDescent="0.25">
      <c r="A404" s="86" t="s">
        <v>14006</v>
      </c>
      <c r="B404" s="95" t="s">
        <v>1806</v>
      </c>
      <c r="C404" s="86">
        <f>VLOOKUP(GroupVertices[[#This Row],[Vertex]], Vertices[], MATCH("ID", Vertices[#Headers], 0), FALSE)</f>
        <v>1285</v>
      </c>
    </row>
    <row r="405" spans="1:3" x14ac:dyDescent="0.25">
      <c r="A405" s="86" t="s">
        <v>14006</v>
      </c>
      <c r="B405" s="95" t="s">
        <v>1805</v>
      </c>
      <c r="C405" s="86">
        <f>VLOOKUP(GroupVertices[[#This Row],[Vertex]], Vertices[], MATCH("ID", Vertices[#Headers], 0), FALSE)</f>
        <v>1284</v>
      </c>
    </row>
    <row r="406" spans="1:3" x14ac:dyDescent="0.25">
      <c r="A406" s="86" t="s">
        <v>14006</v>
      </c>
      <c r="B406" s="95" t="s">
        <v>1804</v>
      </c>
      <c r="C406" s="86">
        <f>VLOOKUP(GroupVertices[[#This Row],[Vertex]], Vertices[], MATCH("ID", Vertices[#Headers], 0), FALSE)</f>
        <v>1283</v>
      </c>
    </row>
    <row r="407" spans="1:3" x14ac:dyDescent="0.25">
      <c r="A407" s="86" t="s">
        <v>14006</v>
      </c>
      <c r="B407" s="95" t="s">
        <v>1803</v>
      </c>
      <c r="C407" s="86">
        <f>VLOOKUP(GroupVertices[[#This Row],[Vertex]], Vertices[], MATCH("ID", Vertices[#Headers], 0), FALSE)</f>
        <v>1282</v>
      </c>
    </row>
    <row r="408" spans="1:3" x14ac:dyDescent="0.25">
      <c r="A408" s="86" t="s">
        <v>14006</v>
      </c>
      <c r="B408" s="95" t="s">
        <v>1802</v>
      </c>
      <c r="C408" s="86">
        <f>VLOOKUP(GroupVertices[[#This Row],[Vertex]], Vertices[], MATCH("ID", Vertices[#Headers], 0), FALSE)</f>
        <v>1281</v>
      </c>
    </row>
    <row r="409" spans="1:3" x14ac:dyDescent="0.25">
      <c r="A409" s="86" t="s">
        <v>14006</v>
      </c>
      <c r="B409" s="95" t="s">
        <v>1801</v>
      </c>
      <c r="C409" s="86">
        <f>VLOOKUP(GroupVertices[[#This Row],[Vertex]], Vertices[], MATCH("ID", Vertices[#Headers], 0), FALSE)</f>
        <v>1280</v>
      </c>
    </row>
    <row r="410" spans="1:3" x14ac:dyDescent="0.25">
      <c r="A410" s="86" t="s">
        <v>14006</v>
      </c>
      <c r="B410" s="95" t="s">
        <v>1800</v>
      </c>
      <c r="C410" s="86">
        <f>VLOOKUP(GroupVertices[[#This Row],[Vertex]], Vertices[], MATCH("ID", Vertices[#Headers], 0), FALSE)</f>
        <v>1279</v>
      </c>
    </row>
    <row r="411" spans="1:3" x14ac:dyDescent="0.25">
      <c r="A411" s="86" t="s">
        <v>14006</v>
      </c>
      <c r="B411" s="95" t="s">
        <v>1799</v>
      </c>
      <c r="C411" s="86">
        <f>VLOOKUP(GroupVertices[[#This Row],[Vertex]], Vertices[], MATCH("ID", Vertices[#Headers], 0), FALSE)</f>
        <v>1278</v>
      </c>
    </row>
    <row r="412" spans="1:3" x14ac:dyDescent="0.25">
      <c r="A412" s="86" t="s">
        <v>14006</v>
      </c>
      <c r="B412" s="95" t="s">
        <v>1798</v>
      </c>
      <c r="C412" s="86">
        <f>VLOOKUP(GroupVertices[[#This Row],[Vertex]], Vertices[], MATCH("ID", Vertices[#Headers], 0), FALSE)</f>
        <v>1277</v>
      </c>
    </row>
    <row r="413" spans="1:3" x14ac:dyDescent="0.25">
      <c r="A413" s="86" t="s">
        <v>14006</v>
      </c>
      <c r="B413" s="95" t="s">
        <v>1797</v>
      </c>
      <c r="C413" s="86">
        <f>VLOOKUP(GroupVertices[[#This Row],[Vertex]], Vertices[], MATCH("ID", Vertices[#Headers], 0), FALSE)</f>
        <v>1276</v>
      </c>
    </row>
    <row r="414" spans="1:3" x14ac:dyDescent="0.25">
      <c r="A414" s="86" t="s">
        <v>14006</v>
      </c>
      <c r="B414" s="95" t="s">
        <v>1796</v>
      </c>
      <c r="C414" s="86">
        <f>VLOOKUP(GroupVertices[[#This Row],[Vertex]], Vertices[], MATCH("ID", Vertices[#Headers], 0), FALSE)</f>
        <v>1275</v>
      </c>
    </row>
    <row r="415" spans="1:3" x14ac:dyDescent="0.25">
      <c r="A415" s="86" t="s">
        <v>14006</v>
      </c>
      <c r="B415" s="95" t="s">
        <v>1795</v>
      </c>
      <c r="C415" s="86">
        <f>VLOOKUP(GroupVertices[[#This Row],[Vertex]], Vertices[], MATCH("ID", Vertices[#Headers], 0), FALSE)</f>
        <v>1274</v>
      </c>
    </row>
    <row r="416" spans="1:3" x14ac:dyDescent="0.25">
      <c r="A416" s="86" t="s">
        <v>14006</v>
      </c>
      <c r="B416" s="95" t="s">
        <v>1794</v>
      </c>
      <c r="C416" s="86">
        <f>VLOOKUP(GroupVertices[[#This Row],[Vertex]], Vertices[], MATCH("ID", Vertices[#Headers], 0), FALSE)</f>
        <v>1273</v>
      </c>
    </row>
    <row r="417" spans="1:3" x14ac:dyDescent="0.25">
      <c r="A417" s="86" t="s">
        <v>14006</v>
      </c>
      <c r="B417" s="95" t="s">
        <v>1793</v>
      </c>
      <c r="C417" s="86">
        <f>VLOOKUP(GroupVertices[[#This Row],[Vertex]], Vertices[], MATCH("ID", Vertices[#Headers], 0), FALSE)</f>
        <v>1272</v>
      </c>
    </row>
    <row r="418" spans="1:3" x14ac:dyDescent="0.25">
      <c r="A418" s="86" t="s">
        <v>14006</v>
      </c>
      <c r="B418" s="95" t="s">
        <v>1792</v>
      </c>
      <c r="C418" s="86">
        <f>VLOOKUP(GroupVertices[[#This Row],[Vertex]], Vertices[], MATCH("ID", Vertices[#Headers], 0), FALSE)</f>
        <v>1271</v>
      </c>
    </row>
    <row r="419" spans="1:3" x14ac:dyDescent="0.25">
      <c r="A419" s="86" t="s">
        <v>14006</v>
      </c>
      <c r="B419" s="95" t="s">
        <v>1791</v>
      </c>
      <c r="C419" s="86">
        <f>VLOOKUP(GroupVertices[[#This Row],[Vertex]], Vertices[], MATCH("ID", Vertices[#Headers], 0), FALSE)</f>
        <v>1270</v>
      </c>
    </row>
    <row r="420" spans="1:3" x14ac:dyDescent="0.25">
      <c r="A420" s="86" t="s">
        <v>14006</v>
      </c>
      <c r="B420" s="95" t="s">
        <v>1790</v>
      </c>
      <c r="C420" s="86">
        <f>VLOOKUP(GroupVertices[[#This Row],[Vertex]], Vertices[], MATCH("ID", Vertices[#Headers], 0), FALSE)</f>
        <v>1269</v>
      </c>
    </row>
    <row r="421" spans="1:3" x14ac:dyDescent="0.25">
      <c r="A421" s="86" t="s">
        <v>14006</v>
      </c>
      <c r="B421" s="95" t="s">
        <v>1789</v>
      </c>
      <c r="C421" s="86">
        <f>VLOOKUP(GroupVertices[[#This Row],[Vertex]], Vertices[], MATCH("ID", Vertices[#Headers], 0), FALSE)</f>
        <v>1268</v>
      </c>
    </row>
    <row r="422" spans="1:3" x14ac:dyDescent="0.25">
      <c r="A422" s="86" t="s">
        <v>14006</v>
      </c>
      <c r="B422" s="95" t="s">
        <v>1788</v>
      </c>
      <c r="C422" s="86">
        <f>VLOOKUP(GroupVertices[[#This Row],[Vertex]], Vertices[], MATCH("ID", Vertices[#Headers], 0), FALSE)</f>
        <v>1267</v>
      </c>
    </row>
    <row r="423" spans="1:3" x14ac:dyDescent="0.25">
      <c r="A423" s="86" t="s">
        <v>14006</v>
      </c>
      <c r="B423" s="95" t="s">
        <v>1690</v>
      </c>
      <c r="C423" s="86">
        <f>VLOOKUP(GroupVertices[[#This Row],[Vertex]], Vertices[], MATCH("ID", Vertices[#Headers], 0), FALSE)</f>
        <v>858</v>
      </c>
    </row>
    <row r="424" spans="1:3" x14ac:dyDescent="0.25">
      <c r="A424" s="86" t="s">
        <v>14006</v>
      </c>
      <c r="B424" s="95" t="s">
        <v>419</v>
      </c>
      <c r="C424" s="86">
        <f>VLOOKUP(GroupVertices[[#This Row],[Vertex]], Vertices[], MATCH("ID", Vertices[#Headers], 0), FALSE)</f>
        <v>445</v>
      </c>
    </row>
    <row r="425" spans="1:3" x14ac:dyDescent="0.25">
      <c r="A425" s="86" t="s">
        <v>14006</v>
      </c>
      <c r="B425" s="95" t="s">
        <v>1691</v>
      </c>
      <c r="C425" s="86">
        <f>VLOOKUP(GroupVertices[[#This Row],[Vertex]], Vertices[], MATCH("ID", Vertices[#Headers], 0), FALSE)</f>
        <v>859</v>
      </c>
    </row>
    <row r="426" spans="1:3" x14ac:dyDescent="0.25">
      <c r="A426" s="86" t="s">
        <v>14006</v>
      </c>
      <c r="B426" s="95" t="s">
        <v>1689</v>
      </c>
      <c r="C426" s="86">
        <f>VLOOKUP(GroupVertices[[#This Row],[Vertex]], Vertices[], MATCH("ID", Vertices[#Headers], 0), FALSE)</f>
        <v>857</v>
      </c>
    </row>
    <row r="427" spans="1:3" x14ac:dyDescent="0.25">
      <c r="A427" s="86" t="s">
        <v>14006</v>
      </c>
      <c r="B427" s="95" t="s">
        <v>1573</v>
      </c>
      <c r="C427" s="86">
        <f>VLOOKUP(GroupVertices[[#This Row],[Vertex]], Vertices[], MATCH("ID", Vertices[#Headers], 0), FALSE)</f>
        <v>515</v>
      </c>
    </row>
    <row r="428" spans="1:3" x14ac:dyDescent="0.25">
      <c r="A428" s="86" t="s">
        <v>14006</v>
      </c>
      <c r="B428" s="95" t="s">
        <v>975</v>
      </c>
      <c r="C428" s="86">
        <f>VLOOKUP(GroupVertices[[#This Row],[Vertex]], Vertices[], MATCH("ID", Vertices[#Headers], 0), FALSE)</f>
        <v>1239</v>
      </c>
    </row>
    <row r="429" spans="1:3" x14ac:dyDescent="0.25">
      <c r="A429" s="86" t="s">
        <v>14006</v>
      </c>
      <c r="B429" s="95" t="s">
        <v>972</v>
      </c>
      <c r="C429" s="86">
        <f>VLOOKUP(GroupVertices[[#This Row],[Vertex]], Vertices[], MATCH("ID", Vertices[#Headers], 0), FALSE)</f>
        <v>1236</v>
      </c>
    </row>
    <row r="430" spans="1:3" x14ac:dyDescent="0.25">
      <c r="A430" s="86" t="s">
        <v>14006</v>
      </c>
      <c r="B430" s="95" t="s">
        <v>1628</v>
      </c>
      <c r="C430" s="86">
        <f>VLOOKUP(GroupVertices[[#This Row],[Vertex]], Vertices[], MATCH("ID", Vertices[#Headers], 0), FALSE)</f>
        <v>647</v>
      </c>
    </row>
    <row r="431" spans="1:3" x14ac:dyDescent="0.25">
      <c r="A431" s="86" t="s">
        <v>14006</v>
      </c>
      <c r="B431" s="95" t="s">
        <v>884</v>
      </c>
      <c r="C431" s="86">
        <f>VLOOKUP(GroupVertices[[#This Row],[Vertex]], Vertices[], MATCH("ID", Vertices[#Headers], 0), FALSE)</f>
        <v>91</v>
      </c>
    </row>
    <row r="432" spans="1:3" x14ac:dyDescent="0.25">
      <c r="A432" s="86" t="s">
        <v>14006</v>
      </c>
      <c r="B432" s="95" t="s">
        <v>1751</v>
      </c>
      <c r="C432" s="86">
        <f>VLOOKUP(GroupVertices[[#This Row],[Vertex]], Vertices[], MATCH("ID", Vertices[#Headers], 0), FALSE)</f>
        <v>1122</v>
      </c>
    </row>
    <row r="433" spans="1:3" x14ac:dyDescent="0.25">
      <c r="A433" s="86" t="s">
        <v>14006</v>
      </c>
      <c r="B433" s="95" t="s">
        <v>876</v>
      </c>
      <c r="C433" s="86">
        <f>VLOOKUP(GroupVertices[[#This Row],[Vertex]], Vertices[], MATCH("ID", Vertices[#Headers], 0), FALSE)</f>
        <v>1114</v>
      </c>
    </row>
    <row r="434" spans="1:3" x14ac:dyDescent="0.25">
      <c r="A434" s="86" t="s">
        <v>14006</v>
      </c>
      <c r="B434" s="95" t="s">
        <v>873</v>
      </c>
      <c r="C434" s="86">
        <f>VLOOKUP(GroupVertices[[#This Row],[Vertex]], Vertices[], MATCH("ID", Vertices[#Headers], 0), FALSE)</f>
        <v>1111</v>
      </c>
    </row>
    <row r="435" spans="1:3" x14ac:dyDescent="0.25">
      <c r="A435" s="86" t="s">
        <v>14006</v>
      </c>
      <c r="B435" s="95" t="s">
        <v>871</v>
      </c>
      <c r="C435" s="86">
        <f>VLOOKUP(GroupVertices[[#This Row],[Vertex]], Vertices[], MATCH("ID", Vertices[#Headers], 0), FALSE)</f>
        <v>1104</v>
      </c>
    </row>
    <row r="436" spans="1:3" x14ac:dyDescent="0.25">
      <c r="A436" s="86" t="s">
        <v>14006</v>
      </c>
      <c r="B436" s="95" t="s">
        <v>1747</v>
      </c>
      <c r="C436" s="86">
        <f>VLOOKUP(GroupVertices[[#This Row],[Vertex]], Vertices[], MATCH("ID", Vertices[#Headers], 0), FALSE)</f>
        <v>1106</v>
      </c>
    </row>
    <row r="437" spans="1:3" x14ac:dyDescent="0.25">
      <c r="A437" s="86" t="s">
        <v>14006</v>
      </c>
      <c r="B437" s="95" t="s">
        <v>1746</v>
      </c>
      <c r="C437" s="86">
        <f>VLOOKUP(GroupVertices[[#This Row],[Vertex]], Vertices[], MATCH("ID", Vertices[#Headers], 0), FALSE)</f>
        <v>1105</v>
      </c>
    </row>
    <row r="438" spans="1:3" x14ac:dyDescent="0.25">
      <c r="A438" s="86" t="s">
        <v>14006</v>
      </c>
      <c r="B438" s="95" t="s">
        <v>1692</v>
      </c>
      <c r="C438" s="86">
        <f>VLOOKUP(GroupVertices[[#This Row],[Vertex]], Vertices[], MATCH("ID", Vertices[#Headers], 0), FALSE)</f>
        <v>860</v>
      </c>
    </row>
    <row r="439" spans="1:3" x14ac:dyDescent="0.25">
      <c r="A439" s="86" t="s">
        <v>14006</v>
      </c>
      <c r="B439" s="95" t="s">
        <v>858</v>
      </c>
      <c r="C439" s="86">
        <f>VLOOKUP(GroupVertices[[#This Row],[Vertex]], Vertices[], MATCH("ID", Vertices[#Headers], 0), FALSE)</f>
        <v>1090</v>
      </c>
    </row>
    <row r="440" spans="1:3" x14ac:dyDescent="0.25">
      <c r="A440" s="86" t="s">
        <v>14006</v>
      </c>
      <c r="B440" s="95" t="s">
        <v>850</v>
      </c>
      <c r="C440" s="86">
        <f>VLOOKUP(GroupVertices[[#This Row],[Vertex]], Vertices[], MATCH("ID", Vertices[#Headers], 0), FALSE)</f>
        <v>1082</v>
      </c>
    </row>
    <row r="441" spans="1:3" x14ac:dyDescent="0.25">
      <c r="A441" s="86" t="s">
        <v>14006</v>
      </c>
      <c r="B441" s="95" t="s">
        <v>806</v>
      </c>
      <c r="C441" s="86">
        <f>VLOOKUP(GroupVertices[[#This Row],[Vertex]], Vertices[], MATCH("ID", Vertices[#Headers], 0), FALSE)</f>
        <v>1029</v>
      </c>
    </row>
    <row r="442" spans="1:3" x14ac:dyDescent="0.25">
      <c r="A442" s="86" t="s">
        <v>14006</v>
      </c>
      <c r="B442" s="95" t="s">
        <v>790</v>
      </c>
      <c r="C442" s="86">
        <f>VLOOKUP(GroupVertices[[#This Row],[Vertex]], Vertices[], MATCH("ID", Vertices[#Headers], 0), FALSE)</f>
        <v>998</v>
      </c>
    </row>
    <row r="443" spans="1:3" x14ac:dyDescent="0.25">
      <c r="A443" s="86" t="s">
        <v>14006</v>
      </c>
      <c r="B443" s="95" t="s">
        <v>1712</v>
      </c>
      <c r="C443" s="86">
        <f>VLOOKUP(GroupVertices[[#This Row],[Vertex]], Vertices[], MATCH("ID", Vertices[#Headers], 0), FALSE)</f>
        <v>955</v>
      </c>
    </row>
    <row r="444" spans="1:3" x14ac:dyDescent="0.25">
      <c r="A444" s="86" t="s">
        <v>14006</v>
      </c>
      <c r="B444" s="95" t="s">
        <v>783</v>
      </c>
      <c r="C444" s="86">
        <f>VLOOKUP(GroupVertices[[#This Row],[Vertex]], Vertices[], MATCH("ID", Vertices[#Headers], 0), FALSE)</f>
        <v>989</v>
      </c>
    </row>
    <row r="445" spans="1:3" x14ac:dyDescent="0.25">
      <c r="A445" s="86" t="s">
        <v>14006</v>
      </c>
      <c r="B445" s="95" t="s">
        <v>1720</v>
      </c>
      <c r="C445" s="86">
        <f>VLOOKUP(GroupVertices[[#This Row],[Vertex]], Vertices[], MATCH("ID", Vertices[#Headers], 0), FALSE)</f>
        <v>990</v>
      </c>
    </row>
    <row r="446" spans="1:3" x14ac:dyDescent="0.25">
      <c r="A446" s="86" t="s">
        <v>14006</v>
      </c>
      <c r="B446" s="95" t="s">
        <v>764</v>
      </c>
      <c r="C446" s="86">
        <f>VLOOKUP(GroupVertices[[#This Row],[Vertex]], Vertices[], MATCH("ID", Vertices[#Headers], 0), FALSE)</f>
        <v>966</v>
      </c>
    </row>
    <row r="447" spans="1:3" x14ac:dyDescent="0.25">
      <c r="A447" s="86" t="s">
        <v>14006</v>
      </c>
      <c r="B447" s="95" t="s">
        <v>756</v>
      </c>
      <c r="C447" s="86">
        <f>VLOOKUP(GroupVertices[[#This Row],[Vertex]], Vertices[], MATCH("ID", Vertices[#Headers], 0), FALSE)</f>
        <v>954</v>
      </c>
    </row>
    <row r="448" spans="1:3" x14ac:dyDescent="0.25">
      <c r="A448" s="86" t="s">
        <v>14006</v>
      </c>
      <c r="B448" s="95" t="s">
        <v>727</v>
      </c>
      <c r="C448" s="86">
        <f>VLOOKUP(GroupVertices[[#This Row],[Vertex]], Vertices[], MATCH("ID", Vertices[#Headers], 0), FALSE)</f>
        <v>910</v>
      </c>
    </row>
    <row r="449" spans="1:3" x14ac:dyDescent="0.25">
      <c r="A449" s="86" t="s">
        <v>14006</v>
      </c>
      <c r="B449" s="95" t="s">
        <v>706</v>
      </c>
      <c r="C449" s="86">
        <f>VLOOKUP(GroupVertices[[#This Row],[Vertex]], Vertices[], MATCH("ID", Vertices[#Headers], 0), FALSE)</f>
        <v>887</v>
      </c>
    </row>
    <row r="450" spans="1:3" x14ac:dyDescent="0.25">
      <c r="A450" s="86" t="s">
        <v>14006</v>
      </c>
      <c r="B450" s="95" t="s">
        <v>701</v>
      </c>
      <c r="C450" s="86">
        <f>VLOOKUP(GroupVertices[[#This Row],[Vertex]], Vertices[], MATCH("ID", Vertices[#Headers], 0), FALSE)</f>
        <v>882</v>
      </c>
    </row>
    <row r="451" spans="1:3" x14ac:dyDescent="0.25">
      <c r="A451" s="86" t="s">
        <v>14006</v>
      </c>
      <c r="B451" s="95" t="s">
        <v>680</v>
      </c>
      <c r="C451" s="86">
        <f>VLOOKUP(GroupVertices[[#This Row],[Vertex]], Vertices[], MATCH("ID", Vertices[#Headers], 0), FALSE)</f>
        <v>850</v>
      </c>
    </row>
    <row r="452" spans="1:3" x14ac:dyDescent="0.25">
      <c r="A452" s="86" t="s">
        <v>14006</v>
      </c>
      <c r="B452" s="95" t="s">
        <v>1688</v>
      </c>
      <c r="C452" s="86">
        <f>VLOOKUP(GroupVertices[[#This Row],[Vertex]], Vertices[], MATCH("ID", Vertices[#Headers], 0), FALSE)</f>
        <v>856</v>
      </c>
    </row>
    <row r="453" spans="1:3" x14ac:dyDescent="0.25">
      <c r="A453" s="86" t="s">
        <v>14006</v>
      </c>
      <c r="B453" s="95" t="s">
        <v>1687</v>
      </c>
      <c r="C453" s="86">
        <f>VLOOKUP(GroupVertices[[#This Row],[Vertex]], Vertices[], MATCH("ID", Vertices[#Headers], 0), FALSE)</f>
        <v>855</v>
      </c>
    </row>
    <row r="454" spans="1:3" x14ac:dyDescent="0.25">
      <c r="A454" s="86" t="s">
        <v>14006</v>
      </c>
      <c r="B454" s="95" t="s">
        <v>1686</v>
      </c>
      <c r="C454" s="86">
        <f>VLOOKUP(GroupVertices[[#This Row],[Vertex]], Vertices[], MATCH("ID", Vertices[#Headers], 0), FALSE)</f>
        <v>854</v>
      </c>
    </row>
    <row r="455" spans="1:3" x14ac:dyDescent="0.25">
      <c r="A455" s="86" t="s">
        <v>14006</v>
      </c>
      <c r="B455" s="95" t="s">
        <v>1685</v>
      </c>
      <c r="C455" s="86">
        <f>VLOOKUP(GroupVertices[[#This Row],[Vertex]], Vertices[], MATCH("ID", Vertices[#Headers], 0), FALSE)</f>
        <v>853</v>
      </c>
    </row>
    <row r="456" spans="1:3" x14ac:dyDescent="0.25">
      <c r="A456" s="86" t="s">
        <v>14006</v>
      </c>
      <c r="B456" s="95" t="s">
        <v>1684</v>
      </c>
      <c r="C456" s="86">
        <f>VLOOKUP(GroupVertices[[#This Row],[Vertex]], Vertices[], MATCH("ID", Vertices[#Headers], 0), FALSE)</f>
        <v>852</v>
      </c>
    </row>
    <row r="457" spans="1:3" x14ac:dyDescent="0.25">
      <c r="A457" s="86" t="s">
        <v>14006</v>
      </c>
      <c r="B457" s="95" t="s">
        <v>1683</v>
      </c>
      <c r="C457" s="86">
        <f>VLOOKUP(GroupVertices[[#This Row],[Vertex]], Vertices[], MATCH("ID", Vertices[#Headers], 0), FALSE)</f>
        <v>851</v>
      </c>
    </row>
    <row r="458" spans="1:3" x14ac:dyDescent="0.25">
      <c r="A458" s="86" t="s">
        <v>14006</v>
      </c>
      <c r="B458" s="95" t="s">
        <v>676</v>
      </c>
      <c r="C458" s="86">
        <f>VLOOKUP(GroupVertices[[#This Row],[Vertex]], Vertices[], MATCH("ID", Vertices[#Headers], 0), FALSE)</f>
        <v>844</v>
      </c>
    </row>
    <row r="459" spans="1:3" x14ac:dyDescent="0.25">
      <c r="A459" s="86" t="s">
        <v>14006</v>
      </c>
      <c r="B459" s="95" t="s">
        <v>659</v>
      </c>
      <c r="C459" s="86">
        <f>VLOOKUP(GroupVertices[[#This Row],[Vertex]], Vertices[], MATCH("ID", Vertices[#Headers], 0), FALSE)</f>
        <v>813</v>
      </c>
    </row>
    <row r="460" spans="1:3" x14ac:dyDescent="0.25">
      <c r="A460" s="86" t="s">
        <v>14006</v>
      </c>
      <c r="B460" s="95" t="s">
        <v>603</v>
      </c>
      <c r="C460" s="86">
        <f>VLOOKUP(GroupVertices[[#This Row],[Vertex]], Vertices[], MATCH("ID", Vertices[#Headers], 0), FALSE)</f>
        <v>734</v>
      </c>
    </row>
    <row r="461" spans="1:3" x14ac:dyDescent="0.25">
      <c r="A461" s="86" t="s">
        <v>14006</v>
      </c>
      <c r="B461" s="95" t="s">
        <v>594</v>
      </c>
      <c r="C461" s="86">
        <f>VLOOKUP(GroupVertices[[#This Row],[Vertex]], Vertices[], MATCH("ID", Vertices[#Headers], 0), FALSE)</f>
        <v>719</v>
      </c>
    </row>
    <row r="462" spans="1:3" x14ac:dyDescent="0.25">
      <c r="A462" s="86" t="s">
        <v>14006</v>
      </c>
      <c r="B462" s="95" t="s">
        <v>533</v>
      </c>
      <c r="C462" s="86">
        <f>VLOOKUP(GroupVertices[[#This Row],[Vertex]], Vertices[], MATCH("ID", Vertices[#Headers], 0), FALSE)</f>
        <v>646</v>
      </c>
    </row>
    <row r="463" spans="1:3" x14ac:dyDescent="0.25">
      <c r="A463" s="86" t="s">
        <v>14006</v>
      </c>
      <c r="B463" s="95" t="s">
        <v>514</v>
      </c>
      <c r="C463" s="86">
        <f>VLOOKUP(GroupVertices[[#This Row],[Vertex]], Vertices[], MATCH("ID", Vertices[#Headers], 0), FALSE)</f>
        <v>617</v>
      </c>
    </row>
    <row r="464" spans="1:3" x14ac:dyDescent="0.25">
      <c r="A464" s="86" t="s">
        <v>14006</v>
      </c>
      <c r="B464" s="95" t="s">
        <v>1617</v>
      </c>
      <c r="C464" s="86">
        <f>VLOOKUP(GroupVertices[[#This Row],[Vertex]], Vertices[], MATCH("ID", Vertices[#Headers], 0), FALSE)</f>
        <v>618</v>
      </c>
    </row>
    <row r="465" spans="1:3" x14ac:dyDescent="0.25">
      <c r="A465" s="86" t="s">
        <v>14006</v>
      </c>
      <c r="B465" s="95" t="s">
        <v>512</v>
      </c>
      <c r="C465" s="86">
        <f>VLOOKUP(GroupVertices[[#This Row],[Vertex]], Vertices[], MATCH("ID", Vertices[#Headers], 0), FALSE)</f>
        <v>615</v>
      </c>
    </row>
    <row r="466" spans="1:3" x14ac:dyDescent="0.25">
      <c r="A466" s="86" t="s">
        <v>14006</v>
      </c>
      <c r="B466" s="95" t="s">
        <v>505</v>
      </c>
      <c r="C466" s="86">
        <f>VLOOKUP(GroupVertices[[#This Row],[Vertex]], Vertices[], MATCH("ID", Vertices[#Headers], 0), FALSE)</f>
        <v>601</v>
      </c>
    </row>
    <row r="467" spans="1:3" x14ac:dyDescent="0.25">
      <c r="A467" s="86" t="s">
        <v>14006</v>
      </c>
      <c r="B467" s="95" t="s">
        <v>1610</v>
      </c>
      <c r="C467" s="86">
        <f>VLOOKUP(GroupVertices[[#This Row],[Vertex]], Vertices[], MATCH("ID", Vertices[#Headers], 0), FALSE)</f>
        <v>602</v>
      </c>
    </row>
    <row r="468" spans="1:3" x14ac:dyDescent="0.25">
      <c r="A468" s="86" t="s">
        <v>14006</v>
      </c>
      <c r="B468" s="95" t="s">
        <v>474</v>
      </c>
      <c r="C468" s="86">
        <f>VLOOKUP(GroupVertices[[#This Row],[Vertex]], Vertices[], MATCH("ID", Vertices[#Headers], 0), FALSE)</f>
        <v>543</v>
      </c>
    </row>
    <row r="469" spans="1:3" x14ac:dyDescent="0.25">
      <c r="A469" s="86" t="s">
        <v>14006</v>
      </c>
      <c r="B469" s="95" t="s">
        <v>456</v>
      </c>
      <c r="C469" s="86">
        <f>VLOOKUP(GroupVertices[[#This Row],[Vertex]], Vertices[], MATCH("ID", Vertices[#Headers], 0), FALSE)</f>
        <v>503</v>
      </c>
    </row>
    <row r="470" spans="1:3" x14ac:dyDescent="0.25">
      <c r="A470" s="86" t="s">
        <v>14006</v>
      </c>
      <c r="B470" s="95" t="s">
        <v>1572</v>
      </c>
      <c r="C470" s="86">
        <f>VLOOKUP(GroupVertices[[#This Row],[Vertex]], Vertices[], MATCH("ID", Vertices[#Headers], 0), FALSE)</f>
        <v>514</v>
      </c>
    </row>
    <row r="471" spans="1:3" x14ac:dyDescent="0.25">
      <c r="A471" s="86" t="s">
        <v>14006</v>
      </c>
      <c r="B471" s="95" t="s">
        <v>1571</v>
      </c>
      <c r="C471" s="86">
        <f>VLOOKUP(GroupVertices[[#This Row],[Vertex]], Vertices[], MATCH("ID", Vertices[#Headers], 0), FALSE)</f>
        <v>513</v>
      </c>
    </row>
    <row r="472" spans="1:3" x14ac:dyDescent="0.25">
      <c r="A472" s="86" t="s">
        <v>14006</v>
      </c>
      <c r="B472" s="95" t="s">
        <v>1570</v>
      </c>
      <c r="C472" s="86">
        <f>VLOOKUP(GroupVertices[[#This Row],[Vertex]], Vertices[], MATCH("ID", Vertices[#Headers], 0), FALSE)</f>
        <v>512</v>
      </c>
    </row>
    <row r="473" spans="1:3" x14ac:dyDescent="0.25">
      <c r="A473" s="86" t="s">
        <v>14006</v>
      </c>
      <c r="B473" s="95" t="s">
        <v>1569</v>
      </c>
      <c r="C473" s="86">
        <f>VLOOKUP(GroupVertices[[#This Row],[Vertex]], Vertices[], MATCH("ID", Vertices[#Headers], 0), FALSE)</f>
        <v>511</v>
      </c>
    </row>
    <row r="474" spans="1:3" x14ac:dyDescent="0.25">
      <c r="A474" s="86" t="s">
        <v>14006</v>
      </c>
      <c r="B474" s="95" t="s">
        <v>1568</v>
      </c>
      <c r="C474" s="86">
        <f>VLOOKUP(GroupVertices[[#This Row],[Vertex]], Vertices[], MATCH("ID", Vertices[#Headers], 0), FALSE)</f>
        <v>510</v>
      </c>
    </row>
    <row r="475" spans="1:3" x14ac:dyDescent="0.25">
      <c r="A475" s="86" t="s">
        <v>14006</v>
      </c>
      <c r="B475" s="95" t="s">
        <v>1567</v>
      </c>
      <c r="C475" s="86">
        <f>VLOOKUP(GroupVertices[[#This Row],[Vertex]], Vertices[], MATCH("ID", Vertices[#Headers], 0), FALSE)</f>
        <v>509</v>
      </c>
    </row>
    <row r="476" spans="1:3" x14ac:dyDescent="0.25">
      <c r="A476" s="86" t="s">
        <v>14006</v>
      </c>
      <c r="B476" s="95" t="s">
        <v>1566</v>
      </c>
      <c r="C476" s="86">
        <f>VLOOKUP(GroupVertices[[#This Row],[Vertex]], Vertices[], MATCH("ID", Vertices[#Headers], 0), FALSE)</f>
        <v>508</v>
      </c>
    </row>
    <row r="477" spans="1:3" x14ac:dyDescent="0.25">
      <c r="A477" s="86" t="s">
        <v>14006</v>
      </c>
      <c r="B477" s="95" t="s">
        <v>1565</v>
      </c>
      <c r="C477" s="86">
        <f>VLOOKUP(GroupVertices[[#This Row],[Vertex]], Vertices[], MATCH("ID", Vertices[#Headers], 0), FALSE)</f>
        <v>507</v>
      </c>
    </row>
    <row r="478" spans="1:3" x14ac:dyDescent="0.25">
      <c r="A478" s="86" t="s">
        <v>14006</v>
      </c>
      <c r="B478" s="95" t="s">
        <v>1564</v>
      </c>
      <c r="C478" s="86">
        <f>VLOOKUP(GroupVertices[[#This Row],[Vertex]], Vertices[], MATCH("ID", Vertices[#Headers], 0), FALSE)</f>
        <v>506</v>
      </c>
    </row>
    <row r="479" spans="1:3" x14ac:dyDescent="0.25">
      <c r="A479" s="86" t="s">
        <v>14006</v>
      </c>
      <c r="B479" s="95" t="s">
        <v>1563</v>
      </c>
      <c r="C479" s="86">
        <f>VLOOKUP(GroupVertices[[#This Row],[Vertex]], Vertices[], MATCH("ID", Vertices[#Headers], 0), FALSE)</f>
        <v>505</v>
      </c>
    </row>
    <row r="480" spans="1:3" x14ac:dyDescent="0.25">
      <c r="A480" s="86" t="s">
        <v>14006</v>
      </c>
      <c r="B480" s="95" t="s">
        <v>1562</v>
      </c>
      <c r="C480" s="86">
        <f>VLOOKUP(GroupVertices[[#This Row],[Vertex]], Vertices[], MATCH("ID", Vertices[#Headers], 0), FALSE)</f>
        <v>504</v>
      </c>
    </row>
    <row r="481" spans="1:3" x14ac:dyDescent="0.25">
      <c r="A481" s="86" t="s">
        <v>14006</v>
      </c>
      <c r="B481" s="95" t="s">
        <v>445</v>
      </c>
      <c r="C481" s="86">
        <f>VLOOKUP(GroupVertices[[#This Row],[Vertex]], Vertices[], MATCH("ID", Vertices[#Headers], 0), FALSE)</f>
        <v>489</v>
      </c>
    </row>
    <row r="482" spans="1:3" x14ac:dyDescent="0.25">
      <c r="A482" s="86" t="s">
        <v>14006</v>
      </c>
      <c r="B482" s="95" t="s">
        <v>420</v>
      </c>
      <c r="C482" s="86">
        <f>VLOOKUP(GroupVertices[[#This Row],[Vertex]], Vertices[], MATCH("ID", Vertices[#Headers], 0), FALSE)</f>
        <v>447</v>
      </c>
    </row>
    <row r="483" spans="1:3" x14ac:dyDescent="0.25">
      <c r="A483" s="86" t="s">
        <v>14006</v>
      </c>
      <c r="B483" s="95" t="s">
        <v>1543</v>
      </c>
      <c r="C483" s="86">
        <f>VLOOKUP(GroupVertices[[#This Row],[Vertex]], Vertices[], MATCH("ID", Vertices[#Headers], 0), FALSE)</f>
        <v>448</v>
      </c>
    </row>
    <row r="484" spans="1:3" x14ac:dyDescent="0.25">
      <c r="A484" s="86" t="s">
        <v>14006</v>
      </c>
      <c r="B484" s="95" t="s">
        <v>1542</v>
      </c>
      <c r="C484" s="86">
        <f>VLOOKUP(GroupVertices[[#This Row],[Vertex]], Vertices[], MATCH("ID", Vertices[#Headers], 0), FALSE)</f>
        <v>446</v>
      </c>
    </row>
    <row r="485" spans="1:3" x14ac:dyDescent="0.25">
      <c r="A485" s="86" t="s">
        <v>14006</v>
      </c>
      <c r="B485" s="95" t="s">
        <v>415</v>
      </c>
      <c r="C485" s="86">
        <f>VLOOKUP(GroupVertices[[#This Row],[Vertex]], Vertices[], MATCH("ID", Vertices[#Headers], 0), FALSE)</f>
        <v>440</v>
      </c>
    </row>
    <row r="486" spans="1:3" x14ac:dyDescent="0.25">
      <c r="A486" s="86" t="s">
        <v>14006</v>
      </c>
      <c r="B486" s="95" t="s">
        <v>394</v>
      </c>
      <c r="C486" s="86">
        <f>VLOOKUP(GroupVertices[[#This Row],[Vertex]], Vertices[], MATCH("ID", Vertices[#Headers], 0), FALSE)</f>
        <v>391</v>
      </c>
    </row>
    <row r="487" spans="1:3" x14ac:dyDescent="0.25">
      <c r="A487" s="86" t="s">
        <v>14006</v>
      </c>
      <c r="B487" s="95" t="s">
        <v>365</v>
      </c>
      <c r="C487" s="86">
        <f>VLOOKUP(GroupVertices[[#This Row],[Vertex]], Vertices[], MATCH("ID", Vertices[#Headers], 0), FALSE)</f>
        <v>345</v>
      </c>
    </row>
    <row r="488" spans="1:3" x14ac:dyDescent="0.25">
      <c r="A488" s="86" t="s">
        <v>14006</v>
      </c>
      <c r="B488" s="95" t="s">
        <v>329</v>
      </c>
      <c r="C488" s="86">
        <f>VLOOKUP(GroupVertices[[#This Row],[Vertex]], Vertices[], MATCH("ID", Vertices[#Headers], 0), FALSE)</f>
        <v>247</v>
      </c>
    </row>
    <row r="489" spans="1:3" x14ac:dyDescent="0.25">
      <c r="A489" s="86" t="s">
        <v>14006</v>
      </c>
      <c r="B489" s="95" t="s">
        <v>298</v>
      </c>
      <c r="C489" s="86">
        <f>VLOOKUP(GroupVertices[[#This Row],[Vertex]], Vertices[], MATCH("ID", Vertices[#Headers], 0), FALSE)</f>
        <v>192</v>
      </c>
    </row>
    <row r="490" spans="1:3" x14ac:dyDescent="0.25">
      <c r="A490" s="86" t="s">
        <v>14006</v>
      </c>
      <c r="B490" s="95" t="s">
        <v>281</v>
      </c>
      <c r="C490" s="86">
        <f>VLOOKUP(GroupVertices[[#This Row],[Vertex]], Vertices[], MATCH("ID", Vertices[#Headers], 0), FALSE)</f>
        <v>164</v>
      </c>
    </row>
    <row r="491" spans="1:3" x14ac:dyDescent="0.25">
      <c r="A491" s="86" t="s">
        <v>14006</v>
      </c>
      <c r="B491" s="95" t="s">
        <v>234</v>
      </c>
      <c r="C491" s="86">
        <f>VLOOKUP(GroupVertices[[#This Row],[Vertex]], Vertices[], MATCH("ID", Vertices[#Headers], 0), FALSE)</f>
        <v>90</v>
      </c>
    </row>
    <row r="492" spans="1:3" x14ac:dyDescent="0.25">
      <c r="A492" s="86" t="s">
        <v>14006</v>
      </c>
      <c r="B492" s="95" t="s">
        <v>229</v>
      </c>
      <c r="C492" s="86">
        <f>VLOOKUP(GroupVertices[[#This Row],[Vertex]], Vertices[], MATCH("ID", Vertices[#Headers], 0), FALSE)</f>
        <v>76</v>
      </c>
    </row>
    <row r="493" spans="1:3" x14ac:dyDescent="0.25">
      <c r="A493" s="86" t="s">
        <v>14006</v>
      </c>
      <c r="B493" s="95" t="s">
        <v>227</v>
      </c>
      <c r="C493" s="86">
        <f>VLOOKUP(GroupVertices[[#This Row],[Vertex]], Vertices[], MATCH("ID", Vertices[#Headers], 0), FALSE)</f>
        <v>74</v>
      </c>
    </row>
    <row r="494" spans="1:3" x14ac:dyDescent="0.25">
      <c r="A494" s="86" t="s">
        <v>14006</v>
      </c>
      <c r="B494" s="95" t="s">
        <v>220</v>
      </c>
      <c r="C494" s="86">
        <f>VLOOKUP(GroupVertices[[#This Row],[Vertex]], Vertices[], MATCH("ID", Vertices[#Headers], 0), FALSE)</f>
        <v>64</v>
      </c>
    </row>
    <row r="495" spans="1:3" x14ac:dyDescent="0.25">
      <c r="A495" s="86" t="s">
        <v>14006</v>
      </c>
      <c r="B495" s="95" t="s">
        <v>1369</v>
      </c>
      <c r="C495" s="86">
        <f>VLOOKUP(GroupVertices[[#This Row],[Vertex]], Vertices[], MATCH("ID", Vertices[#Headers], 0), FALSE)</f>
        <v>65</v>
      </c>
    </row>
    <row r="496" spans="1:3" x14ac:dyDescent="0.25">
      <c r="A496" s="86" t="s">
        <v>14006</v>
      </c>
      <c r="B496" s="95" t="s">
        <v>212</v>
      </c>
      <c r="C496" s="86">
        <f>VLOOKUP(GroupVertices[[#This Row],[Vertex]], Vertices[], MATCH("ID", Vertices[#Headers], 0), FALSE)</f>
        <v>52</v>
      </c>
    </row>
    <row r="497" spans="1:3" x14ac:dyDescent="0.25">
      <c r="A497" s="86" t="s">
        <v>14006</v>
      </c>
      <c r="B497" s="95" t="s">
        <v>211</v>
      </c>
      <c r="C497" s="86">
        <f>VLOOKUP(GroupVertices[[#This Row],[Vertex]], Vertices[], MATCH("ID", Vertices[#Headers], 0), FALSE)</f>
        <v>51</v>
      </c>
    </row>
    <row r="498" spans="1:3" x14ac:dyDescent="0.25">
      <c r="A498" s="86" t="s">
        <v>14006</v>
      </c>
      <c r="B498" s="95" t="s">
        <v>205</v>
      </c>
      <c r="C498" s="86">
        <f>VLOOKUP(GroupVertices[[#This Row],[Vertex]], Vertices[], MATCH("ID", Vertices[#Headers], 0), FALSE)</f>
        <v>41</v>
      </c>
    </row>
    <row r="499" spans="1:3" x14ac:dyDescent="0.25">
      <c r="A499" s="86" t="s">
        <v>14006</v>
      </c>
      <c r="B499" s="95" t="s">
        <v>202</v>
      </c>
      <c r="C499" s="86">
        <f>VLOOKUP(GroupVertices[[#This Row],[Vertex]], Vertices[], MATCH("ID", Vertices[#Headers], 0), FALSE)</f>
        <v>34</v>
      </c>
    </row>
    <row r="500" spans="1:3" x14ac:dyDescent="0.25">
      <c r="A500" s="86" t="s">
        <v>14006</v>
      </c>
      <c r="B500" s="95" t="s">
        <v>197</v>
      </c>
      <c r="C500" s="86">
        <f>VLOOKUP(GroupVertices[[#This Row],[Vertex]], Vertices[], MATCH("ID", Vertices[#Headers], 0), FALSE)</f>
        <v>20</v>
      </c>
    </row>
    <row r="501" spans="1:3" x14ac:dyDescent="0.25">
      <c r="A501" s="86" t="s">
        <v>14006</v>
      </c>
      <c r="B501" s="95" t="s">
        <v>1351</v>
      </c>
      <c r="C501" s="86">
        <f>VLOOKUP(GroupVertices[[#This Row],[Vertex]], Vertices[], MATCH("ID", Vertices[#Headers], 0), FALSE)</f>
        <v>21</v>
      </c>
    </row>
    <row r="502" spans="1:3" x14ac:dyDescent="0.25">
      <c r="A502" s="86" t="s">
        <v>14007</v>
      </c>
      <c r="B502" s="95" t="s">
        <v>1387</v>
      </c>
      <c r="C502" s="86">
        <f>VLOOKUP(GroupVertices[[#This Row],[Vertex]], Vertices[], MATCH("ID", Vertices[#Headers], 0), FALSE)</f>
        <v>105</v>
      </c>
    </row>
    <row r="503" spans="1:3" x14ac:dyDescent="0.25">
      <c r="A503" s="86" t="s">
        <v>14007</v>
      </c>
      <c r="B503" s="95" t="s">
        <v>1332</v>
      </c>
      <c r="C503" s="86">
        <f>VLOOKUP(GroupVertices[[#This Row],[Vertex]], Vertices[], MATCH("ID", Vertices[#Headers], 0), FALSE)</f>
        <v>1701</v>
      </c>
    </row>
    <row r="504" spans="1:3" x14ac:dyDescent="0.25">
      <c r="A504" s="86" t="s">
        <v>14007</v>
      </c>
      <c r="B504" s="95" t="s">
        <v>1316</v>
      </c>
      <c r="C504" s="86">
        <f>VLOOKUP(GroupVertices[[#This Row],[Vertex]], Vertices[], MATCH("ID", Vertices[#Headers], 0), FALSE)</f>
        <v>1677</v>
      </c>
    </row>
    <row r="505" spans="1:3" x14ac:dyDescent="0.25">
      <c r="A505" s="86" t="s">
        <v>14007</v>
      </c>
      <c r="B505" s="95" t="s">
        <v>1888</v>
      </c>
      <c r="C505" s="86">
        <f>VLOOKUP(GroupVertices[[#This Row],[Vertex]], Vertices[], MATCH("ID", Vertices[#Headers], 0), FALSE)</f>
        <v>1678</v>
      </c>
    </row>
    <row r="506" spans="1:3" x14ac:dyDescent="0.25">
      <c r="A506" s="86" t="s">
        <v>14007</v>
      </c>
      <c r="B506" s="95" t="s">
        <v>1312</v>
      </c>
      <c r="C506" s="86">
        <f>VLOOKUP(GroupVertices[[#This Row],[Vertex]], Vertices[], MATCH("ID", Vertices[#Headers], 0), FALSE)</f>
        <v>1672</v>
      </c>
    </row>
    <row r="507" spans="1:3" x14ac:dyDescent="0.25">
      <c r="A507" s="86" t="s">
        <v>14007</v>
      </c>
      <c r="B507" s="95" t="s">
        <v>1308</v>
      </c>
      <c r="C507" s="86">
        <f>VLOOKUP(GroupVertices[[#This Row],[Vertex]], Vertices[], MATCH("ID", Vertices[#Headers], 0), FALSE)</f>
        <v>1667</v>
      </c>
    </row>
    <row r="508" spans="1:3" x14ac:dyDescent="0.25">
      <c r="A508" s="86" t="s">
        <v>14007</v>
      </c>
      <c r="B508" s="95" t="s">
        <v>1415</v>
      </c>
      <c r="C508" s="86">
        <f>VLOOKUP(GroupVertices[[#This Row],[Vertex]], Vertices[], MATCH("ID", Vertices[#Headers], 0), FALSE)</f>
        <v>187</v>
      </c>
    </row>
    <row r="509" spans="1:3" x14ac:dyDescent="0.25">
      <c r="A509" s="86" t="s">
        <v>14007</v>
      </c>
      <c r="B509" s="95" t="s">
        <v>1263</v>
      </c>
      <c r="C509" s="86">
        <f>VLOOKUP(GroupVertices[[#This Row],[Vertex]], Vertices[], MATCH("ID", Vertices[#Headers], 0), FALSE)</f>
        <v>1618</v>
      </c>
    </row>
    <row r="510" spans="1:3" x14ac:dyDescent="0.25">
      <c r="A510" s="86" t="s">
        <v>14007</v>
      </c>
      <c r="B510" s="95" t="s">
        <v>1243</v>
      </c>
      <c r="C510" s="86">
        <f>VLOOKUP(GroupVertices[[#This Row],[Vertex]], Vertices[], MATCH("ID", Vertices[#Headers], 0), FALSE)</f>
        <v>1594</v>
      </c>
    </row>
    <row r="511" spans="1:3" x14ac:dyDescent="0.25">
      <c r="A511" s="86" t="s">
        <v>14007</v>
      </c>
      <c r="B511" s="95" t="s">
        <v>1726</v>
      </c>
      <c r="C511" s="86">
        <f>VLOOKUP(GroupVertices[[#This Row],[Vertex]], Vertices[], MATCH("ID", Vertices[#Headers], 0), FALSE)</f>
        <v>1011</v>
      </c>
    </row>
    <row r="512" spans="1:3" x14ac:dyDescent="0.25">
      <c r="A512" s="86" t="s">
        <v>14007</v>
      </c>
      <c r="B512" s="95" t="s">
        <v>1242</v>
      </c>
      <c r="C512" s="86">
        <f>VLOOKUP(GroupVertices[[#This Row],[Vertex]], Vertices[], MATCH("ID", Vertices[#Headers], 0), FALSE)</f>
        <v>1593</v>
      </c>
    </row>
    <row r="513" spans="1:3" x14ac:dyDescent="0.25">
      <c r="A513" s="86" t="s">
        <v>14007</v>
      </c>
      <c r="B513" s="95" t="s">
        <v>1221</v>
      </c>
      <c r="C513" s="86">
        <f>VLOOKUP(GroupVertices[[#This Row],[Vertex]], Vertices[], MATCH("ID", Vertices[#Headers], 0), FALSE)</f>
        <v>1564</v>
      </c>
    </row>
    <row r="514" spans="1:3" x14ac:dyDescent="0.25">
      <c r="A514" s="86" t="s">
        <v>14007</v>
      </c>
      <c r="B514" s="95" t="s">
        <v>1205</v>
      </c>
      <c r="C514" s="86">
        <f>VLOOKUP(GroupVertices[[#This Row],[Vertex]], Vertices[], MATCH("ID", Vertices[#Headers], 0), FALSE)</f>
        <v>1540</v>
      </c>
    </row>
    <row r="515" spans="1:3" x14ac:dyDescent="0.25">
      <c r="A515" s="86" t="s">
        <v>14007</v>
      </c>
      <c r="B515" s="95" t="s">
        <v>1857</v>
      </c>
      <c r="C515" s="86">
        <f>VLOOKUP(GroupVertices[[#This Row],[Vertex]], Vertices[], MATCH("ID", Vertices[#Headers], 0), FALSE)</f>
        <v>1541</v>
      </c>
    </row>
    <row r="516" spans="1:3" x14ac:dyDescent="0.25">
      <c r="A516" s="86" t="s">
        <v>14007</v>
      </c>
      <c r="B516" s="95" t="s">
        <v>1136</v>
      </c>
      <c r="C516" s="86">
        <f>VLOOKUP(GroupVertices[[#This Row],[Vertex]], Vertices[], MATCH("ID", Vertices[#Headers], 0), FALSE)</f>
        <v>1461</v>
      </c>
    </row>
    <row r="517" spans="1:3" x14ac:dyDescent="0.25">
      <c r="A517" s="86" t="s">
        <v>14007</v>
      </c>
      <c r="B517" s="95" t="s">
        <v>1767</v>
      </c>
      <c r="C517" s="86">
        <f>VLOOKUP(GroupVertices[[#This Row],[Vertex]], Vertices[], MATCH("ID", Vertices[#Headers], 0), FALSE)</f>
        <v>1172</v>
      </c>
    </row>
    <row r="518" spans="1:3" x14ac:dyDescent="0.25">
      <c r="A518" s="86" t="s">
        <v>14007</v>
      </c>
      <c r="B518" s="95" t="s">
        <v>1094</v>
      </c>
      <c r="C518" s="86">
        <f>VLOOKUP(GroupVertices[[#This Row],[Vertex]], Vertices[], MATCH("ID", Vertices[#Headers], 0), FALSE)</f>
        <v>1406</v>
      </c>
    </row>
    <row r="519" spans="1:3" x14ac:dyDescent="0.25">
      <c r="A519" s="86" t="s">
        <v>14007</v>
      </c>
      <c r="B519" s="95" t="s">
        <v>1073</v>
      </c>
      <c r="C519" s="86">
        <f>VLOOKUP(GroupVertices[[#This Row],[Vertex]], Vertices[], MATCH("ID", Vertices[#Headers], 0), FALSE)</f>
        <v>1384</v>
      </c>
    </row>
    <row r="520" spans="1:3" x14ac:dyDescent="0.25">
      <c r="A520" s="86" t="s">
        <v>14007</v>
      </c>
      <c r="B520" s="95" t="s">
        <v>1060</v>
      </c>
      <c r="C520" s="86">
        <f>VLOOKUP(GroupVertices[[#This Row],[Vertex]], Vertices[], MATCH("ID", Vertices[#Headers], 0), FALSE)</f>
        <v>1367</v>
      </c>
    </row>
    <row r="521" spans="1:3" x14ac:dyDescent="0.25">
      <c r="A521" s="86" t="s">
        <v>14007</v>
      </c>
      <c r="B521" s="95" t="s">
        <v>1055</v>
      </c>
      <c r="C521" s="86">
        <f>VLOOKUP(GroupVertices[[#This Row],[Vertex]], Vertices[], MATCH("ID", Vertices[#Headers], 0), FALSE)</f>
        <v>1360</v>
      </c>
    </row>
    <row r="522" spans="1:3" x14ac:dyDescent="0.25">
      <c r="A522" s="86" t="s">
        <v>14007</v>
      </c>
      <c r="B522" s="95" t="s">
        <v>1042</v>
      </c>
      <c r="C522" s="86">
        <f>VLOOKUP(GroupVertices[[#This Row],[Vertex]], Vertices[], MATCH("ID", Vertices[#Headers], 0), FALSE)</f>
        <v>1342</v>
      </c>
    </row>
    <row r="523" spans="1:3" x14ac:dyDescent="0.25">
      <c r="A523" s="86" t="s">
        <v>14007</v>
      </c>
      <c r="B523" s="95" t="s">
        <v>1039</v>
      </c>
      <c r="C523" s="86">
        <f>VLOOKUP(GroupVertices[[#This Row],[Vertex]], Vertices[], MATCH("ID", Vertices[#Headers], 0), FALSE)</f>
        <v>1339</v>
      </c>
    </row>
    <row r="524" spans="1:3" x14ac:dyDescent="0.25">
      <c r="A524" s="86" t="s">
        <v>14007</v>
      </c>
      <c r="B524" s="95" t="s">
        <v>1038</v>
      </c>
      <c r="C524" s="86">
        <f>VLOOKUP(GroupVertices[[#This Row],[Vertex]], Vertices[], MATCH("ID", Vertices[#Headers], 0), FALSE)</f>
        <v>745</v>
      </c>
    </row>
    <row r="525" spans="1:3" x14ac:dyDescent="0.25">
      <c r="A525" s="86" t="s">
        <v>14007</v>
      </c>
      <c r="B525" s="95" t="s">
        <v>1019</v>
      </c>
      <c r="C525" s="86">
        <f>VLOOKUP(GroupVertices[[#This Row],[Vertex]], Vertices[], MATCH("ID", Vertices[#Headers], 0), FALSE)</f>
        <v>1320</v>
      </c>
    </row>
    <row r="526" spans="1:3" x14ac:dyDescent="0.25">
      <c r="A526" s="86" t="s">
        <v>14007</v>
      </c>
      <c r="B526" s="95" t="s">
        <v>1778</v>
      </c>
      <c r="C526" s="86">
        <f>VLOOKUP(GroupVertices[[#This Row],[Vertex]], Vertices[], MATCH("ID", Vertices[#Headers], 0), FALSE)</f>
        <v>1231</v>
      </c>
    </row>
    <row r="527" spans="1:3" x14ac:dyDescent="0.25">
      <c r="A527" s="86" t="s">
        <v>14007</v>
      </c>
      <c r="B527" s="95" t="s">
        <v>989</v>
      </c>
      <c r="C527" s="86">
        <f>VLOOKUP(GroupVertices[[#This Row],[Vertex]], Vertices[], MATCH("ID", Vertices[#Headers], 0), FALSE)</f>
        <v>1255</v>
      </c>
    </row>
    <row r="528" spans="1:3" x14ac:dyDescent="0.25">
      <c r="A528" s="86" t="s">
        <v>14007</v>
      </c>
      <c r="B528" s="95" t="s">
        <v>988</v>
      </c>
      <c r="C528" s="86">
        <f>VLOOKUP(GroupVertices[[#This Row],[Vertex]], Vertices[], MATCH("ID", Vertices[#Headers], 0), FALSE)</f>
        <v>1254</v>
      </c>
    </row>
    <row r="529" spans="1:3" x14ac:dyDescent="0.25">
      <c r="A529" s="86" t="s">
        <v>14007</v>
      </c>
      <c r="B529" s="95" t="s">
        <v>984</v>
      </c>
      <c r="C529" s="86">
        <f>VLOOKUP(GroupVertices[[#This Row],[Vertex]], Vertices[], MATCH("ID", Vertices[#Headers], 0), FALSE)</f>
        <v>1248</v>
      </c>
    </row>
    <row r="530" spans="1:3" x14ac:dyDescent="0.25">
      <c r="A530" s="86" t="s">
        <v>14007</v>
      </c>
      <c r="B530" s="95" t="s">
        <v>981</v>
      </c>
      <c r="C530" s="86">
        <f>VLOOKUP(GroupVertices[[#This Row],[Vertex]], Vertices[], MATCH("ID", Vertices[#Headers], 0), FALSE)</f>
        <v>1245</v>
      </c>
    </row>
    <row r="531" spans="1:3" x14ac:dyDescent="0.25">
      <c r="A531" s="86" t="s">
        <v>14007</v>
      </c>
      <c r="B531" s="95" t="s">
        <v>977</v>
      </c>
      <c r="C531" s="86">
        <f>VLOOKUP(GroupVertices[[#This Row],[Vertex]], Vertices[], MATCH("ID", Vertices[#Headers], 0), FALSE)</f>
        <v>1241</v>
      </c>
    </row>
    <row r="532" spans="1:3" x14ac:dyDescent="0.25">
      <c r="A532" s="86" t="s">
        <v>14007</v>
      </c>
      <c r="B532" s="95" t="s">
        <v>973</v>
      </c>
      <c r="C532" s="86">
        <f>VLOOKUP(GroupVertices[[#This Row],[Vertex]], Vertices[], MATCH("ID", Vertices[#Headers], 0), FALSE)</f>
        <v>1237</v>
      </c>
    </row>
    <row r="533" spans="1:3" x14ac:dyDescent="0.25">
      <c r="A533" s="86" t="s">
        <v>14007</v>
      </c>
      <c r="B533" s="95" t="s">
        <v>967</v>
      </c>
      <c r="C533" s="86">
        <f>VLOOKUP(GroupVertices[[#This Row],[Vertex]], Vertices[], MATCH("ID", Vertices[#Headers], 0), FALSE)</f>
        <v>1230</v>
      </c>
    </row>
    <row r="534" spans="1:3" x14ac:dyDescent="0.25">
      <c r="A534" s="86" t="s">
        <v>14007</v>
      </c>
      <c r="B534" s="95" t="s">
        <v>948</v>
      </c>
      <c r="C534" s="86">
        <f>VLOOKUP(GroupVertices[[#This Row],[Vertex]], Vertices[], MATCH("ID", Vertices[#Headers], 0), FALSE)</f>
        <v>1206</v>
      </c>
    </row>
    <row r="535" spans="1:3" x14ac:dyDescent="0.25">
      <c r="A535" s="86" t="s">
        <v>14007</v>
      </c>
      <c r="B535" s="95" t="s">
        <v>1367</v>
      </c>
      <c r="C535" s="86">
        <f>VLOOKUP(GroupVertices[[#This Row],[Vertex]], Vertices[], MATCH("ID", Vertices[#Headers], 0), FALSE)</f>
        <v>54</v>
      </c>
    </row>
    <row r="536" spans="1:3" x14ac:dyDescent="0.25">
      <c r="A536" s="86" t="s">
        <v>14007</v>
      </c>
      <c r="B536" s="95" t="s">
        <v>933</v>
      </c>
      <c r="C536" s="86">
        <f>VLOOKUP(GroupVertices[[#This Row],[Vertex]], Vertices[], MATCH("ID", Vertices[#Headers], 0), FALSE)</f>
        <v>1186</v>
      </c>
    </row>
    <row r="537" spans="1:3" x14ac:dyDescent="0.25">
      <c r="A537" s="86" t="s">
        <v>14007</v>
      </c>
      <c r="B537" s="95" t="s">
        <v>927</v>
      </c>
      <c r="C537" s="86">
        <f>VLOOKUP(GroupVertices[[#This Row],[Vertex]], Vertices[], MATCH("ID", Vertices[#Headers], 0), FALSE)</f>
        <v>1180</v>
      </c>
    </row>
    <row r="538" spans="1:3" x14ac:dyDescent="0.25">
      <c r="A538" s="86" t="s">
        <v>14007</v>
      </c>
      <c r="B538" s="95" t="s">
        <v>926</v>
      </c>
      <c r="C538" s="86">
        <f>VLOOKUP(GroupVertices[[#This Row],[Vertex]], Vertices[], MATCH("ID", Vertices[#Headers], 0), FALSE)</f>
        <v>1179</v>
      </c>
    </row>
    <row r="539" spans="1:3" x14ac:dyDescent="0.25">
      <c r="A539" s="86" t="s">
        <v>14007</v>
      </c>
      <c r="B539" s="95" t="s">
        <v>925</v>
      </c>
      <c r="C539" s="86">
        <f>VLOOKUP(GroupVertices[[#This Row],[Vertex]], Vertices[], MATCH("ID", Vertices[#Headers], 0), FALSE)</f>
        <v>1178</v>
      </c>
    </row>
    <row r="540" spans="1:3" x14ac:dyDescent="0.25">
      <c r="A540" s="86" t="s">
        <v>14007</v>
      </c>
      <c r="B540" s="95" t="s">
        <v>922</v>
      </c>
      <c r="C540" s="86">
        <f>VLOOKUP(GroupVertices[[#This Row],[Vertex]], Vertices[], MATCH("ID", Vertices[#Headers], 0), FALSE)</f>
        <v>1175</v>
      </c>
    </row>
    <row r="541" spans="1:3" x14ac:dyDescent="0.25">
      <c r="A541" s="86" t="s">
        <v>14007</v>
      </c>
      <c r="B541" s="95" t="s">
        <v>1768</v>
      </c>
      <c r="C541" s="86">
        <f>VLOOKUP(GroupVertices[[#This Row],[Vertex]], Vertices[], MATCH("ID", Vertices[#Headers], 0), FALSE)</f>
        <v>1176</v>
      </c>
    </row>
    <row r="542" spans="1:3" x14ac:dyDescent="0.25">
      <c r="A542" s="86" t="s">
        <v>14007</v>
      </c>
      <c r="B542" s="95" t="s">
        <v>919</v>
      </c>
      <c r="C542" s="86">
        <f>VLOOKUP(GroupVertices[[#This Row],[Vertex]], Vertices[], MATCH("ID", Vertices[#Headers], 0), FALSE)</f>
        <v>1171</v>
      </c>
    </row>
    <row r="543" spans="1:3" x14ac:dyDescent="0.25">
      <c r="A543" s="86" t="s">
        <v>14007</v>
      </c>
      <c r="B543" s="95" t="s">
        <v>1693</v>
      </c>
      <c r="C543" s="86">
        <f>VLOOKUP(GroupVertices[[#This Row],[Vertex]], Vertices[], MATCH("ID", Vertices[#Headers], 0), FALSE)</f>
        <v>870</v>
      </c>
    </row>
    <row r="544" spans="1:3" x14ac:dyDescent="0.25">
      <c r="A544" s="86" t="s">
        <v>14007</v>
      </c>
      <c r="B544" s="95" t="s">
        <v>917</v>
      </c>
      <c r="C544" s="86">
        <f>VLOOKUP(GroupVertices[[#This Row],[Vertex]], Vertices[], MATCH("ID", Vertices[#Headers], 0), FALSE)</f>
        <v>1169</v>
      </c>
    </row>
    <row r="545" spans="1:3" x14ac:dyDescent="0.25">
      <c r="A545" s="86" t="s">
        <v>14007</v>
      </c>
      <c r="B545" s="95" t="s">
        <v>895</v>
      </c>
      <c r="C545" s="86">
        <f>VLOOKUP(GroupVertices[[#This Row],[Vertex]], Vertices[], MATCH("ID", Vertices[#Headers], 0), FALSE)</f>
        <v>1133</v>
      </c>
    </row>
    <row r="546" spans="1:3" x14ac:dyDescent="0.25">
      <c r="A546" s="86" t="s">
        <v>14007</v>
      </c>
      <c r="B546" s="95" t="s">
        <v>1756</v>
      </c>
      <c r="C546" s="86">
        <f>VLOOKUP(GroupVertices[[#This Row],[Vertex]], Vertices[], MATCH("ID", Vertices[#Headers], 0), FALSE)</f>
        <v>1137</v>
      </c>
    </row>
    <row r="547" spans="1:3" x14ac:dyDescent="0.25">
      <c r="A547" s="86" t="s">
        <v>14007</v>
      </c>
      <c r="B547" s="95" t="s">
        <v>1755</v>
      </c>
      <c r="C547" s="86">
        <f>VLOOKUP(GroupVertices[[#This Row],[Vertex]], Vertices[], MATCH("ID", Vertices[#Headers], 0), FALSE)</f>
        <v>1136</v>
      </c>
    </row>
    <row r="548" spans="1:3" x14ac:dyDescent="0.25">
      <c r="A548" s="86" t="s">
        <v>14007</v>
      </c>
      <c r="B548" s="95" t="s">
        <v>1754</v>
      </c>
      <c r="C548" s="86">
        <f>VLOOKUP(GroupVertices[[#This Row],[Vertex]], Vertices[], MATCH("ID", Vertices[#Headers], 0), FALSE)</f>
        <v>1135</v>
      </c>
    </row>
    <row r="549" spans="1:3" x14ac:dyDescent="0.25">
      <c r="A549" s="86" t="s">
        <v>14007</v>
      </c>
      <c r="B549" s="95" t="s">
        <v>1753</v>
      </c>
      <c r="C549" s="86">
        <f>VLOOKUP(GroupVertices[[#This Row],[Vertex]], Vertices[], MATCH("ID", Vertices[#Headers], 0), FALSE)</f>
        <v>1134</v>
      </c>
    </row>
    <row r="550" spans="1:3" x14ac:dyDescent="0.25">
      <c r="A550" s="86" t="s">
        <v>14007</v>
      </c>
      <c r="B550" s="95" t="s">
        <v>892</v>
      </c>
      <c r="C550" s="86">
        <f>VLOOKUP(GroupVertices[[#This Row],[Vertex]], Vertices[], MATCH("ID", Vertices[#Headers], 0), FALSE)</f>
        <v>1130</v>
      </c>
    </row>
    <row r="551" spans="1:3" x14ac:dyDescent="0.25">
      <c r="A551" s="86" t="s">
        <v>14007</v>
      </c>
      <c r="B551" s="95" t="s">
        <v>1527</v>
      </c>
      <c r="C551" s="86">
        <f>VLOOKUP(GroupVertices[[#This Row],[Vertex]], Vertices[], MATCH("ID", Vertices[#Headers], 0), FALSE)</f>
        <v>411</v>
      </c>
    </row>
    <row r="552" spans="1:3" x14ac:dyDescent="0.25">
      <c r="A552" s="86" t="s">
        <v>14007</v>
      </c>
      <c r="B552" s="95" t="s">
        <v>875</v>
      </c>
      <c r="C552" s="86">
        <f>VLOOKUP(GroupVertices[[#This Row],[Vertex]], Vertices[], MATCH("ID", Vertices[#Headers], 0), FALSE)</f>
        <v>1113</v>
      </c>
    </row>
    <row r="553" spans="1:3" x14ac:dyDescent="0.25">
      <c r="A553" s="86" t="s">
        <v>14007</v>
      </c>
      <c r="B553" s="95" t="s">
        <v>860</v>
      </c>
      <c r="C553" s="86">
        <f>VLOOKUP(GroupVertices[[#This Row],[Vertex]], Vertices[], MATCH("ID", Vertices[#Headers], 0), FALSE)</f>
        <v>1092</v>
      </c>
    </row>
    <row r="554" spans="1:3" x14ac:dyDescent="0.25">
      <c r="A554" s="86" t="s">
        <v>14007</v>
      </c>
      <c r="B554" s="95" t="s">
        <v>1528</v>
      </c>
      <c r="C554" s="86">
        <f>VLOOKUP(GroupVertices[[#This Row],[Vertex]], Vertices[], MATCH("ID", Vertices[#Headers], 0), FALSE)</f>
        <v>412</v>
      </c>
    </row>
    <row r="555" spans="1:3" x14ac:dyDescent="0.25">
      <c r="A555" s="86" t="s">
        <v>14007</v>
      </c>
      <c r="B555" s="95" t="s">
        <v>1526</v>
      </c>
      <c r="C555" s="86">
        <f>VLOOKUP(GroupVertices[[#This Row],[Vertex]], Vertices[], MATCH("ID", Vertices[#Headers], 0), FALSE)</f>
        <v>410</v>
      </c>
    </row>
    <row r="556" spans="1:3" x14ac:dyDescent="0.25">
      <c r="A556" s="86" t="s">
        <v>14007</v>
      </c>
      <c r="B556" s="95" t="s">
        <v>855</v>
      </c>
      <c r="C556" s="86">
        <f>VLOOKUP(GroupVertices[[#This Row],[Vertex]], Vertices[], MATCH("ID", Vertices[#Headers], 0), FALSE)</f>
        <v>1087</v>
      </c>
    </row>
    <row r="557" spans="1:3" x14ac:dyDescent="0.25">
      <c r="A557" s="86" t="s">
        <v>14007</v>
      </c>
      <c r="B557" s="95" t="s">
        <v>854</v>
      </c>
      <c r="C557" s="86">
        <f>VLOOKUP(GroupVertices[[#This Row],[Vertex]], Vertices[], MATCH("ID", Vertices[#Headers], 0), FALSE)</f>
        <v>1086</v>
      </c>
    </row>
    <row r="558" spans="1:3" x14ac:dyDescent="0.25">
      <c r="A558" s="86" t="s">
        <v>14007</v>
      </c>
      <c r="B558" s="95" t="s">
        <v>829</v>
      </c>
      <c r="C558" s="86">
        <f>VLOOKUP(GroupVertices[[#This Row],[Vertex]], Vertices[], MATCH("ID", Vertices[#Headers], 0), FALSE)</f>
        <v>1054</v>
      </c>
    </row>
    <row r="559" spans="1:3" x14ac:dyDescent="0.25">
      <c r="A559" s="86" t="s">
        <v>14007</v>
      </c>
      <c r="B559" s="95" t="s">
        <v>1738</v>
      </c>
      <c r="C559" s="86">
        <f>VLOOKUP(GroupVertices[[#This Row],[Vertex]], Vertices[], MATCH("ID", Vertices[#Headers], 0), FALSE)</f>
        <v>1055</v>
      </c>
    </row>
    <row r="560" spans="1:3" x14ac:dyDescent="0.25">
      <c r="A560" s="86" t="s">
        <v>14007</v>
      </c>
      <c r="B560" s="95" t="s">
        <v>822</v>
      </c>
      <c r="C560" s="86">
        <f>VLOOKUP(GroupVertices[[#This Row],[Vertex]], Vertices[], MATCH("ID", Vertices[#Headers], 0), FALSE)</f>
        <v>1046</v>
      </c>
    </row>
    <row r="561" spans="1:3" x14ac:dyDescent="0.25">
      <c r="A561" s="86" t="s">
        <v>14007</v>
      </c>
      <c r="B561" s="95" t="s">
        <v>1590</v>
      </c>
      <c r="C561" s="86">
        <f>VLOOKUP(GroupVertices[[#This Row],[Vertex]], Vertices[], MATCH("ID", Vertices[#Headers], 0), FALSE)</f>
        <v>558</v>
      </c>
    </row>
    <row r="562" spans="1:3" x14ac:dyDescent="0.25">
      <c r="A562" s="86" t="s">
        <v>14007</v>
      </c>
      <c r="B562" s="95" t="s">
        <v>816</v>
      </c>
      <c r="C562" s="86">
        <f>VLOOKUP(GroupVertices[[#This Row],[Vertex]], Vertices[], MATCH("ID", Vertices[#Headers], 0), FALSE)</f>
        <v>1040</v>
      </c>
    </row>
    <row r="563" spans="1:3" x14ac:dyDescent="0.25">
      <c r="A563" s="86" t="s">
        <v>14007</v>
      </c>
      <c r="B563" s="95" t="s">
        <v>808</v>
      </c>
      <c r="C563" s="86">
        <f>VLOOKUP(GroupVertices[[#This Row],[Vertex]], Vertices[], MATCH("ID", Vertices[#Headers], 0), FALSE)</f>
        <v>1031</v>
      </c>
    </row>
    <row r="564" spans="1:3" x14ac:dyDescent="0.25">
      <c r="A564" s="86" t="s">
        <v>14007</v>
      </c>
      <c r="B564" s="95" t="s">
        <v>797</v>
      </c>
      <c r="C564" s="86">
        <f>VLOOKUP(GroupVertices[[#This Row],[Vertex]], Vertices[], MATCH("ID", Vertices[#Headers], 0), FALSE)</f>
        <v>1010</v>
      </c>
    </row>
    <row r="565" spans="1:3" x14ac:dyDescent="0.25">
      <c r="A565" s="86" t="s">
        <v>14007</v>
      </c>
      <c r="B565" s="95" t="s">
        <v>791</v>
      </c>
      <c r="C565" s="86">
        <f>VLOOKUP(GroupVertices[[#This Row],[Vertex]], Vertices[], MATCH("ID", Vertices[#Headers], 0), FALSE)</f>
        <v>999</v>
      </c>
    </row>
    <row r="566" spans="1:3" x14ac:dyDescent="0.25">
      <c r="A566" s="86" t="s">
        <v>14007</v>
      </c>
      <c r="B566" s="95" t="s">
        <v>781</v>
      </c>
      <c r="C566" s="86">
        <f>VLOOKUP(GroupVertices[[#This Row],[Vertex]], Vertices[], MATCH("ID", Vertices[#Headers], 0), FALSE)</f>
        <v>987</v>
      </c>
    </row>
    <row r="567" spans="1:3" x14ac:dyDescent="0.25">
      <c r="A567" s="86" t="s">
        <v>14007</v>
      </c>
      <c r="B567" s="95" t="s">
        <v>775</v>
      </c>
      <c r="C567" s="86">
        <f>VLOOKUP(GroupVertices[[#This Row],[Vertex]], Vertices[], MATCH("ID", Vertices[#Headers], 0), FALSE)</f>
        <v>979</v>
      </c>
    </row>
    <row r="568" spans="1:3" x14ac:dyDescent="0.25">
      <c r="A568" s="86" t="s">
        <v>14007</v>
      </c>
      <c r="B568" s="95" t="s">
        <v>1636</v>
      </c>
      <c r="C568" s="86">
        <f>VLOOKUP(GroupVertices[[#This Row],[Vertex]], Vertices[], MATCH("ID", Vertices[#Headers], 0), FALSE)</f>
        <v>696</v>
      </c>
    </row>
    <row r="569" spans="1:3" x14ac:dyDescent="0.25">
      <c r="A569" s="86" t="s">
        <v>14007</v>
      </c>
      <c r="B569" s="95" t="s">
        <v>766</v>
      </c>
      <c r="C569" s="86">
        <f>VLOOKUP(GroupVertices[[#This Row],[Vertex]], Vertices[], MATCH("ID", Vertices[#Headers], 0), FALSE)</f>
        <v>968</v>
      </c>
    </row>
    <row r="570" spans="1:3" x14ac:dyDescent="0.25">
      <c r="A570" s="86" t="s">
        <v>14007</v>
      </c>
      <c r="B570" s="95" t="s">
        <v>743</v>
      </c>
      <c r="C570" s="86">
        <f>VLOOKUP(GroupVertices[[#This Row],[Vertex]], Vertices[], MATCH("ID", Vertices[#Headers], 0), FALSE)</f>
        <v>931</v>
      </c>
    </row>
    <row r="571" spans="1:3" x14ac:dyDescent="0.25">
      <c r="A571" s="86" t="s">
        <v>14007</v>
      </c>
      <c r="B571" s="95" t="s">
        <v>716</v>
      </c>
      <c r="C571" s="86">
        <f>VLOOKUP(GroupVertices[[#This Row],[Vertex]], Vertices[], MATCH("ID", Vertices[#Headers], 0), FALSE)</f>
        <v>898</v>
      </c>
    </row>
    <row r="572" spans="1:3" x14ac:dyDescent="0.25">
      <c r="A572" s="86" t="s">
        <v>14007</v>
      </c>
      <c r="B572" s="95" t="s">
        <v>1696</v>
      </c>
      <c r="C572" s="86">
        <f>VLOOKUP(GroupVertices[[#This Row],[Vertex]], Vertices[], MATCH("ID", Vertices[#Headers], 0), FALSE)</f>
        <v>899</v>
      </c>
    </row>
    <row r="573" spans="1:3" x14ac:dyDescent="0.25">
      <c r="A573" s="86" t="s">
        <v>14007</v>
      </c>
      <c r="B573" s="95" t="s">
        <v>704</v>
      </c>
      <c r="C573" s="86">
        <f>VLOOKUP(GroupVertices[[#This Row],[Vertex]], Vertices[], MATCH("ID", Vertices[#Headers], 0), FALSE)</f>
        <v>885</v>
      </c>
    </row>
    <row r="574" spans="1:3" x14ac:dyDescent="0.25">
      <c r="A574" s="86" t="s">
        <v>14007</v>
      </c>
      <c r="B574" s="95" t="s">
        <v>689</v>
      </c>
      <c r="C574" s="86">
        <f>VLOOKUP(GroupVertices[[#This Row],[Vertex]], Vertices[], MATCH("ID", Vertices[#Headers], 0), FALSE)</f>
        <v>869</v>
      </c>
    </row>
    <row r="575" spans="1:3" x14ac:dyDescent="0.25">
      <c r="A575" s="86" t="s">
        <v>14007</v>
      </c>
      <c r="B575" s="95" t="s">
        <v>684</v>
      </c>
      <c r="C575" s="86">
        <f>VLOOKUP(GroupVertices[[#This Row],[Vertex]], Vertices[], MATCH("ID", Vertices[#Headers], 0), FALSE)</f>
        <v>864</v>
      </c>
    </row>
    <row r="576" spans="1:3" x14ac:dyDescent="0.25">
      <c r="A576" s="86" t="s">
        <v>14007</v>
      </c>
      <c r="B576" s="95" t="s">
        <v>1679</v>
      </c>
      <c r="C576" s="86">
        <f>VLOOKUP(GroupVertices[[#This Row],[Vertex]], Vertices[], MATCH("ID", Vertices[#Headers], 0), FALSE)</f>
        <v>838</v>
      </c>
    </row>
    <row r="577" spans="1:3" x14ac:dyDescent="0.25">
      <c r="A577" s="86" t="s">
        <v>14007</v>
      </c>
      <c r="B577" s="95" t="s">
        <v>671</v>
      </c>
      <c r="C577" s="86">
        <f>VLOOKUP(GroupVertices[[#This Row],[Vertex]], Vertices[], MATCH("ID", Vertices[#Headers], 0), FALSE)</f>
        <v>837</v>
      </c>
    </row>
    <row r="578" spans="1:3" x14ac:dyDescent="0.25">
      <c r="A578" s="86" t="s">
        <v>14007</v>
      </c>
      <c r="B578" s="95" t="s">
        <v>663</v>
      </c>
      <c r="C578" s="86">
        <f>VLOOKUP(GroupVertices[[#This Row],[Vertex]], Vertices[], MATCH("ID", Vertices[#Headers], 0), FALSE)</f>
        <v>822</v>
      </c>
    </row>
    <row r="579" spans="1:3" x14ac:dyDescent="0.25">
      <c r="A579" s="86" t="s">
        <v>14007</v>
      </c>
      <c r="B579" s="95" t="s">
        <v>1676</v>
      </c>
      <c r="C579" s="86">
        <f>VLOOKUP(GroupVertices[[#This Row],[Vertex]], Vertices[], MATCH("ID", Vertices[#Headers], 0), FALSE)</f>
        <v>827</v>
      </c>
    </row>
    <row r="580" spans="1:3" x14ac:dyDescent="0.25">
      <c r="A580" s="86" t="s">
        <v>14007</v>
      </c>
      <c r="B580" s="95" t="s">
        <v>1675</v>
      </c>
      <c r="C580" s="86">
        <f>VLOOKUP(GroupVertices[[#This Row],[Vertex]], Vertices[], MATCH("ID", Vertices[#Headers], 0), FALSE)</f>
        <v>826</v>
      </c>
    </row>
    <row r="581" spans="1:3" x14ac:dyDescent="0.25">
      <c r="A581" s="86" t="s">
        <v>14007</v>
      </c>
      <c r="B581" s="95" t="s">
        <v>1674</v>
      </c>
      <c r="C581" s="86">
        <f>VLOOKUP(GroupVertices[[#This Row],[Vertex]], Vertices[], MATCH("ID", Vertices[#Headers], 0), FALSE)</f>
        <v>825</v>
      </c>
    </row>
    <row r="582" spans="1:3" x14ac:dyDescent="0.25">
      <c r="A582" s="86" t="s">
        <v>14007</v>
      </c>
      <c r="B582" s="95" t="s">
        <v>1673</v>
      </c>
      <c r="C582" s="86">
        <f>VLOOKUP(GroupVertices[[#This Row],[Vertex]], Vertices[], MATCH("ID", Vertices[#Headers], 0), FALSE)</f>
        <v>824</v>
      </c>
    </row>
    <row r="583" spans="1:3" x14ac:dyDescent="0.25">
      <c r="A583" s="86" t="s">
        <v>14007</v>
      </c>
      <c r="B583" s="95" t="s">
        <v>1672</v>
      </c>
      <c r="C583" s="86">
        <f>VLOOKUP(GroupVertices[[#This Row],[Vertex]], Vertices[], MATCH("ID", Vertices[#Headers], 0), FALSE)</f>
        <v>823</v>
      </c>
    </row>
    <row r="584" spans="1:3" x14ac:dyDescent="0.25">
      <c r="A584" s="86" t="s">
        <v>14007</v>
      </c>
      <c r="B584" s="95" t="s">
        <v>1581</v>
      </c>
      <c r="C584" s="86">
        <f>VLOOKUP(GroupVertices[[#This Row],[Vertex]], Vertices[], MATCH("ID", Vertices[#Headers], 0), FALSE)</f>
        <v>536</v>
      </c>
    </row>
    <row r="585" spans="1:3" x14ac:dyDescent="0.25">
      <c r="A585" s="86" t="s">
        <v>14007</v>
      </c>
      <c r="B585" s="95" t="s">
        <v>658</v>
      </c>
      <c r="C585" s="86">
        <f>VLOOKUP(GroupVertices[[#This Row],[Vertex]], Vertices[], MATCH("ID", Vertices[#Headers], 0), FALSE)</f>
        <v>812</v>
      </c>
    </row>
    <row r="586" spans="1:3" x14ac:dyDescent="0.25">
      <c r="A586" s="86" t="s">
        <v>14007</v>
      </c>
      <c r="B586" s="95" t="s">
        <v>628</v>
      </c>
      <c r="C586" s="86">
        <f>VLOOKUP(GroupVertices[[#This Row],[Vertex]], Vertices[], MATCH("ID", Vertices[#Headers], 0), FALSE)</f>
        <v>765</v>
      </c>
    </row>
    <row r="587" spans="1:3" x14ac:dyDescent="0.25">
      <c r="A587" s="86" t="s">
        <v>14007</v>
      </c>
      <c r="B587" s="95" t="s">
        <v>611</v>
      </c>
      <c r="C587" s="86">
        <f>VLOOKUP(GroupVertices[[#This Row],[Vertex]], Vertices[], MATCH("ID", Vertices[#Headers], 0), FALSE)</f>
        <v>744</v>
      </c>
    </row>
    <row r="588" spans="1:3" x14ac:dyDescent="0.25">
      <c r="A588" s="86" t="s">
        <v>14007</v>
      </c>
      <c r="B588" s="95" t="s">
        <v>574</v>
      </c>
      <c r="C588" s="86">
        <f>VLOOKUP(GroupVertices[[#This Row],[Vertex]], Vertices[], MATCH("ID", Vertices[#Headers], 0), FALSE)</f>
        <v>695</v>
      </c>
    </row>
    <row r="589" spans="1:3" x14ac:dyDescent="0.25">
      <c r="A589" s="86" t="s">
        <v>14007</v>
      </c>
      <c r="B589" s="95" t="s">
        <v>571</v>
      </c>
      <c r="C589" s="86">
        <f>VLOOKUP(GroupVertices[[#This Row],[Vertex]], Vertices[], MATCH("ID", Vertices[#Headers], 0), FALSE)</f>
        <v>692</v>
      </c>
    </row>
    <row r="590" spans="1:3" x14ac:dyDescent="0.25">
      <c r="A590" s="86" t="s">
        <v>14007</v>
      </c>
      <c r="B590" s="95" t="s">
        <v>562</v>
      </c>
      <c r="C590" s="86">
        <f>VLOOKUP(GroupVertices[[#This Row],[Vertex]], Vertices[], MATCH("ID", Vertices[#Headers], 0), FALSE)</f>
        <v>679</v>
      </c>
    </row>
    <row r="591" spans="1:3" x14ac:dyDescent="0.25">
      <c r="A591" s="86" t="s">
        <v>14007</v>
      </c>
      <c r="B591" s="95" t="s">
        <v>560</v>
      </c>
      <c r="C591" s="86">
        <f>VLOOKUP(GroupVertices[[#This Row],[Vertex]], Vertices[], MATCH("ID", Vertices[#Headers], 0), FALSE)</f>
        <v>677</v>
      </c>
    </row>
    <row r="592" spans="1:3" x14ac:dyDescent="0.25">
      <c r="A592" s="86" t="s">
        <v>14007</v>
      </c>
      <c r="B592" s="95" t="s">
        <v>559</v>
      </c>
      <c r="C592" s="86">
        <f>VLOOKUP(GroupVertices[[#This Row],[Vertex]], Vertices[], MATCH("ID", Vertices[#Headers], 0), FALSE)</f>
        <v>676</v>
      </c>
    </row>
    <row r="593" spans="1:3" x14ac:dyDescent="0.25">
      <c r="A593" s="86" t="s">
        <v>14007</v>
      </c>
      <c r="B593" s="95" t="s">
        <v>554</v>
      </c>
      <c r="C593" s="86">
        <f>VLOOKUP(GroupVertices[[#This Row],[Vertex]], Vertices[], MATCH("ID", Vertices[#Headers], 0), FALSE)</f>
        <v>669</v>
      </c>
    </row>
    <row r="594" spans="1:3" x14ac:dyDescent="0.25">
      <c r="A594" s="86" t="s">
        <v>14007</v>
      </c>
      <c r="B594" s="95" t="s">
        <v>1631</v>
      </c>
      <c r="C594" s="86">
        <f>VLOOKUP(GroupVertices[[#This Row],[Vertex]], Vertices[], MATCH("ID", Vertices[#Headers], 0), FALSE)</f>
        <v>671</v>
      </c>
    </row>
    <row r="595" spans="1:3" x14ac:dyDescent="0.25">
      <c r="A595" s="86" t="s">
        <v>14007</v>
      </c>
      <c r="B595" s="95" t="s">
        <v>1630</v>
      </c>
      <c r="C595" s="86">
        <f>VLOOKUP(GroupVertices[[#This Row],[Vertex]], Vertices[], MATCH("ID", Vertices[#Headers], 0), FALSE)</f>
        <v>670</v>
      </c>
    </row>
    <row r="596" spans="1:3" x14ac:dyDescent="0.25">
      <c r="A596" s="86" t="s">
        <v>14007</v>
      </c>
      <c r="B596" s="95" t="s">
        <v>1601</v>
      </c>
      <c r="C596" s="86">
        <f>VLOOKUP(GroupVertices[[#This Row],[Vertex]], Vertices[], MATCH("ID", Vertices[#Headers], 0), FALSE)</f>
        <v>581</v>
      </c>
    </row>
    <row r="597" spans="1:3" x14ac:dyDescent="0.25">
      <c r="A597" s="86" t="s">
        <v>14007</v>
      </c>
      <c r="B597" s="95" t="s">
        <v>1609</v>
      </c>
      <c r="C597" s="86">
        <f>VLOOKUP(GroupVertices[[#This Row],[Vertex]], Vertices[], MATCH("ID", Vertices[#Headers], 0), FALSE)</f>
        <v>600</v>
      </c>
    </row>
    <row r="598" spans="1:3" x14ac:dyDescent="0.25">
      <c r="A598" s="86" t="s">
        <v>14007</v>
      </c>
      <c r="B598" s="95" t="s">
        <v>553</v>
      </c>
      <c r="C598" s="86">
        <f>VLOOKUP(GroupVertices[[#This Row],[Vertex]], Vertices[], MATCH("ID", Vertices[#Headers], 0), FALSE)</f>
        <v>668</v>
      </c>
    </row>
    <row r="599" spans="1:3" x14ac:dyDescent="0.25">
      <c r="A599" s="86" t="s">
        <v>14007</v>
      </c>
      <c r="B599" s="95" t="s">
        <v>537</v>
      </c>
      <c r="C599" s="86">
        <f>VLOOKUP(GroupVertices[[#This Row],[Vertex]], Vertices[], MATCH("ID", Vertices[#Headers], 0), FALSE)</f>
        <v>652</v>
      </c>
    </row>
    <row r="600" spans="1:3" x14ac:dyDescent="0.25">
      <c r="A600" s="86" t="s">
        <v>14007</v>
      </c>
      <c r="B600" s="95" t="s">
        <v>525</v>
      </c>
      <c r="C600" s="86">
        <f>VLOOKUP(GroupVertices[[#This Row],[Vertex]], Vertices[], MATCH("ID", Vertices[#Headers], 0), FALSE)</f>
        <v>636</v>
      </c>
    </row>
    <row r="601" spans="1:3" x14ac:dyDescent="0.25">
      <c r="A601" s="86" t="s">
        <v>14007</v>
      </c>
      <c r="B601" s="95" t="s">
        <v>524</v>
      </c>
      <c r="C601" s="86">
        <f>VLOOKUP(GroupVertices[[#This Row],[Vertex]], Vertices[], MATCH("ID", Vertices[#Headers], 0), FALSE)</f>
        <v>635</v>
      </c>
    </row>
    <row r="602" spans="1:3" x14ac:dyDescent="0.25">
      <c r="A602" s="86" t="s">
        <v>14007</v>
      </c>
      <c r="B602" s="95" t="s">
        <v>504</v>
      </c>
      <c r="C602" s="86">
        <f>VLOOKUP(GroupVertices[[#This Row],[Vertex]], Vertices[], MATCH("ID", Vertices[#Headers], 0), FALSE)</f>
        <v>599</v>
      </c>
    </row>
    <row r="603" spans="1:3" x14ac:dyDescent="0.25">
      <c r="A603" s="86" t="s">
        <v>14007</v>
      </c>
      <c r="B603" s="95" t="s">
        <v>1557</v>
      </c>
      <c r="C603" s="86">
        <f>VLOOKUP(GroupVertices[[#This Row],[Vertex]], Vertices[], MATCH("ID", Vertices[#Headers], 0), FALSE)</f>
        <v>482</v>
      </c>
    </row>
    <row r="604" spans="1:3" x14ac:dyDescent="0.25">
      <c r="A604" s="86" t="s">
        <v>14007</v>
      </c>
      <c r="B604" s="95" t="s">
        <v>493</v>
      </c>
      <c r="C604" s="86">
        <f>VLOOKUP(GroupVertices[[#This Row],[Vertex]], Vertices[], MATCH("ID", Vertices[#Headers], 0), FALSE)</f>
        <v>580</v>
      </c>
    </row>
    <row r="605" spans="1:3" x14ac:dyDescent="0.25">
      <c r="A605" s="86" t="s">
        <v>14007</v>
      </c>
      <c r="B605" s="95" t="s">
        <v>482</v>
      </c>
      <c r="C605" s="86">
        <f>VLOOKUP(GroupVertices[[#This Row],[Vertex]], Vertices[], MATCH("ID", Vertices[#Headers], 0), FALSE)</f>
        <v>557</v>
      </c>
    </row>
    <row r="606" spans="1:3" x14ac:dyDescent="0.25">
      <c r="A606" s="86" t="s">
        <v>14007</v>
      </c>
      <c r="B606" s="95" t="s">
        <v>470</v>
      </c>
      <c r="C606" s="86">
        <f>VLOOKUP(GroupVertices[[#This Row],[Vertex]], Vertices[], MATCH("ID", Vertices[#Headers], 0), FALSE)</f>
        <v>537</v>
      </c>
    </row>
    <row r="607" spans="1:3" x14ac:dyDescent="0.25">
      <c r="A607" s="86" t="s">
        <v>14007</v>
      </c>
      <c r="B607" s="95" t="s">
        <v>469</v>
      </c>
      <c r="C607" s="86">
        <f>VLOOKUP(GroupVertices[[#This Row],[Vertex]], Vertices[], MATCH("ID", Vertices[#Headers], 0), FALSE)</f>
        <v>535</v>
      </c>
    </row>
    <row r="608" spans="1:3" x14ac:dyDescent="0.25">
      <c r="A608" s="86" t="s">
        <v>14007</v>
      </c>
      <c r="B608" s="95" t="s">
        <v>467</v>
      </c>
      <c r="C608" s="86">
        <f>VLOOKUP(GroupVertices[[#This Row],[Vertex]], Vertices[], MATCH("ID", Vertices[#Headers], 0), FALSE)</f>
        <v>532</v>
      </c>
    </row>
    <row r="609" spans="1:3" x14ac:dyDescent="0.25">
      <c r="A609" s="86" t="s">
        <v>14007</v>
      </c>
      <c r="B609" s="95" t="s">
        <v>1580</v>
      </c>
      <c r="C609" s="86">
        <f>VLOOKUP(GroupVertices[[#This Row],[Vertex]], Vertices[], MATCH("ID", Vertices[#Headers], 0), FALSE)</f>
        <v>533</v>
      </c>
    </row>
    <row r="610" spans="1:3" x14ac:dyDescent="0.25">
      <c r="A610" s="86" t="s">
        <v>14007</v>
      </c>
      <c r="B610" s="95" t="s">
        <v>454</v>
      </c>
      <c r="C610" s="86">
        <f>VLOOKUP(GroupVertices[[#This Row],[Vertex]], Vertices[], MATCH("ID", Vertices[#Headers], 0), FALSE)</f>
        <v>501</v>
      </c>
    </row>
    <row r="611" spans="1:3" x14ac:dyDescent="0.25">
      <c r="A611" s="86" t="s">
        <v>14007</v>
      </c>
      <c r="B611" s="95" t="s">
        <v>439</v>
      </c>
      <c r="C611" s="86">
        <f>VLOOKUP(GroupVertices[[#This Row],[Vertex]], Vertices[], MATCH("ID", Vertices[#Headers], 0), FALSE)</f>
        <v>481</v>
      </c>
    </row>
    <row r="612" spans="1:3" x14ac:dyDescent="0.25">
      <c r="A612" s="86" t="s">
        <v>14007</v>
      </c>
      <c r="B612" s="95" t="s">
        <v>437</v>
      </c>
      <c r="C612" s="86">
        <f>VLOOKUP(GroupVertices[[#This Row],[Vertex]], Vertices[], MATCH("ID", Vertices[#Headers], 0), FALSE)</f>
        <v>479</v>
      </c>
    </row>
    <row r="613" spans="1:3" x14ac:dyDescent="0.25">
      <c r="A613" s="86" t="s">
        <v>14007</v>
      </c>
      <c r="B613" s="95" t="s">
        <v>435</v>
      </c>
      <c r="C613" s="86">
        <f>VLOOKUP(GroupVertices[[#This Row],[Vertex]], Vertices[], MATCH("ID", Vertices[#Headers], 0), FALSE)</f>
        <v>477</v>
      </c>
    </row>
    <row r="614" spans="1:3" x14ac:dyDescent="0.25">
      <c r="A614" s="86" t="s">
        <v>14007</v>
      </c>
      <c r="B614" s="95" t="s">
        <v>414</v>
      </c>
      <c r="C614" s="86">
        <f>VLOOKUP(GroupVertices[[#This Row],[Vertex]], Vertices[], MATCH("ID", Vertices[#Headers], 0), FALSE)</f>
        <v>439</v>
      </c>
    </row>
    <row r="615" spans="1:3" x14ac:dyDescent="0.25">
      <c r="A615" s="86" t="s">
        <v>14007</v>
      </c>
      <c r="B615" s="95" t="s">
        <v>400</v>
      </c>
      <c r="C615" s="86">
        <f>VLOOKUP(GroupVertices[[#This Row],[Vertex]], Vertices[], MATCH("ID", Vertices[#Headers], 0), FALSE)</f>
        <v>406</v>
      </c>
    </row>
    <row r="616" spans="1:3" x14ac:dyDescent="0.25">
      <c r="A616" s="86" t="s">
        <v>14007</v>
      </c>
      <c r="B616" s="95" t="s">
        <v>385</v>
      </c>
      <c r="C616" s="86">
        <f>VLOOKUP(GroupVertices[[#This Row],[Vertex]], Vertices[], MATCH("ID", Vertices[#Headers], 0), FALSE)</f>
        <v>380</v>
      </c>
    </row>
    <row r="617" spans="1:3" x14ac:dyDescent="0.25">
      <c r="A617" s="86" t="s">
        <v>14007</v>
      </c>
      <c r="B617" s="95" t="s">
        <v>373</v>
      </c>
      <c r="C617" s="86">
        <f>VLOOKUP(GroupVertices[[#This Row],[Vertex]], Vertices[], MATCH("ID", Vertices[#Headers], 0), FALSE)</f>
        <v>363</v>
      </c>
    </row>
    <row r="618" spans="1:3" x14ac:dyDescent="0.25">
      <c r="A618" s="86" t="s">
        <v>14007</v>
      </c>
      <c r="B618" s="95" t="s">
        <v>343</v>
      </c>
      <c r="C618" s="86">
        <f>VLOOKUP(GroupVertices[[#This Row],[Vertex]], Vertices[], MATCH("ID", Vertices[#Headers], 0), FALSE)</f>
        <v>278</v>
      </c>
    </row>
    <row r="619" spans="1:3" x14ac:dyDescent="0.25">
      <c r="A619" s="86" t="s">
        <v>14007</v>
      </c>
      <c r="B619" s="95" t="s">
        <v>294</v>
      </c>
      <c r="C619" s="86">
        <f>VLOOKUP(GroupVertices[[#This Row],[Vertex]], Vertices[], MATCH("ID", Vertices[#Headers], 0), FALSE)</f>
        <v>186</v>
      </c>
    </row>
    <row r="620" spans="1:3" x14ac:dyDescent="0.25">
      <c r="A620" s="86" t="s">
        <v>14007</v>
      </c>
      <c r="B620" s="95" t="s">
        <v>284</v>
      </c>
      <c r="C620" s="86">
        <f>VLOOKUP(GroupVertices[[#This Row],[Vertex]], Vertices[], MATCH("ID", Vertices[#Headers], 0), FALSE)</f>
        <v>169</v>
      </c>
    </row>
    <row r="621" spans="1:3" x14ac:dyDescent="0.25">
      <c r="A621" s="86" t="s">
        <v>14007</v>
      </c>
      <c r="B621" s="95" t="s">
        <v>1409</v>
      </c>
      <c r="C621" s="86">
        <f>VLOOKUP(GroupVertices[[#This Row],[Vertex]], Vertices[], MATCH("ID", Vertices[#Headers], 0), FALSE)</f>
        <v>170</v>
      </c>
    </row>
    <row r="622" spans="1:3" x14ac:dyDescent="0.25">
      <c r="A622" s="86" t="s">
        <v>14007</v>
      </c>
      <c r="B622" s="95" t="s">
        <v>278</v>
      </c>
      <c r="C622" s="86">
        <f>VLOOKUP(GroupVertices[[#This Row],[Vertex]], Vertices[], MATCH("ID", Vertices[#Headers], 0), FALSE)</f>
        <v>160</v>
      </c>
    </row>
    <row r="623" spans="1:3" x14ac:dyDescent="0.25">
      <c r="A623" s="86" t="s">
        <v>14007</v>
      </c>
      <c r="B623" s="95" t="s">
        <v>272</v>
      </c>
      <c r="C623" s="86">
        <f>VLOOKUP(GroupVertices[[#This Row],[Vertex]], Vertices[], MATCH("ID", Vertices[#Headers], 0), FALSE)</f>
        <v>147</v>
      </c>
    </row>
    <row r="624" spans="1:3" x14ac:dyDescent="0.25">
      <c r="A624" s="86" t="s">
        <v>14007</v>
      </c>
      <c r="B624" s="95" t="s">
        <v>254</v>
      </c>
      <c r="C624" s="86">
        <f>VLOOKUP(GroupVertices[[#This Row],[Vertex]], Vertices[], MATCH("ID", Vertices[#Headers], 0), FALSE)</f>
        <v>123</v>
      </c>
    </row>
    <row r="625" spans="1:3" x14ac:dyDescent="0.25">
      <c r="A625" s="86" t="s">
        <v>14007</v>
      </c>
      <c r="B625" s="95" t="s">
        <v>241</v>
      </c>
      <c r="C625" s="86">
        <f>VLOOKUP(GroupVertices[[#This Row],[Vertex]], Vertices[], MATCH("ID", Vertices[#Headers], 0), FALSE)</f>
        <v>104</v>
      </c>
    </row>
    <row r="626" spans="1:3" x14ac:dyDescent="0.25">
      <c r="A626" s="86" t="s">
        <v>14007</v>
      </c>
      <c r="B626" s="95" t="s">
        <v>226</v>
      </c>
      <c r="C626" s="86">
        <f>VLOOKUP(GroupVertices[[#This Row],[Vertex]], Vertices[], MATCH("ID", Vertices[#Headers], 0), FALSE)</f>
        <v>73</v>
      </c>
    </row>
    <row r="627" spans="1:3" x14ac:dyDescent="0.25">
      <c r="A627" s="86" t="s">
        <v>14007</v>
      </c>
      <c r="B627" s="95" t="s">
        <v>213</v>
      </c>
      <c r="C627" s="86">
        <f>VLOOKUP(GroupVertices[[#This Row],[Vertex]], Vertices[], MATCH("ID", Vertices[#Headers], 0), FALSE)</f>
        <v>53</v>
      </c>
    </row>
    <row r="628" spans="1:3" x14ac:dyDescent="0.25">
      <c r="A628" s="86" t="s">
        <v>14008</v>
      </c>
      <c r="B628" s="95" t="s">
        <v>1320</v>
      </c>
      <c r="C628" s="86">
        <f>VLOOKUP(GroupVertices[[#This Row],[Vertex]], Vertices[], MATCH("ID", Vertices[#Headers], 0), FALSE)</f>
        <v>1683</v>
      </c>
    </row>
    <row r="629" spans="1:3" x14ac:dyDescent="0.25">
      <c r="A629" s="86" t="s">
        <v>14008</v>
      </c>
      <c r="B629" s="95" t="s">
        <v>1383</v>
      </c>
      <c r="C629" s="86">
        <f>VLOOKUP(GroupVertices[[#This Row],[Vertex]], Vertices[], MATCH("ID", Vertices[#Headers], 0), FALSE)</f>
        <v>97</v>
      </c>
    </row>
    <row r="630" spans="1:3" x14ac:dyDescent="0.25">
      <c r="A630" s="86" t="s">
        <v>14008</v>
      </c>
      <c r="B630" s="95" t="s">
        <v>1386</v>
      </c>
      <c r="C630" s="86">
        <f>VLOOKUP(GroupVertices[[#This Row],[Vertex]], Vertices[], MATCH("ID", Vertices[#Headers], 0), FALSE)</f>
        <v>103</v>
      </c>
    </row>
    <row r="631" spans="1:3" x14ac:dyDescent="0.25">
      <c r="A631" s="86" t="s">
        <v>14008</v>
      </c>
      <c r="B631" s="95" t="s">
        <v>1385</v>
      </c>
      <c r="C631" s="86">
        <f>VLOOKUP(GroupVertices[[#This Row],[Vertex]], Vertices[], MATCH("ID", Vertices[#Headers], 0), FALSE)</f>
        <v>102</v>
      </c>
    </row>
    <row r="632" spans="1:3" x14ac:dyDescent="0.25">
      <c r="A632" s="86" t="s">
        <v>14008</v>
      </c>
      <c r="B632" s="95" t="s">
        <v>1384</v>
      </c>
      <c r="C632" s="86">
        <f>VLOOKUP(GroupVertices[[#This Row],[Vertex]], Vertices[], MATCH("ID", Vertices[#Headers], 0), FALSE)</f>
        <v>101</v>
      </c>
    </row>
    <row r="633" spans="1:3" x14ac:dyDescent="0.25">
      <c r="A633" s="86" t="s">
        <v>14008</v>
      </c>
      <c r="B633" s="95" t="s">
        <v>1192</v>
      </c>
      <c r="C633" s="86">
        <f>VLOOKUP(GroupVertices[[#This Row],[Vertex]], Vertices[], MATCH("ID", Vertices[#Headers], 0), FALSE)</f>
        <v>1527</v>
      </c>
    </row>
    <row r="634" spans="1:3" x14ac:dyDescent="0.25">
      <c r="A634" s="86" t="s">
        <v>14008</v>
      </c>
      <c r="B634" s="95" t="s">
        <v>1181</v>
      </c>
      <c r="C634" s="86">
        <f>VLOOKUP(GroupVertices[[#This Row],[Vertex]], Vertices[], MATCH("ID", Vertices[#Headers], 0), FALSE)</f>
        <v>1514</v>
      </c>
    </row>
    <row r="635" spans="1:3" x14ac:dyDescent="0.25">
      <c r="A635" s="86" t="s">
        <v>14008</v>
      </c>
      <c r="B635" s="95" t="s">
        <v>1132</v>
      </c>
      <c r="C635" s="86">
        <f>VLOOKUP(GroupVertices[[#This Row],[Vertex]], Vertices[], MATCH("ID", Vertices[#Headers], 0), FALSE)</f>
        <v>1456</v>
      </c>
    </row>
    <row r="636" spans="1:3" x14ac:dyDescent="0.25">
      <c r="A636" s="86" t="s">
        <v>14008</v>
      </c>
      <c r="B636" s="95" t="s">
        <v>1346</v>
      </c>
      <c r="C636" s="86">
        <f>VLOOKUP(GroupVertices[[#This Row],[Vertex]], Vertices[], MATCH("ID", Vertices[#Headers], 0), FALSE)</f>
        <v>8</v>
      </c>
    </row>
    <row r="637" spans="1:3" x14ac:dyDescent="0.25">
      <c r="A637" s="86" t="s">
        <v>14008</v>
      </c>
      <c r="B637" s="95" t="s">
        <v>1101</v>
      </c>
      <c r="C637" s="86">
        <f>VLOOKUP(GroupVertices[[#This Row],[Vertex]], Vertices[], MATCH("ID", Vertices[#Headers], 0), FALSE)</f>
        <v>1412</v>
      </c>
    </row>
    <row r="638" spans="1:3" x14ac:dyDescent="0.25">
      <c r="A638" s="86" t="s">
        <v>14008</v>
      </c>
      <c r="B638" s="95" t="s">
        <v>1829</v>
      </c>
      <c r="C638" s="86">
        <f>VLOOKUP(GroupVertices[[#This Row],[Vertex]], Vertices[], MATCH("ID", Vertices[#Headers], 0), FALSE)</f>
        <v>1413</v>
      </c>
    </row>
    <row r="639" spans="1:3" x14ac:dyDescent="0.25">
      <c r="A639" s="86" t="s">
        <v>14008</v>
      </c>
      <c r="B639" s="95" t="s">
        <v>1666</v>
      </c>
      <c r="C639" s="86">
        <f>VLOOKUP(GroupVertices[[#This Row],[Vertex]], Vertices[], MATCH("ID", Vertices[#Headers], 0), FALSE)</f>
        <v>810</v>
      </c>
    </row>
    <row r="640" spans="1:3" x14ac:dyDescent="0.25">
      <c r="A640" s="86" t="s">
        <v>14008</v>
      </c>
      <c r="B640" s="95" t="s">
        <v>1009</v>
      </c>
      <c r="C640" s="86">
        <f>VLOOKUP(GroupVertices[[#This Row],[Vertex]], Vertices[], MATCH("ID", Vertices[#Headers], 0), FALSE)</f>
        <v>1309</v>
      </c>
    </row>
    <row r="641" spans="1:3" x14ac:dyDescent="0.25">
      <c r="A641" s="86" t="s">
        <v>14008</v>
      </c>
      <c r="B641" s="95" t="s">
        <v>1707</v>
      </c>
      <c r="C641" s="86">
        <f>VLOOKUP(GroupVertices[[#This Row],[Vertex]], Vertices[], MATCH("ID", Vertices[#Headers], 0), FALSE)</f>
        <v>942</v>
      </c>
    </row>
    <row r="642" spans="1:3" x14ac:dyDescent="0.25">
      <c r="A642" s="86" t="s">
        <v>14008</v>
      </c>
      <c r="B642" s="95" t="s">
        <v>1008</v>
      </c>
      <c r="C642" s="86">
        <f>VLOOKUP(GroupVertices[[#This Row],[Vertex]], Vertices[], MATCH("ID", Vertices[#Headers], 0), FALSE)</f>
        <v>1308</v>
      </c>
    </row>
    <row r="643" spans="1:3" x14ac:dyDescent="0.25">
      <c r="A643" s="86" t="s">
        <v>14008</v>
      </c>
      <c r="B643" s="95" t="s">
        <v>976</v>
      </c>
      <c r="C643" s="86">
        <f>VLOOKUP(GroupVertices[[#This Row],[Vertex]], Vertices[], MATCH("ID", Vertices[#Headers], 0), FALSE)</f>
        <v>1240</v>
      </c>
    </row>
    <row r="644" spans="1:3" x14ac:dyDescent="0.25">
      <c r="A644" s="86" t="s">
        <v>14008</v>
      </c>
      <c r="B644" s="95" t="s">
        <v>1002</v>
      </c>
      <c r="C644" s="86">
        <f>VLOOKUP(GroupVertices[[#This Row],[Vertex]], Vertices[], MATCH("ID", Vertices[#Headers], 0), FALSE)</f>
        <v>1224</v>
      </c>
    </row>
    <row r="645" spans="1:3" x14ac:dyDescent="0.25">
      <c r="A645" s="86" t="s">
        <v>14008</v>
      </c>
      <c r="B645" s="95" t="s">
        <v>962</v>
      </c>
      <c r="C645" s="86">
        <f>VLOOKUP(GroupVertices[[#This Row],[Vertex]], Vertices[], MATCH("ID", Vertices[#Headers], 0), FALSE)</f>
        <v>1222</v>
      </c>
    </row>
    <row r="646" spans="1:3" x14ac:dyDescent="0.25">
      <c r="A646" s="86" t="s">
        <v>14008</v>
      </c>
      <c r="B646" s="95" t="s">
        <v>1776</v>
      </c>
      <c r="C646" s="86">
        <f>VLOOKUP(GroupVertices[[#This Row],[Vertex]], Vertices[], MATCH("ID", Vertices[#Headers], 0), FALSE)</f>
        <v>1223</v>
      </c>
    </row>
    <row r="647" spans="1:3" x14ac:dyDescent="0.25">
      <c r="A647" s="86" t="s">
        <v>14008</v>
      </c>
      <c r="B647" s="95" t="s">
        <v>950</v>
      </c>
      <c r="C647" s="86">
        <f>VLOOKUP(GroupVertices[[#This Row],[Vertex]], Vertices[], MATCH("ID", Vertices[#Headers], 0), FALSE)</f>
        <v>1208</v>
      </c>
    </row>
    <row r="648" spans="1:3" x14ac:dyDescent="0.25">
      <c r="A648" s="86" t="s">
        <v>14008</v>
      </c>
      <c r="B648" s="95" t="s">
        <v>897</v>
      </c>
      <c r="C648" s="86">
        <f>VLOOKUP(GroupVertices[[#This Row],[Vertex]], Vertices[], MATCH("ID", Vertices[#Headers], 0), FALSE)</f>
        <v>1139</v>
      </c>
    </row>
    <row r="649" spans="1:3" x14ac:dyDescent="0.25">
      <c r="A649" s="86" t="s">
        <v>14008</v>
      </c>
      <c r="B649" s="95" t="s">
        <v>943</v>
      </c>
      <c r="C649" s="86">
        <f>VLOOKUP(GroupVertices[[#This Row],[Vertex]], Vertices[], MATCH("ID", Vertices[#Headers], 0), FALSE)</f>
        <v>1196</v>
      </c>
    </row>
    <row r="650" spans="1:3" x14ac:dyDescent="0.25">
      <c r="A650" s="86" t="s">
        <v>14008</v>
      </c>
      <c r="B650" s="95" t="s">
        <v>1770</v>
      </c>
      <c r="C650" s="86">
        <f>VLOOKUP(GroupVertices[[#This Row],[Vertex]], Vertices[], MATCH("ID", Vertices[#Headers], 0), FALSE)</f>
        <v>1198</v>
      </c>
    </row>
    <row r="651" spans="1:3" x14ac:dyDescent="0.25">
      <c r="A651" s="86" t="s">
        <v>14008</v>
      </c>
      <c r="B651" s="95" t="s">
        <v>1769</v>
      </c>
      <c r="C651" s="86">
        <f>VLOOKUP(GroupVertices[[#This Row],[Vertex]], Vertices[], MATCH("ID", Vertices[#Headers], 0), FALSE)</f>
        <v>1197</v>
      </c>
    </row>
    <row r="652" spans="1:3" x14ac:dyDescent="0.25">
      <c r="A652" s="86" t="s">
        <v>14008</v>
      </c>
      <c r="B652" s="95" t="s">
        <v>899</v>
      </c>
      <c r="C652" s="86">
        <f>VLOOKUP(GroupVertices[[#This Row],[Vertex]], Vertices[], MATCH("ID", Vertices[#Headers], 0), FALSE)</f>
        <v>1143</v>
      </c>
    </row>
    <row r="653" spans="1:3" x14ac:dyDescent="0.25">
      <c r="A653" s="86" t="s">
        <v>14008</v>
      </c>
      <c r="B653" s="95" t="s">
        <v>1759</v>
      </c>
      <c r="C653" s="86">
        <f>VLOOKUP(GroupVertices[[#This Row],[Vertex]], Vertices[], MATCH("ID", Vertices[#Headers], 0), FALSE)</f>
        <v>1144</v>
      </c>
    </row>
    <row r="654" spans="1:3" x14ac:dyDescent="0.25">
      <c r="A654" s="86" t="s">
        <v>14008</v>
      </c>
      <c r="B654" s="95" t="s">
        <v>1752</v>
      </c>
      <c r="C654" s="86">
        <f>VLOOKUP(GroupVertices[[#This Row],[Vertex]], Vertices[], MATCH("ID", Vertices[#Headers], 0), FALSE)</f>
        <v>1126</v>
      </c>
    </row>
    <row r="655" spans="1:3" x14ac:dyDescent="0.25">
      <c r="A655" s="86" t="s">
        <v>14008</v>
      </c>
      <c r="B655" s="95" t="s">
        <v>1604</v>
      </c>
      <c r="C655" s="86">
        <f>VLOOKUP(GroupVertices[[#This Row],[Vertex]], Vertices[], MATCH("ID", Vertices[#Headers], 0), FALSE)</f>
        <v>589</v>
      </c>
    </row>
    <row r="656" spans="1:3" x14ac:dyDescent="0.25">
      <c r="A656" s="86" t="s">
        <v>14008</v>
      </c>
      <c r="B656" s="95" t="s">
        <v>1758</v>
      </c>
      <c r="C656" s="86">
        <f>VLOOKUP(GroupVertices[[#This Row],[Vertex]], Vertices[], MATCH("ID", Vertices[#Headers], 0), FALSE)</f>
        <v>1141</v>
      </c>
    </row>
    <row r="657" spans="1:3" x14ac:dyDescent="0.25">
      <c r="A657" s="86" t="s">
        <v>14008</v>
      </c>
      <c r="B657" s="95" t="s">
        <v>1757</v>
      </c>
      <c r="C657" s="86">
        <f>VLOOKUP(GroupVertices[[#This Row],[Vertex]], Vertices[], MATCH("ID", Vertices[#Headers], 0), FALSE)</f>
        <v>1140</v>
      </c>
    </row>
    <row r="658" spans="1:3" x14ac:dyDescent="0.25">
      <c r="A658" s="86" t="s">
        <v>14008</v>
      </c>
      <c r="B658" s="95" t="s">
        <v>888</v>
      </c>
      <c r="C658" s="86">
        <f>VLOOKUP(GroupVertices[[#This Row],[Vertex]], Vertices[], MATCH("ID", Vertices[#Headers], 0), FALSE)</f>
        <v>1125</v>
      </c>
    </row>
    <row r="659" spans="1:3" x14ac:dyDescent="0.25">
      <c r="A659" s="86" t="s">
        <v>14008</v>
      </c>
      <c r="B659" s="95" t="s">
        <v>818</v>
      </c>
      <c r="C659" s="86">
        <f>VLOOKUP(GroupVertices[[#This Row],[Vertex]], Vertices[], MATCH("ID", Vertices[#Headers], 0), FALSE)</f>
        <v>1042</v>
      </c>
    </row>
    <row r="660" spans="1:3" x14ac:dyDescent="0.25">
      <c r="A660" s="86" t="s">
        <v>14008</v>
      </c>
      <c r="B660" s="95" t="s">
        <v>1457</v>
      </c>
      <c r="C660" s="86">
        <f>VLOOKUP(GroupVertices[[#This Row],[Vertex]], Vertices[], MATCH("ID", Vertices[#Headers], 0), FALSE)</f>
        <v>285</v>
      </c>
    </row>
    <row r="661" spans="1:3" x14ac:dyDescent="0.25">
      <c r="A661" s="86" t="s">
        <v>14008</v>
      </c>
      <c r="B661" s="95" t="s">
        <v>778</v>
      </c>
      <c r="C661" s="86">
        <f>VLOOKUP(GroupVertices[[#This Row],[Vertex]], Vertices[], MATCH("ID", Vertices[#Headers], 0), FALSE)</f>
        <v>982</v>
      </c>
    </row>
    <row r="662" spans="1:3" x14ac:dyDescent="0.25">
      <c r="A662" s="86" t="s">
        <v>14008</v>
      </c>
      <c r="B662" s="95" t="s">
        <v>1719</v>
      </c>
      <c r="C662" s="86">
        <f>VLOOKUP(GroupVertices[[#This Row],[Vertex]], Vertices[], MATCH("ID", Vertices[#Headers], 0), FALSE)</f>
        <v>984</v>
      </c>
    </row>
    <row r="663" spans="1:3" x14ac:dyDescent="0.25">
      <c r="A663" s="86" t="s">
        <v>14008</v>
      </c>
      <c r="B663" s="95" t="s">
        <v>1718</v>
      </c>
      <c r="C663" s="86">
        <f>VLOOKUP(GroupVertices[[#This Row],[Vertex]], Vertices[], MATCH("ID", Vertices[#Headers], 0), FALSE)</f>
        <v>983</v>
      </c>
    </row>
    <row r="664" spans="1:3" x14ac:dyDescent="0.25">
      <c r="A664" s="86" t="s">
        <v>14008</v>
      </c>
      <c r="B664" s="95" t="s">
        <v>725</v>
      </c>
      <c r="C664" s="86">
        <f>VLOOKUP(GroupVertices[[#This Row],[Vertex]], Vertices[], MATCH("ID", Vertices[#Headers], 0), FALSE)</f>
        <v>908</v>
      </c>
    </row>
    <row r="665" spans="1:3" x14ac:dyDescent="0.25">
      <c r="A665" s="86" t="s">
        <v>14008</v>
      </c>
      <c r="B665" s="95" t="s">
        <v>722</v>
      </c>
      <c r="C665" s="86">
        <f>VLOOKUP(GroupVertices[[#This Row],[Vertex]], Vertices[], MATCH("ID", Vertices[#Headers], 0), FALSE)</f>
        <v>905</v>
      </c>
    </row>
    <row r="666" spans="1:3" x14ac:dyDescent="0.25">
      <c r="A666" s="86" t="s">
        <v>14008</v>
      </c>
      <c r="B666" s="95" t="s">
        <v>1668</v>
      </c>
      <c r="C666" s="86">
        <f>VLOOKUP(GroupVertices[[#This Row],[Vertex]], Vertices[], MATCH("ID", Vertices[#Headers], 0), FALSE)</f>
        <v>816</v>
      </c>
    </row>
    <row r="667" spans="1:3" x14ac:dyDescent="0.25">
      <c r="A667" s="86" t="s">
        <v>14008</v>
      </c>
      <c r="B667" s="95" t="s">
        <v>662</v>
      </c>
      <c r="C667" s="86">
        <f>VLOOKUP(GroupVertices[[#This Row],[Vertex]], Vertices[], MATCH("ID", Vertices[#Headers], 0), FALSE)</f>
        <v>819</v>
      </c>
    </row>
    <row r="668" spans="1:3" x14ac:dyDescent="0.25">
      <c r="A668" s="86" t="s">
        <v>14008</v>
      </c>
      <c r="B668" s="95" t="s">
        <v>1671</v>
      </c>
      <c r="C668" s="86">
        <f>VLOOKUP(GroupVertices[[#This Row],[Vertex]], Vertices[], MATCH("ID", Vertices[#Headers], 0), FALSE)</f>
        <v>821</v>
      </c>
    </row>
    <row r="669" spans="1:3" x14ac:dyDescent="0.25">
      <c r="A669" s="86" t="s">
        <v>14008</v>
      </c>
      <c r="B669" s="95" t="s">
        <v>1670</v>
      </c>
      <c r="C669" s="86">
        <f>VLOOKUP(GroupVertices[[#This Row],[Vertex]], Vertices[], MATCH("ID", Vertices[#Headers], 0), FALSE)</f>
        <v>820</v>
      </c>
    </row>
    <row r="670" spans="1:3" x14ac:dyDescent="0.25">
      <c r="A670" s="86" t="s">
        <v>14008</v>
      </c>
      <c r="B670" s="95" t="s">
        <v>660</v>
      </c>
      <c r="C670" s="86">
        <f>VLOOKUP(GroupVertices[[#This Row],[Vertex]], Vertices[], MATCH("ID", Vertices[#Headers], 0), FALSE)</f>
        <v>814</v>
      </c>
    </row>
    <row r="671" spans="1:3" x14ac:dyDescent="0.25">
      <c r="A671" s="86" t="s">
        <v>14008</v>
      </c>
      <c r="B671" s="95" t="s">
        <v>1667</v>
      </c>
      <c r="C671" s="86">
        <f>VLOOKUP(GroupVertices[[#This Row],[Vertex]], Vertices[], MATCH("ID", Vertices[#Headers], 0), FALSE)</f>
        <v>815</v>
      </c>
    </row>
    <row r="672" spans="1:3" x14ac:dyDescent="0.25">
      <c r="A672" s="86" t="s">
        <v>14008</v>
      </c>
      <c r="B672" s="95" t="s">
        <v>656</v>
      </c>
      <c r="C672" s="86">
        <f>VLOOKUP(GroupVertices[[#This Row],[Vertex]], Vertices[], MATCH("ID", Vertices[#Headers], 0), FALSE)</f>
        <v>806</v>
      </c>
    </row>
    <row r="673" spans="1:3" x14ac:dyDescent="0.25">
      <c r="A673" s="86" t="s">
        <v>14008</v>
      </c>
      <c r="B673" s="95" t="s">
        <v>1665</v>
      </c>
      <c r="C673" s="86">
        <f>VLOOKUP(GroupVertices[[#This Row],[Vertex]], Vertices[], MATCH("ID", Vertices[#Headers], 0), FALSE)</f>
        <v>809</v>
      </c>
    </row>
    <row r="674" spans="1:3" x14ac:dyDescent="0.25">
      <c r="A674" s="86" t="s">
        <v>14008</v>
      </c>
      <c r="B674" s="95" t="s">
        <v>1664</v>
      </c>
      <c r="C674" s="86">
        <f>VLOOKUP(GroupVertices[[#This Row],[Vertex]], Vertices[], MATCH("ID", Vertices[#Headers], 0), FALSE)</f>
        <v>808</v>
      </c>
    </row>
    <row r="675" spans="1:3" x14ac:dyDescent="0.25">
      <c r="A675" s="86" t="s">
        <v>14008</v>
      </c>
      <c r="B675" s="95" t="s">
        <v>1663</v>
      </c>
      <c r="C675" s="86">
        <f>VLOOKUP(GroupVertices[[#This Row],[Vertex]], Vertices[], MATCH("ID", Vertices[#Headers], 0), FALSE)</f>
        <v>807</v>
      </c>
    </row>
    <row r="676" spans="1:3" x14ac:dyDescent="0.25">
      <c r="A676" s="86" t="s">
        <v>14008</v>
      </c>
      <c r="B676" s="95" t="s">
        <v>1441</v>
      </c>
      <c r="C676" s="86">
        <f>VLOOKUP(GroupVertices[[#This Row],[Vertex]], Vertices[], MATCH("ID", Vertices[#Headers], 0), FALSE)</f>
        <v>251</v>
      </c>
    </row>
    <row r="677" spans="1:3" x14ac:dyDescent="0.25">
      <c r="A677" s="86" t="s">
        <v>14008</v>
      </c>
      <c r="B677" s="95" t="s">
        <v>636</v>
      </c>
      <c r="C677" s="86">
        <f>VLOOKUP(GroupVertices[[#This Row],[Vertex]], Vertices[], MATCH("ID", Vertices[#Headers], 0), FALSE)</f>
        <v>783</v>
      </c>
    </row>
    <row r="678" spans="1:3" x14ac:dyDescent="0.25">
      <c r="A678" s="86" t="s">
        <v>14008</v>
      </c>
      <c r="B678" s="95" t="s">
        <v>1660</v>
      </c>
      <c r="C678" s="86">
        <f>VLOOKUP(GroupVertices[[#This Row],[Vertex]], Vertices[], MATCH("ID", Vertices[#Headers], 0), FALSE)</f>
        <v>784</v>
      </c>
    </row>
    <row r="679" spans="1:3" x14ac:dyDescent="0.25">
      <c r="A679" s="86" t="s">
        <v>14008</v>
      </c>
      <c r="B679" s="95" t="s">
        <v>581</v>
      </c>
      <c r="C679" s="86">
        <f>VLOOKUP(GroupVertices[[#This Row],[Vertex]], Vertices[], MATCH("ID", Vertices[#Headers], 0), FALSE)</f>
        <v>704</v>
      </c>
    </row>
    <row r="680" spans="1:3" x14ac:dyDescent="0.25">
      <c r="A680" s="86" t="s">
        <v>14008</v>
      </c>
      <c r="B680" s="95" t="s">
        <v>557</v>
      </c>
      <c r="C680" s="86">
        <f>VLOOKUP(GroupVertices[[#This Row],[Vertex]], Vertices[], MATCH("ID", Vertices[#Headers], 0), FALSE)</f>
        <v>674</v>
      </c>
    </row>
    <row r="681" spans="1:3" x14ac:dyDescent="0.25">
      <c r="A681" s="86" t="s">
        <v>14008</v>
      </c>
      <c r="B681" s="95" t="s">
        <v>538</v>
      </c>
      <c r="C681" s="86">
        <f>VLOOKUP(GroupVertices[[#This Row],[Vertex]], Vertices[], MATCH("ID", Vertices[#Headers], 0), FALSE)</f>
        <v>653</v>
      </c>
    </row>
    <row r="682" spans="1:3" x14ac:dyDescent="0.25">
      <c r="A682" s="86" t="s">
        <v>14008</v>
      </c>
      <c r="B682" s="95" t="s">
        <v>498</v>
      </c>
      <c r="C682" s="86">
        <f>VLOOKUP(GroupVertices[[#This Row],[Vertex]], Vertices[], MATCH("ID", Vertices[#Headers], 0), FALSE)</f>
        <v>588</v>
      </c>
    </row>
    <row r="683" spans="1:3" x14ac:dyDescent="0.25">
      <c r="A683" s="86" t="s">
        <v>14008</v>
      </c>
      <c r="B683" s="95" t="s">
        <v>478</v>
      </c>
      <c r="C683" s="86">
        <f>VLOOKUP(GroupVertices[[#This Row],[Vertex]], Vertices[], MATCH("ID", Vertices[#Headers], 0), FALSE)</f>
        <v>548</v>
      </c>
    </row>
    <row r="684" spans="1:3" x14ac:dyDescent="0.25">
      <c r="A684" s="86" t="s">
        <v>14008</v>
      </c>
      <c r="B684" s="95" t="s">
        <v>1587</v>
      </c>
      <c r="C684" s="86">
        <f>VLOOKUP(GroupVertices[[#This Row],[Vertex]], Vertices[], MATCH("ID", Vertices[#Headers], 0), FALSE)</f>
        <v>551</v>
      </c>
    </row>
    <row r="685" spans="1:3" x14ac:dyDescent="0.25">
      <c r="A685" s="86" t="s">
        <v>14008</v>
      </c>
      <c r="B685" s="95" t="s">
        <v>1586</v>
      </c>
      <c r="C685" s="86">
        <f>VLOOKUP(GroupVertices[[#This Row],[Vertex]], Vertices[], MATCH("ID", Vertices[#Headers], 0), FALSE)</f>
        <v>550</v>
      </c>
    </row>
    <row r="686" spans="1:3" x14ac:dyDescent="0.25">
      <c r="A686" s="86" t="s">
        <v>14008</v>
      </c>
      <c r="B686" s="95" t="s">
        <v>1585</v>
      </c>
      <c r="C686" s="86">
        <f>VLOOKUP(GroupVertices[[#This Row],[Vertex]], Vertices[], MATCH("ID", Vertices[#Headers], 0), FALSE)</f>
        <v>549</v>
      </c>
    </row>
    <row r="687" spans="1:3" x14ac:dyDescent="0.25">
      <c r="A687" s="86" t="s">
        <v>14008</v>
      </c>
      <c r="B687" s="95" t="s">
        <v>461</v>
      </c>
      <c r="C687" s="86">
        <f>VLOOKUP(GroupVertices[[#This Row],[Vertex]], Vertices[], MATCH("ID", Vertices[#Headers], 0), FALSE)</f>
        <v>520</v>
      </c>
    </row>
    <row r="688" spans="1:3" x14ac:dyDescent="0.25">
      <c r="A688" s="86" t="s">
        <v>14008</v>
      </c>
      <c r="B688" s="95" t="s">
        <v>413</v>
      </c>
      <c r="C688" s="86">
        <f>VLOOKUP(GroupVertices[[#This Row],[Vertex]], Vertices[], MATCH("ID", Vertices[#Headers], 0), FALSE)</f>
        <v>438</v>
      </c>
    </row>
    <row r="689" spans="1:3" x14ac:dyDescent="0.25">
      <c r="A689" s="86" t="s">
        <v>14008</v>
      </c>
      <c r="B689" s="95" t="s">
        <v>410</v>
      </c>
      <c r="C689" s="86">
        <f>VLOOKUP(GroupVertices[[#This Row],[Vertex]], Vertices[], MATCH("ID", Vertices[#Headers], 0), FALSE)</f>
        <v>435</v>
      </c>
    </row>
    <row r="690" spans="1:3" x14ac:dyDescent="0.25">
      <c r="A690" s="86" t="s">
        <v>14008</v>
      </c>
      <c r="B690" s="95" t="s">
        <v>402</v>
      </c>
      <c r="C690" s="86">
        <f>VLOOKUP(GroupVertices[[#This Row],[Vertex]], Vertices[], MATCH("ID", Vertices[#Headers], 0), FALSE)</f>
        <v>414</v>
      </c>
    </row>
    <row r="691" spans="1:3" x14ac:dyDescent="0.25">
      <c r="A691" s="86" t="s">
        <v>14008</v>
      </c>
      <c r="B691" s="95" t="s">
        <v>379</v>
      </c>
      <c r="C691" s="86">
        <f>VLOOKUP(GroupVertices[[#This Row],[Vertex]], Vertices[], MATCH("ID", Vertices[#Headers], 0), FALSE)</f>
        <v>369</v>
      </c>
    </row>
    <row r="692" spans="1:3" x14ac:dyDescent="0.25">
      <c r="A692" s="86" t="s">
        <v>14008</v>
      </c>
      <c r="B692" s="95" t="s">
        <v>360</v>
      </c>
      <c r="C692" s="86">
        <f>VLOOKUP(GroupVertices[[#This Row],[Vertex]], Vertices[], MATCH("ID", Vertices[#Headers], 0), FALSE)</f>
        <v>330</v>
      </c>
    </row>
    <row r="693" spans="1:3" x14ac:dyDescent="0.25">
      <c r="A693" s="86" t="s">
        <v>14008</v>
      </c>
      <c r="B693" s="95" t="s">
        <v>358</v>
      </c>
      <c r="C693" s="86">
        <f>VLOOKUP(GroupVertices[[#This Row],[Vertex]], Vertices[], MATCH("ID", Vertices[#Headers], 0), FALSE)</f>
        <v>328</v>
      </c>
    </row>
    <row r="694" spans="1:3" x14ac:dyDescent="0.25">
      <c r="A694" s="86" t="s">
        <v>14008</v>
      </c>
      <c r="B694" s="95" t="s">
        <v>346</v>
      </c>
      <c r="C694" s="86">
        <f>VLOOKUP(GroupVertices[[#This Row],[Vertex]], Vertices[], MATCH("ID", Vertices[#Headers], 0), FALSE)</f>
        <v>284</v>
      </c>
    </row>
    <row r="695" spans="1:3" x14ac:dyDescent="0.25">
      <c r="A695" s="86" t="s">
        <v>14008</v>
      </c>
      <c r="B695" s="95" t="s">
        <v>331</v>
      </c>
      <c r="C695" s="86">
        <f>VLOOKUP(GroupVertices[[#This Row],[Vertex]], Vertices[], MATCH("ID", Vertices[#Headers], 0), FALSE)</f>
        <v>250</v>
      </c>
    </row>
    <row r="696" spans="1:3" x14ac:dyDescent="0.25">
      <c r="A696" s="86" t="s">
        <v>14008</v>
      </c>
      <c r="B696" s="95" t="s">
        <v>310</v>
      </c>
      <c r="C696" s="86">
        <f>VLOOKUP(GroupVertices[[#This Row],[Vertex]], Vertices[], MATCH("ID", Vertices[#Headers], 0), FALSE)</f>
        <v>212</v>
      </c>
    </row>
    <row r="697" spans="1:3" x14ac:dyDescent="0.25">
      <c r="A697" s="86" t="s">
        <v>14008</v>
      </c>
      <c r="B697" s="95" t="s">
        <v>288</v>
      </c>
      <c r="C697" s="86">
        <f>VLOOKUP(GroupVertices[[#This Row],[Vertex]], Vertices[], MATCH("ID", Vertices[#Headers], 0), FALSE)</f>
        <v>176</v>
      </c>
    </row>
    <row r="698" spans="1:3" x14ac:dyDescent="0.25">
      <c r="A698" s="86" t="s">
        <v>14008</v>
      </c>
      <c r="B698" s="95" t="s">
        <v>1413</v>
      </c>
      <c r="C698" s="86">
        <f>VLOOKUP(GroupVertices[[#This Row],[Vertex]], Vertices[], MATCH("ID", Vertices[#Headers], 0), FALSE)</f>
        <v>178</v>
      </c>
    </row>
    <row r="699" spans="1:3" x14ac:dyDescent="0.25">
      <c r="A699" s="86" t="s">
        <v>14008</v>
      </c>
      <c r="B699" s="95" t="s">
        <v>1412</v>
      </c>
      <c r="C699" s="86">
        <f>VLOOKUP(GroupVertices[[#This Row],[Vertex]], Vertices[], MATCH("ID", Vertices[#Headers], 0), FALSE)</f>
        <v>177</v>
      </c>
    </row>
    <row r="700" spans="1:3" x14ac:dyDescent="0.25">
      <c r="A700" s="86" t="s">
        <v>14008</v>
      </c>
      <c r="B700" s="95" t="s">
        <v>263</v>
      </c>
      <c r="C700" s="86">
        <f>VLOOKUP(GroupVertices[[#This Row],[Vertex]], Vertices[], MATCH("ID", Vertices[#Headers], 0), FALSE)</f>
        <v>135</v>
      </c>
    </row>
    <row r="701" spans="1:3" x14ac:dyDescent="0.25">
      <c r="A701" s="86" t="s">
        <v>14008</v>
      </c>
      <c r="B701" s="95" t="s">
        <v>252</v>
      </c>
      <c r="C701" s="86">
        <f>VLOOKUP(GroupVertices[[#This Row],[Vertex]], Vertices[], MATCH("ID", Vertices[#Headers], 0), FALSE)</f>
        <v>118</v>
      </c>
    </row>
    <row r="702" spans="1:3" x14ac:dyDescent="0.25">
      <c r="A702" s="86" t="s">
        <v>14008</v>
      </c>
      <c r="B702" s="95" t="s">
        <v>1391</v>
      </c>
      <c r="C702" s="86">
        <f>VLOOKUP(GroupVertices[[#This Row],[Vertex]], Vertices[], MATCH("ID", Vertices[#Headers], 0), FALSE)</f>
        <v>120</v>
      </c>
    </row>
    <row r="703" spans="1:3" x14ac:dyDescent="0.25">
      <c r="A703" s="86" t="s">
        <v>14008</v>
      </c>
      <c r="B703" s="95" t="s">
        <v>1390</v>
      </c>
      <c r="C703" s="86">
        <f>VLOOKUP(GroupVertices[[#This Row],[Vertex]], Vertices[], MATCH("ID", Vertices[#Headers], 0), FALSE)</f>
        <v>119</v>
      </c>
    </row>
    <row r="704" spans="1:3" x14ac:dyDescent="0.25">
      <c r="A704" s="86" t="s">
        <v>14008</v>
      </c>
      <c r="B704" s="95" t="s">
        <v>244</v>
      </c>
      <c r="C704" s="86">
        <f>VLOOKUP(GroupVertices[[#This Row],[Vertex]], Vertices[], MATCH("ID", Vertices[#Headers], 0), FALSE)</f>
        <v>109</v>
      </c>
    </row>
    <row r="705" spans="1:3" x14ac:dyDescent="0.25">
      <c r="A705" s="86" t="s">
        <v>14008</v>
      </c>
      <c r="B705" s="95" t="s">
        <v>240</v>
      </c>
      <c r="C705" s="86">
        <f>VLOOKUP(GroupVertices[[#This Row],[Vertex]], Vertices[], MATCH("ID", Vertices[#Headers], 0), FALSE)</f>
        <v>100</v>
      </c>
    </row>
    <row r="706" spans="1:3" x14ac:dyDescent="0.25">
      <c r="A706" s="86" t="s">
        <v>14008</v>
      </c>
      <c r="B706" s="95" t="s">
        <v>237</v>
      </c>
      <c r="C706" s="86">
        <f>VLOOKUP(GroupVertices[[#This Row],[Vertex]], Vertices[], MATCH("ID", Vertices[#Headers], 0), FALSE)</f>
        <v>95</v>
      </c>
    </row>
    <row r="707" spans="1:3" x14ac:dyDescent="0.25">
      <c r="A707" s="86" t="s">
        <v>14008</v>
      </c>
      <c r="B707" s="95" t="s">
        <v>1382</v>
      </c>
      <c r="C707" s="86">
        <f>VLOOKUP(GroupVertices[[#This Row],[Vertex]], Vertices[], MATCH("ID", Vertices[#Headers], 0), FALSE)</f>
        <v>96</v>
      </c>
    </row>
    <row r="708" spans="1:3" x14ac:dyDescent="0.25">
      <c r="A708" s="86" t="s">
        <v>14008</v>
      </c>
      <c r="B708" s="95" t="s">
        <v>190</v>
      </c>
      <c r="C708" s="86">
        <f>VLOOKUP(GroupVertices[[#This Row],[Vertex]], Vertices[], MATCH("ID", Vertices[#Headers], 0), FALSE)</f>
        <v>7</v>
      </c>
    </row>
    <row r="709" spans="1:3" x14ac:dyDescent="0.25">
      <c r="A709" s="86" t="s">
        <v>14009</v>
      </c>
      <c r="B709" s="95" t="s">
        <v>1302</v>
      </c>
      <c r="C709" s="86">
        <f>VLOOKUP(GroupVertices[[#This Row],[Vertex]], Vertices[], MATCH("ID", Vertices[#Headers], 0), FALSE)</f>
        <v>1660</v>
      </c>
    </row>
    <row r="710" spans="1:3" x14ac:dyDescent="0.25">
      <c r="A710" s="86" t="s">
        <v>14009</v>
      </c>
      <c r="B710" s="95" t="s">
        <v>1365</v>
      </c>
      <c r="C710" s="86">
        <f>VLOOKUP(GroupVertices[[#This Row],[Vertex]], Vertices[], MATCH("ID", Vertices[#Headers], 0), FALSE)</f>
        <v>46</v>
      </c>
    </row>
    <row r="711" spans="1:3" x14ac:dyDescent="0.25">
      <c r="A711" s="86" t="s">
        <v>14009</v>
      </c>
      <c r="B711" s="95" t="s">
        <v>1292</v>
      </c>
      <c r="C711" s="86">
        <f>VLOOKUP(GroupVertices[[#This Row],[Vertex]], Vertices[], MATCH("ID", Vertices[#Headers], 0), FALSE)</f>
        <v>1650</v>
      </c>
    </row>
    <row r="712" spans="1:3" x14ac:dyDescent="0.25">
      <c r="A712" s="86" t="s">
        <v>14009</v>
      </c>
      <c r="B712" s="95" t="s">
        <v>1291</v>
      </c>
      <c r="C712" s="86">
        <f>VLOOKUP(GroupVertices[[#This Row],[Vertex]], Vertices[], MATCH("ID", Vertices[#Headers], 0), FALSE)</f>
        <v>61</v>
      </c>
    </row>
    <row r="713" spans="1:3" x14ac:dyDescent="0.25">
      <c r="A713" s="86" t="s">
        <v>14009</v>
      </c>
      <c r="B713" s="95" t="s">
        <v>1253</v>
      </c>
      <c r="C713" s="86">
        <f>VLOOKUP(GroupVertices[[#This Row],[Vertex]], Vertices[], MATCH("ID", Vertices[#Headers], 0), FALSE)</f>
        <v>1326</v>
      </c>
    </row>
    <row r="714" spans="1:3" x14ac:dyDescent="0.25">
      <c r="A714" s="86" t="s">
        <v>14009</v>
      </c>
      <c r="B714" s="95" t="s">
        <v>1877</v>
      </c>
      <c r="C714" s="86">
        <f>VLOOKUP(GroupVertices[[#This Row],[Vertex]], Vertices[], MATCH("ID", Vertices[#Headers], 0), FALSE)</f>
        <v>1608</v>
      </c>
    </row>
    <row r="715" spans="1:3" x14ac:dyDescent="0.25">
      <c r="A715" s="86" t="s">
        <v>14009</v>
      </c>
      <c r="B715" s="95" t="s">
        <v>1235</v>
      </c>
      <c r="C715" s="86">
        <f>VLOOKUP(GroupVertices[[#This Row],[Vertex]], Vertices[], MATCH("ID", Vertices[#Headers], 0), FALSE)</f>
        <v>1585</v>
      </c>
    </row>
    <row r="716" spans="1:3" x14ac:dyDescent="0.25">
      <c r="A716" s="86" t="s">
        <v>14009</v>
      </c>
      <c r="B716" s="95" t="s">
        <v>1509</v>
      </c>
      <c r="C716" s="86">
        <f>VLOOKUP(GroupVertices[[#This Row],[Vertex]], Vertices[], MATCH("ID", Vertices[#Headers], 0), FALSE)</f>
        <v>374</v>
      </c>
    </row>
    <row r="717" spans="1:3" x14ac:dyDescent="0.25">
      <c r="A717" s="86" t="s">
        <v>14009</v>
      </c>
      <c r="B717" s="95" t="s">
        <v>1254</v>
      </c>
      <c r="C717" s="86">
        <f>VLOOKUP(GroupVertices[[#This Row],[Vertex]], Vertices[], MATCH("ID", Vertices[#Headers], 0), FALSE)</f>
        <v>271</v>
      </c>
    </row>
    <row r="718" spans="1:3" x14ac:dyDescent="0.25">
      <c r="A718" s="86" t="s">
        <v>14009</v>
      </c>
      <c r="B718" s="95" t="s">
        <v>1216</v>
      </c>
      <c r="C718" s="86">
        <f>VLOOKUP(GroupVertices[[#This Row],[Vertex]], Vertices[], MATCH("ID", Vertices[#Headers], 0), FALSE)</f>
        <v>1558</v>
      </c>
    </row>
    <row r="719" spans="1:3" x14ac:dyDescent="0.25">
      <c r="A719" s="86" t="s">
        <v>14009</v>
      </c>
      <c r="B719" s="95" t="s">
        <v>1164</v>
      </c>
      <c r="C719" s="86">
        <f>VLOOKUP(GroupVertices[[#This Row],[Vertex]], Vertices[], MATCH("ID", Vertices[#Headers], 0), FALSE)</f>
        <v>268</v>
      </c>
    </row>
    <row r="720" spans="1:3" x14ac:dyDescent="0.25">
      <c r="A720" s="86" t="s">
        <v>14009</v>
      </c>
      <c r="B720" s="95" t="s">
        <v>1148</v>
      </c>
      <c r="C720" s="86">
        <f>VLOOKUP(GroupVertices[[#This Row],[Vertex]], Vertices[], MATCH("ID", Vertices[#Headers], 0), FALSE)</f>
        <v>1475</v>
      </c>
    </row>
    <row r="721" spans="1:3" x14ac:dyDescent="0.25">
      <c r="A721" s="86" t="s">
        <v>14009</v>
      </c>
      <c r="B721" s="95" t="s">
        <v>1538</v>
      </c>
      <c r="C721" s="86">
        <f>VLOOKUP(GroupVertices[[#This Row],[Vertex]], Vertices[], MATCH("ID", Vertices[#Headers], 0), FALSE)</f>
        <v>428</v>
      </c>
    </row>
    <row r="722" spans="1:3" x14ac:dyDescent="0.25">
      <c r="A722" s="86" t="s">
        <v>14009</v>
      </c>
      <c r="B722" s="95" t="s">
        <v>1149</v>
      </c>
      <c r="C722" s="86">
        <f>VLOOKUP(GroupVertices[[#This Row],[Vertex]], Vertices[], MATCH("ID", Vertices[#Headers], 0), FALSE)</f>
        <v>16</v>
      </c>
    </row>
    <row r="723" spans="1:3" x14ac:dyDescent="0.25">
      <c r="A723" s="86" t="s">
        <v>14009</v>
      </c>
      <c r="B723" s="95" t="s">
        <v>1539</v>
      </c>
      <c r="C723" s="86">
        <f>VLOOKUP(GroupVertices[[#This Row],[Vertex]], Vertices[], MATCH("ID", Vertices[#Headers], 0), FALSE)</f>
        <v>429</v>
      </c>
    </row>
    <row r="724" spans="1:3" x14ac:dyDescent="0.25">
      <c r="A724" s="86" t="s">
        <v>14009</v>
      </c>
      <c r="B724" s="95" t="s">
        <v>1147</v>
      </c>
      <c r="C724" s="86">
        <f>VLOOKUP(GroupVertices[[#This Row],[Vertex]], Vertices[], MATCH("ID", Vertices[#Headers], 0), FALSE)</f>
        <v>1474</v>
      </c>
    </row>
    <row r="725" spans="1:3" x14ac:dyDescent="0.25">
      <c r="A725" s="86" t="s">
        <v>14009</v>
      </c>
      <c r="B725" s="95" t="s">
        <v>1398</v>
      </c>
      <c r="C725" s="86">
        <f>VLOOKUP(GroupVertices[[#This Row],[Vertex]], Vertices[], MATCH("ID", Vertices[#Headers], 0), FALSE)</f>
        <v>144</v>
      </c>
    </row>
    <row r="726" spans="1:3" x14ac:dyDescent="0.25">
      <c r="A726" s="86" t="s">
        <v>14009</v>
      </c>
      <c r="B726" s="95" t="s">
        <v>1142</v>
      </c>
      <c r="C726" s="86">
        <f>VLOOKUP(GroupVertices[[#This Row],[Vertex]], Vertices[], MATCH("ID", Vertices[#Headers], 0), FALSE)</f>
        <v>1468</v>
      </c>
    </row>
    <row r="727" spans="1:3" x14ac:dyDescent="0.25">
      <c r="A727" s="86" t="s">
        <v>14009</v>
      </c>
      <c r="B727" s="95" t="s">
        <v>1131</v>
      </c>
      <c r="C727" s="86">
        <f>VLOOKUP(GroupVertices[[#This Row],[Vertex]], Vertices[], MATCH("ID", Vertices[#Headers], 0), FALSE)</f>
        <v>1452</v>
      </c>
    </row>
    <row r="728" spans="1:3" x14ac:dyDescent="0.25">
      <c r="A728" s="86" t="s">
        <v>14009</v>
      </c>
      <c r="B728" s="95" t="s">
        <v>1840</v>
      </c>
      <c r="C728" s="86">
        <f>VLOOKUP(GroupVertices[[#This Row],[Vertex]], Vertices[], MATCH("ID", Vertices[#Headers], 0), FALSE)</f>
        <v>1454</v>
      </c>
    </row>
    <row r="729" spans="1:3" x14ac:dyDescent="0.25">
      <c r="A729" s="86" t="s">
        <v>14009</v>
      </c>
      <c r="B729" s="95" t="s">
        <v>1839</v>
      </c>
      <c r="C729" s="86">
        <f>VLOOKUP(GroupVertices[[#This Row],[Vertex]], Vertices[], MATCH("ID", Vertices[#Headers], 0), FALSE)</f>
        <v>1453</v>
      </c>
    </row>
    <row r="730" spans="1:3" x14ac:dyDescent="0.25">
      <c r="A730" s="86" t="s">
        <v>14009</v>
      </c>
      <c r="B730" s="95" t="s">
        <v>1112</v>
      </c>
      <c r="C730" s="86">
        <f>VLOOKUP(GroupVertices[[#This Row],[Vertex]], Vertices[], MATCH("ID", Vertices[#Headers], 0), FALSE)</f>
        <v>1430</v>
      </c>
    </row>
    <row r="731" spans="1:3" x14ac:dyDescent="0.25">
      <c r="A731" s="86" t="s">
        <v>14009</v>
      </c>
      <c r="B731" s="95" t="s">
        <v>1451</v>
      </c>
      <c r="C731" s="86">
        <f>VLOOKUP(GroupVertices[[#This Row],[Vertex]], Vertices[], MATCH("ID", Vertices[#Headers], 0), FALSE)</f>
        <v>270</v>
      </c>
    </row>
    <row r="732" spans="1:3" x14ac:dyDescent="0.25">
      <c r="A732" s="86" t="s">
        <v>14009</v>
      </c>
      <c r="B732" s="95" t="s">
        <v>1827</v>
      </c>
      <c r="C732" s="86">
        <f>VLOOKUP(GroupVertices[[#This Row],[Vertex]], Vertices[], MATCH("ID", Vertices[#Headers], 0), FALSE)</f>
        <v>1379</v>
      </c>
    </row>
    <row r="733" spans="1:3" x14ac:dyDescent="0.25">
      <c r="A733" s="86" t="s">
        <v>14009</v>
      </c>
      <c r="B733" s="95" t="s">
        <v>1045</v>
      </c>
      <c r="C733" s="86">
        <f>VLOOKUP(GroupVertices[[#This Row],[Vertex]], Vertices[], MATCH("ID", Vertices[#Headers], 0), FALSE)</f>
        <v>1345</v>
      </c>
    </row>
    <row r="734" spans="1:3" x14ac:dyDescent="0.25">
      <c r="A734" s="86" t="s">
        <v>14009</v>
      </c>
      <c r="B734" s="95" t="s">
        <v>1026</v>
      </c>
      <c r="C734" s="86">
        <f>VLOOKUP(GroupVertices[[#This Row],[Vertex]], Vertices[], MATCH("ID", Vertices[#Headers], 0), FALSE)</f>
        <v>1327</v>
      </c>
    </row>
    <row r="735" spans="1:3" x14ac:dyDescent="0.25">
      <c r="A735" s="86" t="s">
        <v>14009</v>
      </c>
      <c r="B735" s="95" t="s">
        <v>1816</v>
      </c>
      <c r="C735" s="86">
        <f>VLOOKUP(GroupVertices[[#This Row],[Vertex]], Vertices[], MATCH("ID", Vertices[#Headers], 0), FALSE)</f>
        <v>1328</v>
      </c>
    </row>
    <row r="736" spans="1:3" x14ac:dyDescent="0.25">
      <c r="A736" s="86" t="s">
        <v>14009</v>
      </c>
      <c r="B736" s="95" t="s">
        <v>1025</v>
      </c>
      <c r="C736" s="86">
        <f>VLOOKUP(GroupVertices[[#This Row],[Vertex]], Vertices[], MATCH("ID", Vertices[#Headers], 0), FALSE)</f>
        <v>1325</v>
      </c>
    </row>
    <row r="737" spans="1:3" x14ac:dyDescent="0.25">
      <c r="A737" s="86" t="s">
        <v>14009</v>
      </c>
      <c r="B737" s="95" t="s">
        <v>1725</v>
      </c>
      <c r="C737" s="86">
        <f>VLOOKUP(GroupVertices[[#This Row],[Vertex]], Vertices[], MATCH("ID", Vertices[#Headers], 0), FALSE)</f>
        <v>1009</v>
      </c>
    </row>
    <row r="738" spans="1:3" x14ac:dyDescent="0.25">
      <c r="A738" s="86" t="s">
        <v>14009</v>
      </c>
      <c r="B738" s="95" t="s">
        <v>1750</v>
      </c>
      <c r="C738" s="86">
        <f>VLOOKUP(GroupVertices[[#This Row],[Vertex]], Vertices[], MATCH("ID", Vertices[#Headers], 0), FALSE)</f>
        <v>1110</v>
      </c>
    </row>
    <row r="739" spans="1:3" x14ac:dyDescent="0.25">
      <c r="A739" s="86" t="s">
        <v>14009</v>
      </c>
      <c r="B739" s="95" t="s">
        <v>1004</v>
      </c>
      <c r="C739" s="86">
        <f>VLOOKUP(GroupVertices[[#This Row],[Vertex]], Vertices[], MATCH("ID", Vertices[#Headers], 0), FALSE)</f>
        <v>1304</v>
      </c>
    </row>
    <row r="740" spans="1:3" x14ac:dyDescent="0.25">
      <c r="A740" s="86" t="s">
        <v>14009</v>
      </c>
      <c r="B740" s="95" t="s">
        <v>995</v>
      </c>
      <c r="C740" s="86">
        <f>VLOOKUP(GroupVertices[[#This Row],[Vertex]], Vertices[], MATCH("ID", Vertices[#Headers], 0), FALSE)</f>
        <v>1292</v>
      </c>
    </row>
    <row r="741" spans="1:3" x14ac:dyDescent="0.25">
      <c r="A741" s="86" t="s">
        <v>14009</v>
      </c>
      <c r="B741" s="95" t="s">
        <v>1811</v>
      </c>
      <c r="C741" s="86">
        <f>VLOOKUP(GroupVertices[[#This Row],[Vertex]], Vertices[], MATCH("ID", Vertices[#Headers], 0), FALSE)</f>
        <v>1293</v>
      </c>
    </row>
    <row r="742" spans="1:3" x14ac:dyDescent="0.25">
      <c r="A742" s="86" t="s">
        <v>14009</v>
      </c>
      <c r="B742" s="95" t="s">
        <v>965</v>
      </c>
      <c r="C742" s="86">
        <f>VLOOKUP(GroupVertices[[#This Row],[Vertex]], Vertices[], MATCH("ID", Vertices[#Headers], 0), FALSE)</f>
        <v>1228</v>
      </c>
    </row>
    <row r="743" spans="1:3" x14ac:dyDescent="0.25">
      <c r="A743" s="86" t="s">
        <v>14009</v>
      </c>
      <c r="B743" s="95" t="s">
        <v>957</v>
      </c>
      <c r="C743" s="86">
        <f>VLOOKUP(GroupVertices[[#This Row],[Vertex]], Vertices[], MATCH("ID", Vertices[#Headers], 0), FALSE)</f>
        <v>1216</v>
      </c>
    </row>
    <row r="744" spans="1:3" x14ac:dyDescent="0.25">
      <c r="A744" s="86" t="s">
        <v>14009</v>
      </c>
      <c r="B744" s="95" t="s">
        <v>953</v>
      </c>
      <c r="C744" s="86">
        <f>VLOOKUP(GroupVertices[[#This Row],[Vertex]], Vertices[], MATCH("ID", Vertices[#Headers], 0), FALSE)</f>
        <v>1211</v>
      </c>
    </row>
    <row r="745" spans="1:3" x14ac:dyDescent="0.25">
      <c r="A745" s="86" t="s">
        <v>14009</v>
      </c>
      <c r="B745" s="95" t="s">
        <v>914</v>
      </c>
      <c r="C745" s="86">
        <f>VLOOKUP(GroupVertices[[#This Row],[Vertex]], Vertices[], MATCH("ID", Vertices[#Headers], 0), FALSE)</f>
        <v>1161</v>
      </c>
    </row>
    <row r="746" spans="1:3" x14ac:dyDescent="0.25">
      <c r="A746" s="86" t="s">
        <v>14009</v>
      </c>
      <c r="B746" s="95" t="s">
        <v>906</v>
      </c>
      <c r="C746" s="86">
        <f>VLOOKUP(GroupVertices[[#This Row],[Vertex]], Vertices[], MATCH("ID", Vertices[#Headers], 0), FALSE)</f>
        <v>1151</v>
      </c>
    </row>
    <row r="747" spans="1:3" x14ac:dyDescent="0.25">
      <c r="A747" s="86" t="s">
        <v>14009</v>
      </c>
      <c r="B747" s="95" t="s">
        <v>1760</v>
      </c>
      <c r="C747" s="86">
        <f>VLOOKUP(GroupVertices[[#This Row],[Vertex]], Vertices[], MATCH("ID", Vertices[#Headers], 0), FALSE)</f>
        <v>1152</v>
      </c>
    </row>
    <row r="748" spans="1:3" x14ac:dyDescent="0.25">
      <c r="A748" s="86" t="s">
        <v>14009</v>
      </c>
      <c r="B748" s="95" t="s">
        <v>1524</v>
      </c>
      <c r="C748" s="86">
        <f>VLOOKUP(GroupVertices[[#This Row],[Vertex]], Vertices[], MATCH("ID", Vertices[#Headers], 0), FALSE)</f>
        <v>408</v>
      </c>
    </row>
    <row r="749" spans="1:3" x14ac:dyDescent="0.25">
      <c r="A749" s="86" t="s">
        <v>14009</v>
      </c>
      <c r="B749" s="95" t="s">
        <v>872</v>
      </c>
      <c r="C749" s="86">
        <f>VLOOKUP(GroupVertices[[#This Row],[Vertex]], Vertices[], MATCH("ID", Vertices[#Headers], 0), FALSE)</f>
        <v>1109</v>
      </c>
    </row>
    <row r="750" spans="1:3" x14ac:dyDescent="0.25">
      <c r="A750" s="86" t="s">
        <v>14009</v>
      </c>
      <c r="B750" s="95" t="s">
        <v>811</v>
      </c>
      <c r="C750" s="86">
        <f>VLOOKUP(GroupVertices[[#This Row],[Vertex]], Vertices[], MATCH("ID", Vertices[#Headers], 0), FALSE)</f>
        <v>1034</v>
      </c>
    </row>
    <row r="751" spans="1:3" x14ac:dyDescent="0.25">
      <c r="A751" s="86" t="s">
        <v>14009</v>
      </c>
      <c r="B751" s="95" t="s">
        <v>796</v>
      </c>
      <c r="C751" s="86">
        <f>VLOOKUP(GroupVertices[[#This Row],[Vertex]], Vertices[], MATCH("ID", Vertices[#Headers], 0), FALSE)</f>
        <v>1007</v>
      </c>
    </row>
    <row r="752" spans="1:3" x14ac:dyDescent="0.25">
      <c r="A752" s="86" t="s">
        <v>14009</v>
      </c>
      <c r="B752" s="95" t="s">
        <v>1724</v>
      </c>
      <c r="C752" s="86">
        <f>VLOOKUP(GroupVertices[[#This Row],[Vertex]], Vertices[], MATCH("ID", Vertices[#Headers], 0), FALSE)</f>
        <v>1008</v>
      </c>
    </row>
    <row r="753" spans="1:3" x14ac:dyDescent="0.25">
      <c r="A753" s="86" t="s">
        <v>14009</v>
      </c>
      <c r="B753" s="95" t="s">
        <v>1364</v>
      </c>
      <c r="C753" s="86">
        <f>VLOOKUP(GroupVertices[[#This Row],[Vertex]], Vertices[], MATCH("ID", Vertices[#Headers], 0), FALSE)</f>
        <v>44</v>
      </c>
    </row>
    <row r="754" spans="1:3" x14ac:dyDescent="0.25">
      <c r="A754" s="86" t="s">
        <v>14009</v>
      </c>
      <c r="B754" s="95" t="s">
        <v>1450</v>
      </c>
      <c r="C754" s="86">
        <f>VLOOKUP(GroupVertices[[#This Row],[Vertex]], Vertices[], MATCH("ID", Vertices[#Headers], 0), FALSE)</f>
        <v>269</v>
      </c>
    </row>
    <row r="755" spans="1:3" x14ac:dyDescent="0.25">
      <c r="A755" s="86" t="s">
        <v>14009</v>
      </c>
      <c r="B755" s="95" t="s">
        <v>759</v>
      </c>
      <c r="C755" s="86">
        <f>VLOOKUP(GroupVertices[[#This Row],[Vertex]], Vertices[], MATCH("ID", Vertices[#Headers], 0), FALSE)</f>
        <v>961</v>
      </c>
    </row>
    <row r="756" spans="1:3" x14ac:dyDescent="0.25">
      <c r="A756" s="86" t="s">
        <v>14009</v>
      </c>
      <c r="B756" s="95" t="s">
        <v>697</v>
      </c>
      <c r="C756" s="86">
        <f>VLOOKUP(GroupVertices[[#This Row],[Vertex]], Vertices[], MATCH("ID", Vertices[#Headers], 0), FALSE)</f>
        <v>878</v>
      </c>
    </row>
    <row r="757" spans="1:3" x14ac:dyDescent="0.25">
      <c r="A757" s="86" t="s">
        <v>14009</v>
      </c>
      <c r="B757" s="95" t="s">
        <v>686</v>
      </c>
      <c r="C757" s="86">
        <f>VLOOKUP(GroupVertices[[#This Row],[Vertex]], Vertices[], MATCH("ID", Vertices[#Headers], 0), FALSE)</f>
        <v>866</v>
      </c>
    </row>
    <row r="758" spans="1:3" x14ac:dyDescent="0.25">
      <c r="A758" s="86" t="s">
        <v>14009</v>
      </c>
      <c r="B758" s="95" t="s">
        <v>625</v>
      </c>
      <c r="C758" s="86">
        <f>VLOOKUP(GroupVertices[[#This Row],[Vertex]], Vertices[], MATCH("ID", Vertices[#Headers], 0), FALSE)</f>
        <v>761</v>
      </c>
    </row>
    <row r="759" spans="1:3" x14ac:dyDescent="0.25">
      <c r="A759" s="86" t="s">
        <v>14009</v>
      </c>
      <c r="B759" s="95" t="s">
        <v>623</v>
      </c>
      <c r="C759" s="86">
        <f>VLOOKUP(GroupVertices[[#This Row],[Vertex]], Vertices[], MATCH("ID", Vertices[#Headers], 0), FALSE)</f>
        <v>759</v>
      </c>
    </row>
    <row r="760" spans="1:3" x14ac:dyDescent="0.25">
      <c r="A760" s="86" t="s">
        <v>14009</v>
      </c>
      <c r="B760" s="95" t="s">
        <v>614</v>
      </c>
      <c r="C760" s="86">
        <f>VLOOKUP(GroupVertices[[#This Row],[Vertex]], Vertices[], MATCH("ID", Vertices[#Headers], 0), FALSE)</f>
        <v>750</v>
      </c>
    </row>
    <row r="761" spans="1:3" x14ac:dyDescent="0.25">
      <c r="A761" s="86" t="s">
        <v>14009</v>
      </c>
      <c r="B761" s="95" t="s">
        <v>613</v>
      </c>
      <c r="C761" s="86">
        <f>VLOOKUP(GroupVertices[[#This Row],[Vertex]], Vertices[], MATCH("ID", Vertices[#Headers], 0), FALSE)</f>
        <v>747</v>
      </c>
    </row>
    <row r="762" spans="1:3" x14ac:dyDescent="0.25">
      <c r="A762" s="86" t="s">
        <v>14009</v>
      </c>
      <c r="B762" s="95" t="s">
        <v>1648</v>
      </c>
      <c r="C762" s="86">
        <f>VLOOKUP(GroupVertices[[#This Row],[Vertex]], Vertices[], MATCH("ID", Vertices[#Headers], 0), FALSE)</f>
        <v>748</v>
      </c>
    </row>
    <row r="763" spans="1:3" x14ac:dyDescent="0.25">
      <c r="A763" s="86" t="s">
        <v>14009</v>
      </c>
      <c r="B763" s="95" t="s">
        <v>602</v>
      </c>
      <c r="C763" s="86">
        <f>VLOOKUP(GroupVertices[[#This Row],[Vertex]], Vertices[], MATCH("ID", Vertices[#Headers], 0), FALSE)</f>
        <v>733</v>
      </c>
    </row>
    <row r="764" spans="1:3" x14ac:dyDescent="0.25">
      <c r="A764" s="86" t="s">
        <v>14009</v>
      </c>
      <c r="B764" s="95" t="s">
        <v>596</v>
      </c>
      <c r="C764" s="86">
        <f>VLOOKUP(GroupVertices[[#This Row],[Vertex]], Vertices[], MATCH("ID", Vertices[#Headers], 0), FALSE)</f>
        <v>721</v>
      </c>
    </row>
    <row r="765" spans="1:3" x14ac:dyDescent="0.25">
      <c r="A765" s="86" t="s">
        <v>14009</v>
      </c>
      <c r="B765" s="95" t="s">
        <v>579</v>
      </c>
      <c r="C765" s="86">
        <f>VLOOKUP(GroupVertices[[#This Row],[Vertex]], Vertices[], MATCH("ID", Vertices[#Headers], 0), FALSE)</f>
        <v>702</v>
      </c>
    </row>
    <row r="766" spans="1:3" x14ac:dyDescent="0.25">
      <c r="A766" s="86" t="s">
        <v>14009</v>
      </c>
      <c r="B766" s="95" t="s">
        <v>547</v>
      </c>
      <c r="C766" s="86">
        <f>VLOOKUP(GroupVertices[[#This Row],[Vertex]], Vertices[], MATCH("ID", Vertices[#Headers], 0), FALSE)</f>
        <v>662</v>
      </c>
    </row>
    <row r="767" spans="1:3" x14ac:dyDescent="0.25">
      <c r="A767" s="86" t="s">
        <v>14009</v>
      </c>
      <c r="B767" s="95" t="s">
        <v>539</v>
      </c>
      <c r="C767" s="86">
        <f>VLOOKUP(GroupVertices[[#This Row],[Vertex]], Vertices[], MATCH("ID", Vertices[#Headers], 0), FALSE)</f>
        <v>654</v>
      </c>
    </row>
    <row r="768" spans="1:3" x14ac:dyDescent="0.25">
      <c r="A768" s="86" t="s">
        <v>14009</v>
      </c>
      <c r="B768" s="95" t="s">
        <v>532</v>
      </c>
      <c r="C768" s="86">
        <f>VLOOKUP(GroupVertices[[#This Row],[Vertex]], Vertices[], MATCH("ID", Vertices[#Headers], 0), FALSE)</f>
        <v>645</v>
      </c>
    </row>
    <row r="769" spans="1:3" x14ac:dyDescent="0.25">
      <c r="A769" s="86" t="s">
        <v>14009</v>
      </c>
      <c r="B769" s="95" t="s">
        <v>475</v>
      </c>
      <c r="C769" s="86">
        <f>VLOOKUP(GroupVertices[[#This Row],[Vertex]], Vertices[], MATCH("ID", Vertices[#Headers], 0), FALSE)</f>
        <v>545</v>
      </c>
    </row>
    <row r="770" spans="1:3" x14ac:dyDescent="0.25">
      <c r="A770" s="86" t="s">
        <v>14009</v>
      </c>
      <c r="B770" s="95" t="s">
        <v>465</v>
      </c>
      <c r="C770" s="86">
        <f>VLOOKUP(GroupVertices[[#This Row],[Vertex]], Vertices[], MATCH("ID", Vertices[#Headers], 0), FALSE)</f>
        <v>528</v>
      </c>
    </row>
    <row r="771" spans="1:3" x14ac:dyDescent="0.25">
      <c r="A771" s="86" t="s">
        <v>14009</v>
      </c>
      <c r="B771" s="95" t="s">
        <v>432</v>
      </c>
      <c r="C771" s="86">
        <f>VLOOKUP(GroupVertices[[#This Row],[Vertex]], Vertices[], MATCH("ID", Vertices[#Headers], 0), FALSE)</f>
        <v>473</v>
      </c>
    </row>
    <row r="772" spans="1:3" x14ac:dyDescent="0.25">
      <c r="A772" s="86" t="s">
        <v>14009</v>
      </c>
      <c r="B772" s="95" t="s">
        <v>405</v>
      </c>
      <c r="C772" s="86">
        <f>VLOOKUP(GroupVertices[[#This Row],[Vertex]], Vertices[], MATCH("ID", Vertices[#Headers], 0), FALSE)</f>
        <v>427</v>
      </c>
    </row>
    <row r="773" spans="1:3" x14ac:dyDescent="0.25">
      <c r="A773" s="86" t="s">
        <v>14009</v>
      </c>
      <c r="B773" s="95" t="s">
        <v>389</v>
      </c>
      <c r="C773" s="86">
        <f>VLOOKUP(GroupVertices[[#This Row],[Vertex]], Vertices[], MATCH("ID", Vertices[#Headers], 0), FALSE)</f>
        <v>385</v>
      </c>
    </row>
    <row r="774" spans="1:3" x14ac:dyDescent="0.25">
      <c r="A774" s="86" t="s">
        <v>14009</v>
      </c>
      <c r="B774" s="95" t="s">
        <v>381</v>
      </c>
      <c r="C774" s="86">
        <f>VLOOKUP(GroupVertices[[#This Row],[Vertex]], Vertices[], MATCH("ID", Vertices[#Headers], 0), FALSE)</f>
        <v>373</v>
      </c>
    </row>
    <row r="775" spans="1:3" x14ac:dyDescent="0.25">
      <c r="A775" s="86" t="s">
        <v>14009</v>
      </c>
      <c r="B775" s="95" t="s">
        <v>378</v>
      </c>
      <c r="C775" s="86">
        <f>VLOOKUP(GroupVertices[[#This Row],[Vertex]], Vertices[], MATCH("ID", Vertices[#Headers], 0), FALSE)</f>
        <v>368</v>
      </c>
    </row>
    <row r="776" spans="1:3" x14ac:dyDescent="0.25">
      <c r="A776" s="86" t="s">
        <v>14009</v>
      </c>
      <c r="B776" s="95" t="s">
        <v>367</v>
      </c>
      <c r="C776" s="86">
        <f>VLOOKUP(GroupVertices[[#This Row],[Vertex]], Vertices[], MATCH("ID", Vertices[#Headers], 0), FALSE)</f>
        <v>355</v>
      </c>
    </row>
    <row r="777" spans="1:3" x14ac:dyDescent="0.25">
      <c r="A777" s="86" t="s">
        <v>14009</v>
      </c>
      <c r="B777" s="95" t="s">
        <v>355</v>
      </c>
      <c r="C777" s="86">
        <f>VLOOKUP(GroupVertices[[#This Row],[Vertex]], Vertices[], MATCH("ID", Vertices[#Headers], 0), FALSE)</f>
        <v>323</v>
      </c>
    </row>
    <row r="778" spans="1:3" x14ac:dyDescent="0.25">
      <c r="A778" s="86" t="s">
        <v>14009</v>
      </c>
      <c r="B778" s="95" t="s">
        <v>700</v>
      </c>
      <c r="C778" s="86">
        <f>VLOOKUP(GroupVertices[[#This Row],[Vertex]], Vertices[], MATCH("ID", Vertices[#Headers], 0), FALSE)</f>
        <v>272</v>
      </c>
    </row>
    <row r="779" spans="1:3" x14ac:dyDescent="0.25">
      <c r="A779" s="86" t="s">
        <v>14009</v>
      </c>
      <c r="B779" s="95" t="s">
        <v>339</v>
      </c>
      <c r="C779" s="86">
        <f>VLOOKUP(GroupVertices[[#This Row],[Vertex]], Vertices[], MATCH("ID", Vertices[#Headers], 0), FALSE)</f>
        <v>264</v>
      </c>
    </row>
    <row r="780" spans="1:3" x14ac:dyDescent="0.25">
      <c r="A780" s="86" t="s">
        <v>14009</v>
      </c>
      <c r="B780" s="95" t="s">
        <v>1449</v>
      </c>
      <c r="C780" s="86">
        <f>VLOOKUP(GroupVertices[[#This Row],[Vertex]], Vertices[], MATCH("ID", Vertices[#Headers], 0), FALSE)</f>
        <v>267</v>
      </c>
    </row>
    <row r="781" spans="1:3" x14ac:dyDescent="0.25">
      <c r="A781" s="86" t="s">
        <v>14009</v>
      </c>
      <c r="B781" s="95" t="s">
        <v>1448</v>
      </c>
      <c r="C781" s="86">
        <f>VLOOKUP(GroupVertices[[#This Row],[Vertex]], Vertices[], MATCH("ID", Vertices[#Headers], 0), FALSE)</f>
        <v>266</v>
      </c>
    </row>
    <row r="782" spans="1:3" x14ac:dyDescent="0.25">
      <c r="A782" s="86" t="s">
        <v>14009</v>
      </c>
      <c r="B782" s="95" t="s">
        <v>1447</v>
      </c>
      <c r="C782" s="86">
        <f>VLOOKUP(GroupVertices[[#This Row],[Vertex]], Vertices[], MATCH("ID", Vertices[#Headers], 0), FALSE)</f>
        <v>265</v>
      </c>
    </row>
    <row r="783" spans="1:3" x14ac:dyDescent="0.25">
      <c r="A783" s="86" t="s">
        <v>14009</v>
      </c>
      <c r="B783" s="95" t="s">
        <v>269</v>
      </c>
      <c r="C783" s="86">
        <f>VLOOKUP(GroupVertices[[#This Row],[Vertex]], Vertices[], MATCH("ID", Vertices[#Headers], 0), FALSE)</f>
        <v>143</v>
      </c>
    </row>
    <row r="784" spans="1:3" x14ac:dyDescent="0.25">
      <c r="A784" s="86" t="s">
        <v>14009</v>
      </c>
      <c r="B784" s="95" t="s">
        <v>218</v>
      </c>
      <c r="C784" s="86">
        <f>VLOOKUP(GroupVertices[[#This Row],[Vertex]], Vertices[], MATCH("ID", Vertices[#Headers], 0), FALSE)</f>
        <v>60</v>
      </c>
    </row>
    <row r="785" spans="1:3" x14ac:dyDescent="0.25">
      <c r="A785" s="86" t="s">
        <v>14009</v>
      </c>
      <c r="B785" s="95" t="s">
        <v>207</v>
      </c>
      <c r="C785" s="86">
        <f>VLOOKUP(GroupVertices[[#This Row],[Vertex]], Vertices[], MATCH("ID", Vertices[#Headers], 0), FALSE)</f>
        <v>45</v>
      </c>
    </row>
    <row r="786" spans="1:3" x14ac:dyDescent="0.25">
      <c r="A786" s="86" t="s">
        <v>14009</v>
      </c>
      <c r="B786" s="95" t="s">
        <v>307</v>
      </c>
      <c r="C786" s="86">
        <f>VLOOKUP(GroupVertices[[#This Row],[Vertex]], Vertices[], MATCH("ID", Vertices[#Headers], 0), FALSE)</f>
        <v>43</v>
      </c>
    </row>
    <row r="787" spans="1:3" x14ac:dyDescent="0.25">
      <c r="A787" s="86" t="s">
        <v>14009</v>
      </c>
      <c r="B787" s="95" t="s">
        <v>206</v>
      </c>
      <c r="C787" s="86">
        <f>VLOOKUP(GroupVertices[[#This Row],[Vertex]], Vertices[], MATCH("ID", Vertices[#Headers], 0), FALSE)</f>
        <v>42</v>
      </c>
    </row>
    <row r="788" spans="1:3" x14ac:dyDescent="0.25">
      <c r="A788" s="86" t="s">
        <v>14009</v>
      </c>
      <c r="B788" s="95" t="s">
        <v>194</v>
      </c>
      <c r="C788" s="86">
        <f>VLOOKUP(GroupVertices[[#This Row],[Vertex]], Vertices[], MATCH("ID", Vertices[#Headers], 0), FALSE)</f>
        <v>15</v>
      </c>
    </row>
    <row r="789" spans="1:3" x14ac:dyDescent="0.25">
      <c r="A789" s="86" t="s">
        <v>14010</v>
      </c>
      <c r="B789" s="95" t="s">
        <v>1354</v>
      </c>
      <c r="C789" s="86">
        <f>VLOOKUP(GroupVertices[[#This Row],[Vertex]], Vertices[], MATCH("ID", Vertices[#Headers], 0), FALSE)</f>
        <v>25</v>
      </c>
    </row>
    <row r="790" spans="1:3" x14ac:dyDescent="0.25">
      <c r="A790" s="86" t="s">
        <v>14010</v>
      </c>
      <c r="B790" s="95" t="s">
        <v>1301</v>
      </c>
      <c r="C790" s="86">
        <f>VLOOKUP(GroupVertices[[#This Row],[Vertex]], Vertices[], MATCH("ID", Vertices[#Headers], 0), FALSE)</f>
        <v>1659</v>
      </c>
    </row>
    <row r="791" spans="1:3" x14ac:dyDescent="0.25">
      <c r="A791" s="86" t="s">
        <v>14010</v>
      </c>
      <c r="B791" s="95" t="s">
        <v>1574</v>
      </c>
      <c r="C791" s="86">
        <f>VLOOKUP(GroupVertices[[#This Row],[Vertex]], Vertices[], MATCH("ID", Vertices[#Headers], 0), FALSE)</f>
        <v>522</v>
      </c>
    </row>
    <row r="792" spans="1:3" x14ac:dyDescent="0.25">
      <c r="A792" s="86" t="s">
        <v>14010</v>
      </c>
      <c r="B792" s="95" t="s">
        <v>1257</v>
      </c>
      <c r="C792" s="86">
        <f>VLOOKUP(GroupVertices[[#This Row],[Vertex]], Vertices[], MATCH("ID", Vertices[#Headers], 0), FALSE)</f>
        <v>1611</v>
      </c>
    </row>
    <row r="793" spans="1:3" x14ac:dyDescent="0.25">
      <c r="A793" s="86" t="s">
        <v>14010</v>
      </c>
      <c r="B793" s="95" t="s">
        <v>1575</v>
      </c>
      <c r="C793" s="86">
        <f>VLOOKUP(GroupVertices[[#This Row],[Vertex]], Vertices[], MATCH("ID", Vertices[#Headers], 0), FALSE)</f>
        <v>523</v>
      </c>
    </row>
    <row r="794" spans="1:3" x14ac:dyDescent="0.25">
      <c r="A794" s="86" t="s">
        <v>14010</v>
      </c>
      <c r="B794" s="95" t="s">
        <v>1355</v>
      </c>
      <c r="C794" s="86">
        <f>VLOOKUP(GroupVertices[[#This Row],[Vertex]], Vertices[], MATCH("ID", Vertices[#Headers], 0), FALSE)</f>
        <v>26</v>
      </c>
    </row>
    <row r="795" spans="1:3" x14ac:dyDescent="0.25">
      <c r="A795" s="86" t="s">
        <v>14010</v>
      </c>
      <c r="B795" s="95" t="s">
        <v>1462</v>
      </c>
      <c r="C795" s="86">
        <f>VLOOKUP(GroupVertices[[#This Row],[Vertex]], Vertices[], MATCH("ID", Vertices[#Headers], 0), FALSE)</f>
        <v>291</v>
      </c>
    </row>
    <row r="796" spans="1:3" x14ac:dyDescent="0.25">
      <c r="A796" s="86" t="s">
        <v>14010</v>
      </c>
      <c r="B796" s="95" t="s">
        <v>1461</v>
      </c>
      <c r="C796" s="86">
        <f>VLOOKUP(GroupVertices[[#This Row],[Vertex]], Vertices[], MATCH("ID", Vertices[#Headers], 0), FALSE)</f>
        <v>290</v>
      </c>
    </row>
    <row r="797" spans="1:3" x14ac:dyDescent="0.25">
      <c r="A797" s="86" t="s">
        <v>14010</v>
      </c>
      <c r="B797" s="95" t="s">
        <v>1460</v>
      </c>
      <c r="C797" s="86">
        <f>VLOOKUP(GroupVertices[[#This Row],[Vertex]], Vertices[], MATCH("ID", Vertices[#Headers], 0), FALSE)</f>
        <v>289</v>
      </c>
    </row>
    <row r="798" spans="1:3" x14ac:dyDescent="0.25">
      <c r="A798" s="86" t="s">
        <v>14010</v>
      </c>
      <c r="B798" s="95" t="s">
        <v>1459</v>
      </c>
      <c r="C798" s="86">
        <f>VLOOKUP(GroupVertices[[#This Row],[Vertex]], Vertices[], MATCH("ID", Vertices[#Headers], 0), FALSE)</f>
        <v>288</v>
      </c>
    </row>
    <row r="799" spans="1:3" x14ac:dyDescent="0.25">
      <c r="A799" s="86" t="s">
        <v>14010</v>
      </c>
      <c r="B799" s="95" t="s">
        <v>1228</v>
      </c>
      <c r="C799" s="86">
        <f>VLOOKUP(GroupVertices[[#This Row],[Vertex]], Vertices[], MATCH("ID", Vertices[#Headers], 0), FALSE)</f>
        <v>1571</v>
      </c>
    </row>
    <row r="800" spans="1:3" x14ac:dyDescent="0.25">
      <c r="A800" s="86" t="s">
        <v>14010</v>
      </c>
      <c r="B800" s="95" t="s">
        <v>1865</v>
      </c>
      <c r="C800" s="86">
        <f>VLOOKUP(GroupVertices[[#This Row],[Vertex]], Vertices[], MATCH("ID", Vertices[#Headers], 0), FALSE)</f>
        <v>1572</v>
      </c>
    </row>
    <row r="801" spans="1:3" x14ac:dyDescent="0.25">
      <c r="A801" s="86" t="s">
        <v>14010</v>
      </c>
      <c r="B801" s="95" t="s">
        <v>1496</v>
      </c>
      <c r="C801" s="86">
        <f>VLOOKUP(GroupVertices[[#This Row],[Vertex]], Vertices[], MATCH("ID", Vertices[#Headers], 0), FALSE)</f>
        <v>344</v>
      </c>
    </row>
    <row r="802" spans="1:3" x14ac:dyDescent="0.25">
      <c r="A802" s="86" t="s">
        <v>14010</v>
      </c>
      <c r="B802" s="95" t="s">
        <v>1458</v>
      </c>
      <c r="C802" s="86">
        <f>VLOOKUP(GroupVertices[[#This Row],[Vertex]], Vertices[], MATCH("ID", Vertices[#Headers], 0), FALSE)</f>
        <v>287</v>
      </c>
    </row>
    <row r="803" spans="1:3" x14ac:dyDescent="0.25">
      <c r="A803" s="86" t="s">
        <v>14010</v>
      </c>
      <c r="B803" s="95" t="s">
        <v>1215</v>
      </c>
      <c r="C803" s="86">
        <f>VLOOKUP(GroupVertices[[#This Row],[Vertex]], Vertices[], MATCH("ID", Vertices[#Headers], 0), FALSE)</f>
        <v>1557</v>
      </c>
    </row>
    <row r="804" spans="1:3" x14ac:dyDescent="0.25">
      <c r="A804" s="86" t="s">
        <v>14010</v>
      </c>
      <c r="B804" s="95" t="s">
        <v>1841</v>
      </c>
      <c r="C804" s="86">
        <f>VLOOKUP(GroupVertices[[#This Row],[Vertex]], Vertices[], MATCH("ID", Vertices[#Headers], 0), FALSE)</f>
        <v>1455</v>
      </c>
    </row>
    <row r="805" spans="1:3" x14ac:dyDescent="0.25">
      <c r="A805" s="86" t="s">
        <v>14010</v>
      </c>
      <c r="B805" s="95" t="s">
        <v>1185</v>
      </c>
      <c r="C805" s="86">
        <f>VLOOKUP(GroupVertices[[#This Row],[Vertex]], Vertices[], MATCH("ID", Vertices[#Headers], 0), FALSE)</f>
        <v>1520</v>
      </c>
    </row>
    <row r="806" spans="1:3" x14ac:dyDescent="0.25">
      <c r="A806" s="86" t="s">
        <v>14010</v>
      </c>
      <c r="B806" s="95" t="s">
        <v>1505</v>
      </c>
      <c r="C806" s="86">
        <f>VLOOKUP(GroupVertices[[#This Row],[Vertex]], Vertices[], MATCH("ID", Vertices[#Headers], 0), FALSE)</f>
        <v>357</v>
      </c>
    </row>
    <row r="807" spans="1:3" x14ac:dyDescent="0.25">
      <c r="A807" s="86" t="s">
        <v>14010</v>
      </c>
      <c r="B807" s="95" t="s">
        <v>1141</v>
      </c>
      <c r="C807" s="86">
        <f>VLOOKUP(GroupVertices[[#This Row],[Vertex]], Vertices[], MATCH("ID", Vertices[#Headers], 0), FALSE)</f>
        <v>1467</v>
      </c>
    </row>
    <row r="808" spans="1:3" x14ac:dyDescent="0.25">
      <c r="A808" s="86" t="s">
        <v>14010</v>
      </c>
      <c r="B808" s="95" t="s">
        <v>1126</v>
      </c>
      <c r="C808" s="86">
        <f>VLOOKUP(GroupVertices[[#This Row],[Vertex]], Vertices[], MATCH("ID", Vertices[#Headers], 0), FALSE)</f>
        <v>1447</v>
      </c>
    </row>
    <row r="809" spans="1:3" x14ac:dyDescent="0.25">
      <c r="A809" s="86" t="s">
        <v>14010</v>
      </c>
      <c r="B809" s="95" t="s">
        <v>1710</v>
      </c>
      <c r="C809" s="86">
        <f>VLOOKUP(GroupVertices[[#This Row],[Vertex]], Vertices[], MATCH("ID", Vertices[#Headers], 0), FALSE)</f>
        <v>948</v>
      </c>
    </row>
    <row r="810" spans="1:3" x14ac:dyDescent="0.25">
      <c r="A810" s="86" t="s">
        <v>14010</v>
      </c>
      <c r="B810" s="95" t="s">
        <v>1353</v>
      </c>
      <c r="C810" s="86">
        <f>VLOOKUP(GroupVertices[[#This Row],[Vertex]], Vertices[], MATCH("ID", Vertices[#Headers], 0), FALSE)</f>
        <v>24</v>
      </c>
    </row>
    <row r="811" spans="1:3" x14ac:dyDescent="0.25">
      <c r="A811" s="86" t="s">
        <v>14010</v>
      </c>
      <c r="B811" s="95" t="s">
        <v>1439</v>
      </c>
      <c r="C811" s="86">
        <f>VLOOKUP(GroupVertices[[#This Row],[Vertex]], Vertices[], MATCH("ID", Vertices[#Headers], 0), FALSE)</f>
        <v>246</v>
      </c>
    </row>
    <row r="812" spans="1:3" x14ac:dyDescent="0.25">
      <c r="A812" s="86" t="s">
        <v>14010</v>
      </c>
      <c r="B812" s="95" t="s">
        <v>1110</v>
      </c>
      <c r="C812" s="86">
        <f>VLOOKUP(GroupVertices[[#This Row],[Vertex]], Vertices[], MATCH("ID", Vertices[#Headers], 0), FALSE)</f>
        <v>1428</v>
      </c>
    </row>
    <row r="813" spans="1:3" x14ac:dyDescent="0.25">
      <c r="A813" s="86" t="s">
        <v>14010</v>
      </c>
      <c r="B813" s="95" t="s">
        <v>1374</v>
      </c>
      <c r="C813" s="86">
        <f>VLOOKUP(GroupVertices[[#This Row],[Vertex]], Vertices[], MATCH("ID", Vertices[#Headers], 0), FALSE)</f>
        <v>80</v>
      </c>
    </row>
    <row r="814" spans="1:3" x14ac:dyDescent="0.25">
      <c r="A814" s="86" t="s">
        <v>14010</v>
      </c>
      <c r="B814" s="95" t="s">
        <v>1373</v>
      </c>
      <c r="C814" s="86">
        <f>VLOOKUP(GroupVertices[[#This Row],[Vertex]], Vertices[], MATCH("ID", Vertices[#Headers], 0), FALSE)</f>
        <v>79</v>
      </c>
    </row>
    <row r="815" spans="1:3" x14ac:dyDescent="0.25">
      <c r="A815" s="86" t="s">
        <v>14010</v>
      </c>
      <c r="B815" s="95" t="s">
        <v>1372</v>
      </c>
      <c r="C815" s="86">
        <f>VLOOKUP(GroupVertices[[#This Row],[Vertex]], Vertices[], MATCH("ID", Vertices[#Headers], 0), FALSE)</f>
        <v>78</v>
      </c>
    </row>
    <row r="816" spans="1:3" x14ac:dyDescent="0.25">
      <c r="A816" s="86" t="s">
        <v>14010</v>
      </c>
      <c r="B816" s="95" t="s">
        <v>1105</v>
      </c>
      <c r="C816" s="86">
        <f>VLOOKUP(GroupVertices[[#This Row],[Vertex]], Vertices[], MATCH("ID", Vertices[#Headers], 0), FALSE)</f>
        <v>1417</v>
      </c>
    </row>
    <row r="817" spans="1:3" x14ac:dyDescent="0.25">
      <c r="A817" s="86" t="s">
        <v>14010</v>
      </c>
      <c r="B817" s="95" t="s">
        <v>1830</v>
      </c>
      <c r="C817" s="86">
        <f>VLOOKUP(GroupVertices[[#This Row],[Vertex]], Vertices[], MATCH("ID", Vertices[#Headers], 0), FALSE)</f>
        <v>1418</v>
      </c>
    </row>
    <row r="818" spans="1:3" x14ac:dyDescent="0.25">
      <c r="A818" s="86" t="s">
        <v>14010</v>
      </c>
      <c r="B818" s="95" t="s">
        <v>1553</v>
      </c>
      <c r="C818" s="86">
        <f>VLOOKUP(GroupVertices[[#This Row],[Vertex]], Vertices[], MATCH("ID", Vertices[#Headers], 0), FALSE)</f>
        <v>466</v>
      </c>
    </row>
    <row r="819" spans="1:3" x14ac:dyDescent="0.25">
      <c r="A819" s="86" t="s">
        <v>14010</v>
      </c>
      <c r="B819" s="95" t="s">
        <v>1018</v>
      </c>
      <c r="C819" s="86">
        <f>VLOOKUP(GroupVertices[[#This Row],[Vertex]], Vertices[], MATCH("ID", Vertices[#Headers], 0), FALSE)</f>
        <v>1319</v>
      </c>
    </row>
    <row r="820" spans="1:3" x14ac:dyDescent="0.25">
      <c r="A820" s="86" t="s">
        <v>14010</v>
      </c>
      <c r="B820" s="95" t="s">
        <v>994</v>
      </c>
      <c r="C820" s="86">
        <f>VLOOKUP(GroupVertices[[#This Row],[Vertex]], Vertices[], MATCH("ID", Vertices[#Headers], 0), FALSE)</f>
        <v>1291</v>
      </c>
    </row>
    <row r="821" spans="1:3" x14ac:dyDescent="0.25">
      <c r="A821" s="86" t="s">
        <v>14010</v>
      </c>
      <c r="B821" s="95" t="s">
        <v>1357</v>
      </c>
      <c r="C821" s="86">
        <f>VLOOKUP(GroupVertices[[#This Row],[Vertex]], Vertices[], MATCH("ID", Vertices[#Headers], 0), FALSE)</f>
        <v>28</v>
      </c>
    </row>
    <row r="822" spans="1:3" x14ac:dyDescent="0.25">
      <c r="A822" s="86" t="s">
        <v>14010</v>
      </c>
      <c r="B822" s="95" t="s">
        <v>940</v>
      </c>
      <c r="C822" s="86">
        <f>VLOOKUP(GroupVertices[[#This Row],[Vertex]], Vertices[], MATCH("ID", Vertices[#Headers], 0), FALSE)</f>
        <v>1193</v>
      </c>
    </row>
    <row r="823" spans="1:3" x14ac:dyDescent="0.25">
      <c r="A823" s="86" t="s">
        <v>14010</v>
      </c>
      <c r="B823" s="95" t="s">
        <v>1463</v>
      </c>
      <c r="C823" s="86">
        <f>VLOOKUP(GroupVertices[[#This Row],[Vertex]], Vertices[], MATCH("ID", Vertices[#Headers], 0), FALSE)</f>
        <v>292</v>
      </c>
    </row>
    <row r="824" spans="1:3" x14ac:dyDescent="0.25">
      <c r="A824" s="86" t="s">
        <v>14010</v>
      </c>
      <c r="B824" s="95" t="s">
        <v>821</v>
      </c>
      <c r="C824" s="86">
        <f>VLOOKUP(GroupVertices[[#This Row],[Vertex]], Vertices[], MATCH("ID", Vertices[#Headers], 0), FALSE)</f>
        <v>1045</v>
      </c>
    </row>
    <row r="825" spans="1:3" x14ac:dyDescent="0.25">
      <c r="A825" s="86" t="s">
        <v>14010</v>
      </c>
      <c r="B825" s="95" t="s">
        <v>751</v>
      </c>
      <c r="C825" s="86">
        <f>VLOOKUP(GroupVertices[[#This Row],[Vertex]], Vertices[], MATCH("ID", Vertices[#Headers], 0), FALSE)</f>
        <v>947</v>
      </c>
    </row>
    <row r="826" spans="1:3" x14ac:dyDescent="0.25">
      <c r="A826" s="86" t="s">
        <v>14010</v>
      </c>
      <c r="B826" s="95" t="s">
        <v>747</v>
      </c>
      <c r="C826" s="86">
        <f>VLOOKUP(GroupVertices[[#This Row],[Vertex]], Vertices[], MATCH("ID", Vertices[#Headers], 0), FALSE)</f>
        <v>935</v>
      </c>
    </row>
    <row r="827" spans="1:3" x14ac:dyDescent="0.25">
      <c r="A827" s="86" t="s">
        <v>14010</v>
      </c>
      <c r="B827" s="95" t="s">
        <v>1702</v>
      </c>
      <c r="C827" s="86">
        <f>VLOOKUP(GroupVertices[[#This Row],[Vertex]], Vertices[], MATCH("ID", Vertices[#Headers], 0), FALSE)</f>
        <v>936</v>
      </c>
    </row>
    <row r="828" spans="1:3" x14ac:dyDescent="0.25">
      <c r="A828" s="86" t="s">
        <v>14010</v>
      </c>
      <c r="B828" s="95" t="s">
        <v>567</v>
      </c>
      <c r="C828" s="86">
        <f>VLOOKUP(GroupVertices[[#This Row],[Vertex]], Vertices[], MATCH("ID", Vertices[#Headers], 0), FALSE)</f>
        <v>687</v>
      </c>
    </row>
    <row r="829" spans="1:3" x14ac:dyDescent="0.25">
      <c r="A829" s="86" t="s">
        <v>14010</v>
      </c>
      <c r="B829" s="95" t="s">
        <v>494</v>
      </c>
      <c r="C829" s="86">
        <f>VLOOKUP(GroupVertices[[#This Row],[Vertex]], Vertices[], MATCH("ID", Vertices[#Headers], 0), FALSE)</f>
        <v>582</v>
      </c>
    </row>
    <row r="830" spans="1:3" x14ac:dyDescent="0.25">
      <c r="A830" s="86" t="s">
        <v>14010</v>
      </c>
      <c r="B830" s="95" t="s">
        <v>1408</v>
      </c>
      <c r="C830" s="86">
        <f>VLOOKUP(GroupVertices[[#This Row],[Vertex]], Vertices[], MATCH("ID", Vertices[#Headers], 0), FALSE)</f>
        <v>168</v>
      </c>
    </row>
    <row r="831" spans="1:3" x14ac:dyDescent="0.25">
      <c r="A831" s="86" t="s">
        <v>14010</v>
      </c>
      <c r="B831" s="95" t="s">
        <v>462</v>
      </c>
      <c r="C831" s="86">
        <f>VLOOKUP(GroupVertices[[#This Row],[Vertex]], Vertices[], MATCH("ID", Vertices[#Headers], 0), FALSE)</f>
        <v>521</v>
      </c>
    </row>
    <row r="832" spans="1:3" x14ac:dyDescent="0.25">
      <c r="A832" s="86" t="s">
        <v>14010</v>
      </c>
      <c r="B832" s="95" t="s">
        <v>427</v>
      </c>
      <c r="C832" s="86">
        <f>VLOOKUP(GroupVertices[[#This Row],[Vertex]], Vertices[], MATCH("ID", Vertices[#Headers], 0), FALSE)</f>
        <v>465</v>
      </c>
    </row>
    <row r="833" spans="1:3" x14ac:dyDescent="0.25">
      <c r="A833" s="86" t="s">
        <v>14010</v>
      </c>
      <c r="B833" s="95" t="s">
        <v>396</v>
      </c>
      <c r="C833" s="86">
        <f>VLOOKUP(GroupVertices[[#This Row],[Vertex]], Vertices[], MATCH("ID", Vertices[#Headers], 0), FALSE)</f>
        <v>396</v>
      </c>
    </row>
    <row r="834" spans="1:3" x14ac:dyDescent="0.25">
      <c r="A834" s="86" t="s">
        <v>14010</v>
      </c>
      <c r="B834" s="95" t="s">
        <v>392</v>
      </c>
      <c r="C834" s="86">
        <f>VLOOKUP(GroupVertices[[#This Row],[Vertex]], Vertices[], MATCH("ID", Vertices[#Headers], 0), FALSE)</f>
        <v>388</v>
      </c>
    </row>
    <row r="835" spans="1:3" x14ac:dyDescent="0.25">
      <c r="A835" s="86" t="s">
        <v>14010</v>
      </c>
      <c r="B835" s="95" t="s">
        <v>1484</v>
      </c>
      <c r="C835" s="86">
        <f>VLOOKUP(GroupVertices[[#This Row],[Vertex]], Vertices[], MATCH("ID", Vertices[#Headers], 0), FALSE)</f>
        <v>317</v>
      </c>
    </row>
    <row r="836" spans="1:3" x14ac:dyDescent="0.25">
      <c r="A836" s="86" t="s">
        <v>14010</v>
      </c>
      <c r="B836" s="95" t="s">
        <v>368</v>
      </c>
      <c r="C836" s="86">
        <f>VLOOKUP(GroupVertices[[#This Row],[Vertex]], Vertices[], MATCH("ID", Vertices[#Headers], 0), FALSE)</f>
        <v>356</v>
      </c>
    </row>
    <row r="837" spans="1:3" x14ac:dyDescent="0.25">
      <c r="A837" s="86" t="s">
        <v>14010</v>
      </c>
      <c r="B837" s="95" t="s">
        <v>364</v>
      </c>
      <c r="C837" s="86">
        <f>VLOOKUP(GroupVertices[[#This Row],[Vertex]], Vertices[], MATCH("ID", Vertices[#Headers], 0), FALSE)</f>
        <v>343</v>
      </c>
    </row>
    <row r="838" spans="1:3" x14ac:dyDescent="0.25">
      <c r="A838" s="86" t="s">
        <v>14010</v>
      </c>
      <c r="B838" s="95" t="s">
        <v>351</v>
      </c>
      <c r="C838" s="86">
        <f>VLOOKUP(GroupVertices[[#This Row],[Vertex]], Vertices[], MATCH("ID", Vertices[#Headers], 0), FALSE)</f>
        <v>316</v>
      </c>
    </row>
    <row r="839" spans="1:3" x14ac:dyDescent="0.25">
      <c r="A839" s="86" t="s">
        <v>14010</v>
      </c>
      <c r="B839" s="95" t="s">
        <v>347</v>
      </c>
      <c r="C839" s="86">
        <f>VLOOKUP(GroupVertices[[#This Row],[Vertex]], Vertices[], MATCH("ID", Vertices[#Headers], 0), FALSE)</f>
        <v>286</v>
      </c>
    </row>
    <row r="840" spans="1:3" x14ac:dyDescent="0.25">
      <c r="A840" s="86" t="s">
        <v>14010</v>
      </c>
      <c r="B840" s="95" t="s">
        <v>333</v>
      </c>
      <c r="C840" s="86">
        <f>VLOOKUP(GroupVertices[[#This Row],[Vertex]], Vertices[], MATCH("ID", Vertices[#Headers], 0), FALSE)</f>
        <v>253</v>
      </c>
    </row>
    <row r="841" spans="1:3" x14ac:dyDescent="0.25">
      <c r="A841" s="86" t="s">
        <v>14010</v>
      </c>
      <c r="B841" s="95" t="s">
        <v>328</v>
      </c>
      <c r="C841" s="86">
        <f>VLOOKUP(GroupVertices[[#This Row],[Vertex]], Vertices[], MATCH("ID", Vertices[#Headers], 0), FALSE)</f>
        <v>244</v>
      </c>
    </row>
    <row r="842" spans="1:3" x14ac:dyDescent="0.25">
      <c r="A842" s="86" t="s">
        <v>14010</v>
      </c>
      <c r="B842" s="95" t="s">
        <v>1438</v>
      </c>
      <c r="C842" s="86">
        <f>VLOOKUP(GroupVertices[[#This Row],[Vertex]], Vertices[], MATCH("ID", Vertices[#Headers], 0), FALSE)</f>
        <v>245</v>
      </c>
    </row>
    <row r="843" spans="1:3" x14ac:dyDescent="0.25">
      <c r="A843" s="86" t="s">
        <v>14010</v>
      </c>
      <c r="B843" s="95" t="s">
        <v>317</v>
      </c>
      <c r="C843" s="86">
        <f>VLOOKUP(GroupVertices[[#This Row],[Vertex]], Vertices[], MATCH("ID", Vertices[#Headers], 0), FALSE)</f>
        <v>224</v>
      </c>
    </row>
    <row r="844" spans="1:3" x14ac:dyDescent="0.25">
      <c r="A844" s="86" t="s">
        <v>14010</v>
      </c>
      <c r="B844" s="95" t="s">
        <v>1430</v>
      </c>
      <c r="C844" s="86">
        <f>VLOOKUP(GroupVertices[[#This Row],[Vertex]], Vertices[], MATCH("ID", Vertices[#Headers], 0), FALSE)</f>
        <v>225</v>
      </c>
    </row>
    <row r="845" spans="1:3" x14ac:dyDescent="0.25">
      <c r="A845" s="86" t="s">
        <v>14010</v>
      </c>
      <c r="B845" s="95" t="s">
        <v>283</v>
      </c>
      <c r="C845" s="86">
        <f>VLOOKUP(GroupVertices[[#This Row],[Vertex]], Vertices[], MATCH("ID", Vertices[#Headers], 0), FALSE)</f>
        <v>167</v>
      </c>
    </row>
    <row r="846" spans="1:3" x14ac:dyDescent="0.25">
      <c r="A846" s="86" t="s">
        <v>14010</v>
      </c>
      <c r="B846" s="95" t="s">
        <v>230</v>
      </c>
      <c r="C846" s="86">
        <f>VLOOKUP(GroupVertices[[#This Row],[Vertex]], Vertices[], MATCH("ID", Vertices[#Headers], 0), FALSE)</f>
        <v>77</v>
      </c>
    </row>
    <row r="847" spans="1:3" x14ac:dyDescent="0.25">
      <c r="A847" s="86" t="s">
        <v>14010</v>
      </c>
      <c r="B847" s="95" t="s">
        <v>198</v>
      </c>
      <c r="C847" s="86">
        <f>VLOOKUP(GroupVertices[[#This Row],[Vertex]], Vertices[], MATCH("ID", Vertices[#Headers], 0), FALSE)</f>
        <v>23</v>
      </c>
    </row>
    <row r="848" spans="1:3" x14ac:dyDescent="0.25">
      <c r="A848" s="86" t="s">
        <v>14011</v>
      </c>
      <c r="B848" s="95" t="s">
        <v>1342</v>
      </c>
      <c r="C848" s="86">
        <f>VLOOKUP(GroupVertices[[#This Row],[Vertex]], Vertices[], MATCH("ID", Vertices[#Headers], 0), FALSE)</f>
        <v>1710</v>
      </c>
    </row>
    <row r="849" spans="1:3" x14ac:dyDescent="0.25">
      <c r="A849" s="86" t="s">
        <v>14011</v>
      </c>
      <c r="B849" s="95" t="s">
        <v>1906</v>
      </c>
      <c r="C849" s="86">
        <f>VLOOKUP(GroupVertices[[#This Row],[Vertex]], Vertices[], MATCH("ID", Vertices[#Headers], 0), FALSE)</f>
        <v>1720</v>
      </c>
    </row>
    <row r="850" spans="1:3" x14ac:dyDescent="0.25">
      <c r="A850" s="86" t="s">
        <v>14011</v>
      </c>
      <c r="B850" s="95" t="s">
        <v>1905</v>
      </c>
      <c r="C850" s="86">
        <f>VLOOKUP(GroupVertices[[#This Row],[Vertex]], Vertices[], MATCH("ID", Vertices[#Headers], 0), FALSE)</f>
        <v>1719</v>
      </c>
    </row>
    <row r="851" spans="1:3" x14ac:dyDescent="0.25">
      <c r="A851" s="86" t="s">
        <v>14011</v>
      </c>
      <c r="B851" s="95" t="s">
        <v>1904</v>
      </c>
      <c r="C851" s="86">
        <f>VLOOKUP(GroupVertices[[#This Row],[Vertex]], Vertices[], MATCH("ID", Vertices[#Headers], 0), FALSE)</f>
        <v>1718</v>
      </c>
    </row>
    <row r="852" spans="1:3" x14ac:dyDescent="0.25">
      <c r="A852" s="86" t="s">
        <v>14011</v>
      </c>
      <c r="B852" s="95" t="s">
        <v>1903</v>
      </c>
      <c r="C852" s="86">
        <f>VLOOKUP(GroupVertices[[#This Row],[Vertex]], Vertices[], MATCH("ID", Vertices[#Headers], 0), FALSE)</f>
        <v>1717</v>
      </c>
    </row>
    <row r="853" spans="1:3" x14ac:dyDescent="0.25">
      <c r="A853" s="86" t="s">
        <v>14011</v>
      </c>
      <c r="B853" s="95" t="s">
        <v>1902</v>
      </c>
      <c r="C853" s="86">
        <f>VLOOKUP(GroupVertices[[#This Row],[Vertex]], Vertices[], MATCH("ID", Vertices[#Headers], 0), FALSE)</f>
        <v>1716</v>
      </c>
    </row>
    <row r="854" spans="1:3" x14ac:dyDescent="0.25">
      <c r="A854" s="86" t="s">
        <v>14011</v>
      </c>
      <c r="B854" s="95" t="s">
        <v>1901</v>
      </c>
      <c r="C854" s="86">
        <f>VLOOKUP(GroupVertices[[#This Row],[Vertex]], Vertices[], MATCH("ID", Vertices[#Headers], 0), FALSE)</f>
        <v>1715</v>
      </c>
    </row>
    <row r="855" spans="1:3" x14ac:dyDescent="0.25">
      <c r="A855" s="86" t="s">
        <v>14011</v>
      </c>
      <c r="B855" s="95" t="s">
        <v>1900</v>
      </c>
      <c r="C855" s="86">
        <f>VLOOKUP(GroupVertices[[#This Row],[Vertex]], Vertices[], MATCH("ID", Vertices[#Headers], 0), FALSE)</f>
        <v>1714</v>
      </c>
    </row>
    <row r="856" spans="1:3" x14ac:dyDescent="0.25">
      <c r="A856" s="86" t="s">
        <v>14011</v>
      </c>
      <c r="B856" s="95" t="s">
        <v>1899</v>
      </c>
      <c r="C856" s="86">
        <f>VLOOKUP(GroupVertices[[#This Row],[Vertex]], Vertices[], MATCH("ID", Vertices[#Headers], 0), FALSE)</f>
        <v>1713</v>
      </c>
    </row>
    <row r="857" spans="1:3" x14ac:dyDescent="0.25">
      <c r="A857" s="86" t="s">
        <v>14011</v>
      </c>
      <c r="B857" s="95" t="s">
        <v>1898</v>
      </c>
      <c r="C857" s="86">
        <f>VLOOKUP(GroupVertices[[#This Row],[Vertex]], Vertices[], MATCH("ID", Vertices[#Headers], 0), FALSE)</f>
        <v>1712</v>
      </c>
    </row>
    <row r="858" spans="1:3" x14ac:dyDescent="0.25">
      <c r="A858" s="86" t="s">
        <v>14011</v>
      </c>
      <c r="B858" s="95" t="s">
        <v>1897</v>
      </c>
      <c r="C858" s="86">
        <f>VLOOKUP(GroupVertices[[#This Row],[Vertex]], Vertices[], MATCH("ID", Vertices[#Headers], 0), FALSE)</f>
        <v>1711</v>
      </c>
    </row>
    <row r="859" spans="1:3" x14ac:dyDescent="0.25">
      <c r="A859" s="86" t="s">
        <v>14011</v>
      </c>
      <c r="B859" s="95" t="s">
        <v>1471</v>
      </c>
      <c r="C859" s="86">
        <f>VLOOKUP(GroupVertices[[#This Row],[Vertex]], Vertices[], MATCH("ID", Vertices[#Headers], 0), FALSE)</f>
        <v>303</v>
      </c>
    </row>
    <row r="860" spans="1:3" x14ac:dyDescent="0.25">
      <c r="A860" s="86" t="s">
        <v>14011</v>
      </c>
      <c r="B860" s="95" t="s">
        <v>1472</v>
      </c>
      <c r="C860" s="86">
        <f>VLOOKUP(GroupVertices[[#This Row],[Vertex]], Vertices[], MATCH("ID", Vertices[#Headers], 0), FALSE)</f>
        <v>304</v>
      </c>
    </row>
    <row r="861" spans="1:3" x14ac:dyDescent="0.25">
      <c r="A861" s="86" t="s">
        <v>14011</v>
      </c>
      <c r="B861" s="95" t="s">
        <v>1474</v>
      </c>
      <c r="C861" s="86">
        <f>VLOOKUP(GroupVertices[[#This Row],[Vertex]], Vertices[], MATCH("ID", Vertices[#Headers], 0), FALSE)</f>
        <v>306</v>
      </c>
    </row>
    <row r="862" spans="1:3" x14ac:dyDescent="0.25">
      <c r="A862" s="86" t="s">
        <v>14011</v>
      </c>
      <c r="B862" s="95" t="s">
        <v>1473</v>
      </c>
      <c r="C862" s="86">
        <f>VLOOKUP(GroupVertices[[#This Row],[Vertex]], Vertices[], MATCH("ID", Vertices[#Headers], 0), FALSE)</f>
        <v>305</v>
      </c>
    </row>
    <row r="863" spans="1:3" x14ac:dyDescent="0.25">
      <c r="A863" s="86" t="s">
        <v>14011</v>
      </c>
      <c r="B863" s="95" t="s">
        <v>1478</v>
      </c>
      <c r="C863" s="86">
        <f>VLOOKUP(GroupVertices[[#This Row],[Vertex]], Vertices[], MATCH("ID", Vertices[#Headers], 0), FALSE)</f>
        <v>310</v>
      </c>
    </row>
    <row r="864" spans="1:3" x14ac:dyDescent="0.25">
      <c r="A864" s="86" t="s">
        <v>14011</v>
      </c>
      <c r="B864" s="95" t="s">
        <v>1483</v>
      </c>
      <c r="C864" s="86">
        <f>VLOOKUP(GroupVertices[[#This Row],[Vertex]], Vertices[], MATCH("ID", Vertices[#Headers], 0), FALSE)</f>
        <v>315</v>
      </c>
    </row>
    <row r="865" spans="1:3" x14ac:dyDescent="0.25">
      <c r="A865" s="86" t="s">
        <v>14011</v>
      </c>
      <c r="B865" s="95" t="s">
        <v>1482</v>
      </c>
      <c r="C865" s="86">
        <f>VLOOKUP(GroupVertices[[#This Row],[Vertex]], Vertices[], MATCH("ID", Vertices[#Headers], 0), FALSE)</f>
        <v>314</v>
      </c>
    </row>
    <row r="866" spans="1:3" x14ac:dyDescent="0.25">
      <c r="A866" s="86" t="s">
        <v>14011</v>
      </c>
      <c r="B866" s="95" t="s">
        <v>1456</v>
      </c>
      <c r="C866" s="86">
        <f>VLOOKUP(GroupVertices[[#This Row],[Vertex]], Vertices[], MATCH("ID", Vertices[#Headers], 0), FALSE)</f>
        <v>282</v>
      </c>
    </row>
    <row r="867" spans="1:3" x14ac:dyDescent="0.25">
      <c r="A867" s="86" t="s">
        <v>14011</v>
      </c>
      <c r="B867" s="95" t="s">
        <v>1481</v>
      </c>
      <c r="C867" s="86">
        <f>VLOOKUP(GroupVertices[[#This Row],[Vertex]], Vertices[], MATCH("ID", Vertices[#Headers], 0), FALSE)</f>
        <v>313</v>
      </c>
    </row>
    <row r="868" spans="1:3" x14ac:dyDescent="0.25">
      <c r="A868" s="86" t="s">
        <v>14011</v>
      </c>
      <c r="B868" s="95" t="s">
        <v>1480</v>
      </c>
      <c r="C868" s="86">
        <f>VLOOKUP(GroupVertices[[#This Row],[Vertex]], Vertices[], MATCH("ID", Vertices[#Headers], 0), FALSE)</f>
        <v>312</v>
      </c>
    </row>
    <row r="869" spans="1:3" x14ac:dyDescent="0.25">
      <c r="A869" s="86" t="s">
        <v>14011</v>
      </c>
      <c r="B869" s="95" t="s">
        <v>1479</v>
      </c>
      <c r="C869" s="86">
        <f>VLOOKUP(GroupVertices[[#This Row],[Vertex]], Vertices[], MATCH("ID", Vertices[#Headers], 0), FALSE)</f>
        <v>311</v>
      </c>
    </row>
    <row r="870" spans="1:3" x14ac:dyDescent="0.25">
      <c r="A870" s="86" t="s">
        <v>14011</v>
      </c>
      <c r="B870" s="95" t="s">
        <v>1477</v>
      </c>
      <c r="C870" s="86">
        <f>VLOOKUP(GroupVertices[[#This Row],[Vertex]], Vertices[], MATCH("ID", Vertices[#Headers], 0), FALSE)</f>
        <v>309</v>
      </c>
    </row>
    <row r="871" spans="1:3" x14ac:dyDescent="0.25">
      <c r="A871" s="86" t="s">
        <v>14011</v>
      </c>
      <c r="B871" s="95" t="s">
        <v>1476</v>
      </c>
      <c r="C871" s="86">
        <f>VLOOKUP(GroupVertices[[#This Row],[Vertex]], Vertices[], MATCH("ID", Vertices[#Headers], 0), FALSE)</f>
        <v>308</v>
      </c>
    </row>
    <row r="872" spans="1:3" x14ac:dyDescent="0.25">
      <c r="A872" s="86" t="s">
        <v>14011</v>
      </c>
      <c r="B872" s="95" t="s">
        <v>1475</v>
      </c>
      <c r="C872" s="86">
        <f>VLOOKUP(GroupVertices[[#This Row],[Vertex]], Vertices[], MATCH("ID", Vertices[#Headers], 0), FALSE)</f>
        <v>307</v>
      </c>
    </row>
    <row r="873" spans="1:3" x14ac:dyDescent="0.25">
      <c r="A873" s="86" t="s">
        <v>14011</v>
      </c>
      <c r="B873" s="95" t="s">
        <v>1285</v>
      </c>
      <c r="C873" s="86">
        <f>VLOOKUP(GroupVertices[[#This Row],[Vertex]], Vertices[], MATCH("ID", Vertices[#Headers], 0), FALSE)</f>
        <v>1643</v>
      </c>
    </row>
    <row r="874" spans="1:3" x14ac:dyDescent="0.25">
      <c r="A874" s="86" t="s">
        <v>14011</v>
      </c>
      <c r="B874" s="95" t="s">
        <v>1348</v>
      </c>
      <c r="C874" s="86">
        <f>VLOOKUP(GroupVertices[[#This Row],[Vertex]], Vertices[], MATCH("ID", Vertices[#Headers], 0), FALSE)</f>
        <v>12</v>
      </c>
    </row>
    <row r="875" spans="1:3" x14ac:dyDescent="0.25">
      <c r="A875" s="86" t="s">
        <v>14011</v>
      </c>
      <c r="B875" s="95" t="s">
        <v>1203</v>
      </c>
      <c r="C875" s="86">
        <f>VLOOKUP(GroupVertices[[#This Row],[Vertex]], Vertices[], MATCH("ID", Vertices[#Headers], 0), FALSE)</f>
        <v>1538</v>
      </c>
    </row>
    <row r="876" spans="1:3" x14ac:dyDescent="0.25">
      <c r="A876" s="86" t="s">
        <v>14011</v>
      </c>
      <c r="B876" s="95" t="s">
        <v>1202</v>
      </c>
      <c r="C876" s="86">
        <f>VLOOKUP(GroupVertices[[#This Row],[Vertex]], Vertices[], MATCH("ID", Vertices[#Headers], 0), FALSE)</f>
        <v>1537</v>
      </c>
    </row>
    <row r="877" spans="1:3" x14ac:dyDescent="0.25">
      <c r="A877" s="86" t="s">
        <v>14011</v>
      </c>
      <c r="B877" s="95" t="s">
        <v>997</v>
      </c>
      <c r="C877" s="86">
        <f>VLOOKUP(GroupVertices[[#This Row],[Vertex]], Vertices[], MATCH("ID", Vertices[#Headers], 0), FALSE)</f>
        <v>1295</v>
      </c>
    </row>
    <row r="878" spans="1:3" x14ac:dyDescent="0.25">
      <c r="A878" s="86" t="s">
        <v>14011</v>
      </c>
      <c r="B878" s="95" t="s">
        <v>1537</v>
      </c>
      <c r="C878" s="86">
        <f>VLOOKUP(GroupVertices[[#This Row],[Vertex]], Vertices[], MATCH("ID", Vertices[#Headers], 0), FALSE)</f>
        <v>426</v>
      </c>
    </row>
    <row r="879" spans="1:3" x14ac:dyDescent="0.25">
      <c r="A879" s="86" t="s">
        <v>14011</v>
      </c>
      <c r="B879" s="95" t="s">
        <v>960</v>
      </c>
      <c r="C879" s="86">
        <f>VLOOKUP(GroupVertices[[#This Row],[Vertex]], Vertices[], MATCH("ID", Vertices[#Headers], 0), FALSE)</f>
        <v>1219</v>
      </c>
    </row>
    <row r="880" spans="1:3" x14ac:dyDescent="0.25">
      <c r="A880" s="86" t="s">
        <v>14011</v>
      </c>
      <c r="B880" s="95" t="s">
        <v>1775</v>
      </c>
      <c r="C880" s="86">
        <f>VLOOKUP(GroupVertices[[#This Row],[Vertex]], Vertices[], MATCH("ID", Vertices[#Headers], 0), FALSE)</f>
        <v>1220</v>
      </c>
    </row>
    <row r="881" spans="1:3" x14ac:dyDescent="0.25">
      <c r="A881" s="86" t="s">
        <v>14011</v>
      </c>
      <c r="B881" s="95" t="s">
        <v>910</v>
      </c>
      <c r="C881" s="86">
        <f>VLOOKUP(GroupVertices[[#This Row],[Vertex]], Vertices[], MATCH("ID", Vertices[#Headers], 0), FALSE)</f>
        <v>1156</v>
      </c>
    </row>
    <row r="882" spans="1:3" x14ac:dyDescent="0.25">
      <c r="A882" s="86" t="s">
        <v>14011</v>
      </c>
      <c r="B882" s="95" t="s">
        <v>558</v>
      </c>
      <c r="C882" s="86">
        <f>VLOOKUP(GroupVertices[[#This Row],[Vertex]], Vertices[], MATCH("ID", Vertices[#Headers], 0), FALSE)</f>
        <v>675</v>
      </c>
    </row>
    <row r="883" spans="1:3" x14ac:dyDescent="0.25">
      <c r="A883" s="86" t="s">
        <v>14011</v>
      </c>
      <c r="B883" s="95" t="s">
        <v>496</v>
      </c>
      <c r="C883" s="86">
        <f>VLOOKUP(GroupVertices[[#This Row],[Vertex]], Vertices[], MATCH("ID", Vertices[#Headers], 0), FALSE)</f>
        <v>585</v>
      </c>
    </row>
    <row r="884" spans="1:3" x14ac:dyDescent="0.25">
      <c r="A884" s="86" t="s">
        <v>14011</v>
      </c>
      <c r="B884" s="95" t="s">
        <v>497</v>
      </c>
      <c r="C884" s="86">
        <f>VLOOKUP(GroupVertices[[#This Row],[Vertex]], Vertices[], MATCH("ID", Vertices[#Headers], 0), FALSE)</f>
        <v>587</v>
      </c>
    </row>
    <row r="885" spans="1:3" x14ac:dyDescent="0.25">
      <c r="A885" s="86" t="s">
        <v>14011</v>
      </c>
      <c r="B885" s="95" t="s">
        <v>1603</v>
      </c>
      <c r="C885" s="86">
        <f>VLOOKUP(GroupVertices[[#This Row],[Vertex]], Vertices[], MATCH("ID", Vertices[#Headers], 0), FALSE)</f>
        <v>586</v>
      </c>
    </row>
    <row r="886" spans="1:3" x14ac:dyDescent="0.25">
      <c r="A886" s="86" t="s">
        <v>14011</v>
      </c>
      <c r="B886" s="95" t="s">
        <v>1100</v>
      </c>
      <c r="C886" s="86">
        <f>VLOOKUP(GroupVertices[[#This Row],[Vertex]], Vertices[], MATCH("ID", Vertices[#Headers], 0), FALSE)</f>
        <v>464</v>
      </c>
    </row>
    <row r="887" spans="1:3" x14ac:dyDescent="0.25">
      <c r="A887" s="86" t="s">
        <v>14011</v>
      </c>
      <c r="B887" s="95" t="s">
        <v>426</v>
      </c>
      <c r="C887" s="86">
        <f>VLOOKUP(GroupVertices[[#This Row],[Vertex]], Vertices[], MATCH("ID", Vertices[#Headers], 0), FALSE)</f>
        <v>463</v>
      </c>
    </row>
    <row r="888" spans="1:3" x14ac:dyDescent="0.25">
      <c r="A888" s="86" t="s">
        <v>14011</v>
      </c>
      <c r="B888" s="95" t="s">
        <v>404</v>
      </c>
      <c r="C888" s="86">
        <f>VLOOKUP(GroupVertices[[#This Row],[Vertex]], Vertices[], MATCH("ID", Vertices[#Headers], 0), FALSE)</f>
        <v>417</v>
      </c>
    </row>
    <row r="889" spans="1:3" x14ac:dyDescent="0.25">
      <c r="A889" s="86" t="s">
        <v>14011</v>
      </c>
      <c r="B889" s="95" t="s">
        <v>1536</v>
      </c>
      <c r="C889" s="86">
        <f>VLOOKUP(GroupVertices[[#This Row],[Vertex]], Vertices[], MATCH("ID", Vertices[#Headers], 0), FALSE)</f>
        <v>425</v>
      </c>
    </row>
    <row r="890" spans="1:3" x14ac:dyDescent="0.25">
      <c r="A890" s="86" t="s">
        <v>14011</v>
      </c>
      <c r="B890" s="95" t="s">
        <v>1535</v>
      </c>
      <c r="C890" s="86">
        <f>VLOOKUP(GroupVertices[[#This Row],[Vertex]], Vertices[], MATCH("ID", Vertices[#Headers], 0), FALSE)</f>
        <v>424</v>
      </c>
    </row>
    <row r="891" spans="1:3" x14ac:dyDescent="0.25">
      <c r="A891" s="86" t="s">
        <v>14011</v>
      </c>
      <c r="B891" s="95" t="s">
        <v>1534</v>
      </c>
      <c r="C891" s="86">
        <f>VLOOKUP(GroupVertices[[#This Row],[Vertex]], Vertices[], MATCH("ID", Vertices[#Headers], 0), FALSE)</f>
        <v>423</v>
      </c>
    </row>
    <row r="892" spans="1:3" x14ac:dyDescent="0.25">
      <c r="A892" s="86" t="s">
        <v>14011</v>
      </c>
      <c r="B892" s="95" t="s">
        <v>1533</v>
      </c>
      <c r="C892" s="86">
        <f>VLOOKUP(GroupVertices[[#This Row],[Vertex]], Vertices[], MATCH("ID", Vertices[#Headers], 0), FALSE)</f>
        <v>422</v>
      </c>
    </row>
    <row r="893" spans="1:3" x14ac:dyDescent="0.25">
      <c r="A893" s="86" t="s">
        <v>14011</v>
      </c>
      <c r="B893" s="95" t="s">
        <v>1532</v>
      </c>
      <c r="C893" s="86">
        <f>VLOOKUP(GroupVertices[[#This Row],[Vertex]], Vertices[], MATCH("ID", Vertices[#Headers], 0), FALSE)</f>
        <v>421</v>
      </c>
    </row>
    <row r="894" spans="1:3" x14ac:dyDescent="0.25">
      <c r="A894" s="86" t="s">
        <v>14011</v>
      </c>
      <c r="B894" s="95" t="s">
        <v>1531</v>
      </c>
      <c r="C894" s="86">
        <f>VLOOKUP(GroupVertices[[#This Row],[Vertex]], Vertices[], MATCH("ID", Vertices[#Headers], 0), FALSE)</f>
        <v>420</v>
      </c>
    </row>
    <row r="895" spans="1:3" x14ac:dyDescent="0.25">
      <c r="A895" s="86" t="s">
        <v>14011</v>
      </c>
      <c r="B895" s="95" t="s">
        <v>1530</v>
      </c>
      <c r="C895" s="86">
        <f>VLOOKUP(GroupVertices[[#This Row],[Vertex]], Vertices[], MATCH("ID", Vertices[#Headers], 0), FALSE)</f>
        <v>419</v>
      </c>
    </row>
    <row r="896" spans="1:3" x14ac:dyDescent="0.25">
      <c r="A896" s="86" t="s">
        <v>14011</v>
      </c>
      <c r="B896" s="95" t="s">
        <v>1529</v>
      </c>
      <c r="C896" s="86">
        <f>VLOOKUP(GroupVertices[[#This Row],[Vertex]], Vertices[], MATCH("ID", Vertices[#Headers], 0), FALSE)</f>
        <v>418</v>
      </c>
    </row>
    <row r="897" spans="1:3" x14ac:dyDescent="0.25">
      <c r="A897" s="86" t="s">
        <v>14011</v>
      </c>
      <c r="B897" s="95" t="s">
        <v>1399</v>
      </c>
      <c r="C897" s="86">
        <f>VLOOKUP(GroupVertices[[#This Row],[Vertex]], Vertices[], MATCH("ID", Vertices[#Headers], 0), FALSE)</f>
        <v>149</v>
      </c>
    </row>
    <row r="898" spans="1:3" x14ac:dyDescent="0.25">
      <c r="A898" s="86" t="s">
        <v>14011</v>
      </c>
      <c r="B898" s="95" t="s">
        <v>350</v>
      </c>
      <c r="C898" s="86">
        <f>VLOOKUP(GroupVertices[[#This Row],[Vertex]], Vertices[], MATCH("ID", Vertices[#Headers], 0), FALSE)</f>
        <v>302</v>
      </c>
    </row>
    <row r="899" spans="1:3" x14ac:dyDescent="0.25">
      <c r="A899" s="86" t="s">
        <v>14011</v>
      </c>
      <c r="B899" s="95" t="s">
        <v>344</v>
      </c>
      <c r="C899" s="86">
        <f>VLOOKUP(GroupVertices[[#This Row],[Vertex]], Vertices[], MATCH("ID", Vertices[#Headers], 0), FALSE)</f>
        <v>279</v>
      </c>
    </row>
    <row r="900" spans="1:3" x14ac:dyDescent="0.25">
      <c r="A900" s="86" t="s">
        <v>14011</v>
      </c>
      <c r="B900" s="95" t="s">
        <v>1455</v>
      </c>
      <c r="C900" s="86">
        <f>VLOOKUP(GroupVertices[[#This Row],[Vertex]], Vertices[], MATCH("ID", Vertices[#Headers], 0), FALSE)</f>
        <v>281</v>
      </c>
    </row>
    <row r="901" spans="1:3" x14ac:dyDescent="0.25">
      <c r="A901" s="86" t="s">
        <v>14011</v>
      </c>
      <c r="B901" s="95" t="s">
        <v>1454</v>
      </c>
      <c r="C901" s="86">
        <f>VLOOKUP(GroupVertices[[#This Row],[Vertex]], Vertices[], MATCH("ID", Vertices[#Headers], 0), FALSE)</f>
        <v>280</v>
      </c>
    </row>
    <row r="902" spans="1:3" x14ac:dyDescent="0.25">
      <c r="A902" s="86" t="s">
        <v>14011</v>
      </c>
      <c r="B902" s="95" t="s">
        <v>322</v>
      </c>
      <c r="C902" s="86">
        <f>VLOOKUP(GroupVertices[[#This Row],[Vertex]], Vertices[], MATCH("ID", Vertices[#Headers], 0), FALSE)</f>
        <v>237</v>
      </c>
    </row>
    <row r="903" spans="1:3" x14ac:dyDescent="0.25">
      <c r="A903" s="86" t="s">
        <v>14011</v>
      </c>
      <c r="B903" s="95" t="s">
        <v>273</v>
      </c>
      <c r="C903" s="86">
        <f>VLOOKUP(GroupVertices[[#This Row],[Vertex]], Vertices[], MATCH("ID", Vertices[#Headers], 0), FALSE)</f>
        <v>148</v>
      </c>
    </row>
    <row r="904" spans="1:3" x14ac:dyDescent="0.25">
      <c r="A904" s="86" t="s">
        <v>14011</v>
      </c>
      <c r="B904" s="95" t="s">
        <v>192</v>
      </c>
      <c r="C904" s="86">
        <f>VLOOKUP(GroupVertices[[#This Row],[Vertex]], Vertices[], MATCH("ID", Vertices[#Headers], 0), FALSE)</f>
        <v>11</v>
      </c>
    </row>
    <row r="905" spans="1:3" x14ac:dyDescent="0.25">
      <c r="A905" s="86" t="s">
        <v>14012</v>
      </c>
      <c r="B905" s="95" t="s">
        <v>1270</v>
      </c>
      <c r="C905" s="86">
        <f>VLOOKUP(GroupVertices[[#This Row],[Vertex]], Vertices[], MATCH("ID", Vertices[#Headers], 0), FALSE)</f>
        <v>1626</v>
      </c>
    </row>
    <row r="906" spans="1:3" x14ac:dyDescent="0.25">
      <c r="A906" s="86" t="s">
        <v>14012</v>
      </c>
      <c r="B906" s="95" t="s">
        <v>1319</v>
      </c>
      <c r="C906" s="86">
        <f>VLOOKUP(GroupVertices[[#This Row],[Vertex]], Vertices[], MATCH("ID", Vertices[#Headers], 0), FALSE)</f>
        <v>1682</v>
      </c>
    </row>
    <row r="907" spans="1:3" x14ac:dyDescent="0.25">
      <c r="A907" s="86" t="s">
        <v>14012</v>
      </c>
      <c r="B907" s="95" t="s">
        <v>1349</v>
      </c>
      <c r="C907" s="86">
        <f>VLOOKUP(GroupVertices[[#This Row],[Vertex]], Vertices[], MATCH("ID", Vertices[#Headers], 0), FALSE)</f>
        <v>14</v>
      </c>
    </row>
    <row r="908" spans="1:3" x14ac:dyDescent="0.25">
      <c r="A908" s="86" t="s">
        <v>14012</v>
      </c>
      <c r="B908" s="95" t="s">
        <v>1271</v>
      </c>
      <c r="C908" s="86">
        <f>VLOOKUP(GroupVertices[[#This Row],[Vertex]], Vertices[], MATCH("ID", Vertices[#Headers], 0), FALSE)</f>
        <v>1627</v>
      </c>
    </row>
    <row r="909" spans="1:3" x14ac:dyDescent="0.25">
      <c r="A909" s="86" t="s">
        <v>14012</v>
      </c>
      <c r="B909" s="95" t="s">
        <v>1269</v>
      </c>
      <c r="C909" s="86">
        <f>VLOOKUP(GroupVertices[[#This Row],[Vertex]], Vertices[], MATCH("ID", Vertices[#Headers], 0), FALSE)</f>
        <v>322</v>
      </c>
    </row>
    <row r="910" spans="1:3" x14ac:dyDescent="0.25">
      <c r="A910" s="86" t="s">
        <v>14012</v>
      </c>
      <c r="B910" s="95" t="s">
        <v>1208</v>
      </c>
      <c r="C910" s="86">
        <f>VLOOKUP(GroupVertices[[#This Row],[Vertex]], Vertices[], MATCH("ID", Vertices[#Headers], 0), FALSE)</f>
        <v>1544</v>
      </c>
    </row>
    <row r="911" spans="1:3" x14ac:dyDescent="0.25">
      <c r="A911" s="86" t="s">
        <v>14012</v>
      </c>
      <c r="B911" s="95" t="s">
        <v>1159</v>
      </c>
      <c r="C911" s="86">
        <f>VLOOKUP(GroupVertices[[#This Row],[Vertex]], Vertices[], MATCH("ID", Vertices[#Headers], 0), FALSE)</f>
        <v>1492</v>
      </c>
    </row>
    <row r="912" spans="1:3" x14ac:dyDescent="0.25">
      <c r="A912" s="86" t="s">
        <v>14012</v>
      </c>
      <c r="B912" s="95" t="s">
        <v>1098</v>
      </c>
      <c r="C912" s="86">
        <f>VLOOKUP(GroupVertices[[#This Row],[Vertex]], Vertices[], MATCH("ID", Vertices[#Headers], 0), FALSE)</f>
        <v>1410</v>
      </c>
    </row>
    <row r="913" spans="1:3" x14ac:dyDescent="0.25">
      <c r="A913" s="86" t="s">
        <v>14012</v>
      </c>
      <c r="B913" s="95" t="s">
        <v>1084</v>
      </c>
      <c r="C913" s="86">
        <f>VLOOKUP(GroupVertices[[#This Row],[Vertex]], Vertices[], MATCH("ID", Vertices[#Headers], 0), FALSE)</f>
        <v>1396</v>
      </c>
    </row>
    <row r="914" spans="1:3" x14ac:dyDescent="0.25">
      <c r="A914" s="86" t="s">
        <v>14012</v>
      </c>
      <c r="B914" s="95" t="s">
        <v>1052</v>
      </c>
      <c r="C914" s="86">
        <f>VLOOKUP(GroupVertices[[#This Row],[Vertex]], Vertices[], MATCH("ID", Vertices[#Headers], 0), FALSE)</f>
        <v>1356</v>
      </c>
    </row>
    <row r="915" spans="1:3" x14ac:dyDescent="0.25">
      <c r="A915" s="86" t="s">
        <v>14012</v>
      </c>
      <c r="B915" s="95" t="s">
        <v>1020</v>
      </c>
      <c r="C915" s="86">
        <f>VLOOKUP(GroupVertices[[#This Row],[Vertex]], Vertices[], MATCH("ID", Vertices[#Headers], 0), FALSE)</f>
        <v>1321</v>
      </c>
    </row>
    <row r="916" spans="1:3" x14ac:dyDescent="0.25">
      <c r="A916" s="86" t="s">
        <v>14012</v>
      </c>
      <c r="B916" s="95" t="s">
        <v>1003</v>
      </c>
      <c r="C916" s="86">
        <f>VLOOKUP(GroupVertices[[#This Row],[Vertex]], Vertices[], MATCH("ID", Vertices[#Headers], 0), FALSE)</f>
        <v>1303</v>
      </c>
    </row>
    <row r="917" spans="1:3" x14ac:dyDescent="0.25">
      <c r="A917" s="86" t="s">
        <v>14012</v>
      </c>
      <c r="B917" s="95" t="s">
        <v>1001</v>
      </c>
      <c r="C917" s="86">
        <f>VLOOKUP(GroupVertices[[#This Row],[Vertex]], Vertices[], MATCH("ID", Vertices[#Headers], 0), FALSE)</f>
        <v>1302</v>
      </c>
    </row>
    <row r="918" spans="1:3" x14ac:dyDescent="0.25">
      <c r="A918" s="86" t="s">
        <v>14012</v>
      </c>
      <c r="B918" s="95" t="s">
        <v>909</v>
      </c>
      <c r="C918" s="86">
        <f>VLOOKUP(GroupVertices[[#This Row],[Vertex]], Vertices[], MATCH("ID", Vertices[#Headers], 0), FALSE)</f>
        <v>1155</v>
      </c>
    </row>
    <row r="919" spans="1:3" x14ac:dyDescent="0.25">
      <c r="A919" s="86" t="s">
        <v>14012</v>
      </c>
      <c r="B919" s="95" t="s">
        <v>896</v>
      </c>
      <c r="C919" s="86">
        <f>VLOOKUP(GroupVertices[[#This Row],[Vertex]], Vertices[], MATCH("ID", Vertices[#Headers], 0), FALSE)</f>
        <v>1138</v>
      </c>
    </row>
    <row r="920" spans="1:3" x14ac:dyDescent="0.25">
      <c r="A920" s="86" t="s">
        <v>14012</v>
      </c>
      <c r="B920" s="95" t="s">
        <v>883</v>
      </c>
      <c r="C920" s="86">
        <f>VLOOKUP(GroupVertices[[#This Row],[Vertex]], Vertices[], MATCH("ID", Vertices[#Headers], 0), FALSE)</f>
        <v>1121</v>
      </c>
    </row>
    <row r="921" spans="1:3" x14ac:dyDescent="0.25">
      <c r="A921" s="86" t="s">
        <v>14012</v>
      </c>
      <c r="B921" s="95" t="s">
        <v>843</v>
      </c>
      <c r="C921" s="86">
        <f>VLOOKUP(GroupVertices[[#This Row],[Vertex]], Vertices[], MATCH("ID", Vertices[#Headers], 0), FALSE)</f>
        <v>1073</v>
      </c>
    </row>
    <row r="922" spans="1:3" x14ac:dyDescent="0.25">
      <c r="A922" s="86" t="s">
        <v>14012</v>
      </c>
      <c r="B922" s="95" t="s">
        <v>838</v>
      </c>
      <c r="C922" s="86">
        <f>VLOOKUP(GroupVertices[[#This Row],[Vertex]], Vertices[], MATCH("ID", Vertices[#Headers], 0), FALSE)</f>
        <v>1068</v>
      </c>
    </row>
    <row r="923" spans="1:3" x14ac:dyDescent="0.25">
      <c r="A923" s="86" t="s">
        <v>14012</v>
      </c>
      <c r="B923" s="95" t="s">
        <v>832</v>
      </c>
      <c r="C923" s="86">
        <f>VLOOKUP(GroupVertices[[#This Row],[Vertex]], Vertices[], MATCH("ID", Vertices[#Headers], 0), FALSE)</f>
        <v>1058</v>
      </c>
    </row>
    <row r="924" spans="1:3" x14ac:dyDescent="0.25">
      <c r="A924" s="86" t="s">
        <v>14012</v>
      </c>
      <c r="B924" s="95" t="s">
        <v>810</v>
      </c>
      <c r="C924" s="86">
        <f>VLOOKUP(GroupVertices[[#This Row],[Vertex]], Vertices[], MATCH("ID", Vertices[#Headers], 0), FALSE)</f>
        <v>1033</v>
      </c>
    </row>
    <row r="925" spans="1:3" x14ac:dyDescent="0.25">
      <c r="A925" s="86" t="s">
        <v>14012</v>
      </c>
      <c r="B925" s="95" t="s">
        <v>794</v>
      </c>
      <c r="C925" s="86">
        <f>VLOOKUP(GroupVertices[[#This Row],[Vertex]], Vertices[], MATCH("ID", Vertices[#Headers], 0), FALSE)</f>
        <v>1003</v>
      </c>
    </row>
    <row r="926" spans="1:3" x14ac:dyDescent="0.25">
      <c r="A926" s="86" t="s">
        <v>14012</v>
      </c>
      <c r="B926" s="95" t="s">
        <v>736</v>
      </c>
      <c r="C926" s="86">
        <f>VLOOKUP(GroupVertices[[#This Row],[Vertex]], Vertices[], MATCH("ID", Vertices[#Headers], 0), FALSE)</f>
        <v>921</v>
      </c>
    </row>
    <row r="927" spans="1:3" x14ac:dyDescent="0.25">
      <c r="A927" s="86" t="s">
        <v>14012</v>
      </c>
      <c r="B927" s="95" t="s">
        <v>695</v>
      </c>
      <c r="C927" s="86">
        <f>VLOOKUP(GroupVertices[[#This Row],[Vertex]], Vertices[], MATCH("ID", Vertices[#Headers], 0), FALSE)</f>
        <v>876</v>
      </c>
    </row>
    <row r="928" spans="1:3" x14ac:dyDescent="0.25">
      <c r="A928" s="86" t="s">
        <v>14012</v>
      </c>
      <c r="B928" s="95" t="s">
        <v>694</v>
      </c>
      <c r="C928" s="86">
        <f>VLOOKUP(GroupVertices[[#This Row],[Vertex]], Vertices[], MATCH("ID", Vertices[#Headers], 0), FALSE)</f>
        <v>875</v>
      </c>
    </row>
    <row r="929" spans="1:3" x14ac:dyDescent="0.25">
      <c r="A929" s="86" t="s">
        <v>14012</v>
      </c>
      <c r="B929" s="95" t="s">
        <v>690</v>
      </c>
      <c r="C929" s="86">
        <f>VLOOKUP(GroupVertices[[#This Row],[Vertex]], Vertices[], MATCH("ID", Vertices[#Headers], 0), FALSE)</f>
        <v>871</v>
      </c>
    </row>
    <row r="930" spans="1:3" x14ac:dyDescent="0.25">
      <c r="A930" s="86" t="s">
        <v>14012</v>
      </c>
      <c r="B930" s="95" t="s">
        <v>651</v>
      </c>
      <c r="C930" s="86">
        <f>VLOOKUP(GroupVertices[[#This Row],[Vertex]], Vertices[], MATCH("ID", Vertices[#Headers], 0), FALSE)</f>
        <v>801</v>
      </c>
    </row>
    <row r="931" spans="1:3" x14ac:dyDescent="0.25">
      <c r="A931" s="86" t="s">
        <v>14012</v>
      </c>
      <c r="B931" s="95" t="s">
        <v>612</v>
      </c>
      <c r="C931" s="86">
        <f>VLOOKUP(GroupVertices[[#This Row],[Vertex]], Vertices[], MATCH("ID", Vertices[#Headers], 0), FALSE)</f>
        <v>746</v>
      </c>
    </row>
    <row r="932" spans="1:3" x14ac:dyDescent="0.25">
      <c r="A932" s="86" t="s">
        <v>14012</v>
      </c>
      <c r="B932" s="95" t="s">
        <v>548</v>
      </c>
      <c r="C932" s="86">
        <f>VLOOKUP(GroupVertices[[#This Row],[Vertex]], Vertices[], MATCH("ID", Vertices[#Headers], 0), FALSE)</f>
        <v>663</v>
      </c>
    </row>
    <row r="933" spans="1:3" x14ac:dyDescent="0.25">
      <c r="A933" s="86" t="s">
        <v>14012</v>
      </c>
      <c r="B933" s="95" t="s">
        <v>529</v>
      </c>
      <c r="C933" s="86">
        <f>VLOOKUP(GroupVertices[[#This Row],[Vertex]], Vertices[], MATCH("ID", Vertices[#Headers], 0), FALSE)</f>
        <v>641</v>
      </c>
    </row>
    <row r="934" spans="1:3" x14ac:dyDescent="0.25">
      <c r="A934" s="86" t="s">
        <v>14012</v>
      </c>
      <c r="B934" s="95" t="s">
        <v>523</v>
      </c>
      <c r="C934" s="86">
        <f>VLOOKUP(GroupVertices[[#This Row],[Vertex]], Vertices[], MATCH("ID", Vertices[#Headers], 0), FALSE)</f>
        <v>634</v>
      </c>
    </row>
    <row r="935" spans="1:3" x14ac:dyDescent="0.25">
      <c r="A935" s="86" t="s">
        <v>14012</v>
      </c>
      <c r="B935" s="95" t="s">
        <v>511</v>
      </c>
      <c r="C935" s="86">
        <f>VLOOKUP(GroupVertices[[#This Row],[Vertex]], Vertices[], MATCH("ID", Vertices[#Headers], 0), FALSE)</f>
        <v>614</v>
      </c>
    </row>
    <row r="936" spans="1:3" x14ac:dyDescent="0.25">
      <c r="A936" s="86" t="s">
        <v>14012</v>
      </c>
      <c r="B936" s="95" t="s">
        <v>852</v>
      </c>
      <c r="C936" s="86">
        <f>VLOOKUP(GroupVertices[[#This Row],[Vertex]], Vertices[], MATCH("ID", Vertices[#Headers], 0), FALSE)</f>
        <v>576</v>
      </c>
    </row>
    <row r="937" spans="1:3" x14ac:dyDescent="0.25">
      <c r="A937" s="86" t="s">
        <v>14012</v>
      </c>
      <c r="B937" s="95" t="s">
        <v>489</v>
      </c>
      <c r="C937" s="86">
        <f>VLOOKUP(GroupVertices[[#This Row],[Vertex]], Vertices[], MATCH("ID", Vertices[#Headers], 0), FALSE)</f>
        <v>568</v>
      </c>
    </row>
    <row r="938" spans="1:3" x14ac:dyDescent="0.25">
      <c r="A938" s="86" t="s">
        <v>14012</v>
      </c>
      <c r="B938" s="95" t="s">
        <v>1600</v>
      </c>
      <c r="C938" s="86">
        <f>VLOOKUP(GroupVertices[[#This Row],[Vertex]], Vertices[], MATCH("ID", Vertices[#Headers], 0), FALSE)</f>
        <v>575</v>
      </c>
    </row>
    <row r="939" spans="1:3" x14ac:dyDescent="0.25">
      <c r="A939" s="86" t="s">
        <v>14012</v>
      </c>
      <c r="B939" s="95" t="s">
        <v>1599</v>
      </c>
      <c r="C939" s="86">
        <f>VLOOKUP(GroupVertices[[#This Row],[Vertex]], Vertices[], MATCH("ID", Vertices[#Headers], 0), FALSE)</f>
        <v>574</v>
      </c>
    </row>
    <row r="940" spans="1:3" x14ac:dyDescent="0.25">
      <c r="A940" s="86" t="s">
        <v>14012</v>
      </c>
      <c r="B940" s="95" t="s">
        <v>1598</v>
      </c>
      <c r="C940" s="86">
        <f>VLOOKUP(GroupVertices[[#This Row],[Vertex]], Vertices[], MATCH("ID", Vertices[#Headers], 0), FALSE)</f>
        <v>573</v>
      </c>
    </row>
    <row r="941" spans="1:3" x14ac:dyDescent="0.25">
      <c r="A941" s="86" t="s">
        <v>14012</v>
      </c>
      <c r="B941" s="95" t="s">
        <v>1597</v>
      </c>
      <c r="C941" s="86">
        <f>VLOOKUP(GroupVertices[[#This Row],[Vertex]], Vertices[], MATCH("ID", Vertices[#Headers], 0), FALSE)</f>
        <v>572</v>
      </c>
    </row>
    <row r="942" spans="1:3" x14ac:dyDescent="0.25">
      <c r="A942" s="86" t="s">
        <v>14012</v>
      </c>
      <c r="B942" s="95" t="s">
        <v>1596</v>
      </c>
      <c r="C942" s="86">
        <f>VLOOKUP(GroupVertices[[#This Row],[Vertex]], Vertices[], MATCH("ID", Vertices[#Headers], 0), FALSE)</f>
        <v>571</v>
      </c>
    </row>
    <row r="943" spans="1:3" x14ac:dyDescent="0.25">
      <c r="A943" s="86" t="s">
        <v>14012</v>
      </c>
      <c r="B943" s="95" t="s">
        <v>1595</v>
      </c>
      <c r="C943" s="86">
        <f>VLOOKUP(GroupVertices[[#This Row],[Vertex]], Vertices[], MATCH("ID", Vertices[#Headers], 0), FALSE)</f>
        <v>570</v>
      </c>
    </row>
    <row r="944" spans="1:3" x14ac:dyDescent="0.25">
      <c r="A944" s="86" t="s">
        <v>14012</v>
      </c>
      <c r="B944" s="95" t="s">
        <v>1594</v>
      </c>
      <c r="C944" s="86">
        <f>VLOOKUP(GroupVertices[[#This Row],[Vertex]], Vertices[], MATCH("ID", Vertices[#Headers], 0), FALSE)</f>
        <v>569</v>
      </c>
    </row>
    <row r="945" spans="1:3" x14ac:dyDescent="0.25">
      <c r="A945" s="86" t="s">
        <v>14012</v>
      </c>
      <c r="B945" s="95" t="s">
        <v>447</v>
      </c>
      <c r="C945" s="86">
        <f>VLOOKUP(GroupVertices[[#This Row],[Vertex]], Vertices[], MATCH("ID", Vertices[#Headers], 0), FALSE)</f>
        <v>492</v>
      </c>
    </row>
    <row r="946" spans="1:3" x14ac:dyDescent="0.25">
      <c r="A946" s="86" t="s">
        <v>14012</v>
      </c>
      <c r="B946" s="95" t="s">
        <v>442</v>
      </c>
      <c r="C946" s="86">
        <f>VLOOKUP(GroupVertices[[#This Row],[Vertex]], Vertices[], MATCH("ID", Vertices[#Headers], 0), FALSE)</f>
        <v>485</v>
      </c>
    </row>
    <row r="947" spans="1:3" x14ac:dyDescent="0.25">
      <c r="A947" s="86" t="s">
        <v>14012</v>
      </c>
      <c r="B947" s="95" t="s">
        <v>441</v>
      </c>
      <c r="C947" s="86">
        <f>VLOOKUP(GroupVertices[[#This Row],[Vertex]], Vertices[], MATCH("ID", Vertices[#Headers], 0), FALSE)</f>
        <v>484</v>
      </c>
    </row>
    <row r="948" spans="1:3" x14ac:dyDescent="0.25">
      <c r="A948" s="86" t="s">
        <v>14012</v>
      </c>
      <c r="B948" s="95" t="s">
        <v>440</v>
      </c>
      <c r="C948" s="86">
        <f>VLOOKUP(GroupVertices[[#This Row],[Vertex]], Vertices[], MATCH("ID", Vertices[#Headers], 0), FALSE)</f>
        <v>483</v>
      </c>
    </row>
    <row r="949" spans="1:3" x14ac:dyDescent="0.25">
      <c r="A949" s="86" t="s">
        <v>14012</v>
      </c>
      <c r="B949" s="95" t="s">
        <v>438</v>
      </c>
      <c r="C949" s="86">
        <f>VLOOKUP(GroupVertices[[#This Row],[Vertex]], Vertices[], MATCH("ID", Vertices[#Headers], 0), FALSE)</f>
        <v>480</v>
      </c>
    </row>
    <row r="950" spans="1:3" x14ac:dyDescent="0.25">
      <c r="A950" s="86" t="s">
        <v>14012</v>
      </c>
      <c r="B950" s="95" t="s">
        <v>434</v>
      </c>
      <c r="C950" s="86">
        <f>VLOOKUP(GroupVertices[[#This Row],[Vertex]], Vertices[], MATCH("ID", Vertices[#Headers], 0), FALSE)</f>
        <v>476</v>
      </c>
    </row>
    <row r="951" spans="1:3" x14ac:dyDescent="0.25">
      <c r="A951" s="86" t="s">
        <v>14012</v>
      </c>
      <c r="B951" s="95" t="s">
        <v>388</v>
      </c>
      <c r="C951" s="86">
        <f>VLOOKUP(GroupVertices[[#This Row],[Vertex]], Vertices[], MATCH("ID", Vertices[#Headers], 0), FALSE)</f>
        <v>384</v>
      </c>
    </row>
    <row r="952" spans="1:3" x14ac:dyDescent="0.25">
      <c r="A952" s="86" t="s">
        <v>14012</v>
      </c>
      <c r="B952" s="95" t="s">
        <v>383</v>
      </c>
      <c r="C952" s="86">
        <f>VLOOKUP(GroupVertices[[#This Row],[Vertex]], Vertices[], MATCH("ID", Vertices[#Headers], 0), FALSE)</f>
        <v>378</v>
      </c>
    </row>
    <row r="953" spans="1:3" x14ac:dyDescent="0.25">
      <c r="A953" s="86" t="s">
        <v>14012</v>
      </c>
      <c r="B953" s="95" t="s">
        <v>375</v>
      </c>
      <c r="C953" s="86">
        <f>VLOOKUP(GroupVertices[[#This Row],[Vertex]], Vertices[], MATCH("ID", Vertices[#Headers], 0), FALSE)</f>
        <v>366</v>
      </c>
    </row>
    <row r="954" spans="1:3" x14ac:dyDescent="0.25">
      <c r="A954" s="86" t="s">
        <v>14012</v>
      </c>
      <c r="B954" s="95" t="s">
        <v>354</v>
      </c>
      <c r="C954" s="86">
        <f>VLOOKUP(GroupVertices[[#This Row],[Vertex]], Vertices[], MATCH("ID", Vertices[#Headers], 0), FALSE)</f>
        <v>321</v>
      </c>
    </row>
    <row r="955" spans="1:3" x14ac:dyDescent="0.25">
      <c r="A955" s="86" t="s">
        <v>14012</v>
      </c>
      <c r="B955" s="95" t="s">
        <v>337</v>
      </c>
      <c r="C955" s="86">
        <f>VLOOKUP(GroupVertices[[#This Row],[Vertex]], Vertices[], MATCH("ID", Vertices[#Headers], 0), FALSE)</f>
        <v>260</v>
      </c>
    </row>
    <row r="956" spans="1:3" x14ac:dyDescent="0.25">
      <c r="A956" s="86" t="s">
        <v>14012</v>
      </c>
      <c r="B956" s="95" t="s">
        <v>264</v>
      </c>
      <c r="C956" s="86">
        <f>VLOOKUP(GroupVertices[[#This Row],[Vertex]], Vertices[], MATCH("ID", Vertices[#Headers], 0), FALSE)</f>
        <v>136</v>
      </c>
    </row>
    <row r="957" spans="1:3" x14ac:dyDescent="0.25">
      <c r="A957" s="86" t="s">
        <v>14012</v>
      </c>
      <c r="B957" s="95" t="s">
        <v>250</v>
      </c>
      <c r="C957" s="86">
        <f>VLOOKUP(GroupVertices[[#This Row],[Vertex]], Vertices[], MATCH("ID", Vertices[#Headers], 0), FALSE)</f>
        <v>116</v>
      </c>
    </row>
    <row r="958" spans="1:3" x14ac:dyDescent="0.25">
      <c r="A958" s="86" t="s">
        <v>14012</v>
      </c>
      <c r="B958" s="95" t="s">
        <v>193</v>
      </c>
      <c r="C958" s="86">
        <f>VLOOKUP(GroupVertices[[#This Row],[Vertex]], Vertices[], MATCH("ID", Vertices[#Headers], 0), FALSE)</f>
        <v>13</v>
      </c>
    </row>
    <row r="959" spans="1:3" x14ac:dyDescent="0.25">
      <c r="A959" s="86" t="s">
        <v>14013</v>
      </c>
      <c r="B959" s="95" t="s">
        <v>1333</v>
      </c>
      <c r="C959" s="86">
        <f>VLOOKUP(GroupVertices[[#This Row],[Vertex]], Vertices[], MATCH("ID", Vertices[#Headers], 0), FALSE)</f>
        <v>1702</v>
      </c>
    </row>
    <row r="960" spans="1:3" x14ac:dyDescent="0.25">
      <c r="A960" s="86" t="s">
        <v>14013</v>
      </c>
      <c r="B960" s="95" t="s">
        <v>1359</v>
      </c>
      <c r="C960" s="86">
        <f>VLOOKUP(GroupVertices[[#This Row],[Vertex]], Vertices[], MATCH("ID", Vertices[#Headers], 0), FALSE)</f>
        <v>33</v>
      </c>
    </row>
    <row r="961" spans="1:3" x14ac:dyDescent="0.25">
      <c r="A961" s="86" t="s">
        <v>14013</v>
      </c>
      <c r="B961" s="95" t="s">
        <v>1284</v>
      </c>
      <c r="C961" s="86">
        <f>VLOOKUP(GroupVertices[[#This Row],[Vertex]], Vertices[], MATCH("ID", Vertices[#Headers], 0), FALSE)</f>
        <v>1642</v>
      </c>
    </row>
    <row r="962" spans="1:3" x14ac:dyDescent="0.25">
      <c r="A962" s="86" t="s">
        <v>14013</v>
      </c>
      <c r="B962" s="95" t="s">
        <v>1249</v>
      </c>
      <c r="C962" s="86">
        <f>VLOOKUP(GroupVertices[[#This Row],[Vertex]], Vertices[], MATCH("ID", Vertices[#Headers], 0), FALSE)</f>
        <v>1601</v>
      </c>
    </row>
    <row r="963" spans="1:3" x14ac:dyDescent="0.25">
      <c r="A963" s="86" t="s">
        <v>14013</v>
      </c>
      <c r="B963" s="95" t="s">
        <v>1875</v>
      </c>
      <c r="C963" s="86">
        <f>VLOOKUP(GroupVertices[[#This Row],[Vertex]], Vertices[], MATCH("ID", Vertices[#Headers], 0), FALSE)</f>
        <v>1603</v>
      </c>
    </row>
    <row r="964" spans="1:3" x14ac:dyDescent="0.25">
      <c r="A964" s="86" t="s">
        <v>14013</v>
      </c>
      <c r="B964" s="95" t="s">
        <v>1248</v>
      </c>
      <c r="C964" s="86">
        <f>VLOOKUP(GroupVertices[[#This Row],[Vertex]], Vertices[], MATCH("ID", Vertices[#Headers], 0), FALSE)</f>
        <v>1599</v>
      </c>
    </row>
    <row r="965" spans="1:3" x14ac:dyDescent="0.25">
      <c r="A965" s="86" t="s">
        <v>14013</v>
      </c>
      <c r="B965" s="95" t="s">
        <v>1874</v>
      </c>
      <c r="C965" s="86">
        <f>VLOOKUP(GroupVertices[[#This Row],[Vertex]], Vertices[], MATCH("ID", Vertices[#Headers], 0), FALSE)</f>
        <v>1602</v>
      </c>
    </row>
    <row r="966" spans="1:3" x14ac:dyDescent="0.25">
      <c r="A966" s="86" t="s">
        <v>14013</v>
      </c>
      <c r="B966" s="95" t="s">
        <v>1873</v>
      </c>
      <c r="C966" s="86">
        <f>VLOOKUP(GroupVertices[[#This Row],[Vertex]], Vertices[], MATCH("ID", Vertices[#Headers], 0), FALSE)</f>
        <v>1600</v>
      </c>
    </row>
    <row r="967" spans="1:3" x14ac:dyDescent="0.25">
      <c r="A967" s="86" t="s">
        <v>14013</v>
      </c>
      <c r="B967" s="95" t="s">
        <v>1150</v>
      </c>
      <c r="C967" s="86">
        <f>VLOOKUP(GroupVertices[[#This Row],[Vertex]], Vertices[], MATCH("ID", Vertices[#Headers], 0), FALSE)</f>
        <v>1476</v>
      </c>
    </row>
    <row r="968" spans="1:3" x14ac:dyDescent="0.25">
      <c r="A968" s="86" t="s">
        <v>14013</v>
      </c>
      <c r="B968" s="95" t="s">
        <v>1129</v>
      </c>
      <c r="C968" s="86">
        <f>VLOOKUP(GroupVertices[[#This Row],[Vertex]], Vertices[], MATCH("ID", Vertices[#Headers], 0), FALSE)</f>
        <v>1450</v>
      </c>
    </row>
    <row r="969" spans="1:3" x14ac:dyDescent="0.25">
      <c r="A969" s="86" t="s">
        <v>14013</v>
      </c>
      <c r="B969" s="95" t="s">
        <v>1109</v>
      </c>
      <c r="C969" s="86">
        <f>VLOOKUP(GroupVertices[[#This Row],[Vertex]], Vertices[], MATCH("ID", Vertices[#Headers], 0), FALSE)</f>
        <v>1427</v>
      </c>
    </row>
    <row r="970" spans="1:3" x14ac:dyDescent="0.25">
      <c r="A970" s="86" t="s">
        <v>14013</v>
      </c>
      <c r="B970" s="95" t="s">
        <v>1087</v>
      </c>
      <c r="C970" s="86">
        <f>VLOOKUP(GroupVertices[[#This Row],[Vertex]], Vertices[], MATCH("ID", Vertices[#Headers], 0), FALSE)</f>
        <v>1399</v>
      </c>
    </row>
    <row r="971" spans="1:3" x14ac:dyDescent="0.25">
      <c r="A971" s="86" t="s">
        <v>14013</v>
      </c>
      <c r="B971" s="95" t="s">
        <v>1078</v>
      </c>
      <c r="C971" s="86">
        <f>VLOOKUP(GroupVertices[[#This Row],[Vertex]], Vertices[], MATCH("ID", Vertices[#Headers], 0), FALSE)</f>
        <v>1390</v>
      </c>
    </row>
    <row r="972" spans="1:3" x14ac:dyDescent="0.25">
      <c r="A972" s="86" t="s">
        <v>14013</v>
      </c>
      <c r="B972" s="95" t="s">
        <v>1064</v>
      </c>
      <c r="C972" s="86">
        <f>VLOOKUP(GroupVertices[[#This Row],[Vertex]], Vertices[], MATCH("ID", Vertices[#Headers], 0), FALSE)</f>
        <v>1371</v>
      </c>
    </row>
    <row r="973" spans="1:3" x14ac:dyDescent="0.25">
      <c r="A973" s="86" t="s">
        <v>14013</v>
      </c>
      <c r="B973" s="95" t="s">
        <v>1049</v>
      </c>
      <c r="C973" s="86">
        <f>VLOOKUP(GroupVertices[[#This Row],[Vertex]], Vertices[], MATCH("ID", Vertices[#Headers], 0), FALSE)</f>
        <v>1350</v>
      </c>
    </row>
    <row r="974" spans="1:3" x14ac:dyDescent="0.25">
      <c r="A974" s="86" t="s">
        <v>14013</v>
      </c>
      <c r="B974" s="95" t="s">
        <v>1047</v>
      </c>
      <c r="C974" s="86">
        <f>VLOOKUP(GroupVertices[[#This Row],[Vertex]], Vertices[], MATCH("ID", Vertices[#Headers], 0), FALSE)</f>
        <v>1348</v>
      </c>
    </row>
    <row r="975" spans="1:3" x14ac:dyDescent="0.25">
      <c r="A975" s="86" t="s">
        <v>14013</v>
      </c>
      <c r="B975" s="95" t="s">
        <v>1015</v>
      </c>
      <c r="C975" s="86">
        <f>VLOOKUP(GroupVertices[[#This Row],[Vertex]], Vertices[], MATCH("ID", Vertices[#Headers], 0), FALSE)</f>
        <v>1316</v>
      </c>
    </row>
    <row r="976" spans="1:3" x14ac:dyDescent="0.25">
      <c r="A976" s="86" t="s">
        <v>14013</v>
      </c>
      <c r="B976" s="95" t="s">
        <v>1006</v>
      </c>
      <c r="C976" s="86">
        <f>VLOOKUP(GroupVertices[[#This Row],[Vertex]], Vertices[], MATCH("ID", Vertices[#Headers], 0), FALSE)</f>
        <v>1306</v>
      </c>
    </row>
    <row r="977" spans="1:3" x14ac:dyDescent="0.25">
      <c r="A977" s="86" t="s">
        <v>14013</v>
      </c>
      <c r="B977" s="95" t="s">
        <v>991</v>
      </c>
      <c r="C977" s="86">
        <f>VLOOKUP(GroupVertices[[#This Row],[Vertex]], Vertices[], MATCH("ID", Vertices[#Headers], 0), FALSE)</f>
        <v>1257</v>
      </c>
    </row>
    <row r="978" spans="1:3" x14ac:dyDescent="0.25">
      <c r="A978" s="86" t="s">
        <v>14013</v>
      </c>
      <c r="B978" s="95" t="s">
        <v>985</v>
      </c>
      <c r="C978" s="86">
        <f>VLOOKUP(GroupVertices[[#This Row],[Vertex]], Vertices[], MATCH("ID", Vertices[#Headers], 0), FALSE)</f>
        <v>1249</v>
      </c>
    </row>
    <row r="979" spans="1:3" x14ac:dyDescent="0.25">
      <c r="A979" s="86" t="s">
        <v>14013</v>
      </c>
      <c r="B979" s="95" t="s">
        <v>968</v>
      </c>
      <c r="C979" s="86">
        <f>VLOOKUP(GroupVertices[[#This Row],[Vertex]], Vertices[], MATCH("ID", Vertices[#Headers], 0), FALSE)</f>
        <v>1232</v>
      </c>
    </row>
    <row r="980" spans="1:3" x14ac:dyDescent="0.25">
      <c r="A980" s="86" t="s">
        <v>14013</v>
      </c>
      <c r="B980" s="95" t="s">
        <v>907</v>
      </c>
      <c r="C980" s="86">
        <f>VLOOKUP(GroupVertices[[#This Row],[Vertex]], Vertices[], MATCH("ID", Vertices[#Headers], 0), FALSE)</f>
        <v>1153</v>
      </c>
    </row>
    <row r="981" spans="1:3" x14ac:dyDescent="0.25">
      <c r="A981" s="86" t="s">
        <v>14013</v>
      </c>
      <c r="B981" s="95" t="s">
        <v>879</v>
      </c>
      <c r="C981" s="86">
        <f>VLOOKUP(GroupVertices[[#This Row],[Vertex]], Vertices[], MATCH("ID", Vertices[#Headers], 0), FALSE)</f>
        <v>1117</v>
      </c>
    </row>
    <row r="982" spans="1:3" x14ac:dyDescent="0.25">
      <c r="A982" s="86" t="s">
        <v>14013</v>
      </c>
      <c r="B982" s="95" t="s">
        <v>1697</v>
      </c>
      <c r="C982" s="86">
        <f>VLOOKUP(GroupVertices[[#This Row],[Vertex]], Vertices[], MATCH("ID", Vertices[#Headers], 0), FALSE)</f>
        <v>913</v>
      </c>
    </row>
    <row r="983" spans="1:3" x14ac:dyDescent="0.25">
      <c r="A983" s="86" t="s">
        <v>14013</v>
      </c>
      <c r="B983" s="95" t="s">
        <v>877</v>
      </c>
      <c r="C983" s="86">
        <f>VLOOKUP(GroupVertices[[#This Row],[Vertex]], Vertices[], MATCH("ID", Vertices[#Headers], 0), FALSE)</f>
        <v>1115</v>
      </c>
    </row>
    <row r="984" spans="1:3" x14ac:dyDescent="0.25">
      <c r="A984" s="86" t="s">
        <v>14013</v>
      </c>
      <c r="B984" s="95" t="s">
        <v>813</v>
      </c>
      <c r="C984" s="86">
        <f>VLOOKUP(GroupVertices[[#This Row],[Vertex]], Vertices[], MATCH("ID", Vertices[#Headers], 0), FALSE)</f>
        <v>1036</v>
      </c>
    </row>
    <row r="985" spans="1:3" x14ac:dyDescent="0.25">
      <c r="A985" s="86" t="s">
        <v>14013</v>
      </c>
      <c r="B985" s="95" t="s">
        <v>788</v>
      </c>
      <c r="C985" s="86">
        <f>VLOOKUP(GroupVertices[[#This Row],[Vertex]], Vertices[], MATCH("ID", Vertices[#Headers], 0), FALSE)</f>
        <v>995</v>
      </c>
    </row>
    <row r="986" spans="1:3" x14ac:dyDescent="0.25">
      <c r="A986" s="86" t="s">
        <v>14013</v>
      </c>
      <c r="B986" s="95" t="s">
        <v>765</v>
      </c>
      <c r="C986" s="86">
        <f>VLOOKUP(GroupVertices[[#This Row],[Vertex]], Vertices[], MATCH("ID", Vertices[#Headers], 0), FALSE)</f>
        <v>967</v>
      </c>
    </row>
    <row r="987" spans="1:3" x14ac:dyDescent="0.25">
      <c r="A987" s="86" t="s">
        <v>14013</v>
      </c>
      <c r="B987" s="95" t="s">
        <v>748</v>
      </c>
      <c r="C987" s="86">
        <f>VLOOKUP(GroupVertices[[#This Row],[Vertex]], Vertices[], MATCH("ID", Vertices[#Headers], 0), FALSE)</f>
        <v>937</v>
      </c>
    </row>
    <row r="988" spans="1:3" x14ac:dyDescent="0.25">
      <c r="A988" s="86" t="s">
        <v>14013</v>
      </c>
      <c r="B988" s="95" t="s">
        <v>1706</v>
      </c>
      <c r="C988" s="86">
        <f>VLOOKUP(GroupVertices[[#This Row],[Vertex]], Vertices[], MATCH("ID", Vertices[#Headers], 0), FALSE)</f>
        <v>941</v>
      </c>
    </row>
    <row r="989" spans="1:3" x14ac:dyDescent="0.25">
      <c r="A989" s="86" t="s">
        <v>14013</v>
      </c>
      <c r="B989" s="95" t="s">
        <v>1705</v>
      </c>
      <c r="C989" s="86">
        <f>VLOOKUP(GroupVertices[[#This Row],[Vertex]], Vertices[], MATCH("ID", Vertices[#Headers], 0), FALSE)</f>
        <v>940</v>
      </c>
    </row>
    <row r="990" spans="1:3" x14ac:dyDescent="0.25">
      <c r="A990" s="86" t="s">
        <v>14013</v>
      </c>
      <c r="B990" s="95" t="s">
        <v>1704</v>
      </c>
      <c r="C990" s="86">
        <f>VLOOKUP(GroupVertices[[#This Row],[Vertex]], Vertices[], MATCH("ID", Vertices[#Headers], 0), FALSE)</f>
        <v>939</v>
      </c>
    </row>
    <row r="991" spans="1:3" x14ac:dyDescent="0.25">
      <c r="A991" s="86" t="s">
        <v>14013</v>
      </c>
      <c r="B991" s="95" t="s">
        <v>1703</v>
      </c>
      <c r="C991" s="86">
        <f>VLOOKUP(GroupVertices[[#This Row],[Vertex]], Vertices[], MATCH("ID", Vertices[#Headers], 0), FALSE)</f>
        <v>938</v>
      </c>
    </row>
    <row r="992" spans="1:3" x14ac:dyDescent="0.25">
      <c r="A992" s="86" t="s">
        <v>14013</v>
      </c>
      <c r="B992" s="95" t="s">
        <v>729</v>
      </c>
      <c r="C992" s="86">
        <f>VLOOKUP(GroupVertices[[#This Row],[Vertex]], Vertices[], MATCH("ID", Vertices[#Headers], 0), FALSE)</f>
        <v>912</v>
      </c>
    </row>
    <row r="993" spans="1:3" x14ac:dyDescent="0.25">
      <c r="A993" s="86" t="s">
        <v>14013</v>
      </c>
      <c r="B993" s="95" t="s">
        <v>720</v>
      </c>
      <c r="C993" s="86">
        <f>VLOOKUP(GroupVertices[[#This Row],[Vertex]], Vertices[], MATCH("ID", Vertices[#Headers], 0), FALSE)</f>
        <v>903</v>
      </c>
    </row>
    <row r="994" spans="1:3" x14ac:dyDescent="0.25">
      <c r="A994" s="86" t="s">
        <v>14013</v>
      </c>
      <c r="B994" s="95" t="s">
        <v>719</v>
      </c>
      <c r="C994" s="86">
        <f>VLOOKUP(GroupVertices[[#This Row],[Vertex]], Vertices[], MATCH("ID", Vertices[#Headers], 0), FALSE)</f>
        <v>902</v>
      </c>
    </row>
    <row r="995" spans="1:3" x14ac:dyDescent="0.25">
      <c r="A995" s="86" t="s">
        <v>14013</v>
      </c>
      <c r="B995" s="95" t="s">
        <v>692</v>
      </c>
      <c r="C995" s="86">
        <f>VLOOKUP(GroupVertices[[#This Row],[Vertex]], Vertices[], MATCH("ID", Vertices[#Headers], 0), FALSE)</f>
        <v>873</v>
      </c>
    </row>
    <row r="996" spans="1:3" x14ac:dyDescent="0.25">
      <c r="A996" s="86" t="s">
        <v>14013</v>
      </c>
      <c r="B996" s="95" t="s">
        <v>672</v>
      </c>
      <c r="C996" s="86">
        <f>VLOOKUP(GroupVertices[[#This Row],[Vertex]], Vertices[], MATCH("ID", Vertices[#Headers], 0), FALSE)</f>
        <v>839</v>
      </c>
    </row>
    <row r="997" spans="1:3" x14ac:dyDescent="0.25">
      <c r="A997" s="86" t="s">
        <v>14013</v>
      </c>
      <c r="B997" s="95" t="s">
        <v>669</v>
      </c>
      <c r="C997" s="86">
        <f>VLOOKUP(GroupVertices[[#This Row],[Vertex]], Vertices[], MATCH("ID", Vertices[#Headers], 0), FALSE)</f>
        <v>833</v>
      </c>
    </row>
    <row r="998" spans="1:3" x14ac:dyDescent="0.25">
      <c r="A998" s="86" t="s">
        <v>14013</v>
      </c>
      <c r="B998" s="95" t="s">
        <v>668</v>
      </c>
      <c r="C998" s="86">
        <f>VLOOKUP(GroupVertices[[#This Row],[Vertex]], Vertices[], MATCH("ID", Vertices[#Headers], 0), FALSE)</f>
        <v>832</v>
      </c>
    </row>
    <row r="999" spans="1:3" x14ac:dyDescent="0.25">
      <c r="A999" s="86" t="s">
        <v>14013</v>
      </c>
      <c r="B999" s="95" t="s">
        <v>640</v>
      </c>
      <c r="C999" s="86">
        <f>VLOOKUP(GroupVertices[[#This Row],[Vertex]], Vertices[], MATCH("ID", Vertices[#Headers], 0), FALSE)</f>
        <v>788</v>
      </c>
    </row>
    <row r="1000" spans="1:3" x14ac:dyDescent="0.25">
      <c r="A1000" s="86" t="s">
        <v>14013</v>
      </c>
      <c r="B1000" s="95" t="s">
        <v>543</v>
      </c>
      <c r="C1000" s="86">
        <f>VLOOKUP(GroupVertices[[#This Row],[Vertex]], Vertices[], MATCH("ID", Vertices[#Headers], 0), FALSE)</f>
        <v>658</v>
      </c>
    </row>
    <row r="1001" spans="1:3" x14ac:dyDescent="0.25">
      <c r="A1001" s="86" t="s">
        <v>14013</v>
      </c>
      <c r="B1001" s="95" t="s">
        <v>542</v>
      </c>
      <c r="C1001" s="86">
        <f>VLOOKUP(GroupVertices[[#This Row],[Vertex]], Vertices[], MATCH("ID", Vertices[#Headers], 0), FALSE)</f>
        <v>657</v>
      </c>
    </row>
    <row r="1002" spans="1:3" x14ac:dyDescent="0.25">
      <c r="A1002" s="86" t="s">
        <v>14013</v>
      </c>
      <c r="B1002" s="95" t="s">
        <v>510</v>
      </c>
      <c r="C1002" s="86">
        <f>VLOOKUP(GroupVertices[[#This Row],[Vertex]], Vertices[], MATCH("ID", Vertices[#Headers], 0), FALSE)</f>
        <v>613</v>
      </c>
    </row>
    <row r="1003" spans="1:3" x14ac:dyDescent="0.25">
      <c r="A1003" s="86" t="s">
        <v>14013</v>
      </c>
      <c r="B1003" s="95" t="s">
        <v>491</v>
      </c>
      <c r="C1003" s="86">
        <f>VLOOKUP(GroupVertices[[#This Row],[Vertex]], Vertices[], MATCH("ID", Vertices[#Headers], 0), FALSE)</f>
        <v>578</v>
      </c>
    </row>
    <row r="1004" spans="1:3" x14ac:dyDescent="0.25">
      <c r="A1004" s="86" t="s">
        <v>14013</v>
      </c>
      <c r="B1004" s="95" t="s">
        <v>457</v>
      </c>
      <c r="C1004" s="86">
        <f>VLOOKUP(GroupVertices[[#This Row],[Vertex]], Vertices[], MATCH("ID", Vertices[#Headers], 0), FALSE)</f>
        <v>516</v>
      </c>
    </row>
    <row r="1005" spans="1:3" x14ac:dyDescent="0.25">
      <c r="A1005" s="86" t="s">
        <v>14013</v>
      </c>
      <c r="B1005" s="95" t="s">
        <v>345</v>
      </c>
      <c r="C1005" s="86">
        <f>VLOOKUP(GroupVertices[[#This Row],[Vertex]], Vertices[], MATCH("ID", Vertices[#Headers], 0), FALSE)</f>
        <v>283</v>
      </c>
    </row>
    <row r="1006" spans="1:3" x14ac:dyDescent="0.25">
      <c r="A1006" s="86" t="s">
        <v>14013</v>
      </c>
      <c r="B1006" s="95" t="s">
        <v>260</v>
      </c>
      <c r="C1006" s="86">
        <f>VLOOKUP(GroupVertices[[#This Row],[Vertex]], Vertices[], MATCH("ID", Vertices[#Headers], 0), FALSE)</f>
        <v>131</v>
      </c>
    </row>
    <row r="1007" spans="1:3" x14ac:dyDescent="0.25">
      <c r="A1007" s="86" t="s">
        <v>14013</v>
      </c>
      <c r="B1007" s="95" t="s">
        <v>256</v>
      </c>
      <c r="C1007" s="86">
        <f>VLOOKUP(GroupVertices[[#This Row],[Vertex]], Vertices[], MATCH("ID", Vertices[#Headers], 0), FALSE)</f>
        <v>126</v>
      </c>
    </row>
    <row r="1008" spans="1:3" x14ac:dyDescent="0.25">
      <c r="A1008" s="86" t="s">
        <v>14013</v>
      </c>
      <c r="B1008" s="95" t="s">
        <v>253</v>
      </c>
      <c r="C1008" s="86">
        <f>VLOOKUP(GroupVertices[[#This Row],[Vertex]], Vertices[], MATCH("ID", Vertices[#Headers], 0), FALSE)</f>
        <v>122</v>
      </c>
    </row>
    <row r="1009" spans="1:3" x14ac:dyDescent="0.25">
      <c r="A1009" s="86" t="s">
        <v>14013</v>
      </c>
      <c r="B1009" s="95" t="s">
        <v>247</v>
      </c>
      <c r="C1009" s="86">
        <f>VLOOKUP(GroupVertices[[#This Row],[Vertex]], Vertices[], MATCH("ID", Vertices[#Headers], 0), FALSE)</f>
        <v>113</v>
      </c>
    </row>
    <row r="1010" spans="1:3" x14ac:dyDescent="0.25">
      <c r="A1010" s="86" t="s">
        <v>14013</v>
      </c>
      <c r="B1010" s="95" t="s">
        <v>221</v>
      </c>
      <c r="C1010" s="86">
        <f>VLOOKUP(GroupVertices[[#This Row],[Vertex]], Vertices[], MATCH("ID", Vertices[#Headers], 0), FALSE)</f>
        <v>67</v>
      </c>
    </row>
    <row r="1011" spans="1:3" x14ac:dyDescent="0.25">
      <c r="A1011" s="86" t="s">
        <v>14013</v>
      </c>
      <c r="B1011" s="95" t="s">
        <v>214</v>
      </c>
      <c r="C1011" s="86">
        <f>VLOOKUP(GroupVertices[[#This Row],[Vertex]], Vertices[], MATCH("ID", Vertices[#Headers], 0), FALSE)</f>
        <v>55</v>
      </c>
    </row>
    <row r="1012" spans="1:3" x14ac:dyDescent="0.25">
      <c r="A1012" s="86" t="s">
        <v>14013</v>
      </c>
      <c r="B1012" s="95" t="s">
        <v>201</v>
      </c>
      <c r="C1012" s="86">
        <f>VLOOKUP(GroupVertices[[#This Row],[Vertex]], Vertices[], MATCH("ID", Vertices[#Headers], 0), FALSE)</f>
        <v>32</v>
      </c>
    </row>
    <row r="1013" spans="1:3" x14ac:dyDescent="0.25">
      <c r="A1013" s="86" t="s">
        <v>14014</v>
      </c>
      <c r="B1013" s="95" t="s">
        <v>1404</v>
      </c>
      <c r="C1013" s="86">
        <f>VLOOKUP(GroupVertices[[#This Row],[Vertex]], Vertices[], MATCH("ID", Vertices[#Headers], 0), FALSE)</f>
        <v>156</v>
      </c>
    </row>
    <row r="1014" spans="1:3" x14ac:dyDescent="0.25">
      <c r="A1014" s="86" t="s">
        <v>14014</v>
      </c>
      <c r="B1014" s="95" t="s">
        <v>1156</v>
      </c>
      <c r="C1014" s="86">
        <f>VLOOKUP(GroupVertices[[#This Row],[Vertex]], Vertices[], MATCH("ID", Vertices[#Headers], 0), FALSE)</f>
        <v>1483</v>
      </c>
    </row>
    <row r="1015" spans="1:3" x14ac:dyDescent="0.25">
      <c r="A1015" s="86" t="s">
        <v>14014</v>
      </c>
      <c r="B1015" s="95" t="s">
        <v>1851</v>
      </c>
      <c r="C1015" s="86">
        <f>VLOOKUP(GroupVertices[[#This Row],[Vertex]], Vertices[], MATCH("ID", Vertices[#Headers], 0), FALSE)</f>
        <v>1489</v>
      </c>
    </row>
    <row r="1016" spans="1:3" x14ac:dyDescent="0.25">
      <c r="A1016" s="86" t="s">
        <v>14014</v>
      </c>
      <c r="B1016" s="95" t="s">
        <v>1850</v>
      </c>
      <c r="C1016" s="86">
        <f>VLOOKUP(GroupVertices[[#This Row],[Vertex]], Vertices[], MATCH("ID", Vertices[#Headers], 0), FALSE)</f>
        <v>1488</v>
      </c>
    </row>
    <row r="1017" spans="1:3" x14ac:dyDescent="0.25">
      <c r="A1017" s="86" t="s">
        <v>14014</v>
      </c>
      <c r="B1017" s="95" t="s">
        <v>1849</v>
      </c>
      <c r="C1017" s="86">
        <f>VLOOKUP(GroupVertices[[#This Row],[Vertex]], Vertices[], MATCH("ID", Vertices[#Headers], 0), FALSE)</f>
        <v>1487</v>
      </c>
    </row>
    <row r="1018" spans="1:3" x14ac:dyDescent="0.25">
      <c r="A1018" s="86" t="s">
        <v>14014</v>
      </c>
      <c r="B1018" s="95" t="s">
        <v>1848</v>
      </c>
      <c r="C1018" s="86">
        <f>VLOOKUP(GroupVertices[[#This Row],[Vertex]], Vertices[], MATCH("ID", Vertices[#Headers], 0), FALSE)</f>
        <v>1486</v>
      </c>
    </row>
    <row r="1019" spans="1:3" x14ac:dyDescent="0.25">
      <c r="A1019" s="86" t="s">
        <v>14014</v>
      </c>
      <c r="B1019" s="95" t="s">
        <v>1847</v>
      </c>
      <c r="C1019" s="86">
        <f>VLOOKUP(GroupVertices[[#This Row],[Vertex]], Vertices[], MATCH("ID", Vertices[#Headers], 0), FALSE)</f>
        <v>1485</v>
      </c>
    </row>
    <row r="1020" spans="1:3" x14ac:dyDescent="0.25">
      <c r="A1020" s="86" t="s">
        <v>14014</v>
      </c>
      <c r="B1020" s="95" t="s">
        <v>1846</v>
      </c>
      <c r="C1020" s="86">
        <f>VLOOKUP(GroupVertices[[#This Row],[Vertex]], Vertices[], MATCH("ID", Vertices[#Headers], 0), FALSE)</f>
        <v>1484</v>
      </c>
    </row>
    <row r="1021" spans="1:3" x14ac:dyDescent="0.25">
      <c r="A1021" s="86" t="s">
        <v>14014</v>
      </c>
      <c r="B1021" s="95" t="s">
        <v>1644</v>
      </c>
      <c r="C1021" s="86">
        <f>VLOOKUP(GroupVertices[[#This Row],[Vertex]], Vertices[], MATCH("ID", Vertices[#Headers], 0), FALSE)</f>
        <v>729</v>
      </c>
    </row>
    <row r="1022" spans="1:3" x14ac:dyDescent="0.25">
      <c r="A1022" s="86" t="s">
        <v>14014</v>
      </c>
      <c r="B1022" s="95" t="s">
        <v>1116</v>
      </c>
      <c r="C1022" s="86">
        <f>VLOOKUP(GroupVertices[[#This Row],[Vertex]], Vertices[], MATCH("ID", Vertices[#Headers], 0), FALSE)</f>
        <v>1435</v>
      </c>
    </row>
    <row r="1023" spans="1:3" x14ac:dyDescent="0.25">
      <c r="A1023" s="86" t="s">
        <v>14014</v>
      </c>
      <c r="B1023" s="95" t="s">
        <v>1838</v>
      </c>
      <c r="C1023" s="86">
        <f>VLOOKUP(GroupVertices[[#This Row],[Vertex]], Vertices[], MATCH("ID", Vertices[#Headers], 0), FALSE)</f>
        <v>1437</v>
      </c>
    </row>
    <row r="1024" spans="1:3" x14ac:dyDescent="0.25">
      <c r="A1024" s="86" t="s">
        <v>14014</v>
      </c>
      <c r="B1024" s="95" t="s">
        <v>1837</v>
      </c>
      <c r="C1024" s="86">
        <f>VLOOKUP(GroupVertices[[#This Row],[Vertex]], Vertices[], MATCH("ID", Vertices[#Headers], 0), FALSE)</f>
        <v>1436</v>
      </c>
    </row>
    <row r="1025" spans="1:3" x14ac:dyDescent="0.25">
      <c r="A1025" s="86" t="s">
        <v>14014</v>
      </c>
      <c r="B1025" s="95" t="s">
        <v>1393</v>
      </c>
      <c r="C1025" s="86">
        <f>VLOOKUP(GroupVertices[[#This Row],[Vertex]], Vertices[], MATCH("ID", Vertices[#Headers], 0), FALSE)</f>
        <v>125</v>
      </c>
    </row>
    <row r="1026" spans="1:3" x14ac:dyDescent="0.25">
      <c r="A1026" s="86" t="s">
        <v>14014</v>
      </c>
      <c r="B1026" s="95" t="s">
        <v>1096</v>
      </c>
      <c r="C1026" s="86">
        <f>VLOOKUP(GroupVertices[[#This Row],[Vertex]], Vertices[], MATCH("ID", Vertices[#Headers], 0), FALSE)</f>
        <v>1408</v>
      </c>
    </row>
    <row r="1027" spans="1:3" x14ac:dyDescent="0.25">
      <c r="A1027" s="86" t="s">
        <v>14014</v>
      </c>
      <c r="B1027" s="95" t="s">
        <v>1773</v>
      </c>
      <c r="C1027" s="86">
        <f>VLOOKUP(GroupVertices[[#This Row],[Vertex]], Vertices[], MATCH("ID", Vertices[#Headers], 0), FALSE)</f>
        <v>1204</v>
      </c>
    </row>
    <row r="1028" spans="1:3" x14ac:dyDescent="0.25">
      <c r="A1028" s="86" t="s">
        <v>14014</v>
      </c>
      <c r="B1028" s="95" t="s">
        <v>1772</v>
      </c>
      <c r="C1028" s="86">
        <f>VLOOKUP(GroupVertices[[#This Row],[Vertex]], Vertices[], MATCH("ID", Vertices[#Headers], 0), FALSE)</f>
        <v>1203</v>
      </c>
    </row>
    <row r="1029" spans="1:3" x14ac:dyDescent="0.25">
      <c r="A1029" s="86" t="s">
        <v>14014</v>
      </c>
      <c r="B1029" s="95" t="s">
        <v>1771</v>
      </c>
      <c r="C1029" s="86">
        <f>VLOOKUP(GroupVertices[[#This Row],[Vertex]], Vertices[], MATCH("ID", Vertices[#Headers], 0), FALSE)</f>
        <v>1202</v>
      </c>
    </row>
    <row r="1030" spans="1:3" x14ac:dyDescent="0.25">
      <c r="A1030" s="86" t="s">
        <v>14014</v>
      </c>
      <c r="B1030" s="95" t="s">
        <v>971</v>
      </c>
      <c r="C1030" s="86">
        <f>VLOOKUP(GroupVertices[[#This Row],[Vertex]], Vertices[], MATCH("ID", Vertices[#Headers], 0), FALSE)</f>
        <v>1235</v>
      </c>
    </row>
    <row r="1031" spans="1:3" x14ac:dyDescent="0.25">
      <c r="A1031" s="86" t="s">
        <v>14014</v>
      </c>
      <c r="B1031" s="95" t="s">
        <v>1521</v>
      </c>
      <c r="C1031" s="86">
        <f>VLOOKUP(GroupVertices[[#This Row],[Vertex]], Vertices[], MATCH("ID", Vertices[#Headers], 0), FALSE)</f>
        <v>402</v>
      </c>
    </row>
    <row r="1032" spans="1:3" x14ac:dyDescent="0.25">
      <c r="A1032" s="86" t="s">
        <v>14014</v>
      </c>
      <c r="B1032" s="95" t="s">
        <v>946</v>
      </c>
      <c r="C1032" s="86">
        <f>VLOOKUP(GroupVertices[[#This Row],[Vertex]], Vertices[], MATCH("ID", Vertices[#Headers], 0), FALSE)</f>
        <v>1201</v>
      </c>
    </row>
    <row r="1033" spans="1:3" x14ac:dyDescent="0.25">
      <c r="A1033" s="86" t="s">
        <v>14014</v>
      </c>
      <c r="B1033" s="95" t="s">
        <v>705</v>
      </c>
      <c r="C1033" s="86">
        <f>VLOOKUP(GroupVertices[[#This Row],[Vertex]], Vertices[], MATCH("ID", Vertices[#Headers], 0), FALSE)</f>
        <v>886</v>
      </c>
    </row>
    <row r="1034" spans="1:3" x14ac:dyDescent="0.25">
      <c r="A1034" s="86" t="s">
        <v>14014</v>
      </c>
      <c r="B1034" s="95" t="s">
        <v>654</v>
      </c>
      <c r="C1034" s="86">
        <f>VLOOKUP(GroupVertices[[#This Row],[Vertex]], Vertices[], MATCH("ID", Vertices[#Headers], 0), FALSE)</f>
        <v>804</v>
      </c>
    </row>
    <row r="1035" spans="1:3" x14ac:dyDescent="0.25">
      <c r="A1035" s="86" t="s">
        <v>14014</v>
      </c>
      <c r="B1035" s="95" t="s">
        <v>886</v>
      </c>
      <c r="C1035" s="86">
        <f>VLOOKUP(GroupVertices[[#This Row],[Vertex]], Vertices[], MATCH("ID", Vertices[#Headers], 0), FALSE)</f>
        <v>371</v>
      </c>
    </row>
    <row r="1036" spans="1:3" x14ac:dyDescent="0.25">
      <c r="A1036" s="86" t="s">
        <v>14014</v>
      </c>
      <c r="B1036" s="95" t="s">
        <v>1407</v>
      </c>
      <c r="C1036" s="86">
        <f>VLOOKUP(GroupVertices[[#This Row],[Vertex]], Vertices[], MATCH("ID", Vertices[#Headers], 0), FALSE)</f>
        <v>166</v>
      </c>
    </row>
    <row r="1037" spans="1:3" x14ac:dyDescent="0.25">
      <c r="A1037" s="86" t="s">
        <v>14014</v>
      </c>
      <c r="B1037" s="95" t="s">
        <v>1508</v>
      </c>
      <c r="C1037" s="86">
        <f>VLOOKUP(GroupVertices[[#This Row],[Vertex]], Vertices[], MATCH("ID", Vertices[#Headers], 0), FALSE)</f>
        <v>372</v>
      </c>
    </row>
    <row r="1038" spans="1:3" x14ac:dyDescent="0.25">
      <c r="A1038" s="86" t="s">
        <v>14014</v>
      </c>
      <c r="B1038" s="95" t="s">
        <v>599</v>
      </c>
      <c r="C1038" s="86">
        <f>VLOOKUP(GroupVertices[[#This Row],[Vertex]], Vertices[], MATCH("ID", Vertices[#Headers], 0), FALSE)</f>
        <v>728</v>
      </c>
    </row>
    <row r="1039" spans="1:3" x14ac:dyDescent="0.25">
      <c r="A1039" s="86" t="s">
        <v>14014</v>
      </c>
      <c r="B1039" s="95" t="s">
        <v>572</v>
      </c>
      <c r="C1039" s="86">
        <f>VLOOKUP(GroupVertices[[#This Row],[Vertex]], Vertices[], MATCH("ID", Vertices[#Headers], 0), FALSE)</f>
        <v>693</v>
      </c>
    </row>
    <row r="1040" spans="1:3" x14ac:dyDescent="0.25">
      <c r="A1040" s="86" t="s">
        <v>14014</v>
      </c>
      <c r="B1040" s="95" t="s">
        <v>397</v>
      </c>
      <c r="C1040" s="86">
        <f>VLOOKUP(GroupVertices[[#This Row],[Vertex]], Vertices[], MATCH("ID", Vertices[#Headers], 0), FALSE)</f>
        <v>397</v>
      </c>
    </row>
    <row r="1041" spans="1:3" x14ac:dyDescent="0.25">
      <c r="A1041" s="86" t="s">
        <v>14014</v>
      </c>
      <c r="B1041" s="95" t="s">
        <v>1520</v>
      </c>
      <c r="C1041" s="86">
        <f>VLOOKUP(GroupVertices[[#This Row],[Vertex]], Vertices[], MATCH("ID", Vertices[#Headers], 0), FALSE)</f>
        <v>401</v>
      </c>
    </row>
    <row r="1042" spans="1:3" x14ac:dyDescent="0.25">
      <c r="A1042" s="86" t="s">
        <v>14014</v>
      </c>
      <c r="B1042" s="95" t="s">
        <v>1519</v>
      </c>
      <c r="C1042" s="86">
        <f>VLOOKUP(GroupVertices[[#This Row],[Vertex]], Vertices[], MATCH("ID", Vertices[#Headers], 0), FALSE)</f>
        <v>400</v>
      </c>
    </row>
    <row r="1043" spans="1:3" x14ac:dyDescent="0.25">
      <c r="A1043" s="86" t="s">
        <v>14014</v>
      </c>
      <c r="B1043" s="95" t="s">
        <v>1518</v>
      </c>
      <c r="C1043" s="86">
        <f>VLOOKUP(GroupVertices[[#This Row],[Vertex]], Vertices[], MATCH("ID", Vertices[#Headers], 0), FALSE)</f>
        <v>399</v>
      </c>
    </row>
    <row r="1044" spans="1:3" x14ac:dyDescent="0.25">
      <c r="A1044" s="86" t="s">
        <v>14014</v>
      </c>
      <c r="B1044" s="95" t="s">
        <v>1517</v>
      </c>
      <c r="C1044" s="86">
        <f>VLOOKUP(GroupVertices[[#This Row],[Vertex]], Vertices[], MATCH("ID", Vertices[#Headers], 0), FALSE)</f>
        <v>398</v>
      </c>
    </row>
    <row r="1045" spans="1:3" x14ac:dyDescent="0.25">
      <c r="A1045" s="86" t="s">
        <v>14014</v>
      </c>
      <c r="B1045" s="95" t="s">
        <v>380</v>
      </c>
      <c r="C1045" s="86">
        <f>VLOOKUP(GroupVertices[[#This Row],[Vertex]], Vertices[], MATCH("ID", Vertices[#Headers], 0), FALSE)</f>
        <v>370</v>
      </c>
    </row>
    <row r="1046" spans="1:3" x14ac:dyDescent="0.25">
      <c r="A1046" s="86" t="s">
        <v>14014</v>
      </c>
      <c r="B1046" s="95" t="s">
        <v>348</v>
      </c>
      <c r="C1046" s="86">
        <f>VLOOKUP(GroupVertices[[#This Row],[Vertex]], Vertices[], MATCH("ID", Vertices[#Headers], 0), FALSE)</f>
        <v>293</v>
      </c>
    </row>
    <row r="1047" spans="1:3" x14ac:dyDescent="0.25">
      <c r="A1047" s="86" t="s">
        <v>14014</v>
      </c>
      <c r="B1047" s="95" t="s">
        <v>1469</v>
      </c>
      <c r="C1047" s="86">
        <f>VLOOKUP(GroupVertices[[#This Row],[Vertex]], Vertices[], MATCH("ID", Vertices[#Headers], 0), FALSE)</f>
        <v>299</v>
      </c>
    </row>
    <row r="1048" spans="1:3" x14ac:dyDescent="0.25">
      <c r="A1048" s="86" t="s">
        <v>14014</v>
      </c>
      <c r="B1048" s="95" t="s">
        <v>1468</v>
      </c>
      <c r="C1048" s="86">
        <f>VLOOKUP(GroupVertices[[#This Row],[Vertex]], Vertices[], MATCH("ID", Vertices[#Headers], 0), FALSE)</f>
        <v>298</v>
      </c>
    </row>
    <row r="1049" spans="1:3" x14ac:dyDescent="0.25">
      <c r="A1049" s="86" t="s">
        <v>14014</v>
      </c>
      <c r="B1049" s="95" t="s">
        <v>1467</v>
      </c>
      <c r="C1049" s="86">
        <f>VLOOKUP(GroupVertices[[#This Row],[Vertex]], Vertices[], MATCH("ID", Vertices[#Headers], 0), FALSE)</f>
        <v>297</v>
      </c>
    </row>
    <row r="1050" spans="1:3" x14ac:dyDescent="0.25">
      <c r="A1050" s="86" t="s">
        <v>14014</v>
      </c>
      <c r="B1050" s="95" t="s">
        <v>1466</v>
      </c>
      <c r="C1050" s="86">
        <f>VLOOKUP(GroupVertices[[#This Row],[Vertex]], Vertices[], MATCH("ID", Vertices[#Headers], 0), FALSE)</f>
        <v>296</v>
      </c>
    </row>
    <row r="1051" spans="1:3" x14ac:dyDescent="0.25">
      <c r="A1051" s="86" t="s">
        <v>14014</v>
      </c>
      <c r="B1051" s="95" t="s">
        <v>1465</v>
      </c>
      <c r="C1051" s="86">
        <f>VLOOKUP(GroupVertices[[#This Row],[Vertex]], Vertices[], MATCH("ID", Vertices[#Headers], 0), FALSE)</f>
        <v>295</v>
      </c>
    </row>
    <row r="1052" spans="1:3" x14ac:dyDescent="0.25">
      <c r="A1052" s="86" t="s">
        <v>14014</v>
      </c>
      <c r="B1052" s="95" t="s">
        <v>1464</v>
      </c>
      <c r="C1052" s="86">
        <f>VLOOKUP(GroupVertices[[#This Row],[Vertex]], Vertices[], MATCH("ID", Vertices[#Headers], 0), FALSE)</f>
        <v>294</v>
      </c>
    </row>
    <row r="1053" spans="1:3" x14ac:dyDescent="0.25">
      <c r="A1053" s="86" t="s">
        <v>14014</v>
      </c>
      <c r="B1053" s="95" t="s">
        <v>303</v>
      </c>
      <c r="C1053" s="86">
        <f>VLOOKUP(GroupVertices[[#This Row],[Vertex]], Vertices[], MATCH("ID", Vertices[#Headers], 0), FALSE)</f>
        <v>201</v>
      </c>
    </row>
    <row r="1054" spans="1:3" x14ac:dyDescent="0.25">
      <c r="A1054" s="86" t="s">
        <v>14014</v>
      </c>
      <c r="B1054" s="95" t="s">
        <v>1423</v>
      </c>
      <c r="C1054" s="86">
        <f>VLOOKUP(GroupVertices[[#This Row],[Vertex]], Vertices[], MATCH("ID", Vertices[#Headers], 0), FALSE)</f>
        <v>205</v>
      </c>
    </row>
    <row r="1055" spans="1:3" x14ac:dyDescent="0.25">
      <c r="A1055" s="86" t="s">
        <v>14014</v>
      </c>
      <c r="B1055" s="95" t="s">
        <v>1422</v>
      </c>
      <c r="C1055" s="86">
        <f>VLOOKUP(GroupVertices[[#This Row],[Vertex]], Vertices[], MATCH("ID", Vertices[#Headers], 0), FALSE)</f>
        <v>204</v>
      </c>
    </row>
    <row r="1056" spans="1:3" x14ac:dyDescent="0.25">
      <c r="A1056" s="86" t="s">
        <v>14014</v>
      </c>
      <c r="B1056" s="95" t="s">
        <v>1421</v>
      </c>
      <c r="C1056" s="86">
        <f>VLOOKUP(GroupVertices[[#This Row],[Vertex]], Vertices[], MATCH("ID", Vertices[#Headers], 0), FALSE)</f>
        <v>203</v>
      </c>
    </row>
    <row r="1057" spans="1:3" x14ac:dyDescent="0.25">
      <c r="A1057" s="86" t="s">
        <v>14014</v>
      </c>
      <c r="B1057" s="95" t="s">
        <v>1420</v>
      </c>
      <c r="C1057" s="86">
        <f>VLOOKUP(GroupVertices[[#This Row],[Vertex]], Vertices[], MATCH("ID", Vertices[#Headers], 0), FALSE)</f>
        <v>202</v>
      </c>
    </row>
    <row r="1058" spans="1:3" x14ac:dyDescent="0.25">
      <c r="A1058" s="86" t="s">
        <v>14014</v>
      </c>
      <c r="B1058" s="95" t="s">
        <v>282</v>
      </c>
      <c r="C1058" s="86">
        <f>VLOOKUP(GroupVertices[[#This Row],[Vertex]], Vertices[], MATCH("ID", Vertices[#Headers], 0), FALSE)</f>
        <v>165</v>
      </c>
    </row>
    <row r="1059" spans="1:3" x14ac:dyDescent="0.25">
      <c r="A1059" s="86" t="s">
        <v>14014</v>
      </c>
      <c r="B1059" s="95" t="s">
        <v>275</v>
      </c>
      <c r="C1059" s="86">
        <f>VLOOKUP(GroupVertices[[#This Row],[Vertex]], Vertices[], MATCH("ID", Vertices[#Headers], 0), FALSE)</f>
        <v>152</v>
      </c>
    </row>
    <row r="1060" spans="1:3" x14ac:dyDescent="0.25">
      <c r="A1060" s="86" t="s">
        <v>14014</v>
      </c>
      <c r="B1060" s="95" t="s">
        <v>1403</v>
      </c>
      <c r="C1060" s="86">
        <f>VLOOKUP(GroupVertices[[#This Row],[Vertex]], Vertices[], MATCH("ID", Vertices[#Headers], 0), FALSE)</f>
        <v>155</v>
      </c>
    </row>
    <row r="1061" spans="1:3" x14ac:dyDescent="0.25">
      <c r="A1061" s="86" t="s">
        <v>14014</v>
      </c>
      <c r="B1061" s="95" t="s">
        <v>1402</v>
      </c>
      <c r="C1061" s="86">
        <f>VLOOKUP(GroupVertices[[#This Row],[Vertex]], Vertices[], MATCH("ID", Vertices[#Headers], 0), FALSE)</f>
        <v>154</v>
      </c>
    </row>
    <row r="1062" spans="1:3" x14ac:dyDescent="0.25">
      <c r="A1062" s="86" t="s">
        <v>14014</v>
      </c>
      <c r="B1062" s="95" t="s">
        <v>1401</v>
      </c>
      <c r="C1062" s="86">
        <f>VLOOKUP(GroupVertices[[#This Row],[Vertex]], Vertices[], MATCH("ID", Vertices[#Headers], 0), FALSE)</f>
        <v>153</v>
      </c>
    </row>
    <row r="1063" spans="1:3" x14ac:dyDescent="0.25">
      <c r="A1063" s="86" t="s">
        <v>14014</v>
      </c>
      <c r="B1063" s="95" t="s">
        <v>255</v>
      </c>
      <c r="C1063" s="86">
        <f>VLOOKUP(GroupVertices[[#This Row],[Vertex]], Vertices[], MATCH("ID", Vertices[#Headers], 0), FALSE)</f>
        <v>124</v>
      </c>
    </row>
    <row r="1064" spans="1:3" x14ac:dyDescent="0.25">
      <c r="A1064" s="86" t="s">
        <v>14015</v>
      </c>
      <c r="B1064" s="95" t="s">
        <v>1338</v>
      </c>
      <c r="C1064" s="86">
        <f>VLOOKUP(GroupVertices[[#This Row],[Vertex]], Vertices[], MATCH("ID", Vertices[#Headers], 0), FALSE)</f>
        <v>1706</v>
      </c>
    </row>
    <row r="1065" spans="1:3" x14ac:dyDescent="0.25">
      <c r="A1065" s="86" t="s">
        <v>14015</v>
      </c>
      <c r="B1065" s="95" t="s">
        <v>1362</v>
      </c>
      <c r="C1065" s="86">
        <f>VLOOKUP(GroupVertices[[#This Row],[Vertex]], Vertices[], MATCH("ID", Vertices[#Headers], 0), FALSE)</f>
        <v>38</v>
      </c>
    </row>
    <row r="1066" spans="1:3" x14ac:dyDescent="0.25">
      <c r="A1066" s="86" t="s">
        <v>14015</v>
      </c>
      <c r="B1066" s="95" t="s">
        <v>1361</v>
      </c>
      <c r="C1066" s="86">
        <f>VLOOKUP(GroupVertices[[#This Row],[Vertex]], Vertices[], MATCH("ID", Vertices[#Headers], 0), FALSE)</f>
        <v>37</v>
      </c>
    </row>
    <row r="1067" spans="1:3" x14ac:dyDescent="0.25">
      <c r="A1067" s="86" t="s">
        <v>14015</v>
      </c>
      <c r="B1067" s="95" t="s">
        <v>1219</v>
      </c>
      <c r="C1067" s="86">
        <f>VLOOKUP(GroupVertices[[#This Row],[Vertex]], Vertices[], MATCH("ID", Vertices[#Headers], 0), FALSE)</f>
        <v>1562</v>
      </c>
    </row>
    <row r="1068" spans="1:3" x14ac:dyDescent="0.25">
      <c r="A1068" s="86" t="s">
        <v>14015</v>
      </c>
      <c r="B1068" s="95" t="s">
        <v>1137</v>
      </c>
      <c r="C1068" s="86">
        <f>VLOOKUP(GroupVertices[[#This Row],[Vertex]], Vertices[], MATCH("ID", Vertices[#Headers], 0), FALSE)</f>
        <v>1462</v>
      </c>
    </row>
    <row r="1069" spans="1:3" x14ac:dyDescent="0.25">
      <c r="A1069" s="86" t="s">
        <v>14015</v>
      </c>
      <c r="B1069" s="95" t="s">
        <v>1121</v>
      </c>
      <c r="C1069" s="86">
        <f>VLOOKUP(GroupVertices[[#This Row],[Vertex]], Vertices[], MATCH("ID", Vertices[#Headers], 0), FALSE)</f>
        <v>1442</v>
      </c>
    </row>
    <row r="1070" spans="1:3" x14ac:dyDescent="0.25">
      <c r="A1070" s="86" t="s">
        <v>14015</v>
      </c>
      <c r="B1070" s="95" t="s">
        <v>1103</v>
      </c>
      <c r="C1070" s="86">
        <f>VLOOKUP(GroupVertices[[#This Row],[Vertex]], Vertices[], MATCH("ID", Vertices[#Headers], 0), FALSE)</f>
        <v>1415</v>
      </c>
    </row>
    <row r="1071" spans="1:3" x14ac:dyDescent="0.25">
      <c r="A1071" s="86" t="s">
        <v>14015</v>
      </c>
      <c r="B1071" s="95" t="s">
        <v>1089</v>
      </c>
      <c r="C1071" s="86">
        <f>VLOOKUP(GroupVertices[[#This Row],[Vertex]], Vertices[], MATCH("ID", Vertices[#Headers], 0), FALSE)</f>
        <v>1401</v>
      </c>
    </row>
    <row r="1072" spans="1:3" x14ac:dyDescent="0.25">
      <c r="A1072" s="86" t="s">
        <v>14015</v>
      </c>
      <c r="B1072" s="95" t="s">
        <v>1043</v>
      </c>
      <c r="C1072" s="86">
        <f>VLOOKUP(GroupVertices[[#This Row],[Vertex]], Vertices[], MATCH("ID", Vertices[#Headers], 0), FALSE)</f>
        <v>1343</v>
      </c>
    </row>
    <row r="1073" spans="1:3" x14ac:dyDescent="0.25">
      <c r="A1073" s="86" t="s">
        <v>14015</v>
      </c>
      <c r="B1073" s="95" t="s">
        <v>1037</v>
      </c>
      <c r="C1073" s="86">
        <f>VLOOKUP(GroupVertices[[#This Row],[Vertex]], Vertices[], MATCH("ID", Vertices[#Headers], 0), FALSE)</f>
        <v>1338</v>
      </c>
    </row>
    <row r="1074" spans="1:3" x14ac:dyDescent="0.25">
      <c r="A1074" s="86" t="s">
        <v>14015</v>
      </c>
      <c r="B1074" s="95" t="s">
        <v>1035</v>
      </c>
      <c r="C1074" s="86">
        <f>VLOOKUP(GroupVertices[[#This Row],[Vertex]], Vertices[], MATCH("ID", Vertices[#Headers], 0), FALSE)</f>
        <v>1336</v>
      </c>
    </row>
    <row r="1075" spans="1:3" x14ac:dyDescent="0.25">
      <c r="A1075" s="86" t="s">
        <v>14015</v>
      </c>
      <c r="B1075" s="95" t="s">
        <v>1031</v>
      </c>
      <c r="C1075" s="86">
        <f>VLOOKUP(GroupVertices[[#This Row],[Vertex]], Vertices[], MATCH("ID", Vertices[#Headers], 0), FALSE)</f>
        <v>1332</v>
      </c>
    </row>
    <row r="1076" spans="1:3" x14ac:dyDescent="0.25">
      <c r="A1076" s="86" t="s">
        <v>14015</v>
      </c>
      <c r="B1076" s="95" t="s">
        <v>969</v>
      </c>
      <c r="C1076" s="86">
        <f>VLOOKUP(GroupVertices[[#This Row],[Vertex]], Vertices[], MATCH("ID", Vertices[#Headers], 0), FALSE)</f>
        <v>1233</v>
      </c>
    </row>
    <row r="1077" spans="1:3" x14ac:dyDescent="0.25">
      <c r="A1077" s="86" t="s">
        <v>14015</v>
      </c>
      <c r="B1077" s="95" t="s">
        <v>1525</v>
      </c>
      <c r="C1077" s="86">
        <f>VLOOKUP(GroupVertices[[#This Row],[Vertex]], Vertices[], MATCH("ID", Vertices[#Headers], 0), FALSE)</f>
        <v>409</v>
      </c>
    </row>
    <row r="1078" spans="1:3" x14ac:dyDescent="0.25">
      <c r="A1078" s="86" t="s">
        <v>14015</v>
      </c>
      <c r="B1078" s="95" t="s">
        <v>949</v>
      </c>
      <c r="C1078" s="86">
        <f>VLOOKUP(GroupVertices[[#This Row],[Vertex]], Vertices[], MATCH("ID", Vertices[#Headers], 0), FALSE)</f>
        <v>1207</v>
      </c>
    </row>
    <row r="1079" spans="1:3" x14ac:dyDescent="0.25">
      <c r="A1079" s="86" t="s">
        <v>14015</v>
      </c>
      <c r="B1079" s="95" t="s">
        <v>942</v>
      </c>
      <c r="C1079" s="86">
        <f>VLOOKUP(GroupVertices[[#This Row],[Vertex]], Vertices[], MATCH("ID", Vertices[#Headers], 0), FALSE)</f>
        <v>1195</v>
      </c>
    </row>
    <row r="1080" spans="1:3" x14ac:dyDescent="0.25">
      <c r="A1080" s="86" t="s">
        <v>14015</v>
      </c>
      <c r="B1080" s="95" t="s">
        <v>935</v>
      </c>
      <c r="C1080" s="86">
        <f>VLOOKUP(GroupVertices[[#This Row],[Vertex]], Vertices[], MATCH("ID", Vertices[#Headers], 0), FALSE)</f>
        <v>1188</v>
      </c>
    </row>
    <row r="1081" spans="1:3" x14ac:dyDescent="0.25">
      <c r="A1081" s="86" t="s">
        <v>14015</v>
      </c>
      <c r="B1081" s="95" t="s">
        <v>934</v>
      </c>
      <c r="C1081" s="86">
        <f>VLOOKUP(GroupVertices[[#This Row],[Vertex]], Vertices[], MATCH("ID", Vertices[#Headers], 0), FALSE)</f>
        <v>1187</v>
      </c>
    </row>
    <row r="1082" spans="1:3" x14ac:dyDescent="0.25">
      <c r="A1082" s="86" t="s">
        <v>14015</v>
      </c>
      <c r="B1082" s="95" t="s">
        <v>887</v>
      </c>
      <c r="C1082" s="86">
        <f>VLOOKUP(GroupVertices[[#This Row],[Vertex]], Vertices[], MATCH("ID", Vertices[#Headers], 0), FALSE)</f>
        <v>1124</v>
      </c>
    </row>
    <row r="1083" spans="1:3" x14ac:dyDescent="0.25">
      <c r="A1083" s="86" t="s">
        <v>14015</v>
      </c>
      <c r="B1083" s="95" t="s">
        <v>853</v>
      </c>
      <c r="C1083" s="86">
        <f>VLOOKUP(GroupVertices[[#This Row],[Vertex]], Vertices[], MATCH("ID", Vertices[#Headers], 0), FALSE)</f>
        <v>1085</v>
      </c>
    </row>
    <row r="1084" spans="1:3" x14ac:dyDescent="0.25">
      <c r="A1084" s="86" t="s">
        <v>14015</v>
      </c>
      <c r="B1084" s="95" t="s">
        <v>815</v>
      </c>
      <c r="C1084" s="86">
        <f>VLOOKUP(GroupVertices[[#This Row],[Vertex]], Vertices[], MATCH("ID", Vertices[#Headers], 0), FALSE)</f>
        <v>1039</v>
      </c>
    </row>
    <row r="1085" spans="1:3" x14ac:dyDescent="0.25">
      <c r="A1085" s="86" t="s">
        <v>14015</v>
      </c>
      <c r="B1085" s="95" t="s">
        <v>809</v>
      </c>
      <c r="C1085" s="86">
        <f>VLOOKUP(GroupVertices[[#This Row],[Vertex]], Vertices[], MATCH("ID", Vertices[#Headers], 0), FALSE)</f>
        <v>1032</v>
      </c>
    </row>
    <row r="1086" spans="1:3" x14ac:dyDescent="0.25">
      <c r="A1086" s="86" t="s">
        <v>14015</v>
      </c>
      <c r="B1086" s="95" t="s">
        <v>769</v>
      </c>
      <c r="C1086" s="86">
        <f>VLOOKUP(GroupVertices[[#This Row],[Vertex]], Vertices[], MATCH("ID", Vertices[#Headers], 0), FALSE)</f>
        <v>971</v>
      </c>
    </row>
    <row r="1087" spans="1:3" x14ac:dyDescent="0.25">
      <c r="A1087" s="86" t="s">
        <v>14015</v>
      </c>
      <c r="B1087" s="95" t="s">
        <v>732</v>
      </c>
      <c r="C1087" s="86">
        <f>VLOOKUP(GroupVertices[[#This Row],[Vertex]], Vertices[], MATCH("ID", Vertices[#Headers], 0), FALSE)</f>
        <v>916</v>
      </c>
    </row>
    <row r="1088" spans="1:3" x14ac:dyDescent="0.25">
      <c r="A1088" s="86" t="s">
        <v>14015</v>
      </c>
      <c r="B1088" s="95" t="s">
        <v>731</v>
      </c>
      <c r="C1088" s="86">
        <f>VLOOKUP(GroupVertices[[#This Row],[Vertex]], Vertices[], MATCH("ID", Vertices[#Headers], 0), FALSE)</f>
        <v>915</v>
      </c>
    </row>
    <row r="1089" spans="1:3" x14ac:dyDescent="0.25">
      <c r="A1089" s="86" t="s">
        <v>14015</v>
      </c>
      <c r="B1089" s="95" t="s">
        <v>721</v>
      </c>
      <c r="C1089" s="86">
        <f>VLOOKUP(GroupVertices[[#This Row],[Vertex]], Vertices[], MATCH("ID", Vertices[#Headers], 0), FALSE)</f>
        <v>904</v>
      </c>
    </row>
    <row r="1090" spans="1:3" x14ac:dyDescent="0.25">
      <c r="A1090" s="86" t="s">
        <v>14015</v>
      </c>
      <c r="B1090" s="95" t="s">
        <v>707</v>
      </c>
      <c r="C1090" s="86">
        <f>VLOOKUP(GroupVertices[[#This Row],[Vertex]], Vertices[], MATCH("ID", Vertices[#Headers], 0), FALSE)</f>
        <v>888</v>
      </c>
    </row>
    <row r="1091" spans="1:3" x14ac:dyDescent="0.25">
      <c r="A1091" s="86" t="s">
        <v>14015</v>
      </c>
      <c r="B1091" s="95" t="s">
        <v>647</v>
      </c>
      <c r="C1091" s="86">
        <f>VLOOKUP(GroupVertices[[#This Row],[Vertex]], Vertices[], MATCH("ID", Vertices[#Headers], 0), FALSE)</f>
        <v>797</v>
      </c>
    </row>
    <row r="1092" spans="1:3" x14ac:dyDescent="0.25">
      <c r="A1092" s="86" t="s">
        <v>14015</v>
      </c>
      <c r="B1092" s="95" t="s">
        <v>608</v>
      </c>
      <c r="C1092" s="86">
        <f>VLOOKUP(GroupVertices[[#This Row],[Vertex]], Vertices[], MATCH("ID", Vertices[#Headers], 0), FALSE)</f>
        <v>741</v>
      </c>
    </row>
    <row r="1093" spans="1:3" x14ac:dyDescent="0.25">
      <c r="A1093" s="86" t="s">
        <v>14015</v>
      </c>
      <c r="B1093" s="95" t="s">
        <v>583</v>
      </c>
      <c r="C1093" s="86">
        <f>VLOOKUP(GroupVertices[[#This Row],[Vertex]], Vertices[], MATCH("ID", Vertices[#Headers], 0), FALSE)</f>
        <v>707</v>
      </c>
    </row>
    <row r="1094" spans="1:3" x14ac:dyDescent="0.25">
      <c r="A1094" s="86" t="s">
        <v>14015</v>
      </c>
      <c r="B1094" s="95" t="s">
        <v>531</v>
      </c>
      <c r="C1094" s="86">
        <f>VLOOKUP(GroupVertices[[#This Row],[Vertex]], Vertices[], MATCH("ID", Vertices[#Headers], 0), FALSE)</f>
        <v>644</v>
      </c>
    </row>
    <row r="1095" spans="1:3" x14ac:dyDescent="0.25">
      <c r="A1095" s="86" t="s">
        <v>14015</v>
      </c>
      <c r="B1095" s="95" t="s">
        <v>455</v>
      </c>
      <c r="C1095" s="86">
        <f>VLOOKUP(GroupVertices[[#This Row],[Vertex]], Vertices[], MATCH("ID", Vertices[#Headers], 0), FALSE)</f>
        <v>502</v>
      </c>
    </row>
    <row r="1096" spans="1:3" x14ac:dyDescent="0.25">
      <c r="A1096" s="86" t="s">
        <v>14015</v>
      </c>
      <c r="B1096" s="95" t="s">
        <v>431</v>
      </c>
      <c r="C1096" s="86">
        <f>VLOOKUP(GroupVertices[[#This Row],[Vertex]], Vertices[], MATCH("ID", Vertices[#Headers], 0), FALSE)</f>
        <v>472</v>
      </c>
    </row>
    <row r="1097" spans="1:3" x14ac:dyDescent="0.25">
      <c r="A1097" s="86" t="s">
        <v>14015</v>
      </c>
      <c r="B1097" s="95" t="s">
        <v>407</v>
      </c>
      <c r="C1097" s="86">
        <f>VLOOKUP(GroupVertices[[#This Row],[Vertex]], Vertices[], MATCH("ID", Vertices[#Headers], 0), FALSE)</f>
        <v>431</v>
      </c>
    </row>
    <row r="1098" spans="1:3" x14ac:dyDescent="0.25">
      <c r="A1098" s="86" t="s">
        <v>14015</v>
      </c>
      <c r="B1098" s="95" t="s">
        <v>399</v>
      </c>
      <c r="C1098" s="86">
        <f>VLOOKUP(GroupVertices[[#This Row],[Vertex]], Vertices[], MATCH("ID", Vertices[#Headers], 0), FALSE)</f>
        <v>405</v>
      </c>
    </row>
    <row r="1099" spans="1:3" x14ac:dyDescent="0.25">
      <c r="A1099" s="86" t="s">
        <v>14015</v>
      </c>
      <c r="B1099" s="95" t="s">
        <v>302</v>
      </c>
      <c r="C1099" s="86">
        <f>VLOOKUP(GroupVertices[[#This Row],[Vertex]], Vertices[], MATCH("ID", Vertices[#Headers], 0), FALSE)</f>
        <v>200</v>
      </c>
    </row>
    <row r="1100" spans="1:3" x14ac:dyDescent="0.25">
      <c r="A1100" s="86" t="s">
        <v>14015</v>
      </c>
      <c r="B1100" s="95" t="s">
        <v>291</v>
      </c>
      <c r="C1100" s="86">
        <f>VLOOKUP(GroupVertices[[#This Row],[Vertex]], Vertices[], MATCH("ID", Vertices[#Headers], 0), FALSE)</f>
        <v>183</v>
      </c>
    </row>
    <row r="1101" spans="1:3" x14ac:dyDescent="0.25">
      <c r="A1101" s="86" t="s">
        <v>14015</v>
      </c>
      <c r="B1101" s="95" t="s">
        <v>239</v>
      </c>
      <c r="C1101" s="86">
        <f>VLOOKUP(GroupVertices[[#This Row],[Vertex]], Vertices[], MATCH("ID", Vertices[#Headers], 0), FALSE)</f>
        <v>99</v>
      </c>
    </row>
    <row r="1102" spans="1:3" x14ac:dyDescent="0.25">
      <c r="A1102" s="86" t="s">
        <v>14015</v>
      </c>
      <c r="B1102" s="95" t="s">
        <v>216</v>
      </c>
      <c r="C1102" s="86">
        <f>VLOOKUP(GroupVertices[[#This Row],[Vertex]], Vertices[], MATCH("ID", Vertices[#Headers], 0), FALSE)</f>
        <v>58</v>
      </c>
    </row>
    <row r="1103" spans="1:3" x14ac:dyDescent="0.25">
      <c r="A1103" s="86" t="s">
        <v>14015</v>
      </c>
      <c r="B1103" s="95" t="s">
        <v>203</v>
      </c>
      <c r="C1103" s="86">
        <f>VLOOKUP(GroupVertices[[#This Row],[Vertex]], Vertices[], MATCH("ID", Vertices[#Headers], 0), FALSE)</f>
        <v>36</v>
      </c>
    </row>
    <row r="1104" spans="1:3" x14ac:dyDescent="0.25">
      <c r="A1104" s="86" t="s">
        <v>14016</v>
      </c>
      <c r="B1104" s="95" t="s">
        <v>1318</v>
      </c>
      <c r="C1104" s="86">
        <f>VLOOKUP(GroupVertices[[#This Row],[Vertex]], Vertices[], MATCH("ID", Vertices[#Headers], 0), FALSE)</f>
        <v>1681</v>
      </c>
    </row>
    <row r="1105" spans="1:3" x14ac:dyDescent="0.25">
      <c r="A1105" s="86" t="s">
        <v>14016</v>
      </c>
      <c r="B1105" s="95" t="s">
        <v>1425</v>
      </c>
      <c r="C1105" s="86">
        <f>VLOOKUP(GroupVertices[[#This Row],[Vertex]], Vertices[], MATCH("ID", Vertices[#Headers], 0), FALSE)</f>
        <v>214</v>
      </c>
    </row>
    <row r="1106" spans="1:3" x14ac:dyDescent="0.25">
      <c r="A1106" s="86" t="s">
        <v>14016</v>
      </c>
      <c r="B1106" s="95" t="s">
        <v>1414</v>
      </c>
      <c r="C1106" s="86">
        <f>VLOOKUP(GroupVertices[[#This Row],[Vertex]], Vertices[], MATCH("ID", Vertices[#Headers], 0), FALSE)</f>
        <v>181</v>
      </c>
    </row>
    <row r="1107" spans="1:3" x14ac:dyDescent="0.25">
      <c r="A1107" s="86" t="s">
        <v>14016</v>
      </c>
      <c r="B1107" s="95" t="s">
        <v>1160</v>
      </c>
      <c r="C1107" s="86">
        <f>VLOOKUP(GroupVertices[[#This Row],[Vertex]], Vertices[], MATCH("ID", Vertices[#Headers], 0), FALSE)</f>
        <v>1493</v>
      </c>
    </row>
    <row r="1108" spans="1:3" x14ac:dyDescent="0.25">
      <c r="A1108" s="86" t="s">
        <v>14016</v>
      </c>
      <c r="B1108" s="95" t="s">
        <v>1380</v>
      </c>
      <c r="C1108" s="86">
        <f>VLOOKUP(GroupVertices[[#This Row],[Vertex]], Vertices[], MATCH("ID", Vertices[#Headers], 0), FALSE)</f>
        <v>89</v>
      </c>
    </row>
    <row r="1109" spans="1:3" x14ac:dyDescent="0.25">
      <c r="A1109" s="86" t="s">
        <v>14016</v>
      </c>
      <c r="B1109" s="95" t="s">
        <v>1379</v>
      </c>
      <c r="C1109" s="86">
        <f>VLOOKUP(GroupVertices[[#This Row],[Vertex]], Vertices[], MATCH("ID", Vertices[#Headers], 0), FALSE)</f>
        <v>88</v>
      </c>
    </row>
    <row r="1110" spans="1:3" x14ac:dyDescent="0.25">
      <c r="A1110" s="86" t="s">
        <v>14016</v>
      </c>
      <c r="B1110" s="95" t="s">
        <v>1378</v>
      </c>
      <c r="C1110" s="86">
        <f>VLOOKUP(GroupVertices[[#This Row],[Vertex]], Vertices[], MATCH("ID", Vertices[#Headers], 0), FALSE)</f>
        <v>87</v>
      </c>
    </row>
    <row r="1111" spans="1:3" x14ac:dyDescent="0.25">
      <c r="A1111" s="86" t="s">
        <v>14016</v>
      </c>
      <c r="B1111" s="95" t="s">
        <v>1494</v>
      </c>
      <c r="C1111" s="86">
        <f>VLOOKUP(GroupVertices[[#This Row],[Vertex]], Vertices[], MATCH("ID", Vertices[#Headers], 0), FALSE)</f>
        <v>341</v>
      </c>
    </row>
    <row r="1112" spans="1:3" x14ac:dyDescent="0.25">
      <c r="A1112" s="86" t="s">
        <v>14016</v>
      </c>
      <c r="B1112" s="95" t="s">
        <v>1138</v>
      </c>
      <c r="C1112" s="86">
        <f>VLOOKUP(GroupVertices[[#This Row],[Vertex]], Vertices[], MATCH("ID", Vertices[#Headers], 0), FALSE)</f>
        <v>1463</v>
      </c>
    </row>
    <row r="1113" spans="1:3" x14ac:dyDescent="0.25">
      <c r="A1113" s="86" t="s">
        <v>14016</v>
      </c>
      <c r="B1113" s="95" t="s">
        <v>1843</v>
      </c>
      <c r="C1113" s="86">
        <f>VLOOKUP(GroupVertices[[#This Row],[Vertex]], Vertices[], MATCH("ID", Vertices[#Headers], 0), FALSE)</f>
        <v>1464</v>
      </c>
    </row>
    <row r="1114" spans="1:3" x14ac:dyDescent="0.25">
      <c r="A1114" s="86" t="s">
        <v>14016</v>
      </c>
      <c r="B1114" s="95" t="s">
        <v>1127</v>
      </c>
      <c r="C1114" s="86">
        <f>VLOOKUP(GroupVertices[[#This Row],[Vertex]], Vertices[], MATCH("ID", Vertices[#Headers], 0), FALSE)</f>
        <v>1448</v>
      </c>
    </row>
    <row r="1115" spans="1:3" x14ac:dyDescent="0.25">
      <c r="A1115" s="86" t="s">
        <v>14016</v>
      </c>
      <c r="B1115" s="95" t="s">
        <v>1040</v>
      </c>
      <c r="C1115" s="86">
        <f>VLOOKUP(GroupVertices[[#This Row],[Vertex]], Vertices[], MATCH("ID", Vertices[#Headers], 0), FALSE)</f>
        <v>1340</v>
      </c>
    </row>
    <row r="1116" spans="1:3" x14ac:dyDescent="0.25">
      <c r="A1116" s="86" t="s">
        <v>14016</v>
      </c>
      <c r="B1116" s="95" t="s">
        <v>992</v>
      </c>
      <c r="C1116" s="86">
        <f>VLOOKUP(GroupVertices[[#This Row],[Vertex]], Vertices[], MATCH("ID", Vertices[#Headers], 0), FALSE)</f>
        <v>1258</v>
      </c>
    </row>
    <row r="1117" spans="1:3" x14ac:dyDescent="0.25">
      <c r="A1117" s="86" t="s">
        <v>14016</v>
      </c>
      <c r="B1117" s="95" t="s">
        <v>1787</v>
      </c>
      <c r="C1117" s="86">
        <f>VLOOKUP(GroupVertices[[#This Row],[Vertex]], Vertices[], MATCH("ID", Vertices[#Headers], 0), FALSE)</f>
        <v>1265</v>
      </c>
    </row>
    <row r="1118" spans="1:3" x14ac:dyDescent="0.25">
      <c r="A1118" s="86" t="s">
        <v>14016</v>
      </c>
      <c r="B1118" s="95" t="s">
        <v>1786</v>
      </c>
      <c r="C1118" s="86">
        <f>VLOOKUP(GroupVertices[[#This Row],[Vertex]], Vertices[], MATCH("ID", Vertices[#Headers], 0), FALSE)</f>
        <v>1264</v>
      </c>
    </row>
    <row r="1119" spans="1:3" x14ac:dyDescent="0.25">
      <c r="A1119" s="86" t="s">
        <v>14016</v>
      </c>
      <c r="B1119" s="95" t="s">
        <v>1785</v>
      </c>
      <c r="C1119" s="86">
        <f>VLOOKUP(GroupVertices[[#This Row],[Vertex]], Vertices[], MATCH("ID", Vertices[#Headers], 0), FALSE)</f>
        <v>1263</v>
      </c>
    </row>
    <row r="1120" spans="1:3" x14ac:dyDescent="0.25">
      <c r="A1120" s="86" t="s">
        <v>14016</v>
      </c>
      <c r="B1120" s="95" t="s">
        <v>1784</v>
      </c>
      <c r="C1120" s="86">
        <f>VLOOKUP(GroupVertices[[#This Row],[Vertex]], Vertices[], MATCH("ID", Vertices[#Headers], 0), FALSE)</f>
        <v>1262</v>
      </c>
    </row>
    <row r="1121" spans="1:3" x14ac:dyDescent="0.25">
      <c r="A1121" s="86" t="s">
        <v>14016</v>
      </c>
      <c r="B1121" s="95" t="s">
        <v>1783</v>
      </c>
      <c r="C1121" s="86">
        <f>VLOOKUP(GroupVertices[[#This Row],[Vertex]], Vertices[], MATCH("ID", Vertices[#Headers], 0), FALSE)</f>
        <v>1261</v>
      </c>
    </row>
    <row r="1122" spans="1:3" x14ac:dyDescent="0.25">
      <c r="A1122" s="86" t="s">
        <v>14016</v>
      </c>
      <c r="B1122" s="95" t="s">
        <v>1782</v>
      </c>
      <c r="C1122" s="86">
        <f>VLOOKUP(GroupVertices[[#This Row],[Vertex]], Vertices[], MATCH("ID", Vertices[#Headers], 0), FALSE)</f>
        <v>1260</v>
      </c>
    </row>
    <row r="1123" spans="1:3" x14ac:dyDescent="0.25">
      <c r="A1123" s="86" t="s">
        <v>14016</v>
      </c>
      <c r="B1123" s="95" t="s">
        <v>1781</v>
      </c>
      <c r="C1123" s="86">
        <f>VLOOKUP(GroupVertices[[#This Row],[Vertex]], Vertices[], MATCH("ID", Vertices[#Headers], 0), FALSE)</f>
        <v>1259</v>
      </c>
    </row>
    <row r="1124" spans="1:3" x14ac:dyDescent="0.25">
      <c r="A1124" s="86" t="s">
        <v>14016</v>
      </c>
      <c r="B1124" s="95" t="s">
        <v>945</v>
      </c>
      <c r="C1124" s="86">
        <f>VLOOKUP(GroupVertices[[#This Row],[Vertex]], Vertices[], MATCH("ID", Vertices[#Headers], 0), FALSE)</f>
        <v>1200</v>
      </c>
    </row>
    <row r="1125" spans="1:3" x14ac:dyDescent="0.25">
      <c r="A1125" s="86" t="s">
        <v>14016</v>
      </c>
      <c r="B1125" s="95" t="s">
        <v>802</v>
      </c>
      <c r="C1125" s="86">
        <f>VLOOKUP(GroupVertices[[#This Row],[Vertex]], Vertices[], MATCH("ID", Vertices[#Headers], 0), FALSE)</f>
        <v>1025</v>
      </c>
    </row>
    <row r="1126" spans="1:3" x14ac:dyDescent="0.25">
      <c r="A1126" s="86" t="s">
        <v>14016</v>
      </c>
      <c r="B1126" s="95" t="s">
        <v>801</v>
      </c>
      <c r="C1126" s="86">
        <f>VLOOKUP(GroupVertices[[#This Row],[Vertex]], Vertices[], MATCH("ID", Vertices[#Headers], 0), FALSE)</f>
        <v>1024</v>
      </c>
    </row>
    <row r="1127" spans="1:3" x14ac:dyDescent="0.25">
      <c r="A1127" s="86" t="s">
        <v>14016</v>
      </c>
      <c r="B1127" s="95" t="s">
        <v>757</v>
      </c>
      <c r="C1127" s="86">
        <f>VLOOKUP(GroupVertices[[#This Row],[Vertex]], Vertices[], MATCH("ID", Vertices[#Headers], 0), FALSE)</f>
        <v>956</v>
      </c>
    </row>
    <row r="1128" spans="1:3" x14ac:dyDescent="0.25">
      <c r="A1128" s="86" t="s">
        <v>14016</v>
      </c>
      <c r="B1128" s="95" t="s">
        <v>1713</v>
      </c>
      <c r="C1128" s="86">
        <f>VLOOKUP(GroupVertices[[#This Row],[Vertex]], Vertices[], MATCH("ID", Vertices[#Headers], 0), FALSE)</f>
        <v>957</v>
      </c>
    </row>
    <row r="1129" spans="1:3" x14ac:dyDescent="0.25">
      <c r="A1129" s="86" t="s">
        <v>14016</v>
      </c>
      <c r="B1129" s="95" t="s">
        <v>1493</v>
      </c>
      <c r="C1129" s="86">
        <f>VLOOKUP(GroupVertices[[#This Row],[Vertex]], Vertices[], MATCH("ID", Vertices[#Headers], 0), FALSE)</f>
        <v>340</v>
      </c>
    </row>
    <row r="1130" spans="1:3" x14ac:dyDescent="0.25">
      <c r="A1130" s="86" t="s">
        <v>14016</v>
      </c>
      <c r="B1130" s="95" t="s">
        <v>637</v>
      </c>
      <c r="C1130" s="86">
        <f>VLOOKUP(GroupVertices[[#This Row],[Vertex]], Vertices[], MATCH("ID", Vertices[#Headers], 0), FALSE)</f>
        <v>785</v>
      </c>
    </row>
    <row r="1131" spans="1:3" x14ac:dyDescent="0.25">
      <c r="A1131" s="86" t="s">
        <v>14016</v>
      </c>
      <c r="B1131" s="95" t="s">
        <v>409</v>
      </c>
      <c r="C1131" s="86">
        <f>VLOOKUP(GroupVertices[[#This Row],[Vertex]], Vertices[], MATCH("ID", Vertices[#Headers], 0), FALSE)</f>
        <v>434</v>
      </c>
    </row>
    <row r="1132" spans="1:3" x14ac:dyDescent="0.25">
      <c r="A1132" s="86" t="s">
        <v>14016</v>
      </c>
      <c r="B1132" s="95" t="s">
        <v>1495</v>
      </c>
      <c r="C1132" s="86">
        <f>VLOOKUP(GroupVertices[[#This Row],[Vertex]], Vertices[], MATCH("ID", Vertices[#Headers], 0), FALSE)</f>
        <v>342</v>
      </c>
    </row>
    <row r="1133" spans="1:3" x14ac:dyDescent="0.25">
      <c r="A1133" s="86" t="s">
        <v>14016</v>
      </c>
      <c r="B1133" s="95" t="s">
        <v>363</v>
      </c>
      <c r="C1133" s="86">
        <f>VLOOKUP(GroupVertices[[#This Row],[Vertex]], Vertices[], MATCH("ID", Vertices[#Headers], 0), FALSE)</f>
        <v>335</v>
      </c>
    </row>
    <row r="1134" spans="1:3" x14ac:dyDescent="0.25">
      <c r="A1134" s="86" t="s">
        <v>14016</v>
      </c>
      <c r="B1134" s="95" t="s">
        <v>376</v>
      </c>
      <c r="C1134" s="86">
        <f>VLOOKUP(GroupVertices[[#This Row],[Vertex]], Vertices[], MATCH("ID", Vertices[#Headers], 0), FALSE)</f>
        <v>339</v>
      </c>
    </row>
    <row r="1135" spans="1:3" x14ac:dyDescent="0.25">
      <c r="A1135" s="86" t="s">
        <v>14016</v>
      </c>
      <c r="B1135" s="95" t="s">
        <v>1492</v>
      </c>
      <c r="C1135" s="86">
        <f>VLOOKUP(GroupVertices[[#This Row],[Vertex]], Vertices[], MATCH("ID", Vertices[#Headers], 0), FALSE)</f>
        <v>338</v>
      </c>
    </row>
    <row r="1136" spans="1:3" x14ac:dyDescent="0.25">
      <c r="A1136" s="86" t="s">
        <v>14016</v>
      </c>
      <c r="B1136" s="95" t="s">
        <v>1491</v>
      </c>
      <c r="C1136" s="86">
        <f>VLOOKUP(GroupVertices[[#This Row],[Vertex]], Vertices[], MATCH("ID", Vertices[#Headers], 0), FALSE)</f>
        <v>337</v>
      </c>
    </row>
    <row r="1137" spans="1:3" x14ac:dyDescent="0.25">
      <c r="A1137" s="86" t="s">
        <v>14016</v>
      </c>
      <c r="B1137" s="95" t="s">
        <v>1490</v>
      </c>
      <c r="C1137" s="86">
        <f>VLOOKUP(GroupVertices[[#This Row],[Vertex]], Vertices[], MATCH("ID", Vertices[#Headers], 0), FALSE)</f>
        <v>336</v>
      </c>
    </row>
    <row r="1138" spans="1:3" x14ac:dyDescent="0.25">
      <c r="A1138" s="86" t="s">
        <v>14016</v>
      </c>
      <c r="B1138" s="95" t="s">
        <v>1452</v>
      </c>
      <c r="C1138" s="86">
        <f>VLOOKUP(GroupVertices[[#This Row],[Vertex]], Vertices[], MATCH("ID", Vertices[#Headers], 0), FALSE)</f>
        <v>274</v>
      </c>
    </row>
    <row r="1139" spans="1:3" x14ac:dyDescent="0.25">
      <c r="A1139" s="86" t="s">
        <v>14016</v>
      </c>
      <c r="B1139" s="95" t="s">
        <v>340</v>
      </c>
      <c r="C1139" s="86">
        <f>VLOOKUP(GroupVertices[[#This Row],[Vertex]], Vertices[], MATCH("ID", Vertices[#Headers], 0), FALSE)</f>
        <v>273</v>
      </c>
    </row>
    <row r="1140" spans="1:3" x14ac:dyDescent="0.25">
      <c r="A1140" s="86" t="s">
        <v>14016</v>
      </c>
      <c r="B1140" s="95" t="s">
        <v>326</v>
      </c>
      <c r="C1140" s="86">
        <f>VLOOKUP(GroupVertices[[#This Row],[Vertex]], Vertices[], MATCH("ID", Vertices[#Headers], 0), FALSE)</f>
        <v>241</v>
      </c>
    </row>
    <row r="1141" spans="1:3" x14ac:dyDescent="0.25">
      <c r="A1141" s="86" t="s">
        <v>14016</v>
      </c>
      <c r="B1141" s="95" t="s">
        <v>311</v>
      </c>
      <c r="C1141" s="86">
        <f>VLOOKUP(GroupVertices[[#This Row],[Vertex]], Vertices[], MATCH("ID", Vertices[#Headers], 0), FALSE)</f>
        <v>213</v>
      </c>
    </row>
    <row r="1142" spans="1:3" x14ac:dyDescent="0.25">
      <c r="A1142" s="86" t="s">
        <v>14016</v>
      </c>
      <c r="B1142" s="95" t="s">
        <v>289</v>
      </c>
      <c r="C1142" s="86">
        <f>VLOOKUP(GroupVertices[[#This Row],[Vertex]], Vertices[], MATCH("ID", Vertices[#Headers], 0), FALSE)</f>
        <v>180</v>
      </c>
    </row>
    <row r="1143" spans="1:3" x14ac:dyDescent="0.25">
      <c r="A1143" s="86" t="s">
        <v>14016</v>
      </c>
      <c r="B1143" s="95" t="s">
        <v>233</v>
      </c>
      <c r="C1143" s="86">
        <f>VLOOKUP(GroupVertices[[#This Row],[Vertex]], Vertices[], MATCH("ID", Vertices[#Headers], 0), FALSE)</f>
        <v>86</v>
      </c>
    </row>
    <row r="1144" spans="1:3" x14ac:dyDescent="0.25">
      <c r="A1144" s="86" t="s">
        <v>14017</v>
      </c>
      <c r="B1144" s="95" t="s">
        <v>1313</v>
      </c>
      <c r="C1144" s="86">
        <f>VLOOKUP(GroupVertices[[#This Row],[Vertex]], Vertices[], MATCH("ID", Vertices[#Headers], 0), FALSE)</f>
        <v>1673</v>
      </c>
    </row>
    <row r="1145" spans="1:3" x14ac:dyDescent="0.25">
      <c r="A1145" s="86" t="s">
        <v>14017</v>
      </c>
      <c r="B1145" s="95" t="s">
        <v>1887</v>
      </c>
      <c r="C1145" s="86">
        <f>VLOOKUP(GroupVertices[[#This Row],[Vertex]], Vertices[], MATCH("ID", Vertices[#Headers], 0), FALSE)</f>
        <v>1674</v>
      </c>
    </row>
    <row r="1146" spans="1:3" x14ac:dyDescent="0.25">
      <c r="A1146" s="86" t="s">
        <v>14017</v>
      </c>
      <c r="B1146" s="95" t="s">
        <v>1616</v>
      </c>
      <c r="C1146" s="86">
        <f>VLOOKUP(GroupVertices[[#This Row],[Vertex]], Vertices[], MATCH("ID", Vertices[#Headers], 0), FALSE)</f>
        <v>609</v>
      </c>
    </row>
    <row r="1147" spans="1:3" x14ac:dyDescent="0.25">
      <c r="A1147" s="86" t="s">
        <v>14017</v>
      </c>
      <c r="B1147" s="95" t="s">
        <v>1303</v>
      </c>
      <c r="C1147" s="86">
        <f>VLOOKUP(GroupVertices[[#This Row],[Vertex]], Vertices[], MATCH("ID", Vertices[#Headers], 0), FALSE)</f>
        <v>1661</v>
      </c>
    </row>
    <row r="1148" spans="1:3" x14ac:dyDescent="0.25">
      <c r="A1148" s="86" t="s">
        <v>14017</v>
      </c>
      <c r="B1148" s="95" t="s">
        <v>1885</v>
      </c>
      <c r="C1148" s="86">
        <f>VLOOKUP(GroupVertices[[#This Row],[Vertex]], Vertices[], MATCH("ID", Vertices[#Headers], 0), FALSE)</f>
        <v>1662</v>
      </c>
    </row>
    <row r="1149" spans="1:3" x14ac:dyDescent="0.25">
      <c r="A1149" s="86" t="s">
        <v>14017</v>
      </c>
      <c r="B1149" s="95" t="s">
        <v>1884</v>
      </c>
      <c r="C1149" s="86">
        <f>VLOOKUP(GroupVertices[[#This Row],[Vertex]], Vertices[], MATCH("ID", Vertices[#Headers], 0), FALSE)</f>
        <v>1652</v>
      </c>
    </row>
    <row r="1150" spans="1:3" x14ac:dyDescent="0.25">
      <c r="A1150" s="86" t="s">
        <v>14017</v>
      </c>
      <c r="B1150" s="95" t="s">
        <v>1389</v>
      </c>
      <c r="C1150" s="86">
        <f>VLOOKUP(GroupVertices[[#This Row],[Vertex]], Vertices[], MATCH("ID", Vertices[#Headers], 0), FALSE)</f>
        <v>111</v>
      </c>
    </row>
    <row r="1151" spans="1:3" x14ac:dyDescent="0.25">
      <c r="A1151" s="86" t="s">
        <v>14017</v>
      </c>
      <c r="B1151" s="95" t="s">
        <v>1293</v>
      </c>
      <c r="C1151" s="86">
        <f>VLOOKUP(GroupVertices[[#This Row],[Vertex]], Vertices[], MATCH("ID", Vertices[#Headers], 0), FALSE)</f>
        <v>1651</v>
      </c>
    </row>
    <row r="1152" spans="1:3" x14ac:dyDescent="0.25">
      <c r="A1152" s="86" t="s">
        <v>14017</v>
      </c>
      <c r="B1152" s="95" t="s">
        <v>1201</v>
      </c>
      <c r="C1152" s="86">
        <f>VLOOKUP(GroupVertices[[#This Row],[Vertex]], Vertices[], MATCH("ID", Vertices[#Headers], 0), FALSE)</f>
        <v>1536</v>
      </c>
    </row>
    <row r="1153" spans="1:3" x14ac:dyDescent="0.25">
      <c r="A1153" s="86" t="s">
        <v>14017</v>
      </c>
      <c r="B1153" s="95" t="s">
        <v>1513</v>
      </c>
      <c r="C1153" s="86">
        <f>VLOOKUP(GroupVertices[[#This Row],[Vertex]], Vertices[], MATCH("ID", Vertices[#Headers], 0), FALSE)</f>
        <v>390</v>
      </c>
    </row>
    <row r="1154" spans="1:3" x14ac:dyDescent="0.25">
      <c r="A1154" s="86" t="s">
        <v>14017</v>
      </c>
      <c r="B1154" s="95" t="s">
        <v>1376</v>
      </c>
      <c r="C1154" s="86">
        <f>VLOOKUP(GroupVertices[[#This Row],[Vertex]], Vertices[], MATCH("ID", Vertices[#Headers], 0), FALSE)</f>
        <v>83</v>
      </c>
    </row>
    <row r="1155" spans="1:3" x14ac:dyDescent="0.25">
      <c r="A1155" s="86" t="s">
        <v>14017</v>
      </c>
      <c r="B1155" s="95" t="s">
        <v>1168</v>
      </c>
      <c r="C1155" s="86">
        <f>VLOOKUP(GroupVertices[[#This Row],[Vertex]], Vertices[], MATCH("ID", Vertices[#Headers], 0), FALSE)</f>
        <v>1500</v>
      </c>
    </row>
    <row r="1156" spans="1:3" x14ac:dyDescent="0.25">
      <c r="A1156" s="86" t="s">
        <v>14017</v>
      </c>
      <c r="B1156" s="95" t="s">
        <v>1578</v>
      </c>
      <c r="C1156" s="86">
        <f>VLOOKUP(GroupVertices[[#This Row],[Vertex]], Vertices[], MATCH("ID", Vertices[#Headers], 0), FALSE)</f>
        <v>530</v>
      </c>
    </row>
    <row r="1157" spans="1:3" x14ac:dyDescent="0.25">
      <c r="A1157" s="86" t="s">
        <v>14017</v>
      </c>
      <c r="B1157" s="95" t="s">
        <v>1123</v>
      </c>
      <c r="C1157" s="86">
        <f>VLOOKUP(GroupVertices[[#This Row],[Vertex]], Vertices[], MATCH("ID", Vertices[#Headers], 0), FALSE)</f>
        <v>1444</v>
      </c>
    </row>
    <row r="1158" spans="1:3" x14ac:dyDescent="0.25">
      <c r="A1158" s="86" t="s">
        <v>14017</v>
      </c>
      <c r="B1158" s="95" t="s">
        <v>1124</v>
      </c>
      <c r="C1158" s="86">
        <f>VLOOKUP(GroupVertices[[#This Row],[Vertex]], Vertices[], MATCH("ID", Vertices[#Headers], 0), FALSE)</f>
        <v>1445</v>
      </c>
    </row>
    <row r="1159" spans="1:3" x14ac:dyDescent="0.25">
      <c r="A1159" s="86" t="s">
        <v>14017</v>
      </c>
      <c r="B1159" s="95" t="s">
        <v>1375</v>
      </c>
      <c r="C1159" s="86">
        <f>VLOOKUP(GroupVertices[[#This Row],[Vertex]], Vertices[], MATCH("ID", Vertices[#Headers], 0), FALSE)</f>
        <v>82</v>
      </c>
    </row>
    <row r="1160" spans="1:3" x14ac:dyDescent="0.25">
      <c r="A1160" s="86" t="s">
        <v>14017</v>
      </c>
      <c r="B1160" s="95" t="s">
        <v>1091</v>
      </c>
      <c r="C1160" s="86">
        <f>VLOOKUP(GroupVertices[[#This Row],[Vertex]], Vertices[], MATCH("ID", Vertices[#Headers], 0), FALSE)</f>
        <v>1403</v>
      </c>
    </row>
    <row r="1161" spans="1:3" x14ac:dyDescent="0.25">
      <c r="A1161" s="86" t="s">
        <v>14017</v>
      </c>
      <c r="B1161" s="95" t="s">
        <v>956</v>
      </c>
      <c r="C1161" s="86">
        <f>VLOOKUP(GroupVertices[[#This Row],[Vertex]], Vertices[], MATCH("ID", Vertices[#Headers], 0), FALSE)</f>
        <v>1215</v>
      </c>
    </row>
    <row r="1162" spans="1:3" x14ac:dyDescent="0.25">
      <c r="A1162" s="86" t="s">
        <v>14017</v>
      </c>
      <c r="B1162" s="95" t="s">
        <v>1579</v>
      </c>
      <c r="C1162" s="86">
        <f>VLOOKUP(GroupVertices[[#This Row],[Vertex]], Vertices[], MATCH("ID", Vertices[#Headers], 0), FALSE)</f>
        <v>531</v>
      </c>
    </row>
    <row r="1163" spans="1:3" x14ac:dyDescent="0.25">
      <c r="A1163" s="86" t="s">
        <v>14017</v>
      </c>
      <c r="B1163" s="95" t="s">
        <v>928</v>
      </c>
      <c r="C1163" s="86">
        <f>VLOOKUP(GroupVertices[[#This Row],[Vertex]], Vertices[], MATCH("ID", Vertices[#Headers], 0), FALSE)</f>
        <v>1181</v>
      </c>
    </row>
    <row r="1164" spans="1:3" x14ac:dyDescent="0.25">
      <c r="A1164" s="86" t="s">
        <v>14017</v>
      </c>
      <c r="B1164" s="95" t="s">
        <v>1540</v>
      </c>
      <c r="C1164" s="86">
        <f>VLOOKUP(GroupVertices[[#This Row],[Vertex]], Vertices[], MATCH("ID", Vertices[#Headers], 0), FALSE)</f>
        <v>433</v>
      </c>
    </row>
    <row r="1165" spans="1:3" x14ac:dyDescent="0.25">
      <c r="A1165" s="86" t="s">
        <v>14017</v>
      </c>
      <c r="B1165" s="95" t="s">
        <v>786</v>
      </c>
      <c r="C1165" s="86">
        <f>VLOOKUP(GroupVertices[[#This Row],[Vertex]], Vertices[], MATCH("ID", Vertices[#Headers], 0), FALSE)</f>
        <v>993</v>
      </c>
    </row>
    <row r="1166" spans="1:3" x14ac:dyDescent="0.25">
      <c r="A1166" s="86" t="s">
        <v>14017</v>
      </c>
      <c r="B1166" s="95" t="s">
        <v>763</v>
      </c>
      <c r="C1166" s="86">
        <f>VLOOKUP(GroupVertices[[#This Row],[Vertex]], Vertices[], MATCH("ID", Vertices[#Headers], 0), FALSE)</f>
        <v>965</v>
      </c>
    </row>
    <row r="1167" spans="1:3" x14ac:dyDescent="0.25">
      <c r="A1167" s="86" t="s">
        <v>14017</v>
      </c>
      <c r="B1167" s="95" t="s">
        <v>713</v>
      </c>
      <c r="C1167" s="86">
        <f>VLOOKUP(GroupVertices[[#This Row],[Vertex]], Vertices[], MATCH("ID", Vertices[#Headers], 0), FALSE)</f>
        <v>895</v>
      </c>
    </row>
    <row r="1168" spans="1:3" x14ac:dyDescent="0.25">
      <c r="A1168" s="86" t="s">
        <v>14017</v>
      </c>
      <c r="B1168" s="95" t="s">
        <v>552</v>
      </c>
      <c r="C1168" s="86">
        <f>VLOOKUP(GroupVertices[[#This Row],[Vertex]], Vertices[], MATCH("ID", Vertices[#Headers], 0), FALSE)</f>
        <v>667</v>
      </c>
    </row>
    <row r="1169" spans="1:3" x14ac:dyDescent="0.25">
      <c r="A1169" s="86" t="s">
        <v>14017</v>
      </c>
      <c r="B1169" s="95" t="s">
        <v>506</v>
      </c>
      <c r="C1169" s="86">
        <f>VLOOKUP(GroupVertices[[#This Row],[Vertex]], Vertices[], MATCH("ID", Vertices[#Headers], 0), FALSE)</f>
        <v>603</v>
      </c>
    </row>
    <row r="1170" spans="1:3" x14ac:dyDescent="0.25">
      <c r="A1170" s="86" t="s">
        <v>14017</v>
      </c>
      <c r="B1170" s="95" t="s">
        <v>1615</v>
      </c>
      <c r="C1170" s="86">
        <f>VLOOKUP(GroupVertices[[#This Row],[Vertex]], Vertices[], MATCH("ID", Vertices[#Headers], 0), FALSE)</f>
        <v>608</v>
      </c>
    </row>
    <row r="1171" spans="1:3" x14ac:dyDescent="0.25">
      <c r="A1171" s="86" t="s">
        <v>14017</v>
      </c>
      <c r="B1171" s="95" t="s">
        <v>1614</v>
      </c>
      <c r="C1171" s="86">
        <f>VLOOKUP(GroupVertices[[#This Row],[Vertex]], Vertices[], MATCH("ID", Vertices[#Headers], 0), FALSE)</f>
        <v>607</v>
      </c>
    </row>
    <row r="1172" spans="1:3" x14ac:dyDescent="0.25">
      <c r="A1172" s="86" t="s">
        <v>14017</v>
      </c>
      <c r="B1172" s="95" t="s">
        <v>1613</v>
      </c>
      <c r="C1172" s="86">
        <f>VLOOKUP(GroupVertices[[#This Row],[Vertex]], Vertices[], MATCH("ID", Vertices[#Headers], 0), FALSE)</f>
        <v>606</v>
      </c>
    </row>
    <row r="1173" spans="1:3" x14ac:dyDescent="0.25">
      <c r="A1173" s="86" t="s">
        <v>14017</v>
      </c>
      <c r="B1173" s="95" t="s">
        <v>1612</v>
      </c>
      <c r="C1173" s="86">
        <f>VLOOKUP(GroupVertices[[#This Row],[Vertex]], Vertices[], MATCH("ID", Vertices[#Headers], 0), FALSE)</f>
        <v>605</v>
      </c>
    </row>
    <row r="1174" spans="1:3" x14ac:dyDescent="0.25">
      <c r="A1174" s="86" t="s">
        <v>14017</v>
      </c>
      <c r="B1174" s="95" t="s">
        <v>1611</v>
      </c>
      <c r="C1174" s="86">
        <f>VLOOKUP(GroupVertices[[#This Row],[Vertex]], Vertices[], MATCH("ID", Vertices[#Headers], 0), FALSE)</f>
        <v>604</v>
      </c>
    </row>
    <row r="1175" spans="1:3" x14ac:dyDescent="0.25">
      <c r="A1175" s="86" t="s">
        <v>14017</v>
      </c>
      <c r="B1175" s="95" t="s">
        <v>490</v>
      </c>
      <c r="C1175" s="86">
        <f>VLOOKUP(GroupVertices[[#This Row],[Vertex]], Vertices[], MATCH("ID", Vertices[#Headers], 0), FALSE)</f>
        <v>577</v>
      </c>
    </row>
    <row r="1176" spans="1:3" x14ac:dyDescent="0.25">
      <c r="A1176" s="86" t="s">
        <v>14017</v>
      </c>
      <c r="B1176" s="95" t="s">
        <v>466</v>
      </c>
      <c r="C1176" s="86">
        <f>VLOOKUP(GroupVertices[[#This Row],[Vertex]], Vertices[], MATCH("ID", Vertices[#Headers], 0), FALSE)</f>
        <v>529</v>
      </c>
    </row>
    <row r="1177" spans="1:3" x14ac:dyDescent="0.25">
      <c r="A1177" s="86" t="s">
        <v>14017</v>
      </c>
      <c r="B1177" s="95" t="s">
        <v>408</v>
      </c>
      <c r="C1177" s="86">
        <f>VLOOKUP(GroupVertices[[#This Row],[Vertex]], Vertices[], MATCH("ID", Vertices[#Headers], 0), FALSE)</f>
        <v>432</v>
      </c>
    </row>
    <row r="1178" spans="1:3" x14ac:dyDescent="0.25">
      <c r="A1178" s="86" t="s">
        <v>14017</v>
      </c>
      <c r="B1178" s="95" t="s">
        <v>393</v>
      </c>
      <c r="C1178" s="86">
        <f>VLOOKUP(GroupVertices[[#This Row],[Vertex]], Vertices[], MATCH("ID", Vertices[#Headers], 0), FALSE)</f>
        <v>389</v>
      </c>
    </row>
    <row r="1179" spans="1:3" x14ac:dyDescent="0.25">
      <c r="A1179" s="86" t="s">
        <v>14017</v>
      </c>
      <c r="B1179" s="95" t="s">
        <v>359</v>
      </c>
      <c r="C1179" s="86">
        <f>VLOOKUP(GroupVertices[[#This Row],[Vertex]], Vertices[], MATCH("ID", Vertices[#Headers], 0), FALSE)</f>
        <v>329</v>
      </c>
    </row>
    <row r="1180" spans="1:3" x14ac:dyDescent="0.25">
      <c r="A1180" s="86" t="s">
        <v>14017</v>
      </c>
      <c r="B1180" s="95" t="s">
        <v>245</v>
      </c>
      <c r="C1180" s="86">
        <f>VLOOKUP(GroupVertices[[#This Row],[Vertex]], Vertices[], MATCH("ID", Vertices[#Headers], 0), FALSE)</f>
        <v>110</v>
      </c>
    </row>
    <row r="1181" spans="1:3" x14ac:dyDescent="0.25">
      <c r="A1181" s="86" t="s">
        <v>14017</v>
      </c>
      <c r="B1181" s="95" t="s">
        <v>231</v>
      </c>
      <c r="C1181" s="86">
        <f>VLOOKUP(GroupVertices[[#This Row],[Vertex]], Vertices[], MATCH("ID", Vertices[#Headers], 0), FALSE)</f>
        <v>81</v>
      </c>
    </row>
    <row r="1182" spans="1:3" x14ac:dyDescent="0.25">
      <c r="A1182" s="86" t="s">
        <v>14018</v>
      </c>
      <c r="B1182" s="95" t="s">
        <v>1411</v>
      </c>
      <c r="C1182" s="86">
        <f>VLOOKUP(GroupVertices[[#This Row],[Vertex]], Vertices[], MATCH("ID", Vertices[#Headers], 0), FALSE)</f>
        <v>174</v>
      </c>
    </row>
    <row r="1183" spans="1:3" x14ac:dyDescent="0.25">
      <c r="A1183" s="86" t="s">
        <v>14018</v>
      </c>
      <c r="B1183" s="95" t="s">
        <v>1340</v>
      </c>
      <c r="C1183" s="86">
        <f>VLOOKUP(GroupVertices[[#This Row],[Vertex]], Vertices[], MATCH("ID", Vertices[#Headers], 0), FALSE)</f>
        <v>1708</v>
      </c>
    </row>
    <row r="1184" spans="1:3" x14ac:dyDescent="0.25">
      <c r="A1184" s="86" t="s">
        <v>14018</v>
      </c>
      <c r="B1184" s="95" t="s">
        <v>1366</v>
      </c>
      <c r="C1184" s="86">
        <f>VLOOKUP(GroupVertices[[#This Row],[Vertex]], Vertices[], MATCH("ID", Vertices[#Headers], 0), FALSE)</f>
        <v>49</v>
      </c>
    </row>
    <row r="1185" spans="1:3" x14ac:dyDescent="0.25">
      <c r="A1185" s="86" t="s">
        <v>14018</v>
      </c>
      <c r="B1185" s="95" t="s">
        <v>1288</v>
      </c>
      <c r="C1185" s="86">
        <f>VLOOKUP(GroupVertices[[#This Row],[Vertex]], Vertices[], MATCH("ID", Vertices[#Headers], 0), FALSE)</f>
        <v>1647</v>
      </c>
    </row>
    <row r="1186" spans="1:3" x14ac:dyDescent="0.25">
      <c r="A1186" s="86" t="s">
        <v>14018</v>
      </c>
      <c r="B1186" s="95" t="s">
        <v>1882</v>
      </c>
      <c r="C1186" s="86">
        <f>VLOOKUP(GroupVertices[[#This Row],[Vertex]], Vertices[], MATCH("ID", Vertices[#Headers], 0), FALSE)</f>
        <v>1632</v>
      </c>
    </row>
    <row r="1187" spans="1:3" x14ac:dyDescent="0.25">
      <c r="A1187" s="86" t="s">
        <v>14018</v>
      </c>
      <c r="B1187" s="95" t="s">
        <v>1431</v>
      </c>
      <c r="C1187" s="86">
        <f>VLOOKUP(GroupVertices[[#This Row],[Vertex]], Vertices[], MATCH("ID", Vertices[#Headers], 0), FALSE)</f>
        <v>226</v>
      </c>
    </row>
    <row r="1188" spans="1:3" x14ac:dyDescent="0.25">
      <c r="A1188" s="86" t="s">
        <v>14018</v>
      </c>
      <c r="B1188" s="95" t="s">
        <v>1881</v>
      </c>
      <c r="C1188" s="86">
        <f>VLOOKUP(GroupVertices[[#This Row],[Vertex]], Vertices[], MATCH("ID", Vertices[#Headers], 0), FALSE)</f>
        <v>1631</v>
      </c>
    </row>
    <row r="1189" spans="1:3" x14ac:dyDescent="0.25">
      <c r="A1189" s="86" t="s">
        <v>14018</v>
      </c>
      <c r="B1189" s="95" t="s">
        <v>1436</v>
      </c>
      <c r="C1189" s="86">
        <f>VLOOKUP(GroupVertices[[#This Row],[Vertex]], Vertices[], MATCH("ID", Vertices[#Headers], 0), FALSE)</f>
        <v>236</v>
      </c>
    </row>
    <row r="1190" spans="1:3" x14ac:dyDescent="0.25">
      <c r="A1190" s="86" t="s">
        <v>14018</v>
      </c>
      <c r="B1190" s="95" t="s">
        <v>1273</v>
      </c>
      <c r="C1190" s="86">
        <f>VLOOKUP(GroupVertices[[#This Row],[Vertex]], Vertices[], MATCH("ID", Vertices[#Headers], 0), FALSE)</f>
        <v>1629</v>
      </c>
    </row>
    <row r="1191" spans="1:3" x14ac:dyDescent="0.25">
      <c r="A1191" s="86" t="s">
        <v>14018</v>
      </c>
      <c r="B1191" s="95" t="s">
        <v>1880</v>
      </c>
      <c r="C1191" s="86">
        <f>VLOOKUP(GroupVertices[[#This Row],[Vertex]], Vertices[], MATCH("ID", Vertices[#Headers], 0), FALSE)</f>
        <v>1630</v>
      </c>
    </row>
    <row r="1192" spans="1:3" x14ac:dyDescent="0.25">
      <c r="A1192" s="86" t="s">
        <v>14018</v>
      </c>
      <c r="B1192" s="95" t="s">
        <v>1177</v>
      </c>
      <c r="C1192" s="86">
        <f>VLOOKUP(GroupVertices[[#This Row],[Vertex]], Vertices[], MATCH("ID", Vertices[#Headers], 0), FALSE)</f>
        <v>1510</v>
      </c>
    </row>
    <row r="1193" spans="1:3" x14ac:dyDescent="0.25">
      <c r="A1193" s="86" t="s">
        <v>14018</v>
      </c>
      <c r="B1193" s="95" t="s">
        <v>1834</v>
      </c>
      <c r="C1193" s="86">
        <f>VLOOKUP(GroupVertices[[#This Row],[Vertex]], Vertices[], MATCH("ID", Vertices[#Headers], 0), FALSE)</f>
        <v>1425</v>
      </c>
    </row>
    <row r="1194" spans="1:3" x14ac:dyDescent="0.25">
      <c r="A1194" s="86" t="s">
        <v>14018</v>
      </c>
      <c r="B1194" s="95" t="s">
        <v>1833</v>
      </c>
      <c r="C1194" s="86">
        <f>VLOOKUP(GroupVertices[[#This Row],[Vertex]], Vertices[], MATCH("ID", Vertices[#Headers], 0), FALSE)</f>
        <v>1424</v>
      </c>
    </row>
    <row r="1195" spans="1:3" x14ac:dyDescent="0.25">
      <c r="A1195" s="86" t="s">
        <v>14018</v>
      </c>
      <c r="B1195" s="95" t="s">
        <v>1835</v>
      </c>
      <c r="C1195" s="86">
        <f>VLOOKUP(GroupVertices[[#This Row],[Vertex]], Vertices[], MATCH("ID", Vertices[#Headers], 0), FALSE)</f>
        <v>1426</v>
      </c>
    </row>
    <row r="1196" spans="1:3" x14ac:dyDescent="0.25">
      <c r="A1196" s="86" t="s">
        <v>14018</v>
      </c>
      <c r="B1196" s="95" t="s">
        <v>1178</v>
      </c>
      <c r="C1196" s="86">
        <f>VLOOKUP(GroupVertices[[#This Row],[Vertex]], Vertices[], MATCH("ID", Vertices[#Headers], 0), FALSE)</f>
        <v>1423</v>
      </c>
    </row>
    <row r="1197" spans="1:3" x14ac:dyDescent="0.25">
      <c r="A1197" s="86" t="s">
        <v>14018</v>
      </c>
      <c r="B1197" s="95" t="s">
        <v>1442</v>
      </c>
      <c r="C1197" s="86">
        <f>VLOOKUP(GroupVertices[[#This Row],[Vertex]], Vertices[], MATCH("ID", Vertices[#Headers], 0), FALSE)</f>
        <v>255</v>
      </c>
    </row>
    <row r="1198" spans="1:3" x14ac:dyDescent="0.25">
      <c r="A1198" s="86" t="s">
        <v>14018</v>
      </c>
      <c r="B1198" s="95" t="s">
        <v>1108</v>
      </c>
      <c r="C1198" s="86">
        <f>VLOOKUP(GroupVertices[[#This Row],[Vertex]], Vertices[], MATCH("ID", Vertices[#Headers], 0), FALSE)</f>
        <v>1420</v>
      </c>
    </row>
    <row r="1199" spans="1:3" x14ac:dyDescent="0.25">
      <c r="A1199" s="86" t="s">
        <v>14018</v>
      </c>
      <c r="B1199" s="95" t="s">
        <v>1832</v>
      </c>
      <c r="C1199" s="86">
        <f>VLOOKUP(GroupVertices[[#This Row],[Vertex]], Vertices[], MATCH("ID", Vertices[#Headers], 0), FALSE)</f>
        <v>1422</v>
      </c>
    </row>
    <row r="1200" spans="1:3" x14ac:dyDescent="0.25">
      <c r="A1200" s="86" t="s">
        <v>14018</v>
      </c>
      <c r="B1200" s="95" t="s">
        <v>1831</v>
      </c>
      <c r="C1200" s="86">
        <f>VLOOKUP(GroupVertices[[#This Row],[Vertex]], Vertices[], MATCH("ID", Vertices[#Headers], 0), FALSE)</f>
        <v>1421</v>
      </c>
    </row>
    <row r="1201" spans="1:3" x14ac:dyDescent="0.25">
      <c r="A1201" s="86" t="s">
        <v>14018</v>
      </c>
      <c r="B1201" s="95" t="s">
        <v>1066</v>
      </c>
      <c r="C1201" s="86">
        <f>VLOOKUP(GroupVertices[[#This Row],[Vertex]], Vertices[], MATCH("ID", Vertices[#Headers], 0), FALSE)</f>
        <v>1373</v>
      </c>
    </row>
    <row r="1202" spans="1:3" x14ac:dyDescent="0.25">
      <c r="A1202" s="86" t="s">
        <v>14018</v>
      </c>
      <c r="B1202" s="95" t="s">
        <v>1433</v>
      </c>
      <c r="C1202" s="86">
        <f>VLOOKUP(GroupVertices[[#This Row],[Vertex]], Vertices[], MATCH("ID", Vertices[#Headers], 0), FALSE)</f>
        <v>228</v>
      </c>
    </row>
    <row r="1203" spans="1:3" x14ac:dyDescent="0.25">
      <c r="A1203" s="86" t="s">
        <v>14018</v>
      </c>
      <c r="B1203" s="95" t="s">
        <v>804</v>
      </c>
      <c r="C1203" s="86">
        <f>VLOOKUP(GroupVertices[[#This Row],[Vertex]], Vertices[], MATCH("ID", Vertices[#Headers], 0), FALSE)</f>
        <v>1027</v>
      </c>
    </row>
    <row r="1204" spans="1:3" x14ac:dyDescent="0.25">
      <c r="A1204" s="86" t="s">
        <v>14018</v>
      </c>
      <c r="B1204" s="95" t="s">
        <v>1620</v>
      </c>
      <c r="C1204" s="86">
        <f>VLOOKUP(GroupVertices[[#This Row],[Vertex]], Vertices[], MATCH("ID", Vertices[#Headers], 0), FALSE)</f>
        <v>624</v>
      </c>
    </row>
    <row r="1205" spans="1:3" x14ac:dyDescent="0.25">
      <c r="A1205" s="86" t="s">
        <v>14018</v>
      </c>
      <c r="B1205" s="95" t="s">
        <v>1619</v>
      </c>
      <c r="C1205" s="86">
        <f>VLOOKUP(GroupVertices[[#This Row],[Vertex]], Vertices[], MATCH("ID", Vertices[#Headers], 0), FALSE)</f>
        <v>623</v>
      </c>
    </row>
    <row r="1206" spans="1:3" x14ac:dyDescent="0.25">
      <c r="A1206" s="86" t="s">
        <v>14018</v>
      </c>
      <c r="B1206" s="95" t="s">
        <v>777</v>
      </c>
      <c r="C1206" s="86">
        <f>VLOOKUP(GroupVertices[[#This Row],[Vertex]], Vertices[], MATCH("ID", Vertices[#Headers], 0), FALSE)</f>
        <v>981</v>
      </c>
    </row>
    <row r="1207" spans="1:3" x14ac:dyDescent="0.25">
      <c r="A1207" s="86" t="s">
        <v>14018</v>
      </c>
      <c r="B1207" s="95" t="s">
        <v>633</v>
      </c>
      <c r="C1207" s="86">
        <f>VLOOKUP(GroupVertices[[#This Row],[Vertex]], Vertices[], MATCH("ID", Vertices[#Headers], 0), FALSE)</f>
        <v>777</v>
      </c>
    </row>
    <row r="1208" spans="1:3" x14ac:dyDescent="0.25">
      <c r="A1208" s="86" t="s">
        <v>14018</v>
      </c>
      <c r="B1208" s="95" t="s">
        <v>1657</v>
      </c>
      <c r="C1208" s="86">
        <f>VLOOKUP(GroupVertices[[#This Row],[Vertex]], Vertices[], MATCH("ID", Vertices[#Headers], 0), FALSE)</f>
        <v>778</v>
      </c>
    </row>
    <row r="1209" spans="1:3" x14ac:dyDescent="0.25">
      <c r="A1209" s="86" t="s">
        <v>14018</v>
      </c>
      <c r="B1209" s="95" t="s">
        <v>517</v>
      </c>
      <c r="C1209" s="86">
        <f>VLOOKUP(GroupVertices[[#This Row],[Vertex]], Vertices[], MATCH("ID", Vertices[#Headers], 0), FALSE)</f>
        <v>622</v>
      </c>
    </row>
    <row r="1210" spans="1:3" x14ac:dyDescent="0.25">
      <c r="A1210" s="86" t="s">
        <v>14018</v>
      </c>
      <c r="B1210" s="95" t="s">
        <v>477</v>
      </c>
      <c r="C1210" s="86">
        <f>VLOOKUP(GroupVertices[[#This Row],[Vertex]], Vertices[], MATCH("ID", Vertices[#Headers], 0), FALSE)</f>
        <v>547</v>
      </c>
    </row>
    <row r="1211" spans="1:3" x14ac:dyDescent="0.25">
      <c r="A1211" s="86" t="s">
        <v>14018</v>
      </c>
      <c r="B1211" s="95" t="s">
        <v>1432</v>
      </c>
      <c r="C1211" s="86">
        <f>VLOOKUP(GroupVertices[[#This Row],[Vertex]], Vertices[], MATCH("ID", Vertices[#Headers], 0), FALSE)</f>
        <v>227</v>
      </c>
    </row>
    <row r="1212" spans="1:3" x14ac:dyDescent="0.25">
      <c r="A1212" s="86" t="s">
        <v>14018</v>
      </c>
      <c r="B1212" s="95" t="s">
        <v>353</v>
      </c>
      <c r="C1212" s="86">
        <f>VLOOKUP(GroupVertices[[#This Row],[Vertex]], Vertices[], MATCH("ID", Vertices[#Headers], 0), FALSE)</f>
        <v>319</v>
      </c>
    </row>
    <row r="1213" spans="1:3" x14ac:dyDescent="0.25">
      <c r="A1213" s="86" t="s">
        <v>14018</v>
      </c>
      <c r="B1213" s="95" t="s">
        <v>1485</v>
      </c>
      <c r="C1213" s="86">
        <f>VLOOKUP(GroupVertices[[#This Row],[Vertex]], Vertices[], MATCH("ID", Vertices[#Headers], 0), FALSE)</f>
        <v>320</v>
      </c>
    </row>
    <row r="1214" spans="1:3" x14ac:dyDescent="0.25">
      <c r="A1214" s="86" t="s">
        <v>14018</v>
      </c>
      <c r="B1214" s="95" t="s">
        <v>334</v>
      </c>
      <c r="C1214" s="86">
        <f>VLOOKUP(GroupVertices[[#This Row],[Vertex]], Vertices[], MATCH("ID", Vertices[#Headers], 0), FALSE)</f>
        <v>254</v>
      </c>
    </row>
    <row r="1215" spans="1:3" x14ac:dyDescent="0.25">
      <c r="A1215" s="86" t="s">
        <v>14018</v>
      </c>
      <c r="B1215" s="95" t="s">
        <v>286</v>
      </c>
      <c r="C1215" s="86">
        <f>VLOOKUP(GroupVertices[[#This Row],[Vertex]], Vertices[], MATCH("ID", Vertices[#Headers], 0), FALSE)</f>
        <v>172</v>
      </c>
    </row>
    <row r="1216" spans="1:3" x14ac:dyDescent="0.25">
      <c r="A1216" s="86" t="s">
        <v>14018</v>
      </c>
      <c r="B1216" s="95" t="s">
        <v>1410</v>
      </c>
      <c r="C1216" s="86">
        <f>VLOOKUP(GroupVertices[[#This Row],[Vertex]], Vertices[], MATCH("ID", Vertices[#Headers], 0), FALSE)</f>
        <v>173</v>
      </c>
    </row>
    <row r="1217" spans="1:3" x14ac:dyDescent="0.25">
      <c r="A1217" s="86" t="s">
        <v>14018</v>
      </c>
      <c r="B1217" s="95" t="s">
        <v>209</v>
      </c>
      <c r="C1217" s="86">
        <f>VLOOKUP(GroupVertices[[#This Row],[Vertex]], Vertices[], MATCH("ID", Vertices[#Headers], 0), FALSE)</f>
        <v>48</v>
      </c>
    </row>
    <row r="1218" spans="1:3" x14ac:dyDescent="0.25">
      <c r="A1218" s="86" t="s">
        <v>14019</v>
      </c>
      <c r="B1218" s="95" t="s">
        <v>1239</v>
      </c>
      <c r="C1218" s="86">
        <f>VLOOKUP(GroupVertices[[#This Row],[Vertex]], Vertices[], MATCH("ID", Vertices[#Headers], 0), FALSE)</f>
        <v>1589</v>
      </c>
    </row>
    <row r="1219" spans="1:3" x14ac:dyDescent="0.25">
      <c r="A1219" s="86" t="s">
        <v>14019</v>
      </c>
      <c r="B1219" s="95" t="s">
        <v>1523</v>
      </c>
      <c r="C1219" s="86">
        <f>VLOOKUP(GroupVertices[[#This Row],[Vertex]], Vertices[], MATCH("ID", Vertices[#Headers], 0), FALSE)</f>
        <v>407</v>
      </c>
    </row>
    <row r="1220" spans="1:3" x14ac:dyDescent="0.25">
      <c r="A1220" s="86" t="s">
        <v>14019</v>
      </c>
      <c r="B1220" s="95" t="s">
        <v>1238</v>
      </c>
      <c r="C1220" s="86">
        <f>VLOOKUP(GroupVertices[[#This Row],[Vertex]], Vertices[], MATCH("ID", Vertices[#Headers], 0), FALSE)</f>
        <v>1588</v>
      </c>
    </row>
    <row r="1221" spans="1:3" x14ac:dyDescent="0.25">
      <c r="A1221" s="86" t="s">
        <v>14019</v>
      </c>
      <c r="B1221" s="95" t="s">
        <v>1223</v>
      </c>
      <c r="C1221" s="86">
        <f>VLOOKUP(GroupVertices[[#This Row],[Vertex]], Vertices[], MATCH("ID", Vertices[#Headers], 0), FALSE)</f>
        <v>1566</v>
      </c>
    </row>
    <row r="1222" spans="1:3" x14ac:dyDescent="0.25">
      <c r="A1222" s="86" t="s">
        <v>14019</v>
      </c>
      <c r="B1222" s="95" t="s">
        <v>1210</v>
      </c>
      <c r="C1222" s="86">
        <f>VLOOKUP(GroupVertices[[#This Row],[Vertex]], Vertices[], MATCH("ID", Vertices[#Headers], 0), FALSE)</f>
        <v>1546</v>
      </c>
    </row>
    <row r="1223" spans="1:3" x14ac:dyDescent="0.25">
      <c r="A1223" s="86" t="s">
        <v>14019</v>
      </c>
      <c r="B1223" s="95" t="s">
        <v>1858</v>
      </c>
      <c r="C1223" s="86">
        <f>VLOOKUP(GroupVertices[[#This Row],[Vertex]], Vertices[], MATCH("ID", Vertices[#Headers], 0), FALSE)</f>
        <v>1547</v>
      </c>
    </row>
    <row r="1224" spans="1:3" x14ac:dyDescent="0.25">
      <c r="A1224" s="86" t="s">
        <v>14019</v>
      </c>
      <c r="B1224" s="95" t="s">
        <v>1507</v>
      </c>
      <c r="C1224" s="86">
        <f>VLOOKUP(GroupVertices[[#This Row],[Vertex]], Vertices[], MATCH("ID", Vertices[#Headers], 0), FALSE)</f>
        <v>365</v>
      </c>
    </row>
    <row r="1225" spans="1:3" x14ac:dyDescent="0.25">
      <c r="A1225" s="86" t="s">
        <v>14019</v>
      </c>
      <c r="B1225" s="95" t="s">
        <v>1649</v>
      </c>
      <c r="C1225" s="86">
        <f>VLOOKUP(GroupVertices[[#This Row],[Vertex]], Vertices[], MATCH("ID", Vertices[#Headers], 0), FALSE)</f>
        <v>749</v>
      </c>
    </row>
    <row r="1226" spans="1:3" x14ac:dyDescent="0.25">
      <c r="A1226" s="86" t="s">
        <v>14019</v>
      </c>
      <c r="B1226" s="95" t="s">
        <v>1823</v>
      </c>
      <c r="C1226" s="86">
        <f>VLOOKUP(GroupVertices[[#This Row],[Vertex]], Vertices[], MATCH("ID", Vertices[#Headers], 0), FALSE)</f>
        <v>1365</v>
      </c>
    </row>
    <row r="1227" spans="1:3" x14ac:dyDescent="0.25">
      <c r="A1227" s="86" t="s">
        <v>14019</v>
      </c>
      <c r="B1227" s="95" t="s">
        <v>1822</v>
      </c>
      <c r="C1227" s="86">
        <f>VLOOKUP(GroupVertices[[#This Row],[Vertex]], Vertices[], MATCH("ID", Vertices[#Headers], 0), FALSE)</f>
        <v>1364</v>
      </c>
    </row>
    <row r="1228" spans="1:3" x14ac:dyDescent="0.25">
      <c r="A1228" s="86" t="s">
        <v>14019</v>
      </c>
      <c r="B1228" s="95" t="s">
        <v>1196</v>
      </c>
      <c r="C1228" s="86">
        <f>VLOOKUP(GroupVertices[[#This Row],[Vertex]], Vertices[], MATCH("ID", Vertices[#Headers], 0), FALSE)</f>
        <v>1531</v>
      </c>
    </row>
    <row r="1229" spans="1:3" x14ac:dyDescent="0.25">
      <c r="A1229" s="86" t="s">
        <v>14019</v>
      </c>
      <c r="B1229" s="95" t="s">
        <v>1080</v>
      </c>
      <c r="C1229" s="86">
        <f>VLOOKUP(GroupVertices[[#This Row],[Vertex]], Vertices[], MATCH("ID", Vertices[#Headers], 0), FALSE)</f>
        <v>1392</v>
      </c>
    </row>
    <row r="1230" spans="1:3" x14ac:dyDescent="0.25">
      <c r="A1230" s="86" t="s">
        <v>14019</v>
      </c>
      <c r="B1230" s="95" t="s">
        <v>1058</v>
      </c>
      <c r="C1230" s="86">
        <f>VLOOKUP(GroupVertices[[#This Row],[Vertex]], Vertices[], MATCH("ID", Vertices[#Headers], 0), FALSE)</f>
        <v>1363</v>
      </c>
    </row>
    <row r="1231" spans="1:3" x14ac:dyDescent="0.25">
      <c r="A1231" s="86" t="s">
        <v>14019</v>
      </c>
      <c r="B1231" s="95" t="s">
        <v>990</v>
      </c>
      <c r="C1231" s="86">
        <f>VLOOKUP(GroupVertices[[#This Row],[Vertex]], Vertices[], MATCH("ID", Vertices[#Headers], 0), FALSE)</f>
        <v>1256</v>
      </c>
    </row>
    <row r="1232" spans="1:3" x14ac:dyDescent="0.25">
      <c r="A1232" s="86" t="s">
        <v>14019</v>
      </c>
      <c r="B1232" s="95" t="s">
        <v>1428</v>
      </c>
      <c r="C1232" s="86">
        <f>VLOOKUP(GroupVertices[[#This Row],[Vertex]], Vertices[], MATCH("ID", Vertices[#Headers], 0), FALSE)</f>
        <v>220</v>
      </c>
    </row>
    <row r="1233" spans="1:3" x14ac:dyDescent="0.25">
      <c r="A1233" s="86" t="s">
        <v>14019</v>
      </c>
      <c r="B1233" s="95" t="s">
        <v>936</v>
      </c>
      <c r="C1233" s="86">
        <f>VLOOKUP(GroupVertices[[#This Row],[Vertex]], Vertices[], MATCH("ID", Vertices[#Headers], 0), FALSE)</f>
        <v>1189</v>
      </c>
    </row>
    <row r="1234" spans="1:3" x14ac:dyDescent="0.25">
      <c r="A1234" s="86" t="s">
        <v>14019</v>
      </c>
      <c r="B1234" s="95" t="s">
        <v>904</v>
      </c>
      <c r="C1234" s="86">
        <f>VLOOKUP(GroupVertices[[#This Row],[Vertex]], Vertices[], MATCH("ID", Vertices[#Headers], 0), FALSE)</f>
        <v>1149</v>
      </c>
    </row>
    <row r="1235" spans="1:3" x14ac:dyDescent="0.25">
      <c r="A1235" s="86" t="s">
        <v>14019</v>
      </c>
      <c r="B1235" s="95" t="s">
        <v>842</v>
      </c>
      <c r="C1235" s="86">
        <f>VLOOKUP(GroupVertices[[#This Row],[Vertex]], Vertices[], MATCH("ID", Vertices[#Headers], 0), FALSE)</f>
        <v>1072</v>
      </c>
    </row>
    <row r="1236" spans="1:3" x14ac:dyDescent="0.25">
      <c r="A1236" s="86" t="s">
        <v>14019</v>
      </c>
      <c r="B1236" s="95" t="s">
        <v>837</v>
      </c>
      <c r="C1236" s="86">
        <f>VLOOKUP(GroupVertices[[#This Row],[Vertex]], Vertices[], MATCH("ID", Vertices[#Headers], 0), FALSE)</f>
        <v>1067</v>
      </c>
    </row>
    <row r="1237" spans="1:3" x14ac:dyDescent="0.25">
      <c r="A1237" s="86" t="s">
        <v>14019</v>
      </c>
      <c r="B1237" s="95" t="s">
        <v>793</v>
      </c>
      <c r="C1237" s="86">
        <f>VLOOKUP(GroupVertices[[#This Row],[Vertex]], Vertices[], MATCH("ID", Vertices[#Headers], 0), FALSE)</f>
        <v>1002</v>
      </c>
    </row>
    <row r="1238" spans="1:3" x14ac:dyDescent="0.25">
      <c r="A1238" s="86" t="s">
        <v>14019</v>
      </c>
      <c r="B1238" s="95" t="s">
        <v>714</v>
      </c>
      <c r="C1238" s="86">
        <f>VLOOKUP(GroupVertices[[#This Row],[Vertex]], Vertices[], MATCH("ID", Vertices[#Headers], 0), FALSE)</f>
        <v>896</v>
      </c>
    </row>
    <row r="1239" spans="1:3" x14ac:dyDescent="0.25">
      <c r="A1239" s="86" t="s">
        <v>14019</v>
      </c>
      <c r="B1239" s="95" t="s">
        <v>573</v>
      </c>
      <c r="C1239" s="86">
        <f>VLOOKUP(GroupVertices[[#This Row],[Vertex]], Vertices[], MATCH("ID", Vertices[#Headers], 0), FALSE)</f>
        <v>694</v>
      </c>
    </row>
    <row r="1240" spans="1:3" x14ac:dyDescent="0.25">
      <c r="A1240" s="86" t="s">
        <v>14019</v>
      </c>
      <c r="B1240" s="95" t="s">
        <v>519</v>
      </c>
      <c r="C1240" s="86">
        <f>VLOOKUP(GroupVertices[[#This Row],[Vertex]], Vertices[], MATCH("ID", Vertices[#Headers], 0), FALSE)</f>
        <v>627</v>
      </c>
    </row>
    <row r="1241" spans="1:3" x14ac:dyDescent="0.25">
      <c r="A1241" s="86" t="s">
        <v>14019</v>
      </c>
      <c r="B1241" s="95" t="s">
        <v>390</v>
      </c>
      <c r="C1241" s="86">
        <f>VLOOKUP(GroupVertices[[#This Row],[Vertex]], Vertices[], MATCH("ID", Vertices[#Headers], 0), FALSE)</f>
        <v>386</v>
      </c>
    </row>
    <row r="1242" spans="1:3" x14ac:dyDescent="0.25">
      <c r="A1242" s="86" t="s">
        <v>14019</v>
      </c>
      <c r="B1242" s="95" t="s">
        <v>374</v>
      </c>
      <c r="C1242" s="86">
        <f>VLOOKUP(GroupVertices[[#This Row],[Vertex]], Vertices[], MATCH("ID", Vertices[#Headers], 0), FALSE)</f>
        <v>364</v>
      </c>
    </row>
    <row r="1243" spans="1:3" x14ac:dyDescent="0.25">
      <c r="A1243" s="86" t="s">
        <v>14019</v>
      </c>
      <c r="B1243" s="95" t="s">
        <v>369</v>
      </c>
      <c r="C1243" s="86">
        <f>VLOOKUP(GroupVertices[[#This Row],[Vertex]], Vertices[], MATCH("ID", Vertices[#Headers], 0), FALSE)</f>
        <v>358</v>
      </c>
    </row>
    <row r="1244" spans="1:3" x14ac:dyDescent="0.25">
      <c r="A1244" s="86" t="s">
        <v>14019</v>
      </c>
      <c r="B1244" s="95" t="s">
        <v>332</v>
      </c>
      <c r="C1244" s="86">
        <f>VLOOKUP(GroupVertices[[#This Row],[Vertex]], Vertices[], MATCH("ID", Vertices[#Headers], 0), FALSE)</f>
        <v>252</v>
      </c>
    </row>
    <row r="1245" spans="1:3" x14ac:dyDescent="0.25">
      <c r="A1245" s="86" t="s">
        <v>14019</v>
      </c>
      <c r="B1245" s="95" t="s">
        <v>314</v>
      </c>
      <c r="C1245" s="86">
        <f>VLOOKUP(GroupVertices[[#This Row],[Vertex]], Vertices[], MATCH("ID", Vertices[#Headers], 0), FALSE)</f>
        <v>219</v>
      </c>
    </row>
    <row r="1246" spans="1:3" x14ac:dyDescent="0.25">
      <c r="A1246" s="86" t="s">
        <v>14020</v>
      </c>
      <c r="B1246" s="95" t="s">
        <v>224</v>
      </c>
      <c r="C1246" s="86">
        <f>VLOOKUP(GroupVertices[[#This Row],[Vertex]], Vertices[], MATCH("ID", Vertices[#Headers], 0), FALSE)</f>
        <v>71</v>
      </c>
    </row>
    <row r="1247" spans="1:3" x14ac:dyDescent="0.25">
      <c r="A1247" s="86" t="s">
        <v>14020</v>
      </c>
      <c r="B1247" s="95" t="s">
        <v>261</v>
      </c>
      <c r="C1247" s="86">
        <f>VLOOKUP(GroupVertices[[#This Row],[Vertex]], Vertices[], MATCH("ID", Vertices[#Headers], 0), FALSE)</f>
        <v>132</v>
      </c>
    </row>
    <row r="1248" spans="1:3" x14ac:dyDescent="0.25">
      <c r="A1248" s="86" t="s">
        <v>14020</v>
      </c>
      <c r="B1248" s="95" t="s">
        <v>561</v>
      </c>
      <c r="C1248" s="86">
        <f>VLOOKUP(GroupVertices[[#This Row],[Vertex]], Vertices[], MATCH("ID", Vertices[#Headers], 0), FALSE)</f>
        <v>678</v>
      </c>
    </row>
    <row r="1249" spans="1:3" x14ac:dyDescent="0.25">
      <c r="A1249" s="86" t="s">
        <v>14020</v>
      </c>
      <c r="B1249" s="95" t="s">
        <v>618</v>
      </c>
      <c r="C1249" s="86">
        <f>VLOOKUP(GroupVertices[[#This Row],[Vertex]], Vertices[], MATCH("ID", Vertices[#Headers], 0), FALSE)</f>
        <v>754</v>
      </c>
    </row>
    <row r="1250" spans="1:3" x14ac:dyDescent="0.25">
      <c r="A1250" s="86" t="s">
        <v>14020</v>
      </c>
      <c r="B1250" s="95" t="s">
        <v>652</v>
      </c>
      <c r="C1250" s="86">
        <f>VLOOKUP(GroupVertices[[#This Row],[Vertex]], Vertices[], MATCH("ID", Vertices[#Headers], 0), FALSE)</f>
        <v>802</v>
      </c>
    </row>
    <row r="1251" spans="1:3" x14ac:dyDescent="0.25">
      <c r="A1251" s="86" t="s">
        <v>14020</v>
      </c>
      <c r="B1251" s="95" t="s">
        <v>674</v>
      </c>
      <c r="C1251" s="86">
        <f>VLOOKUP(GroupVertices[[#This Row],[Vertex]], Vertices[], MATCH("ID", Vertices[#Headers], 0), FALSE)</f>
        <v>841</v>
      </c>
    </row>
    <row r="1252" spans="1:3" x14ac:dyDescent="0.25">
      <c r="A1252" s="86" t="s">
        <v>14020</v>
      </c>
      <c r="B1252" s="95" t="s">
        <v>712</v>
      </c>
      <c r="C1252" s="86">
        <f>VLOOKUP(GroupVertices[[#This Row],[Vertex]], Vertices[], MATCH("ID", Vertices[#Headers], 0), FALSE)</f>
        <v>894</v>
      </c>
    </row>
    <row r="1253" spans="1:3" x14ac:dyDescent="0.25">
      <c r="A1253" s="86" t="s">
        <v>14020</v>
      </c>
      <c r="B1253" s="95" t="s">
        <v>723</v>
      </c>
      <c r="C1253" s="86">
        <f>VLOOKUP(GroupVertices[[#This Row],[Vertex]], Vertices[], MATCH("ID", Vertices[#Headers], 0), FALSE)</f>
        <v>906</v>
      </c>
    </row>
    <row r="1254" spans="1:3" x14ac:dyDescent="0.25">
      <c r="A1254" s="86" t="s">
        <v>14020</v>
      </c>
      <c r="B1254" s="95" t="s">
        <v>812</v>
      </c>
      <c r="C1254" s="86">
        <f>VLOOKUP(GroupVertices[[#This Row],[Vertex]], Vertices[], MATCH("ID", Vertices[#Headers], 0), FALSE)</f>
        <v>1035</v>
      </c>
    </row>
    <row r="1255" spans="1:3" x14ac:dyDescent="0.25">
      <c r="A1255" s="86" t="s">
        <v>14020</v>
      </c>
      <c r="B1255" s="95" t="s">
        <v>844</v>
      </c>
      <c r="C1255" s="86">
        <f>VLOOKUP(GroupVertices[[#This Row],[Vertex]], Vertices[], MATCH("ID", Vertices[#Headers], 0), FALSE)</f>
        <v>1074</v>
      </c>
    </row>
    <row r="1256" spans="1:3" x14ac:dyDescent="0.25">
      <c r="A1256" s="86" t="s">
        <v>14020</v>
      </c>
      <c r="B1256" s="95" t="s">
        <v>947</v>
      </c>
      <c r="C1256" s="86">
        <f>VLOOKUP(GroupVertices[[#This Row],[Vertex]], Vertices[], MATCH("ID", Vertices[#Headers], 0), FALSE)</f>
        <v>1205</v>
      </c>
    </row>
    <row r="1257" spans="1:3" x14ac:dyDescent="0.25">
      <c r="A1257" s="86" t="s">
        <v>14020</v>
      </c>
      <c r="B1257" s="95" t="s">
        <v>980</v>
      </c>
      <c r="C1257" s="86">
        <f>VLOOKUP(GroupVertices[[#This Row],[Vertex]], Vertices[], MATCH("ID", Vertices[#Headers], 0), FALSE)</f>
        <v>1244</v>
      </c>
    </row>
    <row r="1258" spans="1:3" x14ac:dyDescent="0.25">
      <c r="A1258" s="86" t="s">
        <v>14020</v>
      </c>
      <c r="B1258" s="95" t="s">
        <v>1011</v>
      </c>
      <c r="C1258" s="86">
        <f>VLOOKUP(GroupVertices[[#This Row],[Vertex]], Vertices[], MATCH("ID", Vertices[#Headers], 0), FALSE)</f>
        <v>1311</v>
      </c>
    </row>
    <row r="1259" spans="1:3" x14ac:dyDescent="0.25">
      <c r="A1259" s="86" t="s">
        <v>14020</v>
      </c>
      <c r="B1259" s="95" t="s">
        <v>1023</v>
      </c>
      <c r="C1259" s="86">
        <f>VLOOKUP(GroupVertices[[#This Row],[Vertex]], Vertices[], MATCH("ID", Vertices[#Headers], 0), FALSE)</f>
        <v>1323</v>
      </c>
    </row>
    <row r="1260" spans="1:3" x14ac:dyDescent="0.25">
      <c r="A1260" s="86" t="s">
        <v>14020</v>
      </c>
      <c r="B1260" s="95" t="s">
        <v>1134</v>
      </c>
      <c r="C1260" s="86">
        <f>VLOOKUP(GroupVertices[[#This Row],[Vertex]], Vertices[], MATCH("ID", Vertices[#Headers], 0), FALSE)</f>
        <v>1459</v>
      </c>
    </row>
    <row r="1261" spans="1:3" x14ac:dyDescent="0.25">
      <c r="A1261" s="86" t="s">
        <v>14020</v>
      </c>
      <c r="B1261" s="95" t="s">
        <v>1151</v>
      </c>
      <c r="C1261" s="86">
        <f>VLOOKUP(GroupVertices[[#This Row],[Vertex]], Vertices[], MATCH("ID", Vertices[#Headers], 0), FALSE)</f>
        <v>1477</v>
      </c>
    </row>
    <row r="1262" spans="1:3" x14ac:dyDescent="0.25">
      <c r="A1262" s="86" t="s">
        <v>14020</v>
      </c>
      <c r="B1262" s="95" t="s">
        <v>1152</v>
      </c>
      <c r="C1262" s="86">
        <f>VLOOKUP(GroupVertices[[#This Row],[Vertex]], Vertices[], MATCH("ID", Vertices[#Headers], 0), FALSE)</f>
        <v>1478</v>
      </c>
    </row>
    <row r="1263" spans="1:3" x14ac:dyDescent="0.25">
      <c r="A1263" s="86" t="s">
        <v>14020</v>
      </c>
      <c r="B1263" s="95" t="s">
        <v>1184</v>
      </c>
      <c r="C1263" s="86">
        <f>VLOOKUP(GroupVertices[[#This Row],[Vertex]], Vertices[], MATCH("ID", Vertices[#Headers], 0), FALSE)</f>
        <v>1519</v>
      </c>
    </row>
    <row r="1264" spans="1:3" x14ac:dyDescent="0.25">
      <c r="A1264" s="86" t="s">
        <v>14020</v>
      </c>
      <c r="B1264" s="95" t="s">
        <v>1190</v>
      </c>
      <c r="C1264" s="86">
        <f>VLOOKUP(GroupVertices[[#This Row],[Vertex]], Vertices[], MATCH("ID", Vertices[#Headers], 0), FALSE)</f>
        <v>1525</v>
      </c>
    </row>
    <row r="1265" spans="1:3" x14ac:dyDescent="0.25">
      <c r="A1265" s="86" t="s">
        <v>14020</v>
      </c>
      <c r="B1265" s="95" t="s">
        <v>1199</v>
      </c>
      <c r="C1265" s="86">
        <f>VLOOKUP(GroupVertices[[#This Row],[Vertex]], Vertices[], MATCH("ID", Vertices[#Headers], 0), FALSE)</f>
        <v>1534</v>
      </c>
    </row>
    <row r="1266" spans="1:3" x14ac:dyDescent="0.25">
      <c r="A1266" s="86" t="s">
        <v>14020</v>
      </c>
      <c r="B1266" s="95" t="s">
        <v>1255</v>
      </c>
      <c r="C1266" s="86">
        <f>VLOOKUP(GroupVertices[[#This Row],[Vertex]], Vertices[], MATCH("ID", Vertices[#Headers], 0), FALSE)</f>
        <v>1609</v>
      </c>
    </row>
    <row r="1267" spans="1:3" x14ac:dyDescent="0.25">
      <c r="A1267" s="86" t="s">
        <v>14020</v>
      </c>
      <c r="B1267" s="95" t="s">
        <v>1278</v>
      </c>
      <c r="C1267" s="86">
        <f>VLOOKUP(GroupVertices[[#This Row],[Vertex]], Vertices[], MATCH("ID", Vertices[#Headers], 0), FALSE)</f>
        <v>1636</v>
      </c>
    </row>
    <row r="1268" spans="1:3" x14ac:dyDescent="0.25">
      <c r="A1268" s="86" t="s">
        <v>14020</v>
      </c>
      <c r="B1268" s="95" t="s">
        <v>1283</v>
      </c>
      <c r="C1268" s="86">
        <f>VLOOKUP(GroupVertices[[#This Row],[Vertex]], Vertices[], MATCH("ID", Vertices[#Headers], 0), FALSE)</f>
        <v>1641</v>
      </c>
    </row>
    <row r="1269" spans="1:3" x14ac:dyDescent="0.25">
      <c r="A1269" s="86" t="s">
        <v>14020</v>
      </c>
      <c r="B1269" s="95" t="s">
        <v>1307</v>
      </c>
      <c r="C1269" s="86">
        <f>VLOOKUP(GroupVertices[[#This Row],[Vertex]], Vertices[], MATCH("ID", Vertices[#Headers], 0), FALSE)</f>
        <v>1666</v>
      </c>
    </row>
    <row r="1270" spans="1:3" x14ac:dyDescent="0.25">
      <c r="A1270" s="86" t="s">
        <v>14021</v>
      </c>
      <c r="B1270" s="95" t="s">
        <v>1723</v>
      </c>
      <c r="C1270" s="86">
        <f>VLOOKUP(GroupVertices[[#This Row],[Vertex]], Vertices[], MATCH("ID", Vertices[#Headers], 0), FALSE)</f>
        <v>1006</v>
      </c>
    </row>
    <row r="1271" spans="1:3" x14ac:dyDescent="0.25">
      <c r="A1271" s="86" t="s">
        <v>14021</v>
      </c>
      <c r="B1271" s="95" t="s">
        <v>1287</v>
      </c>
      <c r="C1271" s="86">
        <f>VLOOKUP(GroupVertices[[#This Row],[Vertex]], Vertices[], MATCH("ID", Vertices[#Headers], 0), FALSE)</f>
        <v>1645</v>
      </c>
    </row>
    <row r="1272" spans="1:3" x14ac:dyDescent="0.25">
      <c r="A1272" s="86" t="s">
        <v>14021</v>
      </c>
      <c r="B1272" s="95" t="s">
        <v>1883</v>
      </c>
      <c r="C1272" s="86">
        <f>VLOOKUP(GroupVertices[[#This Row],[Vertex]], Vertices[], MATCH("ID", Vertices[#Headers], 0), FALSE)</f>
        <v>1646</v>
      </c>
    </row>
    <row r="1273" spans="1:3" x14ac:dyDescent="0.25">
      <c r="A1273" s="86" t="s">
        <v>14021</v>
      </c>
      <c r="B1273" s="95" t="s">
        <v>1286</v>
      </c>
      <c r="C1273" s="86">
        <f>VLOOKUP(GroupVertices[[#This Row],[Vertex]], Vertices[], MATCH("ID", Vertices[#Headers], 0), FALSE)</f>
        <v>1644</v>
      </c>
    </row>
    <row r="1274" spans="1:3" x14ac:dyDescent="0.25">
      <c r="A1274" s="86" t="s">
        <v>14021</v>
      </c>
      <c r="B1274" s="95" t="s">
        <v>1814</v>
      </c>
      <c r="C1274" s="86">
        <f>VLOOKUP(GroupVertices[[#This Row],[Vertex]], Vertices[], MATCH("ID", Vertices[#Headers], 0), FALSE)</f>
        <v>1300</v>
      </c>
    </row>
    <row r="1275" spans="1:3" x14ac:dyDescent="0.25">
      <c r="A1275" s="86" t="s">
        <v>14021</v>
      </c>
      <c r="B1275" s="95" t="s">
        <v>1279</v>
      </c>
      <c r="C1275" s="86">
        <f>VLOOKUP(GroupVertices[[#This Row],[Vertex]], Vertices[], MATCH("ID", Vertices[#Headers], 0), FALSE)</f>
        <v>1637</v>
      </c>
    </row>
    <row r="1276" spans="1:3" x14ac:dyDescent="0.25">
      <c r="A1276" s="86" t="s">
        <v>14021</v>
      </c>
      <c r="B1276" s="95" t="s">
        <v>1434</v>
      </c>
      <c r="C1276" s="86">
        <f>VLOOKUP(GroupVertices[[#This Row],[Vertex]], Vertices[], MATCH("ID", Vertices[#Headers], 0), FALSE)</f>
        <v>232</v>
      </c>
    </row>
    <row r="1277" spans="1:3" x14ac:dyDescent="0.25">
      <c r="A1277" s="86" t="s">
        <v>14021</v>
      </c>
      <c r="B1277" s="95" t="s">
        <v>1265</v>
      </c>
      <c r="C1277" s="86">
        <f>VLOOKUP(GroupVertices[[#This Row],[Vertex]], Vertices[], MATCH("ID", Vertices[#Headers], 0), FALSE)</f>
        <v>1620</v>
      </c>
    </row>
    <row r="1278" spans="1:3" x14ac:dyDescent="0.25">
      <c r="A1278" s="86" t="s">
        <v>14021</v>
      </c>
      <c r="B1278" s="95" t="s">
        <v>1259</v>
      </c>
      <c r="C1278" s="86">
        <f>VLOOKUP(GroupVertices[[#This Row],[Vertex]], Vertices[], MATCH("ID", Vertices[#Headers], 0), FALSE)</f>
        <v>1613</v>
      </c>
    </row>
    <row r="1279" spans="1:3" x14ac:dyDescent="0.25">
      <c r="A1279" s="86" t="s">
        <v>14021</v>
      </c>
      <c r="B1279" s="95" t="s">
        <v>1057</v>
      </c>
      <c r="C1279" s="86">
        <f>VLOOKUP(GroupVertices[[#This Row],[Vertex]], Vertices[], MATCH("ID", Vertices[#Headers], 0), FALSE)</f>
        <v>1362</v>
      </c>
    </row>
    <row r="1280" spans="1:3" x14ac:dyDescent="0.25">
      <c r="A1280" s="86" t="s">
        <v>14021</v>
      </c>
      <c r="B1280" s="95" t="s">
        <v>1000</v>
      </c>
      <c r="C1280" s="86">
        <f>VLOOKUP(GroupVertices[[#This Row],[Vertex]], Vertices[], MATCH("ID", Vertices[#Headers], 0), FALSE)</f>
        <v>1301</v>
      </c>
    </row>
    <row r="1281" spans="1:3" x14ac:dyDescent="0.25">
      <c r="A1281" s="86" t="s">
        <v>14021</v>
      </c>
      <c r="B1281" s="95" t="s">
        <v>999</v>
      </c>
      <c r="C1281" s="86">
        <f>VLOOKUP(GroupVertices[[#This Row],[Vertex]], Vertices[], MATCH("ID", Vertices[#Headers], 0), FALSE)</f>
        <v>1299</v>
      </c>
    </row>
    <row r="1282" spans="1:3" x14ac:dyDescent="0.25">
      <c r="A1282" s="86" t="s">
        <v>14021</v>
      </c>
      <c r="B1282" s="95" t="s">
        <v>966</v>
      </c>
      <c r="C1282" s="86">
        <f>VLOOKUP(GroupVertices[[#This Row],[Vertex]], Vertices[], MATCH("ID", Vertices[#Headers], 0), FALSE)</f>
        <v>1229</v>
      </c>
    </row>
    <row r="1283" spans="1:3" x14ac:dyDescent="0.25">
      <c r="A1283" s="86" t="s">
        <v>14021</v>
      </c>
      <c r="B1283" s="95" t="s">
        <v>847</v>
      </c>
      <c r="C1283" s="86">
        <f>VLOOKUP(GroupVertices[[#This Row],[Vertex]], Vertices[], MATCH("ID", Vertices[#Headers], 0), FALSE)</f>
        <v>1078</v>
      </c>
    </row>
    <row r="1284" spans="1:3" x14ac:dyDescent="0.25">
      <c r="A1284" s="86" t="s">
        <v>14021</v>
      </c>
      <c r="B1284" s="95" t="s">
        <v>795</v>
      </c>
      <c r="C1284" s="86">
        <f>VLOOKUP(GroupVertices[[#This Row],[Vertex]], Vertices[], MATCH("ID", Vertices[#Headers], 0), FALSE)</f>
        <v>1004</v>
      </c>
    </row>
    <row r="1285" spans="1:3" x14ac:dyDescent="0.25">
      <c r="A1285" s="86" t="s">
        <v>14021</v>
      </c>
      <c r="B1285" s="95" t="s">
        <v>1722</v>
      </c>
      <c r="C1285" s="86">
        <f>VLOOKUP(GroupVertices[[#This Row],[Vertex]], Vertices[], MATCH("ID", Vertices[#Headers], 0), FALSE)</f>
        <v>1005</v>
      </c>
    </row>
    <row r="1286" spans="1:3" x14ac:dyDescent="0.25">
      <c r="A1286" s="86" t="s">
        <v>14021</v>
      </c>
      <c r="B1286" s="95" t="s">
        <v>733</v>
      </c>
      <c r="C1286" s="86">
        <f>VLOOKUP(GroupVertices[[#This Row],[Vertex]], Vertices[], MATCH("ID", Vertices[#Headers], 0), FALSE)</f>
        <v>917</v>
      </c>
    </row>
    <row r="1287" spans="1:3" x14ac:dyDescent="0.25">
      <c r="A1287" s="86" t="s">
        <v>14021</v>
      </c>
      <c r="B1287" s="95" t="s">
        <v>696</v>
      </c>
      <c r="C1287" s="86">
        <f>VLOOKUP(GroupVertices[[#This Row],[Vertex]], Vertices[], MATCH("ID", Vertices[#Headers], 0), FALSE)</f>
        <v>877</v>
      </c>
    </row>
    <row r="1288" spans="1:3" x14ac:dyDescent="0.25">
      <c r="A1288" s="86" t="s">
        <v>14021</v>
      </c>
      <c r="B1288" s="95" t="s">
        <v>630</v>
      </c>
      <c r="C1288" s="86">
        <f>VLOOKUP(GroupVertices[[#This Row],[Vertex]], Vertices[], MATCH("ID", Vertices[#Headers], 0), FALSE)</f>
        <v>770</v>
      </c>
    </row>
    <row r="1289" spans="1:3" x14ac:dyDescent="0.25">
      <c r="A1289" s="86" t="s">
        <v>14021</v>
      </c>
      <c r="B1289" s="95" t="s">
        <v>588</v>
      </c>
      <c r="C1289" s="86">
        <f>VLOOKUP(GroupVertices[[#This Row],[Vertex]], Vertices[], MATCH("ID", Vertices[#Headers], 0), FALSE)</f>
        <v>713</v>
      </c>
    </row>
    <row r="1290" spans="1:3" x14ac:dyDescent="0.25">
      <c r="A1290" s="86" t="s">
        <v>14021</v>
      </c>
      <c r="B1290" s="95" t="s">
        <v>536</v>
      </c>
      <c r="C1290" s="86">
        <f>VLOOKUP(GroupVertices[[#This Row],[Vertex]], Vertices[], MATCH("ID", Vertices[#Headers], 0), FALSE)</f>
        <v>651</v>
      </c>
    </row>
    <row r="1291" spans="1:3" x14ac:dyDescent="0.25">
      <c r="A1291" s="86" t="s">
        <v>14021</v>
      </c>
      <c r="B1291" s="95" t="s">
        <v>323</v>
      </c>
      <c r="C1291" s="86">
        <f>VLOOKUP(GroupVertices[[#This Row],[Vertex]], Vertices[], MATCH("ID", Vertices[#Headers], 0), FALSE)</f>
        <v>238</v>
      </c>
    </row>
    <row r="1292" spans="1:3" x14ac:dyDescent="0.25">
      <c r="A1292" s="86" t="s">
        <v>14021</v>
      </c>
      <c r="B1292" s="95" t="s">
        <v>319</v>
      </c>
      <c r="C1292" s="86">
        <f>VLOOKUP(GroupVertices[[#This Row],[Vertex]], Vertices[], MATCH("ID", Vertices[#Headers], 0), FALSE)</f>
        <v>231</v>
      </c>
    </row>
    <row r="1293" spans="1:3" x14ac:dyDescent="0.25">
      <c r="A1293" s="86" t="s">
        <v>14022</v>
      </c>
      <c r="B1293" s="95" t="s">
        <v>1115</v>
      </c>
      <c r="C1293" s="86">
        <f>VLOOKUP(GroupVertices[[#This Row],[Vertex]], Vertices[], MATCH("ID", Vertices[#Headers], 0), FALSE)</f>
        <v>1434</v>
      </c>
    </row>
    <row r="1294" spans="1:3" x14ac:dyDescent="0.25">
      <c r="A1294" s="86" t="s">
        <v>14022</v>
      </c>
      <c r="B1294" s="95" t="s">
        <v>421</v>
      </c>
      <c r="C1294" s="86">
        <f>VLOOKUP(GroupVertices[[#This Row],[Vertex]], Vertices[], MATCH("ID", Vertices[#Headers], 0), FALSE)</f>
        <v>449</v>
      </c>
    </row>
    <row r="1295" spans="1:3" x14ac:dyDescent="0.25">
      <c r="A1295" s="86" t="s">
        <v>14022</v>
      </c>
      <c r="B1295" s="95" t="s">
        <v>1504</v>
      </c>
      <c r="C1295" s="86">
        <f>VLOOKUP(GroupVertices[[#This Row],[Vertex]], Vertices[], MATCH("ID", Vertices[#Headers], 0), FALSE)</f>
        <v>354</v>
      </c>
    </row>
    <row r="1296" spans="1:3" x14ac:dyDescent="0.25">
      <c r="A1296" s="86" t="s">
        <v>14022</v>
      </c>
      <c r="B1296" s="95" t="s">
        <v>1068</v>
      </c>
      <c r="C1296" s="86">
        <f>VLOOKUP(GroupVertices[[#This Row],[Vertex]], Vertices[], MATCH("ID", Vertices[#Headers], 0), FALSE)</f>
        <v>1375</v>
      </c>
    </row>
    <row r="1297" spans="1:3" x14ac:dyDescent="0.25">
      <c r="A1297" s="86" t="s">
        <v>14022</v>
      </c>
      <c r="B1297" s="95" t="s">
        <v>1826</v>
      </c>
      <c r="C1297" s="86">
        <f>VLOOKUP(GroupVertices[[#This Row],[Vertex]], Vertices[], MATCH("ID", Vertices[#Headers], 0), FALSE)</f>
        <v>1378</v>
      </c>
    </row>
    <row r="1298" spans="1:3" x14ac:dyDescent="0.25">
      <c r="A1298" s="86" t="s">
        <v>14022</v>
      </c>
      <c r="B1298" s="95" t="s">
        <v>1825</v>
      </c>
      <c r="C1298" s="86">
        <f>VLOOKUP(GroupVertices[[#This Row],[Vertex]], Vertices[], MATCH("ID", Vertices[#Headers], 0), FALSE)</f>
        <v>1377</v>
      </c>
    </row>
    <row r="1299" spans="1:3" x14ac:dyDescent="0.25">
      <c r="A1299" s="86" t="s">
        <v>14022</v>
      </c>
      <c r="B1299" s="95" t="s">
        <v>1824</v>
      </c>
      <c r="C1299" s="86">
        <f>VLOOKUP(GroupVertices[[#This Row],[Vertex]], Vertices[], MATCH("ID", Vertices[#Headers], 0), FALSE)</f>
        <v>1376</v>
      </c>
    </row>
    <row r="1300" spans="1:3" x14ac:dyDescent="0.25">
      <c r="A1300" s="86" t="s">
        <v>14022</v>
      </c>
      <c r="B1300" s="95" t="s">
        <v>1588</v>
      </c>
      <c r="C1300" s="86">
        <f>VLOOKUP(GroupVertices[[#This Row],[Vertex]], Vertices[], MATCH("ID", Vertices[#Headers], 0), FALSE)</f>
        <v>552</v>
      </c>
    </row>
    <row r="1301" spans="1:3" x14ac:dyDescent="0.25">
      <c r="A1301" s="86" t="s">
        <v>14022</v>
      </c>
      <c r="B1301" s="95" t="s">
        <v>1503</v>
      </c>
      <c r="C1301" s="86">
        <f>VLOOKUP(GroupVertices[[#This Row],[Vertex]], Vertices[], MATCH("ID", Vertices[#Headers], 0), FALSE)</f>
        <v>353</v>
      </c>
    </row>
    <row r="1302" spans="1:3" x14ac:dyDescent="0.25">
      <c r="A1302" s="86" t="s">
        <v>14022</v>
      </c>
      <c r="B1302" s="95" t="s">
        <v>1548</v>
      </c>
      <c r="C1302" s="86">
        <f>VLOOKUP(GroupVertices[[#This Row],[Vertex]], Vertices[], MATCH("ID", Vertices[#Headers], 0), FALSE)</f>
        <v>454</v>
      </c>
    </row>
    <row r="1303" spans="1:3" x14ac:dyDescent="0.25">
      <c r="A1303" s="86" t="s">
        <v>14022</v>
      </c>
      <c r="B1303" s="95" t="s">
        <v>1547</v>
      </c>
      <c r="C1303" s="86">
        <f>VLOOKUP(GroupVertices[[#This Row],[Vertex]], Vertices[], MATCH("ID", Vertices[#Headers], 0), FALSE)</f>
        <v>453</v>
      </c>
    </row>
    <row r="1304" spans="1:3" x14ac:dyDescent="0.25">
      <c r="A1304" s="86" t="s">
        <v>14022</v>
      </c>
      <c r="B1304" s="95" t="s">
        <v>1546</v>
      </c>
      <c r="C1304" s="86">
        <f>VLOOKUP(GroupVertices[[#This Row],[Vertex]], Vertices[], MATCH("ID", Vertices[#Headers], 0), FALSE)</f>
        <v>452</v>
      </c>
    </row>
    <row r="1305" spans="1:3" x14ac:dyDescent="0.25">
      <c r="A1305" s="86" t="s">
        <v>14022</v>
      </c>
      <c r="B1305" s="95" t="s">
        <v>1545</v>
      </c>
      <c r="C1305" s="86">
        <f>VLOOKUP(GroupVertices[[#This Row],[Vertex]], Vertices[], MATCH("ID", Vertices[#Headers], 0), FALSE)</f>
        <v>451</v>
      </c>
    </row>
    <row r="1306" spans="1:3" x14ac:dyDescent="0.25">
      <c r="A1306" s="86" t="s">
        <v>14022</v>
      </c>
      <c r="B1306" s="95" t="s">
        <v>1544</v>
      </c>
      <c r="C1306" s="86">
        <f>VLOOKUP(GroupVertices[[#This Row],[Vertex]], Vertices[], MATCH("ID", Vertices[#Headers], 0), FALSE)</f>
        <v>450</v>
      </c>
    </row>
    <row r="1307" spans="1:3" x14ac:dyDescent="0.25">
      <c r="A1307" s="86" t="s">
        <v>14022</v>
      </c>
      <c r="B1307" s="95" t="s">
        <v>366</v>
      </c>
      <c r="C1307" s="86">
        <f>VLOOKUP(GroupVertices[[#This Row],[Vertex]], Vertices[], MATCH("ID", Vertices[#Headers], 0), FALSE)</f>
        <v>346</v>
      </c>
    </row>
    <row r="1308" spans="1:3" x14ac:dyDescent="0.25">
      <c r="A1308" s="86" t="s">
        <v>14022</v>
      </c>
      <c r="B1308" s="95" t="s">
        <v>1502</v>
      </c>
      <c r="C1308" s="86">
        <f>VLOOKUP(GroupVertices[[#This Row],[Vertex]], Vertices[], MATCH("ID", Vertices[#Headers], 0), FALSE)</f>
        <v>352</v>
      </c>
    </row>
    <row r="1309" spans="1:3" x14ac:dyDescent="0.25">
      <c r="A1309" s="86" t="s">
        <v>14022</v>
      </c>
      <c r="B1309" s="95" t="s">
        <v>1501</v>
      </c>
      <c r="C1309" s="86">
        <f>VLOOKUP(GroupVertices[[#This Row],[Vertex]], Vertices[], MATCH("ID", Vertices[#Headers], 0), FALSE)</f>
        <v>351</v>
      </c>
    </row>
    <row r="1310" spans="1:3" x14ac:dyDescent="0.25">
      <c r="A1310" s="86" t="s">
        <v>14022</v>
      </c>
      <c r="B1310" s="95" t="s">
        <v>1500</v>
      </c>
      <c r="C1310" s="86">
        <f>VLOOKUP(GroupVertices[[#This Row],[Vertex]], Vertices[], MATCH("ID", Vertices[#Headers], 0), FALSE)</f>
        <v>350</v>
      </c>
    </row>
    <row r="1311" spans="1:3" x14ac:dyDescent="0.25">
      <c r="A1311" s="86" t="s">
        <v>14022</v>
      </c>
      <c r="B1311" s="95" t="s">
        <v>1499</v>
      </c>
      <c r="C1311" s="86">
        <f>VLOOKUP(GroupVertices[[#This Row],[Vertex]], Vertices[], MATCH("ID", Vertices[#Headers], 0), FALSE)</f>
        <v>349</v>
      </c>
    </row>
    <row r="1312" spans="1:3" x14ac:dyDescent="0.25">
      <c r="A1312" s="86" t="s">
        <v>14022</v>
      </c>
      <c r="B1312" s="95" t="s">
        <v>1498</v>
      </c>
      <c r="C1312" s="86">
        <f>VLOOKUP(GroupVertices[[#This Row],[Vertex]], Vertices[], MATCH("ID", Vertices[#Headers], 0), FALSE)</f>
        <v>348</v>
      </c>
    </row>
    <row r="1313" spans="1:3" x14ac:dyDescent="0.25">
      <c r="A1313" s="86" t="s">
        <v>14022</v>
      </c>
      <c r="B1313" s="95" t="s">
        <v>1497</v>
      </c>
      <c r="C1313" s="86">
        <f>VLOOKUP(GroupVertices[[#This Row],[Vertex]], Vertices[], MATCH("ID", Vertices[#Headers], 0), FALSE)</f>
        <v>347</v>
      </c>
    </row>
    <row r="1314" spans="1:3" x14ac:dyDescent="0.25">
      <c r="A1314" s="86" t="s">
        <v>14023</v>
      </c>
      <c r="B1314" s="95" t="s">
        <v>1337</v>
      </c>
      <c r="C1314" s="86">
        <f>VLOOKUP(GroupVertices[[#This Row],[Vertex]], Vertices[], MATCH("ID", Vertices[#Headers], 0), FALSE)</f>
        <v>1705</v>
      </c>
    </row>
    <row r="1315" spans="1:3" x14ac:dyDescent="0.25">
      <c r="A1315" s="86" t="s">
        <v>14023</v>
      </c>
      <c r="B1315" s="95" t="s">
        <v>1336</v>
      </c>
      <c r="C1315" s="86">
        <f>VLOOKUP(GroupVertices[[#This Row],[Vertex]], Vertices[], MATCH("ID", Vertices[#Headers], 0), FALSE)</f>
        <v>229</v>
      </c>
    </row>
    <row r="1316" spans="1:3" x14ac:dyDescent="0.25">
      <c r="A1316" s="86" t="s">
        <v>14023</v>
      </c>
      <c r="B1316" s="95" t="s">
        <v>1860</v>
      </c>
      <c r="C1316" s="86">
        <f>VLOOKUP(GroupVertices[[#This Row],[Vertex]], Vertices[], MATCH("ID", Vertices[#Headers], 0), FALSE)</f>
        <v>1551</v>
      </c>
    </row>
    <row r="1317" spans="1:3" x14ac:dyDescent="0.25">
      <c r="A1317" s="86" t="s">
        <v>14023</v>
      </c>
      <c r="B1317" s="95" t="s">
        <v>1859</v>
      </c>
      <c r="C1317" s="86">
        <f>VLOOKUP(GroupVertices[[#This Row],[Vertex]], Vertices[], MATCH("ID", Vertices[#Headers], 0), FALSE)</f>
        <v>1550</v>
      </c>
    </row>
    <row r="1318" spans="1:3" x14ac:dyDescent="0.25">
      <c r="A1318" s="86" t="s">
        <v>14023</v>
      </c>
      <c r="B1318" s="95" t="s">
        <v>1310</v>
      </c>
      <c r="C1318" s="86">
        <f>VLOOKUP(GroupVertices[[#This Row],[Vertex]], Vertices[], MATCH("ID", Vertices[#Headers], 0), FALSE)</f>
        <v>1669</v>
      </c>
    </row>
    <row r="1319" spans="1:3" x14ac:dyDescent="0.25">
      <c r="A1319" s="86" t="s">
        <v>14023</v>
      </c>
      <c r="B1319" s="95" t="s">
        <v>1298</v>
      </c>
      <c r="C1319" s="86">
        <f>VLOOKUP(GroupVertices[[#This Row],[Vertex]], Vertices[], MATCH("ID", Vertices[#Headers], 0), FALSE)</f>
        <v>1656</v>
      </c>
    </row>
    <row r="1320" spans="1:3" x14ac:dyDescent="0.25">
      <c r="A1320" s="86" t="s">
        <v>14023</v>
      </c>
      <c r="B1320" s="95" t="s">
        <v>1297</v>
      </c>
      <c r="C1320" s="86">
        <f>VLOOKUP(GroupVertices[[#This Row],[Vertex]], Vertices[], MATCH("ID", Vertices[#Headers], 0), FALSE)</f>
        <v>1655</v>
      </c>
    </row>
    <row r="1321" spans="1:3" x14ac:dyDescent="0.25">
      <c r="A1321" s="86" t="s">
        <v>14023</v>
      </c>
      <c r="B1321" s="95" t="s">
        <v>1272</v>
      </c>
      <c r="C1321" s="86">
        <f>VLOOKUP(GroupVertices[[#This Row],[Vertex]], Vertices[], MATCH("ID", Vertices[#Headers], 0), FALSE)</f>
        <v>1628</v>
      </c>
    </row>
    <row r="1322" spans="1:3" x14ac:dyDescent="0.25">
      <c r="A1322" s="86" t="s">
        <v>14023</v>
      </c>
      <c r="B1322" s="95" t="s">
        <v>1262</v>
      </c>
      <c r="C1322" s="86">
        <f>VLOOKUP(GroupVertices[[#This Row],[Vertex]], Vertices[], MATCH("ID", Vertices[#Headers], 0), FALSE)</f>
        <v>1617</v>
      </c>
    </row>
    <row r="1323" spans="1:3" x14ac:dyDescent="0.25">
      <c r="A1323" s="86" t="s">
        <v>14023</v>
      </c>
      <c r="B1323" s="95" t="s">
        <v>1294</v>
      </c>
      <c r="C1323" s="86">
        <f>VLOOKUP(GroupVertices[[#This Row],[Vertex]], Vertices[], MATCH("ID", Vertices[#Headers], 0), FALSE)</f>
        <v>416</v>
      </c>
    </row>
    <row r="1324" spans="1:3" x14ac:dyDescent="0.25">
      <c r="A1324" s="86" t="s">
        <v>14023</v>
      </c>
      <c r="B1324" s="95" t="s">
        <v>1212</v>
      </c>
      <c r="C1324" s="86">
        <f>VLOOKUP(GroupVertices[[#This Row],[Vertex]], Vertices[], MATCH("ID", Vertices[#Headers], 0), FALSE)</f>
        <v>1549</v>
      </c>
    </row>
    <row r="1325" spans="1:3" x14ac:dyDescent="0.25">
      <c r="A1325" s="86" t="s">
        <v>14023</v>
      </c>
      <c r="B1325" s="95" t="s">
        <v>1194</v>
      </c>
      <c r="C1325" s="86">
        <f>VLOOKUP(GroupVertices[[#This Row],[Vertex]], Vertices[], MATCH("ID", Vertices[#Headers], 0), FALSE)</f>
        <v>1529</v>
      </c>
    </row>
    <row r="1326" spans="1:3" x14ac:dyDescent="0.25">
      <c r="A1326" s="86" t="s">
        <v>14023</v>
      </c>
      <c r="B1326" s="95" t="s">
        <v>1056</v>
      </c>
      <c r="C1326" s="86">
        <f>VLOOKUP(GroupVertices[[#This Row],[Vertex]], Vertices[], MATCH("ID", Vertices[#Headers], 0), FALSE)</f>
        <v>1361</v>
      </c>
    </row>
    <row r="1327" spans="1:3" x14ac:dyDescent="0.25">
      <c r="A1327" s="86" t="s">
        <v>14023</v>
      </c>
      <c r="B1327" s="95" t="s">
        <v>1028</v>
      </c>
      <c r="C1327" s="86">
        <f>VLOOKUP(GroupVertices[[#This Row],[Vertex]], Vertices[], MATCH("ID", Vertices[#Headers], 0), FALSE)</f>
        <v>1330</v>
      </c>
    </row>
    <row r="1328" spans="1:3" x14ac:dyDescent="0.25">
      <c r="A1328" s="86" t="s">
        <v>14023</v>
      </c>
      <c r="B1328" s="95" t="s">
        <v>1024</v>
      </c>
      <c r="C1328" s="86">
        <f>VLOOKUP(GroupVertices[[#This Row],[Vertex]], Vertices[], MATCH("ID", Vertices[#Headers], 0), FALSE)</f>
        <v>1324</v>
      </c>
    </row>
    <row r="1329" spans="1:3" x14ac:dyDescent="0.25">
      <c r="A1329" s="86" t="s">
        <v>14023</v>
      </c>
      <c r="B1329" s="95" t="s">
        <v>724</v>
      </c>
      <c r="C1329" s="86">
        <f>VLOOKUP(GroupVertices[[#This Row],[Vertex]], Vertices[], MATCH("ID", Vertices[#Headers], 0), FALSE)</f>
        <v>907</v>
      </c>
    </row>
    <row r="1330" spans="1:3" x14ac:dyDescent="0.25">
      <c r="A1330" s="86" t="s">
        <v>14023</v>
      </c>
      <c r="B1330" s="95" t="s">
        <v>601</v>
      </c>
      <c r="C1330" s="86">
        <f>VLOOKUP(GroupVertices[[#This Row],[Vertex]], Vertices[], MATCH("ID", Vertices[#Headers], 0), FALSE)</f>
        <v>732</v>
      </c>
    </row>
    <row r="1331" spans="1:3" x14ac:dyDescent="0.25">
      <c r="A1331" s="86" t="s">
        <v>14023</v>
      </c>
      <c r="B1331" s="95" t="s">
        <v>593</v>
      </c>
      <c r="C1331" s="86">
        <f>VLOOKUP(GroupVertices[[#This Row],[Vertex]], Vertices[], MATCH("ID", Vertices[#Headers], 0), FALSE)</f>
        <v>718</v>
      </c>
    </row>
    <row r="1332" spans="1:3" x14ac:dyDescent="0.25">
      <c r="A1332" s="86" t="s">
        <v>14023</v>
      </c>
      <c r="B1332" s="95" t="s">
        <v>591</v>
      </c>
      <c r="C1332" s="86">
        <f>VLOOKUP(GroupVertices[[#This Row],[Vertex]], Vertices[], MATCH("ID", Vertices[#Headers], 0), FALSE)</f>
        <v>716</v>
      </c>
    </row>
    <row r="1333" spans="1:3" x14ac:dyDescent="0.25">
      <c r="A1333" s="86" t="s">
        <v>14023</v>
      </c>
      <c r="B1333" s="95" t="s">
        <v>403</v>
      </c>
      <c r="C1333" s="86">
        <f>VLOOKUP(GroupVertices[[#This Row],[Vertex]], Vertices[], MATCH("ID", Vertices[#Headers], 0), FALSE)</f>
        <v>415</v>
      </c>
    </row>
    <row r="1334" spans="1:3" x14ac:dyDescent="0.25">
      <c r="A1334" s="86" t="s">
        <v>14024</v>
      </c>
      <c r="B1334" s="95" t="s">
        <v>1277</v>
      </c>
      <c r="C1334" s="86">
        <f>VLOOKUP(GroupVertices[[#This Row],[Vertex]], Vertices[], MATCH("ID", Vertices[#Headers], 0), FALSE)</f>
        <v>1635</v>
      </c>
    </row>
    <row r="1335" spans="1:3" x14ac:dyDescent="0.25">
      <c r="A1335" s="86" t="s">
        <v>14024</v>
      </c>
      <c r="B1335" s="95" t="s">
        <v>1394</v>
      </c>
      <c r="C1335" s="86">
        <f>VLOOKUP(GroupVertices[[#This Row],[Vertex]], Vertices[], MATCH("ID", Vertices[#Headers], 0), FALSE)</f>
        <v>128</v>
      </c>
    </row>
    <row r="1336" spans="1:3" x14ac:dyDescent="0.25">
      <c r="A1336" s="86" t="s">
        <v>14024</v>
      </c>
      <c r="B1336" s="95" t="s">
        <v>1250</v>
      </c>
      <c r="C1336" s="86">
        <f>VLOOKUP(GroupVertices[[#This Row],[Vertex]], Vertices[], MATCH("ID", Vertices[#Headers], 0), FALSE)</f>
        <v>1604</v>
      </c>
    </row>
    <row r="1337" spans="1:3" x14ac:dyDescent="0.25">
      <c r="A1337" s="86" t="s">
        <v>14024</v>
      </c>
      <c r="B1337" s="95" t="s">
        <v>1173</v>
      </c>
      <c r="C1337" s="86">
        <f>VLOOKUP(GroupVertices[[#This Row],[Vertex]], Vertices[], MATCH("ID", Vertices[#Headers], 0), FALSE)</f>
        <v>1506</v>
      </c>
    </row>
    <row r="1338" spans="1:3" x14ac:dyDescent="0.25">
      <c r="A1338" s="86" t="s">
        <v>14024</v>
      </c>
      <c r="B1338" s="95" t="s">
        <v>1120</v>
      </c>
      <c r="C1338" s="86">
        <f>VLOOKUP(GroupVertices[[#This Row],[Vertex]], Vertices[], MATCH("ID", Vertices[#Headers], 0), FALSE)</f>
        <v>1441</v>
      </c>
    </row>
    <row r="1339" spans="1:3" x14ac:dyDescent="0.25">
      <c r="A1339" s="86" t="s">
        <v>14024</v>
      </c>
      <c r="B1339" s="95" t="s">
        <v>1632</v>
      </c>
      <c r="C1339" s="86">
        <f>VLOOKUP(GroupVertices[[#This Row],[Vertex]], Vertices[], MATCH("ID", Vertices[#Headers], 0), FALSE)</f>
        <v>681</v>
      </c>
    </row>
    <row r="1340" spans="1:3" x14ac:dyDescent="0.25">
      <c r="A1340" s="86" t="s">
        <v>14024</v>
      </c>
      <c r="B1340" s="95" t="s">
        <v>1435</v>
      </c>
      <c r="C1340" s="86">
        <f>VLOOKUP(GroupVertices[[#This Row],[Vertex]], Vertices[], MATCH("ID", Vertices[#Headers], 0), FALSE)</f>
        <v>235</v>
      </c>
    </row>
    <row r="1341" spans="1:3" x14ac:dyDescent="0.25">
      <c r="A1341" s="86" t="s">
        <v>14024</v>
      </c>
      <c r="B1341" s="95" t="s">
        <v>1061</v>
      </c>
      <c r="C1341" s="86">
        <f>VLOOKUP(GroupVertices[[#This Row],[Vertex]], Vertices[], MATCH("ID", Vertices[#Headers], 0), FALSE)</f>
        <v>1368</v>
      </c>
    </row>
    <row r="1342" spans="1:3" x14ac:dyDescent="0.25">
      <c r="A1342" s="86" t="s">
        <v>14024</v>
      </c>
      <c r="B1342" s="95" t="s">
        <v>938</v>
      </c>
      <c r="C1342" s="86">
        <f>VLOOKUP(GroupVertices[[#This Row],[Vertex]], Vertices[], MATCH("ID", Vertices[#Headers], 0), FALSE)</f>
        <v>1191</v>
      </c>
    </row>
    <row r="1343" spans="1:3" x14ac:dyDescent="0.25">
      <c r="A1343" s="86" t="s">
        <v>14024</v>
      </c>
      <c r="B1343" s="95" t="s">
        <v>870</v>
      </c>
      <c r="C1343" s="86">
        <f>VLOOKUP(GroupVertices[[#This Row],[Vertex]], Vertices[], MATCH("ID", Vertices[#Headers], 0), FALSE)</f>
        <v>1103</v>
      </c>
    </row>
    <row r="1344" spans="1:3" x14ac:dyDescent="0.25">
      <c r="A1344" s="86" t="s">
        <v>14024</v>
      </c>
      <c r="B1344" s="95" t="s">
        <v>840</v>
      </c>
      <c r="C1344" s="86">
        <f>VLOOKUP(GroupVertices[[#This Row],[Vertex]], Vertices[], MATCH("ID", Vertices[#Headers], 0), FALSE)</f>
        <v>1070</v>
      </c>
    </row>
    <row r="1345" spans="1:3" x14ac:dyDescent="0.25">
      <c r="A1345" s="86" t="s">
        <v>14024</v>
      </c>
      <c r="B1345" s="95" t="s">
        <v>1363</v>
      </c>
      <c r="C1345" s="86">
        <f>VLOOKUP(GroupVertices[[#This Row],[Vertex]], Vertices[], MATCH("ID", Vertices[#Headers], 0), FALSE)</f>
        <v>40</v>
      </c>
    </row>
    <row r="1346" spans="1:3" x14ac:dyDescent="0.25">
      <c r="A1346" s="86" t="s">
        <v>14024</v>
      </c>
      <c r="B1346" s="95" t="s">
        <v>566</v>
      </c>
      <c r="C1346" s="86">
        <f>VLOOKUP(GroupVertices[[#This Row],[Vertex]], Vertices[], MATCH("ID", Vertices[#Headers], 0), FALSE)</f>
        <v>686</v>
      </c>
    </row>
    <row r="1347" spans="1:3" x14ac:dyDescent="0.25">
      <c r="A1347" s="86" t="s">
        <v>14024</v>
      </c>
      <c r="B1347" s="95" t="s">
        <v>563</v>
      </c>
      <c r="C1347" s="86">
        <f>VLOOKUP(GroupVertices[[#This Row],[Vertex]], Vertices[], MATCH("ID", Vertices[#Headers], 0), FALSE)</f>
        <v>680</v>
      </c>
    </row>
    <row r="1348" spans="1:3" x14ac:dyDescent="0.25">
      <c r="A1348" s="86" t="s">
        <v>14024</v>
      </c>
      <c r="B1348" s="95" t="s">
        <v>499</v>
      </c>
      <c r="C1348" s="86">
        <f>VLOOKUP(GroupVertices[[#This Row],[Vertex]], Vertices[], MATCH("ID", Vertices[#Headers], 0), FALSE)</f>
        <v>590</v>
      </c>
    </row>
    <row r="1349" spans="1:3" x14ac:dyDescent="0.25">
      <c r="A1349" s="86" t="s">
        <v>14024</v>
      </c>
      <c r="B1349" s="95" t="s">
        <v>325</v>
      </c>
      <c r="C1349" s="86">
        <f>VLOOKUP(GroupVertices[[#This Row],[Vertex]], Vertices[], MATCH("ID", Vertices[#Headers], 0), FALSE)</f>
        <v>240</v>
      </c>
    </row>
    <row r="1350" spans="1:3" x14ac:dyDescent="0.25">
      <c r="A1350" s="86" t="s">
        <v>14024</v>
      </c>
      <c r="B1350" s="95" t="s">
        <v>321</v>
      </c>
      <c r="C1350" s="86">
        <f>VLOOKUP(GroupVertices[[#This Row],[Vertex]], Vertices[], MATCH("ID", Vertices[#Headers], 0), FALSE)</f>
        <v>234</v>
      </c>
    </row>
    <row r="1351" spans="1:3" x14ac:dyDescent="0.25">
      <c r="A1351" s="86" t="s">
        <v>14024</v>
      </c>
      <c r="B1351" s="95" t="s">
        <v>257</v>
      </c>
      <c r="C1351" s="86">
        <f>VLOOKUP(GroupVertices[[#This Row],[Vertex]], Vertices[], MATCH("ID", Vertices[#Headers], 0), FALSE)</f>
        <v>127</v>
      </c>
    </row>
    <row r="1352" spans="1:3" x14ac:dyDescent="0.25">
      <c r="A1352" s="86" t="s">
        <v>14024</v>
      </c>
      <c r="B1352" s="95" t="s">
        <v>204</v>
      </c>
      <c r="C1352" s="86">
        <f>VLOOKUP(GroupVertices[[#This Row],[Vertex]], Vertices[], MATCH("ID", Vertices[#Headers], 0), FALSE)</f>
        <v>39</v>
      </c>
    </row>
    <row r="1353" spans="1:3" x14ac:dyDescent="0.25">
      <c r="A1353" s="86" t="s">
        <v>14025</v>
      </c>
      <c r="B1353" s="95" t="s">
        <v>800</v>
      </c>
      <c r="C1353" s="86">
        <f>VLOOKUP(GroupVertices[[#This Row],[Vertex]], Vertices[], MATCH("ID", Vertices[#Headers], 0), FALSE)</f>
        <v>1014</v>
      </c>
    </row>
    <row r="1354" spans="1:3" x14ac:dyDescent="0.25">
      <c r="A1354" s="86" t="s">
        <v>14025</v>
      </c>
      <c r="B1354" s="95" t="s">
        <v>1735</v>
      </c>
      <c r="C1354" s="86">
        <f>VLOOKUP(GroupVertices[[#This Row],[Vertex]], Vertices[], MATCH("ID", Vertices[#Headers], 0), FALSE)</f>
        <v>1023</v>
      </c>
    </row>
    <row r="1355" spans="1:3" x14ac:dyDescent="0.25">
      <c r="A1355" s="86" t="s">
        <v>14025</v>
      </c>
      <c r="B1355" s="95" t="s">
        <v>1734</v>
      </c>
      <c r="C1355" s="86">
        <f>VLOOKUP(GroupVertices[[#This Row],[Vertex]], Vertices[], MATCH("ID", Vertices[#Headers], 0), FALSE)</f>
        <v>1022</v>
      </c>
    </row>
    <row r="1356" spans="1:3" x14ac:dyDescent="0.25">
      <c r="A1356" s="86" t="s">
        <v>14025</v>
      </c>
      <c r="B1356" s="95" t="s">
        <v>1733</v>
      </c>
      <c r="C1356" s="86">
        <f>VLOOKUP(GroupVertices[[#This Row],[Vertex]], Vertices[], MATCH("ID", Vertices[#Headers], 0), FALSE)</f>
        <v>1021</v>
      </c>
    </row>
    <row r="1357" spans="1:3" x14ac:dyDescent="0.25">
      <c r="A1357" s="86" t="s">
        <v>14025</v>
      </c>
      <c r="B1357" s="95" t="s">
        <v>1732</v>
      </c>
      <c r="C1357" s="86">
        <f>VLOOKUP(GroupVertices[[#This Row],[Vertex]], Vertices[], MATCH("ID", Vertices[#Headers], 0), FALSE)</f>
        <v>1020</v>
      </c>
    </row>
    <row r="1358" spans="1:3" x14ac:dyDescent="0.25">
      <c r="A1358" s="86" t="s">
        <v>14025</v>
      </c>
      <c r="B1358" s="95" t="s">
        <v>1731</v>
      </c>
      <c r="C1358" s="86">
        <f>VLOOKUP(GroupVertices[[#This Row],[Vertex]], Vertices[], MATCH("ID", Vertices[#Headers], 0), FALSE)</f>
        <v>1019</v>
      </c>
    </row>
    <row r="1359" spans="1:3" x14ac:dyDescent="0.25">
      <c r="A1359" s="86" t="s">
        <v>14025</v>
      </c>
      <c r="B1359" s="95" t="s">
        <v>1730</v>
      </c>
      <c r="C1359" s="86">
        <f>VLOOKUP(GroupVertices[[#This Row],[Vertex]], Vertices[], MATCH("ID", Vertices[#Headers], 0), FALSE)</f>
        <v>1018</v>
      </c>
    </row>
    <row r="1360" spans="1:3" x14ac:dyDescent="0.25">
      <c r="A1360" s="86" t="s">
        <v>14025</v>
      </c>
      <c r="B1360" s="95" t="s">
        <v>1729</v>
      </c>
      <c r="C1360" s="86">
        <f>VLOOKUP(GroupVertices[[#This Row],[Vertex]], Vertices[], MATCH("ID", Vertices[#Headers], 0), FALSE)</f>
        <v>1017</v>
      </c>
    </row>
    <row r="1361" spans="1:3" x14ac:dyDescent="0.25">
      <c r="A1361" s="86" t="s">
        <v>14025</v>
      </c>
      <c r="B1361" s="95" t="s">
        <v>1728</v>
      </c>
      <c r="C1361" s="86">
        <f>VLOOKUP(GroupVertices[[#This Row],[Vertex]], Vertices[], MATCH("ID", Vertices[#Headers], 0), FALSE)</f>
        <v>1016</v>
      </c>
    </row>
    <row r="1362" spans="1:3" x14ac:dyDescent="0.25">
      <c r="A1362" s="86" t="s">
        <v>14025</v>
      </c>
      <c r="B1362" s="95" t="s">
        <v>1727</v>
      </c>
      <c r="C1362" s="86">
        <f>VLOOKUP(GroupVertices[[#This Row],[Vertex]], Vertices[], MATCH("ID", Vertices[#Headers], 0), FALSE)</f>
        <v>1015</v>
      </c>
    </row>
    <row r="1363" spans="1:3" x14ac:dyDescent="0.25">
      <c r="A1363" s="86" t="s">
        <v>14026</v>
      </c>
      <c r="B1363" s="95" t="s">
        <v>1290</v>
      </c>
      <c r="C1363" s="86">
        <f>VLOOKUP(GroupVertices[[#This Row],[Vertex]], Vertices[], MATCH("ID", Vertices[#Headers], 0), FALSE)</f>
        <v>1649</v>
      </c>
    </row>
    <row r="1364" spans="1:3" x14ac:dyDescent="0.25">
      <c r="A1364" s="86" t="s">
        <v>14026</v>
      </c>
      <c r="B1364" s="95" t="s">
        <v>1443</v>
      </c>
      <c r="C1364" s="86">
        <f>VLOOKUP(GroupVertices[[#This Row],[Vertex]], Vertices[], MATCH("ID", Vertices[#Headers], 0), FALSE)</f>
        <v>257</v>
      </c>
    </row>
    <row r="1365" spans="1:3" x14ac:dyDescent="0.25">
      <c r="A1365" s="86" t="s">
        <v>14026</v>
      </c>
      <c r="B1365" s="95" t="s">
        <v>1260</v>
      </c>
      <c r="C1365" s="86">
        <f>VLOOKUP(GroupVertices[[#This Row],[Vertex]], Vertices[], MATCH("ID", Vertices[#Headers], 0), FALSE)</f>
        <v>1614</v>
      </c>
    </row>
    <row r="1366" spans="1:3" x14ac:dyDescent="0.25">
      <c r="A1366" s="86" t="s">
        <v>14026</v>
      </c>
      <c r="B1366" s="95" t="s">
        <v>787</v>
      </c>
      <c r="C1366" s="86">
        <f>VLOOKUP(GroupVertices[[#This Row],[Vertex]], Vertices[], MATCH("ID", Vertices[#Headers], 0), FALSE)</f>
        <v>994</v>
      </c>
    </row>
    <row r="1367" spans="1:3" x14ac:dyDescent="0.25">
      <c r="A1367" s="86" t="s">
        <v>14026</v>
      </c>
      <c r="B1367" s="95" t="s">
        <v>622</v>
      </c>
      <c r="C1367" s="86">
        <f>VLOOKUP(GroupVertices[[#This Row],[Vertex]], Vertices[], MATCH("ID", Vertices[#Headers], 0), FALSE)</f>
        <v>758</v>
      </c>
    </row>
    <row r="1368" spans="1:3" x14ac:dyDescent="0.25">
      <c r="A1368" s="86" t="s">
        <v>14026</v>
      </c>
      <c r="B1368" s="95" t="s">
        <v>545</v>
      </c>
      <c r="C1368" s="86">
        <f>VLOOKUP(GroupVertices[[#This Row],[Vertex]], Vertices[], MATCH("ID", Vertices[#Headers], 0), FALSE)</f>
        <v>660</v>
      </c>
    </row>
    <row r="1369" spans="1:3" x14ac:dyDescent="0.25">
      <c r="A1369" s="86" t="s">
        <v>14026</v>
      </c>
      <c r="B1369" s="95" t="s">
        <v>458</v>
      </c>
      <c r="C1369" s="86">
        <f>VLOOKUP(GroupVertices[[#This Row],[Vertex]], Vertices[], MATCH("ID", Vertices[#Headers], 0), FALSE)</f>
        <v>517</v>
      </c>
    </row>
    <row r="1370" spans="1:3" x14ac:dyDescent="0.25">
      <c r="A1370" s="86" t="s">
        <v>14026</v>
      </c>
      <c r="B1370" s="95" t="s">
        <v>352</v>
      </c>
      <c r="C1370" s="86">
        <f>VLOOKUP(GroupVertices[[#This Row],[Vertex]], Vertices[], MATCH("ID", Vertices[#Headers], 0), FALSE)</f>
        <v>318</v>
      </c>
    </row>
    <row r="1371" spans="1:3" x14ac:dyDescent="0.25">
      <c r="A1371" s="86" t="s">
        <v>14026</v>
      </c>
      <c r="B1371" s="95" t="s">
        <v>335</v>
      </c>
      <c r="C1371" s="86">
        <f>VLOOKUP(GroupVertices[[#This Row],[Vertex]], Vertices[], MATCH("ID", Vertices[#Headers], 0), FALSE)</f>
        <v>256</v>
      </c>
    </row>
    <row r="1372" spans="1:3" x14ac:dyDescent="0.25">
      <c r="A1372" s="86" t="s">
        <v>14027</v>
      </c>
      <c r="B1372" s="95" t="s">
        <v>1251</v>
      </c>
      <c r="C1372" s="86">
        <f>VLOOKUP(GroupVertices[[#This Row],[Vertex]], Vertices[], MATCH("ID", Vertices[#Headers], 0), FALSE)</f>
        <v>1605</v>
      </c>
    </row>
    <row r="1373" spans="1:3" x14ac:dyDescent="0.25">
      <c r="A1373" s="86" t="s">
        <v>14027</v>
      </c>
      <c r="B1373" s="95" t="s">
        <v>1876</v>
      </c>
      <c r="C1373" s="86">
        <f>VLOOKUP(GroupVertices[[#This Row],[Vertex]], Vertices[], MATCH("ID", Vertices[#Headers], 0), FALSE)</f>
        <v>1606</v>
      </c>
    </row>
    <row r="1374" spans="1:3" x14ac:dyDescent="0.25">
      <c r="A1374" s="86" t="s">
        <v>14027</v>
      </c>
      <c r="B1374" s="95" t="s">
        <v>1642</v>
      </c>
      <c r="C1374" s="86">
        <f>VLOOKUP(GroupVertices[[#This Row],[Vertex]], Vertices[], MATCH("ID", Vertices[#Headers], 0), FALSE)</f>
        <v>726</v>
      </c>
    </row>
    <row r="1375" spans="1:3" x14ac:dyDescent="0.25">
      <c r="A1375" s="86" t="s">
        <v>14027</v>
      </c>
      <c r="B1375" s="95" t="s">
        <v>1392</v>
      </c>
      <c r="C1375" s="86">
        <f>VLOOKUP(GroupVertices[[#This Row],[Vertex]], Vertices[], MATCH("ID", Vertices[#Headers], 0), FALSE)</f>
        <v>121</v>
      </c>
    </row>
    <row r="1376" spans="1:3" x14ac:dyDescent="0.25">
      <c r="A1376" s="86" t="s">
        <v>14027</v>
      </c>
      <c r="B1376" s="95" t="s">
        <v>655</v>
      </c>
      <c r="C1376" s="86">
        <f>VLOOKUP(GroupVertices[[#This Row],[Vertex]], Vertices[], MATCH("ID", Vertices[#Headers], 0), FALSE)</f>
        <v>805</v>
      </c>
    </row>
    <row r="1377" spans="1:3" x14ac:dyDescent="0.25">
      <c r="A1377" s="86" t="s">
        <v>14027</v>
      </c>
      <c r="B1377" s="95" t="s">
        <v>1643</v>
      </c>
      <c r="C1377" s="86">
        <f>VLOOKUP(GroupVertices[[#This Row],[Vertex]], Vertices[], MATCH("ID", Vertices[#Headers], 0), FALSE)</f>
        <v>727</v>
      </c>
    </row>
    <row r="1378" spans="1:3" x14ac:dyDescent="0.25">
      <c r="A1378" s="86" t="s">
        <v>14027</v>
      </c>
      <c r="B1378" s="95" t="s">
        <v>1641</v>
      </c>
      <c r="C1378" s="86">
        <f>VLOOKUP(GroupVertices[[#This Row],[Vertex]], Vertices[], MATCH("ID", Vertices[#Headers], 0), FALSE)</f>
        <v>725</v>
      </c>
    </row>
    <row r="1379" spans="1:3" x14ac:dyDescent="0.25">
      <c r="A1379" s="86" t="s">
        <v>14027</v>
      </c>
      <c r="B1379" s="95" t="s">
        <v>1640</v>
      </c>
      <c r="C1379" s="86">
        <f>VLOOKUP(GroupVertices[[#This Row],[Vertex]], Vertices[], MATCH("ID", Vertices[#Headers], 0), FALSE)</f>
        <v>724</v>
      </c>
    </row>
    <row r="1380" spans="1:3" x14ac:dyDescent="0.25">
      <c r="A1380" s="86" t="s">
        <v>14027</v>
      </c>
      <c r="B1380" s="95" t="s">
        <v>598</v>
      </c>
      <c r="C1380" s="86">
        <f>VLOOKUP(GroupVertices[[#This Row],[Vertex]], Vertices[], MATCH("ID", Vertices[#Headers], 0), FALSE)</f>
        <v>723</v>
      </c>
    </row>
    <row r="1381" spans="1:3" x14ac:dyDescent="0.25">
      <c r="A1381" s="86" t="s">
        <v>14028</v>
      </c>
      <c r="B1381" s="95" t="s">
        <v>1229</v>
      </c>
      <c r="C1381" s="86">
        <f>VLOOKUP(GroupVertices[[#This Row],[Vertex]], Vertices[], MATCH("ID", Vertices[#Headers], 0), FALSE)</f>
        <v>1573</v>
      </c>
    </row>
    <row r="1382" spans="1:3" x14ac:dyDescent="0.25">
      <c r="A1382" s="86" t="s">
        <v>14028</v>
      </c>
      <c r="B1382" s="95" t="s">
        <v>1512</v>
      </c>
      <c r="C1382" s="86">
        <f>VLOOKUP(GroupVertices[[#This Row],[Vertex]], Vertices[], MATCH("ID", Vertices[#Headers], 0), FALSE)</f>
        <v>382</v>
      </c>
    </row>
    <row r="1383" spans="1:3" x14ac:dyDescent="0.25">
      <c r="A1383" s="86" t="s">
        <v>14028</v>
      </c>
      <c r="B1383" s="95" t="s">
        <v>1171</v>
      </c>
      <c r="C1383" s="86">
        <f>VLOOKUP(GroupVertices[[#This Row],[Vertex]], Vertices[], MATCH("ID", Vertices[#Headers], 0), FALSE)</f>
        <v>1504</v>
      </c>
    </row>
    <row r="1384" spans="1:3" x14ac:dyDescent="0.25">
      <c r="A1384" s="86" t="s">
        <v>14028</v>
      </c>
      <c r="B1384" s="95" t="s">
        <v>1085</v>
      </c>
      <c r="C1384" s="86">
        <f>VLOOKUP(GroupVertices[[#This Row],[Vertex]], Vertices[], MATCH("ID", Vertices[#Headers], 0), FALSE)</f>
        <v>1397</v>
      </c>
    </row>
    <row r="1385" spans="1:3" x14ac:dyDescent="0.25">
      <c r="A1385" s="86" t="s">
        <v>14028</v>
      </c>
      <c r="B1385" s="95" t="s">
        <v>1071</v>
      </c>
      <c r="C1385" s="86">
        <f>VLOOKUP(GroupVertices[[#This Row],[Vertex]], Vertices[], MATCH("ID", Vertices[#Headers], 0), FALSE)</f>
        <v>1382</v>
      </c>
    </row>
    <row r="1386" spans="1:3" x14ac:dyDescent="0.25">
      <c r="A1386" s="86" t="s">
        <v>14028</v>
      </c>
      <c r="B1386" s="95" t="s">
        <v>1012</v>
      </c>
      <c r="C1386" s="86">
        <f>VLOOKUP(GroupVertices[[#This Row],[Vertex]], Vertices[], MATCH("ID", Vertices[#Headers], 0), FALSE)</f>
        <v>1312</v>
      </c>
    </row>
    <row r="1387" spans="1:3" x14ac:dyDescent="0.25">
      <c r="A1387" s="86" t="s">
        <v>14028</v>
      </c>
      <c r="B1387" s="95" t="s">
        <v>666</v>
      </c>
      <c r="C1387" s="86">
        <f>VLOOKUP(GroupVertices[[#This Row],[Vertex]], Vertices[], MATCH("ID", Vertices[#Headers], 0), FALSE)</f>
        <v>830</v>
      </c>
    </row>
    <row r="1388" spans="1:3" x14ac:dyDescent="0.25">
      <c r="A1388" s="86" t="s">
        <v>14028</v>
      </c>
      <c r="B1388" s="95" t="s">
        <v>448</v>
      </c>
      <c r="C1388" s="86">
        <f>VLOOKUP(GroupVertices[[#This Row],[Vertex]], Vertices[], MATCH("ID", Vertices[#Headers], 0), FALSE)</f>
        <v>493</v>
      </c>
    </row>
    <row r="1389" spans="1:3" x14ac:dyDescent="0.25">
      <c r="A1389" s="86" t="s">
        <v>14028</v>
      </c>
      <c r="B1389" s="95" t="s">
        <v>386</v>
      </c>
      <c r="C1389" s="86">
        <f>VLOOKUP(GroupVertices[[#This Row],[Vertex]], Vertices[], MATCH("ID", Vertices[#Headers], 0), FALSE)</f>
        <v>381</v>
      </c>
    </row>
    <row r="1390" spans="1:3" x14ac:dyDescent="0.25">
      <c r="A1390" s="86" t="s">
        <v>14029</v>
      </c>
      <c r="B1390" s="95" t="s">
        <v>1328</v>
      </c>
      <c r="C1390" s="86">
        <f>VLOOKUP(GroupVertices[[#This Row],[Vertex]], Vertices[], MATCH("ID", Vertices[#Headers], 0), FALSE)</f>
        <v>1696</v>
      </c>
    </row>
    <row r="1391" spans="1:3" x14ac:dyDescent="0.25">
      <c r="A1391" s="86" t="s">
        <v>14029</v>
      </c>
      <c r="B1391" s="95" t="s">
        <v>1327</v>
      </c>
      <c r="C1391" s="86">
        <f>VLOOKUP(GroupVertices[[#This Row],[Vertex]], Vertices[], MATCH("ID", Vertices[#Headers], 0), FALSE)</f>
        <v>1497</v>
      </c>
    </row>
    <row r="1392" spans="1:3" x14ac:dyDescent="0.25">
      <c r="A1392" s="86" t="s">
        <v>14029</v>
      </c>
      <c r="B1392" s="95" t="s">
        <v>1200</v>
      </c>
      <c r="C1392" s="86">
        <f>VLOOKUP(GroupVertices[[#This Row],[Vertex]], Vertices[], MATCH("ID", Vertices[#Headers], 0), FALSE)</f>
        <v>1535</v>
      </c>
    </row>
    <row r="1393" spans="1:3" x14ac:dyDescent="0.25">
      <c r="A1393" s="86" t="s">
        <v>14029</v>
      </c>
      <c r="B1393" s="95" t="s">
        <v>1186</v>
      </c>
      <c r="C1393" s="86">
        <f>VLOOKUP(GroupVertices[[#This Row],[Vertex]], Vertices[], MATCH("ID", Vertices[#Headers], 0), FALSE)</f>
        <v>1521</v>
      </c>
    </row>
    <row r="1394" spans="1:3" x14ac:dyDescent="0.25">
      <c r="A1394" s="86" t="s">
        <v>14029</v>
      </c>
      <c r="B1394" s="95" t="s">
        <v>1180</v>
      </c>
      <c r="C1394" s="86">
        <f>VLOOKUP(GroupVertices[[#This Row],[Vertex]], Vertices[], MATCH("ID", Vertices[#Headers], 0), FALSE)</f>
        <v>1513</v>
      </c>
    </row>
    <row r="1395" spans="1:3" x14ac:dyDescent="0.25">
      <c r="A1395" s="86" t="s">
        <v>14029</v>
      </c>
      <c r="B1395" s="95" t="s">
        <v>1176</v>
      </c>
      <c r="C1395" s="86">
        <f>VLOOKUP(GroupVertices[[#This Row],[Vertex]], Vertices[], MATCH("ID", Vertices[#Headers], 0), FALSE)</f>
        <v>1509</v>
      </c>
    </row>
    <row r="1396" spans="1:3" x14ac:dyDescent="0.25">
      <c r="A1396" s="86" t="s">
        <v>14029</v>
      </c>
      <c r="B1396" s="95" t="s">
        <v>1169</v>
      </c>
      <c r="C1396" s="86">
        <f>VLOOKUP(GroupVertices[[#This Row],[Vertex]], Vertices[], MATCH("ID", Vertices[#Headers], 0), FALSE)</f>
        <v>1501</v>
      </c>
    </row>
    <row r="1397" spans="1:3" x14ac:dyDescent="0.25">
      <c r="A1397" s="86" t="s">
        <v>14029</v>
      </c>
      <c r="B1397" s="95" t="s">
        <v>1162</v>
      </c>
      <c r="C1397" s="86">
        <f>VLOOKUP(GroupVertices[[#This Row],[Vertex]], Vertices[], MATCH("ID", Vertices[#Headers], 0), FALSE)</f>
        <v>1496</v>
      </c>
    </row>
    <row r="1398" spans="1:3" x14ac:dyDescent="0.25">
      <c r="A1398" s="86" t="s">
        <v>14030</v>
      </c>
      <c r="B1398" s="95" t="s">
        <v>1206</v>
      </c>
      <c r="C1398" s="86">
        <f>VLOOKUP(GroupVertices[[#This Row],[Vertex]], Vertices[], MATCH("ID", Vertices[#Headers], 0), FALSE)</f>
        <v>1542</v>
      </c>
    </row>
    <row r="1399" spans="1:3" x14ac:dyDescent="0.25">
      <c r="A1399" s="86" t="s">
        <v>14030</v>
      </c>
      <c r="B1399" s="95" t="s">
        <v>1395</v>
      </c>
      <c r="C1399" s="86">
        <f>VLOOKUP(GroupVertices[[#This Row],[Vertex]], Vertices[], MATCH("ID", Vertices[#Headers], 0), FALSE)</f>
        <v>134</v>
      </c>
    </row>
    <row r="1400" spans="1:3" x14ac:dyDescent="0.25">
      <c r="A1400" s="86" t="s">
        <v>14030</v>
      </c>
      <c r="B1400" s="95" t="s">
        <v>893</v>
      </c>
      <c r="C1400" s="86">
        <f>VLOOKUP(GroupVertices[[#This Row],[Vertex]], Vertices[], MATCH("ID", Vertices[#Headers], 0), FALSE)</f>
        <v>1131</v>
      </c>
    </row>
    <row r="1401" spans="1:3" x14ac:dyDescent="0.25">
      <c r="A1401" s="86" t="s">
        <v>14030</v>
      </c>
      <c r="B1401" s="95" t="s">
        <v>767</v>
      </c>
      <c r="C1401" s="86">
        <f>VLOOKUP(GroupVertices[[#This Row],[Vertex]], Vertices[], MATCH("ID", Vertices[#Headers], 0), FALSE)</f>
        <v>969</v>
      </c>
    </row>
    <row r="1402" spans="1:3" x14ac:dyDescent="0.25">
      <c r="A1402" s="86" t="s">
        <v>14030</v>
      </c>
      <c r="B1402" s="95" t="s">
        <v>1701</v>
      </c>
      <c r="C1402" s="86">
        <f>VLOOKUP(GroupVertices[[#This Row],[Vertex]], Vertices[], MATCH("ID", Vertices[#Headers], 0), FALSE)</f>
        <v>930</v>
      </c>
    </row>
    <row r="1403" spans="1:3" x14ac:dyDescent="0.25">
      <c r="A1403" s="86" t="s">
        <v>14030</v>
      </c>
      <c r="B1403" s="95" t="s">
        <v>742</v>
      </c>
      <c r="C1403" s="86">
        <f>VLOOKUP(GroupVertices[[#This Row],[Vertex]], Vertices[], MATCH("ID", Vertices[#Headers], 0), FALSE)</f>
        <v>929</v>
      </c>
    </row>
    <row r="1404" spans="1:3" x14ac:dyDescent="0.25">
      <c r="A1404" s="86" t="s">
        <v>14030</v>
      </c>
      <c r="B1404" s="95" t="s">
        <v>262</v>
      </c>
      <c r="C1404" s="86">
        <f>VLOOKUP(GroupVertices[[#This Row],[Vertex]], Vertices[], MATCH("ID", Vertices[#Headers], 0), FALSE)</f>
        <v>133</v>
      </c>
    </row>
    <row r="1405" spans="1:3" x14ac:dyDescent="0.25">
      <c r="A1405" s="86" t="s">
        <v>14031</v>
      </c>
      <c r="B1405" s="95" t="s">
        <v>1343</v>
      </c>
      <c r="C1405" s="86">
        <f>VLOOKUP(GroupVertices[[#This Row],[Vertex]], Vertices[], MATCH("ID", Vertices[#Headers], 0), FALSE)</f>
        <v>1066</v>
      </c>
    </row>
    <row r="1406" spans="1:3" x14ac:dyDescent="0.25">
      <c r="A1406" s="86" t="s">
        <v>14031</v>
      </c>
      <c r="B1406" s="95" t="s">
        <v>1907</v>
      </c>
      <c r="C1406" s="86">
        <f>VLOOKUP(GroupVertices[[#This Row],[Vertex]], Vertices[], MATCH("ID", Vertices[#Headers], 0), FALSE)</f>
        <v>1721</v>
      </c>
    </row>
    <row r="1407" spans="1:3" x14ac:dyDescent="0.25">
      <c r="A1407" s="86" t="s">
        <v>14031</v>
      </c>
      <c r="B1407" s="95" t="s">
        <v>836</v>
      </c>
      <c r="C1407" s="86">
        <f>VLOOKUP(GroupVertices[[#This Row],[Vertex]], Vertices[], MATCH("ID", Vertices[#Headers], 0), FALSE)</f>
        <v>1062</v>
      </c>
    </row>
    <row r="1408" spans="1:3" x14ac:dyDescent="0.25">
      <c r="A1408" s="86" t="s">
        <v>14031</v>
      </c>
      <c r="B1408" s="95" t="s">
        <v>1741</v>
      </c>
      <c r="C1408" s="86">
        <f>VLOOKUP(GroupVertices[[#This Row],[Vertex]], Vertices[], MATCH("ID", Vertices[#Headers], 0), FALSE)</f>
        <v>1065</v>
      </c>
    </row>
    <row r="1409" spans="1:3" x14ac:dyDescent="0.25">
      <c r="A1409" s="86" t="s">
        <v>14031</v>
      </c>
      <c r="B1409" s="95" t="s">
        <v>1740</v>
      </c>
      <c r="C1409" s="86">
        <f>VLOOKUP(GroupVertices[[#This Row],[Vertex]], Vertices[], MATCH("ID", Vertices[#Headers], 0), FALSE)</f>
        <v>1064</v>
      </c>
    </row>
    <row r="1410" spans="1:3" x14ac:dyDescent="0.25">
      <c r="A1410" s="86" t="s">
        <v>14031</v>
      </c>
      <c r="B1410" s="95" t="s">
        <v>1739</v>
      </c>
      <c r="C1410" s="86">
        <f>VLOOKUP(GroupVertices[[#This Row],[Vertex]], Vertices[], MATCH("ID", Vertices[#Headers], 0), FALSE)</f>
        <v>1063</v>
      </c>
    </row>
    <row r="1411" spans="1:3" x14ac:dyDescent="0.25">
      <c r="A1411" s="86" t="s">
        <v>14032</v>
      </c>
      <c r="B1411" s="95" t="s">
        <v>983</v>
      </c>
      <c r="C1411" s="86">
        <f>VLOOKUP(GroupVertices[[#This Row],[Vertex]], Vertices[], MATCH("ID", Vertices[#Headers], 0), FALSE)</f>
        <v>1247</v>
      </c>
    </row>
    <row r="1412" spans="1:3" x14ac:dyDescent="0.25">
      <c r="A1412" s="86" t="s">
        <v>14032</v>
      </c>
      <c r="B1412" s="95" t="s">
        <v>1561</v>
      </c>
      <c r="C1412" s="86">
        <f>VLOOKUP(GroupVertices[[#This Row],[Vertex]], Vertices[], MATCH("ID", Vertices[#Headers], 0), FALSE)</f>
        <v>500</v>
      </c>
    </row>
    <row r="1413" spans="1:3" x14ac:dyDescent="0.25">
      <c r="A1413" s="86" t="s">
        <v>14032</v>
      </c>
      <c r="B1413" s="95" t="s">
        <v>890</v>
      </c>
      <c r="C1413" s="86">
        <f>VLOOKUP(GroupVertices[[#This Row],[Vertex]], Vertices[], MATCH("ID", Vertices[#Headers], 0), FALSE)</f>
        <v>1128</v>
      </c>
    </row>
    <row r="1414" spans="1:3" x14ac:dyDescent="0.25">
      <c r="A1414" s="86" t="s">
        <v>14032</v>
      </c>
      <c r="B1414" s="95" t="s">
        <v>820</v>
      </c>
      <c r="C1414" s="86">
        <f>VLOOKUP(GroupVertices[[#This Row],[Vertex]], Vertices[], MATCH("ID", Vertices[#Headers], 0), FALSE)</f>
        <v>1044</v>
      </c>
    </row>
    <row r="1415" spans="1:3" x14ac:dyDescent="0.25">
      <c r="A1415" s="86" t="s">
        <v>14032</v>
      </c>
      <c r="B1415" s="95" t="s">
        <v>708</v>
      </c>
      <c r="C1415" s="86">
        <f>VLOOKUP(GroupVertices[[#This Row],[Vertex]], Vertices[], MATCH("ID", Vertices[#Headers], 0), FALSE)</f>
        <v>889</v>
      </c>
    </row>
    <row r="1416" spans="1:3" x14ac:dyDescent="0.25">
      <c r="A1416" s="86" t="s">
        <v>14032</v>
      </c>
      <c r="B1416" s="95" t="s">
        <v>453</v>
      </c>
      <c r="C1416" s="86">
        <f>VLOOKUP(GroupVertices[[#This Row],[Vertex]], Vertices[], MATCH("ID", Vertices[#Headers], 0), FALSE)</f>
        <v>499</v>
      </c>
    </row>
    <row r="1417" spans="1:3" x14ac:dyDescent="0.25">
      <c r="A1417" s="86" t="s">
        <v>14033</v>
      </c>
      <c r="B1417" s="95" t="s">
        <v>915</v>
      </c>
      <c r="C1417" s="86">
        <f>VLOOKUP(GroupVertices[[#This Row],[Vertex]], Vertices[], MATCH("ID", Vertices[#Headers], 0), FALSE)</f>
        <v>1162</v>
      </c>
    </row>
    <row r="1418" spans="1:3" x14ac:dyDescent="0.25">
      <c r="A1418" s="86" t="s">
        <v>14033</v>
      </c>
      <c r="B1418" s="95" t="s">
        <v>1766</v>
      </c>
      <c r="C1418" s="86">
        <f>VLOOKUP(GroupVertices[[#This Row],[Vertex]], Vertices[], MATCH("ID", Vertices[#Headers], 0), FALSE)</f>
        <v>1167</v>
      </c>
    </row>
    <row r="1419" spans="1:3" x14ac:dyDescent="0.25">
      <c r="A1419" s="86" t="s">
        <v>14033</v>
      </c>
      <c r="B1419" s="95" t="s">
        <v>1765</v>
      </c>
      <c r="C1419" s="86">
        <f>VLOOKUP(GroupVertices[[#This Row],[Vertex]], Vertices[], MATCH("ID", Vertices[#Headers], 0), FALSE)</f>
        <v>1166</v>
      </c>
    </row>
    <row r="1420" spans="1:3" x14ac:dyDescent="0.25">
      <c r="A1420" s="86" t="s">
        <v>14033</v>
      </c>
      <c r="B1420" s="95" t="s">
        <v>1764</v>
      </c>
      <c r="C1420" s="86">
        <f>VLOOKUP(GroupVertices[[#This Row],[Vertex]], Vertices[], MATCH("ID", Vertices[#Headers], 0), FALSE)</f>
        <v>1165</v>
      </c>
    </row>
    <row r="1421" spans="1:3" x14ac:dyDescent="0.25">
      <c r="A1421" s="86" t="s">
        <v>14033</v>
      </c>
      <c r="B1421" s="95" t="s">
        <v>1763</v>
      </c>
      <c r="C1421" s="86">
        <f>VLOOKUP(GroupVertices[[#This Row],[Vertex]], Vertices[], MATCH("ID", Vertices[#Headers], 0), FALSE)</f>
        <v>1164</v>
      </c>
    </row>
    <row r="1422" spans="1:3" x14ac:dyDescent="0.25">
      <c r="A1422" s="86" t="s">
        <v>14033</v>
      </c>
      <c r="B1422" s="95" t="s">
        <v>1762</v>
      </c>
      <c r="C1422" s="86">
        <f>VLOOKUP(GroupVertices[[#This Row],[Vertex]], Vertices[], MATCH("ID", Vertices[#Headers], 0), FALSE)</f>
        <v>1163</v>
      </c>
    </row>
    <row r="1423" spans="1:3" x14ac:dyDescent="0.25">
      <c r="A1423" s="86" t="s">
        <v>14034</v>
      </c>
      <c r="B1423" s="95" t="s">
        <v>1334</v>
      </c>
      <c r="C1423" s="86">
        <f>VLOOKUP(GroupVertices[[#This Row],[Vertex]], Vertices[], MATCH("ID", Vertices[#Headers], 0), FALSE)</f>
        <v>1703</v>
      </c>
    </row>
    <row r="1424" spans="1:3" x14ac:dyDescent="0.25">
      <c r="A1424" s="86" t="s">
        <v>14034</v>
      </c>
      <c r="B1424" s="95" t="s">
        <v>1895</v>
      </c>
      <c r="C1424" s="86">
        <f>VLOOKUP(GroupVertices[[#This Row],[Vertex]], Vertices[], MATCH("ID", Vertices[#Headers], 0), FALSE)</f>
        <v>1695</v>
      </c>
    </row>
    <row r="1425" spans="1:3" x14ac:dyDescent="0.25">
      <c r="A1425" s="86" t="s">
        <v>14034</v>
      </c>
      <c r="B1425" s="95" t="s">
        <v>1894</v>
      </c>
      <c r="C1425" s="86">
        <f>VLOOKUP(GroupVertices[[#This Row],[Vertex]], Vertices[], MATCH("ID", Vertices[#Headers], 0), FALSE)</f>
        <v>1694</v>
      </c>
    </row>
    <row r="1426" spans="1:3" x14ac:dyDescent="0.25">
      <c r="A1426" s="86" t="s">
        <v>14034</v>
      </c>
      <c r="B1426" s="95" t="s">
        <v>1326</v>
      </c>
      <c r="C1426" s="86">
        <f>VLOOKUP(GroupVertices[[#This Row],[Vertex]], Vertices[], MATCH("ID", Vertices[#Headers], 0), FALSE)</f>
        <v>1692</v>
      </c>
    </row>
    <row r="1427" spans="1:3" x14ac:dyDescent="0.25">
      <c r="A1427" s="86" t="s">
        <v>14034</v>
      </c>
      <c r="B1427" s="95" t="s">
        <v>1893</v>
      </c>
      <c r="C1427" s="86">
        <f>VLOOKUP(GroupVertices[[#This Row],[Vertex]], Vertices[], MATCH("ID", Vertices[#Headers], 0), FALSE)</f>
        <v>1693</v>
      </c>
    </row>
    <row r="1428" spans="1:3" x14ac:dyDescent="0.25">
      <c r="A1428" s="86" t="s">
        <v>14035</v>
      </c>
      <c r="B1428" s="95" t="s">
        <v>1331</v>
      </c>
      <c r="C1428" s="86">
        <f>VLOOKUP(GroupVertices[[#This Row],[Vertex]], Vertices[], MATCH("ID", Vertices[#Headers], 0), FALSE)</f>
        <v>1700</v>
      </c>
    </row>
    <row r="1429" spans="1:3" x14ac:dyDescent="0.25">
      <c r="A1429" s="86" t="s">
        <v>14035</v>
      </c>
      <c r="B1429" s="95" t="s">
        <v>1680</v>
      </c>
      <c r="C1429" s="86">
        <f>VLOOKUP(GroupVertices[[#This Row],[Vertex]], Vertices[], MATCH("ID", Vertices[#Headers], 0), FALSE)</f>
        <v>843</v>
      </c>
    </row>
    <row r="1430" spans="1:3" x14ac:dyDescent="0.25">
      <c r="A1430" s="86" t="s">
        <v>14035</v>
      </c>
      <c r="B1430" s="95" t="s">
        <v>905</v>
      </c>
      <c r="C1430" s="86">
        <f>VLOOKUP(GroupVertices[[#This Row],[Vertex]], Vertices[], MATCH("ID", Vertices[#Headers], 0), FALSE)</f>
        <v>1150</v>
      </c>
    </row>
    <row r="1431" spans="1:3" x14ac:dyDescent="0.25">
      <c r="A1431" s="86" t="s">
        <v>14035</v>
      </c>
      <c r="B1431" s="95" t="s">
        <v>682</v>
      </c>
      <c r="C1431" s="86">
        <f>VLOOKUP(GroupVertices[[#This Row],[Vertex]], Vertices[], MATCH("ID", Vertices[#Headers], 0), FALSE)</f>
        <v>862</v>
      </c>
    </row>
    <row r="1432" spans="1:3" x14ac:dyDescent="0.25">
      <c r="A1432" s="86" t="s">
        <v>14035</v>
      </c>
      <c r="B1432" s="95" t="s">
        <v>675</v>
      </c>
      <c r="C1432" s="86">
        <f>VLOOKUP(GroupVertices[[#This Row],[Vertex]], Vertices[], MATCH("ID", Vertices[#Headers], 0), FALSE)</f>
        <v>842</v>
      </c>
    </row>
    <row r="1433" spans="1:3" x14ac:dyDescent="0.25">
      <c r="A1433" s="86" t="s">
        <v>14036</v>
      </c>
      <c r="B1433" s="95" t="s">
        <v>1329</v>
      </c>
      <c r="C1433" s="86">
        <f>VLOOKUP(GroupVertices[[#This Row],[Vertex]], Vertices[], MATCH("ID", Vertices[#Headers], 0), FALSE)</f>
        <v>1697</v>
      </c>
    </row>
    <row r="1434" spans="1:3" x14ac:dyDescent="0.25">
      <c r="A1434" s="86" t="s">
        <v>14036</v>
      </c>
      <c r="B1434" s="95" t="s">
        <v>1633</v>
      </c>
      <c r="C1434" s="86">
        <f>VLOOKUP(GroupVertices[[#This Row],[Vertex]], Vertices[], MATCH("ID", Vertices[#Headers], 0), FALSE)</f>
        <v>683</v>
      </c>
    </row>
    <row r="1435" spans="1:3" x14ac:dyDescent="0.25">
      <c r="A1435" s="86" t="s">
        <v>14036</v>
      </c>
      <c r="B1435" s="95" t="s">
        <v>1488</v>
      </c>
      <c r="C1435" s="86">
        <f>VLOOKUP(GroupVertices[[#This Row],[Vertex]], Vertices[], MATCH("ID", Vertices[#Headers], 0), FALSE)</f>
        <v>332</v>
      </c>
    </row>
    <row r="1436" spans="1:3" x14ac:dyDescent="0.25">
      <c r="A1436" s="86" t="s">
        <v>14036</v>
      </c>
      <c r="B1436" s="95" t="s">
        <v>564</v>
      </c>
      <c r="C1436" s="86">
        <f>VLOOKUP(GroupVertices[[#This Row],[Vertex]], Vertices[], MATCH("ID", Vertices[#Headers], 0), FALSE)</f>
        <v>682</v>
      </c>
    </row>
    <row r="1437" spans="1:3" x14ac:dyDescent="0.25">
      <c r="A1437" s="86" t="s">
        <v>14036</v>
      </c>
      <c r="B1437" s="95" t="s">
        <v>361</v>
      </c>
      <c r="C1437" s="86">
        <f>VLOOKUP(GroupVertices[[#This Row],[Vertex]], Vertices[], MATCH("ID", Vertices[#Headers], 0), FALSE)</f>
        <v>331</v>
      </c>
    </row>
    <row r="1438" spans="1:3" x14ac:dyDescent="0.25">
      <c r="A1438" s="86" t="s">
        <v>14037</v>
      </c>
      <c r="B1438" s="95" t="s">
        <v>1244</v>
      </c>
      <c r="C1438" s="86">
        <f>VLOOKUP(GroupVertices[[#This Row],[Vertex]], Vertices[], MATCH("ID", Vertices[#Headers], 0), FALSE)</f>
        <v>1595</v>
      </c>
    </row>
    <row r="1439" spans="1:3" x14ac:dyDescent="0.25">
      <c r="A1439" s="86" t="s">
        <v>14037</v>
      </c>
      <c r="B1439" s="95" t="s">
        <v>1416</v>
      </c>
      <c r="C1439" s="86">
        <f>VLOOKUP(GroupVertices[[#This Row],[Vertex]], Vertices[], MATCH("ID", Vertices[#Headers], 0), FALSE)</f>
        <v>190</v>
      </c>
    </row>
    <row r="1440" spans="1:3" x14ac:dyDescent="0.25">
      <c r="A1440" s="86" t="s">
        <v>14037</v>
      </c>
      <c r="B1440" s="95" t="s">
        <v>1144</v>
      </c>
      <c r="C1440" s="86">
        <f>VLOOKUP(GroupVertices[[#This Row],[Vertex]], Vertices[], MATCH("ID", Vertices[#Headers], 0), FALSE)</f>
        <v>1470</v>
      </c>
    </row>
    <row r="1441" spans="1:3" x14ac:dyDescent="0.25">
      <c r="A1441" s="86" t="s">
        <v>14037</v>
      </c>
      <c r="B1441" s="95" t="s">
        <v>544</v>
      </c>
      <c r="C1441" s="86">
        <f>VLOOKUP(GroupVertices[[#This Row],[Vertex]], Vertices[], MATCH("ID", Vertices[#Headers], 0), FALSE)</f>
        <v>659</v>
      </c>
    </row>
    <row r="1442" spans="1:3" x14ac:dyDescent="0.25">
      <c r="A1442" s="86" t="s">
        <v>14037</v>
      </c>
      <c r="B1442" s="95" t="s">
        <v>296</v>
      </c>
      <c r="C1442" s="86">
        <f>VLOOKUP(GroupVertices[[#This Row],[Vertex]], Vertices[], MATCH("ID", Vertices[#Headers], 0), FALSE)</f>
        <v>189</v>
      </c>
    </row>
    <row r="1443" spans="1:3" x14ac:dyDescent="0.25">
      <c r="A1443" s="86" t="s">
        <v>14038</v>
      </c>
      <c r="B1443" s="95" t="s">
        <v>1163</v>
      </c>
      <c r="C1443" s="86">
        <f>VLOOKUP(GroupVertices[[#This Row],[Vertex]], Vertices[], MATCH("ID", Vertices[#Headers], 0), FALSE)</f>
        <v>1498</v>
      </c>
    </row>
    <row r="1444" spans="1:3" x14ac:dyDescent="0.25">
      <c r="A1444" s="86" t="s">
        <v>14038</v>
      </c>
      <c r="B1444" s="95" t="s">
        <v>1592</v>
      </c>
      <c r="C1444" s="86">
        <f>VLOOKUP(GroupVertices[[#This Row],[Vertex]], Vertices[], MATCH("ID", Vertices[#Headers], 0), FALSE)</f>
        <v>561</v>
      </c>
    </row>
    <row r="1445" spans="1:3" x14ac:dyDescent="0.25">
      <c r="A1445" s="86" t="s">
        <v>14038</v>
      </c>
      <c r="B1445" s="95" t="s">
        <v>878</v>
      </c>
      <c r="C1445" s="86">
        <f>VLOOKUP(GroupVertices[[#This Row],[Vertex]], Vertices[], MATCH("ID", Vertices[#Headers], 0), FALSE)</f>
        <v>1116</v>
      </c>
    </row>
    <row r="1446" spans="1:3" x14ac:dyDescent="0.25">
      <c r="A1446" s="86" t="s">
        <v>14038</v>
      </c>
      <c r="B1446" s="95" t="s">
        <v>1591</v>
      </c>
      <c r="C1446" s="86">
        <f>VLOOKUP(GroupVertices[[#This Row],[Vertex]], Vertices[], MATCH("ID", Vertices[#Headers], 0), FALSE)</f>
        <v>560</v>
      </c>
    </row>
    <row r="1447" spans="1:3" x14ac:dyDescent="0.25">
      <c r="A1447" s="86" t="s">
        <v>14038</v>
      </c>
      <c r="B1447" s="95" t="s">
        <v>483</v>
      </c>
      <c r="C1447" s="86">
        <f>VLOOKUP(GroupVertices[[#This Row],[Vertex]], Vertices[], MATCH("ID", Vertices[#Headers], 0), FALSE)</f>
        <v>559</v>
      </c>
    </row>
    <row r="1448" spans="1:3" x14ac:dyDescent="0.25">
      <c r="A1448" s="86" t="s">
        <v>14039</v>
      </c>
      <c r="B1448" s="95" t="s">
        <v>1107</v>
      </c>
      <c r="C1448" s="86">
        <f>VLOOKUP(GroupVertices[[#This Row],[Vertex]], Vertices[], MATCH("ID", Vertices[#Headers], 0), FALSE)</f>
        <v>1419</v>
      </c>
    </row>
    <row r="1449" spans="1:3" x14ac:dyDescent="0.25">
      <c r="A1449" s="86" t="s">
        <v>14039</v>
      </c>
      <c r="B1449" s="95" t="s">
        <v>1652</v>
      </c>
      <c r="C1449" s="86">
        <f>VLOOKUP(GroupVertices[[#This Row],[Vertex]], Vertices[], MATCH("ID", Vertices[#Headers], 0), FALSE)</f>
        <v>769</v>
      </c>
    </row>
    <row r="1450" spans="1:3" x14ac:dyDescent="0.25">
      <c r="A1450" s="86" t="s">
        <v>14039</v>
      </c>
      <c r="B1450" s="95" t="s">
        <v>1651</v>
      </c>
      <c r="C1450" s="86">
        <f>VLOOKUP(GroupVertices[[#This Row],[Vertex]], Vertices[], MATCH("ID", Vertices[#Headers], 0), FALSE)</f>
        <v>768</v>
      </c>
    </row>
    <row r="1451" spans="1:3" x14ac:dyDescent="0.25">
      <c r="A1451" s="86" t="s">
        <v>14039</v>
      </c>
      <c r="B1451" s="95" t="s">
        <v>1106</v>
      </c>
      <c r="C1451" s="86">
        <f>VLOOKUP(GroupVertices[[#This Row],[Vertex]], Vertices[], MATCH("ID", Vertices[#Headers], 0), FALSE)</f>
        <v>767</v>
      </c>
    </row>
    <row r="1452" spans="1:3" x14ac:dyDescent="0.25">
      <c r="A1452" s="86" t="s">
        <v>14039</v>
      </c>
      <c r="B1452" s="95" t="s">
        <v>629</v>
      </c>
      <c r="C1452" s="86">
        <f>VLOOKUP(GroupVertices[[#This Row],[Vertex]], Vertices[], MATCH("ID", Vertices[#Headers], 0), FALSE)</f>
        <v>766</v>
      </c>
    </row>
    <row r="1453" spans="1:3" x14ac:dyDescent="0.25">
      <c r="A1453" s="86" t="s">
        <v>14040</v>
      </c>
      <c r="B1453" s="95" t="s">
        <v>1010</v>
      </c>
      <c r="C1453" s="86">
        <f>VLOOKUP(GroupVertices[[#This Row],[Vertex]], Vertices[], MATCH("ID", Vertices[#Headers], 0), FALSE)</f>
        <v>1310</v>
      </c>
    </row>
    <row r="1454" spans="1:3" x14ac:dyDescent="0.25">
      <c r="A1454" s="86" t="s">
        <v>14040</v>
      </c>
      <c r="B1454" s="95" t="s">
        <v>1577</v>
      </c>
      <c r="C1454" s="86">
        <f>VLOOKUP(GroupVertices[[#This Row],[Vertex]], Vertices[], MATCH("ID", Vertices[#Headers], 0), FALSE)</f>
        <v>526</v>
      </c>
    </row>
    <row r="1455" spans="1:3" x14ac:dyDescent="0.25">
      <c r="A1455" s="86" t="s">
        <v>14040</v>
      </c>
      <c r="B1455" s="95" t="s">
        <v>1576</v>
      </c>
      <c r="C1455" s="86">
        <f>VLOOKUP(GroupVertices[[#This Row],[Vertex]], Vertices[], MATCH("ID", Vertices[#Headers], 0), FALSE)</f>
        <v>525</v>
      </c>
    </row>
    <row r="1456" spans="1:3" x14ac:dyDescent="0.25">
      <c r="A1456" s="86" t="s">
        <v>14040</v>
      </c>
      <c r="B1456" s="95" t="s">
        <v>856</v>
      </c>
      <c r="C1456" s="86">
        <f>VLOOKUP(GroupVertices[[#This Row],[Vertex]], Vertices[], MATCH("ID", Vertices[#Headers], 0), FALSE)</f>
        <v>1088</v>
      </c>
    </row>
    <row r="1457" spans="1:3" x14ac:dyDescent="0.25">
      <c r="A1457" s="86" t="s">
        <v>14040</v>
      </c>
      <c r="B1457" s="95" t="s">
        <v>463</v>
      </c>
      <c r="C1457" s="86">
        <f>VLOOKUP(GroupVertices[[#This Row],[Vertex]], Vertices[], MATCH("ID", Vertices[#Headers], 0), FALSE)</f>
        <v>524</v>
      </c>
    </row>
    <row r="1458" spans="1:3" x14ac:dyDescent="0.25">
      <c r="A1458" s="86" t="s">
        <v>14041</v>
      </c>
      <c r="B1458" s="95" t="s">
        <v>503</v>
      </c>
      <c r="C1458" s="86">
        <f>VLOOKUP(GroupVertices[[#This Row],[Vertex]], Vertices[], MATCH("ID", Vertices[#Headers], 0), FALSE)</f>
        <v>594</v>
      </c>
    </row>
    <row r="1459" spans="1:3" x14ac:dyDescent="0.25">
      <c r="A1459" s="86" t="s">
        <v>14041</v>
      </c>
      <c r="B1459" s="95" t="s">
        <v>1608</v>
      </c>
      <c r="C1459" s="86">
        <f>VLOOKUP(GroupVertices[[#This Row],[Vertex]], Vertices[], MATCH("ID", Vertices[#Headers], 0), FALSE)</f>
        <v>598</v>
      </c>
    </row>
    <row r="1460" spans="1:3" x14ac:dyDescent="0.25">
      <c r="A1460" s="86" t="s">
        <v>14041</v>
      </c>
      <c r="B1460" s="95" t="s">
        <v>1607</v>
      </c>
      <c r="C1460" s="86">
        <f>VLOOKUP(GroupVertices[[#This Row],[Vertex]], Vertices[], MATCH("ID", Vertices[#Headers], 0), FALSE)</f>
        <v>597</v>
      </c>
    </row>
    <row r="1461" spans="1:3" x14ac:dyDescent="0.25">
      <c r="A1461" s="86" t="s">
        <v>14041</v>
      </c>
      <c r="B1461" s="95" t="s">
        <v>1606</v>
      </c>
      <c r="C1461" s="86">
        <f>VLOOKUP(GroupVertices[[#This Row],[Vertex]], Vertices[], MATCH("ID", Vertices[#Headers], 0), FALSE)</f>
        <v>596</v>
      </c>
    </row>
    <row r="1462" spans="1:3" x14ac:dyDescent="0.25">
      <c r="A1462" s="86" t="s">
        <v>14041</v>
      </c>
      <c r="B1462" s="95" t="s">
        <v>1605</v>
      </c>
      <c r="C1462" s="86">
        <f>VLOOKUP(GroupVertices[[#This Row],[Vertex]], Vertices[], MATCH("ID", Vertices[#Headers], 0), FALSE)</f>
        <v>595</v>
      </c>
    </row>
    <row r="1463" spans="1:3" x14ac:dyDescent="0.25">
      <c r="A1463" s="86" t="s">
        <v>14042</v>
      </c>
      <c r="B1463" s="95" t="s">
        <v>1323</v>
      </c>
      <c r="C1463" s="86">
        <f>VLOOKUP(GroupVertices[[#This Row],[Vertex]], Vertices[], MATCH("ID", Vertices[#Headers], 0), FALSE)</f>
        <v>1686</v>
      </c>
    </row>
    <row r="1464" spans="1:3" x14ac:dyDescent="0.25">
      <c r="A1464" s="86" t="s">
        <v>14042</v>
      </c>
      <c r="B1464" s="95" t="s">
        <v>1892</v>
      </c>
      <c r="C1464" s="86">
        <f>VLOOKUP(GroupVertices[[#This Row],[Vertex]], Vertices[], MATCH("ID", Vertices[#Headers], 0), FALSE)</f>
        <v>1689</v>
      </c>
    </row>
    <row r="1465" spans="1:3" x14ac:dyDescent="0.25">
      <c r="A1465" s="86" t="s">
        <v>14042</v>
      </c>
      <c r="B1465" s="95" t="s">
        <v>1891</v>
      </c>
      <c r="C1465" s="86">
        <f>VLOOKUP(GroupVertices[[#This Row],[Vertex]], Vertices[], MATCH("ID", Vertices[#Headers], 0), FALSE)</f>
        <v>1688</v>
      </c>
    </row>
    <row r="1466" spans="1:3" x14ac:dyDescent="0.25">
      <c r="A1466" s="86" t="s">
        <v>14042</v>
      </c>
      <c r="B1466" s="95" t="s">
        <v>1890</v>
      </c>
      <c r="C1466" s="86">
        <f>VLOOKUP(GroupVertices[[#This Row],[Vertex]], Vertices[], MATCH("ID", Vertices[#Headers], 0), FALSE)</f>
        <v>1687</v>
      </c>
    </row>
    <row r="1467" spans="1:3" x14ac:dyDescent="0.25">
      <c r="A1467" s="86" t="s">
        <v>14043</v>
      </c>
      <c r="B1467" s="95" t="s">
        <v>1247</v>
      </c>
      <c r="C1467" s="86">
        <f>VLOOKUP(GroupVertices[[#This Row],[Vertex]], Vertices[], MATCH("ID", Vertices[#Headers], 0), FALSE)</f>
        <v>1598</v>
      </c>
    </row>
    <row r="1468" spans="1:3" x14ac:dyDescent="0.25">
      <c r="A1468" s="86" t="s">
        <v>14043</v>
      </c>
      <c r="B1468" s="95" t="s">
        <v>1646</v>
      </c>
      <c r="C1468" s="86">
        <f>VLOOKUP(GroupVertices[[#This Row],[Vertex]], Vertices[], MATCH("ID", Vertices[#Headers], 0), FALSE)</f>
        <v>737</v>
      </c>
    </row>
    <row r="1469" spans="1:3" x14ac:dyDescent="0.25">
      <c r="A1469" s="86" t="s">
        <v>14043</v>
      </c>
      <c r="B1469" s="95" t="s">
        <v>864</v>
      </c>
      <c r="C1469" s="86">
        <f>VLOOKUP(GroupVertices[[#This Row],[Vertex]], Vertices[], MATCH("ID", Vertices[#Headers], 0), FALSE)</f>
        <v>1097</v>
      </c>
    </row>
    <row r="1470" spans="1:3" x14ac:dyDescent="0.25">
      <c r="A1470" s="86" t="s">
        <v>14043</v>
      </c>
      <c r="B1470" s="95" t="s">
        <v>605</v>
      </c>
      <c r="C1470" s="86">
        <f>VLOOKUP(GroupVertices[[#This Row],[Vertex]], Vertices[], MATCH("ID", Vertices[#Headers], 0), FALSE)</f>
        <v>736</v>
      </c>
    </row>
    <row r="1471" spans="1:3" x14ac:dyDescent="0.25">
      <c r="A1471" s="86" t="s">
        <v>14044</v>
      </c>
      <c r="B1471" s="95" t="s">
        <v>1213</v>
      </c>
      <c r="C1471" s="86">
        <f>VLOOKUP(GroupVertices[[#This Row],[Vertex]], Vertices[], MATCH("ID", Vertices[#Headers], 0), FALSE)</f>
        <v>1552</v>
      </c>
    </row>
    <row r="1472" spans="1:3" x14ac:dyDescent="0.25">
      <c r="A1472" s="86" t="s">
        <v>14044</v>
      </c>
      <c r="B1472" s="95" t="s">
        <v>1863</v>
      </c>
      <c r="C1472" s="86">
        <f>VLOOKUP(GroupVertices[[#This Row],[Vertex]], Vertices[], MATCH("ID", Vertices[#Headers], 0), FALSE)</f>
        <v>1555</v>
      </c>
    </row>
    <row r="1473" spans="1:3" x14ac:dyDescent="0.25">
      <c r="A1473" s="86" t="s">
        <v>14044</v>
      </c>
      <c r="B1473" s="95" t="s">
        <v>1862</v>
      </c>
      <c r="C1473" s="86">
        <f>VLOOKUP(GroupVertices[[#This Row],[Vertex]], Vertices[], MATCH("ID", Vertices[#Headers], 0), FALSE)</f>
        <v>1554</v>
      </c>
    </row>
    <row r="1474" spans="1:3" x14ac:dyDescent="0.25">
      <c r="A1474" s="86" t="s">
        <v>14044</v>
      </c>
      <c r="B1474" s="95" t="s">
        <v>1861</v>
      </c>
      <c r="C1474" s="86">
        <f>VLOOKUP(GroupVertices[[#This Row],[Vertex]], Vertices[], MATCH("ID", Vertices[#Headers], 0), FALSE)</f>
        <v>1553</v>
      </c>
    </row>
    <row r="1475" spans="1:3" x14ac:dyDescent="0.25">
      <c r="A1475" s="86" t="s">
        <v>14045</v>
      </c>
      <c r="B1475" s="95" t="s">
        <v>1113</v>
      </c>
      <c r="C1475" s="86">
        <f>VLOOKUP(GroupVertices[[#This Row],[Vertex]], Vertices[], MATCH("ID", Vertices[#Headers], 0), FALSE)</f>
        <v>1431</v>
      </c>
    </row>
    <row r="1476" spans="1:3" x14ac:dyDescent="0.25">
      <c r="A1476" s="86" t="s">
        <v>14045</v>
      </c>
      <c r="B1476" s="95" t="s">
        <v>1396</v>
      </c>
      <c r="C1476" s="86">
        <f>VLOOKUP(GroupVertices[[#This Row],[Vertex]], Vertices[], MATCH("ID", Vertices[#Headers], 0), FALSE)</f>
        <v>139</v>
      </c>
    </row>
    <row r="1477" spans="1:3" x14ac:dyDescent="0.25">
      <c r="A1477" s="86" t="s">
        <v>14045</v>
      </c>
      <c r="B1477" s="95" t="s">
        <v>941</v>
      </c>
      <c r="C1477" s="86">
        <f>VLOOKUP(GroupVertices[[#This Row],[Vertex]], Vertices[], MATCH("ID", Vertices[#Headers], 0), FALSE)</f>
        <v>1194</v>
      </c>
    </row>
    <row r="1478" spans="1:3" x14ac:dyDescent="0.25">
      <c r="A1478" s="86" t="s">
        <v>14045</v>
      </c>
      <c r="B1478" s="95" t="s">
        <v>266</v>
      </c>
      <c r="C1478" s="86">
        <f>VLOOKUP(GroupVertices[[#This Row],[Vertex]], Vertices[], MATCH("ID", Vertices[#Headers], 0), FALSE)</f>
        <v>138</v>
      </c>
    </row>
    <row r="1479" spans="1:3" x14ac:dyDescent="0.25">
      <c r="A1479" s="86" t="s">
        <v>14046</v>
      </c>
      <c r="B1479" s="95" t="s">
        <v>970</v>
      </c>
      <c r="C1479" s="86">
        <f>VLOOKUP(GroupVertices[[#This Row],[Vertex]], Vertices[], MATCH("ID", Vertices[#Headers], 0), FALSE)</f>
        <v>1234</v>
      </c>
    </row>
    <row r="1480" spans="1:3" x14ac:dyDescent="0.25">
      <c r="A1480" s="86" t="s">
        <v>14046</v>
      </c>
      <c r="B1480" s="95" t="s">
        <v>1489</v>
      </c>
      <c r="C1480" s="86">
        <f>VLOOKUP(GroupVertices[[#This Row],[Vertex]], Vertices[], MATCH("ID", Vertices[#Headers], 0), FALSE)</f>
        <v>334</v>
      </c>
    </row>
    <row r="1481" spans="1:3" x14ac:dyDescent="0.25">
      <c r="A1481" s="86" t="s">
        <v>14046</v>
      </c>
      <c r="B1481" s="95" t="s">
        <v>916</v>
      </c>
      <c r="C1481" s="86">
        <f>VLOOKUP(GroupVertices[[#This Row],[Vertex]], Vertices[], MATCH("ID", Vertices[#Headers], 0), FALSE)</f>
        <v>1168</v>
      </c>
    </row>
    <row r="1482" spans="1:3" x14ac:dyDescent="0.25">
      <c r="A1482" s="86" t="s">
        <v>14046</v>
      </c>
      <c r="B1482" s="95" t="s">
        <v>362</v>
      </c>
      <c r="C1482" s="86">
        <f>VLOOKUP(GroupVertices[[#This Row],[Vertex]], Vertices[], MATCH("ID", Vertices[#Headers], 0), FALSE)</f>
        <v>333</v>
      </c>
    </row>
    <row r="1483" spans="1:3" x14ac:dyDescent="0.25">
      <c r="A1483" s="86" t="s">
        <v>14047</v>
      </c>
      <c r="B1483" s="95" t="s">
        <v>632</v>
      </c>
      <c r="C1483" s="86">
        <f>VLOOKUP(GroupVertices[[#This Row],[Vertex]], Vertices[], MATCH("ID", Vertices[#Headers], 0), FALSE)</f>
        <v>773</v>
      </c>
    </row>
    <row r="1484" spans="1:3" x14ac:dyDescent="0.25">
      <c r="A1484" s="86" t="s">
        <v>14047</v>
      </c>
      <c r="B1484" s="95" t="s">
        <v>1656</v>
      </c>
      <c r="C1484" s="86">
        <f>VLOOKUP(GroupVertices[[#This Row],[Vertex]], Vertices[], MATCH("ID", Vertices[#Headers], 0), FALSE)</f>
        <v>776</v>
      </c>
    </row>
    <row r="1485" spans="1:3" x14ac:dyDescent="0.25">
      <c r="A1485" s="86" t="s">
        <v>14047</v>
      </c>
      <c r="B1485" s="95" t="s">
        <v>1655</v>
      </c>
      <c r="C1485" s="86">
        <f>VLOOKUP(GroupVertices[[#This Row],[Vertex]], Vertices[], MATCH("ID", Vertices[#Headers], 0), FALSE)</f>
        <v>775</v>
      </c>
    </row>
    <row r="1486" spans="1:3" x14ac:dyDescent="0.25">
      <c r="A1486" s="86" t="s">
        <v>14047</v>
      </c>
      <c r="B1486" s="95" t="s">
        <v>1654</v>
      </c>
      <c r="C1486" s="86">
        <f>VLOOKUP(GroupVertices[[#This Row],[Vertex]], Vertices[], MATCH("ID", Vertices[#Headers], 0), FALSE)</f>
        <v>774</v>
      </c>
    </row>
    <row r="1487" spans="1:3" x14ac:dyDescent="0.25">
      <c r="A1487" s="86" t="s">
        <v>14048</v>
      </c>
      <c r="B1487" s="95" t="s">
        <v>395</v>
      </c>
      <c r="C1487" s="86">
        <f>VLOOKUP(GroupVertices[[#This Row],[Vertex]], Vertices[], MATCH("ID", Vertices[#Headers], 0), FALSE)</f>
        <v>392</v>
      </c>
    </row>
    <row r="1488" spans="1:3" x14ac:dyDescent="0.25">
      <c r="A1488" s="86" t="s">
        <v>14048</v>
      </c>
      <c r="B1488" s="95" t="s">
        <v>1516</v>
      </c>
      <c r="C1488" s="86">
        <f>VLOOKUP(GroupVertices[[#This Row],[Vertex]], Vertices[], MATCH("ID", Vertices[#Headers], 0), FALSE)</f>
        <v>395</v>
      </c>
    </row>
    <row r="1489" spans="1:3" x14ac:dyDescent="0.25">
      <c r="A1489" s="86" t="s">
        <v>14048</v>
      </c>
      <c r="B1489" s="95" t="s">
        <v>1515</v>
      </c>
      <c r="C1489" s="86">
        <f>VLOOKUP(GroupVertices[[#This Row],[Vertex]], Vertices[], MATCH("ID", Vertices[#Headers], 0), FALSE)</f>
        <v>394</v>
      </c>
    </row>
    <row r="1490" spans="1:3" x14ac:dyDescent="0.25">
      <c r="A1490" s="86" t="s">
        <v>14048</v>
      </c>
      <c r="B1490" s="95" t="s">
        <v>1514</v>
      </c>
      <c r="C1490" s="86">
        <f>VLOOKUP(GroupVertices[[#This Row],[Vertex]], Vertices[], MATCH("ID", Vertices[#Headers], 0), FALSE)</f>
        <v>393</v>
      </c>
    </row>
    <row r="1491" spans="1:3" x14ac:dyDescent="0.25">
      <c r="A1491" s="86" t="s">
        <v>14049</v>
      </c>
      <c r="B1491" s="95" t="s">
        <v>1314</v>
      </c>
      <c r="C1491" s="86">
        <f>VLOOKUP(GroupVertices[[#This Row],[Vertex]], Vertices[], MATCH("ID", Vertices[#Headers], 0), FALSE)</f>
        <v>1675</v>
      </c>
    </row>
    <row r="1492" spans="1:3" x14ac:dyDescent="0.25">
      <c r="A1492" s="86" t="s">
        <v>14049</v>
      </c>
      <c r="B1492" s="95" t="s">
        <v>1845</v>
      </c>
      <c r="C1492" s="86">
        <f>VLOOKUP(GroupVertices[[#This Row],[Vertex]], Vertices[], MATCH("ID", Vertices[#Headers], 0), FALSE)</f>
        <v>1481</v>
      </c>
    </row>
    <row r="1493" spans="1:3" x14ac:dyDescent="0.25">
      <c r="A1493" s="86" t="s">
        <v>14049</v>
      </c>
      <c r="B1493" s="95" t="s">
        <v>1154</v>
      </c>
      <c r="C1493" s="86">
        <f>VLOOKUP(GroupVertices[[#This Row],[Vertex]], Vertices[], MATCH("ID", Vertices[#Headers], 0), FALSE)</f>
        <v>1480</v>
      </c>
    </row>
    <row r="1494" spans="1:3" x14ac:dyDescent="0.25">
      <c r="A1494" s="86" t="s">
        <v>14050</v>
      </c>
      <c r="B1494" s="95" t="s">
        <v>1275</v>
      </c>
      <c r="C1494" s="86">
        <f>VLOOKUP(GroupVertices[[#This Row],[Vertex]], Vertices[], MATCH("ID", Vertices[#Headers], 0), FALSE)</f>
        <v>1633</v>
      </c>
    </row>
    <row r="1495" spans="1:3" x14ac:dyDescent="0.25">
      <c r="A1495" s="86" t="s">
        <v>14050</v>
      </c>
      <c r="B1495" s="95" t="s">
        <v>1274</v>
      </c>
      <c r="C1495" s="86">
        <f>VLOOKUP(GroupVertices[[#This Row],[Vertex]], Vertices[], MATCH("ID", Vertices[#Headers], 0), FALSE)</f>
        <v>1625</v>
      </c>
    </row>
    <row r="1496" spans="1:3" x14ac:dyDescent="0.25">
      <c r="A1496" s="86" t="s">
        <v>14050</v>
      </c>
      <c r="B1496" s="95" t="s">
        <v>1268</v>
      </c>
      <c r="C1496" s="86">
        <f>VLOOKUP(GroupVertices[[#This Row],[Vertex]], Vertices[], MATCH("ID", Vertices[#Headers], 0), FALSE)</f>
        <v>1624</v>
      </c>
    </row>
    <row r="1497" spans="1:3" x14ac:dyDescent="0.25">
      <c r="A1497" s="86" t="s">
        <v>14051</v>
      </c>
      <c r="B1497" s="95" t="s">
        <v>1258</v>
      </c>
      <c r="C1497" s="86">
        <f>VLOOKUP(GroupVertices[[#This Row],[Vertex]], Vertices[], MATCH("ID", Vertices[#Headers], 0), FALSE)</f>
        <v>1612</v>
      </c>
    </row>
    <row r="1498" spans="1:3" x14ac:dyDescent="0.25">
      <c r="A1498" s="86" t="s">
        <v>14051</v>
      </c>
      <c r="B1498" s="95" t="s">
        <v>1368</v>
      </c>
      <c r="C1498" s="86">
        <f>VLOOKUP(GroupVertices[[#This Row],[Vertex]], Vertices[], MATCH("ID", Vertices[#Headers], 0), FALSE)</f>
        <v>57</v>
      </c>
    </row>
    <row r="1499" spans="1:3" x14ac:dyDescent="0.25">
      <c r="A1499" s="86" t="s">
        <v>14051</v>
      </c>
      <c r="B1499" s="95" t="s">
        <v>215</v>
      </c>
      <c r="C1499" s="86">
        <f>VLOOKUP(GroupVertices[[#This Row],[Vertex]], Vertices[], MATCH("ID", Vertices[#Headers], 0), FALSE)</f>
        <v>56</v>
      </c>
    </row>
    <row r="1500" spans="1:3" x14ac:dyDescent="0.25">
      <c r="A1500" s="86" t="s">
        <v>14052</v>
      </c>
      <c r="B1500" s="95" t="s">
        <v>1157</v>
      </c>
      <c r="C1500" s="86">
        <f>VLOOKUP(GroupVertices[[#This Row],[Vertex]], Vertices[], MATCH("ID", Vertices[#Headers], 0), FALSE)</f>
        <v>1490</v>
      </c>
    </row>
    <row r="1501" spans="1:3" x14ac:dyDescent="0.25">
      <c r="A1501" s="86" t="s">
        <v>14052</v>
      </c>
      <c r="B1501" s="95" t="s">
        <v>1440</v>
      </c>
      <c r="C1501" s="86">
        <f>VLOOKUP(GroupVertices[[#This Row],[Vertex]], Vertices[], MATCH("ID", Vertices[#Headers], 0), FALSE)</f>
        <v>249</v>
      </c>
    </row>
    <row r="1502" spans="1:3" x14ac:dyDescent="0.25">
      <c r="A1502" s="86" t="s">
        <v>14052</v>
      </c>
      <c r="B1502" s="95" t="s">
        <v>330</v>
      </c>
      <c r="C1502" s="86">
        <f>VLOOKUP(GroupVertices[[#This Row],[Vertex]], Vertices[], MATCH("ID", Vertices[#Headers], 0), FALSE)</f>
        <v>248</v>
      </c>
    </row>
    <row r="1503" spans="1:3" x14ac:dyDescent="0.25">
      <c r="A1503" s="86" t="s">
        <v>14053</v>
      </c>
      <c r="B1503" s="95" t="s">
        <v>1125</v>
      </c>
      <c r="C1503" s="86">
        <f>VLOOKUP(GroupVertices[[#This Row],[Vertex]], Vertices[], MATCH("ID", Vertices[#Headers], 0), FALSE)</f>
        <v>1446</v>
      </c>
    </row>
    <row r="1504" spans="1:3" x14ac:dyDescent="0.25">
      <c r="A1504" s="86" t="s">
        <v>14053</v>
      </c>
      <c r="B1504" s="95" t="s">
        <v>1522</v>
      </c>
      <c r="C1504" s="86">
        <f>VLOOKUP(GroupVertices[[#This Row],[Vertex]], Vertices[], MATCH("ID", Vertices[#Headers], 0), FALSE)</f>
        <v>404</v>
      </c>
    </row>
    <row r="1505" spans="1:3" x14ac:dyDescent="0.25">
      <c r="A1505" s="86" t="s">
        <v>14053</v>
      </c>
      <c r="B1505" s="95" t="s">
        <v>398</v>
      </c>
      <c r="C1505" s="86">
        <f>VLOOKUP(GroupVertices[[#This Row],[Vertex]], Vertices[], MATCH("ID", Vertices[#Headers], 0), FALSE)</f>
        <v>403</v>
      </c>
    </row>
    <row r="1506" spans="1:3" x14ac:dyDescent="0.25">
      <c r="A1506" s="86" t="s">
        <v>14054</v>
      </c>
      <c r="B1506" s="95" t="s">
        <v>1104</v>
      </c>
      <c r="C1506" s="86">
        <f>VLOOKUP(GroupVertices[[#This Row],[Vertex]], Vertices[], MATCH("ID", Vertices[#Headers], 0), FALSE)</f>
        <v>1416</v>
      </c>
    </row>
    <row r="1507" spans="1:3" x14ac:dyDescent="0.25">
      <c r="A1507" s="86" t="s">
        <v>14054</v>
      </c>
      <c r="B1507" s="95" t="s">
        <v>1639</v>
      </c>
      <c r="C1507" s="86">
        <f>VLOOKUP(GroupVertices[[#This Row],[Vertex]], Vertices[], MATCH("ID", Vertices[#Headers], 0), FALSE)</f>
        <v>711</v>
      </c>
    </row>
    <row r="1508" spans="1:3" x14ac:dyDescent="0.25">
      <c r="A1508" s="86" t="s">
        <v>14054</v>
      </c>
      <c r="B1508" s="95" t="s">
        <v>586</v>
      </c>
      <c r="C1508" s="86">
        <f>VLOOKUP(GroupVertices[[#This Row],[Vertex]], Vertices[], MATCH("ID", Vertices[#Headers], 0), FALSE)</f>
        <v>710</v>
      </c>
    </row>
    <row r="1509" spans="1:3" x14ac:dyDescent="0.25">
      <c r="A1509" s="86" t="s">
        <v>14055</v>
      </c>
      <c r="B1509" s="95" t="s">
        <v>1079</v>
      </c>
      <c r="C1509" s="86">
        <f>VLOOKUP(GroupVertices[[#This Row],[Vertex]], Vertices[], MATCH("ID", Vertices[#Headers], 0), FALSE)</f>
        <v>1391</v>
      </c>
    </row>
    <row r="1510" spans="1:3" x14ac:dyDescent="0.25">
      <c r="A1510" s="86" t="s">
        <v>14055</v>
      </c>
      <c r="B1510" s="95" t="s">
        <v>1761</v>
      </c>
      <c r="C1510" s="86">
        <f>VLOOKUP(GroupVertices[[#This Row],[Vertex]], Vertices[], MATCH("ID", Vertices[#Headers], 0), FALSE)</f>
        <v>1160</v>
      </c>
    </row>
    <row r="1511" spans="1:3" x14ac:dyDescent="0.25">
      <c r="A1511" s="86" t="s">
        <v>14055</v>
      </c>
      <c r="B1511" s="95" t="s">
        <v>913</v>
      </c>
      <c r="C1511" s="86">
        <f>VLOOKUP(GroupVertices[[#This Row],[Vertex]], Vertices[], MATCH("ID", Vertices[#Headers], 0), FALSE)</f>
        <v>1159</v>
      </c>
    </row>
    <row r="1512" spans="1:3" x14ac:dyDescent="0.25">
      <c r="A1512" s="86" t="s">
        <v>14056</v>
      </c>
      <c r="B1512" s="95" t="s">
        <v>1063</v>
      </c>
      <c r="C1512" s="86">
        <f>VLOOKUP(GroupVertices[[#This Row],[Vertex]], Vertices[], MATCH("ID", Vertices[#Headers], 0), FALSE)</f>
        <v>1370</v>
      </c>
    </row>
    <row r="1513" spans="1:3" x14ac:dyDescent="0.25">
      <c r="A1513" s="86" t="s">
        <v>14056</v>
      </c>
      <c r="B1513" s="95" t="s">
        <v>1627</v>
      </c>
      <c r="C1513" s="86">
        <f>VLOOKUP(GroupVertices[[#This Row],[Vertex]], Vertices[], MATCH("ID", Vertices[#Headers], 0), FALSE)</f>
        <v>643</v>
      </c>
    </row>
    <row r="1514" spans="1:3" x14ac:dyDescent="0.25">
      <c r="A1514" s="86" t="s">
        <v>14056</v>
      </c>
      <c r="B1514" s="95" t="s">
        <v>530</v>
      </c>
      <c r="C1514" s="86">
        <f>VLOOKUP(GroupVertices[[#This Row],[Vertex]], Vertices[], MATCH("ID", Vertices[#Headers], 0), FALSE)</f>
        <v>642</v>
      </c>
    </row>
    <row r="1515" spans="1:3" x14ac:dyDescent="0.25">
      <c r="A1515" s="86" t="s">
        <v>14057</v>
      </c>
      <c r="B1515" s="95" t="s">
        <v>1050</v>
      </c>
      <c r="C1515" s="86">
        <f>VLOOKUP(GroupVertices[[#This Row],[Vertex]], Vertices[], MATCH("ID", Vertices[#Headers], 0), FALSE)</f>
        <v>1351</v>
      </c>
    </row>
    <row r="1516" spans="1:3" x14ac:dyDescent="0.25">
      <c r="A1516" s="86" t="s">
        <v>14057</v>
      </c>
      <c r="B1516" s="95" t="s">
        <v>1819</v>
      </c>
      <c r="C1516" s="86">
        <f>VLOOKUP(GroupVertices[[#This Row],[Vertex]], Vertices[], MATCH("ID", Vertices[#Headers], 0), FALSE)</f>
        <v>1353</v>
      </c>
    </row>
    <row r="1517" spans="1:3" x14ac:dyDescent="0.25">
      <c r="A1517" s="86" t="s">
        <v>14057</v>
      </c>
      <c r="B1517" s="95" t="s">
        <v>1818</v>
      </c>
      <c r="C1517" s="86">
        <f>VLOOKUP(GroupVertices[[#This Row],[Vertex]], Vertices[], MATCH("ID", Vertices[#Headers], 0), FALSE)</f>
        <v>1352</v>
      </c>
    </row>
    <row r="1518" spans="1:3" x14ac:dyDescent="0.25">
      <c r="A1518" s="86" t="s">
        <v>14058</v>
      </c>
      <c r="B1518" s="95" t="s">
        <v>998</v>
      </c>
      <c r="C1518" s="86">
        <f>VLOOKUP(GroupVertices[[#This Row],[Vertex]], Vertices[], MATCH("ID", Vertices[#Headers], 0), FALSE)</f>
        <v>1296</v>
      </c>
    </row>
    <row r="1519" spans="1:3" x14ac:dyDescent="0.25">
      <c r="A1519" s="86" t="s">
        <v>14058</v>
      </c>
      <c r="B1519" s="95" t="s">
        <v>1813</v>
      </c>
      <c r="C1519" s="86">
        <f>VLOOKUP(GroupVertices[[#This Row],[Vertex]], Vertices[], MATCH("ID", Vertices[#Headers], 0), FALSE)</f>
        <v>1298</v>
      </c>
    </row>
    <row r="1520" spans="1:3" x14ac:dyDescent="0.25">
      <c r="A1520" s="86" t="s">
        <v>14058</v>
      </c>
      <c r="B1520" s="95" t="s">
        <v>1812</v>
      </c>
      <c r="C1520" s="86">
        <f>VLOOKUP(GroupVertices[[#This Row],[Vertex]], Vertices[], MATCH("ID", Vertices[#Headers], 0), FALSE)</f>
        <v>1297</v>
      </c>
    </row>
    <row r="1521" spans="1:3" x14ac:dyDescent="0.25">
      <c r="A1521" s="86" t="s">
        <v>14059</v>
      </c>
      <c r="B1521" s="95" t="s">
        <v>951</v>
      </c>
      <c r="C1521" s="86">
        <f>VLOOKUP(GroupVertices[[#This Row],[Vertex]], Vertices[], MATCH("ID", Vertices[#Headers], 0), FALSE)</f>
        <v>1209</v>
      </c>
    </row>
    <row r="1522" spans="1:3" x14ac:dyDescent="0.25">
      <c r="A1522" s="86" t="s">
        <v>14059</v>
      </c>
      <c r="B1522" s="95" t="s">
        <v>1602</v>
      </c>
      <c r="C1522" s="86">
        <f>VLOOKUP(GroupVertices[[#This Row],[Vertex]], Vertices[], MATCH("ID", Vertices[#Headers], 0), FALSE)</f>
        <v>584</v>
      </c>
    </row>
    <row r="1523" spans="1:3" x14ac:dyDescent="0.25">
      <c r="A1523" s="86" t="s">
        <v>14059</v>
      </c>
      <c r="B1523" s="95" t="s">
        <v>495</v>
      </c>
      <c r="C1523" s="86">
        <f>VLOOKUP(GroupVertices[[#This Row],[Vertex]], Vertices[], MATCH("ID", Vertices[#Headers], 0), FALSE)</f>
        <v>583</v>
      </c>
    </row>
    <row r="1524" spans="1:3" x14ac:dyDescent="0.25">
      <c r="A1524" s="86" t="s">
        <v>14060</v>
      </c>
      <c r="B1524" s="95" t="s">
        <v>932</v>
      </c>
      <c r="C1524" s="86">
        <f>VLOOKUP(GroupVertices[[#This Row],[Vertex]], Vertices[], MATCH("ID", Vertices[#Headers], 0), FALSE)</f>
        <v>1185</v>
      </c>
    </row>
    <row r="1525" spans="1:3" x14ac:dyDescent="0.25">
      <c r="A1525" s="86" t="s">
        <v>14060</v>
      </c>
      <c r="B1525" s="95" t="s">
        <v>1453</v>
      </c>
      <c r="C1525" s="86">
        <f>VLOOKUP(GroupVertices[[#This Row],[Vertex]], Vertices[], MATCH("ID", Vertices[#Headers], 0), FALSE)</f>
        <v>276</v>
      </c>
    </row>
    <row r="1526" spans="1:3" x14ac:dyDescent="0.25">
      <c r="A1526" s="86" t="s">
        <v>14060</v>
      </c>
      <c r="B1526" s="95" t="s">
        <v>341</v>
      </c>
      <c r="C1526" s="86">
        <f>VLOOKUP(GroupVertices[[#This Row],[Vertex]], Vertices[], MATCH("ID", Vertices[#Headers], 0), FALSE)</f>
        <v>275</v>
      </c>
    </row>
    <row r="1527" spans="1:3" x14ac:dyDescent="0.25">
      <c r="A1527" s="86" t="s">
        <v>14061</v>
      </c>
      <c r="B1527" s="95" t="s">
        <v>773</v>
      </c>
      <c r="C1527" s="86">
        <f>VLOOKUP(GroupVertices[[#This Row],[Vertex]], Vertices[], MATCH("ID", Vertices[#Headers], 0), FALSE)</f>
        <v>975</v>
      </c>
    </row>
    <row r="1528" spans="1:3" x14ac:dyDescent="0.25">
      <c r="A1528" s="86" t="s">
        <v>14061</v>
      </c>
      <c r="B1528" s="95" t="s">
        <v>1717</v>
      </c>
      <c r="C1528" s="86">
        <f>VLOOKUP(GroupVertices[[#This Row],[Vertex]], Vertices[], MATCH("ID", Vertices[#Headers], 0), FALSE)</f>
        <v>977</v>
      </c>
    </row>
    <row r="1529" spans="1:3" x14ac:dyDescent="0.25">
      <c r="A1529" s="86" t="s">
        <v>14061</v>
      </c>
      <c r="B1529" s="95" t="s">
        <v>1716</v>
      </c>
      <c r="C1529" s="86">
        <f>VLOOKUP(GroupVertices[[#This Row],[Vertex]], Vertices[], MATCH("ID", Vertices[#Headers], 0), FALSE)</f>
        <v>976</v>
      </c>
    </row>
    <row r="1530" spans="1:3" x14ac:dyDescent="0.25">
      <c r="A1530" s="86" t="s">
        <v>14062</v>
      </c>
      <c r="B1530" s="95" t="s">
        <v>702</v>
      </c>
      <c r="C1530" s="86">
        <f>VLOOKUP(GroupVertices[[#This Row],[Vertex]], Vertices[], MATCH("ID", Vertices[#Headers], 0), FALSE)</f>
        <v>883</v>
      </c>
    </row>
    <row r="1531" spans="1:3" x14ac:dyDescent="0.25">
      <c r="A1531" s="86" t="s">
        <v>14062</v>
      </c>
      <c r="B1531" s="95" t="s">
        <v>1437</v>
      </c>
      <c r="C1531" s="86">
        <f>VLOOKUP(GroupVertices[[#This Row],[Vertex]], Vertices[], MATCH("ID", Vertices[#Headers], 0), FALSE)</f>
        <v>243</v>
      </c>
    </row>
    <row r="1532" spans="1:3" x14ac:dyDescent="0.25">
      <c r="A1532" s="86" t="s">
        <v>14062</v>
      </c>
      <c r="B1532" s="95" t="s">
        <v>327</v>
      </c>
      <c r="C1532" s="86">
        <f>VLOOKUP(GroupVertices[[#This Row],[Vertex]], Vertices[], MATCH("ID", Vertices[#Headers], 0), FALSE)</f>
        <v>242</v>
      </c>
    </row>
    <row r="1533" spans="1:3" x14ac:dyDescent="0.25">
      <c r="A1533" s="86" t="s">
        <v>14063</v>
      </c>
      <c r="B1533" s="95" t="s">
        <v>670</v>
      </c>
      <c r="C1533" s="86">
        <f>VLOOKUP(GroupVertices[[#This Row],[Vertex]], Vertices[], MATCH("ID", Vertices[#Headers], 0), FALSE)</f>
        <v>834</v>
      </c>
    </row>
    <row r="1534" spans="1:3" x14ac:dyDescent="0.25">
      <c r="A1534" s="86" t="s">
        <v>14063</v>
      </c>
      <c r="B1534" s="95" t="s">
        <v>1678</v>
      </c>
      <c r="C1534" s="86">
        <f>VLOOKUP(GroupVertices[[#This Row],[Vertex]], Vertices[], MATCH("ID", Vertices[#Headers], 0), FALSE)</f>
        <v>836</v>
      </c>
    </row>
    <row r="1535" spans="1:3" x14ac:dyDescent="0.25">
      <c r="A1535" s="86" t="s">
        <v>14063</v>
      </c>
      <c r="B1535" s="95" t="s">
        <v>1677</v>
      </c>
      <c r="C1535" s="86">
        <f>VLOOKUP(GroupVertices[[#This Row],[Vertex]], Vertices[], MATCH("ID", Vertices[#Headers], 0), FALSE)</f>
        <v>835</v>
      </c>
    </row>
    <row r="1536" spans="1:3" x14ac:dyDescent="0.25">
      <c r="A1536" s="86" t="s">
        <v>14064</v>
      </c>
      <c r="B1536" s="95" t="s">
        <v>638</v>
      </c>
      <c r="C1536" s="86">
        <f>VLOOKUP(GroupVertices[[#This Row],[Vertex]], Vertices[], MATCH("ID", Vertices[#Headers], 0), FALSE)</f>
        <v>786</v>
      </c>
    </row>
    <row r="1537" spans="1:3" x14ac:dyDescent="0.25">
      <c r="A1537" s="86" t="s">
        <v>14064</v>
      </c>
      <c r="B1537" s="95" t="s">
        <v>1622</v>
      </c>
      <c r="C1537" s="86">
        <f>VLOOKUP(GroupVertices[[#This Row],[Vertex]], Vertices[], MATCH("ID", Vertices[#Headers], 0), FALSE)</f>
        <v>629</v>
      </c>
    </row>
    <row r="1538" spans="1:3" x14ac:dyDescent="0.25">
      <c r="A1538" s="86" t="s">
        <v>14064</v>
      </c>
      <c r="B1538" s="95" t="s">
        <v>520</v>
      </c>
      <c r="C1538" s="86">
        <f>VLOOKUP(GroupVertices[[#This Row],[Vertex]], Vertices[], MATCH("ID", Vertices[#Headers], 0), FALSE)</f>
        <v>628</v>
      </c>
    </row>
    <row r="1539" spans="1:3" x14ac:dyDescent="0.25">
      <c r="A1539" s="86" t="s">
        <v>14065</v>
      </c>
      <c r="B1539" s="95" t="s">
        <v>423</v>
      </c>
      <c r="C1539" s="86">
        <f>VLOOKUP(GroupVertices[[#This Row],[Vertex]], Vertices[], MATCH("ID", Vertices[#Headers], 0), FALSE)</f>
        <v>457</v>
      </c>
    </row>
    <row r="1540" spans="1:3" x14ac:dyDescent="0.25">
      <c r="A1540" s="86" t="s">
        <v>14065</v>
      </c>
      <c r="B1540" s="95" t="s">
        <v>1551</v>
      </c>
      <c r="C1540" s="86">
        <f>VLOOKUP(GroupVertices[[#This Row],[Vertex]], Vertices[], MATCH("ID", Vertices[#Headers], 0), FALSE)</f>
        <v>459</v>
      </c>
    </row>
    <row r="1541" spans="1:3" x14ac:dyDescent="0.25">
      <c r="A1541" s="86" t="s">
        <v>14065</v>
      </c>
      <c r="B1541" s="95" t="s">
        <v>1550</v>
      </c>
      <c r="C1541" s="86">
        <f>VLOOKUP(GroupVertices[[#This Row],[Vertex]], Vertices[], MATCH("ID", Vertices[#Headers], 0), FALSE)</f>
        <v>458</v>
      </c>
    </row>
    <row r="1542" spans="1:3" x14ac:dyDescent="0.25">
      <c r="A1542" s="86" t="s">
        <v>14066</v>
      </c>
      <c r="B1542" s="95" t="s">
        <v>338</v>
      </c>
      <c r="C1542" s="86">
        <f>VLOOKUP(GroupVertices[[#This Row],[Vertex]], Vertices[], MATCH("ID", Vertices[#Headers], 0), FALSE)</f>
        <v>261</v>
      </c>
    </row>
    <row r="1543" spans="1:3" x14ac:dyDescent="0.25">
      <c r="A1543" s="86" t="s">
        <v>14066</v>
      </c>
      <c r="B1543" s="95" t="s">
        <v>1446</v>
      </c>
      <c r="C1543" s="86">
        <f>VLOOKUP(GroupVertices[[#This Row],[Vertex]], Vertices[], MATCH("ID", Vertices[#Headers], 0), FALSE)</f>
        <v>263</v>
      </c>
    </row>
    <row r="1544" spans="1:3" x14ac:dyDescent="0.25">
      <c r="A1544" s="86" t="s">
        <v>14066</v>
      </c>
      <c r="B1544" s="95" t="s">
        <v>1445</v>
      </c>
      <c r="C1544" s="86">
        <f>VLOOKUP(GroupVertices[[#This Row],[Vertex]], Vertices[], MATCH("ID", Vertices[#Headers], 0), FALSE)</f>
        <v>262</v>
      </c>
    </row>
    <row r="1545" spans="1:3" x14ac:dyDescent="0.25">
      <c r="A1545" s="86" t="s">
        <v>14067</v>
      </c>
      <c r="B1545" s="95" t="s">
        <v>315</v>
      </c>
      <c r="C1545" s="86">
        <f>VLOOKUP(GroupVertices[[#This Row],[Vertex]], Vertices[], MATCH("ID", Vertices[#Headers], 0), FALSE)</f>
        <v>221</v>
      </c>
    </row>
    <row r="1546" spans="1:3" x14ac:dyDescent="0.25">
      <c r="A1546" s="86" t="s">
        <v>14067</v>
      </c>
      <c r="B1546" s="95" t="s">
        <v>1424</v>
      </c>
      <c r="C1546" s="86">
        <f>VLOOKUP(GroupVertices[[#This Row],[Vertex]], Vertices[], MATCH("ID", Vertices[#Headers], 0), FALSE)</f>
        <v>209</v>
      </c>
    </row>
    <row r="1547" spans="1:3" x14ac:dyDescent="0.25">
      <c r="A1547" s="86" t="s">
        <v>14067</v>
      </c>
      <c r="B1547" s="95" t="s">
        <v>306</v>
      </c>
      <c r="C1547" s="86">
        <f>VLOOKUP(GroupVertices[[#This Row],[Vertex]], Vertices[], MATCH("ID", Vertices[#Headers], 0), FALSE)</f>
        <v>208</v>
      </c>
    </row>
    <row r="1548" spans="1:3" x14ac:dyDescent="0.25">
      <c r="A1548" s="86" t="s">
        <v>14068</v>
      </c>
      <c r="B1548" s="95" t="s">
        <v>1330</v>
      </c>
      <c r="C1548" s="86">
        <f>VLOOKUP(GroupVertices[[#This Row],[Vertex]], Vertices[], MATCH("ID", Vertices[#Headers], 0), FALSE)</f>
        <v>1698</v>
      </c>
    </row>
    <row r="1549" spans="1:3" x14ac:dyDescent="0.25">
      <c r="A1549" s="86" t="s">
        <v>14068</v>
      </c>
      <c r="B1549" s="95" t="s">
        <v>1896</v>
      </c>
      <c r="C1549" s="86">
        <f>VLOOKUP(GroupVertices[[#This Row],[Vertex]], Vertices[], MATCH("ID", Vertices[#Headers], 0), FALSE)</f>
        <v>1699</v>
      </c>
    </row>
    <row r="1550" spans="1:3" x14ac:dyDescent="0.25">
      <c r="A1550" s="86" t="s">
        <v>14069</v>
      </c>
      <c r="B1550" s="95" t="s">
        <v>1317</v>
      </c>
      <c r="C1550" s="86">
        <f>VLOOKUP(GroupVertices[[#This Row],[Vertex]], Vertices[], MATCH("ID", Vertices[#Headers], 0), FALSE)</f>
        <v>1679</v>
      </c>
    </row>
    <row r="1551" spans="1:3" x14ac:dyDescent="0.25">
      <c r="A1551" s="86" t="s">
        <v>14069</v>
      </c>
      <c r="B1551" s="95" t="s">
        <v>1889</v>
      </c>
      <c r="C1551" s="86">
        <f>VLOOKUP(GroupVertices[[#This Row],[Vertex]], Vertices[], MATCH("ID", Vertices[#Headers], 0), FALSE)</f>
        <v>1680</v>
      </c>
    </row>
    <row r="1552" spans="1:3" x14ac:dyDescent="0.25">
      <c r="A1552" s="86" t="s">
        <v>14070</v>
      </c>
      <c r="B1552" s="95" t="s">
        <v>1311</v>
      </c>
      <c r="C1552" s="86">
        <f>VLOOKUP(GroupVertices[[#This Row],[Vertex]], Vertices[], MATCH("ID", Vertices[#Headers], 0), FALSE)</f>
        <v>1670</v>
      </c>
    </row>
    <row r="1553" spans="1:3" x14ac:dyDescent="0.25">
      <c r="A1553" s="86" t="s">
        <v>14070</v>
      </c>
      <c r="B1553" s="95" t="s">
        <v>1886</v>
      </c>
      <c r="C1553" s="86">
        <f>VLOOKUP(GroupVertices[[#This Row],[Vertex]], Vertices[], MATCH("ID", Vertices[#Headers], 0), FALSE)</f>
        <v>1671</v>
      </c>
    </row>
    <row r="1554" spans="1:3" x14ac:dyDescent="0.25">
      <c r="A1554" s="86" t="s">
        <v>14071</v>
      </c>
      <c r="B1554" s="95" t="s">
        <v>1282</v>
      </c>
      <c r="C1554" s="86">
        <f>VLOOKUP(GroupVertices[[#This Row],[Vertex]], Vertices[], MATCH("ID", Vertices[#Headers], 0), FALSE)</f>
        <v>1640</v>
      </c>
    </row>
    <row r="1555" spans="1:3" x14ac:dyDescent="0.25">
      <c r="A1555" s="86" t="s">
        <v>14071</v>
      </c>
      <c r="B1555" s="95" t="s">
        <v>1281</v>
      </c>
      <c r="C1555" s="86">
        <f>VLOOKUP(GroupVertices[[#This Row],[Vertex]], Vertices[], MATCH("ID", Vertices[#Headers], 0), FALSE)</f>
        <v>1639</v>
      </c>
    </row>
    <row r="1556" spans="1:3" x14ac:dyDescent="0.25">
      <c r="A1556" s="86" t="s">
        <v>14072</v>
      </c>
      <c r="B1556" s="95" t="s">
        <v>1267</v>
      </c>
      <c r="C1556" s="86">
        <f>VLOOKUP(GroupVertices[[#This Row],[Vertex]], Vertices[], MATCH("ID", Vertices[#Headers], 0), FALSE)</f>
        <v>1622</v>
      </c>
    </row>
    <row r="1557" spans="1:3" x14ac:dyDescent="0.25">
      <c r="A1557" s="86" t="s">
        <v>14072</v>
      </c>
      <c r="B1557" s="95" t="s">
        <v>1879</v>
      </c>
      <c r="C1557" s="86">
        <f>VLOOKUP(GroupVertices[[#This Row],[Vertex]], Vertices[], MATCH("ID", Vertices[#Headers], 0), FALSE)</f>
        <v>1623</v>
      </c>
    </row>
    <row r="1558" spans="1:3" x14ac:dyDescent="0.25">
      <c r="A1558" s="86" t="s">
        <v>14073</v>
      </c>
      <c r="B1558" s="95" t="s">
        <v>1261</v>
      </c>
      <c r="C1558" s="86">
        <f>VLOOKUP(GroupVertices[[#This Row],[Vertex]], Vertices[], MATCH("ID", Vertices[#Headers], 0), FALSE)</f>
        <v>1615</v>
      </c>
    </row>
    <row r="1559" spans="1:3" x14ac:dyDescent="0.25">
      <c r="A1559" s="86" t="s">
        <v>14073</v>
      </c>
      <c r="B1559" s="95" t="s">
        <v>1878</v>
      </c>
      <c r="C1559" s="86">
        <f>VLOOKUP(GroupVertices[[#This Row],[Vertex]], Vertices[], MATCH("ID", Vertices[#Headers], 0), FALSE)</f>
        <v>1616</v>
      </c>
    </row>
    <row r="1560" spans="1:3" x14ac:dyDescent="0.25">
      <c r="A1560" s="86" t="s">
        <v>14074</v>
      </c>
      <c r="B1560" s="95" t="s">
        <v>1234</v>
      </c>
      <c r="C1560" s="86">
        <f>VLOOKUP(GroupVertices[[#This Row],[Vertex]], Vertices[], MATCH("ID", Vertices[#Headers], 0), FALSE)</f>
        <v>1583</v>
      </c>
    </row>
    <row r="1561" spans="1:3" x14ac:dyDescent="0.25">
      <c r="A1561" s="86" t="s">
        <v>14074</v>
      </c>
      <c r="B1561" s="95" t="s">
        <v>1871</v>
      </c>
      <c r="C1561" s="86">
        <f>VLOOKUP(GroupVertices[[#This Row],[Vertex]], Vertices[], MATCH("ID", Vertices[#Headers], 0), FALSE)</f>
        <v>1584</v>
      </c>
    </row>
    <row r="1562" spans="1:3" x14ac:dyDescent="0.25">
      <c r="A1562" s="86" t="s">
        <v>14075</v>
      </c>
      <c r="B1562" s="95" t="s">
        <v>1231</v>
      </c>
      <c r="C1562" s="86">
        <f>VLOOKUP(GroupVertices[[#This Row],[Vertex]], Vertices[], MATCH("ID", Vertices[#Headers], 0), FALSE)</f>
        <v>1576</v>
      </c>
    </row>
    <row r="1563" spans="1:3" x14ac:dyDescent="0.25">
      <c r="A1563" s="86" t="s">
        <v>14075</v>
      </c>
      <c r="B1563" s="95" t="s">
        <v>1867</v>
      </c>
      <c r="C1563" s="86">
        <f>VLOOKUP(GroupVertices[[#This Row],[Vertex]], Vertices[], MATCH("ID", Vertices[#Headers], 0), FALSE)</f>
        <v>1577</v>
      </c>
    </row>
    <row r="1564" spans="1:3" x14ac:dyDescent="0.25">
      <c r="A1564" s="86" t="s">
        <v>14076</v>
      </c>
      <c r="B1564" s="95" t="s">
        <v>1230</v>
      </c>
      <c r="C1564" s="86">
        <f>VLOOKUP(GroupVertices[[#This Row],[Vertex]], Vertices[], MATCH("ID", Vertices[#Headers], 0), FALSE)</f>
        <v>1574</v>
      </c>
    </row>
    <row r="1565" spans="1:3" x14ac:dyDescent="0.25">
      <c r="A1565" s="86" t="s">
        <v>14076</v>
      </c>
      <c r="B1565" s="95" t="s">
        <v>1866</v>
      </c>
      <c r="C1565" s="86">
        <f>VLOOKUP(GroupVertices[[#This Row],[Vertex]], Vertices[], MATCH("ID", Vertices[#Headers], 0), FALSE)</f>
        <v>1575</v>
      </c>
    </row>
    <row r="1566" spans="1:3" x14ac:dyDescent="0.25">
      <c r="A1566" s="86" t="s">
        <v>14077</v>
      </c>
      <c r="B1566" s="95" t="s">
        <v>1183</v>
      </c>
      <c r="C1566" s="86">
        <f>VLOOKUP(GroupVertices[[#This Row],[Vertex]], Vertices[], MATCH("ID", Vertices[#Headers], 0), FALSE)</f>
        <v>1517</v>
      </c>
    </row>
    <row r="1567" spans="1:3" x14ac:dyDescent="0.25">
      <c r="A1567" s="86" t="s">
        <v>14077</v>
      </c>
      <c r="B1567" s="95" t="s">
        <v>1856</v>
      </c>
      <c r="C1567" s="86">
        <f>VLOOKUP(GroupVertices[[#This Row],[Vertex]], Vertices[], MATCH("ID", Vertices[#Headers], 0), FALSE)</f>
        <v>1518</v>
      </c>
    </row>
    <row r="1568" spans="1:3" x14ac:dyDescent="0.25">
      <c r="A1568" s="86" t="s">
        <v>14078</v>
      </c>
      <c r="B1568" s="95" t="s">
        <v>1179</v>
      </c>
      <c r="C1568" s="86">
        <f>VLOOKUP(GroupVertices[[#This Row],[Vertex]], Vertices[], MATCH("ID", Vertices[#Headers], 0), FALSE)</f>
        <v>1511</v>
      </c>
    </row>
    <row r="1569" spans="1:3" x14ac:dyDescent="0.25">
      <c r="A1569" s="86" t="s">
        <v>14078</v>
      </c>
      <c r="B1569" s="95" t="s">
        <v>1854</v>
      </c>
      <c r="C1569" s="86">
        <f>VLOOKUP(GroupVertices[[#This Row],[Vertex]], Vertices[], MATCH("ID", Vertices[#Headers], 0), FALSE)</f>
        <v>1512</v>
      </c>
    </row>
    <row r="1570" spans="1:3" x14ac:dyDescent="0.25">
      <c r="A1570" s="86" t="s">
        <v>14079</v>
      </c>
      <c r="B1570" s="95" t="s">
        <v>1170</v>
      </c>
      <c r="C1570" s="86">
        <f>VLOOKUP(GroupVertices[[#This Row],[Vertex]], Vertices[], MATCH("ID", Vertices[#Headers], 0), FALSE)</f>
        <v>1502</v>
      </c>
    </row>
    <row r="1571" spans="1:3" x14ac:dyDescent="0.25">
      <c r="A1571" s="86" t="s">
        <v>14079</v>
      </c>
      <c r="B1571" s="95" t="s">
        <v>1853</v>
      </c>
      <c r="C1571" s="86">
        <f>VLOOKUP(GroupVertices[[#This Row],[Vertex]], Vertices[], MATCH("ID", Vertices[#Headers], 0), FALSE)</f>
        <v>1503</v>
      </c>
    </row>
    <row r="1572" spans="1:3" x14ac:dyDescent="0.25">
      <c r="A1572" s="86" t="s">
        <v>14080</v>
      </c>
      <c r="B1572" s="95" t="s">
        <v>1146</v>
      </c>
      <c r="C1572" s="86">
        <f>VLOOKUP(GroupVertices[[#This Row],[Vertex]], Vertices[], MATCH("ID", Vertices[#Headers], 0), FALSE)</f>
        <v>1472</v>
      </c>
    </row>
    <row r="1573" spans="1:3" x14ac:dyDescent="0.25">
      <c r="A1573" s="86" t="s">
        <v>14080</v>
      </c>
      <c r="B1573" s="95" t="s">
        <v>1844</v>
      </c>
      <c r="C1573" s="86">
        <f>VLOOKUP(GroupVertices[[#This Row],[Vertex]], Vertices[], MATCH("ID", Vertices[#Headers], 0), FALSE)</f>
        <v>1473</v>
      </c>
    </row>
    <row r="1574" spans="1:3" x14ac:dyDescent="0.25">
      <c r="A1574" s="86" t="s">
        <v>14081</v>
      </c>
      <c r="B1574" s="95" t="s">
        <v>1133</v>
      </c>
      <c r="C1574" s="86">
        <f>VLOOKUP(GroupVertices[[#This Row],[Vertex]], Vertices[], MATCH("ID", Vertices[#Headers], 0), FALSE)</f>
        <v>1457</v>
      </c>
    </row>
    <row r="1575" spans="1:3" x14ac:dyDescent="0.25">
      <c r="A1575" s="86" t="s">
        <v>14081</v>
      </c>
      <c r="B1575" s="95" t="s">
        <v>1842</v>
      </c>
      <c r="C1575" s="86">
        <f>VLOOKUP(GroupVertices[[#This Row],[Vertex]], Vertices[], MATCH("ID", Vertices[#Headers], 0), FALSE)</f>
        <v>1458</v>
      </c>
    </row>
    <row r="1576" spans="1:3" x14ac:dyDescent="0.25">
      <c r="A1576" s="86" t="s">
        <v>14082</v>
      </c>
      <c r="B1576" s="95" t="s">
        <v>1114</v>
      </c>
      <c r="C1576" s="86">
        <f>VLOOKUP(GroupVertices[[#This Row],[Vertex]], Vertices[], MATCH("ID", Vertices[#Headers], 0), FALSE)</f>
        <v>1432</v>
      </c>
    </row>
    <row r="1577" spans="1:3" x14ac:dyDescent="0.25">
      <c r="A1577" s="86" t="s">
        <v>14082</v>
      </c>
      <c r="B1577" s="95" t="s">
        <v>1836</v>
      </c>
      <c r="C1577" s="86">
        <f>VLOOKUP(GroupVertices[[#This Row],[Vertex]], Vertices[], MATCH("ID", Vertices[#Headers], 0), FALSE)</f>
        <v>1433</v>
      </c>
    </row>
    <row r="1578" spans="1:3" x14ac:dyDescent="0.25">
      <c r="A1578" s="86" t="s">
        <v>14083</v>
      </c>
      <c r="B1578" s="95" t="s">
        <v>1076</v>
      </c>
      <c r="C1578" s="86">
        <f>VLOOKUP(GroupVertices[[#This Row],[Vertex]], Vertices[], MATCH("ID", Vertices[#Headers], 0), FALSE)</f>
        <v>1387</v>
      </c>
    </row>
    <row r="1579" spans="1:3" x14ac:dyDescent="0.25">
      <c r="A1579" s="86" t="s">
        <v>14083</v>
      </c>
      <c r="B1579" s="95" t="s">
        <v>1828</v>
      </c>
      <c r="C1579" s="86">
        <f>VLOOKUP(GroupVertices[[#This Row],[Vertex]], Vertices[], MATCH("ID", Vertices[#Headers], 0), FALSE)</f>
        <v>1388</v>
      </c>
    </row>
    <row r="1580" spans="1:3" x14ac:dyDescent="0.25">
      <c r="A1580" s="86" t="s">
        <v>14084</v>
      </c>
      <c r="B1580" s="95" t="s">
        <v>1054</v>
      </c>
      <c r="C1580" s="86">
        <f>VLOOKUP(GroupVertices[[#This Row],[Vertex]], Vertices[], MATCH("ID", Vertices[#Headers], 0), FALSE)</f>
        <v>1358</v>
      </c>
    </row>
    <row r="1581" spans="1:3" x14ac:dyDescent="0.25">
      <c r="A1581" s="86" t="s">
        <v>14084</v>
      </c>
      <c r="B1581" s="95" t="s">
        <v>1821</v>
      </c>
      <c r="C1581" s="86">
        <f>VLOOKUP(GroupVertices[[#This Row],[Vertex]], Vertices[], MATCH("ID", Vertices[#Headers], 0), FALSE)</f>
        <v>1359</v>
      </c>
    </row>
    <row r="1582" spans="1:3" x14ac:dyDescent="0.25">
      <c r="A1582" s="86" t="s">
        <v>14085</v>
      </c>
      <c r="B1582" s="95" t="s">
        <v>1051</v>
      </c>
      <c r="C1582" s="86">
        <f>VLOOKUP(GroupVertices[[#This Row],[Vertex]], Vertices[], MATCH("ID", Vertices[#Headers], 0), FALSE)</f>
        <v>1354</v>
      </c>
    </row>
    <row r="1583" spans="1:3" x14ac:dyDescent="0.25">
      <c r="A1583" s="86" t="s">
        <v>14085</v>
      </c>
      <c r="B1583" s="95" t="s">
        <v>1820</v>
      </c>
      <c r="C1583" s="86">
        <f>VLOOKUP(GroupVertices[[#This Row],[Vertex]], Vertices[], MATCH("ID", Vertices[#Headers], 0), FALSE)</f>
        <v>1355</v>
      </c>
    </row>
    <row r="1584" spans="1:3" x14ac:dyDescent="0.25">
      <c r="A1584" s="86" t="s">
        <v>14086</v>
      </c>
      <c r="B1584" s="95" t="s">
        <v>1046</v>
      </c>
      <c r="C1584" s="86">
        <f>VLOOKUP(GroupVertices[[#This Row],[Vertex]], Vertices[], MATCH("ID", Vertices[#Headers], 0), FALSE)</f>
        <v>1346</v>
      </c>
    </row>
    <row r="1585" spans="1:3" x14ac:dyDescent="0.25">
      <c r="A1585" s="86" t="s">
        <v>14086</v>
      </c>
      <c r="B1585" s="95" t="s">
        <v>1817</v>
      </c>
      <c r="C1585" s="86">
        <f>VLOOKUP(GroupVertices[[#This Row],[Vertex]], Vertices[], MATCH("ID", Vertices[#Headers], 0), FALSE)</f>
        <v>1347</v>
      </c>
    </row>
    <row r="1586" spans="1:3" x14ac:dyDescent="0.25">
      <c r="A1586" s="86" t="s">
        <v>14087</v>
      </c>
      <c r="B1586" s="95" t="s">
        <v>1017</v>
      </c>
      <c r="C1586" s="86">
        <f>VLOOKUP(GroupVertices[[#This Row],[Vertex]], Vertices[], MATCH("ID", Vertices[#Headers], 0), FALSE)</f>
        <v>1318</v>
      </c>
    </row>
    <row r="1587" spans="1:3" x14ac:dyDescent="0.25">
      <c r="A1587" s="86" t="s">
        <v>14087</v>
      </c>
      <c r="B1587" s="95" t="s">
        <v>1016</v>
      </c>
      <c r="C1587" s="86">
        <f>VLOOKUP(GroupVertices[[#This Row],[Vertex]], Vertices[], MATCH("ID", Vertices[#Headers], 0), FALSE)</f>
        <v>1317</v>
      </c>
    </row>
    <row r="1588" spans="1:3" x14ac:dyDescent="0.25">
      <c r="A1588" s="86" t="s">
        <v>14088</v>
      </c>
      <c r="B1588" s="95" t="s">
        <v>1014</v>
      </c>
      <c r="C1588" s="86">
        <f>VLOOKUP(GroupVertices[[#This Row],[Vertex]], Vertices[], MATCH("ID", Vertices[#Headers], 0), FALSE)</f>
        <v>1314</v>
      </c>
    </row>
    <row r="1589" spans="1:3" x14ac:dyDescent="0.25">
      <c r="A1589" s="86" t="s">
        <v>14088</v>
      </c>
      <c r="B1589" s="95" t="s">
        <v>1815</v>
      </c>
      <c r="C1589" s="86">
        <f>VLOOKUP(GroupVertices[[#This Row],[Vertex]], Vertices[], MATCH("ID", Vertices[#Headers], 0), FALSE)</f>
        <v>1315</v>
      </c>
    </row>
    <row r="1590" spans="1:3" x14ac:dyDescent="0.25">
      <c r="A1590" s="86" t="s">
        <v>14089</v>
      </c>
      <c r="B1590" s="95" t="s">
        <v>987</v>
      </c>
      <c r="C1590" s="86">
        <f>VLOOKUP(GroupVertices[[#This Row],[Vertex]], Vertices[], MATCH("ID", Vertices[#Headers], 0), FALSE)</f>
        <v>1252</v>
      </c>
    </row>
    <row r="1591" spans="1:3" x14ac:dyDescent="0.25">
      <c r="A1591" s="86" t="s">
        <v>14089</v>
      </c>
      <c r="B1591" s="95" t="s">
        <v>1780</v>
      </c>
      <c r="C1591" s="86">
        <f>VLOOKUP(GroupVertices[[#This Row],[Vertex]], Vertices[], MATCH("ID", Vertices[#Headers], 0), FALSE)</f>
        <v>1253</v>
      </c>
    </row>
    <row r="1592" spans="1:3" x14ac:dyDescent="0.25">
      <c r="A1592" s="86" t="s">
        <v>14090</v>
      </c>
      <c r="B1592" s="95" t="s">
        <v>986</v>
      </c>
      <c r="C1592" s="86">
        <f>VLOOKUP(GroupVertices[[#This Row],[Vertex]], Vertices[], MATCH("ID", Vertices[#Headers], 0), FALSE)</f>
        <v>1250</v>
      </c>
    </row>
    <row r="1593" spans="1:3" x14ac:dyDescent="0.25">
      <c r="A1593" s="86" t="s">
        <v>14090</v>
      </c>
      <c r="B1593" s="95" t="s">
        <v>1779</v>
      </c>
      <c r="C1593" s="86">
        <f>VLOOKUP(GroupVertices[[#This Row],[Vertex]], Vertices[], MATCH("ID", Vertices[#Headers], 0), FALSE)</f>
        <v>1251</v>
      </c>
    </row>
    <row r="1594" spans="1:3" x14ac:dyDescent="0.25">
      <c r="A1594" s="86" t="s">
        <v>14091</v>
      </c>
      <c r="B1594" s="95" t="s">
        <v>963</v>
      </c>
      <c r="C1594" s="86">
        <f>VLOOKUP(GroupVertices[[#This Row],[Vertex]], Vertices[], MATCH("ID", Vertices[#Headers], 0), FALSE)</f>
        <v>1225</v>
      </c>
    </row>
    <row r="1595" spans="1:3" x14ac:dyDescent="0.25">
      <c r="A1595" s="86" t="s">
        <v>14091</v>
      </c>
      <c r="B1595" s="95" t="s">
        <v>1777</v>
      </c>
      <c r="C1595" s="86">
        <f>VLOOKUP(GroupVertices[[#This Row],[Vertex]], Vertices[], MATCH("ID", Vertices[#Headers], 0), FALSE)</f>
        <v>1226</v>
      </c>
    </row>
    <row r="1596" spans="1:3" x14ac:dyDescent="0.25">
      <c r="A1596" s="86" t="s">
        <v>14092</v>
      </c>
      <c r="B1596" s="95" t="s">
        <v>954</v>
      </c>
      <c r="C1596" s="86">
        <f>VLOOKUP(GroupVertices[[#This Row],[Vertex]], Vertices[], MATCH("ID", Vertices[#Headers], 0), FALSE)</f>
        <v>1212</v>
      </c>
    </row>
    <row r="1597" spans="1:3" x14ac:dyDescent="0.25">
      <c r="A1597" s="86" t="s">
        <v>14092</v>
      </c>
      <c r="B1597" s="95" t="s">
        <v>1774</v>
      </c>
      <c r="C1597" s="86">
        <f>VLOOKUP(GroupVertices[[#This Row],[Vertex]], Vertices[], MATCH("ID", Vertices[#Headers], 0), FALSE)</f>
        <v>1213</v>
      </c>
    </row>
    <row r="1598" spans="1:3" x14ac:dyDescent="0.25">
      <c r="A1598" s="86" t="s">
        <v>14093</v>
      </c>
      <c r="B1598" s="95" t="s">
        <v>931</v>
      </c>
      <c r="C1598" s="86">
        <f>VLOOKUP(GroupVertices[[#This Row],[Vertex]], Vertices[], MATCH("ID", Vertices[#Headers], 0), FALSE)</f>
        <v>1184</v>
      </c>
    </row>
    <row r="1599" spans="1:3" x14ac:dyDescent="0.25">
      <c r="A1599" s="86" t="s">
        <v>14093</v>
      </c>
      <c r="B1599" s="95" t="s">
        <v>930</v>
      </c>
      <c r="C1599" s="86">
        <f>VLOOKUP(GroupVertices[[#This Row],[Vertex]], Vertices[], MATCH("ID", Vertices[#Headers], 0), FALSE)</f>
        <v>1183</v>
      </c>
    </row>
    <row r="1600" spans="1:3" x14ac:dyDescent="0.25">
      <c r="A1600" s="86" t="s">
        <v>14094</v>
      </c>
      <c r="B1600" s="95" t="s">
        <v>863</v>
      </c>
      <c r="C1600" s="86">
        <f>VLOOKUP(GroupVertices[[#This Row],[Vertex]], Vertices[], MATCH("ID", Vertices[#Headers], 0), FALSE)</f>
        <v>1095</v>
      </c>
    </row>
    <row r="1601" spans="1:3" x14ac:dyDescent="0.25">
      <c r="A1601" s="86" t="s">
        <v>14094</v>
      </c>
      <c r="B1601" s="95" t="s">
        <v>1745</v>
      </c>
      <c r="C1601" s="86">
        <f>VLOOKUP(GroupVertices[[#This Row],[Vertex]], Vertices[], MATCH("ID", Vertices[#Headers], 0), FALSE)</f>
        <v>1096</v>
      </c>
    </row>
    <row r="1602" spans="1:3" x14ac:dyDescent="0.25">
      <c r="A1602" s="86" t="s">
        <v>14095</v>
      </c>
      <c r="B1602" s="95" t="s">
        <v>851</v>
      </c>
      <c r="C1602" s="86">
        <f>VLOOKUP(GroupVertices[[#This Row],[Vertex]], Vertices[], MATCH("ID", Vertices[#Headers], 0), FALSE)</f>
        <v>1083</v>
      </c>
    </row>
    <row r="1603" spans="1:3" x14ac:dyDescent="0.25">
      <c r="A1603" s="86" t="s">
        <v>14095</v>
      </c>
      <c r="B1603" s="95" t="s">
        <v>1744</v>
      </c>
      <c r="C1603" s="86">
        <f>VLOOKUP(GroupVertices[[#This Row],[Vertex]], Vertices[], MATCH("ID", Vertices[#Headers], 0), FALSE)</f>
        <v>1084</v>
      </c>
    </row>
    <row r="1604" spans="1:3" x14ac:dyDescent="0.25">
      <c r="A1604" s="86" t="s">
        <v>14096</v>
      </c>
      <c r="B1604" s="95" t="s">
        <v>846</v>
      </c>
      <c r="C1604" s="86">
        <f>VLOOKUP(GroupVertices[[#This Row],[Vertex]], Vertices[], MATCH("ID", Vertices[#Headers], 0), FALSE)</f>
        <v>1076</v>
      </c>
    </row>
    <row r="1605" spans="1:3" x14ac:dyDescent="0.25">
      <c r="A1605" s="86" t="s">
        <v>14096</v>
      </c>
      <c r="B1605" s="95" t="s">
        <v>1742</v>
      </c>
      <c r="C1605" s="86">
        <f>VLOOKUP(GroupVertices[[#This Row],[Vertex]], Vertices[], MATCH("ID", Vertices[#Headers], 0), FALSE)</f>
        <v>1077</v>
      </c>
    </row>
    <row r="1606" spans="1:3" x14ac:dyDescent="0.25">
      <c r="A1606" s="86" t="s">
        <v>14097</v>
      </c>
      <c r="B1606" s="95" t="s">
        <v>825</v>
      </c>
      <c r="C1606" s="86">
        <f>VLOOKUP(GroupVertices[[#This Row],[Vertex]], Vertices[], MATCH("ID", Vertices[#Headers], 0), FALSE)</f>
        <v>1049</v>
      </c>
    </row>
    <row r="1607" spans="1:3" x14ac:dyDescent="0.25">
      <c r="A1607" s="86" t="s">
        <v>14097</v>
      </c>
      <c r="B1607" s="95" t="s">
        <v>1737</v>
      </c>
      <c r="C1607" s="86">
        <f>VLOOKUP(GroupVertices[[#This Row],[Vertex]], Vertices[], MATCH("ID", Vertices[#Headers], 0), FALSE)</f>
        <v>1050</v>
      </c>
    </row>
    <row r="1608" spans="1:3" x14ac:dyDescent="0.25">
      <c r="A1608" s="86" t="s">
        <v>14098</v>
      </c>
      <c r="B1608" s="95" t="s">
        <v>824</v>
      </c>
      <c r="C1608" s="86">
        <f>VLOOKUP(GroupVertices[[#This Row],[Vertex]], Vertices[], MATCH("ID", Vertices[#Headers], 0), FALSE)</f>
        <v>1048</v>
      </c>
    </row>
    <row r="1609" spans="1:3" x14ac:dyDescent="0.25">
      <c r="A1609" s="86" t="s">
        <v>14098</v>
      </c>
      <c r="B1609" s="95" t="s">
        <v>823</v>
      </c>
      <c r="C1609" s="86">
        <f>VLOOKUP(GroupVertices[[#This Row],[Vertex]], Vertices[], MATCH("ID", Vertices[#Headers], 0), FALSE)</f>
        <v>1047</v>
      </c>
    </row>
    <row r="1610" spans="1:3" x14ac:dyDescent="0.25">
      <c r="A1610" s="86" t="s">
        <v>14099</v>
      </c>
      <c r="B1610" s="95" t="s">
        <v>814</v>
      </c>
      <c r="C1610" s="86">
        <f>VLOOKUP(GroupVertices[[#This Row],[Vertex]], Vertices[], MATCH("ID", Vertices[#Headers], 0), FALSE)</f>
        <v>1037</v>
      </c>
    </row>
    <row r="1611" spans="1:3" x14ac:dyDescent="0.25">
      <c r="A1611" s="86" t="s">
        <v>14099</v>
      </c>
      <c r="B1611" s="95" t="s">
        <v>1736</v>
      </c>
      <c r="C1611" s="86">
        <f>VLOOKUP(GroupVertices[[#This Row],[Vertex]], Vertices[], MATCH("ID", Vertices[#Headers], 0), FALSE)</f>
        <v>1038</v>
      </c>
    </row>
    <row r="1612" spans="1:3" x14ac:dyDescent="0.25">
      <c r="A1612" s="86" t="s">
        <v>14100</v>
      </c>
      <c r="B1612" s="95" t="s">
        <v>789</v>
      </c>
      <c r="C1612" s="86">
        <f>VLOOKUP(GroupVertices[[#This Row],[Vertex]], Vertices[], MATCH("ID", Vertices[#Headers], 0), FALSE)</f>
        <v>996</v>
      </c>
    </row>
    <row r="1613" spans="1:3" x14ac:dyDescent="0.25">
      <c r="A1613" s="86" t="s">
        <v>14100</v>
      </c>
      <c r="B1613" s="95" t="s">
        <v>1721</v>
      </c>
      <c r="C1613" s="86">
        <f>VLOOKUP(GroupVertices[[#This Row],[Vertex]], Vertices[], MATCH("ID", Vertices[#Headers], 0), FALSE)</f>
        <v>997</v>
      </c>
    </row>
    <row r="1614" spans="1:3" x14ac:dyDescent="0.25">
      <c r="A1614" s="86" t="s">
        <v>14101</v>
      </c>
      <c r="B1614" s="95" t="s">
        <v>753</v>
      </c>
      <c r="C1614" s="86">
        <f>VLOOKUP(GroupVertices[[#This Row],[Vertex]], Vertices[], MATCH("ID", Vertices[#Headers], 0), FALSE)</f>
        <v>950</v>
      </c>
    </row>
    <row r="1615" spans="1:3" x14ac:dyDescent="0.25">
      <c r="A1615" s="86" t="s">
        <v>14101</v>
      </c>
      <c r="B1615" s="95" t="s">
        <v>1711</v>
      </c>
      <c r="C1615" s="86">
        <f>VLOOKUP(GroupVertices[[#This Row],[Vertex]], Vertices[], MATCH("ID", Vertices[#Headers], 0), FALSE)</f>
        <v>951</v>
      </c>
    </row>
    <row r="1616" spans="1:3" x14ac:dyDescent="0.25">
      <c r="A1616" s="86" t="s">
        <v>14102</v>
      </c>
      <c r="B1616" s="95" t="s">
        <v>741</v>
      </c>
      <c r="C1616" s="86">
        <f>VLOOKUP(GroupVertices[[#This Row],[Vertex]], Vertices[], MATCH("ID", Vertices[#Headers], 0), FALSE)</f>
        <v>927</v>
      </c>
    </row>
    <row r="1617" spans="1:3" x14ac:dyDescent="0.25">
      <c r="A1617" s="86" t="s">
        <v>14102</v>
      </c>
      <c r="B1617" s="95" t="s">
        <v>1700</v>
      </c>
      <c r="C1617" s="86">
        <f>VLOOKUP(GroupVertices[[#This Row],[Vertex]], Vertices[], MATCH("ID", Vertices[#Headers], 0), FALSE)</f>
        <v>928</v>
      </c>
    </row>
    <row r="1618" spans="1:3" x14ac:dyDescent="0.25">
      <c r="A1618" s="86" t="s">
        <v>14103</v>
      </c>
      <c r="B1618" s="95" t="s">
        <v>737</v>
      </c>
      <c r="C1618" s="86">
        <f>VLOOKUP(GroupVertices[[#This Row],[Vertex]], Vertices[], MATCH("ID", Vertices[#Headers], 0), FALSE)</f>
        <v>922</v>
      </c>
    </row>
    <row r="1619" spans="1:3" x14ac:dyDescent="0.25">
      <c r="A1619" s="86" t="s">
        <v>14103</v>
      </c>
      <c r="B1619" s="95" t="s">
        <v>1699</v>
      </c>
      <c r="C1619" s="86">
        <f>VLOOKUP(GroupVertices[[#This Row],[Vertex]], Vertices[], MATCH("ID", Vertices[#Headers], 0), FALSE)</f>
        <v>923</v>
      </c>
    </row>
    <row r="1620" spans="1:3" x14ac:dyDescent="0.25">
      <c r="A1620" s="86" t="s">
        <v>14104</v>
      </c>
      <c r="B1620" s="95" t="s">
        <v>735</v>
      </c>
      <c r="C1620" s="86">
        <f>VLOOKUP(GroupVertices[[#This Row],[Vertex]], Vertices[], MATCH("ID", Vertices[#Headers], 0), FALSE)</f>
        <v>919</v>
      </c>
    </row>
    <row r="1621" spans="1:3" x14ac:dyDescent="0.25">
      <c r="A1621" s="86" t="s">
        <v>14104</v>
      </c>
      <c r="B1621" s="95" t="s">
        <v>1698</v>
      </c>
      <c r="C1621" s="86">
        <f>VLOOKUP(GroupVertices[[#This Row],[Vertex]], Vertices[], MATCH("ID", Vertices[#Headers], 0), FALSE)</f>
        <v>920</v>
      </c>
    </row>
    <row r="1622" spans="1:3" x14ac:dyDescent="0.25">
      <c r="A1622" s="86" t="s">
        <v>14105</v>
      </c>
      <c r="B1622" s="95" t="s">
        <v>710</v>
      </c>
      <c r="C1622" s="86">
        <f>VLOOKUP(GroupVertices[[#This Row],[Vertex]], Vertices[], MATCH("ID", Vertices[#Headers], 0), FALSE)</f>
        <v>891</v>
      </c>
    </row>
    <row r="1623" spans="1:3" x14ac:dyDescent="0.25">
      <c r="A1623" s="86" t="s">
        <v>14105</v>
      </c>
      <c r="B1623" s="95" t="s">
        <v>1695</v>
      </c>
      <c r="C1623" s="86">
        <f>VLOOKUP(GroupVertices[[#This Row],[Vertex]], Vertices[], MATCH("ID", Vertices[#Headers], 0), FALSE)</f>
        <v>892</v>
      </c>
    </row>
    <row r="1624" spans="1:3" x14ac:dyDescent="0.25">
      <c r="A1624" s="86" t="s">
        <v>14106</v>
      </c>
      <c r="B1624" s="95" t="s">
        <v>698</v>
      </c>
      <c r="C1624" s="86">
        <f>VLOOKUP(GroupVertices[[#This Row],[Vertex]], Vertices[], MATCH("ID", Vertices[#Headers], 0), FALSE)</f>
        <v>879</v>
      </c>
    </row>
    <row r="1625" spans="1:3" x14ac:dyDescent="0.25">
      <c r="A1625" s="86" t="s">
        <v>14106</v>
      </c>
      <c r="B1625" s="95" t="s">
        <v>1694</v>
      </c>
      <c r="C1625" s="86">
        <f>VLOOKUP(GroupVertices[[#This Row],[Vertex]], Vertices[], MATCH("ID", Vertices[#Headers], 0), FALSE)</f>
        <v>880</v>
      </c>
    </row>
    <row r="1626" spans="1:3" x14ac:dyDescent="0.25">
      <c r="A1626" s="86" t="s">
        <v>14107</v>
      </c>
      <c r="B1626" s="95" t="s">
        <v>679</v>
      </c>
      <c r="C1626" s="86">
        <f>VLOOKUP(GroupVertices[[#This Row],[Vertex]], Vertices[], MATCH("ID", Vertices[#Headers], 0), FALSE)</f>
        <v>848</v>
      </c>
    </row>
    <row r="1627" spans="1:3" x14ac:dyDescent="0.25">
      <c r="A1627" s="86" t="s">
        <v>14107</v>
      </c>
      <c r="B1627" s="95" t="s">
        <v>1682</v>
      </c>
      <c r="C1627" s="86">
        <f>VLOOKUP(GroupVertices[[#This Row],[Vertex]], Vertices[], MATCH("ID", Vertices[#Headers], 0), FALSE)</f>
        <v>849</v>
      </c>
    </row>
    <row r="1628" spans="1:3" x14ac:dyDescent="0.25">
      <c r="A1628" s="86" t="s">
        <v>14108</v>
      </c>
      <c r="B1628" s="95" t="s">
        <v>678</v>
      </c>
      <c r="C1628" s="86">
        <f>VLOOKUP(GroupVertices[[#This Row],[Vertex]], Vertices[], MATCH("ID", Vertices[#Headers], 0), FALSE)</f>
        <v>846</v>
      </c>
    </row>
    <row r="1629" spans="1:3" x14ac:dyDescent="0.25">
      <c r="A1629" s="86" t="s">
        <v>14108</v>
      </c>
      <c r="B1629" s="95" t="s">
        <v>1681</v>
      </c>
      <c r="C1629" s="86">
        <f>VLOOKUP(GroupVertices[[#This Row],[Vertex]], Vertices[], MATCH("ID", Vertices[#Headers], 0), FALSE)</f>
        <v>847</v>
      </c>
    </row>
    <row r="1630" spans="1:3" x14ac:dyDescent="0.25">
      <c r="A1630" s="86" t="s">
        <v>14109</v>
      </c>
      <c r="B1630" s="95" t="s">
        <v>661</v>
      </c>
      <c r="C1630" s="86">
        <f>VLOOKUP(GroupVertices[[#This Row],[Vertex]], Vertices[], MATCH("ID", Vertices[#Headers], 0), FALSE)</f>
        <v>817</v>
      </c>
    </row>
    <row r="1631" spans="1:3" x14ac:dyDescent="0.25">
      <c r="A1631" s="86" t="s">
        <v>14109</v>
      </c>
      <c r="B1631" s="95" t="s">
        <v>1669</v>
      </c>
      <c r="C1631" s="86">
        <f>VLOOKUP(GroupVertices[[#This Row],[Vertex]], Vertices[], MATCH("ID", Vertices[#Headers], 0), FALSE)</f>
        <v>818</v>
      </c>
    </row>
    <row r="1632" spans="1:3" x14ac:dyDescent="0.25">
      <c r="A1632" s="86" t="s">
        <v>14110</v>
      </c>
      <c r="B1632" s="95" t="s">
        <v>644</v>
      </c>
      <c r="C1632" s="86">
        <f>VLOOKUP(GroupVertices[[#This Row],[Vertex]], Vertices[], MATCH("ID", Vertices[#Headers], 0), FALSE)</f>
        <v>793</v>
      </c>
    </row>
    <row r="1633" spans="1:3" x14ac:dyDescent="0.25">
      <c r="A1633" s="86" t="s">
        <v>14110</v>
      </c>
      <c r="B1633" s="95" t="s">
        <v>1662</v>
      </c>
      <c r="C1633" s="86">
        <f>VLOOKUP(GroupVertices[[#This Row],[Vertex]], Vertices[], MATCH("ID", Vertices[#Headers], 0), FALSE)</f>
        <v>794</v>
      </c>
    </row>
    <row r="1634" spans="1:3" x14ac:dyDescent="0.25">
      <c r="A1634" s="86" t="s">
        <v>14111</v>
      </c>
      <c r="B1634" s="95" t="s">
        <v>642</v>
      </c>
      <c r="C1634" s="86">
        <f>VLOOKUP(GroupVertices[[#This Row],[Vertex]], Vertices[], MATCH("ID", Vertices[#Headers], 0), FALSE)</f>
        <v>790</v>
      </c>
    </row>
    <row r="1635" spans="1:3" x14ac:dyDescent="0.25">
      <c r="A1635" s="86" t="s">
        <v>14111</v>
      </c>
      <c r="B1635" s="95" t="s">
        <v>1661</v>
      </c>
      <c r="C1635" s="86">
        <f>VLOOKUP(GroupVertices[[#This Row],[Vertex]], Vertices[], MATCH("ID", Vertices[#Headers], 0), FALSE)</f>
        <v>791</v>
      </c>
    </row>
    <row r="1636" spans="1:3" x14ac:dyDescent="0.25">
      <c r="A1636" s="86" t="s">
        <v>14112</v>
      </c>
      <c r="B1636" s="95" t="s">
        <v>635</v>
      </c>
      <c r="C1636" s="86">
        <f>VLOOKUP(GroupVertices[[#This Row],[Vertex]], Vertices[], MATCH("ID", Vertices[#Headers], 0), FALSE)</f>
        <v>781</v>
      </c>
    </row>
    <row r="1637" spans="1:3" x14ac:dyDescent="0.25">
      <c r="A1637" s="86" t="s">
        <v>14112</v>
      </c>
      <c r="B1637" s="95" t="s">
        <v>1659</v>
      </c>
      <c r="C1637" s="86">
        <f>VLOOKUP(GroupVertices[[#This Row],[Vertex]], Vertices[], MATCH("ID", Vertices[#Headers], 0), FALSE)</f>
        <v>782</v>
      </c>
    </row>
    <row r="1638" spans="1:3" x14ac:dyDescent="0.25">
      <c r="A1638" s="86" t="s">
        <v>14113</v>
      </c>
      <c r="B1638" s="95" t="s">
        <v>634</v>
      </c>
      <c r="C1638" s="86">
        <f>VLOOKUP(GroupVertices[[#This Row],[Vertex]], Vertices[], MATCH("ID", Vertices[#Headers], 0), FALSE)</f>
        <v>779</v>
      </c>
    </row>
    <row r="1639" spans="1:3" x14ac:dyDescent="0.25">
      <c r="A1639" s="86" t="s">
        <v>14113</v>
      </c>
      <c r="B1639" s="95" t="s">
        <v>1658</v>
      </c>
      <c r="C1639" s="86">
        <f>VLOOKUP(GroupVertices[[#This Row],[Vertex]], Vertices[], MATCH("ID", Vertices[#Headers], 0), FALSE)</f>
        <v>780</v>
      </c>
    </row>
    <row r="1640" spans="1:3" x14ac:dyDescent="0.25">
      <c r="A1640" s="86" t="s">
        <v>14114</v>
      </c>
      <c r="B1640" s="95" t="s">
        <v>631</v>
      </c>
      <c r="C1640" s="86">
        <f>VLOOKUP(GroupVertices[[#This Row],[Vertex]], Vertices[], MATCH("ID", Vertices[#Headers], 0), FALSE)</f>
        <v>771</v>
      </c>
    </row>
    <row r="1641" spans="1:3" x14ac:dyDescent="0.25">
      <c r="A1641" s="86" t="s">
        <v>14114</v>
      </c>
      <c r="B1641" s="95" t="s">
        <v>1653</v>
      </c>
      <c r="C1641" s="86">
        <f>VLOOKUP(GroupVertices[[#This Row],[Vertex]], Vertices[], MATCH("ID", Vertices[#Headers], 0), FALSE)</f>
        <v>772</v>
      </c>
    </row>
    <row r="1642" spans="1:3" x14ac:dyDescent="0.25">
      <c r="A1642" s="86" t="s">
        <v>14115</v>
      </c>
      <c r="B1642" s="95" t="s">
        <v>626</v>
      </c>
      <c r="C1642" s="86">
        <f>VLOOKUP(GroupVertices[[#This Row],[Vertex]], Vertices[], MATCH("ID", Vertices[#Headers], 0), FALSE)</f>
        <v>762</v>
      </c>
    </row>
    <row r="1643" spans="1:3" x14ac:dyDescent="0.25">
      <c r="A1643" s="86" t="s">
        <v>14115</v>
      </c>
      <c r="B1643" s="95" t="s">
        <v>1650</v>
      </c>
      <c r="C1643" s="86">
        <f>VLOOKUP(GroupVertices[[#This Row],[Vertex]], Vertices[], MATCH("ID", Vertices[#Headers], 0), FALSE)</f>
        <v>763</v>
      </c>
    </row>
    <row r="1644" spans="1:3" x14ac:dyDescent="0.25">
      <c r="A1644" s="86" t="s">
        <v>14116</v>
      </c>
      <c r="B1644" s="95" t="s">
        <v>607</v>
      </c>
      <c r="C1644" s="86">
        <f>VLOOKUP(GroupVertices[[#This Row],[Vertex]], Vertices[], MATCH("ID", Vertices[#Headers], 0), FALSE)</f>
        <v>739</v>
      </c>
    </row>
    <row r="1645" spans="1:3" x14ac:dyDescent="0.25">
      <c r="A1645" s="86" t="s">
        <v>14116</v>
      </c>
      <c r="B1645" s="95" t="s">
        <v>1647</v>
      </c>
      <c r="C1645" s="86">
        <f>VLOOKUP(GroupVertices[[#This Row],[Vertex]], Vertices[], MATCH("ID", Vertices[#Headers], 0), FALSE)</f>
        <v>740</v>
      </c>
    </row>
    <row r="1646" spans="1:3" x14ac:dyDescent="0.25">
      <c r="A1646" s="86" t="s">
        <v>14117</v>
      </c>
      <c r="B1646" s="95" t="s">
        <v>600</v>
      </c>
      <c r="C1646" s="86">
        <f>VLOOKUP(GroupVertices[[#This Row],[Vertex]], Vertices[], MATCH("ID", Vertices[#Headers], 0), FALSE)</f>
        <v>730</v>
      </c>
    </row>
    <row r="1647" spans="1:3" x14ac:dyDescent="0.25">
      <c r="A1647" s="86" t="s">
        <v>14117</v>
      </c>
      <c r="B1647" s="95" t="s">
        <v>1645</v>
      </c>
      <c r="C1647" s="86">
        <f>VLOOKUP(GroupVertices[[#This Row],[Vertex]], Vertices[], MATCH("ID", Vertices[#Headers], 0), FALSE)</f>
        <v>731</v>
      </c>
    </row>
    <row r="1648" spans="1:3" x14ac:dyDescent="0.25">
      <c r="A1648" s="86" t="s">
        <v>14118</v>
      </c>
      <c r="B1648" s="95" t="s">
        <v>582</v>
      </c>
      <c r="C1648" s="86">
        <f>VLOOKUP(GroupVertices[[#This Row],[Vertex]], Vertices[], MATCH("ID", Vertices[#Headers], 0), FALSE)</f>
        <v>705</v>
      </c>
    </row>
    <row r="1649" spans="1:3" x14ac:dyDescent="0.25">
      <c r="A1649" s="86" t="s">
        <v>14118</v>
      </c>
      <c r="B1649" s="95" t="s">
        <v>1638</v>
      </c>
      <c r="C1649" s="86">
        <f>VLOOKUP(GroupVertices[[#This Row],[Vertex]], Vertices[], MATCH("ID", Vertices[#Headers], 0), FALSE)</f>
        <v>706</v>
      </c>
    </row>
    <row r="1650" spans="1:3" x14ac:dyDescent="0.25">
      <c r="A1650" s="86" t="s">
        <v>14119</v>
      </c>
      <c r="B1650" s="95" t="s">
        <v>578</v>
      </c>
      <c r="C1650" s="86">
        <f>VLOOKUP(GroupVertices[[#This Row],[Vertex]], Vertices[], MATCH("ID", Vertices[#Headers], 0), FALSE)</f>
        <v>700</v>
      </c>
    </row>
    <row r="1651" spans="1:3" x14ac:dyDescent="0.25">
      <c r="A1651" s="86" t="s">
        <v>14119</v>
      </c>
      <c r="B1651" s="95" t="s">
        <v>1637</v>
      </c>
      <c r="C1651" s="86">
        <f>VLOOKUP(GroupVertices[[#This Row],[Vertex]], Vertices[], MATCH("ID", Vertices[#Headers], 0), FALSE)</f>
        <v>701</v>
      </c>
    </row>
    <row r="1652" spans="1:3" x14ac:dyDescent="0.25">
      <c r="A1652" s="86" t="s">
        <v>14120</v>
      </c>
      <c r="B1652" s="95" t="s">
        <v>570</v>
      </c>
      <c r="C1652" s="86">
        <f>VLOOKUP(GroupVertices[[#This Row],[Vertex]], Vertices[], MATCH("ID", Vertices[#Headers], 0), FALSE)</f>
        <v>690</v>
      </c>
    </row>
    <row r="1653" spans="1:3" x14ac:dyDescent="0.25">
      <c r="A1653" s="86" t="s">
        <v>14120</v>
      </c>
      <c r="B1653" s="95" t="s">
        <v>1635</v>
      </c>
      <c r="C1653" s="86">
        <f>VLOOKUP(GroupVertices[[#This Row],[Vertex]], Vertices[], MATCH("ID", Vertices[#Headers], 0), FALSE)</f>
        <v>691</v>
      </c>
    </row>
    <row r="1654" spans="1:3" x14ac:dyDescent="0.25">
      <c r="A1654" s="86" t="s">
        <v>14121</v>
      </c>
      <c r="B1654" s="95" t="s">
        <v>565</v>
      </c>
      <c r="C1654" s="86">
        <f>VLOOKUP(GroupVertices[[#This Row],[Vertex]], Vertices[], MATCH("ID", Vertices[#Headers], 0), FALSE)</f>
        <v>684</v>
      </c>
    </row>
    <row r="1655" spans="1:3" x14ac:dyDescent="0.25">
      <c r="A1655" s="86" t="s">
        <v>14121</v>
      </c>
      <c r="B1655" s="95" t="s">
        <v>1634</v>
      </c>
      <c r="C1655" s="86">
        <f>VLOOKUP(GroupVertices[[#This Row],[Vertex]], Vertices[], MATCH("ID", Vertices[#Headers], 0), FALSE)</f>
        <v>685</v>
      </c>
    </row>
    <row r="1656" spans="1:3" x14ac:dyDescent="0.25">
      <c r="A1656" s="86" t="s">
        <v>14122</v>
      </c>
      <c r="B1656" s="95" t="s">
        <v>534</v>
      </c>
      <c r="C1656" s="86">
        <f>VLOOKUP(GroupVertices[[#This Row],[Vertex]], Vertices[], MATCH("ID", Vertices[#Headers], 0), FALSE)</f>
        <v>648</v>
      </c>
    </row>
    <row r="1657" spans="1:3" x14ac:dyDescent="0.25">
      <c r="A1657" s="86" t="s">
        <v>14122</v>
      </c>
      <c r="B1657" s="95" t="s">
        <v>1629</v>
      </c>
      <c r="C1657" s="86">
        <f>VLOOKUP(GroupVertices[[#This Row],[Vertex]], Vertices[], MATCH("ID", Vertices[#Headers], 0), FALSE)</f>
        <v>649</v>
      </c>
    </row>
    <row r="1658" spans="1:3" x14ac:dyDescent="0.25">
      <c r="A1658" s="86" t="s">
        <v>14123</v>
      </c>
      <c r="B1658" s="95" t="s">
        <v>527</v>
      </c>
      <c r="C1658" s="86">
        <f>VLOOKUP(GroupVertices[[#This Row],[Vertex]], Vertices[], MATCH("ID", Vertices[#Headers], 0), FALSE)</f>
        <v>638</v>
      </c>
    </row>
    <row r="1659" spans="1:3" x14ac:dyDescent="0.25">
      <c r="A1659" s="86" t="s">
        <v>14123</v>
      </c>
      <c r="B1659" s="95" t="s">
        <v>1626</v>
      </c>
      <c r="C1659" s="86">
        <f>VLOOKUP(GroupVertices[[#This Row],[Vertex]], Vertices[], MATCH("ID", Vertices[#Headers], 0), FALSE)</f>
        <v>639</v>
      </c>
    </row>
    <row r="1660" spans="1:3" x14ac:dyDescent="0.25">
      <c r="A1660" s="86" t="s">
        <v>14124</v>
      </c>
      <c r="B1660" s="95" t="s">
        <v>518</v>
      </c>
      <c r="C1660" s="86">
        <f>VLOOKUP(GroupVertices[[#This Row],[Vertex]], Vertices[], MATCH("ID", Vertices[#Headers], 0), FALSE)</f>
        <v>625</v>
      </c>
    </row>
    <row r="1661" spans="1:3" x14ac:dyDescent="0.25">
      <c r="A1661" s="86" t="s">
        <v>14124</v>
      </c>
      <c r="B1661" s="95" t="s">
        <v>1621</v>
      </c>
      <c r="C1661" s="86">
        <f>VLOOKUP(GroupVertices[[#This Row],[Vertex]], Vertices[], MATCH("ID", Vertices[#Headers], 0), FALSE)</f>
        <v>626</v>
      </c>
    </row>
    <row r="1662" spans="1:3" x14ac:dyDescent="0.25">
      <c r="A1662" s="86" t="s">
        <v>14125</v>
      </c>
      <c r="B1662" s="95" t="s">
        <v>515</v>
      </c>
      <c r="C1662" s="86">
        <f>VLOOKUP(GroupVertices[[#This Row],[Vertex]], Vertices[], MATCH("ID", Vertices[#Headers], 0), FALSE)</f>
        <v>619</v>
      </c>
    </row>
    <row r="1663" spans="1:3" x14ac:dyDescent="0.25">
      <c r="A1663" s="86" t="s">
        <v>14125</v>
      </c>
      <c r="B1663" s="95" t="s">
        <v>1618</v>
      </c>
      <c r="C1663" s="86">
        <f>VLOOKUP(GroupVertices[[#This Row],[Vertex]], Vertices[], MATCH("ID", Vertices[#Headers], 0), FALSE)</f>
        <v>620</v>
      </c>
    </row>
    <row r="1664" spans="1:3" x14ac:dyDescent="0.25">
      <c r="A1664" s="86" t="s">
        <v>14126</v>
      </c>
      <c r="B1664" s="95" t="s">
        <v>485</v>
      </c>
      <c r="C1664" s="86">
        <f>VLOOKUP(GroupVertices[[#This Row],[Vertex]], Vertices[], MATCH("ID", Vertices[#Headers], 0), FALSE)</f>
        <v>563</v>
      </c>
    </row>
    <row r="1665" spans="1:3" x14ac:dyDescent="0.25">
      <c r="A1665" s="86" t="s">
        <v>14126</v>
      </c>
      <c r="B1665" s="95" t="s">
        <v>1593</v>
      </c>
      <c r="C1665" s="86">
        <f>VLOOKUP(GroupVertices[[#This Row],[Vertex]], Vertices[], MATCH("ID", Vertices[#Headers], 0), FALSE)</f>
        <v>564</v>
      </c>
    </row>
    <row r="1666" spans="1:3" x14ac:dyDescent="0.25">
      <c r="A1666" s="86" t="s">
        <v>14127</v>
      </c>
      <c r="B1666" s="95" t="s">
        <v>481</v>
      </c>
      <c r="C1666" s="86">
        <f>VLOOKUP(GroupVertices[[#This Row],[Vertex]], Vertices[], MATCH("ID", Vertices[#Headers], 0), FALSE)</f>
        <v>555</v>
      </c>
    </row>
    <row r="1667" spans="1:3" x14ac:dyDescent="0.25">
      <c r="A1667" s="86" t="s">
        <v>14127</v>
      </c>
      <c r="B1667" s="95" t="s">
        <v>1589</v>
      </c>
      <c r="C1667" s="86">
        <f>VLOOKUP(GroupVertices[[#This Row],[Vertex]], Vertices[], MATCH("ID", Vertices[#Headers], 0), FALSE)</f>
        <v>556</v>
      </c>
    </row>
    <row r="1668" spans="1:3" x14ac:dyDescent="0.25">
      <c r="A1668" s="86" t="s">
        <v>14128</v>
      </c>
      <c r="B1668" s="95" t="s">
        <v>473</v>
      </c>
      <c r="C1668" s="86">
        <f>VLOOKUP(GroupVertices[[#This Row],[Vertex]], Vertices[], MATCH("ID", Vertices[#Headers], 0), FALSE)</f>
        <v>541</v>
      </c>
    </row>
    <row r="1669" spans="1:3" x14ac:dyDescent="0.25">
      <c r="A1669" s="86" t="s">
        <v>14128</v>
      </c>
      <c r="B1669" s="95" t="s">
        <v>1583</v>
      </c>
      <c r="C1669" s="86">
        <f>VLOOKUP(GroupVertices[[#This Row],[Vertex]], Vertices[], MATCH("ID", Vertices[#Headers], 0), FALSE)</f>
        <v>542</v>
      </c>
    </row>
    <row r="1670" spans="1:3" x14ac:dyDescent="0.25">
      <c r="A1670" s="86" t="s">
        <v>14129</v>
      </c>
      <c r="B1670" s="95" t="s">
        <v>471</v>
      </c>
      <c r="C1670" s="86">
        <f>VLOOKUP(GroupVertices[[#This Row],[Vertex]], Vertices[], MATCH("ID", Vertices[#Headers], 0), FALSE)</f>
        <v>538</v>
      </c>
    </row>
    <row r="1671" spans="1:3" x14ac:dyDescent="0.25">
      <c r="A1671" s="86" t="s">
        <v>14129</v>
      </c>
      <c r="B1671" s="95" t="s">
        <v>1582</v>
      </c>
      <c r="C1671" s="86">
        <f>VLOOKUP(GroupVertices[[#This Row],[Vertex]], Vertices[], MATCH("ID", Vertices[#Headers], 0), FALSE)</f>
        <v>539</v>
      </c>
    </row>
    <row r="1672" spans="1:3" x14ac:dyDescent="0.25">
      <c r="A1672" s="86" t="s">
        <v>14130</v>
      </c>
      <c r="B1672" s="95" t="s">
        <v>450</v>
      </c>
      <c r="C1672" s="86">
        <f>VLOOKUP(GroupVertices[[#This Row],[Vertex]], Vertices[], MATCH("ID", Vertices[#Headers], 0), FALSE)</f>
        <v>495</v>
      </c>
    </row>
    <row r="1673" spans="1:3" x14ac:dyDescent="0.25">
      <c r="A1673" s="86" t="s">
        <v>14130</v>
      </c>
      <c r="B1673" s="95" t="s">
        <v>1560</v>
      </c>
      <c r="C1673" s="86">
        <f>VLOOKUP(GroupVertices[[#This Row],[Vertex]], Vertices[], MATCH("ID", Vertices[#Headers], 0), FALSE)</f>
        <v>496</v>
      </c>
    </row>
    <row r="1674" spans="1:3" x14ac:dyDescent="0.25">
      <c r="A1674" s="86" t="s">
        <v>14131</v>
      </c>
      <c r="B1674" s="95" t="s">
        <v>446</v>
      </c>
      <c r="C1674" s="86">
        <f>VLOOKUP(GroupVertices[[#This Row],[Vertex]], Vertices[], MATCH("ID", Vertices[#Headers], 0), FALSE)</f>
        <v>490</v>
      </c>
    </row>
    <row r="1675" spans="1:3" x14ac:dyDescent="0.25">
      <c r="A1675" s="86" t="s">
        <v>14131</v>
      </c>
      <c r="B1675" s="95" t="s">
        <v>1559</v>
      </c>
      <c r="C1675" s="86">
        <f>VLOOKUP(GroupVertices[[#This Row],[Vertex]], Vertices[], MATCH("ID", Vertices[#Headers], 0), FALSE)</f>
        <v>491</v>
      </c>
    </row>
    <row r="1676" spans="1:3" x14ac:dyDescent="0.25">
      <c r="A1676" s="86" t="s">
        <v>14132</v>
      </c>
      <c r="B1676" s="95" t="s">
        <v>444</v>
      </c>
      <c r="C1676" s="86">
        <f>VLOOKUP(GroupVertices[[#This Row],[Vertex]], Vertices[], MATCH("ID", Vertices[#Headers], 0), FALSE)</f>
        <v>487</v>
      </c>
    </row>
    <row r="1677" spans="1:3" x14ac:dyDescent="0.25">
      <c r="A1677" s="86" t="s">
        <v>14132</v>
      </c>
      <c r="B1677" s="95" t="s">
        <v>1558</v>
      </c>
      <c r="C1677" s="86">
        <f>VLOOKUP(GroupVertices[[#This Row],[Vertex]], Vertices[], MATCH("ID", Vertices[#Headers], 0), FALSE)</f>
        <v>488</v>
      </c>
    </row>
    <row r="1678" spans="1:3" x14ac:dyDescent="0.25">
      <c r="A1678" s="86" t="s">
        <v>14133</v>
      </c>
      <c r="B1678" s="95" t="s">
        <v>429</v>
      </c>
      <c r="C1678" s="86">
        <f>VLOOKUP(GroupVertices[[#This Row],[Vertex]], Vertices[], MATCH("ID", Vertices[#Headers], 0), FALSE)</f>
        <v>469</v>
      </c>
    </row>
    <row r="1679" spans="1:3" x14ac:dyDescent="0.25">
      <c r="A1679" s="86" t="s">
        <v>14133</v>
      </c>
      <c r="B1679" s="95" t="s">
        <v>1555</v>
      </c>
      <c r="C1679" s="86">
        <f>VLOOKUP(GroupVertices[[#This Row],[Vertex]], Vertices[], MATCH("ID", Vertices[#Headers], 0), FALSE)</f>
        <v>470</v>
      </c>
    </row>
    <row r="1680" spans="1:3" x14ac:dyDescent="0.25">
      <c r="A1680" s="86" t="s">
        <v>14134</v>
      </c>
      <c r="B1680" s="95" t="s">
        <v>428</v>
      </c>
      <c r="C1680" s="86">
        <f>VLOOKUP(GroupVertices[[#This Row],[Vertex]], Vertices[], MATCH("ID", Vertices[#Headers], 0), FALSE)</f>
        <v>467</v>
      </c>
    </row>
    <row r="1681" spans="1:3" x14ac:dyDescent="0.25">
      <c r="A1681" s="86" t="s">
        <v>14134</v>
      </c>
      <c r="B1681" s="95" t="s">
        <v>1554</v>
      </c>
      <c r="C1681" s="86">
        <f>VLOOKUP(GroupVertices[[#This Row],[Vertex]], Vertices[], MATCH("ID", Vertices[#Headers], 0), FALSE)</f>
        <v>468</v>
      </c>
    </row>
    <row r="1682" spans="1:3" x14ac:dyDescent="0.25">
      <c r="A1682" s="86" t="s">
        <v>14135</v>
      </c>
      <c r="B1682" s="95" t="s">
        <v>424</v>
      </c>
      <c r="C1682" s="86">
        <f>VLOOKUP(GroupVertices[[#This Row],[Vertex]], Vertices[], MATCH("ID", Vertices[#Headers], 0), FALSE)</f>
        <v>460</v>
      </c>
    </row>
    <row r="1683" spans="1:3" x14ac:dyDescent="0.25">
      <c r="A1683" s="86" t="s">
        <v>14135</v>
      </c>
      <c r="B1683" s="95" t="s">
        <v>1552</v>
      </c>
      <c r="C1683" s="86">
        <f>VLOOKUP(GroupVertices[[#This Row],[Vertex]], Vertices[], MATCH("ID", Vertices[#Headers], 0), FALSE)</f>
        <v>461</v>
      </c>
    </row>
    <row r="1684" spans="1:3" x14ac:dyDescent="0.25">
      <c r="A1684" s="86" t="s">
        <v>14136</v>
      </c>
      <c r="B1684" s="95" t="s">
        <v>422</v>
      </c>
      <c r="C1684" s="86">
        <f>VLOOKUP(GroupVertices[[#This Row],[Vertex]], Vertices[], MATCH("ID", Vertices[#Headers], 0), FALSE)</f>
        <v>455</v>
      </c>
    </row>
    <row r="1685" spans="1:3" x14ac:dyDescent="0.25">
      <c r="A1685" s="86" t="s">
        <v>14136</v>
      </c>
      <c r="B1685" s="95" t="s">
        <v>1549</v>
      </c>
      <c r="C1685" s="86">
        <f>VLOOKUP(GroupVertices[[#This Row],[Vertex]], Vertices[], MATCH("ID", Vertices[#Headers], 0), FALSE)</f>
        <v>456</v>
      </c>
    </row>
    <row r="1686" spans="1:3" x14ac:dyDescent="0.25">
      <c r="A1686" s="86" t="s">
        <v>14137</v>
      </c>
      <c r="B1686" s="95" t="s">
        <v>418</v>
      </c>
      <c r="C1686" s="86">
        <f>VLOOKUP(GroupVertices[[#This Row],[Vertex]], Vertices[], MATCH("ID", Vertices[#Headers], 0), FALSE)</f>
        <v>443</v>
      </c>
    </row>
    <row r="1687" spans="1:3" x14ac:dyDescent="0.25">
      <c r="A1687" s="86" t="s">
        <v>14137</v>
      </c>
      <c r="B1687" s="95" t="s">
        <v>1541</v>
      </c>
      <c r="C1687" s="86">
        <f>VLOOKUP(GroupVertices[[#This Row],[Vertex]], Vertices[], MATCH("ID", Vertices[#Headers], 0), FALSE)</f>
        <v>444</v>
      </c>
    </row>
    <row r="1688" spans="1:3" x14ac:dyDescent="0.25">
      <c r="A1688" s="86" t="s">
        <v>14138</v>
      </c>
      <c r="B1688" s="95" t="s">
        <v>372</v>
      </c>
      <c r="C1688" s="86">
        <f>VLOOKUP(GroupVertices[[#This Row],[Vertex]], Vertices[], MATCH("ID", Vertices[#Headers], 0), FALSE)</f>
        <v>361</v>
      </c>
    </row>
    <row r="1689" spans="1:3" x14ac:dyDescent="0.25">
      <c r="A1689" s="86" t="s">
        <v>14138</v>
      </c>
      <c r="B1689" s="95" t="s">
        <v>1506</v>
      </c>
      <c r="C1689" s="86">
        <f>VLOOKUP(GroupVertices[[#This Row],[Vertex]], Vertices[], MATCH("ID", Vertices[#Headers], 0), FALSE)</f>
        <v>362</v>
      </c>
    </row>
    <row r="1690" spans="1:3" x14ac:dyDescent="0.25">
      <c r="A1690" s="86" t="s">
        <v>14139</v>
      </c>
      <c r="B1690" s="95" t="s">
        <v>357</v>
      </c>
      <c r="C1690" s="86">
        <f>VLOOKUP(GroupVertices[[#This Row],[Vertex]], Vertices[], MATCH("ID", Vertices[#Headers], 0), FALSE)</f>
        <v>326</v>
      </c>
    </row>
    <row r="1691" spans="1:3" x14ac:dyDescent="0.25">
      <c r="A1691" s="86" t="s">
        <v>14139</v>
      </c>
      <c r="B1691" s="95" t="s">
        <v>1487</v>
      </c>
      <c r="C1691" s="86">
        <f>VLOOKUP(GroupVertices[[#This Row],[Vertex]], Vertices[], MATCH("ID", Vertices[#Headers], 0), FALSE)</f>
        <v>327</v>
      </c>
    </row>
    <row r="1692" spans="1:3" x14ac:dyDescent="0.25">
      <c r="A1692" s="86" t="s">
        <v>14140</v>
      </c>
      <c r="B1692" s="95" t="s">
        <v>356</v>
      </c>
      <c r="C1692" s="86">
        <f>VLOOKUP(GroupVertices[[#This Row],[Vertex]], Vertices[], MATCH("ID", Vertices[#Headers], 0), FALSE)</f>
        <v>324</v>
      </c>
    </row>
    <row r="1693" spans="1:3" x14ac:dyDescent="0.25">
      <c r="A1693" s="86" t="s">
        <v>14140</v>
      </c>
      <c r="B1693" s="95" t="s">
        <v>1486</v>
      </c>
      <c r="C1693" s="86">
        <f>VLOOKUP(GroupVertices[[#This Row],[Vertex]], Vertices[], MATCH("ID", Vertices[#Headers], 0), FALSE)</f>
        <v>325</v>
      </c>
    </row>
    <row r="1694" spans="1:3" x14ac:dyDescent="0.25">
      <c r="A1694" s="86" t="s">
        <v>14141</v>
      </c>
      <c r="B1694" s="95" t="s">
        <v>349</v>
      </c>
      <c r="C1694" s="86">
        <f>VLOOKUP(GroupVertices[[#This Row],[Vertex]], Vertices[], MATCH("ID", Vertices[#Headers], 0), FALSE)</f>
        <v>300</v>
      </c>
    </row>
    <row r="1695" spans="1:3" x14ac:dyDescent="0.25">
      <c r="A1695" s="86" t="s">
        <v>14141</v>
      </c>
      <c r="B1695" s="95" t="s">
        <v>1470</v>
      </c>
      <c r="C1695" s="86">
        <f>VLOOKUP(GroupVertices[[#This Row],[Vertex]], Vertices[], MATCH("ID", Vertices[#Headers], 0), FALSE)</f>
        <v>301</v>
      </c>
    </row>
    <row r="1696" spans="1:3" x14ac:dyDescent="0.25">
      <c r="A1696" s="86" t="s">
        <v>14142</v>
      </c>
      <c r="B1696" s="95" t="s">
        <v>316</v>
      </c>
      <c r="C1696" s="86">
        <f>VLOOKUP(GroupVertices[[#This Row],[Vertex]], Vertices[], MATCH("ID", Vertices[#Headers], 0), FALSE)</f>
        <v>222</v>
      </c>
    </row>
    <row r="1697" spans="1:3" x14ac:dyDescent="0.25">
      <c r="A1697" s="86" t="s">
        <v>14142</v>
      </c>
      <c r="B1697" s="95" t="s">
        <v>1429</v>
      </c>
      <c r="C1697" s="86">
        <f>VLOOKUP(GroupVertices[[#This Row],[Vertex]], Vertices[], MATCH("ID", Vertices[#Headers], 0), FALSE)</f>
        <v>223</v>
      </c>
    </row>
    <row r="1698" spans="1:3" x14ac:dyDescent="0.25">
      <c r="A1698" s="86" t="s">
        <v>14143</v>
      </c>
      <c r="B1698" s="95" t="s">
        <v>313</v>
      </c>
      <c r="C1698" s="86">
        <f>VLOOKUP(GroupVertices[[#This Row],[Vertex]], Vertices[], MATCH("ID", Vertices[#Headers], 0), FALSE)</f>
        <v>217</v>
      </c>
    </row>
    <row r="1699" spans="1:3" x14ac:dyDescent="0.25">
      <c r="A1699" s="86" t="s">
        <v>14143</v>
      </c>
      <c r="B1699" s="95" t="s">
        <v>1427</v>
      </c>
      <c r="C1699" s="86">
        <f>VLOOKUP(GroupVertices[[#This Row],[Vertex]], Vertices[], MATCH("ID", Vertices[#Headers], 0), FALSE)</f>
        <v>218</v>
      </c>
    </row>
    <row r="1700" spans="1:3" x14ac:dyDescent="0.25">
      <c r="A1700" s="86" t="s">
        <v>14144</v>
      </c>
      <c r="B1700" s="95" t="s">
        <v>312</v>
      </c>
      <c r="C1700" s="86">
        <f>VLOOKUP(GroupVertices[[#This Row],[Vertex]], Vertices[], MATCH("ID", Vertices[#Headers], 0), FALSE)</f>
        <v>215</v>
      </c>
    </row>
    <row r="1701" spans="1:3" x14ac:dyDescent="0.25">
      <c r="A1701" s="86" t="s">
        <v>14144</v>
      </c>
      <c r="B1701" s="95" t="s">
        <v>1426</v>
      </c>
      <c r="C1701" s="86">
        <f>VLOOKUP(GroupVertices[[#This Row],[Vertex]], Vertices[], MATCH("ID", Vertices[#Headers], 0), FALSE)</f>
        <v>216</v>
      </c>
    </row>
    <row r="1702" spans="1:3" x14ac:dyDescent="0.25">
      <c r="A1702" s="86" t="s">
        <v>14145</v>
      </c>
      <c r="B1702" s="95" t="s">
        <v>299</v>
      </c>
      <c r="C1702" s="86">
        <f>VLOOKUP(GroupVertices[[#This Row],[Vertex]], Vertices[], MATCH("ID", Vertices[#Headers], 0), FALSE)</f>
        <v>194</v>
      </c>
    </row>
    <row r="1703" spans="1:3" x14ac:dyDescent="0.25">
      <c r="A1703" s="86" t="s">
        <v>14145</v>
      </c>
      <c r="B1703" s="95" t="s">
        <v>1418</v>
      </c>
      <c r="C1703" s="86">
        <f>VLOOKUP(GroupVertices[[#This Row],[Vertex]], Vertices[], MATCH("ID", Vertices[#Headers], 0), FALSE)</f>
        <v>195</v>
      </c>
    </row>
    <row r="1704" spans="1:3" x14ac:dyDescent="0.25">
      <c r="A1704" s="86" t="s">
        <v>14146</v>
      </c>
      <c r="B1704" s="95" t="s">
        <v>277</v>
      </c>
      <c r="C1704" s="86">
        <f>VLOOKUP(GroupVertices[[#This Row],[Vertex]], Vertices[], MATCH("ID", Vertices[#Headers], 0), FALSE)</f>
        <v>158</v>
      </c>
    </row>
    <row r="1705" spans="1:3" x14ac:dyDescent="0.25">
      <c r="A1705" s="86" t="s">
        <v>14146</v>
      </c>
      <c r="B1705" s="95" t="s">
        <v>1405</v>
      </c>
      <c r="C1705" s="86">
        <f>VLOOKUP(GroupVertices[[#This Row],[Vertex]], Vertices[], MATCH("ID", Vertices[#Headers], 0), FALSE)</f>
        <v>159</v>
      </c>
    </row>
    <row r="1706" spans="1:3" x14ac:dyDescent="0.25">
      <c r="A1706" s="86" t="s">
        <v>14147</v>
      </c>
      <c r="B1706" s="95" t="s">
        <v>274</v>
      </c>
      <c r="C1706" s="86">
        <f>VLOOKUP(GroupVertices[[#This Row],[Vertex]], Vertices[], MATCH("ID", Vertices[#Headers], 0), FALSE)</f>
        <v>150</v>
      </c>
    </row>
    <row r="1707" spans="1:3" x14ac:dyDescent="0.25">
      <c r="A1707" s="86" t="s">
        <v>14147</v>
      </c>
      <c r="B1707" s="95" t="s">
        <v>1400</v>
      </c>
      <c r="C1707" s="86">
        <f>VLOOKUP(GroupVertices[[#This Row],[Vertex]], Vertices[], MATCH("ID", Vertices[#Headers], 0), FALSE)</f>
        <v>151</v>
      </c>
    </row>
    <row r="1708" spans="1:3" x14ac:dyDescent="0.25">
      <c r="A1708" s="86" t="s">
        <v>14148</v>
      </c>
      <c r="B1708" s="95" t="s">
        <v>267</v>
      </c>
      <c r="C1708" s="86">
        <f>VLOOKUP(GroupVertices[[#This Row],[Vertex]], Vertices[], MATCH("ID", Vertices[#Headers], 0), FALSE)</f>
        <v>140</v>
      </c>
    </row>
    <row r="1709" spans="1:3" x14ac:dyDescent="0.25">
      <c r="A1709" s="86" t="s">
        <v>14148</v>
      </c>
      <c r="B1709" s="95" t="s">
        <v>1397</v>
      </c>
      <c r="C1709" s="86">
        <f>VLOOKUP(GroupVertices[[#This Row],[Vertex]], Vertices[], MATCH("ID", Vertices[#Headers], 0), FALSE)</f>
        <v>141</v>
      </c>
    </row>
    <row r="1710" spans="1:3" x14ac:dyDescent="0.25">
      <c r="A1710" s="86" t="s">
        <v>14149</v>
      </c>
      <c r="B1710" s="95" t="s">
        <v>243</v>
      </c>
      <c r="C1710" s="86">
        <f>VLOOKUP(GroupVertices[[#This Row],[Vertex]], Vertices[], MATCH("ID", Vertices[#Headers], 0), FALSE)</f>
        <v>107</v>
      </c>
    </row>
    <row r="1711" spans="1:3" x14ac:dyDescent="0.25">
      <c r="A1711" s="86" t="s">
        <v>14149</v>
      </c>
      <c r="B1711" s="95" t="s">
        <v>1388</v>
      </c>
      <c r="C1711" s="86">
        <f>VLOOKUP(GroupVertices[[#This Row],[Vertex]], Vertices[], MATCH("ID", Vertices[#Headers], 0), FALSE)</f>
        <v>108</v>
      </c>
    </row>
    <row r="1712" spans="1:3" x14ac:dyDescent="0.25">
      <c r="A1712" s="86" t="s">
        <v>14150</v>
      </c>
      <c r="B1712" s="95" t="s">
        <v>235</v>
      </c>
      <c r="C1712" s="86">
        <f>VLOOKUP(GroupVertices[[#This Row],[Vertex]], Vertices[], MATCH("ID", Vertices[#Headers], 0), FALSE)</f>
        <v>92</v>
      </c>
    </row>
    <row r="1713" spans="1:3" x14ac:dyDescent="0.25">
      <c r="A1713" s="86" t="s">
        <v>14150</v>
      </c>
      <c r="B1713" s="95" t="s">
        <v>1381</v>
      </c>
      <c r="C1713" s="86">
        <f>VLOOKUP(GroupVertices[[#This Row],[Vertex]], Vertices[], MATCH("ID", Vertices[#Headers], 0), FALSE)</f>
        <v>93</v>
      </c>
    </row>
    <row r="1714" spans="1:3" x14ac:dyDescent="0.25">
      <c r="A1714" s="86" t="s">
        <v>14151</v>
      </c>
      <c r="B1714" s="95" t="s">
        <v>232</v>
      </c>
      <c r="C1714" s="86">
        <f>VLOOKUP(GroupVertices[[#This Row],[Vertex]], Vertices[], MATCH("ID", Vertices[#Headers], 0), FALSE)</f>
        <v>84</v>
      </c>
    </row>
    <row r="1715" spans="1:3" x14ac:dyDescent="0.25">
      <c r="A1715" s="86" t="s">
        <v>14151</v>
      </c>
      <c r="B1715" s="95" t="s">
        <v>1377</v>
      </c>
      <c r="C1715" s="86">
        <f>VLOOKUP(GroupVertices[[#This Row],[Vertex]], Vertices[], MATCH("ID", Vertices[#Headers], 0), FALSE)</f>
        <v>85</v>
      </c>
    </row>
    <row r="1716" spans="1:3" x14ac:dyDescent="0.25">
      <c r="A1716" s="86" t="s">
        <v>14152</v>
      </c>
      <c r="B1716" s="95" t="s">
        <v>200</v>
      </c>
      <c r="C1716" s="86">
        <f>VLOOKUP(GroupVertices[[#This Row],[Vertex]], Vertices[], MATCH("ID", Vertices[#Headers], 0), FALSE)</f>
        <v>30</v>
      </c>
    </row>
    <row r="1717" spans="1:3" x14ac:dyDescent="0.25">
      <c r="A1717" s="86" t="s">
        <v>14152</v>
      </c>
      <c r="B1717" s="95" t="s">
        <v>1358</v>
      </c>
      <c r="C1717" s="86">
        <f>VLOOKUP(GroupVertices[[#This Row],[Vertex]], Vertices[], MATCH("ID", Vertices[#Headers], 0), FALSE)</f>
        <v>31</v>
      </c>
    </row>
    <row r="1718" spans="1:3" x14ac:dyDescent="0.25">
      <c r="A1718" s="86" t="s">
        <v>14153</v>
      </c>
      <c r="B1718" s="95" t="s">
        <v>191</v>
      </c>
      <c r="C1718" s="86">
        <f>VLOOKUP(GroupVertices[[#This Row],[Vertex]], Vertices[], MATCH("ID", Vertices[#Headers], 0), FALSE)</f>
        <v>9</v>
      </c>
    </row>
    <row r="1719" spans="1:3" x14ac:dyDescent="0.25">
      <c r="A1719" s="86" t="s">
        <v>14153</v>
      </c>
      <c r="B1719" s="95" t="s">
        <v>1347</v>
      </c>
      <c r="C1719" s="86">
        <f>VLOOKUP(GroupVertices[[#This Row],[Vertex]], Vertices[], MATCH("ID", Vertices[#Headers], 0), FALSE)</f>
        <v>10</v>
      </c>
    </row>
    <row r="1720" spans="1:3" x14ac:dyDescent="0.25">
      <c r="A1720" s="86" t="s">
        <v>14154</v>
      </c>
      <c r="B1720" s="95" t="s">
        <v>188</v>
      </c>
      <c r="C1720" s="86">
        <f>VLOOKUP(GroupVertices[[#This Row],[Vertex]], Vertices[], MATCH("ID", Vertices[#Headers], 0), FALSE)</f>
        <v>3</v>
      </c>
    </row>
    <row r="1721" spans="1:3" x14ac:dyDescent="0.25">
      <c r="A1721" s="86" t="s">
        <v>14154</v>
      </c>
      <c r="B1721" s="95" t="s">
        <v>1345</v>
      </c>
      <c r="C1721" s="86">
        <f>VLOOKUP(GroupVertices[[#This Row],[Vertex]], Vertices[], MATCH("ID", Vertices[#Headers], 0), FALSE)</f>
        <v>4</v>
      </c>
    </row>
  </sheetData>
  <dataConsolidate/>
  <dataValidations xWindow="58" yWindow="226" count="3">
    <dataValidation allowBlank="1" showInputMessage="1" showErrorMessage="1" promptTitle="Group Name" prompt="Enter the name of the group.  The group name must also be entered on the Groups worksheet." sqref="A2:A1721" xr:uid="{00000000-0002-0000-0400-000000000000}"/>
    <dataValidation allowBlank="1" showInputMessage="1" showErrorMessage="1" promptTitle="Vertex Name" prompt="Enter the name of a vertex to include in the group." sqref="B2:B1721" xr:uid="{00000000-0002-0000-0400-000001000000}"/>
    <dataValidation allowBlank="1" showInputMessage="1" promptTitle="Vertex ID" prompt="This is the value of the hidden ID cell in the Vertices worksheet.  It gets filled in by the items on the NodeXL, Analysis, Groups menu." sqref="C2:C1721"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161</v>
      </c>
      <c r="B1" s="13" t="s">
        <v>17</v>
      </c>
      <c r="D1" t="s">
        <v>79</v>
      </c>
      <c r="E1" t="s">
        <v>80</v>
      </c>
      <c r="F1" s="35" t="s">
        <v>86</v>
      </c>
      <c r="G1" s="36" t="s">
        <v>87</v>
      </c>
      <c r="H1" s="35" t="s">
        <v>92</v>
      </c>
      <c r="I1" s="36" t="s">
        <v>93</v>
      </c>
      <c r="J1" s="35" t="s">
        <v>98</v>
      </c>
      <c r="K1" s="36" t="s">
        <v>99</v>
      </c>
      <c r="L1" s="35" t="s">
        <v>104</v>
      </c>
      <c r="M1" s="36" t="s">
        <v>105</v>
      </c>
      <c r="N1" s="35" t="s">
        <v>110</v>
      </c>
      <c r="O1" s="36" t="s">
        <v>111</v>
      </c>
      <c r="P1" s="36" t="s">
        <v>137</v>
      </c>
      <c r="Q1" s="36" t="s">
        <v>138</v>
      </c>
      <c r="R1" s="35" t="s">
        <v>116</v>
      </c>
      <c r="S1" s="35" t="s">
        <v>117</v>
      </c>
      <c r="T1" s="35" t="s">
        <v>122</v>
      </c>
      <c r="U1" s="36" t="s">
        <v>123</v>
      </c>
      <c r="W1" t="s">
        <v>127</v>
      </c>
      <c r="X1" t="s">
        <v>17</v>
      </c>
    </row>
    <row r="2" spans="1:24" ht="15.75" thickTop="1" x14ac:dyDescent="0.25">
      <c r="A2" s="34" t="s">
        <v>14001</v>
      </c>
      <c r="B2" s="34" t="s">
        <v>14000</v>
      </c>
      <c r="D2" s="31">
        <f>MIN(Vertices[Degree])</f>
        <v>0</v>
      </c>
      <c r="E2" s="3">
        <f>COUNTIF(Vertices[Degree], "&gt;= " &amp; D2) - COUNTIF(Vertices[Degree], "&gt;=" &amp; D3)</f>
        <v>0</v>
      </c>
      <c r="F2" s="37">
        <f>MIN(Vertices[In-Degree])</f>
        <v>0</v>
      </c>
      <c r="G2" s="38">
        <f>COUNTIF(Vertices[In-Degree], "&gt;= " &amp; F2) - COUNTIF(Vertices[In-Degree], "&gt;=" &amp; F3)</f>
        <v>1695</v>
      </c>
      <c r="H2" s="37">
        <f>MIN(Vertices[Out-Degree])</f>
        <v>0</v>
      </c>
      <c r="I2" s="38">
        <f>COUNTIF(Vertices[Out-Degree], "&gt;= " &amp; H2) - COUNTIF(Vertices[Out-Degree], "&gt;=" &amp; H3)</f>
        <v>563</v>
      </c>
      <c r="J2" s="37">
        <f>MIN(Vertices[Betweenness Centrality])</f>
        <v>0</v>
      </c>
      <c r="K2" s="38">
        <f>COUNTIF(Vertices[Betweenness Centrality], "&gt;= " &amp; J2) - COUNTIF(Vertices[Betweenness Centrality], "&gt;=" &amp; J3)</f>
        <v>0</v>
      </c>
      <c r="L2" s="37">
        <f>MIN(Vertices[Closeness Centrality])</f>
        <v>0</v>
      </c>
      <c r="M2" s="38">
        <f>COUNTIF(Vertices[Closeness Centrality], "&gt;= " &amp; L2) - COUNTIF(Vertices[Closeness Centrality], "&gt;=" &amp; L3)</f>
        <v>0</v>
      </c>
      <c r="N2" s="37">
        <f>MIN(Vertices[Eigenvector Centrality])</f>
        <v>0</v>
      </c>
      <c r="O2" s="38">
        <f>COUNTIF(Vertices[Eigenvector Centrality], "&gt;= " &amp; N2) - COUNTIF(Vertices[Eigenvector Centrality], "&gt;=" &amp; N3)</f>
        <v>0</v>
      </c>
      <c r="P2" s="37">
        <f>MIN(Vertices[PageRank])</f>
        <v>0</v>
      </c>
      <c r="Q2" s="38">
        <f>COUNTIF(Vertices[PageRank], "&gt;= " &amp; P2) - COUNTIF(Vertices[PageRank], "&gt;=" &amp; P3)</f>
        <v>0</v>
      </c>
      <c r="R2" s="37">
        <f>MIN(Vertices[Clustering Coefficient])</f>
        <v>0</v>
      </c>
      <c r="S2" s="43">
        <f>COUNTIF(Vertices[Clustering Coefficient], "&gt;= " &amp; R2) - COUNTIF(Vertices[Clustering Coefficient], "&gt;=" &amp; R3)</f>
        <v>0</v>
      </c>
      <c r="T2" s="37">
        <f ca="1">MIN(INDIRECT(DynamicFilterSourceColumnRange))</f>
        <v>25569</v>
      </c>
      <c r="U2" s="38">
        <f t="shared" ref="U2:U45" ca="1" si="0">COUNTIF(INDIRECT(DynamicFilterSourceColumnRange), "&gt;= " &amp; T2) - COUNTIF(INDIRECT(DynamicFilterSourceColumnRange), "&gt;=" &amp; T3)</f>
        <v>1</v>
      </c>
      <c r="W2" t="s">
        <v>124</v>
      </c>
      <c r="X2">
        <f>ROWS(HistogramBins[Degree Bin]) - 1</f>
        <v>43</v>
      </c>
    </row>
    <row r="3" spans="1:24" x14ac:dyDescent="0.25">
      <c r="A3" s="111"/>
      <c r="B3" s="111"/>
      <c r="D3" s="32">
        <f t="shared" ref="D3:D44" si="1">D2+($D$45-$D$2)/BinDivisor</f>
        <v>0</v>
      </c>
      <c r="E3" s="3">
        <f>COUNTIF(Vertices[Degree], "&gt;= " &amp; D3) - COUNTIF(Vertices[Degree], "&gt;=" &amp; D4)</f>
        <v>0</v>
      </c>
      <c r="F3" s="39">
        <f t="shared" ref="F3:F44" si="2">F2+($F$45-$F$2)/BinDivisor</f>
        <v>10.069767441860465</v>
      </c>
      <c r="G3" s="40">
        <f>COUNTIF(Vertices[In-Degree], "&gt;= " &amp; F3) - COUNTIF(Vertices[In-Degree], "&gt;=" &amp; F4)</f>
        <v>15</v>
      </c>
      <c r="H3" s="39">
        <f t="shared" ref="H3:H44" si="3">H2+($H$45-$H$2)/BinDivisor</f>
        <v>0.93023255813953487</v>
      </c>
      <c r="I3" s="40">
        <f>COUNTIF(Vertices[Out-Degree], "&gt;= " &amp; H3) - COUNTIF(Vertices[Out-Degree], "&gt;=" &amp; H4)</f>
        <v>801</v>
      </c>
      <c r="J3" s="39">
        <f t="shared" ref="J3:J44" si="4">J2+($J$45-$J$2)/BinDivisor</f>
        <v>0</v>
      </c>
      <c r="K3" s="40">
        <f>COUNTIF(Vertices[Betweenness Centrality], "&gt;= " &amp; J3) - COUNTIF(Vertices[Betweenness Centrality], "&gt;=" &amp; J4)</f>
        <v>0</v>
      </c>
      <c r="L3" s="39">
        <f t="shared" ref="L3:L44" si="5">L2+($L$45-$L$2)/BinDivisor</f>
        <v>0</v>
      </c>
      <c r="M3" s="40">
        <f>COUNTIF(Vertices[Closeness Centrality], "&gt;= " &amp; L3) - COUNTIF(Vertices[Closeness Centrality], "&gt;=" &amp; L4)</f>
        <v>0</v>
      </c>
      <c r="N3" s="39">
        <f t="shared" ref="N3:N44" si="6">N2+($N$45-$N$2)/BinDivisor</f>
        <v>0</v>
      </c>
      <c r="O3" s="40">
        <f>COUNTIF(Vertices[Eigenvector Centrality], "&gt;= " &amp; N3) - COUNTIF(Vertices[Eigenvector Centrality], "&gt;=" &amp; N4)</f>
        <v>0</v>
      </c>
      <c r="P3" s="39">
        <f t="shared" ref="P3:P44" si="7">P2+($P$45-$P$2)/BinDivisor</f>
        <v>0</v>
      </c>
      <c r="Q3" s="40">
        <f>COUNTIF(Vertices[PageRank], "&gt;= " &amp; P3) - COUNTIF(Vertices[PageRank], "&gt;=" &amp; P4)</f>
        <v>0</v>
      </c>
      <c r="R3" s="39">
        <f t="shared" ref="R3:R44" si="8">R2+($R$45-$R$2)/BinDivisor</f>
        <v>0</v>
      </c>
      <c r="S3" s="44">
        <f>COUNTIF(Vertices[Clustering Coefficient], "&gt;= " &amp; R3) - COUNTIF(Vertices[Clustering Coefficient], "&gt;=" &amp; R4)</f>
        <v>0</v>
      </c>
      <c r="T3" s="39">
        <f t="shared" ref="T3:T44" ca="1" si="9">T2+($T$45-$T$2)/BinDivisor</f>
        <v>25999.520861595607</v>
      </c>
      <c r="U3" s="40">
        <f t="shared" ca="1" si="0"/>
        <v>0</v>
      </c>
      <c r="W3" t="s">
        <v>125</v>
      </c>
      <c r="X3" t="s">
        <v>85</v>
      </c>
    </row>
    <row r="4" spans="1:24" x14ac:dyDescent="0.25">
      <c r="A4" s="34" t="s">
        <v>145</v>
      </c>
      <c r="B4" s="34">
        <v>1720</v>
      </c>
      <c r="D4" s="32">
        <f t="shared" si="1"/>
        <v>0</v>
      </c>
      <c r="E4" s="3">
        <f>COUNTIF(Vertices[Degree], "&gt;= " &amp; D4) - COUNTIF(Vertices[Degree], "&gt;=" &amp; D5)</f>
        <v>0</v>
      </c>
      <c r="F4" s="37">
        <f t="shared" si="2"/>
        <v>20.13953488372093</v>
      </c>
      <c r="G4" s="38">
        <f>COUNTIF(Vertices[In-Degree], "&gt;= " &amp; F4) - COUNTIF(Vertices[In-Degree], "&gt;=" &amp; F5)</f>
        <v>2</v>
      </c>
      <c r="H4" s="37">
        <f t="shared" si="3"/>
        <v>1.8604651162790697</v>
      </c>
      <c r="I4" s="38">
        <f>COUNTIF(Vertices[Out-Degree], "&gt;= " &amp; H4) - COUNTIF(Vertices[Out-Degree], "&gt;=" &amp; H5)</f>
        <v>177</v>
      </c>
      <c r="J4" s="37">
        <f t="shared" si="4"/>
        <v>0</v>
      </c>
      <c r="K4" s="38">
        <f>COUNTIF(Vertices[Betweenness Centrality], "&gt;= " &amp; J4) - COUNTIF(Vertices[Betweenness Centrality], "&gt;=" &amp; J5)</f>
        <v>0</v>
      </c>
      <c r="L4" s="37">
        <f t="shared" si="5"/>
        <v>0</v>
      </c>
      <c r="M4" s="38">
        <f>COUNTIF(Vertices[Closeness Centrality], "&gt;= " &amp; L4) - COUNTIF(Vertices[Closeness Centrality], "&gt;=" &amp; L5)</f>
        <v>0</v>
      </c>
      <c r="N4" s="37">
        <f t="shared" si="6"/>
        <v>0</v>
      </c>
      <c r="O4" s="38">
        <f>COUNTIF(Vertices[Eigenvector Centrality], "&gt;= " &amp; N4) - COUNTIF(Vertices[Eigenvector Centrality], "&gt;=" &amp; N5)</f>
        <v>0</v>
      </c>
      <c r="P4" s="37">
        <f t="shared" si="7"/>
        <v>0</v>
      </c>
      <c r="Q4" s="38">
        <f>COUNTIF(Vertices[PageRank], "&gt;= " &amp; P4) - COUNTIF(Vertices[PageRank], "&gt;=" &amp; P5)</f>
        <v>0</v>
      </c>
      <c r="R4" s="37">
        <f t="shared" si="8"/>
        <v>0</v>
      </c>
      <c r="S4" s="43">
        <f>COUNTIF(Vertices[Clustering Coefficient], "&gt;= " &amp; R4) - COUNTIF(Vertices[Clustering Coefficient], "&gt;=" &amp; R5)</f>
        <v>0</v>
      </c>
      <c r="T4" s="37">
        <f t="shared" ca="1" si="9"/>
        <v>26430.041723191214</v>
      </c>
      <c r="U4" s="38">
        <f t="shared" ca="1" si="0"/>
        <v>0</v>
      </c>
      <c r="W4" s="12" t="s">
        <v>126</v>
      </c>
      <c r="X4" s="12" t="s">
        <v>14182</v>
      </c>
    </row>
    <row r="5" spans="1:24" x14ac:dyDescent="0.25">
      <c r="A5" s="111"/>
      <c r="B5" s="111"/>
      <c r="D5" s="32">
        <f t="shared" si="1"/>
        <v>0</v>
      </c>
      <c r="E5" s="3">
        <f>COUNTIF(Vertices[Degree], "&gt;= " &amp; D5) - COUNTIF(Vertices[Degree], "&gt;=" &amp; D6)</f>
        <v>0</v>
      </c>
      <c r="F5" s="39">
        <f t="shared" si="2"/>
        <v>30.209302325581397</v>
      </c>
      <c r="G5" s="40">
        <f>COUNTIF(Vertices[In-Degree], "&gt;= " &amp; F5) - COUNTIF(Vertices[In-Degree], "&gt;=" &amp; F6)</f>
        <v>3</v>
      </c>
      <c r="H5" s="39">
        <f t="shared" si="3"/>
        <v>2.7906976744186047</v>
      </c>
      <c r="I5" s="40">
        <f>COUNTIF(Vertices[Out-Degree], "&gt;= " &amp; H5) - COUNTIF(Vertices[Out-Degree], "&gt;=" &amp; H6)</f>
        <v>58</v>
      </c>
      <c r="J5" s="39">
        <f t="shared" si="4"/>
        <v>0</v>
      </c>
      <c r="K5" s="40">
        <f>COUNTIF(Vertices[Betweenness Centrality], "&gt;= " &amp; J5) - COUNTIF(Vertices[Betweenness Centrality], "&gt;=" &amp; J6)</f>
        <v>0</v>
      </c>
      <c r="L5" s="39">
        <f t="shared" si="5"/>
        <v>0</v>
      </c>
      <c r="M5" s="40">
        <f>COUNTIF(Vertices[Closeness Centrality], "&gt;= " &amp; L5) - COUNTIF(Vertices[Closeness Centrality], "&gt;=" &amp; L6)</f>
        <v>0</v>
      </c>
      <c r="N5" s="39">
        <f t="shared" si="6"/>
        <v>0</v>
      </c>
      <c r="O5" s="40">
        <f>COUNTIF(Vertices[Eigenvector Centrality], "&gt;= " &amp; N5) - COUNTIF(Vertices[Eigenvector Centrality], "&gt;=" &amp; N6)</f>
        <v>0</v>
      </c>
      <c r="P5" s="39">
        <f t="shared" si="7"/>
        <v>0</v>
      </c>
      <c r="Q5" s="40">
        <f>COUNTIF(Vertices[PageRank], "&gt;= " &amp; P5) - COUNTIF(Vertices[PageRank], "&gt;=" &amp; P6)</f>
        <v>0</v>
      </c>
      <c r="R5" s="39">
        <f t="shared" si="8"/>
        <v>0</v>
      </c>
      <c r="S5" s="44">
        <f>COUNTIF(Vertices[Clustering Coefficient], "&gt;= " &amp; R5) - COUNTIF(Vertices[Clustering Coefficient], "&gt;=" &amp; R6)</f>
        <v>0</v>
      </c>
      <c r="T5" s="39">
        <f t="shared" ca="1" si="9"/>
        <v>26860.562584786821</v>
      </c>
      <c r="U5" s="40">
        <f t="shared" ca="1" si="0"/>
        <v>0</v>
      </c>
    </row>
    <row r="6" spans="1:24" x14ac:dyDescent="0.25">
      <c r="A6" s="34" t="s">
        <v>147</v>
      </c>
      <c r="B6" s="34">
        <v>1908</v>
      </c>
      <c r="D6" s="32">
        <f t="shared" si="1"/>
        <v>0</v>
      </c>
      <c r="E6" s="3">
        <f>COUNTIF(Vertices[Degree], "&gt;= " &amp; D6) - COUNTIF(Vertices[Degree], "&gt;=" &amp; D7)</f>
        <v>0</v>
      </c>
      <c r="F6" s="37">
        <f t="shared" si="2"/>
        <v>40.279069767441861</v>
      </c>
      <c r="G6" s="38">
        <f>COUNTIF(Vertices[In-Degree], "&gt;= " &amp; F6) - COUNTIF(Vertices[In-Degree], "&gt;=" &amp; F7)</f>
        <v>2</v>
      </c>
      <c r="H6" s="37">
        <f t="shared" si="3"/>
        <v>3.7209302325581395</v>
      </c>
      <c r="I6" s="38">
        <f>COUNTIF(Vertices[Out-Degree], "&gt;= " &amp; H6) - COUNTIF(Vertices[Out-Degree], "&gt;=" &amp; H7)</f>
        <v>36</v>
      </c>
      <c r="J6" s="37">
        <f t="shared" si="4"/>
        <v>0</v>
      </c>
      <c r="K6" s="38">
        <f>COUNTIF(Vertices[Betweenness Centrality], "&gt;= " &amp; J6) - COUNTIF(Vertices[Betweenness Centrality], "&gt;=" &amp; J7)</f>
        <v>0</v>
      </c>
      <c r="L6" s="37">
        <f t="shared" si="5"/>
        <v>0</v>
      </c>
      <c r="M6" s="38">
        <f>COUNTIF(Vertices[Closeness Centrality], "&gt;= " &amp; L6) - COUNTIF(Vertices[Closeness Centrality], "&gt;=" &amp; L7)</f>
        <v>0</v>
      </c>
      <c r="N6" s="37">
        <f t="shared" si="6"/>
        <v>0</v>
      </c>
      <c r="O6" s="38">
        <f>COUNTIF(Vertices[Eigenvector Centrality], "&gt;= " &amp; N6) - COUNTIF(Vertices[Eigenvector Centrality], "&gt;=" &amp; N7)</f>
        <v>0</v>
      </c>
      <c r="P6" s="37">
        <f t="shared" si="7"/>
        <v>0</v>
      </c>
      <c r="Q6" s="38">
        <f>COUNTIF(Vertices[PageRank], "&gt;= " &amp; P6) - COUNTIF(Vertices[PageRank], "&gt;=" &amp; P7)</f>
        <v>0</v>
      </c>
      <c r="R6" s="37">
        <f t="shared" si="8"/>
        <v>0</v>
      </c>
      <c r="S6" s="43">
        <f>COUNTIF(Vertices[Clustering Coefficient], "&gt;= " &amp; R6) - COUNTIF(Vertices[Clustering Coefficient], "&gt;=" &amp; R7)</f>
        <v>0</v>
      </c>
      <c r="T6" s="37">
        <f t="shared" ca="1" si="9"/>
        <v>27291.083446382429</v>
      </c>
      <c r="U6" s="38">
        <f t="shared" ca="1" si="0"/>
        <v>0</v>
      </c>
    </row>
    <row r="7" spans="1:24" x14ac:dyDescent="0.25">
      <c r="A7" s="34" t="s">
        <v>148</v>
      </c>
      <c r="B7" s="34">
        <v>1067</v>
      </c>
      <c r="D7" s="32">
        <f t="shared" si="1"/>
        <v>0</v>
      </c>
      <c r="E7" s="3">
        <f>COUNTIF(Vertices[Degree], "&gt;= " &amp; D7) - COUNTIF(Vertices[Degree], "&gt;=" &amp; D8)</f>
        <v>0</v>
      </c>
      <c r="F7" s="39">
        <f t="shared" si="2"/>
        <v>50.348837209302324</v>
      </c>
      <c r="G7" s="40">
        <f>COUNTIF(Vertices[In-Degree], "&gt;= " &amp; F7) - COUNTIF(Vertices[In-Degree], "&gt;=" &amp; F8)</f>
        <v>0</v>
      </c>
      <c r="H7" s="39">
        <f t="shared" si="3"/>
        <v>4.6511627906976747</v>
      </c>
      <c r="I7" s="40">
        <f>COUNTIF(Vertices[Out-Degree], "&gt;= " &amp; H7) - COUNTIF(Vertices[Out-Degree], "&gt;=" &amp; H8)</f>
        <v>24</v>
      </c>
      <c r="J7" s="39">
        <f t="shared" si="4"/>
        <v>0</v>
      </c>
      <c r="K7" s="40">
        <f>COUNTIF(Vertices[Betweenness Centrality], "&gt;= " &amp; J7) - COUNTIF(Vertices[Betweenness Centrality], "&gt;=" &amp; J8)</f>
        <v>0</v>
      </c>
      <c r="L7" s="39">
        <f t="shared" si="5"/>
        <v>0</v>
      </c>
      <c r="M7" s="40">
        <f>COUNTIF(Vertices[Closeness Centrality], "&gt;= " &amp; L7) - COUNTIF(Vertices[Closeness Centrality], "&gt;=" &amp; L8)</f>
        <v>0</v>
      </c>
      <c r="N7" s="39">
        <f t="shared" si="6"/>
        <v>0</v>
      </c>
      <c r="O7" s="40">
        <f>COUNTIF(Vertices[Eigenvector Centrality], "&gt;= " &amp; N7) - COUNTIF(Vertices[Eigenvector Centrality], "&gt;=" &amp; N8)</f>
        <v>0</v>
      </c>
      <c r="P7" s="39">
        <f t="shared" si="7"/>
        <v>0</v>
      </c>
      <c r="Q7" s="40">
        <f>COUNTIF(Vertices[PageRank], "&gt;= " &amp; P7) - COUNTIF(Vertices[PageRank], "&gt;=" &amp; P8)</f>
        <v>0</v>
      </c>
      <c r="R7" s="39">
        <f t="shared" si="8"/>
        <v>0</v>
      </c>
      <c r="S7" s="44">
        <f>COUNTIF(Vertices[Clustering Coefficient], "&gt;= " &amp; R7) - COUNTIF(Vertices[Clustering Coefficient], "&gt;=" &amp; R8)</f>
        <v>0</v>
      </c>
      <c r="T7" s="39">
        <f t="shared" ca="1" si="9"/>
        <v>27721.604307978036</v>
      </c>
      <c r="U7" s="40">
        <f t="shared" ca="1" si="0"/>
        <v>0</v>
      </c>
    </row>
    <row r="8" spans="1:24" x14ac:dyDescent="0.25">
      <c r="A8" s="34" t="s">
        <v>149</v>
      </c>
      <c r="B8" s="34">
        <v>2975</v>
      </c>
      <c r="D8" s="32">
        <f t="shared" si="1"/>
        <v>0</v>
      </c>
      <c r="E8" s="3">
        <f>COUNTIF(Vertices[Degree], "&gt;= " &amp; D8) - COUNTIF(Vertices[Degree], "&gt;=" &amp; D9)</f>
        <v>0</v>
      </c>
      <c r="F8" s="37">
        <f t="shared" si="2"/>
        <v>60.418604651162788</v>
      </c>
      <c r="G8" s="38">
        <f>COUNTIF(Vertices[In-Degree], "&gt;= " &amp; F8) - COUNTIF(Vertices[In-Degree], "&gt;=" &amp; F9)</f>
        <v>1</v>
      </c>
      <c r="H8" s="37">
        <f t="shared" si="3"/>
        <v>5.5813953488372094</v>
      </c>
      <c r="I8" s="38">
        <f>COUNTIF(Vertices[Out-Degree], "&gt;= " &amp; H8) - COUNTIF(Vertices[Out-Degree], "&gt;=" &amp; H9)</f>
        <v>8</v>
      </c>
      <c r="J8" s="37">
        <f t="shared" si="4"/>
        <v>0</v>
      </c>
      <c r="K8" s="38">
        <f>COUNTIF(Vertices[Betweenness Centrality], "&gt;= " &amp; J8) - COUNTIF(Vertices[Betweenness Centrality], "&gt;=" &amp; J9)</f>
        <v>0</v>
      </c>
      <c r="L8" s="37">
        <f t="shared" si="5"/>
        <v>0</v>
      </c>
      <c r="M8" s="38">
        <f>COUNTIF(Vertices[Closeness Centrality], "&gt;= " &amp; L8) - COUNTIF(Vertices[Closeness Centrality], "&gt;=" &amp; L9)</f>
        <v>0</v>
      </c>
      <c r="N8" s="37">
        <f t="shared" si="6"/>
        <v>0</v>
      </c>
      <c r="O8" s="38">
        <f>COUNTIF(Vertices[Eigenvector Centrality], "&gt;= " &amp; N8) - COUNTIF(Vertices[Eigenvector Centrality], "&gt;=" &amp; N9)</f>
        <v>0</v>
      </c>
      <c r="P8" s="37">
        <f t="shared" si="7"/>
        <v>0</v>
      </c>
      <c r="Q8" s="38">
        <f>COUNTIF(Vertices[PageRank], "&gt;= " &amp; P8) - COUNTIF(Vertices[PageRank], "&gt;=" &amp; P9)</f>
        <v>0</v>
      </c>
      <c r="R8" s="37">
        <f t="shared" si="8"/>
        <v>0</v>
      </c>
      <c r="S8" s="43">
        <f>COUNTIF(Vertices[Clustering Coefficient], "&gt;= " &amp; R8) - COUNTIF(Vertices[Clustering Coefficient], "&gt;=" &amp; R9)</f>
        <v>0</v>
      </c>
      <c r="T8" s="37">
        <f t="shared" ca="1" si="9"/>
        <v>28152.125169573643</v>
      </c>
      <c r="U8" s="38">
        <f t="shared" ca="1" si="0"/>
        <v>0</v>
      </c>
    </row>
    <row r="9" spans="1:24" x14ac:dyDescent="0.25">
      <c r="A9" s="111"/>
      <c r="B9" s="111"/>
      <c r="D9" s="32">
        <f t="shared" si="1"/>
        <v>0</v>
      </c>
      <c r="E9" s="3">
        <f>COUNTIF(Vertices[Degree], "&gt;= " &amp; D9) - COUNTIF(Vertices[Degree], "&gt;=" &amp; D10)</f>
        <v>0</v>
      </c>
      <c r="F9" s="39">
        <f t="shared" si="2"/>
        <v>70.488372093023258</v>
      </c>
      <c r="G9" s="40">
        <f>COUNTIF(Vertices[In-Degree], "&gt;= " &amp; F9) - COUNTIF(Vertices[In-Degree], "&gt;=" &amp; F10)</f>
        <v>0</v>
      </c>
      <c r="H9" s="39">
        <f t="shared" si="3"/>
        <v>6.5116279069767442</v>
      </c>
      <c r="I9" s="40">
        <f>COUNTIF(Vertices[Out-Degree], "&gt;= " &amp; H9) - COUNTIF(Vertices[Out-Degree], "&gt;=" &amp; H10)</f>
        <v>4</v>
      </c>
      <c r="J9" s="39">
        <f t="shared" si="4"/>
        <v>0</v>
      </c>
      <c r="K9" s="40">
        <f>COUNTIF(Vertices[Betweenness Centrality], "&gt;= " &amp; J9) - COUNTIF(Vertices[Betweenness Centrality], "&gt;=" &amp; J10)</f>
        <v>0</v>
      </c>
      <c r="L9" s="39">
        <f t="shared" si="5"/>
        <v>0</v>
      </c>
      <c r="M9" s="40">
        <f>COUNTIF(Vertices[Closeness Centrality], "&gt;= " &amp; L9) - COUNTIF(Vertices[Closeness Centrality], "&gt;=" &amp; L10)</f>
        <v>0</v>
      </c>
      <c r="N9" s="39">
        <f t="shared" si="6"/>
        <v>0</v>
      </c>
      <c r="O9" s="40">
        <f>COUNTIF(Vertices[Eigenvector Centrality], "&gt;= " &amp; N9) - COUNTIF(Vertices[Eigenvector Centrality], "&gt;=" &amp; N10)</f>
        <v>0</v>
      </c>
      <c r="P9" s="39">
        <f t="shared" si="7"/>
        <v>0</v>
      </c>
      <c r="Q9" s="40">
        <f>COUNTIF(Vertices[PageRank], "&gt;= " &amp; P9) - COUNTIF(Vertices[PageRank], "&gt;=" &amp; P10)</f>
        <v>0</v>
      </c>
      <c r="R9" s="39">
        <f t="shared" si="8"/>
        <v>0</v>
      </c>
      <c r="S9" s="44">
        <f>COUNTIF(Vertices[Clustering Coefficient], "&gt;= " &amp; R9) - COUNTIF(Vertices[Clustering Coefficient], "&gt;=" &amp; R10)</f>
        <v>0</v>
      </c>
      <c r="T9" s="39">
        <f t="shared" ca="1" si="9"/>
        <v>28582.64603116925</v>
      </c>
      <c r="U9" s="40">
        <f t="shared" ca="1" si="0"/>
        <v>0</v>
      </c>
    </row>
    <row r="10" spans="1:24" x14ac:dyDescent="0.25">
      <c r="A10" s="34" t="s">
        <v>150</v>
      </c>
      <c r="B10" s="34">
        <v>85</v>
      </c>
      <c r="D10" s="32">
        <f t="shared" si="1"/>
        <v>0</v>
      </c>
      <c r="E10" s="3">
        <f>COUNTIF(Vertices[Degree], "&gt;= " &amp; D10) - COUNTIF(Vertices[Degree], "&gt;=" &amp; D11)</f>
        <v>0</v>
      </c>
      <c r="F10" s="37">
        <f t="shared" si="2"/>
        <v>80.558139534883722</v>
      </c>
      <c r="G10" s="38">
        <f>COUNTIF(Vertices[In-Degree], "&gt;= " &amp; F10) - COUNTIF(Vertices[In-Degree], "&gt;=" &amp; F11)</f>
        <v>0</v>
      </c>
      <c r="H10" s="37">
        <f t="shared" si="3"/>
        <v>7.441860465116279</v>
      </c>
      <c r="I10" s="38">
        <f>COUNTIF(Vertices[Out-Degree], "&gt;= " &amp; H10) - COUNTIF(Vertices[Out-Degree], "&gt;=" &amp; H11)</f>
        <v>20</v>
      </c>
      <c r="J10" s="37">
        <f t="shared" si="4"/>
        <v>0</v>
      </c>
      <c r="K10" s="38">
        <f>COUNTIF(Vertices[Betweenness Centrality], "&gt;= " &amp; J10) - COUNTIF(Vertices[Betweenness Centrality], "&gt;=" &amp; J11)</f>
        <v>0</v>
      </c>
      <c r="L10" s="37">
        <f t="shared" si="5"/>
        <v>0</v>
      </c>
      <c r="M10" s="38">
        <f>COUNTIF(Vertices[Closeness Centrality], "&gt;= " &amp; L10) - COUNTIF(Vertices[Closeness Centrality], "&gt;=" &amp; L11)</f>
        <v>0</v>
      </c>
      <c r="N10" s="37">
        <f t="shared" si="6"/>
        <v>0</v>
      </c>
      <c r="O10" s="38">
        <f>COUNTIF(Vertices[Eigenvector Centrality], "&gt;= " &amp; N10) - COUNTIF(Vertices[Eigenvector Centrality], "&gt;=" &amp; N11)</f>
        <v>0</v>
      </c>
      <c r="P10" s="37">
        <f t="shared" si="7"/>
        <v>0</v>
      </c>
      <c r="Q10" s="38">
        <f>COUNTIF(Vertices[PageRank], "&gt;= " &amp; P10) - COUNTIF(Vertices[PageRank], "&gt;=" &amp; P11)</f>
        <v>0</v>
      </c>
      <c r="R10" s="37">
        <f t="shared" si="8"/>
        <v>0</v>
      </c>
      <c r="S10" s="43">
        <f>COUNTIF(Vertices[Clustering Coefficient], "&gt;= " &amp; R10) - COUNTIF(Vertices[Clustering Coefficient], "&gt;=" &amp; R11)</f>
        <v>0</v>
      </c>
      <c r="T10" s="37">
        <f t="shared" ca="1" si="9"/>
        <v>29013.166892764857</v>
      </c>
      <c r="U10" s="38">
        <f t="shared" ca="1" si="0"/>
        <v>0</v>
      </c>
    </row>
    <row r="11" spans="1:24" x14ac:dyDescent="0.25">
      <c r="A11" s="111"/>
      <c r="B11" s="111"/>
      <c r="D11" s="32">
        <f t="shared" si="1"/>
        <v>0</v>
      </c>
      <c r="E11" s="3">
        <f>COUNTIF(Vertices[Degree], "&gt;= " &amp; D11) - COUNTIF(Vertices[Degree], "&gt;=" &amp; D12)</f>
        <v>0</v>
      </c>
      <c r="F11" s="39">
        <f t="shared" si="2"/>
        <v>90.627906976744185</v>
      </c>
      <c r="G11" s="40">
        <f>COUNTIF(Vertices[In-Degree], "&gt;= " &amp; F11) - COUNTIF(Vertices[In-Degree], "&gt;=" &amp; F12)</f>
        <v>1</v>
      </c>
      <c r="H11" s="39">
        <f t="shared" si="3"/>
        <v>8.3720930232558146</v>
      </c>
      <c r="I11" s="40">
        <f>COUNTIF(Vertices[Out-Degree], "&gt;= " &amp; H11) - COUNTIF(Vertices[Out-Degree], "&gt;=" &amp; H12)</f>
        <v>7</v>
      </c>
      <c r="J11" s="39">
        <f t="shared" si="4"/>
        <v>0</v>
      </c>
      <c r="K11" s="40">
        <f>COUNTIF(Vertices[Betweenness Centrality], "&gt;= " &amp; J11) - COUNTIF(Vertices[Betweenness Centrality], "&gt;=" &amp; J12)</f>
        <v>0</v>
      </c>
      <c r="L11" s="39">
        <f t="shared" si="5"/>
        <v>0</v>
      </c>
      <c r="M11" s="40">
        <f>COUNTIF(Vertices[Closeness Centrality], "&gt;= " &amp; L11) - COUNTIF(Vertices[Closeness Centrality], "&gt;=" &amp; L12)</f>
        <v>0</v>
      </c>
      <c r="N11" s="39">
        <f t="shared" si="6"/>
        <v>0</v>
      </c>
      <c r="O11" s="40">
        <f>COUNTIF(Vertices[Eigenvector Centrality], "&gt;= " &amp; N11) - COUNTIF(Vertices[Eigenvector Centrality], "&gt;=" &amp; N12)</f>
        <v>0</v>
      </c>
      <c r="P11" s="39">
        <f t="shared" si="7"/>
        <v>0</v>
      </c>
      <c r="Q11" s="40">
        <f>COUNTIF(Vertices[PageRank], "&gt;= " &amp; P11) - COUNTIF(Vertices[PageRank], "&gt;=" &amp; P12)</f>
        <v>0</v>
      </c>
      <c r="R11" s="39">
        <f t="shared" si="8"/>
        <v>0</v>
      </c>
      <c r="S11" s="44">
        <f>COUNTIF(Vertices[Clustering Coefficient], "&gt;= " &amp; R11) - COUNTIF(Vertices[Clustering Coefficient], "&gt;=" &amp; R12)</f>
        <v>0</v>
      </c>
      <c r="T11" s="39">
        <f t="shared" ca="1" si="9"/>
        <v>29443.687754360464</v>
      </c>
      <c r="U11" s="40">
        <f t="shared" ca="1" si="0"/>
        <v>0</v>
      </c>
    </row>
    <row r="12" spans="1:24" x14ac:dyDescent="0.25">
      <c r="A12" s="34" t="s">
        <v>169</v>
      </c>
      <c r="B12" s="34">
        <v>1.4097744360902255E-3</v>
      </c>
      <c r="D12" s="32">
        <f t="shared" si="1"/>
        <v>0</v>
      </c>
      <c r="E12" s="3">
        <f>COUNTIF(Vertices[Degree], "&gt;= " &amp; D12) - COUNTIF(Vertices[Degree], "&gt;=" &amp; D13)</f>
        <v>0</v>
      </c>
      <c r="F12" s="37">
        <f t="shared" si="2"/>
        <v>100.69767441860465</v>
      </c>
      <c r="G12" s="38">
        <f>COUNTIF(Vertices[In-Degree], "&gt;= " &amp; F12) - COUNTIF(Vertices[In-Degree], "&gt;=" &amp; F13)</f>
        <v>0</v>
      </c>
      <c r="H12" s="37">
        <f t="shared" si="3"/>
        <v>9.3023255813953494</v>
      </c>
      <c r="I12" s="38">
        <f>COUNTIF(Vertices[Out-Degree], "&gt;= " &amp; H12) - COUNTIF(Vertices[Out-Degree], "&gt;=" &amp; H13)</f>
        <v>8</v>
      </c>
      <c r="J12" s="37">
        <f t="shared" si="4"/>
        <v>0</v>
      </c>
      <c r="K12" s="38">
        <f>COUNTIF(Vertices[Betweenness Centrality], "&gt;= " &amp; J12) - COUNTIF(Vertices[Betweenness Centrality], "&gt;=" &amp; J13)</f>
        <v>0</v>
      </c>
      <c r="L12" s="37">
        <f t="shared" si="5"/>
        <v>0</v>
      </c>
      <c r="M12" s="38">
        <f>COUNTIF(Vertices[Closeness Centrality], "&gt;= " &amp; L12) - COUNTIF(Vertices[Closeness Centrality], "&gt;=" &amp; L13)</f>
        <v>0</v>
      </c>
      <c r="N12" s="37">
        <f t="shared" si="6"/>
        <v>0</v>
      </c>
      <c r="O12" s="38">
        <f>COUNTIF(Vertices[Eigenvector Centrality], "&gt;= " &amp; N12) - COUNTIF(Vertices[Eigenvector Centrality], "&gt;=" &amp; N13)</f>
        <v>0</v>
      </c>
      <c r="P12" s="37">
        <f t="shared" si="7"/>
        <v>0</v>
      </c>
      <c r="Q12" s="38">
        <f>COUNTIF(Vertices[PageRank], "&gt;= " &amp; P12) - COUNTIF(Vertices[PageRank], "&gt;=" &amp; P13)</f>
        <v>0</v>
      </c>
      <c r="R12" s="37">
        <f t="shared" si="8"/>
        <v>0</v>
      </c>
      <c r="S12" s="43">
        <f>COUNTIF(Vertices[Clustering Coefficient], "&gt;= " &amp; R12) - COUNTIF(Vertices[Clustering Coefficient], "&gt;=" &amp; R13)</f>
        <v>0</v>
      </c>
      <c r="T12" s="37">
        <f t="shared" ca="1" si="9"/>
        <v>29874.208615956071</v>
      </c>
      <c r="U12" s="38">
        <f t="shared" ca="1" si="0"/>
        <v>0</v>
      </c>
    </row>
    <row r="13" spans="1:24" x14ac:dyDescent="0.25">
      <c r="A13" s="34" t="s">
        <v>170</v>
      </c>
      <c r="B13" s="34">
        <v>2.8155795401220087E-3</v>
      </c>
      <c r="D13" s="32">
        <f t="shared" si="1"/>
        <v>0</v>
      </c>
      <c r="E13" s="3">
        <f>COUNTIF(Vertices[Degree], "&gt;= " &amp; D13) - COUNTIF(Vertices[Degree], "&gt;=" &amp; D14)</f>
        <v>0</v>
      </c>
      <c r="F13" s="39">
        <f t="shared" si="2"/>
        <v>110.76744186046511</v>
      </c>
      <c r="G13" s="40">
        <f>COUNTIF(Vertices[In-Degree], "&gt;= " &amp; F13) - COUNTIF(Vertices[In-Degree], "&gt;=" &amp; F14)</f>
        <v>0</v>
      </c>
      <c r="H13" s="39">
        <f t="shared" si="3"/>
        <v>10.232558139534884</v>
      </c>
      <c r="I13" s="40">
        <f>COUNTIF(Vertices[Out-Degree], "&gt;= " &amp; H13) - COUNTIF(Vertices[Out-Degree], "&gt;=" &amp; H14)</f>
        <v>6</v>
      </c>
      <c r="J13" s="39">
        <f t="shared" si="4"/>
        <v>0</v>
      </c>
      <c r="K13" s="40">
        <f>COUNTIF(Vertices[Betweenness Centrality], "&gt;= " &amp; J13) - COUNTIF(Vertices[Betweenness Centrality], "&gt;=" &amp; J14)</f>
        <v>0</v>
      </c>
      <c r="L13" s="39">
        <f t="shared" si="5"/>
        <v>0</v>
      </c>
      <c r="M13" s="40">
        <f>COUNTIF(Vertices[Closeness Centrality], "&gt;= " &amp; L13) - COUNTIF(Vertices[Closeness Centrality], "&gt;=" &amp; L14)</f>
        <v>0</v>
      </c>
      <c r="N13" s="39">
        <f t="shared" si="6"/>
        <v>0</v>
      </c>
      <c r="O13" s="40">
        <f>COUNTIF(Vertices[Eigenvector Centrality], "&gt;= " &amp; N13) - COUNTIF(Vertices[Eigenvector Centrality], "&gt;=" &amp; N14)</f>
        <v>0</v>
      </c>
      <c r="P13" s="39">
        <f t="shared" si="7"/>
        <v>0</v>
      </c>
      <c r="Q13" s="40">
        <f>COUNTIF(Vertices[PageRank], "&gt;= " &amp; P13) - COUNTIF(Vertices[PageRank], "&gt;=" &amp; P14)</f>
        <v>0</v>
      </c>
      <c r="R13" s="39">
        <f t="shared" si="8"/>
        <v>0</v>
      </c>
      <c r="S13" s="44">
        <f>COUNTIF(Vertices[Clustering Coefficient], "&gt;= " &amp; R13) - COUNTIF(Vertices[Clustering Coefficient], "&gt;=" &amp; R14)</f>
        <v>0</v>
      </c>
      <c r="T13" s="39">
        <f t="shared" ca="1" si="9"/>
        <v>30304.729477551678</v>
      </c>
      <c r="U13" s="40">
        <f t="shared" ca="1" si="0"/>
        <v>0</v>
      </c>
    </row>
    <row r="14" spans="1:24" x14ac:dyDescent="0.25">
      <c r="A14" s="111"/>
      <c r="B14" s="111"/>
      <c r="D14" s="32">
        <f t="shared" si="1"/>
        <v>0</v>
      </c>
      <c r="E14" s="3">
        <f>COUNTIF(Vertices[Degree], "&gt;= " &amp; D14) - COUNTIF(Vertices[Degree], "&gt;=" &amp; D15)</f>
        <v>0</v>
      </c>
      <c r="F14" s="37">
        <f t="shared" si="2"/>
        <v>120.83720930232558</v>
      </c>
      <c r="G14" s="38">
        <f>COUNTIF(Vertices[In-Degree], "&gt;= " &amp; F14) - COUNTIF(Vertices[In-Degree], "&gt;=" &amp; F15)</f>
        <v>0</v>
      </c>
      <c r="H14" s="37">
        <f t="shared" si="3"/>
        <v>11.162790697674419</v>
      </c>
      <c r="I14" s="38">
        <f>COUNTIF(Vertices[Out-Degree], "&gt;= " &amp; H14) - COUNTIF(Vertices[Out-Degree], "&gt;=" &amp; H15)</f>
        <v>2</v>
      </c>
      <c r="J14" s="37">
        <f t="shared" si="4"/>
        <v>0</v>
      </c>
      <c r="K14" s="38">
        <f>COUNTIF(Vertices[Betweenness Centrality], "&gt;= " &amp; J14) - COUNTIF(Vertices[Betweenness Centrality], "&gt;=" &amp; J15)</f>
        <v>0</v>
      </c>
      <c r="L14" s="37">
        <f t="shared" si="5"/>
        <v>0</v>
      </c>
      <c r="M14" s="38">
        <f>COUNTIF(Vertices[Closeness Centrality], "&gt;= " &amp; L14) - COUNTIF(Vertices[Closeness Centrality], "&gt;=" &amp; L15)</f>
        <v>0</v>
      </c>
      <c r="N14" s="37">
        <f t="shared" si="6"/>
        <v>0</v>
      </c>
      <c r="O14" s="38">
        <f>COUNTIF(Vertices[Eigenvector Centrality], "&gt;= " &amp; N14) - COUNTIF(Vertices[Eigenvector Centrality], "&gt;=" &amp; N15)</f>
        <v>0</v>
      </c>
      <c r="P14" s="37">
        <f t="shared" si="7"/>
        <v>0</v>
      </c>
      <c r="Q14" s="38">
        <f>COUNTIF(Vertices[PageRank], "&gt;= " &amp; P14) - COUNTIF(Vertices[PageRank], "&gt;=" &amp; P15)</f>
        <v>0</v>
      </c>
      <c r="R14" s="37">
        <f t="shared" si="8"/>
        <v>0</v>
      </c>
      <c r="S14" s="43">
        <f>COUNTIF(Vertices[Clustering Coefficient], "&gt;= " &amp; R14) - COUNTIF(Vertices[Clustering Coefficient], "&gt;=" &amp; R15)</f>
        <v>0</v>
      </c>
      <c r="T14" s="37">
        <f t="shared" ca="1" si="9"/>
        <v>30735.250339147286</v>
      </c>
      <c r="U14" s="38">
        <f t="shared" ca="1" si="0"/>
        <v>0</v>
      </c>
    </row>
    <row r="15" spans="1:24" x14ac:dyDescent="0.25">
      <c r="A15" s="34" t="s">
        <v>151</v>
      </c>
      <c r="B15" s="34">
        <v>150</v>
      </c>
      <c r="D15" s="32">
        <f t="shared" si="1"/>
        <v>0</v>
      </c>
      <c r="E15" s="3">
        <f>COUNTIF(Vertices[Degree], "&gt;= " &amp; D15) - COUNTIF(Vertices[Degree], "&gt;=" &amp; D16)</f>
        <v>0</v>
      </c>
      <c r="F15" s="39">
        <f t="shared" si="2"/>
        <v>130.90697674418604</v>
      </c>
      <c r="G15" s="40">
        <f>COUNTIF(Vertices[In-Degree], "&gt;= " &amp; F15) - COUNTIF(Vertices[In-Degree], "&gt;=" &amp; F16)</f>
        <v>0</v>
      </c>
      <c r="H15" s="39">
        <f t="shared" si="3"/>
        <v>12.093023255813954</v>
      </c>
      <c r="I15" s="40">
        <f>COUNTIF(Vertices[Out-Degree], "&gt;= " &amp; H15) - COUNTIF(Vertices[Out-Degree], "&gt;=" &amp; H16)</f>
        <v>0</v>
      </c>
      <c r="J15" s="39">
        <f t="shared" si="4"/>
        <v>0</v>
      </c>
      <c r="K15" s="40">
        <f>COUNTIF(Vertices[Betweenness Centrality], "&gt;= " &amp; J15) - COUNTIF(Vertices[Betweenness Centrality], "&gt;=" &amp; J16)</f>
        <v>0</v>
      </c>
      <c r="L15" s="39">
        <f t="shared" si="5"/>
        <v>0</v>
      </c>
      <c r="M15" s="40">
        <f>COUNTIF(Vertices[Closeness Centrality], "&gt;= " &amp; L15) - COUNTIF(Vertices[Closeness Centrality], "&gt;=" &amp; L16)</f>
        <v>0</v>
      </c>
      <c r="N15" s="39">
        <f t="shared" si="6"/>
        <v>0</v>
      </c>
      <c r="O15" s="40">
        <f>COUNTIF(Vertices[Eigenvector Centrality], "&gt;= " &amp; N15) - COUNTIF(Vertices[Eigenvector Centrality], "&gt;=" &amp; N16)</f>
        <v>0</v>
      </c>
      <c r="P15" s="39">
        <f t="shared" si="7"/>
        <v>0</v>
      </c>
      <c r="Q15" s="40">
        <f>COUNTIF(Vertices[PageRank], "&gt;= " &amp; P15) - COUNTIF(Vertices[PageRank], "&gt;=" &amp; P16)</f>
        <v>0</v>
      </c>
      <c r="R15" s="39">
        <f t="shared" si="8"/>
        <v>0</v>
      </c>
      <c r="S15" s="44">
        <f>COUNTIF(Vertices[Clustering Coefficient], "&gt;= " &amp; R15) - COUNTIF(Vertices[Clustering Coefficient], "&gt;=" &amp; R16)</f>
        <v>0</v>
      </c>
      <c r="T15" s="39">
        <f t="shared" ca="1" si="9"/>
        <v>31165.771200742893</v>
      </c>
      <c r="U15" s="40">
        <f t="shared" ca="1" si="0"/>
        <v>0</v>
      </c>
    </row>
    <row r="16" spans="1:24" x14ac:dyDescent="0.25">
      <c r="A16" s="34" t="s">
        <v>152</v>
      </c>
      <c r="B16" s="34">
        <v>24</v>
      </c>
      <c r="D16" s="32">
        <f t="shared" si="1"/>
        <v>0</v>
      </c>
      <c r="E16" s="3">
        <f>COUNTIF(Vertices[Degree], "&gt;= " &amp; D16) - COUNTIF(Vertices[Degree], "&gt;=" &amp; D17)</f>
        <v>0</v>
      </c>
      <c r="F16" s="37">
        <f t="shared" si="2"/>
        <v>140.97674418604652</v>
      </c>
      <c r="G16" s="38">
        <f>COUNTIF(Vertices[In-Degree], "&gt;= " &amp; F16) - COUNTIF(Vertices[In-Degree], "&gt;=" &amp; F17)</f>
        <v>0</v>
      </c>
      <c r="H16" s="37">
        <f t="shared" si="3"/>
        <v>13.023255813953488</v>
      </c>
      <c r="I16" s="38">
        <f>COUNTIF(Vertices[Out-Degree], "&gt;= " &amp; H16) - COUNTIF(Vertices[Out-Degree], "&gt;=" &amp; H17)</f>
        <v>0</v>
      </c>
      <c r="J16" s="37">
        <f t="shared" si="4"/>
        <v>0</v>
      </c>
      <c r="K16" s="38">
        <f>COUNTIF(Vertices[Betweenness Centrality], "&gt;= " &amp; J16) - COUNTIF(Vertices[Betweenness Centrality], "&gt;=" &amp; J17)</f>
        <v>0</v>
      </c>
      <c r="L16" s="37">
        <f t="shared" si="5"/>
        <v>0</v>
      </c>
      <c r="M16" s="38">
        <f>COUNTIF(Vertices[Closeness Centrality], "&gt;= " &amp; L16) - COUNTIF(Vertices[Closeness Centrality], "&gt;=" &amp; L17)</f>
        <v>0</v>
      </c>
      <c r="N16" s="37">
        <f t="shared" si="6"/>
        <v>0</v>
      </c>
      <c r="O16" s="38">
        <f>COUNTIF(Vertices[Eigenvector Centrality], "&gt;= " &amp; N16) - COUNTIF(Vertices[Eigenvector Centrality], "&gt;=" &amp; N17)</f>
        <v>0</v>
      </c>
      <c r="P16" s="37">
        <f t="shared" si="7"/>
        <v>0</v>
      </c>
      <c r="Q16" s="38">
        <f>COUNTIF(Vertices[PageRank], "&gt;= " &amp; P16) - COUNTIF(Vertices[PageRank], "&gt;=" &amp; P17)</f>
        <v>0</v>
      </c>
      <c r="R16" s="37">
        <f t="shared" si="8"/>
        <v>0</v>
      </c>
      <c r="S16" s="43">
        <f>COUNTIF(Vertices[Clustering Coefficient], "&gt;= " &amp; R16) - COUNTIF(Vertices[Clustering Coefficient], "&gt;=" &amp; R17)</f>
        <v>0</v>
      </c>
      <c r="T16" s="37">
        <f t="shared" ca="1" si="9"/>
        <v>31596.2920623385</v>
      </c>
      <c r="U16" s="38">
        <f t="shared" ca="1" si="0"/>
        <v>0</v>
      </c>
    </row>
    <row r="17" spans="1:21" x14ac:dyDescent="0.25">
      <c r="A17" s="34" t="s">
        <v>153</v>
      </c>
      <c r="B17" s="34">
        <v>1362</v>
      </c>
      <c r="D17" s="32">
        <f t="shared" si="1"/>
        <v>0</v>
      </c>
      <c r="E17" s="3">
        <f>COUNTIF(Vertices[Degree], "&gt;= " &amp; D17) - COUNTIF(Vertices[Degree], "&gt;=" &amp; D18)</f>
        <v>0</v>
      </c>
      <c r="F17" s="39">
        <f t="shared" si="2"/>
        <v>151.04651162790699</v>
      </c>
      <c r="G17" s="40">
        <f>COUNTIF(Vertices[In-Degree], "&gt;= " &amp; F17) - COUNTIF(Vertices[In-Degree], "&gt;=" &amp; F18)</f>
        <v>0</v>
      </c>
      <c r="H17" s="39">
        <f t="shared" si="3"/>
        <v>13.953488372093023</v>
      </c>
      <c r="I17" s="40">
        <f>COUNTIF(Vertices[Out-Degree], "&gt;= " &amp; H17) - COUNTIF(Vertices[Out-Degree], "&gt;=" &amp; H18)</f>
        <v>0</v>
      </c>
      <c r="J17" s="39">
        <f t="shared" si="4"/>
        <v>0</v>
      </c>
      <c r="K17" s="40">
        <f>COUNTIF(Vertices[Betweenness Centrality], "&gt;= " &amp; J17) - COUNTIF(Vertices[Betweenness Centrality], "&gt;=" &amp; J18)</f>
        <v>0</v>
      </c>
      <c r="L17" s="39">
        <f t="shared" si="5"/>
        <v>0</v>
      </c>
      <c r="M17" s="40">
        <f>COUNTIF(Vertices[Closeness Centrality], "&gt;= " &amp; L17) - COUNTIF(Vertices[Closeness Centrality], "&gt;=" &amp; L18)</f>
        <v>0</v>
      </c>
      <c r="N17" s="39">
        <f t="shared" si="6"/>
        <v>0</v>
      </c>
      <c r="O17" s="40">
        <f>COUNTIF(Vertices[Eigenvector Centrality], "&gt;= " &amp; N17) - COUNTIF(Vertices[Eigenvector Centrality], "&gt;=" &amp; N18)</f>
        <v>0</v>
      </c>
      <c r="P17" s="39">
        <f t="shared" si="7"/>
        <v>0</v>
      </c>
      <c r="Q17" s="40">
        <f>COUNTIF(Vertices[PageRank], "&gt;= " &amp; P17) - COUNTIF(Vertices[PageRank], "&gt;=" &amp; P18)</f>
        <v>0</v>
      </c>
      <c r="R17" s="39">
        <f t="shared" si="8"/>
        <v>0</v>
      </c>
      <c r="S17" s="44">
        <f>COUNTIF(Vertices[Clustering Coefficient], "&gt;= " &amp; R17) - COUNTIF(Vertices[Clustering Coefficient], "&gt;=" &amp; R18)</f>
        <v>0</v>
      </c>
      <c r="T17" s="39">
        <f t="shared" ca="1" si="9"/>
        <v>32026.812923934107</v>
      </c>
      <c r="U17" s="40">
        <f t="shared" ca="1" si="0"/>
        <v>0</v>
      </c>
    </row>
    <row r="18" spans="1:21" x14ac:dyDescent="0.25">
      <c r="A18" s="34" t="s">
        <v>154</v>
      </c>
      <c r="B18" s="34">
        <v>2714</v>
      </c>
      <c r="D18" s="32">
        <f t="shared" si="1"/>
        <v>0</v>
      </c>
      <c r="E18" s="3">
        <f>COUNTIF(Vertices[Degree], "&gt;= " &amp; D18) - COUNTIF(Vertices[Degree], "&gt;=" &amp; D19)</f>
        <v>0</v>
      </c>
      <c r="F18" s="37">
        <f t="shared" si="2"/>
        <v>161.11627906976747</v>
      </c>
      <c r="G18" s="38">
        <f>COUNTIF(Vertices[In-Degree], "&gt;= " &amp; F18) - COUNTIF(Vertices[In-Degree], "&gt;=" &amp; F19)</f>
        <v>0</v>
      </c>
      <c r="H18" s="37">
        <f t="shared" si="3"/>
        <v>14.883720930232558</v>
      </c>
      <c r="I18" s="38">
        <f>COUNTIF(Vertices[Out-Degree], "&gt;= " &amp; H18) - COUNTIF(Vertices[Out-Degree], "&gt;=" &amp; H19)</f>
        <v>1</v>
      </c>
      <c r="J18" s="37">
        <f t="shared" si="4"/>
        <v>0</v>
      </c>
      <c r="K18" s="38">
        <f>COUNTIF(Vertices[Betweenness Centrality], "&gt;= " &amp; J18) - COUNTIF(Vertices[Betweenness Centrality], "&gt;=" &amp; J19)</f>
        <v>0</v>
      </c>
      <c r="L18" s="37">
        <f t="shared" si="5"/>
        <v>0</v>
      </c>
      <c r="M18" s="38">
        <f>COUNTIF(Vertices[Closeness Centrality], "&gt;= " &amp; L18) - COUNTIF(Vertices[Closeness Centrality], "&gt;=" &amp; L19)</f>
        <v>0</v>
      </c>
      <c r="N18" s="37">
        <f t="shared" si="6"/>
        <v>0</v>
      </c>
      <c r="O18" s="38">
        <f>COUNTIF(Vertices[Eigenvector Centrality], "&gt;= " &amp; N18) - COUNTIF(Vertices[Eigenvector Centrality], "&gt;=" &amp; N19)</f>
        <v>0</v>
      </c>
      <c r="P18" s="37">
        <f t="shared" si="7"/>
        <v>0</v>
      </c>
      <c r="Q18" s="38">
        <f>COUNTIF(Vertices[PageRank], "&gt;= " &amp; P18) - COUNTIF(Vertices[PageRank], "&gt;=" &amp; P19)</f>
        <v>0</v>
      </c>
      <c r="R18" s="37">
        <f t="shared" si="8"/>
        <v>0</v>
      </c>
      <c r="S18" s="43">
        <f>COUNTIF(Vertices[Clustering Coefficient], "&gt;= " &amp; R18) - COUNTIF(Vertices[Clustering Coefficient], "&gt;=" &amp; R19)</f>
        <v>0</v>
      </c>
      <c r="T18" s="37">
        <f t="shared" ca="1" si="9"/>
        <v>32457.333785529714</v>
      </c>
      <c r="U18" s="38">
        <f t="shared" ca="1" si="0"/>
        <v>0</v>
      </c>
    </row>
    <row r="19" spans="1:21" x14ac:dyDescent="0.25">
      <c r="A19" s="111"/>
      <c r="B19" s="111"/>
      <c r="D19" s="32">
        <f t="shared" si="1"/>
        <v>0</v>
      </c>
      <c r="E19" s="3">
        <f>COUNTIF(Vertices[Degree], "&gt;= " &amp; D19) - COUNTIF(Vertices[Degree], "&gt;=" &amp; D20)</f>
        <v>0</v>
      </c>
      <c r="F19" s="39">
        <f t="shared" si="2"/>
        <v>171.18604651162795</v>
      </c>
      <c r="G19" s="40">
        <f>COUNTIF(Vertices[In-Degree], "&gt;= " &amp; F19) - COUNTIF(Vertices[In-Degree], "&gt;=" &amp; F20)</f>
        <v>0</v>
      </c>
      <c r="H19" s="39">
        <f t="shared" si="3"/>
        <v>15.813953488372093</v>
      </c>
      <c r="I19" s="40">
        <f>COUNTIF(Vertices[Out-Degree], "&gt;= " &amp; H19) - COUNTIF(Vertices[Out-Degree], "&gt;=" &amp; H20)</f>
        <v>1</v>
      </c>
      <c r="J19" s="39">
        <f t="shared" si="4"/>
        <v>0</v>
      </c>
      <c r="K19" s="40">
        <f>COUNTIF(Vertices[Betweenness Centrality], "&gt;= " &amp; J19) - COUNTIF(Vertices[Betweenness Centrality], "&gt;=" &amp; J20)</f>
        <v>0</v>
      </c>
      <c r="L19" s="39">
        <f t="shared" si="5"/>
        <v>0</v>
      </c>
      <c r="M19" s="40">
        <f>COUNTIF(Vertices[Closeness Centrality], "&gt;= " &amp; L19) - COUNTIF(Vertices[Closeness Centrality], "&gt;=" &amp; L20)</f>
        <v>0</v>
      </c>
      <c r="N19" s="39">
        <f t="shared" si="6"/>
        <v>0</v>
      </c>
      <c r="O19" s="40">
        <f>COUNTIF(Vertices[Eigenvector Centrality], "&gt;= " &amp; N19) - COUNTIF(Vertices[Eigenvector Centrality], "&gt;=" &amp; N20)</f>
        <v>0</v>
      </c>
      <c r="P19" s="39">
        <f t="shared" si="7"/>
        <v>0</v>
      </c>
      <c r="Q19" s="40">
        <f>COUNTIF(Vertices[PageRank], "&gt;= " &amp; P19) - COUNTIF(Vertices[PageRank], "&gt;=" &amp; P20)</f>
        <v>0</v>
      </c>
      <c r="R19" s="39">
        <f t="shared" si="8"/>
        <v>0</v>
      </c>
      <c r="S19" s="44">
        <f>COUNTIF(Vertices[Clustering Coefficient], "&gt;= " &amp; R19) - COUNTIF(Vertices[Clustering Coefficient], "&gt;=" &amp; R20)</f>
        <v>0</v>
      </c>
      <c r="T19" s="39">
        <f t="shared" ca="1" si="9"/>
        <v>32887.854647125321</v>
      </c>
      <c r="U19" s="40">
        <f t="shared" ca="1" si="0"/>
        <v>0</v>
      </c>
    </row>
    <row r="20" spans="1:21" x14ac:dyDescent="0.25">
      <c r="A20" s="34" t="s">
        <v>155</v>
      </c>
      <c r="B20" s="34">
        <v>13</v>
      </c>
      <c r="D20" s="32">
        <f t="shared" si="1"/>
        <v>0</v>
      </c>
      <c r="E20" s="3">
        <f>COUNTIF(Vertices[Degree], "&gt;= " &amp; D20) - COUNTIF(Vertices[Degree], "&gt;=" &amp; D21)</f>
        <v>0</v>
      </c>
      <c r="F20" s="37">
        <f t="shared" si="2"/>
        <v>181.25581395348843</v>
      </c>
      <c r="G20" s="38">
        <f>COUNTIF(Vertices[In-Degree], "&gt;= " &amp; F20) - COUNTIF(Vertices[In-Degree], "&gt;=" &amp; F21)</f>
        <v>0</v>
      </c>
      <c r="H20" s="37">
        <f t="shared" si="3"/>
        <v>16.744186046511629</v>
      </c>
      <c r="I20" s="38">
        <f>COUNTIF(Vertices[Out-Degree], "&gt;= " &amp; H20) - COUNTIF(Vertices[Out-Degree], "&gt;=" &amp; H21)</f>
        <v>1</v>
      </c>
      <c r="J20" s="37">
        <f t="shared" si="4"/>
        <v>0</v>
      </c>
      <c r="K20" s="38">
        <f>COUNTIF(Vertices[Betweenness Centrality], "&gt;= " &amp; J20) - COUNTIF(Vertices[Betweenness Centrality], "&gt;=" &amp; J21)</f>
        <v>0</v>
      </c>
      <c r="L20" s="37">
        <f t="shared" si="5"/>
        <v>0</v>
      </c>
      <c r="M20" s="38">
        <f>COUNTIF(Vertices[Closeness Centrality], "&gt;= " &amp; L20) - COUNTIF(Vertices[Closeness Centrality], "&gt;=" &amp; L21)</f>
        <v>0</v>
      </c>
      <c r="N20" s="37">
        <f t="shared" si="6"/>
        <v>0</v>
      </c>
      <c r="O20" s="38">
        <f>COUNTIF(Vertices[Eigenvector Centrality], "&gt;= " &amp; N20) - COUNTIF(Vertices[Eigenvector Centrality], "&gt;=" &amp; N21)</f>
        <v>0</v>
      </c>
      <c r="P20" s="37">
        <f t="shared" si="7"/>
        <v>0</v>
      </c>
      <c r="Q20" s="38">
        <f>COUNTIF(Vertices[PageRank], "&gt;= " &amp; P20) - COUNTIF(Vertices[PageRank], "&gt;=" &amp; P21)</f>
        <v>0</v>
      </c>
      <c r="R20" s="37">
        <f t="shared" si="8"/>
        <v>0</v>
      </c>
      <c r="S20" s="43">
        <f>COUNTIF(Vertices[Clustering Coefficient], "&gt;= " &amp; R20) - COUNTIF(Vertices[Clustering Coefficient], "&gt;=" &amp; R21)</f>
        <v>0</v>
      </c>
      <c r="T20" s="37">
        <f t="shared" ca="1" si="9"/>
        <v>33318.375508720928</v>
      </c>
      <c r="U20" s="38">
        <f t="shared" ca="1" si="0"/>
        <v>0</v>
      </c>
    </row>
    <row r="21" spans="1:21" x14ac:dyDescent="0.25">
      <c r="A21" s="34" t="s">
        <v>156</v>
      </c>
      <c r="B21" s="34">
        <v>4.6199570000000003</v>
      </c>
      <c r="D21" s="32">
        <f t="shared" si="1"/>
        <v>0</v>
      </c>
      <c r="E21" s="3">
        <f>COUNTIF(Vertices[Degree], "&gt;= " &amp; D21) - COUNTIF(Vertices[Degree], "&gt;=" &amp; D22)</f>
        <v>0</v>
      </c>
      <c r="F21" s="39">
        <f t="shared" si="2"/>
        <v>191.32558139534891</v>
      </c>
      <c r="G21" s="40">
        <f>COUNTIF(Vertices[In-Degree], "&gt;= " &amp; F21) - COUNTIF(Vertices[In-Degree], "&gt;=" &amp; F22)</f>
        <v>0</v>
      </c>
      <c r="H21" s="39">
        <f t="shared" si="3"/>
        <v>17.674418604651166</v>
      </c>
      <c r="I21" s="40">
        <f>COUNTIF(Vertices[Out-Degree], "&gt;= " &amp; H21) - COUNTIF(Vertices[Out-Degree], "&gt;=" &amp; H22)</f>
        <v>0</v>
      </c>
      <c r="J21" s="39">
        <f t="shared" si="4"/>
        <v>0</v>
      </c>
      <c r="K21" s="40">
        <f>COUNTIF(Vertices[Betweenness Centrality], "&gt;= " &amp; J21) - COUNTIF(Vertices[Betweenness Centrality], "&gt;=" &amp; J22)</f>
        <v>0</v>
      </c>
      <c r="L21" s="39">
        <f t="shared" si="5"/>
        <v>0</v>
      </c>
      <c r="M21" s="40">
        <f>COUNTIF(Vertices[Closeness Centrality], "&gt;= " &amp; L21) - COUNTIF(Vertices[Closeness Centrality], "&gt;=" &amp; L22)</f>
        <v>0</v>
      </c>
      <c r="N21" s="39">
        <f t="shared" si="6"/>
        <v>0</v>
      </c>
      <c r="O21" s="40">
        <f>COUNTIF(Vertices[Eigenvector Centrality], "&gt;= " &amp; N21) - COUNTIF(Vertices[Eigenvector Centrality], "&gt;=" &amp; N22)</f>
        <v>0</v>
      </c>
      <c r="P21" s="39">
        <f t="shared" si="7"/>
        <v>0</v>
      </c>
      <c r="Q21" s="40">
        <f>COUNTIF(Vertices[PageRank], "&gt;= " &amp; P21) - COUNTIF(Vertices[PageRank], "&gt;=" &amp; P22)</f>
        <v>0</v>
      </c>
      <c r="R21" s="39">
        <f t="shared" si="8"/>
        <v>0</v>
      </c>
      <c r="S21" s="44">
        <f>COUNTIF(Vertices[Clustering Coefficient], "&gt;= " &amp; R21) - COUNTIF(Vertices[Clustering Coefficient], "&gt;=" &amp; R22)</f>
        <v>0</v>
      </c>
      <c r="T21" s="39">
        <f t="shared" ca="1" si="9"/>
        <v>33748.896370316535</v>
      </c>
      <c r="U21" s="40">
        <f t="shared" ca="1" si="0"/>
        <v>0</v>
      </c>
    </row>
    <row r="22" spans="1:21" x14ac:dyDescent="0.25">
      <c r="A22" s="111"/>
      <c r="B22" s="111"/>
      <c r="D22" s="32">
        <f t="shared" si="1"/>
        <v>0</v>
      </c>
      <c r="E22" s="3">
        <f>COUNTIF(Vertices[Degree], "&gt;= " &amp; D22) - COUNTIF(Vertices[Degree], "&gt;=" &amp; D23)</f>
        <v>0</v>
      </c>
      <c r="F22" s="37">
        <f t="shared" si="2"/>
        <v>201.39534883720938</v>
      </c>
      <c r="G22" s="38">
        <f>COUNTIF(Vertices[In-Degree], "&gt;= " &amp; F22) - COUNTIF(Vertices[In-Degree], "&gt;=" &amp; F23)</f>
        <v>0</v>
      </c>
      <c r="H22" s="37">
        <f t="shared" si="3"/>
        <v>18.604651162790702</v>
      </c>
      <c r="I22" s="38">
        <f>COUNTIF(Vertices[Out-Degree], "&gt;= " &amp; H22) - COUNTIF(Vertices[Out-Degree], "&gt;=" &amp; H23)</f>
        <v>1</v>
      </c>
      <c r="J22" s="37">
        <f t="shared" si="4"/>
        <v>0</v>
      </c>
      <c r="K22" s="38">
        <f>COUNTIF(Vertices[Betweenness Centrality], "&gt;= " &amp; J22) - COUNTIF(Vertices[Betweenness Centrality], "&gt;=" &amp; J23)</f>
        <v>0</v>
      </c>
      <c r="L22" s="37">
        <f t="shared" si="5"/>
        <v>0</v>
      </c>
      <c r="M22" s="38">
        <f>COUNTIF(Vertices[Closeness Centrality], "&gt;= " &amp; L22) - COUNTIF(Vertices[Closeness Centrality], "&gt;=" &amp; L23)</f>
        <v>0</v>
      </c>
      <c r="N22" s="37">
        <f t="shared" si="6"/>
        <v>0</v>
      </c>
      <c r="O22" s="38">
        <f>COUNTIF(Vertices[Eigenvector Centrality], "&gt;= " &amp; N22) - COUNTIF(Vertices[Eigenvector Centrality], "&gt;=" &amp; N23)</f>
        <v>0</v>
      </c>
      <c r="P22" s="37">
        <f t="shared" si="7"/>
        <v>0</v>
      </c>
      <c r="Q22" s="38">
        <f>COUNTIF(Vertices[PageRank], "&gt;= " &amp; P22) - COUNTIF(Vertices[PageRank], "&gt;=" &amp; P23)</f>
        <v>0</v>
      </c>
      <c r="R22" s="37">
        <f t="shared" si="8"/>
        <v>0</v>
      </c>
      <c r="S22" s="43">
        <f>COUNTIF(Vertices[Clustering Coefficient], "&gt;= " &amp; R22) - COUNTIF(Vertices[Clustering Coefficient], "&gt;=" &amp; R23)</f>
        <v>0</v>
      </c>
      <c r="T22" s="37">
        <f t="shared" ca="1" si="9"/>
        <v>34179.417231912143</v>
      </c>
      <c r="U22" s="38">
        <f t="shared" ca="1" si="0"/>
        <v>0</v>
      </c>
    </row>
    <row r="23" spans="1:21" x14ac:dyDescent="0.25">
      <c r="A23" s="34" t="s">
        <v>157</v>
      </c>
      <c r="B23" s="34">
        <v>7.2074083093199128E-4</v>
      </c>
      <c r="D23" s="32">
        <f t="shared" si="1"/>
        <v>0</v>
      </c>
      <c r="E23" s="3">
        <f>COUNTIF(Vertices[Degree], "&gt;= " &amp; D23) - COUNTIF(Vertices[Degree], "&gt;=" &amp; D24)</f>
        <v>0</v>
      </c>
      <c r="F23" s="39">
        <f t="shared" si="2"/>
        <v>211.46511627906986</v>
      </c>
      <c r="G23" s="40">
        <f>COUNTIF(Vertices[In-Degree], "&gt;= " &amp; F23) - COUNTIF(Vertices[In-Degree], "&gt;=" &amp; F24)</f>
        <v>0</v>
      </c>
      <c r="H23" s="39">
        <f t="shared" si="3"/>
        <v>19.534883720930239</v>
      </c>
      <c r="I23" s="40">
        <f>COUNTIF(Vertices[Out-Degree], "&gt;= " &amp; H23) - COUNTIF(Vertices[Out-Degree], "&gt;=" &amp; H24)</f>
        <v>0</v>
      </c>
      <c r="J23" s="39">
        <f t="shared" si="4"/>
        <v>0</v>
      </c>
      <c r="K23" s="40">
        <f>COUNTIF(Vertices[Betweenness Centrality], "&gt;= " &amp; J23) - COUNTIF(Vertices[Betweenness Centrality], "&gt;=" &amp; J24)</f>
        <v>0</v>
      </c>
      <c r="L23" s="39">
        <f t="shared" si="5"/>
        <v>0</v>
      </c>
      <c r="M23" s="40">
        <f>COUNTIF(Vertices[Closeness Centrality], "&gt;= " &amp; L23) - COUNTIF(Vertices[Closeness Centrality], "&gt;=" &amp; L24)</f>
        <v>0</v>
      </c>
      <c r="N23" s="39">
        <f t="shared" si="6"/>
        <v>0</v>
      </c>
      <c r="O23" s="40">
        <f>COUNTIF(Vertices[Eigenvector Centrality], "&gt;= " &amp; N23) - COUNTIF(Vertices[Eigenvector Centrality], "&gt;=" &amp; N24)</f>
        <v>0</v>
      </c>
      <c r="P23" s="39">
        <f t="shared" si="7"/>
        <v>0</v>
      </c>
      <c r="Q23" s="40">
        <f>COUNTIF(Vertices[PageRank], "&gt;= " &amp; P23) - COUNTIF(Vertices[PageRank], "&gt;=" &amp; P24)</f>
        <v>0</v>
      </c>
      <c r="R23" s="39">
        <f t="shared" si="8"/>
        <v>0</v>
      </c>
      <c r="S23" s="44">
        <f>COUNTIF(Vertices[Clustering Coefficient], "&gt;= " &amp; R23) - COUNTIF(Vertices[Clustering Coefficient], "&gt;=" &amp; R24)</f>
        <v>0</v>
      </c>
      <c r="T23" s="39">
        <f t="shared" ca="1" si="9"/>
        <v>34609.93809350775</v>
      </c>
      <c r="U23" s="40">
        <f t="shared" ca="1" si="0"/>
        <v>0</v>
      </c>
    </row>
    <row r="24" spans="1:21" x14ac:dyDescent="0.25">
      <c r="A24" s="34" t="s">
        <v>14002</v>
      </c>
      <c r="B24" s="34">
        <v>0.60802800000000001</v>
      </c>
      <c r="D24" s="32">
        <f t="shared" si="1"/>
        <v>0</v>
      </c>
      <c r="E24" s="3">
        <f>COUNTIF(Vertices[Degree], "&gt;= " &amp; D24) - COUNTIF(Vertices[Degree], "&gt;=" &amp; D25)</f>
        <v>0</v>
      </c>
      <c r="F24" s="37">
        <f t="shared" si="2"/>
        <v>221.53488372093034</v>
      </c>
      <c r="G24" s="38">
        <f>COUNTIF(Vertices[In-Degree], "&gt;= " &amp; F24) - COUNTIF(Vertices[In-Degree], "&gt;=" &amp; F25)</f>
        <v>0</v>
      </c>
      <c r="H24" s="37">
        <f t="shared" si="3"/>
        <v>20.465116279069775</v>
      </c>
      <c r="I24" s="38">
        <f>COUNTIF(Vertices[Out-Degree], "&gt;= " &amp; H24) - COUNTIF(Vertices[Out-Degree], "&gt;=" &amp; H25)</f>
        <v>0</v>
      </c>
      <c r="J24" s="37">
        <f t="shared" si="4"/>
        <v>0</v>
      </c>
      <c r="K24" s="38">
        <f>COUNTIF(Vertices[Betweenness Centrality], "&gt;= " &amp; J24) - COUNTIF(Vertices[Betweenness Centrality], "&gt;=" &amp; J25)</f>
        <v>0</v>
      </c>
      <c r="L24" s="37">
        <f t="shared" si="5"/>
        <v>0</v>
      </c>
      <c r="M24" s="38">
        <f>COUNTIF(Vertices[Closeness Centrality], "&gt;= " &amp; L24) - COUNTIF(Vertices[Closeness Centrality], "&gt;=" &amp; L25)</f>
        <v>0</v>
      </c>
      <c r="N24" s="37">
        <f t="shared" si="6"/>
        <v>0</v>
      </c>
      <c r="O24" s="38">
        <f>COUNTIF(Vertices[Eigenvector Centrality], "&gt;= " &amp; N24) - COUNTIF(Vertices[Eigenvector Centrality], "&gt;=" &amp; N25)</f>
        <v>0</v>
      </c>
      <c r="P24" s="37">
        <f t="shared" si="7"/>
        <v>0</v>
      </c>
      <c r="Q24" s="38">
        <f>COUNTIF(Vertices[PageRank], "&gt;= " &amp; P24) - COUNTIF(Vertices[PageRank], "&gt;=" &amp; P25)</f>
        <v>0</v>
      </c>
      <c r="R24" s="37">
        <f t="shared" si="8"/>
        <v>0</v>
      </c>
      <c r="S24" s="43">
        <f>COUNTIF(Vertices[Clustering Coefficient], "&gt;= " &amp; R24) - COUNTIF(Vertices[Clustering Coefficient], "&gt;=" &amp; R25)</f>
        <v>0</v>
      </c>
      <c r="T24" s="37">
        <f t="shared" ca="1" si="9"/>
        <v>35040.458955103357</v>
      </c>
      <c r="U24" s="38">
        <f t="shared" ca="1" si="0"/>
        <v>0</v>
      </c>
    </row>
    <row r="25" spans="1:21" x14ac:dyDescent="0.25">
      <c r="A25" s="111"/>
      <c r="B25" s="111"/>
      <c r="D25" s="32">
        <f t="shared" si="1"/>
        <v>0</v>
      </c>
      <c r="E25" s="3">
        <f>COUNTIF(Vertices[Degree], "&gt;= " &amp; D25) - COUNTIF(Vertices[Degree], "&gt;=" &amp; D26)</f>
        <v>0</v>
      </c>
      <c r="F25" s="39">
        <f t="shared" si="2"/>
        <v>231.60465116279082</v>
      </c>
      <c r="G25" s="40">
        <f>COUNTIF(Vertices[In-Degree], "&gt;= " &amp; F25) - COUNTIF(Vertices[In-Degree], "&gt;=" &amp; F26)</f>
        <v>0</v>
      </c>
      <c r="H25" s="39">
        <f t="shared" si="3"/>
        <v>21.395348837209312</v>
      </c>
      <c r="I25" s="40">
        <f>COUNTIF(Vertices[Out-Degree], "&gt;= " &amp; H25) - COUNTIF(Vertices[Out-Degree], "&gt;=" &amp; H26)</f>
        <v>0</v>
      </c>
      <c r="J25" s="39">
        <f t="shared" si="4"/>
        <v>0</v>
      </c>
      <c r="K25" s="40">
        <f>COUNTIF(Vertices[Betweenness Centrality], "&gt;= " &amp; J25) - COUNTIF(Vertices[Betweenness Centrality], "&gt;=" &amp; J26)</f>
        <v>0</v>
      </c>
      <c r="L25" s="39">
        <f t="shared" si="5"/>
        <v>0</v>
      </c>
      <c r="M25" s="40">
        <f>COUNTIF(Vertices[Closeness Centrality], "&gt;= " &amp; L25) - COUNTIF(Vertices[Closeness Centrality], "&gt;=" &amp; L26)</f>
        <v>0</v>
      </c>
      <c r="N25" s="39">
        <f t="shared" si="6"/>
        <v>0</v>
      </c>
      <c r="O25" s="40">
        <f>COUNTIF(Vertices[Eigenvector Centrality], "&gt;= " &amp; N25) - COUNTIF(Vertices[Eigenvector Centrality], "&gt;=" &amp; N26)</f>
        <v>0</v>
      </c>
      <c r="P25" s="39">
        <f t="shared" si="7"/>
        <v>0</v>
      </c>
      <c r="Q25" s="40">
        <f>COUNTIF(Vertices[PageRank], "&gt;= " &amp; P25) - COUNTIF(Vertices[PageRank], "&gt;=" &amp; P26)</f>
        <v>0</v>
      </c>
      <c r="R25" s="39">
        <f t="shared" si="8"/>
        <v>0</v>
      </c>
      <c r="S25" s="44">
        <f>COUNTIF(Vertices[Clustering Coefficient], "&gt;= " &amp; R25) - COUNTIF(Vertices[Clustering Coefficient], "&gt;=" &amp; R26)</f>
        <v>0</v>
      </c>
      <c r="T25" s="39">
        <f t="shared" ca="1" si="9"/>
        <v>35470.979816698964</v>
      </c>
      <c r="U25" s="40">
        <f t="shared" ca="1" si="0"/>
        <v>0</v>
      </c>
    </row>
    <row r="26" spans="1:21" x14ac:dyDescent="0.25">
      <c r="A26" s="34" t="s">
        <v>14003</v>
      </c>
      <c r="B26" s="34" t="s">
        <v>14004</v>
      </c>
      <c r="D26" s="32">
        <f t="shared" si="1"/>
        <v>0</v>
      </c>
      <c r="E26" s="3">
        <f>COUNTIF(Vertices[Degree], "&gt;= " &amp; D26) - COUNTIF(Vertices[Degree], "&gt;=" &amp; D27)</f>
        <v>0</v>
      </c>
      <c r="F26" s="37">
        <f t="shared" si="2"/>
        <v>241.67441860465129</v>
      </c>
      <c r="G26" s="38">
        <f>COUNTIF(Vertices[In-Degree], "&gt;= " &amp; F26) - COUNTIF(Vertices[In-Degree], "&gt;=" &amp; F27)</f>
        <v>0</v>
      </c>
      <c r="H26" s="37">
        <f t="shared" si="3"/>
        <v>22.325581395348848</v>
      </c>
      <c r="I26" s="38">
        <f>COUNTIF(Vertices[Out-Degree], "&gt;= " &amp; H26) - COUNTIF(Vertices[Out-Degree], "&gt;=" &amp; H27)</f>
        <v>0</v>
      </c>
      <c r="J26" s="37">
        <f t="shared" si="4"/>
        <v>0</v>
      </c>
      <c r="K26" s="38">
        <f>COUNTIF(Vertices[Betweenness Centrality], "&gt;= " &amp; J26) - COUNTIF(Vertices[Betweenness Centrality], "&gt;=" &amp; J27)</f>
        <v>0</v>
      </c>
      <c r="L26" s="37">
        <f t="shared" si="5"/>
        <v>0</v>
      </c>
      <c r="M26" s="38">
        <f>COUNTIF(Vertices[Closeness Centrality], "&gt;= " &amp; L26) - COUNTIF(Vertices[Closeness Centrality], "&gt;=" &amp; L27)</f>
        <v>0</v>
      </c>
      <c r="N26" s="37">
        <f t="shared" si="6"/>
        <v>0</v>
      </c>
      <c r="O26" s="38">
        <f>COUNTIF(Vertices[Eigenvector Centrality], "&gt;= " &amp; N26) - COUNTIF(Vertices[Eigenvector Centrality], "&gt;=" &amp; N27)</f>
        <v>0</v>
      </c>
      <c r="P26" s="37">
        <f t="shared" si="7"/>
        <v>0</v>
      </c>
      <c r="Q26" s="38">
        <f>COUNTIF(Vertices[PageRank], "&gt;= " &amp; P26) - COUNTIF(Vertices[PageRank], "&gt;=" &amp; P27)</f>
        <v>0</v>
      </c>
      <c r="R26" s="37">
        <f t="shared" si="8"/>
        <v>0</v>
      </c>
      <c r="S26" s="43">
        <f>COUNTIF(Vertices[Clustering Coefficient], "&gt;= " &amp; R26) - COUNTIF(Vertices[Clustering Coefficient], "&gt;=" &amp; R27)</f>
        <v>0</v>
      </c>
      <c r="T26" s="37">
        <f t="shared" ca="1" si="9"/>
        <v>35901.500678294571</v>
      </c>
      <c r="U26" s="38">
        <f t="shared" ca="1" si="0"/>
        <v>0</v>
      </c>
    </row>
    <row r="27" spans="1:21" x14ac:dyDescent="0.25">
      <c r="D27" s="32">
        <f t="shared" si="1"/>
        <v>0</v>
      </c>
      <c r="E27" s="3">
        <f>COUNTIF(Vertices[Degree], "&gt;= " &amp; D27) - COUNTIF(Vertices[Degree], "&gt;=" &amp; D28)</f>
        <v>0</v>
      </c>
      <c r="F27" s="39">
        <f t="shared" si="2"/>
        <v>251.74418604651177</v>
      </c>
      <c r="G27" s="40">
        <f>COUNTIF(Vertices[In-Degree], "&gt;= " &amp; F27) - COUNTIF(Vertices[In-Degree], "&gt;=" &amp; F28)</f>
        <v>0</v>
      </c>
      <c r="H27" s="39">
        <f t="shared" si="3"/>
        <v>23.255813953488385</v>
      </c>
      <c r="I27" s="40">
        <f>COUNTIF(Vertices[Out-Degree], "&gt;= " &amp; H27) - COUNTIF(Vertices[Out-Degree], "&gt;=" &amp; H28)</f>
        <v>0</v>
      </c>
      <c r="J27" s="39">
        <f t="shared" si="4"/>
        <v>0</v>
      </c>
      <c r="K27" s="40">
        <f>COUNTIF(Vertices[Betweenness Centrality], "&gt;= " &amp; J27) - COUNTIF(Vertices[Betweenness Centrality], "&gt;=" &amp; J28)</f>
        <v>0</v>
      </c>
      <c r="L27" s="39">
        <f t="shared" si="5"/>
        <v>0</v>
      </c>
      <c r="M27" s="40">
        <f>COUNTIF(Vertices[Closeness Centrality], "&gt;= " &amp; L27) - COUNTIF(Vertices[Closeness Centrality], "&gt;=" &amp; L28)</f>
        <v>0</v>
      </c>
      <c r="N27" s="39">
        <f t="shared" si="6"/>
        <v>0</v>
      </c>
      <c r="O27" s="40">
        <f>COUNTIF(Vertices[Eigenvector Centrality], "&gt;= " &amp; N27) - COUNTIF(Vertices[Eigenvector Centrality], "&gt;=" &amp; N28)</f>
        <v>0</v>
      </c>
      <c r="P27" s="39">
        <f t="shared" si="7"/>
        <v>0</v>
      </c>
      <c r="Q27" s="40">
        <f>COUNTIF(Vertices[PageRank], "&gt;= " &amp; P27) - COUNTIF(Vertices[PageRank], "&gt;=" &amp; P28)</f>
        <v>0</v>
      </c>
      <c r="R27" s="39">
        <f t="shared" si="8"/>
        <v>0</v>
      </c>
      <c r="S27" s="44">
        <f>COUNTIF(Vertices[Clustering Coefficient], "&gt;= " &amp; R27) - COUNTIF(Vertices[Clustering Coefficient], "&gt;=" &amp; R28)</f>
        <v>0</v>
      </c>
      <c r="T27" s="39">
        <f t="shared" ca="1" si="9"/>
        <v>36332.021539890178</v>
      </c>
      <c r="U27" s="40">
        <f t="shared" ca="1" si="0"/>
        <v>0</v>
      </c>
    </row>
    <row r="28" spans="1:21" x14ac:dyDescent="0.25">
      <c r="D28" s="32">
        <f t="shared" si="1"/>
        <v>0</v>
      </c>
      <c r="E28" s="3">
        <f>COUNTIF(Vertices[Degree], "&gt;= " &amp; D28) - COUNTIF(Vertices[Degree], "&gt;=" &amp; D29)</f>
        <v>0</v>
      </c>
      <c r="F28" s="37">
        <f t="shared" si="2"/>
        <v>261.81395348837225</v>
      </c>
      <c r="G28" s="38">
        <f>COUNTIF(Vertices[In-Degree], "&gt;= " &amp; F28) - COUNTIF(Vertices[In-Degree], "&gt;=" &amp; F29)</f>
        <v>0</v>
      </c>
      <c r="H28" s="37">
        <f t="shared" si="3"/>
        <v>24.186046511627922</v>
      </c>
      <c r="I28" s="38">
        <f>COUNTIF(Vertices[Out-Degree], "&gt;= " &amp; H28) - COUNTIF(Vertices[Out-Degree], "&gt;=" &amp; H29)</f>
        <v>0</v>
      </c>
      <c r="J28" s="37">
        <f t="shared" si="4"/>
        <v>0</v>
      </c>
      <c r="K28" s="38">
        <f>COUNTIF(Vertices[Betweenness Centrality], "&gt;= " &amp; J28) - COUNTIF(Vertices[Betweenness Centrality], "&gt;=" &amp; J29)</f>
        <v>0</v>
      </c>
      <c r="L28" s="37">
        <f t="shared" si="5"/>
        <v>0</v>
      </c>
      <c r="M28" s="38">
        <f>COUNTIF(Vertices[Closeness Centrality], "&gt;= " &amp; L28) - COUNTIF(Vertices[Closeness Centrality], "&gt;=" &amp; L29)</f>
        <v>0</v>
      </c>
      <c r="N28" s="37">
        <f t="shared" si="6"/>
        <v>0</v>
      </c>
      <c r="O28" s="38">
        <f>COUNTIF(Vertices[Eigenvector Centrality], "&gt;= " &amp; N28) - COUNTIF(Vertices[Eigenvector Centrality], "&gt;=" &amp; N29)</f>
        <v>0</v>
      </c>
      <c r="P28" s="37">
        <f t="shared" si="7"/>
        <v>0</v>
      </c>
      <c r="Q28" s="38">
        <f>COUNTIF(Vertices[PageRank], "&gt;= " &amp; P28) - COUNTIF(Vertices[PageRank], "&gt;=" &amp; P29)</f>
        <v>0</v>
      </c>
      <c r="R28" s="37">
        <f t="shared" si="8"/>
        <v>0</v>
      </c>
      <c r="S28" s="43">
        <f>COUNTIF(Vertices[Clustering Coefficient], "&gt;= " &amp; R28) - COUNTIF(Vertices[Clustering Coefficient], "&gt;=" &amp; R29)</f>
        <v>0</v>
      </c>
      <c r="T28" s="37">
        <f t="shared" ca="1" si="9"/>
        <v>36762.542401485785</v>
      </c>
      <c r="U28" s="38">
        <f t="shared" ca="1" si="0"/>
        <v>0</v>
      </c>
    </row>
    <row r="29" spans="1:21" x14ac:dyDescent="0.25">
      <c r="A29" t="s">
        <v>162</v>
      </c>
      <c r="B29" t="s">
        <v>17</v>
      </c>
      <c r="D29" s="32">
        <f t="shared" si="1"/>
        <v>0</v>
      </c>
      <c r="E29" s="3">
        <f>COUNTIF(Vertices[Degree], "&gt;= " &amp; D29) - COUNTIF(Vertices[Degree], "&gt;=" &amp; D30)</f>
        <v>0</v>
      </c>
      <c r="F29" s="39">
        <f t="shared" si="2"/>
        <v>271.8837209302327</v>
      </c>
      <c r="G29" s="40">
        <f>COUNTIF(Vertices[In-Degree], "&gt;= " &amp; F29) - COUNTIF(Vertices[In-Degree], "&gt;=" &amp; F30)</f>
        <v>0</v>
      </c>
      <c r="H29" s="39">
        <f t="shared" si="3"/>
        <v>25.116279069767458</v>
      </c>
      <c r="I29" s="40">
        <f>COUNTIF(Vertices[Out-Degree], "&gt;= " &amp; H29) - COUNTIF(Vertices[Out-Degree], "&gt;=" &amp; H30)</f>
        <v>0</v>
      </c>
      <c r="J29" s="39">
        <f t="shared" si="4"/>
        <v>0</v>
      </c>
      <c r="K29" s="40">
        <f>COUNTIF(Vertices[Betweenness Centrality], "&gt;= " &amp; J29) - COUNTIF(Vertices[Betweenness Centrality], "&gt;=" &amp; J30)</f>
        <v>0</v>
      </c>
      <c r="L29" s="39">
        <f t="shared" si="5"/>
        <v>0</v>
      </c>
      <c r="M29" s="40">
        <f>COUNTIF(Vertices[Closeness Centrality], "&gt;= " &amp; L29) - COUNTIF(Vertices[Closeness Centrality], "&gt;=" &amp; L30)</f>
        <v>0</v>
      </c>
      <c r="N29" s="39">
        <f t="shared" si="6"/>
        <v>0</v>
      </c>
      <c r="O29" s="40">
        <f>COUNTIF(Vertices[Eigenvector Centrality], "&gt;= " &amp; N29) - COUNTIF(Vertices[Eigenvector Centrality], "&gt;=" &amp; N30)</f>
        <v>0</v>
      </c>
      <c r="P29" s="39">
        <f t="shared" si="7"/>
        <v>0</v>
      </c>
      <c r="Q29" s="40">
        <f>COUNTIF(Vertices[PageRank], "&gt;= " &amp; P29) - COUNTIF(Vertices[PageRank], "&gt;=" &amp; P30)</f>
        <v>0</v>
      </c>
      <c r="R29" s="39">
        <f t="shared" si="8"/>
        <v>0</v>
      </c>
      <c r="S29" s="44">
        <f>COUNTIF(Vertices[Clustering Coefficient], "&gt;= " &amp; R29) - COUNTIF(Vertices[Clustering Coefficient], "&gt;=" &amp; R30)</f>
        <v>0</v>
      </c>
      <c r="T29" s="39">
        <f t="shared" ca="1" si="9"/>
        <v>37193.063263081393</v>
      </c>
      <c r="U29" s="40">
        <f t="shared" ca="1" si="0"/>
        <v>0</v>
      </c>
    </row>
    <row r="30" spans="1:21" x14ac:dyDescent="0.25">
      <c r="A30" s="33"/>
      <c r="B30" s="33"/>
      <c r="D30" s="32">
        <f t="shared" si="1"/>
        <v>0</v>
      </c>
      <c r="E30" s="3">
        <f>COUNTIF(Vertices[Degree], "&gt;= " &amp; D30) - COUNTIF(Vertices[Degree], "&gt;=" &amp; D31)</f>
        <v>0</v>
      </c>
      <c r="F30" s="37">
        <f t="shared" si="2"/>
        <v>281.95348837209315</v>
      </c>
      <c r="G30" s="38">
        <f>COUNTIF(Vertices[In-Degree], "&gt;= " &amp; F30) - COUNTIF(Vertices[In-Degree], "&gt;=" &amp; F31)</f>
        <v>0</v>
      </c>
      <c r="H30" s="37">
        <f t="shared" si="3"/>
        <v>26.046511627906995</v>
      </c>
      <c r="I30" s="38">
        <f>COUNTIF(Vertices[Out-Degree], "&gt;= " &amp; H30) - COUNTIF(Vertices[Out-Degree], "&gt;=" &amp; H31)</f>
        <v>0</v>
      </c>
      <c r="J30" s="37">
        <f t="shared" si="4"/>
        <v>0</v>
      </c>
      <c r="K30" s="38">
        <f>COUNTIF(Vertices[Betweenness Centrality], "&gt;= " &amp; J30) - COUNTIF(Vertices[Betweenness Centrality], "&gt;=" &amp; J31)</f>
        <v>0</v>
      </c>
      <c r="L30" s="37">
        <f t="shared" si="5"/>
        <v>0</v>
      </c>
      <c r="M30" s="38">
        <f>COUNTIF(Vertices[Closeness Centrality], "&gt;= " &amp; L30) - COUNTIF(Vertices[Closeness Centrality], "&gt;=" &amp; L31)</f>
        <v>0</v>
      </c>
      <c r="N30" s="37">
        <f t="shared" si="6"/>
        <v>0</v>
      </c>
      <c r="O30" s="38">
        <f>COUNTIF(Vertices[Eigenvector Centrality], "&gt;= " &amp; N30) - COUNTIF(Vertices[Eigenvector Centrality], "&gt;=" &amp; N31)</f>
        <v>0</v>
      </c>
      <c r="P30" s="37">
        <f t="shared" si="7"/>
        <v>0</v>
      </c>
      <c r="Q30" s="38">
        <f>COUNTIF(Vertices[PageRank], "&gt;= " &amp; P30) - COUNTIF(Vertices[PageRank], "&gt;=" &amp; P31)</f>
        <v>0</v>
      </c>
      <c r="R30" s="37">
        <f t="shared" si="8"/>
        <v>0</v>
      </c>
      <c r="S30" s="43">
        <f>COUNTIF(Vertices[Clustering Coefficient], "&gt;= " &amp; R30) - COUNTIF(Vertices[Clustering Coefficient], "&gt;=" &amp; R31)</f>
        <v>0</v>
      </c>
      <c r="T30" s="37">
        <f t="shared" ca="1" si="9"/>
        <v>37623.584124677</v>
      </c>
      <c r="U30" s="38">
        <f t="shared" ca="1" si="0"/>
        <v>0</v>
      </c>
    </row>
    <row r="31" spans="1:21" x14ac:dyDescent="0.25">
      <c r="D31" s="32">
        <f t="shared" si="1"/>
        <v>0</v>
      </c>
      <c r="E31" s="3">
        <f>COUNTIF(Vertices[Degree], "&gt;= " &amp; D31) - COUNTIF(Vertices[Degree], "&gt;=" &amp; D32)</f>
        <v>0</v>
      </c>
      <c r="F31" s="39">
        <f t="shared" si="2"/>
        <v>292.0232558139536</v>
      </c>
      <c r="G31" s="40">
        <f>COUNTIF(Vertices[In-Degree], "&gt;= " &amp; F31) - COUNTIF(Vertices[In-Degree], "&gt;=" &amp; F32)</f>
        <v>0</v>
      </c>
      <c r="H31" s="39">
        <f t="shared" si="3"/>
        <v>26.976744186046531</v>
      </c>
      <c r="I31" s="40">
        <f>COUNTIF(Vertices[Out-Degree], "&gt;= " &amp; H31) - COUNTIF(Vertices[Out-Degree], "&gt;=" &amp; H32)</f>
        <v>0</v>
      </c>
      <c r="J31" s="39">
        <f t="shared" si="4"/>
        <v>0</v>
      </c>
      <c r="K31" s="40">
        <f>COUNTIF(Vertices[Betweenness Centrality], "&gt;= " &amp; J31) - COUNTIF(Vertices[Betweenness Centrality], "&gt;=" &amp; J32)</f>
        <v>0</v>
      </c>
      <c r="L31" s="39">
        <f t="shared" si="5"/>
        <v>0</v>
      </c>
      <c r="M31" s="40">
        <f>COUNTIF(Vertices[Closeness Centrality], "&gt;= " &amp; L31) - COUNTIF(Vertices[Closeness Centrality], "&gt;=" &amp; L32)</f>
        <v>0</v>
      </c>
      <c r="N31" s="39">
        <f t="shared" si="6"/>
        <v>0</v>
      </c>
      <c r="O31" s="40">
        <f>COUNTIF(Vertices[Eigenvector Centrality], "&gt;= " &amp; N31) - COUNTIF(Vertices[Eigenvector Centrality], "&gt;=" &amp; N32)</f>
        <v>0</v>
      </c>
      <c r="P31" s="39">
        <f t="shared" si="7"/>
        <v>0</v>
      </c>
      <c r="Q31" s="40">
        <f>COUNTIF(Vertices[PageRank], "&gt;= " &amp; P31) - COUNTIF(Vertices[PageRank], "&gt;=" &amp; P32)</f>
        <v>0</v>
      </c>
      <c r="R31" s="39">
        <f t="shared" si="8"/>
        <v>0</v>
      </c>
      <c r="S31" s="44">
        <f>COUNTIF(Vertices[Clustering Coefficient], "&gt;= " &amp; R31) - COUNTIF(Vertices[Clustering Coefficient], "&gt;=" &amp; R32)</f>
        <v>0</v>
      </c>
      <c r="T31" s="39">
        <f t="shared" ca="1" si="9"/>
        <v>38054.104986272607</v>
      </c>
      <c r="U31" s="40">
        <f t="shared" ca="1" si="0"/>
        <v>0</v>
      </c>
    </row>
    <row r="32" spans="1:21" x14ac:dyDescent="0.25">
      <c r="D32" s="32">
        <f t="shared" si="1"/>
        <v>0</v>
      </c>
      <c r="E32" s="3">
        <f>COUNTIF(Vertices[Degree], "&gt;= " &amp; D32) - COUNTIF(Vertices[Degree], "&gt;=" &amp; D33)</f>
        <v>0</v>
      </c>
      <c r="F32" s="37">
        <f t="shared" si="2"/>
        <v>302.09302325581405</v>
      </c>
      <c r="G32" s="38">
        <f>COUNTIF(Vertices[In-Degree], "&gt;= " &amp; F32) - COUNTIF(Vertices[In-Degree], "&gt;=" &amp; F33)</f>
        <v>0</v>
      </c>
      <c r="H32" s="37">
        <f t="shared" si="3"/>
        <v>27.906976744186068</v>
      </c>
      <c r="I32" s="38">
        <f>COUNTIF(Vertices[Out-Degree], "&gt;= " &amp; H32) - COUNTIF(Vertices[Out-Degree], "&gt;=" &amp; H33)</f>
        <v>0</v>
      </c>
      <c r="J32" s="37">
        <f t="shared" si="4"/>
        <v>0</v>
      </c>
      <c r="K32" s="38">
        <f>COUNTIF(Vertices[Betweenness Centrality], "&gt;= " &amp; J32) - COUNTIF(Vertices[Betweenness Centrality], "&gt;=" &amp; J33)</f>
        <v>0</v>
      </c>
      <c r="L32" s="37">
        <f t="shared" si="5"/>
        <v>0</v>
      </c>
      <c r="M32" s="38">
        <f>COUNTIF(Vertices[Closeness Centrality], "&gt;= " &amp; L32) - COUNTIF(Vertices[Closeness Centrality], "&gt;=" &amp; L33)</f>
        <v>0</v>
      </c>
      <c r="N32" s="37">
        <f t="shared" si="6"/>
        <v>0</v>
      </c>
      <c r="O32" s="38">
        <f>COUNTIF(Vertices[Eigenvector Centrality], "&gt;= " &amp; N32) - COUNTIF(Vertices[Eigenvector Centrality], "&gt;=" &amp; N33)</f>
        <v>0</v>
      </c>
      <c r="P32" s="37">
        <f t="shared" si="7"/>
        <v>0</v>
      </c>
      <c r="Q32" s="38">
        <f>COUNTIF(Vertices[PageRank], "&gt;= " &amp; P32) - COUNTIF(Vertices[PageRank], "&gt;=" &amp; P33)</f>
        <v>0</v>
      </c>
      <c r="R32" s="37">
        <f t="shared" si="8"/>
        <v>0</v>
      </c>
      <c r="S32" s="43">
        <f>COUNTIF(Vertices[Clustering Coefficient], "&gt;= " &amp; R32) - COUNTIF(Vertices[Clustering Coefficient], "&gt;=" &amp; R33)</f>
        <v>0</v>
      </c>
      <c r="T32" s="37">
        <f t="shared" ca="1" si="9"/>
        <v>38484.625847868214</v>
      </c>
      <c r="U32" s="38">
        <f t="shared" ca="1" si="0"/>
        <v>0</v>
      </c>
    </row>
    <row r="33" spans="1:21" x14ac:dyDescent="0.25">
      <c r="D33" s="32">
        <f t="shared" si="1"/>
        <v>0</v>
      </c>
      <c r="E33" s="3">
        <f>COUNTIF(Vertices[Degree], "&gt;= " &amp; D33) - COUNTIF(Vertices[Degree], "&gt;=" &amp; D34)</f>
        <v>0</v>
      </c>
      <c r="F33" s="39">
        <f t="shared" si="2"/>
        <v>312.1627906976745</v>
      </c>
      <c r="G33" s="40">
        <f>COUNTIF(Vertices[In-Degree], "&gt;= " &amp; F33) - COUNTIF(Vertices[In-Degree], "&gt;=" &amp; F34)</f>
        <v>0</v>
      </c>
      <c r="H33" s="39">
        <f t="shared" si="3"/>
        <v>28.837209302325604</v>
      </c>
      <c r="I33" s="40">
        <f>COUNTIF(Vertices[Out-Degree], "&gt;= " &amp; H33) - COUNTIF(Vertices[Out-Degree], "&gt;=" &amp; H34)</f>
        <v>1</v>
      </c>
      <c r="J33" s="39">
        <f t="shared" si="4"/>
        <v>0</v>
      </c>
      <c r="K33" s="40">
        <f>COUNTIF(Vertices[Betweenness Centrality], "&gt;= " &amp; J33) - COUNTIF(Vertices[Betweenness Centrality], "&gt;=" &amp; J34)</f>
        <v>0</v>
      </c>
      <c r="L33" s="39">
        <f t="shared" si="5"/>
        <v>0</v>
      </c>
      <c r="M33" s="40">
        <f>COUNTIF(Vertices[Closeness Centrality], "&gt;= " &amp; L33) - COUNTIF(Vertices[Closeness Centrality], "&gt;=" &amp; L34)</f>
        <v>0</v>
      </c>
      <c r="N33" s="39">
        <f t="shared" si="6"/>
        <v>0</v>
      </c>
      <c r="O33" s="40">
        <f>COUNTIF(Vertices[Eigenvector Centrality], "&gt;= " &amp; N33) - COUNTIF(Vertices[Eigenvector Centrality], "&gt;=" &amp; N34)</f>
        <v>0</v>
      </c>
      <c r="P33" s="39">
        <f t="shared" si="7"/>
        <v>0</v>
      </c>
      <c r="Q33" s="40">
        <f>COUNTIF(Vertices[PageRank], "&gt;= " &amp; P33) - COUNTIF(Vertices[PageRank], "&gt;=" &amp; P34)</f>
        <v>0</v>
      </c>
      <c r="R33" s="39">
        <f t="shared" si="8"/>
        <v>0</v>
      </c>
      <c r="S33" s="44">
        <f>COUNTIF(Vertices[Clustering Coefficient], "&gt;= " &amp; R33) - COUNTIF(Vertices[Clustering Coefficient], "&gt;=" &amp; R34)</f>
        <v>0</v>
      </c>
      <c r="T33" s="39">
        <f t="shared" ca="1" si="9"/>
        <v>38915.146709463821</v>
      </c>
      <c r="U33" s="40">
        <f t="shared" ca="1" si="0"/>
        <v>6</v>
      </c>
    </row>
    <row r="34" spans="1:21" x14ac:dyDescent="0.25">
      <c r="D34" s="32">
        <f t="shared" si="1"/>
        <v>0</v>
      </c>
      <c r="E34" s="3">
        <f>COUNTIF(Vertices[Degree], "&gt;= " &amp; D34) - COUNTIF(Vertices[Degree], "&gt;=" &amp; D35)</f>
        <v>0</v>
      </c>
      <c r="F34" s="37">
        <f t="shared" si="2"/>
        <v>322.23255813953494</v>
      </c>
      <c r="G34" s="38">
        <f>COUNTIF(Vertices[In-Degree], "&gt;= " &amp; F34) - COUNTIF(Vertices[In-Degree], "&gt;=" &amp; F35)</f>
        <v>0</v>
      </c>
      <c r="H34" s="37">
        <f t="shared" si="3"/>
        <v>29.767441860465141</v>
      </c>
      <c r="I34" s="38">
        <f>COUNTIF(Vertices[Out-Degree], "&gt;= " &amp; H34) - COUNTIF(Vertices[Out-Degree], "&gt;=" &amp; H35)</f>
        <v>0</v>
      </c>
      <c r="J34" s="37">
        <f t="shared" si="4"/>
        <v>0</v>
      </c>
      <c r="K34" s="38">
        <f>COUNTIF(Vertices[Betweenness Centrality], "&gt;= " &amp; J34) - COUNTIF(Vertices[Betweenness Centrality], "&gt;=" &amp; J35)</f>
        <v>0</v>
      </c>
      <c r="L34" s="37">
        <f t="shared" si="5"/>
        <v>0</v>
      </c>
      <c r="M34" s="38">
        <f>COUNTIF(Vertices[Closeness Centrality], "&gt;= " &amp; L34) - COUNTIF(Vertices[Closeness Centrality], "&gt;=" &amp; L35)</f>
        <v>0</v>
      </c>
      <c r="N34" s="37">
        <f t="shared" si="6"/>
        <v>0</v>
      </c>
      <c r="O34" s="38">
        <f>COUNTIF(Vertices[Eigenvector Centrality], "&gt;= " &amp; N34) - COUNTIF(Vertices[Eigenvector Centrality], "&gt;=" &amp; N35)</f>
        <v>0</v>
      </c>
      <c r="P34" s="37">
        <f t="shared" si="7"/>
        <v>0</v>
      </c>
      <c r="Q34" s="38">
        <f>COUNTIF(Vertices[PageRank], "&gt;= " &amp; P34) - COUNTIF(Vertices[PageRank], "&gt;=" &amp; P35)</f>
        <v>0</v>
      </c>
      <c r="R34" s="37">
        <f t="shared" si="8"/>
        <v>0</v>
      </c>
      <c r="S34" s="43">
        <f>COUNTIF(Vertices[Clustering Coefficient], "&gt;= " &amp; R34) - COUNTIF(Vertices[Clustering Coefficient], "&gt;=" &amp; R35)</f>
        <v>0</v>
      </c>
      <c r="T34" s="37">
        <f t="shared" ca="1" si="9"/>
        <v>39345.667571059428</v>
      </c>
      <c r="U34" s="38">
        <f t="shared" ca="1" si="0"/>
        <v>6</v>
      </c>
    </row>
    <row r="35" spans="1:21" x14ac:dyDescent="0.25">
      <c r="D35" s="32">
        <f t="shared" si="1"/>
        <v>0</v>
      </c>
      <c r="E35" s="3">
        <f>COUNTIF(Vertices[Degree], "&gt;= " &amp; D35) - COUNTIF(Vertices[Degree], "&gt;=" &amp; D36)</f>
        <v>0</v>
      </c>
      <c r="F35" s="39">
        <f t="shared" si="2"/>
        <v>332.30232558139539</v>
      </c>
      <c r="G35" s="40">
        <f>COUNTIF(Vertices[In-Degree], "&gt;= " &amp; F35) - COUNTIF(Vertices[In-Degree], "&gt;=" &amp; F36)</f>
        <v>0</v>
      </c>
      <c r="H35" s="39">
        <f t="shared" si="3"/>
        <v>30.697674418604677</v>
      </c>
      <c r="I35" s="40">
        <f>COUNTIF(Vertices[Out-Degree], "&gt;= " &amp; H35) - COUNTIF(Vertices[Out-Degree], "&gt;=" &amp; H36)</f>
        <v>0</v>
      </c>
      <c r="J35" s="39">
        <f t="shared" si="4"/>
        <v>0</v>
      </c>
      <c r="K35" s="40">
        <f>COUNTIF(Vertices[Betweenness Centrality], "&gt;= " &amp; J35) - COUNTIF(Vertices[Betweenness Centrality], "&gt;=" &amp; J36)</f>
        <v>0</v>
      </c>
      <c r="L35" s="39">
        <f t="shared" si="5"/>
        <v>0</v>
      </c>
      <c r="M35" s="40">
        <f>COUNTIF(Vertices[Closeness Centrality], "&gt;= " &amp; L35) - COUNTIF(Vertices[Closeness Centrality], "&gt;=" &amp; L36)</f>
        <v>0</v>
      </c>
      <c r="N35" s="39">
        <f t="shared" si="6"/>
        <v>0</v>
      </c>
      <c r="O35" s="40">
        <f>COUNTIF(Vertices[Eigenvector Centrality], "&gt;= " &amp; N35) - COUNTIF(Vertices[Eigenvector Centrality], "&gt;=" &amp; N36)</f>
        <v>0</v>
      </c>
      <c r="P35" s="39">
        <f t="shared" si="7"/>
        <v>0</v>
      </c>
      <c r="Q35" s="40">
        <f>COUNTIF(Vertices[PageRank], "&gt;= " &amp; P35) - COUNTIF(Vertices[PageRank], "&gt;=" &amp; P36)</f>
        <v>0</v>
      </c>
      <c r="R35" s="39">
        <f t="shared" si="8"/>
        <v>0</v>
      </c>
      <c r="S35" s="44">
        <f>COUNTIF(Vertices[Clustering Coefficient], "&gt;= " &amp; R35) - COUNTIF(Vertices[Clustering Coefficient], "&gt;=" &amp; R36)</f>
        <v>0</v>
      </c>
      <c r="T35" s="39">
        <f t="shared" ca="1" si="9"/>
        <v>39776.188432655035</v>
      </c>
      <c r="U35" s="40">
        <f t="shared" ca="1" si="0"/>
        <v>43</v>
      </c>
    </row>
    <row r="36" spans="1:21" x14ac:dyDescent="0.25">
      <c r="D36" s="32">
        <f t="shared" si="1"/>
        <v>0</v>
      </c>
      <c r="E36" s="3">
        <f>COUNTIF(Vertices[Degree], "&gt;= " &amp; D36) - COUNTIF(Vertices[Degree], "&gt;=" &amp; D37)</f>
        <v>0</v>
      </c>
      <c r="F36" s="37">
        <f t="shared" si="2"/>
        <v>342.37209302325584</v>
      </c>
      <c r="G36" s="38">
        <f>COUNTIF(Vertices[In-Degree], "&gt;= " &amp; F36) - COUNTIF(Vertices[In-Degree], "&gt;=" &amp; F37)</f>
        <v>0</v>
      </c>
      <c r="H36" s="37">
        <f t="shared" si="3"/>
        <v>31.627906976744214</v>
      </c>
      <c r="I36" s="38">
        <f>COUNTIF(Vertices[Out-Degree], "&gt;= " &amp; H36) - COUNTIF(Vertices[Out-Degree], "&gt;=" &amp; H37)</f>
        <v>0</v>
      </c>
      <c r="J36" s="37">
        <f t="shared" si="4"/>
        <v>0</v>
      </c>
      <c r="K36" s="38">
        <f>COUNTIF(Vertices[Betweenness Centrality], "&gt;= " &amp; J36) - COUNTIF(Vertices[Betweenness Centrality], "&gt;=" &amp; J37)</f>
        <v>0</v>
      </c>
      <c r="L36" s="37">
        <f t="shared" si="5"/>
        <v>0</v>
      </c>
      <c r="M36" s="38">
        <f>COUNTIF(Vertices[Closeness Centrality], "&gt;= " &amp; L36) - COUNTIF(Vertices[Closeness Centrality], "&gt;=" &amp; L37)</f>
        <v>0</v>
      </c>
      <c r="N36" s="37">
        <f t="shared" si="6"/>
        <v>0</v>
      </c>
      <c r="O36" s="38">
        <f>COUNTIF(Vertices[Eigenvector Centrality], "&gt;= " &amp; N36) - COUNTIF(Vertices[Eigenvector Centrality], "&gt;=" &amp; N37)</f>
        <v>0</v>
      </c>
      <c r="P36" s="37">
        <f t="shared" si="7"/>
        <v>0</v>
      </c>
      <c r="Q36" s="38">
        <f>COUNTIF(Vertices[PageRank], "&gt;= " &amp; P36) - COUNTIF(Vertices[PageRank], "&gt;=" &amp; P37)</f>
        <v>0</v>
      </c>
      <c r="R36" s="37">
        <f t="shared" si="8"/>
        <v>0</v>
      </c>
      <c r="S36" s="43">
        <f>COUNTIF(Vertices[Clustering Coefficient], "&gt;= " &amp; R36) - COUNTIF(Vertices[Clustering Coefficient], "&gt;=" &amp; R37)</f>
        <v>0</v>
      </c>
      <c r="T36" s="37">
        <f t="shared" ca="1" si="9"/>
        <v>40206.709294250642</v>
      </c>
      <c r="U36" s="38">
        <f t="shared" ca="1" si="0"/>
        <v>48</v>
      </c>
    </row>
    <row r="37" spans="1:21" x14ac:dyDescent="0.25">
      <c r="D37" s="32">
        <f t="shared" si="1"/>
        <v>0</v>
      </c>
      <c r="E37" s="3">
        <f>COUNTIF(Vertices[Degree], "&gt;= " &amp; D37) - COUNTIF(Vertices[Degree], "&gt;=" &amp; D38)</f>
        <v>0</v>
      </c>
      <c r="F37" s="39">
        <f t="shared" si="2"/>
        <v>352.44186046511629</v>
      </c>
      <c r="G37" s="40">
        <f>COUNTIF(Vertices[In-Degree], "&gt;= " &amp; F37) - COUNTIF(Vertices[In-Degree], "&gt;=" &amp; F38)</f>
        <v>0</v>
      </c>
      <c r="H37" s="39">
        <f t="shared" si="3"/>
        <v>32.55813953488375</v>
      </c>
      <c r="I37" s="40">
        <f>COUNTIF(Vertices[Out-Degree], "&gt;= " &amp; H37) - COUNTIF(Vertices[Out-Degree], "&gt;=" &amp; H38)</f>
        <v>0</v>
      </c>
      <c r="J37" s="39">
        <f t="shared" si="4"/>
        <v>0</v>
      </c>
      <c r="K37" s="40">
        <f>COUNTIF(Vertices[Betweenness Centrality], "&gt;= " &amp; J37) - COUNTIF(Vertices[Betweenness Centrality], "&gt;=" &amp; J38)</f>
        <v>0</v>
      </c>
      <c r="L37" s="39">
        <f t="shared" si="5"/>
        <v>0</v>
      </c>
      <c r="M37" s="40">
        <f>COUNTIF(Vertices[Closeness Centrality], "&gt;= " &amp; L37) - COUNTIF(Vertices[Closeness Centrality], "&gt;=" &amp; L38)</f>
        <v>0</v>
      </c>
      <c r="N37" s="39">
        <f t="shared" si="6"/>
        <v>0</v>
      </c>
      <c r="O37" s="40">
        <f>COUNTIF(Vertices[Eigenvector Centrality], "&gt;= " &amp; N37) - COUNTIF(Vertices[Eigenvector Centrality], "&gt;=" &amp; N38)</f>
        <v>0</v>
      </c>
      <c r="P37" s="39">
        <f t="shared" si="7"/>
        <v>0</v>
      </c>
      <c r="Q37" s="40">
        <f>COUNTIF(Vertices[PageRank], "&gt;= " &amp; P37) - COUNTIF(Vertices[PageRank], "&gt;=" &amp; P38)</f>
        <v>0</v>
      </c>
      <c r="R37" s="39">
        <f t="shared" si="8"/>
        <v>0</v>
      </c>
      <c r="S37" s="44">
        <f>COUNTIF(Vertices[Clustering Coefficient], "&gt;= " &amp; R37) - COUNTIF(Vertices[Clustering Coefficient], "&gt;=" &amp; R38)</f>
        <v>0</v>
      </c>
      <c r="T37" s="39">
        <f t="shared" ca="1" si="9"/>
        <v>40637.23015584625</v>
      </c>
      <c r="U37" s="40">
        <f t="shared" ca="1" si="0"/>
        <v>58</v>
      </c>
    </row>
    <row r="38" spans="1:21" x14ac:dyDescent="0.25">
      <c r="D38" s="32">
        <f t="shared" si="1"/>
        <v>0</v>
      </c>
      <c r="E38" s="3">
        <f>COUNTIF(Vertices[Degree], "&gt;= " &amp; D38) - COUNTIF(Vertices[Degree], "&gt;=" &amp; D39)</f>
        <v>0</v>
      </c>
      <c r="F38" s="37">
        <f t="shared" si="2"/>
        <v>362.51162790697674</v>
      </c>
      <c r="G38" s="38">
        <f>COUNTIF(Vertices[In-Degree], "&gt;= " &amp; F38) - COUNTIF(Vertices[In-Degree], "&gt;=" &amp; F39)</f>
        <v>0</v>
      </c>
      <c r="H38" s="37">
        <f t="shared" si="3"/>
        <v>33.488372093023287</v>
      </c>
      <c r="I38" s="38">
        <f>COUNTIF(Vertices[Out-Degree], "&gt;= " &amp; H38) - COUNTIF(Vertices[Out-Degree], "&gt;=" &amp; H39)</f>
        <v>0</v>
      </c>
      <c r="J38" s="37">
        <f t="shared" si="4"/>
        <v>0</v>
      </c>
      <c r="K38" s="38">
        <f>COUNTIF(Vertices[Betweenness Centrality], "&gt;= " &amp; J38) - COUNTIF(Vertices[Betweenness Centrality], "&gt;=" &amp; J39)</f>
        <v>0</v>
      </c>
      <c r="L38" s="37">
        <f t="shared" si="5"/>
        <v>0</v>
      </c>
      <c r="M38" s="38">
        <f>COUNTIF(Vertices[Closeness Centrality], "&gt;= " &amp; L38) - COUNTIF(Vertices[Closeness Centrality], "&gt;=" &amp; L39)</f>
        <v>0</v>
      </c>
      <c r="N38" s="37">
        <f t="shared" si="6"/>
        <v>0</v>
      </c>
      <c r="O38" s="38">
        <f>COUNTIF(Vertices[Eigenvector Centrality], "&gt;= " &amp; N38) - COUNTIF(Vertices[Eigenvector Centrality], "&gt;=" &amp; N39)</f>
        <v>0</v>
      </c>
      <c r="P38" s="37">
        <f t="shared" si="7"/>
        <v>0</v>
      </c>
      <c r="Q38" s="38">
        <f>COUNTIF(Vertices[PageRank], "&gt;= " &amp; P38) - COUNTIF(Vertices[PageRank], "&gt;=" &amp; P39)</f>
        <v>0</v>
      </c>
      <c r="R38" s="37">
        <f t="shared" si="8"/>
        <v>0</v>
      </c>
      <c r="S38" s="43">
        <f>COUNTIF(Vertices[Clustering Coefficient], "&gt;= " &amp; R38) - COUNTIF(Vertices[Clustering Coefficient], "&gt;=" &amp; R39)</f>
        <v>0</v>
      </c>
      <c r="T38" s="37">
        <f t="shared" ca="1" si="9"/>
        <v>41067.751017441857</v>
      </c>
      <c r="U38" s="38">
        <f t="shared" ca="1" si="0"/>
        <v>56</v>
      </c>
    </row>
    <row r="39" spans="1:21" x14ac:dyDescent="0.25">
      <c r="D39" s="32">
        <f t="shared" si="1"/>
        <v>0</v>
      </c>
      <c r="E39" s="3">
        <f>COUNTIF(Vertices[Degree], "&gt;= " &amp; D39) - COUNTIF(Vertices[Degree], "&gt;=" &amp; D40)</f>
        <v>0</v>
      </c>
      <c r="F39" s="39">
        <f t="shared" si="2"/>
        <v>372.58139534883719</v>
      </c>
      <c r="G39" s="40">
        <f>COUNTIF(Vertices[In-Degree], "&gt;= " &amp; F39) - COUNTIF(Vertices[In-Degree], "&gt;=" &amp; F40)</f>
        <v>0</v>
      </c>
      <c r="H39" s="39">
        <f t="shared" si="3"/>
        <v>34.418604651162823</v>
      </c>
      <c r="I39" s="40">
        <f>COUNTIF(Vertices[Out-Degree], "&gt;= " &amp; H39) - COUNTIF(Vertices[Out-Degree], "&gt;=" &amp; H40)</f>
        <v>0</v>
      </c>
      <c r="J39" s="39">
        <f t="shared" si="4"/>
        <v>0</v>
      </c>
      <c r="K39" s="40">
        <f>COUNTIF(Vertices[Betweenness Centrality], "&gt;= " &amp; J39) - COUNTIF(Vertices[Betweenness Centrality], "&gt;=" &amp; J40)</f>
        <v>0</v>
      </c>
      <c r="L39" s="39">
        <f t="shared" si="5"/>
        <v>0</v>
      </c>
      <c r="M39" s="40">
        <f>COUNTIF(Vertices[Closeness Centrality], "&gt;= " &amp; L39) - COUNTIF(Vertices[Closeness Centrality], "&gt;=" &amp; L40)</f>
        <v>0</v>
      </c>
      <c r="N39" s="39">
        <f t="shared" si="6"/>
        <v>0</v>
      </c>
      <c r="O39" s="40">
        <f>COUNTIF(Vertices[Eigenvector Centrality], "&gt;= " &amp; N39) - COUNTIF(Vertices[Eigenvector Centrality], "&gt;=" &amp; N40)</f>
        <v>0</v>
      </c>
      <c r="P39" s="39">
        <f t="shared" si="7"/>
        <v>0</v>
      </c>
      <c r="Q39" s="40">
        <f>COUNTIF(Vertices[PageRank], "&gt;= " &amp; P39) - COUNTIF(Vertices[PageRank], "&gt;=" &amp; P40)</f>
        <v>0</v>
      </c>
      <c r="R39" s="39">
        <f t="shared" si="8"/>
        <v>0</v>
      </c>
      <c r="S39" s="44">
        <f>COUNTIF(Vertices[Clustering Coefficient], "&gt;= " &amp; R39) - COUNTIF(Vertices[Clustering Coefficient], "&gt;=" &amp; R40)</f>
        <v>0</v>
      </c>
      <c r="T39" s="39">
        <f t="shared" ca="1" si="9"/>
        <v>41498.271879037464</v>
      </c>
      <c r="U39" s="40">
        <f t="shared" ca="1" si="0"/>
        <v>95</v>
      </c>
    </row>
    <row r="40" spans="1:21" x14ac:dyDescent="0.25">
      <c r="D40" s="32">
        <f t="shared" si="1"/>
        <v>0</v>
      </c>
      <c r="E40" s="3">
        <f>COUNTIF(Vertices[Degree], "&gt;= " &amp; D40) - COUNTIF(Vertices[Degree], "&gt;=" &amp; D41)</f>
        <v>0</v>
      </c>
      <c r="F40" s="37">
        <f t="shared" si="2"/>
        <v>382.65116279069764</v>
      </c>
      <c r="G40" s="38">
        <f>COUNTIF(Vertices[In-Degree], "&gt;= " &amp; F40) - COUNTIF(Vertices[In-Degree], "&gt;=" &amp; F41)</f>
        <v>0</v>
      </c>
      <c r="H40" s="37">
        <f t="shared" si="3"/>
        <v>35.34883720930236</v>
      </c>
      <c r="I40" s="38">
        <f>COUNTIF(Vertices[Out-Degree], "&gt;= " &amp; H40) - COUNTIF(Vertices[Out-Degree], "&gt;=" &amp; H41)</f>
        <v>0</v>
      </c>
      <c r="J40" s="37">
        <f t="shared" si="4"/>
        <v>0</v>
      </c>
      <c r="K40" s="38">
        <f>COUNTIF(Vertices[Betweenness Centrality], "&gt;= " &amp; J40) - COUNTIF(Vertices[Betweenness Centrality], "&gt;=" &amp; J41)</f>
        <v>0</v>
      </c>
      <c r="L40" s="37">
        <f t="shared" si="5"/>
        <v>0</v>
      </c>
      <c r="M40" s="38">
        <f>COUNTIF(Vertices[Closeness Centrality], "&gt;= " &amp; L40) - COUNTIF(Vertices[Closeness Centrality], "&gt;=" &amp; L41)</f>
        <v>0</v>
      </c>
      <c r="N40" s="37">
        <f t="shared" si="6"/>
        <v>0</v>
      </c>
      <c r="O40" s="38">
        <f>COUNTIF(Vertices[Eigenvector Centrality], "&gt;= " &amp; N40) - COUNTIF(Vertices[Eigenvector Centrality], "&gt;=" &amp; N41)</f>
        <v>0</v>
      </c>
      <c r="P40" s="37">
        <f t="shared" si="7"/>
        <v>0</v>
      </c>
      <c r="Q40" s="38">
        <f>COUNTIF(Vertices[PageRank], "&gt;= " &amp; P40) - COUNTIF(Vertices[PageRank], "&gt;=" &amp; P41)</f>
        <v>0</v>
      </c>
      <c r="R40" s="37">
        <f t="shared" si="8"/>
        <v>0</v>
      </c>
      <c r="S40" s="43">
        <f>COUNTIF(Vertices[Clustering Coefficient], "&gt;= " &amp; R40) - COUNTIF(Vertices[Clustering Coefficient], "&gt;=" &amp; R41)</f>
        <v>0</v>
      </c>
      <c r="T40" s="37">
        <f t="shared" ca="1" si="9"/>
        <v>41928.792740633071</v>
      </c>
      <c r="U40" s="38">
        <f t="shared" ca="1" si="0"/>
        <v>96</v>
      </c>
    </row>
    <row r="41" spans="1:21" x14ac:dyDescent="0.25">
      <c r="D41" s="32">
        <f t="shared" si="1"/>
        <v>0</v>
      </c>
      <c r="E41" s="3">
        <f>COUNTIF(Vertices[Degree], "&gt;= " &amp; D41) - COUNTIF(Vertices[Degree], "&gt;=" &amp; D42)</f>
        <v>0</v>
      </c>
      <c r="F41" s="39">
        <f t="shared" si="2"/>
        <v>392.72093023255809</v>
      </c>
      <c r="G41" s="40">
        <f>COUNTIF(Vertices[In-Degree], "&gt;= " &amp; F41) - COUNTIF(Vertices[In-Degree], "&gt;=" &amp; F42)</f>
        <v>0</v>
      </c>
      <c r="H41" s="39">
        <f t="shared" si="3"/>
        <v>36.279069767441896</v>
      </c>
      <c r="I41" s="40">
        <f>COUNTIF(Vertices[Out-Degree], "&gt;= " &amp; H41) - COUNTIF(Vertices[Out-Degree], "&gt;=" &amp; H42)</f>
        <v>0</v>
      </c>
      <c r="J41" s="39">
        <f t="shared" si="4"/>
        <v>0</v>
      </c>
      <c r="K41" s="40">
        <f>COUNTIF(Vertices[Betweenness Centrality], "&gt;= " &amp; J41) - COUNTIF(Vertices[Betweenness Centrality], "&gt;=" &amp; J42)</f>
        <v>0</v>
      </c>
      <c r="L41" s="39">
        <f t="shared" si="5"/>
        <v>0</v>
      </c>
      <c r="M41" s="40">
        <f>COUNTIF(Vertices[Closeness Centrality], "&gt;= " &amp; L41) - COUNTIF(Vertices[Closeness Centrality], "&gt;=" &amp; L42)</f>
        <v>0</v>
      </c>
      <c r="N41" s="39">
        <f t="shared" si="6"/>
        <v>0</v>
      </c>
      <c r="O41" s="40">
        <f>COUNTIF(Vertices[Eigenvector Centrality], "&gt;= " &amp; N41) - COUNTIF(Vertices[Eigenvector Centrality], "&gt;=" &amp; N42)</f>
        <v>0</v>
      </c>
      <c r="P41" s="39">
        <f t="shared" si="7"/>
        <v>0</v>
      </c>
      <c r="Q41" s="40">
        <f>COUNTIF(Vertices[PageRank], "&gt;= " &amp; P41) - COUNTIF(Vertices[PageRank], "&gt;=" &amp; P42)</f>
        <v>0</v>
      </c>
      <c r="R41" s="39">
        <f t="shared" si="8"/>
        <v>0</v>
      </c>
      <c r="S41" s="44">
        <f>COUNTIF(Vertices[Clustering Coefficient], "&gt;= " &amp; R41) - COUNTIF(Vertices[Clustering Coefficient], "&gt;=" &amp; R42)</f>
        <v>0</v>
      </c>
      <c r="T41" s="39">
        <f t="shared" ca="1" si="9"/>
        <v>42359.313602228678</v>
      </c>
      <c r="U41" s="40">
        <f t="shared" ca="1" si="0"/>
        <v>109</v>
      </c>
    </row>
    <row r="42" spans="1:21" x14ac:dyDescent="0.25">
      <c r="D42" s="32">
        <f t="shared" si="1"/>
        <v>0</v>
      </c>
      <c r="E42" s="3">
        <f>COUNTIF(Vertices[Degree], "&gt;= " &amp; D42) - COUNTIF(Vertices[Degree], "&gt;=" &amp; D43)</f>
        <v>0</v>
      </c>
      <c r="F42" s="37">
        <f t="shared" si="2"/>
        <v>402.79069767441854</v>
      </c>
      <c r="G42" s="38">
        <f>COUNTIF(Vertices[In-Degree], "&gt;= " &amp; F42) - COUNTIF(Vertices[In-Degree], "&gt;=" &amp; F43)</f>
        <v>0</v>
      </c>
      <c r="H42" s="37">
        <f t="shared" si="3"/>
        <v>37.209302325581433</v>
      </c>
      <c r="I42" s="38">
        <f>COUNTIF(Vertices[Out-Degree], "&gt;= " &amp; H42) - COUNTIF(Vertices[Out-Degree], "&gt;=" &amp; H43)</f>
        <v>0</v>
      </c>
      <c r="J42" s="37">
        <f t="shared" si="4"/>
        <v>0</v>
      </c>
      <c r="K42" s="38">
        <f>COUNTIF(Vertices[Betweenness Centrality], "&gt;= " &amp; J42) - COUNTIF(Vertices[Betweenness Centrality], "&gt;=" &amp; J43)</f>
        <v>0</v>
      </c>
      <c r="L42" s="37">
        <f t="shared" si="5"/>
        <v>0</v>
      </c>
      <c r="M42" s="38">
        <f>COUNTIF(Vertices[Closeness Centrality], "&gt;= " &amp; L42) - COUNTIF(Vertices[Closeness Centrality], "&gt;=" &amp; L43)</f>
        <v>0</v>
      </c>
      <c r="N42" s="37">
        <f t="shared" si="6"/>
        <v>0</v>
      </c>
      <c r="O42" s="38">
        <f>COUNTIF(Vertices[Eigenvector Centrality], "&gt;= " &amp; N42) - COUNTIF(Vertices[Eigenvector Centrality], "&gt;=" &amp; N43)</f>
        <v>0</v>
      </c>
      <c r="P42" s="37">
        <f t="shared" si="7"/>
        <v>0</v>
      </c>
      <c r="Q42" s="38">
        <f>COUNTIF(Vertices[PageRank], "&gt;= " &amp; P42) - COUNTIF(Vertices[PageRank], "&gt;=" &amp; P43)</f>
        <v>0</v>
      </c>
      <c r="R42" s="37">
        <f t="shared" si="8"/>
        <v>0</v>
      </c>
      <c r="S42" s="43">
        <f>COUNTIF(Vertices[Clustering Coefficient], "&gt;= " &amp; R42) - COUNTIF(Vertices[Clustering Coefficient], "&gt;=" &amp; R43)</f>
        <v>0</v>
      </c>
      <c r="T42" s="37">
        <f t="shared" ca="1" si="9"/>
        <v>42789.834463824285</v>
      </c>
      <c r="U42" s="38">
        <f t="shared" ca="1" si="0"/>
        <v>164</v>
      </c>
    </row>
    <row r="43" spans="1:21" x14ac:dyDescent="0.25">
      <c r="A43" s="33" t="s">
        <v>81</v>
      </c>
      <c r="B43" s="46" t="str">
        <f>IF(COUNT(Vertices[Degree])&gt;0, D2, NoMetricMessage)</f>
        <v>Not Available</v>
      </c>
      <c r="D43" s="32">
        <f t="shared" si="1"/>
        <v>0</v>
      </c>
      <c r="E43" s="3">
        <f>COUNTIF(Vertices[Degree], "&gt;= " &amp; D43) - COUNTIF(Vertices[Degree], "&gt;=" &amp; D44)</f>
        <v>0</v>
      </c>
      <c r="F43" s="39">
        <f t="shared" si="2"/>
        <v>412.86046511627899</v>
      </c>
      <c r="G43" s="40">
        <f>COUNTIF(Vertices[In-Degree], "&gt;= " &amp; F43) - COUNTIF(Vertices[In-Degree], "&gt;=" &amp; F44)</f>
        <v>0</v>
      </c>
      <c r="H43" s="39">
        <f t="shared" si="3"/>
        <v>38.13953488372097</v>
      </c>
      <c r="I43" s="40">
        <f>COUNTIF(Vertices[Out-Degree], "&gt;= " &amp; H43) - COUNTIF(Vertices[Out-Degree], "&gt;=" &amp; H44)</f>
        <v>0</v>
      </c>
      <c r="J43" s="39">
        <f t="shared" si="4"/>
        <v>0</v>
      </c>
      <c r="K43" s="40">
        <f>COUNTIF(Vertices[Betweenness Centrality], "&gt;= " &amp; J43) - COUNTIF(Vertices[Betweenness Centrality], "&gt;=" &amp; J44)</f>
        <v>0</v>
      </c>
      <c r="L43" s="39">
        <f t="shared" si="5"/>
        <v>0</v>
      </c>
      <c r="M43" s="40">
        <f>COUNTIF(Vertices[Closeness Centrality], "&gt;= " &amp; L43) - COUNTIF(Vertices[Closeness Centrality], "&gt;=" &amp; L44)</f>
        <v>0</v>
      </c>
      <c r="N43" s="39">
        <f t="shared" si="6"/>
        <v>0</v>
      </c>
      <c r="O43" s="40">
        <f>COUNTIF(Vertices[Eigenvector Centrality], "&gt;= " &amp; N43) - COUNTIF(Vertices[Eigenvector Centrality], "&gt;=" &amp; N44)</f>
        <v>0</v>
      </c>
      <c r="P43" s="39">
        <f t="shared" si="7"/>
        <v>0</v>
      </c>
      <c r="Q43" s="40">
        <f>COUNTIF(Vertices[PageRank], "&gt;= " &amp; P43) - COUNTIF(Vertices[PageRank], "&gt;=" &amp; P44)</f>
        <v>0</v>
      </c>
      <c r="R43" s="39">
        <f t="shared" si="8"/>
        <v>0</v>
      </c>
      <c r="S43" s="44">
        <f>COUNTIF(Vertices[Clustering Coefficient], "&gt;= " &amp; R43) - COUNTIF(Vertices[Clustering Coefficient], "&gt;=" &amp; R44)</f>
        <v>0</v>
      </c>
      <c r="T43" s="39">
        <f t="shared" ca="1" si="9"/>
        <v>43220.355325419892</v>
      </c>
      <c r="U43" s="40">
        <f t="shared" ca="1" si="0"/>
        <v>191</v>
      </c>
    </row>
    <row r="44" spans="1:21" x14ac:dyDescent="0.25">
      <c r="A44" s="33" t="s">
        <v>82</v>
      </c>
      <c r="B44" s="46" t="str">
        <f>IF(COUNT(Vertices[Degree])&gt;0, D45, NoMetricMessage)</f>
        <v>Not Available</v>
      </c>
      <c r="D44" s="32">
        <f t="shared" si="1"/>
        <v>0</v>
      </c>
      <c r="E44" s="3">
        <f>COUNTIF(Vertices[Degree], "&gt;= " &amp; D44) - COUNTIF(Vertices[Degree], "&gt;=" &amp; D45)</f>
        <v>0</v>
      </c>
      <c r="F44" s="37">
        <f t="shared" si="2"/>
        <v>422.93023255813944</v>
      </c>
      <c r="G44" s="38">
        <f>COUNTIF(Vertices[In-Degree], "&gt;= " &amp; F44) - COUNTIF(Vertices[In-Degree], "&gt;=" &amp; F45)</f>
        <v>0</v>
      </c>
      <c r="H44" s="37">
        <f t="shared" si="3"/>
        <v>39.069767441860506</v>
      </c>
      <c r="I44" s="38">
        <f>COUNTIF(Vertices[Out-Degree], "&gt;= " &amp; H44) - COUNTIF(Vertices[Out-Degree], "&gt;=" &amp; H45)</f>
        <v>0</v>
      </c>
      <c r="J44" s="37">
        <f t="shared" si="4"/>
        <v>0</v>
      </c>
      <c r="K44" s="38">
        <f>COUNTIF(Vertices[Betweenness Centrality], "&gt;= " &amp; J44) - COUNTIF(Vertices[Betweenness Centrality], "&gt;=" &amp; J45)</f>
        <v>0</v>
      </c>
      <c r="L44" s="37">
        <f t="shared" si="5"/>
        <v>0</v>
      </c>
      <c r="M44" s="38">
        <f>COUNTIF(Vertices[Closeness Centrality], "&gt;= " &amp; L44) - COUNTIF(Vertices[Closeness Centrality], "&gt;=" &amp; L45)</f>
        <v>0</v>
      </c>
      <c r="N44" s="37">
        <f t="shared" si="6"/>
        <v>0</v>
      </c>
      <c r="O44" s="38">
        <f>COUNTIF(Vertices[Eigenvector Centrality], "&gt;= " &amp; N44) - COUNTIF(Vertices[Eigenvector Centrality], "&gt;=" &amp; N45)</f>
        <v>0</v>
      </c>
      <c r="P44" s="37">
        <f t="shared" si="7"/>
        <v>0</v>
      </c>
      <c r="Q44" s="38">
        <f>COUNTIF(Vertices[PageRank], "&gt;= " &amp; P44) - COUNTIF(Vertices[PageRank], "&gt;=" &amp; P45)</f>
        <v>0</v>
      </c>
      <c r="R44" s="37">
        <f t="shared" si="8"/>
        <v>0</v>
      </c>
      <c r="S44" s="43">
        <f>COUNTIF(Vertices[Clustering Coefficient], "&gt;= " &amp; R44) - COUNTIF(Vertices[Clustering Coefficient], "&gt;=" &amp; R45)</f>
        <v>0</v>
      </c>
      <c r="T44" s="37">
        <f t="shared" ca="1" si="9"/>
        <v>43650.876187015499</v>
      </c>
      <c r="U44" s="38">
        <f t="shared" ca="1" si="0"/>
        <v>846</v>
      </c>
    </row>
    <row r="45" spans="1:21" x14ac:dyDescent="0.25">
      <c r="A45" s="33" t="s">
        <v>83</v>
      </c>
      <c r="B45" s="47" t="str">
        <f>IFERROR(AVERAGE(Vertices[Degree]),NoMetricMessage)</f>
        <v>Not Available</v>
      </c>
      <c r="D45" s="32">
        <f>MAX(Vertices[Degree])</f>
        <v>0</v>
      </c>
      <c r="E45" s="3">
        <f>COUNTIF(Vertices[Degree], "&gt;= " &amp; D45) - COUNTIF(Vertices[Degree], "&gt;=" &amp; D46)</f>
        <v>0</v>
      </c>
      <c r="F45" s="41">
        <f>MAX(Vertices[In-Degree])</f>
        <v>433</v>
      </c>
      <c r="G45" s="42">
        <f>COUNTIF(Vertices[In-Degree], "&gt;= " &amp; F45) - COUNTIF(Vertices[In-Degree], "&gt;=" &amp; F46)</f>
        <v>1</v>
      </c>
      <c r="H45" s="41">
        <f>MAX(Vertices[Out-Degree])</f>
        <v>40</v>
      </c>
      <c r="I45" s="42">
        <f>COUNTIF(Vertices[Out-Degree], "&gt;= " &amp; H45) - COUNTIF(Vertices[Out-Degree], "&gt;=" &amp; H46)</f>
        <v>1</v>
      </c>
      <c r="J45" s="41">
        <f>MAX(Vertices[Betweenness Centrality])</f>
        <v>0</v>
      </c>
      <c r="K45" s="42">
        <f>COUNTIF(Vertices[Betweenness Centrality], "&gt;= " &amp; J45) - COUNTIF(Vertices[Betweenness Centrality], "&gt;=" &amp; J46)</f>
        <v>0</v>
      </c>
      <c r="L45" s="41">
        <f>MAX(Vertices[Closeness Centrality])</f>
        <v>0</v>
      </c>
      <c r="M45" s="42">
        <f>COUNTIF(Vertices[Closeness Centrality], "&gt;= " &amp; L45) - COUNTIF(Vertices[Closeness Centrality], "&gt;=" &amp; L46)</f>
        <v>0</v>
      </c>
      <c r="N45" s="41">
        <f>MAX(Vertices[Eigenvector Centrality])</f>
        <v>0</v>
      </c>
      <c r="O45" s="42">
        <f>COUNTIF(Vertices[Eigenvector Centrality], "&gt;= " &amp; N45) - COUNTIF(Vertices[Eigenvector Centrality], "&gt;=" &amp; N46)</f>
        <v>0</v>
      </c>
      <c r="P45" s="41">
        <f>MAX(Vertices[PageRank])</f>
        <v>0</v>
      </c>
      <c r="Q45" s="42">
        <f>COUNTIF(Vertices[PageRank], "&gt;= " &amp; P45) - COUNTIF(Vertices[PageRank], "&gt;=" &amp; P46)</f>
        <v>0</v>
      </c>
      <c r="R45" s="41">
        <f>MAX(Vertices[Clustering Coefficient])</f>
        <v>0</v>
      </c>
      <c r="S45" s="45">
        <f>COUNTIF(Vertices[Clustering Coefficient], "&gt;= " &amp; R45) - COUNTIF(Vertices[Clustering Coefficient], "&gt;=" &amp; R46)</f>
        <v>0</v>
      </c>
      <c r="T45" s="41">
        <f ca="1">MAX(INDIRECT(DynamicFilterSourceColumnRange))</f>
        <v>44081.397048611114</v>
      </c>
      <c r="U45" s="42">
        <f t="shared" ca="1" si="0"/>
        <v>1</v>
      </c>
    </row>
    <row r="46" spans="1:21" x14ac:dyDescent="0.25">
      <c r="A46" s="33" t="s">
        <v>84</v>
      </c>
      <c r="B46" s="47" t="str">
        <f>IFERROR(MEDIAN(Vertices[Degree]),NoMetricMessage)</f>
        <v>Not Available</v>
      </c>
    </row>
    <row r="57" spans="1:2" x14ac:dyDescent="0.25">
      <c r="A57" s="33" t="s">
        <v>88</v>
      </c>
      <c r="B57" s="46">
        <f>IF(COUNT(Vertices[In-Degree])&gt;0, F2, NoMetricMessage)</f>
        <v>0</v>
      </c>
    </row>
    <row r="58" spans="1:2" x14ac:dyDescent="0.25">
      <c r="A58" s="33" t="s">
        <v>89</v>
      </c>
      <c r="B58" s="46">
        <f>IF(COUNT(Vertices[In-Degree])&gt;0, F45, NoMetricMessage)</f>
        <v>433</v>
      </c>
    </row>
    <row r="59" spans="1:2" x14ac:dyDescent="0.25">
      <c r="A59" s="33" t="s">
        <v>90</v>
      </c>
      <c r="B59" s="47">
        <f>IFERROR(AVERAGE(Vertices[In-Degree]),NoMetricMessage)</f>
        <v>1.277906976744186</v>
      </c>
    </row>
    <row r="60" spans="1:2" x14ac:dyDescent="0.25">
      <c r="A60" s="33" t="s">
        <v>91</v>
      </c>
      <c r="B60" s="47">
        <f>IFERROR(MEDIAN(Vertices[In-Degree]),NoMetricMessage)</f>
        <v>0</v>
      </c>
    </row>
    <row r="71" spans="1:2" x14ac:dyDescent="0.25">
      <c r="A71" s="33" t="s">
        <v>94</v>
      </c>
      <c r="B71" s="46">
        <f>IF(COUNT(Vertices[Out-Degree])&gt;0, H2, NoMetricMessage)</f>
        <v>0</v>
      </c>
    </row>
    <row r="72" spans="1:2" x14ac:dyDescent="0.25">
      <c r="A72" s="33" t="s">
        <v>95</v>
      </c>
      <c r="B72" s="46">
        <f>IF(COUNT(Vertices[Out-Degree])&gt;0, H45, NoMetricMessage)</f>
        <v>40</v>
      </c>
    </row>
    <row r="73" spans="1:2" x14ac:dyDescent="0.25">
      <c r="A73" s="33" t="s">
        <v>96</v>
      </c>
      <c r="B73" s="47">
        <f>IFERROR(AVERAGE(Vertices[Out-Degree]),NoMetricMessage)</f>
        <v>1.277906976744186</v>
      </c>
    </row>
    <row r="74" spans="1:2" x14ac:dyDescent="0.25">
      <c r="A74" s="33" t="s">
        <v>97</v>
      </c>
      <c r="B74" s="47">
        <f>IFERROR(MEDIAN(Vertices[Out-Degree]),NoMetricMessage)</f>
        <v>1</v>
      </c>
    </row>
    <row r="85" spans="1:2" x14ac:dyDescent="0.25">
      <c r="A85" s="33" t="s">
        <v>100</v>
      </c>
      <c r="B85" s="47" t="str">
        <f>IF(COUNT(Vertices[Betweenness Centrality])&gt;0, J2, NoMetricMessage)</f>
        <v>Not Available</v>
      </c>
    </row>
    <row r="86" spans="1:2" x14ac:dyDescent="0.25">
      <c r="A86" s="33" t="s">
        <v>101</v>
      </c>
      <c r="B86" s="47" t="str">
        <f>IF(COUNT(Vertices[Betweenness Centrality])&gt;0, J45, NoMetricMessage)</f>
        <v>Not Available</v>
      </c>
    </row>
    <row r="87" spans="1:2" x14ac:dyDescent="0.25">
      <c r="A87" s="33" t="s">
        <v>102</v>
      </c>
      <c r="B87" s="47" t="str">
        <f>IFERROR(AVERAGE(Vertices[Betweenness Centrality]),NoMetricMessage)</f>
        <v>Not Available</v>
      </c>
    </row>
    <row r="88" spans="1:2" x14ac:dyDescent="0.25">
      <c r="A88" s="33" t="s">
        <v>103</v>
      </c>
      <c r="B88" s="47" t="str">
        <f>IFERROR(MEDIAN(Vertices[Betweenness Centrality]),NoMetricMessage)</f>
        <v>Not Available</v>
      </c>
    </row>
    <row r="99" spans="1:2" x14ac:dyDescent="0.25">
      <c r="A99" s="33" t="s">
        <v>106</v>
      </c>
      <c r="B99" s="47" t="str">
        <f>IF(COUNT(Vertices[Closeness Centrality])&gt;0, L2, NoMetricMessage)</f>
        <v>Not Available</v>
      </c>
    </row>
    <row r="100" spans="1:2" x14ac:dyDescent="0.25">
      <c r="A100" s="33" t="s">
        <v>107</v>
      </c>
      <c r="B100" s="47" t="str">
        <f>IF(COUNT(Vertices[Closeness Centrality])&gt;0, L45, NoMetricMessage)</f>
        <v>Not Available</v>
      </c>
    </row>
    <row r="101" spans="1:2" x14ac:dyDescent="0.25">
      <c r="A101" s="33" t="s">
        <v>108</v>
      </c>
      <c r="B101" s="47" t="str">
        <f>IFERROR(AVERAGE(Vertices[Closeness Centrality]),NoMetricMessage)</f>
        <v>Not Available</v>
      </c>
    </row>
    <row r="102" spans="1:2" x14ac:dyDescent="0.25">
      <c r="A102" s="33" t="s">
        <v>109</v>
      </c>
      <c r="B102" s="47" t="str">
        <f>IFERROR(MEDIAN(Vertices[Closeness Centrality]),NoMetricMessage)</f>
        <v>Not Available</v>
      </c>
    </row>
    <row r="113" spans="1:2" x14ac:dyDescent="0.25">
      <c r="A113" s="33" t="s">
        <v>112</v>
      </c>
      <c r="B113" s="47" t="str">
        <f>IF(COUNT(Vertices[Eigenvector Centrality])&gt;0, N2, NoMetricMessage)</f>
        <v>Not Available</v>
      </c>
    </row>
    <row r="114" spans="1:2" x14ac:dyDescent="0.25">
      <c r="A114" s="33" t="s">
        <v>113</v>
      </c>
      <c r="B114" s="47" t="str">
        <f>IF(COUNT(Vertices[Eigenvector Centrality])&gt;0, N45, NoMetricMessage)</f>
        <v>Not Available</v>
      </c>
    </row>
    <row r="115" spans="1:2" x14ac:dyDescent="0.25">
      <c r="A115" s="33" t="s">
        <v>114</v>
      </c>
      <c r="B115" s="47" t="str">
        <f>IFERROR(AVERAGE(Vertices[Eigenvector Centrality]),NoMetricMessage)</f>
        <v>Not Available</v>
      </c>
    </row>
    <row r="116" spans="1:2" x14ac:dyDescent="0.25">
      <c r="A116" s="33" t="s">
        <v>115</v>
      </c>
      <c r="B116" s="47" t="str">
        <f>IFERROR(MEDIAN(Vertices[Eigenvector Centrality]),NoMetricMessage)</f>
        <v>Not Available</v>
      </c>
    </row>
    <row r="127" spans="1:2" x14ac:dyDescent="0.25">
      <c r="A127" s="33" t="s">
        <v>139</v>
      </c>
      <c r="B127" s="47" t="str">
        <f>IF(COUNT(Vertices[PageRank])&gt;0, P2, NoMetricMessage)</f>
        <v>Not Available</v>
      </c>
    </row>
    <row r="128" spans="1:2" x14ac:dyDescent="0.25">
      <c r="A128" s="33" t="s">
        <v>140</v>
      </c>
      <c r="B128" s="47" t="str">
        <f>IF(COUNT(Vertices[PageRank])&gt;0, P45, NoMetricMessage)</f>
        <v>Not Available</v>
      </c>
    </row>
    <row r="129" spans="1:2" x14ac:dyDescent="0.25">
      <c r="A129" s="33" t="s">
        <v>141</v>
      </c>
      <c r="B129" s="47" t="str">
        <f>IFERROR(AVERAGE(Vertices[PageRank]),NoMetricMessage)</f>
        <v>Not Available</v>
      </c>
    </row>
    <row r="130" spans="1:2" x14ac:dyDescent="0.25">
      <c r="A130" s="33" t="s">
        <v>142</v>
      </c>
      <c r="B130" s="47" t="str">
        <f>IFERROR(MEDIAN(Vertices[PageRank]),NoMetricMessage)</f>
        <v>Not Available</v>
      </c>
    </row>
    <row r="141" spans="1:2" x14ac:dyDescent="0.25">
      <c r="A141" s="33" t="s">
        <v>118</v>
      </c>
      <c r="B141" s="47" t="str">
        <f>IF(COUNT(Vertices[Clustering Coefficient])&gt;0, R2, NoMetricMessage)</f>
        <v>Not Available</v>
      </c>
    </row>
    <row r="142" spans="1:2" x14ac:dyDescent="0.25">
      <c r="A142" s="33" t="s">
        <v>119</v>
      </c>
      <c r="B142" s="47" t="str">
        <f>IF(COUNT(Vertices[Clustering Coefficient])&gt;0, R45, NoMetricMessage)</f>
        <v>Not Available</v>
      </c>
    </row>
    <row r="143" spans="1:2" x14ac:dyDescent="0.25">
      <c r="A143" s="33" t="s">
        <v>120</v>
      </c>
      <c r="B143" s="47" t="str">
        <f>IFERROR(AVERAGE(Vertices[Clustering Coefficient]),NoMetricMessage)</f>
        <v>Not Available</v>
      </c>
    </row>
    <row r="144" spans="1:2" x14ac:dyDescent="0.25">
      <c r="A144" s="33" t="s">
        <v>121</v>
      </c>
      <c r="B144" s="47"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130</v>
      </c>
      <c r="C1" s="4" t="s">
        <v>7</v>
      </c>
      <c r="D1" s="4" t="s">
        <v>9</v>
      </c>
      <c r="E1" s="4" t="s">
        <v>163</v>
      </c>
      <c r="F1" s="5" t="s">
        <v>168</v>
      </c>
      <c r="G1" s="4" t="s">
        <v>14</v>
      </c>
      <c r="H1" s="4" t="s">
        <v>67</v>
      </c>
      <c r="J1" s="4" t="s">
        <v>18</v>
      </c>
      <c r="K1" s="4" t="s">
        <v>17</v>
      </c>
      <c r="M1" s="4" t="s">
        <v>22</v>
      </c>
      <c r="N1" s="4" t="s">
        <v>23</v>
      </c>
      <c r="O1" s="4" t="s">
        <v>24</v>
      </c>
      <c r="P1" s="4" t="s">
        <v>25</v>
      </c>
    </row>
    <row r="2" spans="1:18" x14ac:dyDescent="0.25">
      <c r="A2" s="1" t="s">
        <v>51</v>
      </c>
      <c r="B2" s="1" t="s">
        <v>131</v>
      </c>
      <c r="C2" t="s">
        <v>54</v>
      </c>
      <c r="D2" t="s">
        <v>55</v>
      </c>
      <c r="E2" t="s">
        <v>55</v>
      </c>
      <c r="F2" s="1" t="s">
        <v>51</v>
      </c>
      <c r="G2" t="s">
        <v>65</v>
      </c>
      <c r="H2" t="s">
        <v>158</v>
      </c>
      <c r="J2" t="s">
        <v>19</v>
      </c>
      <c r="K2">
        <v>108</v>
      </c>
      <c r="M2" t="s">
        <v>14181</v>
      </c>
      <c r="N2" t="s">
        <v>177</v>
      </c>
      <c r="O2">
        <v>44081</v>
      </c>
      <c r="P2">
        <v>44082</v>
      </c>
    </row>
    <row r="3" spans="1:18" x14ac:dyDescent="0.25">
      <c r="A3" s="1" t="s">
        <v>52</v>
      </c>
      <c r="B3" s="1" t="s">
        <v>132</v>
      </c>
      <c r="C3" t="s">
        <v>52</v>
      </c>
      <c r="D3" t="s">
        <v>56</v>
      </c>
      <c r="E3" t="s">
        <v>56</v>
      </c>
      <c r="F3" s="1" t="s">
        <v>52</v>
      </c>
      <c r="G3" t="s">
        <v>66</v>
      </c>
      <c r="H3" t="s">
        <v>68</v>
      </c>
      <c r="J3" t="s">
        <v>30</v>
      </c>
      <c r="K3" t="s">
        <v>14000</v>
      </c>
      <c r="M3" t="s">
        <v>14181</v>
      </c>
      <c r="N3" t="s">
        <v>182</v>
      </c>
      <c r="O3">
        <v>44081</v>
      </c>
      <c r="P3">
        <v>44082</v>
      </c>
    </row>
    <row r="4" spans="1:18" x14ac:dyDescent="0.25">
      <c r="A4" s="1" t="s">
        <v>53</v>
      </c>
      <c r="B4" s="1" t="s">
        <v>133</v>
      </c>
      <c r="C4" t="s">
        <v>53</v>
      </c>
      <c r="D4" t="s">
        <v>57</v>
      </c>
      <c r="E4" t="s">
        <v>57</v>
      </c>
      <c r="F4" s="1" t="s">
        <v>53</v>
      </c>
      <c r="G4">
        <v>0</v>
      </c>
      <c r="H4" t="s">
        <v>69</v>
      </c>
      <c r="J4" s="12" t="s">
        <v>78</v>
      </c>
      <c r="K4" s="12"/>
      <c r="M4" t="s">
        <v>145</v>
      </c>
      <c r="N4" t="s">
        <v>15</v>
      </c>
      <c r="O4">
        <v>545</v>
      </c>
      <c r="P4">
        <v>9453.1591796875</v>
      </c>
    </row>
    <row r="5" spans="1:18" ht="409.5" x14ac:dyDescent="0.25">
      <c r="A5">
        <v>1</v>
      </c>
      <c r="B5" s="1" t="s">
        <v>134</v>
      </c>
      <c r="C5" t="s">
        <v>51</v>
      </c>
      <c r="D5" t="s">
        <v>58</v>
      </c>
      <c r="E5" t="s">
        <v>58</v>
      </c>
      <c r="F5">
        <v>1</v>
      </c>
      <c r="G5">
        <v>1</v>
      </c>
      <c r="H5" t="s">
        <v>70</v>
      </c>
      <c r="J5" t="s">
        <v>171</v>
      </c>
      <c r="K5" s="13" t="s">
        <v>14183</v>
      </c>
      <c r="M5" t="s">
        <v>145</v>
      </c>
      <c r="N5" t="s">
        <v>16</v>
      </c>
      <c r="O5">
        <v>235</v>
      </c>
      <c r="P5">
        <v>9763.0380859375</v>
      </c>
    </row>
    <row r="6" spans="1:18" x14ac:dyDescent="0.25">
      <c r="A6">
        <v>0</v>
      </c>
      <c r="B6" s="1" t="s">
        <v>135</v>
      </c>
      <c r="C6">
        <v>1</v>
      </c>
      <c r="D6" t="s">
        <v>59</v>
      </c>
      <c r="E6" t="s">
        <v>59</v>
      </c>
      <c r="F6">
        <v>0</v>
      </c>
      <c r="H6" t="s">
        <v>71</v>
      </c>
      <c r="J6" t="s">
        <v>172</v>
      </c>
      <c r="K6">
        <v>13</v>
      </c>
      <c r="M6" t="s">
        <v>145</v>
      </c>
      <c r="N6" t="s">
        <v>32</v>
      </c>
      <c r="O6">
        <v>0</v>
      </c>
      <c r="P6">
        <v>433</v>
      </c>
      <c r="R6" t="s">
        <v>128</v>
      </c>
    </row>
    <row r="7" spans="1:18" x14ac:dyDescent="0.25">
      <c r="A7">
        <v>2</v>
      </c>
      <c r="B7">
        <v>1</v>
      </c>
      <c r="C7">
        <v>0</v>
      </c>
      <c r="D7" t="s">
        <v>60</v>
      </c>
      <c r="E7" t="s">
        <v>60</v>
      </c>
      <c r="F7">
        <v>2</v>
      </c>
      <c r="H7" t="s">
        <v>72</v>
      </c>
      <c r="J7" t="s">
        <v>173</v>
      </c>
      <c r="K7" t="s">
        <v>174</v>
      </c>
      <c r="M7" t="s">
        <v>145</v>
      </c>
      <c r="N7" t="s">
        <v>33</v>
      </c>
      <c r="O7">
        <v>0</v>
      </c>
      <c r="P7">
        <v>40</v>
      </c>
    </row>
    <row r="8" spans="1:18" x14ac:dyDescent="0.25">
      <c r="A8"/>
      <c r="B8">
        <v>2</v>
      </c>
      <c r="C8">
        <v>2</v>
      </c>
      <c r="D8" t="s">
        <v>61</v>
      </c>
      <c r="E8" t="s">
        <v>61</v>
      </c>
      <c r="H8" t="s">
        <v>73</v>
      </c>
      <c r="J8" t="s">
        <v>175</v>
      </c>
      <c r="K8" t="s">
        <v>14179</v>
      </c>
      <c r="M8" t="s">
        <v>145</v>
      </c>
      <c r="N8" t="s">
        <v>6938</v>
      </c>
      <c r="O8">
        <v>0</v>
      </c>
      <c r="P8">
        <v>97894</v>
      </c>
    </row>
    <row r="9" spans="1:18" ht="409.5" x14ac:dyDescent="0.25">
      <c r="A9"/>
      <c r="B9">
        <v>3</v>
      </c>
      <c r="C9">
        <v>4</v>
      </c>
      <c r="D9" t="s">
        <v>62</v>
      </c>
      <c r="E9" t="s">
        <v>62</v>
      </c>
      <c r="H9" t="s">
        <v>74</v>
      </c>
      <c r="J9" t="s">
        <v>14180</v>
      </c>
      <c r="K9" s="128" t="s">
        <v>14184</v>
      </c>
      <c r="M9" t="s">
        <v>145</v>
      </c>
      <c r="N9" t="s">
        <v>6939</v>
      </c>
      <c r="O9">
        <v>0</v>
      </c>
      <c r="P9">
        <v>62015062</v>
      </c>
    </row>
    <row r="10" spans="1:18" x14ac:dyDescent="0.25">
      <c r="A10"/>
      <c r="B10">
        <v>4</v>
      </c>
      <c r="D10" t="s">
        <v>63</v>
      </c>
      <c r="E10" t="s">
        <v>63</v>
      </c>
      <c r="H10" t="s">
        <v>75</v>
      </c>
      <c r="J10" t="s">
        <v>14185</v>
      </c>
      <c r="K10" t="s">
        <v>14186</v>
      </c>
      <c r="M10" t="s">
        <v>145</v>
      </c>
      <c r="N10" t="s">
        <v>6940</v>
      </c>
      <c r="O10">
        <v>0</v>
      </c>
      <c r="P10">
        <v>744754</v>
      </c>
    </row>
    <row r="11" spans="1:18" x14ac:dyDescent="0.25">
      <c r="A11"/>
      <c r="B11">
        <v>5</v>
      </c>
      <c r="D11" t="s">
        <v>46</v>
      </c>
      <c r="E11">
        <v>1</v>
      </c>
      <c r="H11" t="s">
        <v>76</v>
      </c>
      <c r="J11" t="s">
        <v>14187</v>
      </c>
      <c r="K11" t="s">
        <v>14188</v>
      </c>
      <c r="M11" t="s">
        <v>145</v>
      </c>
      <c r="N11" t="s">
        <v>6941</v>
      </c>
      <c r="O11">
        <v>0</v>
      </c>
      <c r="P11">
        <v>425737</v>
      </c>
    </row>
    <row r="12" spans="1:18" x14ac:dyDescent="0.25">
      <c r="A12"/>
      <c r="B12"/>
      <c r="D12" t="s">
        <v>64</v>
      </c>
      <c r="E12">
        <v>2</v>
      </c>
      <c r="H12">
        <v>0</v>
      </c>
      <c r="J12" t="s">
        <v>14189</v>
      </c>
      <c r="K12" t="s">
        <v>14190</v>
      </c>
      <c r="M12" t="s">
        <v>145</v>
      </c>
      <c r="N12" t="s">
        <v>6947</v>
      </c>
      <c r="O12">
        <v>25569</v>
      </c>
      <c r="P12">
        <v>44082</v>
      </c>
    </row>
    <row r="13" spans="1:18" x14ac:dyDescent="0.25">
      <c r="A13"/>
      <c r="B13"/>
      <c r="D13">
        <v>1</v>
      </c>
      <c r="E13">
        <v>3</v>
      </c>
      <c r="H13">
        <v>1</v>
      </c>
      <c r="J13" t="s">
        <v>14191</v>
      </c>
      <c r="K13" t="s">
        <v>14192</v>
      </c>
    </row>
    <row r="14" spans="1:18" x14ac:dyDescent="0.25">
      <c r="D14">
        <v>2</v>
      </c>
      <c r="E14">
        <v>4</v>
      </c>
      <c r="H14">
        <v>2</v>
      </c>
      <c r="J14" t="s">
        <v>14193</v>
      </c>
      <c r="K14" t="s">
        <v>14194</v>
      </c>
    </row>
    <row r="15" spans="1:18" x14ac:dyDescent="0.25">
      <c r="D15">
        <v>3</v>
      </c>
      <c r="E15">
        <v>5</v>
      </c>
      <c r="H15">
        <v>3</v>
      </c>
      <c r="J15" t="s">
        <v>14195</v>
      </c>
      <c r="K15" t="s">
        <v>14196</v>
      </c>
    </row>
    <row r="16" spans="1:18" x14ac:dyDescent="0.25">
      <c r="D16">
        <v>4</v>
      </c>
      <c r="E16">
        <v>6</v>
      </c>
      <c r="H16">
        <v>4</v>
      </c>
      <c r="J16" t="s">
        <v>14197</v>
      </c>
      <c r="K16" t="s">
        <v>14198</v>
      </c>
    </row>
    <row r="17" spans="4:11" x14ac:dyDescent="0.25">
      <c r="D17">
        <v>5</v>
      </c>
      <c r="E17">
        <v>7</v>
      </c>
      <c r="H17">
        <v>5</v>
      </c>
      <c r="J17" t="s">
        <v>14199</v>
      </c>
      <c r="K17" t="s">
        <v>14200</v>
      </c>
    </row>
    <row r="18" spans="4:11" x14ac:dyDescent="0.25">
      <c r="D18">
        <v>6</v>
      </c>
      <c r="E18">
        <v>8</v>
      </c>
      <c r="H18">
        <v>6</v>
      </c>
      <c r="J18" t="s">
        <v>14201</v>
      </c>
      <c r="K18" t="s">
        <v>14202</v>
      </c>
    </row>
    <row r="19" spans="4:11" ht="409.5" x14ac:dyDescent="0.25">
      <c r="D19">
        <v>7</v>
      </c>
      <c r="E19">
        <v>9</v>
      </c>
      <c r="H19">
        <v>7</v>
      </c>
      <c r="J19" t="s">
        <v>14203</v>
      </c>
      <c r="K19" s="13" t="s">
        <v>14204</v>
      </c>
    </row>
    <row r="20" spans="4:11" ht="409.5" x14ac:dyDescent="0.25">
      <c r="D20">
        <v>8</v>
      </c>
      <c r="H20">
        <v>8</v>
      </c>
      <c r="J20" t="s">
        <v>14205</v>
      </c>
      <c r="K20" s="13" t="s">
        <v>14206</v>
      </c>
    </row>
    <row r="21" spans="4:11" x14ac:dyDescent="0.25">
      <c r="D21">
        <v>9</v>
      </c>
      <c r="H21">
        <v>9</v>
      </c>
    </row>
    <row r="22" spans="4:11" x14ac:dyDescent="0.25">
      <c r="D22">
        <v>10</v>
      </c>
    </row>
    <row r="23" spans="4:11"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65303-487F-440D-B615-597D78736DD6}">
  <dimension ref="A1:F1153"/>
  <sheetViews>
    <sheetView workbookViewId="0">
      <selection activeCell="D398" sqref="D398"/>
    </sheetView>
  </sheetViews>
  <sheetFormatPr defaultRowHeight="15" x14ac:dyDescent="0.25"/>
  <cols>
    <col min="1" max="1" width="8.140625" bestFit="1" customWidth="1"/>
    <col min="2" max="2" width="8.5703125" bestFit="1" customWidth="1"/>
    <col min="3" max="3" width="10.7109375" bestFit="1" customWidth="1"/>
    <col min="4" max="4" width="35.28515625" bestFit="1" customWidth="1"/>
    <col min="5" max="5" width="36.28515625" bestFit="1" customWidth="1"/>
    <col min="6" max="6" width="50.5703125" bestFit="1" customWidth="1"/>
  </cols>
  <sheetData>
    <row r="1" spans="1:6" ht="15" customHeight="1" x14ac:dyDescent="0.25">
      <c r="A1" s="13" t="s">
        <v>14207</v>
      </c>
      <c r="B1" s="13" t="s">
        <v>15078</v>
      </c>
      <c r="C1" s="13" t="s">
        <v>15079</v>
      </c>
      <c r="D1" s="13" t="s">
        <v>15080</v>
      </c>
      <c r="E1" s="13" t="s">
        <v>15081</v>
      </c>
      <c r="F1" s="13" t="s">
        <v>15082</v>
      </c>
    </row>
    <row r="2" spans="1:6" x14ac:dyDescent="0.25">
      <c r="A2" s="86" t="s">
        <v>14208</v>
      </c>
      <c r="B2" s="86">
        <v>79</v>
      </c>
      <c r="C2" s="129">
        <v>1.3643271621995026E-3</v>
      </c>
      <c r="D2" s="86"/>
      <c r="E2" s="86"/>
      <c r="F2" s="86"/>
    </row>
    <row r="3" spans="1:6" x14ac:dyDescent="0.25">
      <c r="A3" s="86" t="s">
        <v>14209</v>
      </c>
      <c r="B3" s="86">
        <v>113</v>
      </c>
      <c r="C3" s="129">
        <v>1.951505940867643E-3</v>
      </c>
      <c r="D3" s="86"/>
      <c r="E3" s="86"/>
      <c r="F3" s="86"/>
    </row>
    <row r="4" spans="1:6" x14ac:dyDescent="0.25">
      <c r="A4" s="86" t="s">
        <v>14210</v>
      </c>
      <c r="B4" s="86">
        <v>0</v>
      </c>
      <c r="C4" s="129">
        <v>0</v>
      </c>
      <c r="D4" s="86"/>
      <c r="E4" s="86"/>
      <c r="F4" s="86"/>
    </row>
    <row r="5" spans="1:6" x14ac:dyDescent="0.25">
      <c r="A5" s="86" t="s">
        <v>14211</v>
      </c>
      <c r="B5" s="86">
        <v>57712</v>
      </c>
      <c r="C5" s="129">
        <v>0.99668416689693284</v>
      </c>
      <c r="D5" s="86"/>
      <c r="E5" s="86"/>
      <c r="F5" s="86"/>
    </row>
    <row r="6" spans="1:6" x14ac:dyDescent="0.25">
      <c r="A6" s="86" t="s">
        <v>14212</v>
      </c>
      <c r="B6" s="86">
        <v>57904</v>
      </c>
      <c r="C6" s="129">
        <v>1</v>
      </c>
      <c r="D6" s="86"/>
      <c r="E6" s="86"/>
      <c r="F6" s="86"/>
    </row>
    <row r="7" spans="1:6" x14ac:dyDescent="0.25">
      <c r="A7" s="95" t="s">
        <v>14213</v>
      </c>
      <c r="B7" s="95">
        <v>3899</v>
      </c>
      <c r="C7" s="130">
        <v>1.1796462002726629E-2</v>
      </c>
      <c r="D7" s="95" t="b">
        <v>0</v>
      </c>
      <c r="E7" s="95" t="b">
        <v>0</v>
      </c>
      <c r="F7" s="95" t="b">
        <v>0</v>
      </c>
    </row>
    <row r="8" spans="1:6" x14ac:dyDescent="0.25">
      <c r="A8" s="95" t="s">
        <v>14214</v>
      </c>
      <c r="B8" s="95">
        <v>3805</v>
      </c>
      <c r="C8" s="130">
        <v>1.5010740013269824E-2</v>
      </c>
      <c r="D8" s="95" t="b">
        <v>0</v>
      </c>
      <c r="E8" s="95" t="b">
        <v>0</v>
      </c>
      <c r="F8" s="95" t="b">
        <v>0</v>
      </c>
    </row>
    <row r="9" spans="1:6" x14ac:dyDescent="0.25">
      <c r="A9" s="95" t="s">
        <v>14215</v>
      </c>
      <c r="B9" s="95">
        <v>2226</v>
      </c>
      <c r="C9" s="130">
        <v>1.0400421594359948E-2</v>
      </c>
      <c r="D9" s="95" t="b">
        <v>0</v>
      </c>
      <c r="E9" s="95" t="b">
        <v>0</v>
      </c>
      <c r="F9" s="95" t="b">
        <v>0</v>
      </c>
    </row>
    <row r="10" spans="1:6" x14ac:dyDescent="0.25">
      <c r="A10" s="95" t="s">
        <v>14216</v>
      </c>
      <c r="B10" s="95">
        <v>2208</v>
      </c>
      <c r="C10" s="130">
        <v>8.0428648678025749E-3</v>
      </c>
      <c r="D10" s="95" t="b">
        <v>0</v>
      </c>
      <c r="E10" s="95" t="b">
        <v>0</v>
      </c>
      <c r="F10" s="95" t="b">
        <v>0</v>
      </c>
    </row>
    <row r="11" spans="1:6" x14ac:dyDescent="0.25">
      <c r="A11" s="95" t="s">
        <v>14217</v>
      </c>
      <c r="B11" s="95">
        <v>1910</v>
      </c>
      <c r="C11" s="130">
        <v>9.2537476331959337E-4</v>
      </c>
      <c r="D11" s="95" t="b">
        <v>0</v>
      </c>
      <c r="E11" s="95" t="b">
        <v>0</v>
      </c>
      <c r="F11" s="95" t="b">
        <v>0</v>
      </c>
    </row>
    <row r="12" spans="1:6" x14ac:dyDescent="0.25">
      <c r="A12" s="95" t="s">
        <v>14218</v>
      </c>
      <c r="B12" s="95">
        <v>1834</v>
      </c>
      <c r="C12" s="130">
        <v>1.1446554927034681E-2</v>
      </c>
      <c r="D12" s="95" t="b">
        <v>0</v>
      </c>
      <c r="E12" s="95" t="b">
        <v>0</v>
      </c>
      <c r="F12" s="95" t="b">
        <v>0</v>
      </c>
    </row>
    <row r="13" spans="1:6" x14ac:dyDescent="0.25">
      <c r="A13" s="95" t="s">
        <v>14219</v>
      </c>
      <c r="B13" s="95">
        <v>1808</v>
      </c>
      <c r="C13" s="130">
        <v>7.823220208513719E-3</v>
      </c>
      <c r="D13" s="95" t="b">
        <v>0</v>
      </c>
      <c r="E13" s="95" t="b">
        <v>0</v>
      </c>
      <c r="F13" s="95" t="b">
        <v>0</v>
      </c>
    </row>
    <row r="14" spans="1:6" x14ac:dyDescent="0.25">
      <c r="A14" s="95" t="s">
        <v>14220</v>
      </c>
      <c r="B14" s="95">
        <v>1680</v>
      </c>
      <c r="C14" s="130">
        <v>1.1157147102649602E-2</v>
      </c>
      <c r="D14" s="95" t="b">
        <v>0</v>
      </c>
      <c r="E14" s="95" t="b">
        <v>0</v>
      </c>
      <c r="F14" s="95" t="b">
        <v>0</v>
      </c>
    </row>
    <row r="15" spans="1:6" x14ac:dyDescent="0.25">
      <c r="A15" s="95" t="s">
        <v>14221</v>
      </c>
      <c r="B15" s="95">
        <v>1644</v>
      </c>
      <c r="C15" s="130">
        <v>9.676528072781472E-3</v>
      </c>
      <c r="D15" s="95" t="b">
        <v>0</v>
      </c>
      <c r="E15" s="95" t="b">
        <v>0</v>
      </c>
      <c r="F15" s="95" t="b">
        <v>0</v>
      </c>
    </row>
    <row r="16" spans="1:6" x14ac:dyDescent="0.25">
      <c r="A16" s="95" t="s">
        <v>14222</v>
      </c>
      <c r="B16" s="95">
        <v>1623</v>
      </c>
      <c r="C16" s="130">
        <v>9.9205998032777399E-3</v>
      </c>
      <c r="D16" s="95" t="b">
        <v>0</v>
      </c>
      <c r="E16" s="95" t="b">
        <v>0</v>
      </c>
      <c r="F16" s="95" t="b">
        <v>0</v>
      </c>
    </row>
    <row r="17" spans="1:6" x14ac:dyDescent="0.25">
      <c r="A17" s="95" t="s">
        <v>14223</v>
      </c>
      <c r="B17" s="95">
        <v>1516</v>
      </c>
      <c r="C17" s="130">
        <v>9.8352805938222033E-3</v>
      </c>
      <c r="D17" s="95" t="b">
        <v>0</v>
      </c>
      <c r="E17" s="95" t="b">
        <v>0</v>
      </c>
      <c r="F17" s="95" t="b">
        <v>0</v>
      </c>
    </row>
    <row r="18" spans="1:6" x14ac:dyDescent="0.25">
      <c r="A18" s="95" t="s">
        <v>14224</v>
      </c>
      <c r="B18" s="95">
        <v>1327</v>
      </c>
      <c r="C18" s="130">
        <v>9.1699721272648239E-3</v>
      </c>
      <c r="D18" s="95" t="b">
        <v>0</v>
      </c>
      <c r="E18" s="95" t="b">
        <v>0</v>
      </c>
      <c r="F18" s="95" t="b">
        <v>0</v>
      </c>
    </row>
    <row r="19" spans="1:6" x14ac:dyDescent="0.25">
      <c r="A19" s="95" t="s">
        <v>14225</v>
      </c>
      <c r="B19" s="95">
        <v>1227</v>
      </c>
      <c r="C19" s="130">
        <v>8.2612783024725647E-3</v>
      </c>
      <c r="D19" s="95" t="b">
        <v>0</v>
      </c>
      <c r="E19" s="95" t="b">
        <v>0</v>
      </c>
      <c r="F19" s="95" t="b">
        <v>0</v>
      </c>
    </row>
    <row r="20" spans="1:6" x14ac:dyDescent="0.25">
      <c r="A20" s="95" t="s">
        <v>14226</v>
      </c>
      <c r="B20" s="95">
        <v>1166</v>
      </c>
      <c r="C20" s="130">
        <v>7.8829149969323938E-3</v>
      </c>
      <c r="D20" s="95" t="b">
        <v>0</v>
      </c>
      <c r="E20" s="95" t="b">
        <v>0</v>
      </c>
      <c r="F20" s="95" t="b">
        <v>0</v>
      </c>
    </row>
    <row r="21" spans="1:6" x14ac:dyDescent="0.25">
      <c r="A21" s="95" t="s">
        <v>2743</v>
      </c>
      <c r="B21" s="95">
        <v>1157</v>
      </c>
      <c r="C21" s="130">
        <v>5.1958423904929435E-3</v>
      </c>
      <c r="D21" s="95" t="b">
        <v>0</v>
      </c>
      <c r="E21" s="95" t="b">
        <v>0</v>
      </c>
      <c r="F21" s="95" t="b">
        <v>0</v>
      </c>
    </row>
    <row r="22" spans="1:6" x14ac:dyDescent="0.25">
      <c r="A22" s="95" t="s">
        <v>14227</v>
      </c>
      <c r="B22" s="95">
        <v>947</v>
      </c>
      <c r="C22" s="130">
        <v>7.8320955619096203E-3</v>
      </c>
      <c r="D22" s="95" t="b">
        <v>0</v>
      </c>
      <c r="E22" s="95" t="b">
        <v>0</v>
      </c>
      <c r="F22" s="95" t="b">
        <v>0</v>
      </c>
    </row>
    <row r="23" spans="1:6" x14ac:dyDescent="0.25">
      <c r="A23" s="95" t="s">
        <v>14228</v>
      </c>
      <c r="B23" s="95">
        <v>739</v>
      </c>
      <c r="C23" s="130">
        <v>6.6257777525367484E-3</v>
      </c>
      <c r="D23" s="95" t="b">
        <v>0</v>
      </c>
      <c r="E23" s="95" t="b">
        <v>0</v>
      </c>
      <c r="F23" s="95" t="b">
        <v>0</v>
      </c>
    </row>
    <row r="24" spans="1:6" x14ac:dyDescent="0.25">
      <c r="A24" s="95" t="s">
        <v>14229</v>
      </c>
      <c r="B24" s="95">
        <v>695</v>
      </c>
      <c r="C24" s="130">
        <v>7.4165031987971043E-3</v>
      </c>
      <c r="D24" s="95" t="b">
        <v>0</v>
      </c>
      <c r="E24" s="95" t="b">
        <v>0</v>
      </c>
      <c r="F24" s="95" t="b">
        <v>0</v>
      </c>
    </row>
    <row r="25" spans="1:6" x14ac:dyDescent="0.25">
      <c r="A25" s="95" t="s">
        <v>1165</v>
      </c>
      <c r="B25" s="95">
        <v>648</v>
      </c>
      <c r="C25" s="130">
        <v>5.6216316025827348E-3</v>
      </c>
      <c r="D25" s="95" t="b">
        <v>0</v>
      </c>
      <c r="E25" s="95" t="b">
        <v>0</v>
      </c>
      <c r="F25" s="95" t="b">
        <v>0</v>
      </c>
    </row>
    <row r="26" spans="1:6" x14ac:dyDescent="0.25">
      <c r="A26" s="95" t="s">
        <v>14230</v>
      </c>
      <c r="B26" s="95">
        <v>546</v>
      </c>
      <c r="C26" s="130">
        <v>5.9805862343203873E-3</v>
      </c>
      <c r="D26" s="95" t="b">
        <v>0</v>
      </c>
      <c r="E26" s="95" t="b">
        <v>0</v>
      </c>
      <c r="F26" s="95" t="b">
        <v>0</v>
      </c>
    </row>
    <row r="27" spans="1:6" x14ac:dyDescent="0.25">
      <c r="A27" s="95" t="s">
        <v>14231</v>
      </c>
      <c r="B27" s="95">
        <v>542</v>
      </c>
      <c r="C27" s="130">
        <v>6.8634314418509123E-3</v>
      </c>
      <c r="D27" s="95" t="b">
        <v>0</v>
      </c>
      <c r="E27" s="95" t="b">
        <v>0</v>
      </c>
      <c r="F27" s="95" t="b">
        <v>0</v>
      </c>
    </row>
    <row r="28" spans="1:6" x14ac:dyDescent="0.25">
      <c r="A28" s="95" t="s">
        <v>14232</v>
      </c>
      <c r="B28" s="95">
        <v>506</v>
      </c>
      <c r="C28" s="130">
        <v>5.5424480486558894E-3</v>
      </c>
      <c r="D28" s="95" t="b">
        <v>0</v>
      </c>
      <c r="E28" s="95" t="b">
        <v>0</v>
      </c>
      <c r="F28" s="95" t="b">
        <v>0</v>
      </c>
    </row>
    <row r="29" spans="1:6" x14ac:dyDescent="0.25">
      <c r="A29" s="95" t="s">
        <v>14233</v>
      </c>
      <c r="B29" s="95">
        <v>486</v>
      </c>
      <c r="C29" s="130">
        <v>5.4577082682815588E-3</v>
      </c>
      <c r="D29" s="95" t="b">
        <v>0</v>
      </c>
      <c r="E29" s="95" t="b">
        <v>0</v>
      </c>
      <c r="F29" s="95" t="b">
        <v>0</v>
      </c>
    </row>
    <row r="30" spans="1:6" x14ac:dyDescent="0.25">
      <c r="A30" s="95" t="s">
        <v>14234</v>
      </c>
      <c r="B30" s="95">
        <v>457</v>
      </c>
      <c r="C30" s="130">
        <v>6.4798494334342514E-3</v>
      </c>
      <c r="D30" s="95" t="b">
        <v>0</v>
      </c>
      <c r="E30" s="95" t="b">
        <v>0</v>
      </c>
      <c r="F30" s="95" t="b">
        <v>0</v>
      </c>
    </row>
    <row r="31" spans="1:6" x14ac:dyDescent="0.25">
      <c r="A31" s="95" t="s">
        <v>14235</v>
      </c>
      <c r="B31" s="95">
        <v>418</v>
      </c>
      <c r="C31" s="130">
        <v>5.6174251532038312E-3</v>
      </c>
      <c r="D31" s="95" t="b">
        <v>0</v>
      </c>
      <c r="E31" s="95" t="b">
        <v>0</v>
      </c>
      <c r="F31" s="95" t="b">
        <v>0</v>
      </c>
    </row>
    <row r="32" spans="1:6" x14ac:dyDescent="0.25">
      <c r="A32" s="95" t="s">
        <v>14236</v>
      </c>
      <c r="B32" s="95">
        <v>394</v>
      </c>
      <c r="C32" s="130">
        <v>4.9425035517387484E-3</v>
      </c>
      <c r="D32" s="95" t="b">
        <v>0</v>
      </c>
      <c r="E32" s="95" t="b">
        <v>0</v>
      </c>
      <c r="F32" s="95" t="b">
        <v>0</v>
      </c>
    </row>
    <row r="33" spans="1:6" x14ac:dyDescent="0.25">
      <c r="A33" s="95" t="s">
        <v>14237</v>
      </c>
      <c r="B33" s="95">
        <v>383</v>
      </c>
      <c r="C33" s="130">
        <v>6.0838223802950871E-3</v>
      </c>
      <c r="D33" s="95" t="b">
        <v>0</v>
      </c>
      <c r="E33" s="95" t="b">
        <v>0</v>
      </c>
      <c r="F33" s="95" t="b">
        <v>0</v>
      </c>
    </row>
    <row r="34" spans="1:6" x14ac:dyDescent="0.25">
      <c r="A34" s="95" t="s">
        <v>14238</v>
      </c>
      <c r="B34" s="95">
        <v>382</v>
      </c>
      <c r="C34" s="130">
        <v>5.307159384724129E-3</v>
      </c>
      <c r="D34" s="95" t="b">
        <v>0</v>
      </c>
      <c r="E34" s="95" t="b">
        <v>0</v>
      </c>
      <c r="F34" s="95" t="b">
        <v>0</v>
      </c>
    </row>
    <row r="35" spans="1:6" x14ac:dyDescent="0.25">
      <c r="A35" s="95" t="s">
        <v>14239</v>
      </c>
      <c r="B35" s="95">
        <v>368</v>
      </c>
      <c r="C35" s="130">
        <v>5.0784232346198863E-3</v>
      </c>
      <c r="D35" s="95" t="b">
        <v>0</v>
      </c>
      <c r="E35" s="95" t="b">
        <v>0</v>
      </c>
      <c r="F35" s="95" t="b">
        <v>0</v>
      </c>
    </row>
    <row r="36" spans="1:6" x14ac:dyDescent="0.25">
      <c r="A36" s="95" t="s">
        <v>14240</v>
      </c>
      <c r="B36" s="95">
        <v>359</v>
      </c>
      <c r="C36" s="130">
        <v>4.9625338342335068E-3</v>
      </c>
      <c r="D36" s="95" t="b">
        <v>0</v>
      </c>
      <c r="E36" s="95" t="b">
        <v>0</v>
      </c>
      <c r="F36" s="95" t="b">
        <v>0</v>
      </c>
    </row>
    <row r="37" spans="1:6" x14ac:dyDescent="0.25">
      <c r="A37" s="95" t="s">
        <v>14241</v>
      </c>
      <c r="B37" s="95">
        <v>337</v>
      </c>
      <c r="C37" s="130">
        <v>5.109599461804698E-3</v>
      </c>
      <c r="D37" s="95" t="b">
        <v>0</v>
      </c>
      <c r="E37" s="95" t="b">
        <v>0</v>
      </c>
      <c r="F37" s="95" t="b">
        <v>0</v>
      </c>
    </row>
    <row r="38" spans="1:6" x14ac:dyDescent="0.25">
      <c r="A38" s="95" t="s">
        <v>14242</v>
      </c>
      <c r="B38" s="95">
        <v>337</v>
      </c>
      <c r="C38" s="130">
        <v>4.9041062188660183E-3</v>
      </c>
      <c r="D38" s="95" t="b">
        <v>0</v>
      </c>
      <c r="E38" s="95" t="b">
        <v>0</v>
      </c>
      <c r="F38" s="95" t="b">
        <v>0</v>
      </c>
    </row>
    <row r="39" spans="1:6" x14ac:dyDescent="0.25">
      <c r="A39" s="95" t="s">
        <v>14243</v>
      </c>
      <c r="B39" s="95">
        <v>329</v>
      </c>
      <c r="C39" s="130">
        <v>5.5556916753328649E-3</v>
      </c>
      <c r="D39" s="95" t="b">
        <v>0</v>
      </c>
      <c r="E39" s="95" t="b">
        <v>0</v>
      </c>
      <c r="F39" s="95" t="b">
        <v>0</v>
      </c>
    </row>
    <row r="40" spans="1:6" x14ac:dyDescent="0.25">
      <c r="A40" s="95" t="s">
        <v>14244</v>
      </c>
      <c r="B40" s="95">
        <v>298</v>
      </c>
      <c r="C40" s="130">
        <v>4.4694725256621054E-3</v>
      </c>
      <c r="D40" s="95" t="b">
        <v>0</v>
      </c>
      <c r="E40" s="95" t="b">
        <v>0</v>
      </c>
      <c r="F40" s="95" t="b">
        <v>0</v>
      </c>
    </row>
    <row r="41" spans="1:6" x14ac:dyDescent="0.25">
      <c r="A41" s="95" t="s">
        <v>14245</v>
      </c>
      <c r="B41" s="95">
        <v>292</v>
      </c>
      <c r="C41" s="130">
        <v>4.3249431239643444E-3</v>
      </c>
      <c r="D41" s="95" t="b">
        <v>0</v>
      </c>
      <c r="E41" s="95" t="b">
        <v>0</v>
      </c>
      <c r="F41" s="95" t="b">
        <v>0</v>
      </c>
    </row>
    <row r="42" spans="1:6" x14ac:dyDescent="0.25">
      <c r="A42" s="95" t="s">
        <v>14246</v>
      </c>
      <c r="B42" s="95">
        <v>256</v>
      </c>
      <c r="C42" s="130">
        <v>4.105649622174635E-3</v>
      </c>
      <c r="D42" s="95" t="b">
        <v>0</v>
      </c>
      <c r="E42" s="95" t="b">
        <v>0</v>
      </c>
      <c r="F42" s="95" t="b">
        <v>0</v>
      </c>
    </row>
    <row r="43" spans="1:6" x14ac:dyDescent="0.25">
      <c r="A43" s="95" t="s">
        <v>14247</v>
      </c>
      <c r="B43" s="95">
        <v>250</v>
      </c>
      <c r="C43" s="130">
        <v>4.0484596028166559E-3</v>
      </c>
      <c r="D43" s="95" t="b">
        <v>0</v>
      </c>
      <c r="E43" s="95" t="b">
        <v>0</v>
      </c>
      <c r="F43" s="95" t="b">
        <v>0</v>
      </c>
    </row>
    <row r="44" spans="1:6" x14ac:dyDescent="0.25">
      <c r="A44" s="95" t="s">
        <v>14248</v>
      </c>
      <c r="B44" s="95">
        <v>249</v>
      </c>
      <c r="C44" s="130">
        <v>4.0719507893483579E-3</v>
      </c>
      <c r="D44" s="95" t="b">
        <v>0</v>
      </c>
      <c r="E44" s="95" t="b">
        <v>0</v>
      </c>
      <c r="F44" s="95" t="b">
        <v>0</v>
      </c>
    </row>
    <row r="45" spans="1:6" x14ac:dyDescent="0.25">
      <c r="A45" s="95" t="s">
        <v>14249</v>
      </c>
      <c r="B45" s="95">
        <v>247</v>
      </c>
      <c r="C45" s="130">
        <v>4.0392443573053997E-3</v>
      </c>
      <c r="D45" s="95" t="b">
        <v>0</v>
      </c>
      <c r="E45" s="95" t="b">
        <v>0</v>
      </c>
      <c r="F45" s="95" t="b">
        <v>0</v>
      </c>
    </row>
    <row r="46" spans="1:6" x14ac:dyDescent="0.25">
      <c r="A46" s="95" t="s">
        <v>14250</v>
      </c>
      <c r="B46" s="95">
        <v>238</v>
      </c>
      <c r="C46" s="130">
        <v>4.0944834348520913E-3</v>
      </c>
      <c r="D46" s="95" t="b">
        <v>0</v>
      </c>
      <c r="E46" s="95" t="b">
        <v>0</v>
      </c>
      <c r="F46" s="95" t="b">
        <v>0</v>
      </c>
    </row>
    <row r="47" spans="1:6" x14ac:dyDescent="0.25">
      <c r="A47" s="95" t="s">
        <v>14251</v>
      </c>
      <c r="B47" s="95">
        <v>235</v>
      </c>
      <c r="C47" s="130">
        <v>3.8889985207097096E-3</v>
      </c>
      <c r="D47" s="95" t="b">
        <v>0</v>
      </c>
      <c r="E47" s="95" t="b">
        <v>0</v>
      </c>
      <c r="F47" s="95" t="b">
        <v>0</v>
      </c>
    </row>
    <row r="48" spans="1:6" x14ac:dyDescent="0.25">
      <c r="A48" s="95" t="s">
        <v>14252</v>
      </c>
      <c r="B48" s="95">
        <v>220</v>
      </c>
      <c r="C48" s="130">
        <v>3.849338176232512E-3</v>
      </c>
      <c r="D48" s="95" t="b">
        <v>0</v>
      </c>
      <c r="E48" s="95" t="b">
        <v>0</v>
      </c>
      <c r="F48" s="95" t="b">
        <v>0</v>
      </c>
    </row>
    <row r="49" spans="1:6" x14ac:dyDescent="0.25">
      <c r="A49" s="95" t="s">
        <v>14253</v>
      </c>
      <c r="B49" s="95">
        <v>210</v>
      </c>
      <c r="C49" s="130">
        <v>3.7060655365328183E-3</v>
      </c>
      <c r="D49" s="95" t="b">
        <v>0</v>
      </c>
      <c r="E49" s="95" t="b">
        <v>0</v>
      </c>
      <c r="F49" s="95" t="b">
        <v>0</v>
      </c>
    </row>
    <row r="50" spans="1:6" x14ac:dyDescent="0.25">
      <c r="A50" s="95" t="s">
        <v>14254</v>
      </c>
      <c r="B50" s="95">
        <v>208</v>
      </c>
      <c r="C50" s="130">
        <v>3.8289301907899601E-3</v>
      </c>
      <c r="D50" s="95" t="b">
        <v>0</v>
      </c>
      <c r="E50" s="95" t="b">
        <v>0</v>
      </c>
      <c r="F50" s="95" t="b">
        <v>0</v>
      </c>
    </row>
    <row r="51" spans="1:6" x14ac:dyDescent="0.25">
      <c r="A51" s="95" t="s">
        <v>14255</v>
      </c>
      <c r="B51" s="95">
        <v>204</v>
      </c>
      <c r="C51" s="130">
        <v>4.0571229881360112E-3</v>
      </c>
      <c r="D51" s="95" t="b">
        <v>0</v>
      </c>
      <c r="E51" s="95" t="b">
        <v>0</v>
      </c>
      <c r="F51" s="95" t="b">
        <v>0</v>
      </c>
    </row>
    <row r="52" spans="1:6" x14ac:dyDescent="0.25">
      <c r="A52" s="95" t="s">
        <v>14256</v>
      </c>
      <c r="B52" s="95">
        <v>199</v>
      </c>
      <c r="C52" s="130">
        <v>3.5425760165030853E-3</v>
      </c>
      <c r="D52" s="95" t="b">
        <v>0</v>
      </c>
      <c r="E52" s="95" t="b">
        <v>0</v>
      </c>
      <c r="F52" s="95" t="b">
        <v>0</v>
      </c>
    </row>
    <row r="53" spans="1:6" x14ac:dyDescent="0.25">
      <c r="A53" s="95" t="s">
        <v>14257</v>
      </c>
      <c r="B53" s="95">
        <v>189</v>
      </c>
      <c r="C53" s="130">
        <v>3.5442045760964002E-3</v>
      </c>
      <c r="D53" s="95" t="b">
        <v>0</v>
      </c>
      <c r="E53" s="95" t="b">
        <v>0</v>
      </c>
      <c r="F53" s="95" t="b">
        <v>0</v>
      </c>
    </row>
    <row r="54" spans="1:6" x14ac:dyDescent="0.25">
      <c r="A54" s="95" t="s">
        <v>14258</v>
      </c>
      <c r="B54" s="95">
        <v>174</v>
      </c>
      <c r="C54" s="130">
        <v>3.3017442160568795E-3</v>
      </c>
      <c r="D54" s="95" t="b">
        <v>0</v>
      </c>
      <c r="E54" s="95" t="b">
        <v>0</v>
      </c>
      <c r="F54" s="95" t="b">
        <v>0</v>
      </c>
    </row>
    <row r="55" spans="1:6" x14ac:dyDescent="0.25">
      <c r="A55" s="95" t="s">
        <v>1352</v>
      </c>
      <c r="B55" s="95">
        <v>167</v>
      </c>
      <c r="C55" s="130">
        <v>3.1918034455456221E-3</v>
      </c>
      <c r="D55" s="95" t="b">
        <v>0</v>
      </c>
      <c r="E55" s="95" t="b">
        <v>0</v>
      </c>
      <c r="F55" s="95" t="b">
        <v>0</v>
      </c>
    </row>
    <row r="56" spans="1:6" x14ac:dyDescent="0.25">
      <c r="A56" s="95" t="s">
        <v>14259</v>
      </c>
      <c r="B56" s="95">
        <v>158</v>
      </c>
      <c r="C56" s="130">
        <v>3.0948899171245521E-3</v>
      </c>
      <c r="D56" s="95" t="b">
        <v>0</v>
      </c>
      <c r="E56" s="95" t="b">
        <v>0</v>
      </c>
      <c r="F56" s="95" t="b">
        <v>0</v>
      </c>
    </row>
    <row r="57" spans="1:6" x14ac:dyDescent="0.25">
      <c r="A57" s="95" t="s">
        <v>14260</v>
      </c>
      <c r="B57" s="95">
        <v>151</v>
      </c>
      <c r="C57" s="130">
        <v>3.0663391355400986E-3</v>
      </c>
      <c r="D57" s="95" t="b">
        <v>0</v>
      </c>
      <c r="E57" s="95" t="b">
        <v>0</v>
      </c>
      <c r="F57" s="95" t="b">
        <v>0</v>
      </c>
    </row>
    <row r="58" spans="1:6" x14ac:dyDescent="0.25">
      <c r="A58" s="95" t="s">
        <v>14261</v>
      </c>
      <c r="B58" s="95">
        <v>133</v>
      </c>
      <c r="C58" s="130">
        <v>2.8385465480288202E-3</v>
      </c>
      <c r="D58" s="95" t="b">
        <v>0</v>
      </c>
      <c r="E58" s="95" t="b">
        <v>0</v>
      </c>
      <c r="F58" s="95" t="b">
        <v>0</v>
      </c>
    </row>
    <row r="59" spans="1:6" x14ac:dyDescent="0.25">
      <c r="A59" s="95" t="s">
        <v>14262</v>
      </c>
      <c r="B59" s="95">
        <v>133</v>
      </c>
      <c r="C59" s="130">
        <v>2.7750353812489958E-3</v>
      </c>
      <c r="D59" s="95" t="b">
        <v>0</v>
      </c>
      <c r="E59" s="95" t="b">
        <v>0</v>
      </c>
      <c r="F59" s="95" t="b">
        <v>0</v>
      </c>
    </row>
    <row r="60" spans="1:6" x14ac:dyDescent="0.25">
      <c r="A60" s="95" t="s">
        <v>14263</v>
      </c>
      <c r="B60" s="95">
        <v>130</v>
      </c>
      <c r="C60" s="130">
        <v>2.758634781049703E-3</v>
      </c>
      <c r="D60" s="95" t="b">
        <v>0</v>
      </c>
      <c r="E60" s="95" t="b">
        <v>0</v>
      </c>
      <c r="F60" s="95" t="b">
        <v>0</v>
      </c>
    </row>
    <row r="61" spans="1:6" x14ac:dyDescent="0.25">
      <c r="A61" s="95" t="s">
        <v>14264</v>
      </c>
      <c r="B61" s="95">
        <v>126</v>
      </c>
      <c r="C61" s="130">
        <v>2.6969398096956701E-3</v>
      </c>
      <c r="D61" s="95" t="b">
        <v>0</v>
      </c>
      <c r="E61" s="95" t="b">
        <v>0</v>
      </c>
      <c r="F61" s="95" t="b">
        <v>0</v>
      </c>
    </row>
    <row r="62" spans="1:6" x14ac:dyDescent="0.25">
      <c r="A62" s="95" t="s">
        <v>14265</v>
      </c>
      <c r="B62" s="95">
        <v>125</v>
      </c>
      <c r="C62" s="130">
        <v>2.7397064961206833E-3</v>
      </c>
      <c r="D62" s="95" t="b">
        <v>0</v>
      </c>
      <c r="E62" s="95" t="b">
        <v>0</v>
      </c>
      <c r="F62" s="95" t="b">
        <v>0</v>
      </c>
    </row>
    <row r="63" spans="1:6" x14ac:dyDescent="0.25">
      <c r="A63" s="95" t="s">
        <v>1387</v>
      </c>
      <c r="B63" s="95">
        <v>121</v>
      </c>
      <c r="C63" s="130">
        <v>2.6127297482594737E-3</v>
      </c>
      <c r="D63" s="95" t="b">
        <v>0</v>
      </c>
      <c r="E63" s="95" t="b">
        <v>0</v>
      </c>
      <c r="F63" s="95" t="b">
        <v>0</v>
      </c>
    </row>
    <row r="64" spans="1:6" x14ac:dyDescent="0.25">
      <c r="A64" s="95" t="s">
        <v>14266</v>
      </c>
      <c r="B64" s="95">
        <v>119</v>
      </c>
      <c r="C64" s="130">
        <v>2.6485605028164542E-3</v>
      </c>
      <c r="D64" s="95" t="b">
        <v>0</v>
      </c>
      <c r="E64" s="95" t="b">
        <v>0</v>
      </c>
      <c r="F64" s="95" t="b">
        <v>0</v>
      </c>
    </row>
    <row r="65" spans="1:6" x14ac:dyDescent="0.25">
      <c r="A65" s="95" t="s">
        <v>14267</v>
      </c>
      <c r="B65" s="95">
        <v>117</v>
      </c>
      <c r="C65" s="130">
        <v>2.5566345321325246E-3</v>
      </c>
      <c r="D65" s="95" t="b">
        <v>0</v>
      </c>
      <c r="E65" s="95" t="b">
        <v>0</v>
      </c>
      <c r="F65" s="95" t="b">
        <v>0</v>
      </c>
    </row>
    <row r="66" spans="1:6" x14ac:dyDescent="0.25">
      <c r="A66" s="95" t="s">
        <v>14268</v>
      </c>
      <c r="B66" s="95">
        <v>114</v>
      </c>
      <c r="C66" s="130">
        <v>2.6029170295344514E-3</v>
      </c>
      <c r="D66" s="95" t="b">
        <v>0</v>
      </c>
      <c r="E66" s="95" t="b">
        <v>0</v>
      </c>
      <c r="F66" s="95" t="b">
        <v>0</v>
      </c>
    </row>
    <row r="67" spans="1:6" x14ac:dyDescent="0.25">
      <c r="A67" s="95" t="s">
        <v>8237</v>
      </c>
      <c r="B67" s="95">
        <v>112</v>
      </c>
      <c r="C67" s="130">
        <v>2.4850305920931879E-3</v>
      </c>
      <c r="D67" s="95" t="b">
        <v>0</v>
      </c>
      <c r="E67" s="95" t="b">
        <v>0</v>
      </c>
      <c r="F67" s="95" t="b">
        <v>0</v>
      </c>
    </row>
    <row r="68" spans="1:6" x14ac:dyDescent="0.25">
      <c r="A68" s="95" t="s">
        <v>14269</v>
      </c>
      <c r="B68" s="95">
        <v>110</v>
      </c>
      <c r="C68" s="130">
        <v>2.8147738335595881E-3</v>
      </c>
      <c r="D68" s="95" t="b">
        <v>0</v>
      </c>
      <c r="E68" s="95" t="b">
        <v>0</v>
      </c>
      <c r="F68" s="95" t="b">
        <v>0</v>
      </c>
    </row>
    <row r="69" spans="1:6" x14ac:dyDescent="0.25">
      <c r="A69" s="95" t="s">
        <v>14270</v>
      </c>
      <c r="B69" s="95">
        <v>108</v>
      </c>
      <c r="C69" s="130">
        <v>2.6656774755457521E-3</v>
      </c>
      <c r="D69" s="95" t="b">
        <v>0</v>
      </c>
      <c r="E69" s="95" t="b">
        <v>0</v>
      </c>
      <c r="F69" s="95" t="b">
        <v>0</v>
      </c>
    </row>
    <row r="70" spans="1:6" x14ac:dyDescent="0.25">
      <c r="A70" s="95" t="s">
        <v>14271</v>
      </c>
      <c r="B70" s="95">
        <v>107</v>
      </c>
      <c r="C70" s="130">
        <v>2.4430887908788276E-3</v>
      </c>
      <c r="D70" s="95" t="b">
        <v>0</v>
      </c>
      <c r="E70" s="95" t="b">
        <v>0</v>
      </c>
      <c r="F70" s="95" t="b">
        <v>0</v>
      </c>
    </row>
    <row r="71" spans="1:6" x14ac:dyDescent="0.25">
      <c r="A71" s="95" t="s">
        <v>14272</v>
      </c>
      <c r="B71" s="95">
        <v>102</v>
      </c>
      <c r="C71" s="130">
        <v>2.3365859380352454E-3</v>
      </c>
      <c r="D71" s="95" t="b">
        <v>0</v>
      </c>
      <c r="E71" s="95" t="b">
        <v>0</v>
      </c>
      <c r="F71" s="95" t="b">
        <v>0</v>
      </c>
    </row>
    <row r="72" spans="1:6" x14ac:dyDescent="0.25">
      <c r="A72" s="95" t="s">
        <v>14273</v>
      </c>
      <c r="B72" s="95">
        <v>101</v>
      </c>
      <c r="C72" s="130">
        <v>2.321338038781531E-3</v>
      </c>
      <c r="D72" s="95" t="b">
        <v>0</v>
      </c>
      <c r="E72" s="95" t="b">
        <v>0</v>
      </c>
      <c r="F72" s="95" t="b">
        <v>0</v>
      </c>
    </row>
    <row r="73" spans="1:6" x14ac:dyDescent="0.25">
      <c r="A73" s="95" t="s">
        <v>14274</v>
      </c>
      <c r="B73" s="95">
        <v>97</v>
      </c>
      <c r="C73" s="130">
        <v>2.2595765851145967E-3</v>
      </c>
      <c r="D73" s="95" t="b">
        <v>0</v>
      </c>
      <c r="E73" s="95" t="b">
        <v>0</v>
      </c>
      <c r="F73" s="95" t="b">
        <v>0</v>
      </c>
    </row>
    <row r="74" spans="1:6" x14ac:dyDescent="0.25">
      <c r="A74" s="95" t="s">
        <v>14275</v>
      </c>
      <c r="B74" s="95">
        <v>96</v>
      </c>
      <c r="C74" s="130">
        <v>2.2439398289927797E-3</v>
      </c>
      <c r="D74" s="95" t="b">
        <v>0</v>
      </c>
      <c r="E74" s="95" t="b">
        <v>0</v>
      </c>
      <c r="F74" s="95" t="b">
        <v>0</v>
      </c>
    </row>
    <row r="75" spans="1:6" x14ac:dyDescent="0.25">
      <c r="A75" s="95" t="s">
        <v>14276</v>
      </c>
      <c r="B75" s="95">
        <v>87</v>
      </c>
      <c r="C75" s="130">
        <v>2.0994954650906E-3</v>
      </c>
      <c r="D75" s="95" t="b">
        <v>0</v>
      </c>
      <c r="E75" s="95" t="b">
        <v>0</v>
      </c>
      <c r="F75" s="95" t="b">
        <v>0</v>
      </c>
    </row>
    <row r="76" spans="1:6" x14ac:dyDescent="0.25">
      <c r="A76" s="95" t="s">
        <v>14277</v>
      </c>
      <c r="B76" s="95">
        <v>87</v>
      </c>
      <c r="C76" s="130">
        <v>2.0994954650906E-3</v>
      </c>
      <c r="D76" s="95" t="b">
        <v>0</v>
      </c>
      <c r="E76" s="95" t="b">
        <v>0</v>
      </c>
      <c r="F76" s="95" t="b">
        <v>0</v>
      </c>
    </row>
    <row r="77" spans="1:6" x14ac:dyDescent="0.25">
      <c r="A77" s="95" t="s">
        <v>14278</v>
      </c>
      <c r="B77" s="95">
        <v>84</v>
      </c>
      <c r="C77" s="130">
        <v>2.1145035871636851E-3</v>
      </c>
      <c r="D77" s="95" t="b">
        <v>0</v>
      </c>
      <c r="E77" s="95" t="b">
        <v>0</v>
      </c>
      <c r="F77" s="95" t="b">
        <v>0</v>
      </c>
    </row>
    <row r="78" spans="1:6" x14ac:dyDescent="0.25">
      <c r="A78" s="95" t="s">
        <v>14279</v>
      </c>
      <c r="B78" s="95">
        <v>82</v>
      </c>
      <c r="C78" s="130">
        <v>2.0559070557844513E-3</v>
      </c>
      <c r="D78" s="95" t="b">
        <v>0</v>
      </c>
      <c r="E78" s="95" t="b">
        <v>0</v>
      </c>
      <c r="F78" s="95" t="b">
        <v>0</v>
      </c>
    </row>
    <row r="79" spans="1:6" x14ac:dyDescent="0.25">
      <c r="A79" s="95" t="s">
        <v>14280</v>
      </c>
      <c r="B79" s="95">
        <v>81</v>
      </c>
      <c r="C79" s="130">
        <v>2.047244143179687E-3</v>
      </c>
      <c r="D79" s="95" t="b">
        <v>0</v>
      </c>
      <c r="E79" s="95" t="b">
        <v>0</v>
      </c>
      <c r="F79" s="95" t="b">
        <v>0</v>
      </c>
    </row>
    <row r="80" spans="1:6" x14ac:dyDescent="0.25">
      <c r="A80" s="95" t="s">
        <v>14281</v>
      </c>
      <c r="B80" s="95">
        <v>80</v>
      </c>
      <c r="C80" s="130">
        <v>1.9822258581995962E-3</v>
      </c>
      <c r="D80" s="95" t="b">
        <v>0</v>
      </c>
      <c r="E80" s="95" t="b">
        <v>0</v>
      </c>
      <c r="F80" s="95" t="b">
        <v>0</v>
      </c>
    </row>
    <row r="81" spans="1:6" x14ac:dyDescent="0.25">
      <c r="A81" s="95" t="s">
        <v>14282</v>
      </c>
      <c r="B81" s="95">
        <v>79</v>
      </c>
      <c r="C81" s="130">
        <v>1.9650973864391366E-3</v>
      </c>
      <c r="D81" s="95" t="b">
        <v>0</v>
      </c>
      <c r="E81" s="95" t="b">
        <v>0</v>
      </c>
      <c r="F81" s="95" t="b">
        <v>0</v>
      </c>
    </row>
    <row r="82" spans="1:6" x14ac:dyDescent="0.25">
      <c r="A82" s="95" t="s">
        <v>14283</v>
      </c>
      <c r="B82" s="95">
        <v>78</v>
      </c>
      <c r="C82" s="130">
        <v>1.9478714732968161E-3</v>
      </c>
      <c r="D82" s="95" t="b">
        <v>0</v>
      </c>
      <c r="E82" s="95" t="b">
        <v>0</v>
      </c>
      <c r="F82" s="95" t="b">
        <v>0</v>
      </c>
    </row>
    <row r="83" spans="1:6" x14ac:dyDescent="0.25">
      <c r="A83" s="95" t="s">
        <v>14284</v>
      </c>
      <c r="B83" s="95">
        <v>76</v>
      </c>
      <c r="C83" s="130">
        <v>1.9131222931480962E-3</v>
      </c>
      <c r="D83" s="95" t="b">
        <v>0</v>
      </c>
      <c r="E83" s="95" t="b">
        <v>0</v>
      </c>
      <c r="F83" s="95" t="b">
        <v>0</v>
      </c>
    </row>
    <row r="84" spans="1:6" x14ac:dyDescent="0.25">
      <c r="A84" s="95" t="s">
        <v>14285</v>
      </c>
      <c r="B84" s="95">
        <v>76</v>
      </c>
      <c r="C84" s="130">
        <v>1.9131222931480962E-3</v>
      </c>
      <c r="D84" s="95" t="b">
        <v>0</v>
      </c>
      <c r="E84" s="95" t="b">
        <v>0</v>
      </c>
      <c r="F84" s="95" t="b">
        <v>0</v>
      </c>
    </row>
    <row r="85" spans="1:6" x14ac:dyDescent="0.25">
      <c r="A85" s="95" t="s">
        <v>14286</v>
      </c>
      <c r="B85" s="95">
        <v>76</v>
      </c>
      <c r="C85" s="130">
        <v>1.9131222931480962E-3</v>
      </c>
      <c r="D85" s="95" t="b">
        <v>0</v>
      </c>
      <c r="E85" s="95" t="b">
        <v>0</v>
      </c>
      <c r="F85" s="95" t="b">
        <v>0</v>
      </c>
    </row>
    <row r="86" spans="1:6" x14ac:dyDescent="0.25">
      <c r="A86" s="95" t="s">
        <v>14287</v>
      </c>
      <c r="B86" s="95">
        <v>76</v>
      </c>
      <c r="C86" s="130">
        <v>1.9131222931480962E-3</v>
      </c>
      <c r="D86" s="95" t="b">
        <v>0</v>
      </c>
      <c r="E86" s="95" t="b">
        <v>0</v>
      </c>
      <c r="F86" s="95" t="b">
        <v>0</v>
      </c>
    </row>
    <row r="87" spans="1:6" x14ac:dyDescent="0.25">
      <c r="A87" s="95" t="s">
        <v>14288</v>
      </c>
      <c r="B87" s="95">
        <v>76</v>
      </c>
      <c r="C87" s="130">
        <v>1.9131222931480962E-3</v>
      </c>
      <c r="D87" s="95" t="b">
        <v>0</v>
      </c>
      <c r="E87" s="95" t="b">
        <v>0</v>
      </c>
      <c r="F87" s="95" t="b">
        <v>0</v>
      </c>
    </row>
    <row r="88" spans="1:6" x14ac:dyDescent="0.25">
      <c r="A88" s="95" t="s">
        <v>14289</v>
      </c>
      <c r="B88" s="95">
        <v>76</v>
      </c>
      <c r="C88" s="130">
        <v>1.9131222931480962E-3</v>
      </c>
      <c r="D88" s="95" t="b">
        <v>0</v>
      </c>
      <c r="E88" s="95" t="b">
        <v>0</v>
      </c>
      <c r="F88" s="95" t="b">
        <v>0</v>
      </c>
    </row>
    <row r="89" spans="1:6" x14ac:dyDescent="0.25">
      <c r="A89" s="95" t="s">
        <v>14290</v>
      </c>
      <c r="B89" s="95">
        <v>76</v>
      </c>
      <c r="C89" s="130">
        <v>1.9131222931480962E-3</v>
      </c>
      <c r="D89" s="95" t="b">
        <v>0</v>
      </c>
      <c r="E89" s="95" t="b">
        <v>0</v>
      </c>
      <c r="F89" s="95" t="b">
        <v>0</v>
      </c>
    </row>
    <row r="90" spans="1:6" x14ac:dyDescent="0.25">
      <c r="A90" s="95" t="s">
        <v>14291</v>
      </c>
      <c r="B90" s="95">
        <v>76</v>
      </c>
      <c r="C90" s="130">
        <v>1.9131222931480962E-3</v>
      </c>
      <c r="D90" s="95" t="b">
        <v>0</v>
      </c>
      <c r="E90" s="95" t="b">
        <v>0</v>
      </c>
      <c r="F90" s="95" t="b">
        <v>0</v>
      </c>
    </row>
    <row r="91" spans="1:6" x14ac:dyDescent="0.25">
      <c r="A91" s="95" t="s">
        <v>14292</v>
      </c>
      <c r="B91" s="95">
        <v>76</v>
      </c>
      <c r="C91" s="130">
        <v>1.9131222931480962E-3</v>
      </c>
      <c r="D91" s="95" t="b">
        <v>0</v>
      </c>
      <c r="E91" s="95" t="b">
        <v>0</v>
      </c>
      <c r="F91" s="95" t="b">
        <v>0</v>
      </c>
    </row>
    <row r="92" spans="1:6" x14ac:dyDescent="0.25">
      <c r="A92" s="95" t="s">
        <v>1354</v>
      </c>
      <c r="B92" s="95">
        <v>76</v>
      </c>
      <c r="C92" s="130">
        <v>1.9131222931480962E-3</v>
      </c>
      <c r="D92" s="95" t="b">
        <v>0</v>
      </c>
      <c r="E92" s="95" t="b">
        <v>0</v>
      </c>
      <c r="F92" s="95" t="b">
        <v>0</v>
      </c>
    </row>
    <row r="93" spans="1:6" x14ac:dyDescent="0.25">
      <c r="A93" s="95" t="s">
        <v>14293</v>
      </c>
      <c r="B93" s="95">
        <v>75</v>
      </c>
      <c r="C93" s="130">
        <v>1.903345870982743E-3</v>
      </c>
      <c r="D93" s="95" t="b">
        <v>0</v>
      </c>
      <c r="E93" s="95" t="b">
        <v>0</v>
      </c>
      <c r="F93" s="95" t="b">
        <v>0</v>
      </c>
    </row>
    <row r="94" spans="1:6" x14ac:dyDescent="0.25">
      <c r="A94" s="95" t="s">
        <v>14294</v>
      </c>
      <c r="B94" s="95">
        <v>75</v>
      </c>
      <c r="C94" s="130">
        <v>1.8955964288700808E-3</v>
      </c>
      <c r="D94" s="95" t="b">
        <v>0</v>
      </c>
      <c r="E94" s="95" t="b">
        <v>0</v>
      </c>
      <c r="F94" s="95" t="b">
        <v>0</v>
      </c>
    </row>
    <row r="95" spans="1:6" x14ac:dyDescent="0.25">
      <c r="A95" s="95" t="s">
        <v>14295</v>
      </c>
      <c r="B95" s="95">
        <v>72</v>
      </c>
      <c r="C95" s="130">
        <v>1.8423974183299121E-3</v>
      </c>
      <c r="D95" s="95" t="b">
        <v>0</v>
      </c>
      <c r="E95" s="95" t="b">
        <v>0</v>
      </c>
      <c r="F95" s="95" t="b">
        <v>0</v>
      </c>
    </row>
    <row r="96" spans="1:6" x14ac:dyDescent="0.25">
      <c r="A96" s="95" t="s">
        <v>14296</v>
      </c>
      <c r="B96" s="95">
        <v>71</v>
      </c>
      <c r="C96" s="130">
        <v>1.8322049105998054E-3</v>
      </c>
      <c r="D96" s="95" t="b">
        <v>0</v>
      </c>
      <c r="E96" s="95" t="b">
        <v>0</v>
      </c>
      <c r="F96" s="95" t="b">
        <v>0</v>
      </c>
    </row>
    <row r="97" spans="1:6" x14ac:dyDescent="0.25">
      <c r="A97" s="95" t="s">
        <v>14297</v>
      </c>
      <c r="B97" s="95">
        <v>70</v>
      </c>
      <c r="C97" s="130">
        <v>1.806399207633611E-3</v>
      </c>
      <c r="D97" s="95" t="b">
        <v>0</v>
      </c>
      <c r="E97" s="95" t="b">
        <v>0</v>
      </c>
      <c r="F97" s="95" t="b">
        <v>0</v>
      </c>
    </row>
    <row r="98" spans="1:6" x14ac:dyDescent="0.25">
      <c r="A98" s="95" t="s">
        <v>14298</v>
      </c>
      <c r="B98" s="95">
        <v>70</v>
      </c>
      <c r="C98" s="130">
        <v>1.806399207633611E-3</v>
      </c>
      <c r="D98" s="95" t="b">
        <v>0</v>
      </c>
      <c r="E98" s="95" t="b">
        <v>0</v>
      </c>
      <c r="F98" s="95" t="b">
        <v>0</v>
      </c>
    </row>
    <row r="99" spans="1:6" x14ac:dyDescent="0.25">
      <c r="A99" s="95" t="s">
        <v>14299</v>
      </c>
      <c r="B99" s="95">
        <v>68</v>
      </c>
      <c r="C99" s="130">
        <v>1.7777158957353822E-3</v>
      </c>
      <c r="D99" s="95" t="b">
        <v>0</v>
      </c>
      <c r="E99" s="95" t="b">
        <v>0</v>
      </c>
      <c r="F99" s="95" t="b">
        <v>0</v>
      </c>
    </row>
    <row r="100" spans="1:6" x14ac:dyDescent="0.25">
      <c r="A100" s="95" t="s">
        <v>14300</v>
      </c>
      <c r="B100" s="95">
        <v>68</v>
      </c>
      <c r="C100" s="130">
        <v>1.9309112074000147E-3</v>
      </c>
      <c r="D100" s="95" t="b">
        <v>0</v>
      </c>
      <c r="E100" s="95" t="b">
        <v>0</v>
      </c>
      <c r="F100" s="95" t="b">
        <v>0</v>
      </c>
    </row>
    <row r="101" spans="1:6" x14ac:dyDescent="0.25">
      <c r="A101" s="95" t="s">
        <v>14301</v>
      </c>
      <c r="B101" s="95">
        <v>67</v>
      </c>
      <c r="C101" s="130">
        <v>1.7833210956609787E-3</v>
      </c>
      <c r="D101" s="95" t="b">
        <v>0</v>
      </c>
      <c r="E101" s="95" t="b">
        <v>0</v>
      </c>
      <c r="F101" s="95" t="b">
        <v>0</v>
      </c>
    </row>
    <row r="102" spans="1:6" x14ac:dyDescent="0.25">
      <c r="A102" s="95" t="s">
        <v>14302</v>
      </c>
      <c r="B102" s="95">
        <v>66</v>
      </c>
      <c r="C102" s="130">
        <v>1.7330700644828769E-3</v>
      </c>
      <c r="D102" s="95" t="b">
        <v>0</v>
      </c>
      <c r="E102" s="95" t="b">
        <v>0</v>
      </c>
      <c r="F102" s="95" t="b">
        <v>0</v>
      </c>
    </row>
    <row r="103" spans="1:6" x14ac:dyDescent="0.25">
      <c r="A103" s="95" t="s">
        <v>14303</v>
      </c>
      <c r="B103" s="95">
        <v>65</v>
      </c>
      <c r="C103" s="130">
        <v>1.780164201766193E-3</v>
      </c>
      <c r="D103" s="95" t="b">
        <v>0</v>
      </c>
      <c r="E103" s="95" t="b">
        <v>0</v>
      </c>
      <c r="F103" s="95" t="b">
        <v>0</v>
      </c>
    </row>
    <row r="104" spans="1:6" x14ac:dyDescent="0.25">
      <c r="A104" s="95" t="s">
        <v>14304</v>
      </c>
      <c r="B104" s="95">
        <v>65</v>
      </c>
      <c r="C104" s="130">
        <v>1.7144504783206573E-3</v>
      </c>
      <c r="D104" s="95" t="b">
        <v>0</v>
      </c>
      <c r="E104" s="95" t="b">
        <v>0</v>
      </c>
      <c r="F104" s="95" t="b">
        <v>0</v>
      </c>
    </row>
    <row r="105" spans="1:6" x14ac:dyDescent="0.25">
      <c r="A105" s="95" t="s">
        <v>14305</v>
      </c>
      <c r="B105" s="95">
        <v>65</v>
      </c>
      <c r="C105" s="130">
        <v>1.7144504783206573E-3</v>
      </c>
      <c r="D105" s="95" t="b">
        <v>0</v>
      </c>
      <c r="E105" s="95" t="b">
        <v>0</v>
      </c>
      <c r="F105" s="95" t="b">
        <v>0</v>
      </c>
    </row>
    <row r="106" spans="1:6" x14ac:dyDescent="0.25">
      <c r="A106" s="95" t="s">
        <v>14306</v>
      </c>
      <c r="B106" s="95">
        <v>65</v>
      </c>
      <c r="C106" s="130">
        <v>1.8457239482500142E-3</v>
      </c>
      <c r="D106" s="95" t="b">
        <v>0</v>
      </c>
      <c r="E106" s="95" t="b">
        <v>0</v>
      </c>
      <c r="F106" s="95" t="b">
        <v>0</v>
      </c>
    </row>
    <row r="107" spans="1:6" x14ac:dyDescent="0.25">
      <c r="A107" s="95" t="s">
        <v>14307</v>
      </c>
      <c r="B107" s="95">
        <v>64</v>
      </c>
      <c r="C107" s="130">
        <v>1.6957124618927316E-3</v>
      </c>
      <c r="D107" s="95" t="b">
        <v>0</v>
      </c>
      <c r="E107" s="95" t="b">
        <v>0</v>
      </c>
      <c r="F107" s="95" t="b">
        <v>0</v>
      </c>
    </row>
    <row r="108" spans="1:6" x14ac:dyDescent="0.25">
      <c r="A108" s="95" t="s">
        <v>14308</v>
      </c>
      <c r="B108" s="95">
        <v>64</v>
      </c>
      <c r="C108" s="130">
        <v>1.6957124618927316E-3</v>
      </c>
      <c r="D108" s="95" t="b">
        <v>0</v>
      </c>
      <c r="E108" s="95" t="b">
        <v>0</v>
      </c>
      <c r="F108" s="95" t="b">
        <v>0</v>
      </c>
    </row>
    <row r="109" spans="1:6" x14ac:dyDescent="0.25">
      <c r="A109" s="95" t="s">
        <v>14309</v>
      </c>
      <c r="B109" s="95">
        <v>64</v>
      </c>
      <c r="C109" s="130">
        <v>1.6957124618927316E-3</v>
      </c>
      <c r="D109" s="95" t="b">
        <v>0</v>
      </c>
      <c r="E109" s="95" t="b">
        <v>0</v>
      </c>
      <c r="F109" s="95" t="b">
        <v>0</v>
      </c>
    </row>
    <row r="110" spans="1:6" x14ac:dyDescent="0.25">
      <c r="A110" s="95" t="s">
        <v>14310</v>
      </c>
      <c r="B110" s="95">
        <v>63</v>
      </c>
      <c r="C110" s="130">
        <v>1.6768541645767415E-3</v>
      </c>
      <c r="D110" s="95" t="b">
        <v>0</v>
      </c>
      <c r="E110" s="95" t="b">
        <v>0</v>
      </c>
      <c r="F110" s="95" t="b">
        <v>0</v>
      </c>
    </row>
    <row r="111" spans="1:6" x14ac:dyDescent="0.25">
      <c r="A111" s="95" t="s">
        <v>14311</v>
      </c>
      <c r="B111" s="95">
        <v>63</v>
      </c>
      <c r="C111" s="130">
        <v>1.6768541645767415E-3</v>
      </c>
      <c r="D111" s="95" t="b">
        <v>0</v>
      </c>
      <c r="E111" s="95" t="b">
        <v>0</v>
      </c>
      <c r="F111" s="95" t="b">
        <v>0</v>
      </c>
    </row>
    <row r="112" spans="1:6" x14ac:dyDescent="0.25">
      <c r="A112" s="95" t="s">
        <v>14312</v>
      </c>
      <c r="B112" s="95">
        <v>63</v>
      </c>
      <c r="C112" s="130">
        <v>1.6768541645767415E-3</v>
      </c>
      <c r="D112" s="95" t="b">
        <v>0</v>
      </c>
      <c r="E112" s="95" t="b">
        <v>0</v>
      </c>
      <c r="F112" s="95" t="b">
        <v>0</v>
      </c>
    </row>
    <row r="113" spans="1:6" x14ac:dyDescent="0.25">
      <c r="A113" s="95" t="s">
        <v>14313</v>
      </c>
      <c r="B113" s="95">
        <v>63</v>
      </c>
      <c r="C113" s="130">
        <v>1.6768541645767415E-3</v>
      </c>
      <c r="D113" s="95" t="b">
        <v>0</v>
      </c>
      <c r="E113" s="95" t="b">
        <v>0</v>
      </c>
      <c r="F113" s="95" t="b">
        <v>0</v>
      </c>
    </row>
    <row r="114" spans="1:6" x14ac:dyDescent="0.25">
      <c r="A114" s="95" t="s">
        <v>14314</v>
      </c>
      <c r="B114" s="95">
        <v>63</v>
      </c>
      <c r="C114" s="130">
        <v>1.6768541645767415E-3</v>
      </c>
      <c r="D114" s="95" t="b">
        <v>0</v>
      </c>
      <c r="E114" s="95" t="b">
        <v>0</v>
      </c>
      <c r="F114" s="95" t="b">
        <v>0</v>
      </c>
    </row>
    <row r="115" spans="1:6" x14ac:dyDescent="0.25">
      <c r="A115" s="95" t="s">
        <v>14315</v>
      </c>
      <c r="B115" s="95">
        <v>63</v>
      </c>
      <c r="C115" s="130">
        <v>1.8851717817311099E-3</v>
      </c>
      <c r="D115" s="95" t="b">
        <v>0</v>
      </c>
      <c r="E115" s="95" t="b">
        <v>0</v>
      </c>
      <c r="F115" s="95" t="b">
        <v>0</v>
      </c>
    </row>
    <row r="116" spans="1:6" x14ac:dyDescent="0.25">
      <c r="A116" s="95" t="s">
        <v>2833</v>
      </c>
      <c r="B116" s="95">
        <v>62</v>
      </c>
      <c r="C116" s="130">
        <v>1.6578736769931246E-3</v>
      </c>
      <c r="D116" s="95" t="b">
        <v>0</v>
      </c>
      <c r="E116" s="95" t="b">
        <v>0</v>
      </c>
      <c r="F116" s="95" t="b">
        <v>0</v>
      </c>
    </row>
    <row r="117" spans="1:6" x14ac:dyDescent="0.25">
      <c r="A117" s="95" t="s">
        <v>14316</v>
      </c>
      <c r="B117" s="95">
        <v>61</v>
      </c>
      <c r="C117" s="130">
        <v>1.6387690281615423E-3</v>
      </c>
      <c r="D117" s="95" t="b">
        <v>0</v>
      </c>
      <c r="E117" s="95" t="b">
        <v>0</v>
      </c>
      <c r="F117" s="95" t="b">
        <v>0</v>
      </c>
    </row>
    <row r="118" spans="1:6" x14ac:dyDescent="0.25">
      <c r="A118" s="95" t="s">
        <v>14317</v>
      </c>
      <c r="B118" s="95">
        <v>60</v>
      </c>
      <c r="C118" s="130">
        <v>1.6681999707626998E-3</v>
      </c>
      <c r="D118" s="95" t="b">
        <v>0</v>
      </c>
      <c r="E118" s="95" t="b">
        <v>0</v>
      </c>
      <c r="F118" s="95" t="b">
        <v>0</v>
      </c>
    </row>
    <row r="119" spans="1:6" x14ac:dyDescent="0.25">
      <c r="A119" s="95" t="s">
        <v>14318</v>
      </c>
      <c r="B119" s="95">
        <v>60</v>
      </c>
      <c r="C119" s="130">
        <v>1.6195381824708035E-3</v>
      </c>
      <c r="D119" s="95" t="b">
        <v>0</v>
      </c>
      <c r="E119" s="95" t="b">
        <v>0</v>
      </c>
      <c r="F119" s="95" t="b">
        <v>0</v>
      </c>
    </row>
    <row r="120" spans="1:6" x14ac:dyDescent="0.25">
      <c r="A120" s="95" t="s">
        <v>14319</v>
      </c>
      <c r="B120" s="95">
        <v>59</v>
      </c>
      <c r="C120" s="130">
        <v>1.6663558261294357E-3</v>
      </c>
      <c r="D120" s="95" t="b">
        <v>0</v>
      </c>
      <c r="E120" s="95" t="b">
        <v>0</v>
      </c>
      <c r="F120" s="95" t="b">
        <v>0</v>
      </c>
    </row>
    <row r="121" spans="1:6" x14ac:dyDescent="0.25">
      <c r="A121" s="95" t="s">
        <v>14320</v>
      </c>
      <c r="B121" s="95">
        <v>58</v>
      </c>
      <c r="C121" s="130">
        <v>1.5806894153008834E-3</v>
      </c>
      <c r="D121" s="95" t="b">
        <v>0</v>
      </c>
      <c r="E121" s="95" t="b">
        <v>0</v>
      </c>
      <c r="F121" s="95" t="b">
        <v>0</v>
      </c>
    </row>
    <row r="122" spans="1:6" x14ac:dyDescent="0.25">
      <c r="A122" s="95" t="s">
        <v>14321</v>
      </c>
      <c r="B122" s="95">
        <v>58</v>
      </c>
      <c r="C122" s="130">
        <v>1.6294430212817057E-3</v>
      </c>
      <c r="D122" s="95" t="b">
        <v>0</v>
      </c>
      <c r="E122" s="95" t="b">
        <v>0</v>
      </c>
      <c r="F122" s="95" t="b">
        <v>0</v>
      </c>
    </row>
    <row r="123" spans="1:6" x14ac:dyDescent="0.25">
      <c r="A123" s="95" t="s">
        <v>14322</v>
      </c>
      <c r="B123" s="95">
        <v>57</v>
      </c>
      <c r="C123" s="130">
        <v>1.7877738258643078E-3</v>
      </c>
      <c r="D123" s="95" t="b">
        <v>0</v>
      </c>
      <c r="E123" s="95" t="b">
        <v>0</v>
      </c>
      <c r="F123" s="95" t="b">
        <v>0</v>
      </c>
    </row>
    <row r="124" spans="1:6" x14ac:dyDescent="0.25">
      <c r="A124" s="95" t="s">
        <v>14323</v>
      </c>
      <c r="B124" s="95">
        <v>56</v>
      </c>
      <c r="C124" s="130">
        <v>1.5490768915703097E-3</v>
      </c>
      <c r="D124" s="95" t="b">
        <v>0</v>
      </c>
      <c r="E124" s="95" t="b">
        <v>0</v>
      </c>
      <c r="F124" s="95" t="b">
        <v>0</v>
      </c>
    </row>
    <row r="125" spans="1:6" x14ac:dyDescent="0.25">
      <c r="A125" s="95" t="s">
        <v>14324</v>
      </c>
      <c r="B125" s="95">
        <v>56</v>
      </c>
      <c r="C125" s="130">
        <v>1.5413096695233118E-3</v>
      </c>
      <c r="D125" s="95" t="b">
        <v>0</v>
      </c>
      <c r="E125" s="95" t="b">
        <v>0</v>
      </c>
      <c r="F125" s="95" t="b">
        <v>0</v>
      </c>
    </row>
    <row r="126" spans="1:6" x14ac:dyDescent="0.25">
      <c r="A126" s="95" t="s">
        <v>14325</v>
      </c>
      <c r="B126" s="95">
        <v>55</v>
      </c>
      <c r="C126" s="130">
        <v>1.5451614856981692E-3</v>
      </c>
      <c r="D126" s="95" t="b">
        <v>0</v>
      </c>
      <c r="E126" s="95" t="b">
        <v>0</v>
      </c>
      <c r="F126" s="95" t="b">
        <v>0</v>
      </c>
    </row>
    <row r="127" spans="1:6" x14ac:dyDescent="0.25">
      <c r="A127" s="95" t="s">
        <v>14326</v>
      </c>
      <c r="B127" s="95">
        <v>55</v>
      </c>
      <c r="C127" s="130">
        <v>1.5291833065324747E-3</v>
      </c>
      <c r="D127" s="95" t="b">
        <v>0</v>
      </c>
      <c r="E127" s="95" t="b">
        <v>0</v>
      </c>
      <c r="F127" s="95" t="b">
        <v>0</v>
      </c>
    </row>
    <row r="128" spans="1:6" x14ac:dyDescent="0.25">
      <c r="A128" s="95" t="s">
        <v>14327</v>
      </c>
      <c r="B128" s="95">
        <v>55</v>
      </c>
      <c r="C128" s="130">
        <v>1.5451614856981692E-3</v>
      </c>
      <c r="D128" s="95" t="b">
        <v>0</v>
      </c>
      <c r="E128" s="95" t="b">
        <v>0</v>
      </c>
      <c r="F128" s="95" t="b">
        <v>0</v>
      </c>
    </row>
    <row r="129" spans="1:6" x14ac:dyDescent="0.25">
      <c r="A129" s="95" t="s">
        <v>14328</v>
      </c>
      <c r="B129" s="95">
        <v>54</v>
      </c>
      <c r="C129" s="130">
        <v>1.5013799736864296E-3</v>
      </c>
      <c r="D129" s="95" t="b">
        <v>0</v>
      </c>
      <c r="E129" s="95" t="b">
        <v>0</v>
      </c>
      <c r="F129" s="95" t="b">
        <v>0</v>
      </c>
    </row>
    <row r="130" spans="1:6" x14ac:dyDescent="0.25">
      <c r="A130" s="95" t="s">
        <v>14329</v>
      </c>
      <c r="B130" s="95">
        <v>53</v>
      </c>
      <c r="C130" s="130">
        <v>1.5389926211217425E-3</v>
      </c>
      <c r="D130" s="95" t="b">
        <v>0</v>
      </c>
      <c r="E130" s="95" t="b">
        <v>0</v>
      </c>
      <c r="F130" s="95" t="b">
        <v>0</v>
      </c>
    </row>
    <row r="131" spans="1:6" x14ac:dyDescent="0.25">
      <c r="A131" s="95" t="s">
        <v>14330</v>
      </c>
      <c r="B131" s="95">
        <v>53</v>
      </c>
      <c r="C131" s="130">
        <v>1.4812025856776828E-3</v>
      </c>
      <c r="D131" s="95" t="b">
        <v>0</v>
      </c>
      <c r="E131" s="95" t="b">
        <v>0</v>
      </c>
      <c r="F131" s="95" t="b">
        <v>0</v>
      </c>
    </row>
    <row r="132" spans="1:6" x14ac:dyDescent="0.25">
      <c r="A132" s="95" t="s">
        <v>14331</v>
      </c>
      <c r="B132" s="95">
        <v>53</v>
      </c>
      <c r="C132" s="130">
        <v>1.4812025856776828E-3</v>
      </c>
      <c r="D132" s="95" t="b">
        <v>0</v>
      </c>
      <c r="E132" s="95" t="b">
        <v>0</v>
      </c>
      <c r="F132" s="95" t="b">
        <v>0</v>
      </c>
    </row>
    <row r="133" spans="1:6" x14ac:dyDescent="0.25">
      <c r="A133" s="95" t="s">
        <v>1355</v>
      </c>
      <c r="B133" s="95">
        <v>50</v>
      </c>
      <c r="C133" s="130">
        <v>1.4197876525000109E-3</v>
      </c>
      <c r="D133" s="95" t="b">
        <v>0</v>
      </c>
      <c r="E133" s="95" t="b">
        <v>0</v>
      </c>
      <c r="F133" s="95" t="b">
        <v>0</v>
      </c>
    </row>
    <row r="134" spans="1:6" x14ac:dyDescent="0.25">
      <c r="A134" s="95" t="s">
        <v>14332</v>
      </c>
      <c r="B134" s="95">
        <v>49</v>
      </c>
      <c r="C134" s="130">
        <v>1.399012068029173E-3</v>
      </c>
      <c r="D134" s="95" t="b">
        <v>0</v>
      </c>
      <c r="E134" s="95" t="b">
        <v>0</v>
      </c>
      <c r="F134" s="95" t="b">
        <v>0</v>
      </c>
    </row>
    <row r="135" spans="1:6" x14ac:dyDescent="0.25">
      <c r="A135" s="95" t="s">
        <v>1359</v>
      </c>
      <c r="B135" s="95">
        <v>47</v>
      </c>
      <c r="C135" s="130">
        <v>1.3569863073295946E-3</v>
      </c>
      <c r="D135" s="95" t="b">
        <v>0</v>
      </c>
      <c r="E135" s="95" t="b">
        <v>0</v>
      </c>
      <c r="F135" s="95" t="b">
        <v>0</v>
      </c>
    </row>
    <row r="136" spans="1:6" x14ac:dyDescent="0.25">
      <c r="A136" s="95" t="s">
        <v>14333</v>
      </c>
      <c r="B136" s="95">
        <v>47</v>
      </c>
      <c r="C136" s="130">
        <v>1.3569863073295946E-3</v>
      </c>
      <c r="D136" s="95" t="b">
        <v>0</v>
      </c>
      <c r="E136" s="95" t="b">
        <v>0</v>
      </c>
      <c r="F136" s="95" t="b">
        <v>0</v>
      </c>
    </row>
    <row r="137" spans="1:6" x14ac:dyDescent="0.25">
      <c r="A137" s="95" t="s">
        <v>14334</v>
      </c>
      <c r="B137" s="95">
        <v>47</v>
      </c>
      <c r="C137" s="130">
        <v>1.3976797381645509E-3</v>
      </c>
      <c r="D137" s="95" t="b">
        <v>0</v>
      </c>
      <c r="E137" s="95" t="b">
        <v>0</v>
      </c>
      <c r="F137" s="95" t="b">
        <v>0</v>
      </c>
    </row>
    <row r="138" spans="1:6" x14ac:dyDescent="0.25">
      <c r="A138" s="95" t="s">
        <v>14335</v>
      </c>
      <c r="B138" s="95">
        <v>46</v>
      </c>
      <c r="C138" s="130">
        <v>1.3357294447471726E-3</v>
      </c>
      <c r="D138" s="95" t="b">
        <v>0</v>
      </c>
      <c r="E138" s="95" t="b">
        <v>0</v>
      </c>
      <c r="F138" s="95" t="b">
        <v>0</v>
      </c>
    </row>
    <row r="139" spans="1:6" x14ac:dyDescent="0.25">
      <c r="A139" s="95" t="s">
        <v>14336</v>
      </c>
      <c r="B139" s="95">
        <v>46</v>
      </c>
      <c r="C139" s="130">
        <v>1.3357294447471726E-3</v>
      </c>
      <c r="D139" s="95" t="b">
        <v>0</v>
      </c>
      <c r="E139" s="95" t="b">
        <v>0</v>
      </c>
      <c r="F139" s="95" t="b">
        <v>0</v>
      </c>
    </row>
    <row r="140" spans="1:6" x14ac:dyDescent="0.25">
      <c r="A140" s="95" t="s">
        <v>14337</v>
      </c>
      <c r="B140" s="95">
        <v>46</v>
      </c>
      <c r="C140" s="130">
        <v>1.3514694815962445E-3</v>
      </c>
      <c r="D140" s="95" t="b">
        <v>0</v>
      </c>
      <c r="E140" s="95" t="b">
        <v>0</v>
      </c>
      <c r="F140" s="95" t="b">
        <v>0</v>
      </c>
    </row>
    <row r="141" spans="1:6" x14ac:dyDescent="0.25">
      <c r="A141" s="95" t="s">
        <v>14338</v>
      </c>
      <c r="B141" s="95">
        <v>46</v>
      </c>
      <c r="C141" s="130">
        <v>1.3357294447471726E-3</v>
      </c>
      <c r="D141" s="95" t="b">
        <v>0</v>
      </c>
      <c r="E141" s="95" t="b">
        <v>0</v>
      </c>
      <c r="F141" s="95" t="b">
        <v>0</v>
      </c>
    </row>
    <row r="142" spans="1:6" x14ac:dyDescent="0.25">
      <c r="A142" s="95" t="s">
        <v>14339</v>
      </c>
      <c r="B142" s="95">
        <v>45</v>
      </c>
      <c r="C142" s="130">
        <v>1.3143052284689321E-3</v>
      </c>
      <c r="D142" s="95" t="b">
        <v>0</v>
      </c>
      <c r="E142" s="95" t="b">
        <v>0</v>
      </c>
      <c r="F142" s="95" t="b">
        <v>0</v>
      </c>
    </row>
    <row r="143" spans="1:6" x14ac:dyDescent="0.25">
      <c r="A143" s="95" t="s">
        <v>14340</v>
      </c>
      <c r="B143" s="95">
        <v>44</v>
      </c>
      <c r="C143" s="130">
        <v>1.2927099389181467E-3</v>
      </c>
      <c r="D143" s="95" t="b">
        <v>0</v>
      </c>
      <c r="E143" s="95" t="b">
        <v>0</v>
      </c>
      <c r="F143" s="95" t="b">
        <v>0</v>
      </c>
    </row>
    <row r="144" spans="1:6" x14ac:dyDescent="0.25">
      <c r="A144" s="95" t="s">
        <v>14341</v>
      </c>
      <c r="B144" s="95">
        <v>44</v>
      </c>
      <c r="C144" s="130">
        <v>1.2927099389181467E-3</v>
      </c>
      <c r="D144" s="95" t="b">
        <v>0</v>
      </c>
      <c r="E144" s="95" t="b">
        <v>0</v>
      </c>
      <c r="F144" s="95" t="b">
        <v>0</v>
      </c>
    </row>
    <row r="145" spans="1:6" x14ac:dyDescent="0.25">
      <c r="A145" s="95" t="s">
        <v>1690</v>
      </c>
      <c r="B145" s="95">
        <v>44</v>
      </c>
      <c r="C145" s="130">
        <v>1.2927099389181467E-3</v>
      </c>
      <c r="D145" s="95" t="b">
        <v>0</v>
      </c>
      <c r="E145" s="95" t="b">
        <v>0</v>
      </c>
      <c r="F145" s="95" t="b">
        <v>0</v>
      </c>
    </row>
    <row r="146" spans="1:6" x14ac:dyDescent="0.25">
      <c r="A146" s="95" t="s">
        <v>14342</v>
      </c>
      <c r="B146" s="95">
        <v>43</v>
      </c>
      <c r="C146" s="130">
        <v>1.3118558492534139E-3</v>
      </c>
      <c r="D146" s="95" t="b">
        <v>0</v>
      </c>
      <c r="E146" s="95" t="b">
        <v>0</v>
      </c>
      <c r="F146" s="95" t="b">
        <v>0</v>
      </c>
    </row>
    <row r="147" spans="1:6" x14ac:dyDescent="0.25">
      <c r="A147" s="95" t="s">
        <v>1361</v>
      </c>
      <c r="B147" s="95">
        <v>43</v>
      </c>
      <c r="C147" s="130">
        <v>1.2709396874036932E-3</v>
      </c>
      <c r="D147" s="95" t="b">
        <v>0</v>
      </c>
      <c r="E147" s="95" t="b">
        <v>0</v>
      </c>
      <c r="F147" s="95" t="b">
        <v>0</v>
      </c>
    </row>
    <row r="148" spans="1:6" x14ac:dyDescent="0.25">
      <c r="A148" s="95" t="s">
        <v>14343</v>
      </c>
      <c r="B148" s="95">
        <v>43</v>
      </c>
      <c r="C148" s="130">
        <v>1.5591834682307209E-3</v>
      </c>
      <c r="D148" s="95" t="b">
        <v>0</v>
      </c>
      <c r="E148" s="95" t="b">
        <v>0</v>
      </c>
      <c r="F148" s="95" t="b">
        <v>0</v>
      </c>
    </row>
    <row r="149" spans="1:6" x14ac:dyDescent="0.25">
      <c r="A149" s="95" t="s">
        <v>7335</v>
      </c>
      <c r="B149" s="95">
        <v>42</v>
      </c>
      <c r="C149" s="130">
        <v>1.2729496503442856E-3</v>
      </c>
      <c r="D149" s="95" t="b">
        <v>0</v>
      </c>
      <c r="E149" s="95" t="b">
        <v>0</v>
      </c>
      <c r="F149" s="95" t="b">
        <v>0</v>
      </c>
    </row>
    <row r="150" spans="1:6" x14ac:dyDescent="0.25">
      <c r="A150" s="95" t="s">
        <v>14344</v>
      </c>
      <c r="B150" s="95">
        <v>42</v>
      </c>
      <c r="C150" s="130">
        <v>1.2489904043172582E-3</v>
      </c>
      <c r="D150" s="95" t="b">
        <v>0</v>
      </c>
      <c r="E150" s="95" t="b">
        <v>0</v>
      </c>
      <c r="F150" s="95" t="b">
        <v>0</v>
      </c>
    </row>
    <row r="151" spans="1:6" x14ac:dyDescent="0.25">
      <c r="A151" s="95" t="s">
        <v>14345</v>
      </c>
      <c r="B151" s="95">
        <v>42</v>
      </c>
      <c r="C151" s="130">
        <v>1.2489904043172582E-3</v>
      </c>
      <c r="D151" s="95" t="b">
        <v>0</v>
      </c>
      <c r="E151" s="95" t="b">
        <v>0</v>
      </c>
      <c r="F151" s="95" t="b">
        <v>0</v>
      </c>
    </row>
    <row r="152" spans="1:6" x14ac:dyDescent="0.25">
      <c r="A152" s="95" t="s">
        <v>14346</v>
      </c>
      <c r="B152" s="95">
        <v>41</v>
      </c>
      <c r="C152" s="130">
        <v>1.2268578262059605E-3</v>
      </c>
      <c r="D152" s="95" t="b">
        <v>0</v>
      </c>
      <c r="E152" s="95" t="b">
        <v>0</v>
      </c>
      <c r="F152" s="95" t="b">
        <v>0</v>
      </c>
    </row>
    <row r="153" spans="1:6" x14ac:dyDescent="0.25">
      <c r="A153" s="95" t="s">
        <v>1462</v>
      </c>
      <c r="B153" s="95">
        <v>41</v>
      </c>
      <c r="C153" s="130">
        <v>1.2268578262059605E-3</v>
      </c>
      <c r="D153" s="95" t="b">
        <v>0</v>
      </c>
      <c r="E153" s="95" t="b">
        <v>0</v>
      </c>
      <c r="F153" s="95" t="b">
        <v>0</v>
      </c>
    </row>
    <row r="154" spans="1:6" x14ac:dyDescent="0.25">
      <c r="A154" s="95" t="s">
        <v>1460</v>
      </c>
      <c r="B154" s="95">
        <v>41</v>
      </c>
      <c r="C154" s="130">
        <v>1.2268578262059605E-3</v>
      </c>
      <c r="D154" s="95" t="b">
        <v>0</v>
      </c>
      <c r="E154" s="95" t="b">
        <v>0</v>
      </c>
      <c r="F154" s="95" t="b">
        <v>0</v>
      </c>
    </row>
    <row r="155" spans="1:6" x14ac:dyDescent="0.25">
      <c r="A155" s="95" t="s">
        <v>14347</v>
      </c>
      <c r="B155" s="95">
        <v>40</v>
      </c>
      <c r="C155" s="130">
        <v>1.204537481583168E-3</v>
      </c>
      <c r="D155" s="95" t="b">
        <v>0</v>
      </c>
      <c r="E155" s="95" t="b">
        <v>0</v>
      </c>
      <c r="F155" s="95" t="b">
        <v>0</v>
      </c>
    </row>
    <row r="156" spans="1:6" x14ac:dyDescent="0.25">
      <c r="A156" s="95" t="s">
        <v>14348</v>
      </c>
      <c r="B156" s="95">
        <v>40</v>
      </c>
      <c r="C156" s="130">
        <v>1.204537481583168E-3</v>
      </c>
      <c r="D156" s="95" t="b">
        <v>0</v>
      </c>
      <c r="E156" s="95" t="b">
        <v>0</v>
      </c>
      <c r="F156" s="95" t="b">
        <v>0</v>
      </c>
    </row>
    <row r="157" spans="1:6" x14ac:dyDescent="0.25">
      <c r="A157" s="95" t="s">
        <v>1461</v>
      </c>
      <c r="B157" s="95">
        <v>40</v>
      </c>
      <c r="C157" s="130">
        <v>1.204537481583168E-3</v>
      </c>
      <c r="D157" s="95" t="b">
        <v>0</v>
      </c>
      <c r="E157" s="95" t="b">
        <v>0</v>
      </c>
      <c r="F157" s="95" t="b">
        <v>0</v>
      </c>
    </row>
    <row r="158" spans="1:6" x14ac:dyDescent="0.25">
      <c r="A158" s="95" t="s">
        <v>2746</v>
      </c>
      <c r="B158" s="95">
        <v>40</v>
      </c>
      <c r="C158" s="130">
        <v>1.2203310225613151E-3</v>
      </c>
      <c r="D158" s="95" t="b">
        <v>0</v>
      </c>
      <c r="E158" s="95" t="b">
        <v>0</v>
      </c>
      <c r="F158" s="95" t="b">
        <v>0</v>
      </c>
    </row>
    <row r="159" spans="1:6" x14ac:dyDescent="0.25">
      <c r="A159" s="95" t="s">
        <v>14349</v>
      </c>
      <c r="B159" s="95">
        <v>39</v>
      </c>
      <c r="C159" s="130">
        <v>1.1820246753196937E-3</v>
      </c>
      <c r="D159" s="95" t="b">
        <v>0</v>
      </c>
      <c r="E159" s="95" t="b">
        <v>0</v>
      </c>
      <c r="F159" s="95" t="b">
        <v>0</v>
      </c>
    </row>
    <row r="160" spans="1:6" x14ac:dyDescent="0.25">
      <c r="A160" s="95" t="s">
        <v>1362</v>
      </c>
      <c r="B160" s="95">
        <v>39</v>
      </c>
      <c r="C160" s="130">
        <v>1.1820246753196937E-3</v>
      </c>
      <c r="D160" s="95" t="b">
        <v>0</v>
      </c>
      <c r="E160" s="95" t="b">
        <v>0</v>
      </c>
      <c r="F160" s="95" t="b">
        <v>0</v>
      </c>
    </row>
    <row r="161" spans="1:6" x14ac:dyDescent="0.25">
      <c r="A161" s="95" t="s">
        <v>14350</v>
      </c>
      <c r="B161" s="95">
        <v>39</v>
      </c>
      <c r="C161" s="130">
        <v>1.1820246753196937E-3</v>
      </c>
      <c r="D161" s="95" t="b">
        <v>0</v>
      </c>
      <c r="E161" s="95" t="b">
        <v>0</v>
      </c>
      <c r="F161" s="95" t="b">
        <v>0</v>
      </c>
    </row>
    <row r="162" spans="1:6" x14ac:dyDescent="0.25">
      <c r="A162" s="95" t="s">
        <v>14351</v>
      </c>
      <c r="B162" s="95">
        <v>39</v>
      </c>
      <c r="C162" s="130">
        <v>1.1820246753196937E-3</v>
      </c>
      <c r="D162" s="95" t="b">
        <v>0</v>
      </c>
      <c r="E162" s="95" t="b">
        <v>0</v>
      </c>
      <c r="F162" s="95" t="b">
        <v>0</v>
      </c>
    </row>
    <row r="163" spans="1:6" x14ac:dyDescent="0.25">
      <c r="A163" s="95" t="s">
        <v>1269</v>
      </c>
      <c r="B163" s="95">
        <v>38</v>
      </c>
      <c r="C163" s="130">
        <v>1.1593144714332495E-3</v>
      </c>
      <c r="D163" s="95" t="b">
        <v>0</v>
      </c>
      <c r="E163" s="95" t="b">
        <v>0</v>
      </c>
      <c r="F163" s="95" t="b">
        <v>0</v>
      </c>
    </row>
    <row r="164" spans="1:6" x14ac:dyDescent="0.25">
      <c r="A164" s="95" t="s">
        <v>1459</v>
      </c>
      <c r="B164" s="95">
        <v>38</v>
      </c>
      <c r="C164" s="130">
        <v>1.1593144714332495E-3</v>
      </c>
      <c r="D164" s="95" t="b">
        <v>0</v>
      </c>
      <c r="E164" s="95" t="b">
        <v>0</v>
      </c>
      <c r="F164" s="95" t="b">
        <v>0</v>
      </c>
    </row>
    <row r="165" spans="1:6" x14ac:dyDescent="0.25">
      <c r="A165" s="95" t="s">
        <v>14352</v>
      </c>
      <c r="B165" s="95">
        <v>38</v>
      </c>
      <c r="C165" s="130">
        <v>1.2486420291785917E-3</v>
      </c>
      <c r="D165" s="95" t="b">
        <v>0</v>
      </c>
      <c r="E165" s="95" t="b">
        <v>0</v>
      </c>
      <c r="F165" s="95" t="b">
        <v>0</v>
      </c>
    </row>
    <row r="166" spans="1:6" x14ac:dyDescent="0.25">
      <c r="A166" s="95" t="s">
        <v>14353</v>
      </c>
      <c r="B166" s="95">
        <v>37</v>
      </c>
      <c r="C166" s="130">
        <v>1.2480605738971254E-3</v>
      </c>
      <c r="D166" s="95" t="b">
        <v>0</v>
      </c>
      <c r="E166" s="95" t="b">
        <v>0</v>
      </c>
      <c r="F166" s="95" t="b">
        <v>0</v>
      </c>
    </row>
    <row r="167" spans="1:6" x14ac:dyDescent="0.25">
      <c r="A167" s="95" t="s">
        <v>14354</v>
      </c>
      <c r="B167" s="95">
        <v>36</v>
      </c>
      <c r="C167" s="130">
        <v>1.113280806399989E-3</v>
      </c>
      <c r="D167" s="95" t="b">
        <v>0</v>
      </c>
      <c r="E167" s="95" t="b">
        <v>0</v>
      </c>
      <c r="F167" s="95" t="b">
        <v>0</v>
      </c>
    </row>
    <row r="168" spans="1:6" x14ac:dyDescent="0.25">
      <c r="A168" s="95" t="s">
        <v>14355</v>
      </c>
      <c r="B168" s="95">
        <v>36</v>
      </c>
      <c r="C168" s="130">
        <v>1.113280806399989E-3</v>
      </c>
      <c r="D168" s="95" t="b">
        <v>0</v>
      </c>
      <c r="E168" s="95" t="b">
        <v>0</v>
      </c>
      <c r="F168" s="95" t="b">
        <v>0</v>
      </c>
    </row>
    <row r="169" spans="1:6" x14ac:dyDescent="0.25">
      <c r="A169" s="95" t="s">
        <v>1458</v>
      </c>
      <c r="B169" s="95">
        <v>36</v>
      </c>
      <c r="C169" s="130">
        <v>1.113280806399989E-3</v>
      </c>
      <c r="D169" s="95" t="b">
        <v>0</v>
      </c>
      <c r="E169" s="95" t="b">
        <v>0</v>
      </c>
      <c r="F169" s="95" t="b">
        <v>0</v>
      </c>
    </row>
    <row r="170" spans="1:6" x14ac:dyDescent="0.25">
      <c r="A170" s="95" t="s">
        <v>2841</v>
      </c>
      <c r="B170" s="95">
        <v>35</v>
      </c>
      <c r="C170" s="130">
        <v>1.1314770898642507E-3</v>
      </c>
      <c r="D170" s="95" t="b">
        <v>0</v>
      </c>
      <c r="E170" s="95" t="b">
        <v>0</v>
      </c>
      <c r="F170" s="95" t="b">
        <v>0</v>
      </c>
    </row>
    <row r="171" spans="1:6" x14ac:dyDescent="0.25">
      <c r="A171" s="95" t="s">
        <v>14356</v>
      </c>
      <c r="B171" s="95">
        <v>35</v>
      </c>
      <c r="C171" s="130">
        <v>1.1314770898642507E-3</v>
      </c>
      <c r="D171" s="95" t="b">
        <v>0</v>
      </c>
      <c r="E171" s="95" t="b">
        <v>0</v>
      </c>
      <c r="F171" s="95" t="b">
        <v>0</v>
      </c>
    </row>
    <row r="172" spans="1:6" x14ac:dyDescent="0.25">
      <c r="A172" s="95" t="s">
        <v>14357</v>
      </c>
      <c r="B172" s="95">
        <v>34</v>
      </c>
      <c r="C172" s="130">
        <v>1.0663914049015169E-3</v>
      </c>
      <c r="D172" s="95" t="b">
        <v>0</v>
      </c>
      <c r="E172" s="95" t="b">
        <v>0</v>
      </c>
      <c r="F172" s="95" t="b">
        <v>0</v>
      </c>
    </row>
    <row r="173" spans="1:6" x14ac:dyDescent="0.25">
      <c r="A173" s="95" t="s">
        <v>14358</v>
      </c>
      <c r="B173" s="95">
        <v>34</v>
      </c>
      <c r="C173" s="130">
        <v>1.1267241863763943E-3</v>
      </c>
      <c r="D173" s="95" t="b">
        <v>0</v>
      </c>
      <c r="E173" s="95" t="b">
        <v>0</v>
      </c>
      <c r="F173" s="95" t="b">
        <v>0</v>
      </c>
    </row>
    <row r="174" spans="1:6" x14ac:dyDescent="0.25">
      <c r="A174" s="95" t="s">
        <v>2797</v>
      </c>
      <c r="B174" s="95">
        <v>34</v>
      </c>
      <c r="C174" s="130">
        <v>1.1468664733108719E-3</v>
      </c>
      <c r="D174" s="95" t="b">
        <v>0</v>
      </c>
      <c r="E174" s="95" t="b">
        <v>0</v>
      </c>
      <c r="F174" s="95" t="b">
        <v>0</v>
      </c>
    </row>
    <row r="175" spans="1:6" x14ac:dyDescent="0.25">
      <c r="A175" s="95" t="s">
        <v>1336</v>
      </c>
      <c r="B175" s="95">
        <v>33</v>
      </c>
      <c r="C175" s="130">
        <v>1.0426102880402187E-3</v>
      </c>
      <c r="D175" s="95" t="b">
        <v>0</v>
      </c>
      <c r="E175" s="95" t="b">
        <v>0</v>
      </c>
      <c r="F175" s="95" t="b">
        <v>0</v>
      </c>
    </row>
    <row r="176" spans="1:6" x14ac:dyDescent="0.25">
      <c r="A176" s="95" t="s">
        <v>14359</v>
      </c>
      <c r="B176" s="95">
        <v>33</v>
      </c>
      <c r="C176" s="130">
        <v>1.0426102880402187E-3</v>
      </c>
      <c r="D176" s="95" t="b">
        <v>0</v>
      </c>
      <c r="E176" s="95" t="b">
        <v>0</v>
      </c>
      <c r="F176" s="95" t="b">
        <v>0</v>
      </c>
    </row>
    <row r="177" spans="1:6" x14ac:dyDescent="0.25">
      <c r="A177" s="95" t="s">
        <v>14360</v>
      </c>
      <c r="B177" s="95">
        <v>33</v>
      </c>
      <c r="C177" s="130">
        <v>1.0426102880402187E-3</v>
      </c>
      <c r="D177" s="95" t="b">
        <v>0</v>
      </c>
      <c r="E177" s="95" t="b">
        <v>0</v>
      </c>
      <c r="F177" s="95" t="b">
        <v>0</v>
      </c>
    </row>
    <row r="178" spans="1:6" x14ac:dyDescent="0.25">
      <c r="A178" s="95" t="s">
        <v>14361</v>
      </c>
      <c r="B178" s="95">
        <v>32</v>
      </c>
      <c r="C178" s="130">
        <v>1.0344933393044578E-3</v>
      </c>
      <c r="D178" s="95" t="b">
        <v>0</v>
      </c>
      <c r="E178" s="95" t="b">
        <v>0</v>
      </c>
      <c r="F178" s="95" t="b">
        <v>0</v>
      </c>
    </row>
    <row r="179" spans="1:6" x14ac:dyDescent="0.25">
      <c r="A179" s="95" t="s">
        <v>14362</v>
      </c>
      <c r="B179" s="95">
        <v>32</v>
      </c>
      <c r="C179" s="130">
        <v>1.0185958729330617E-3</v>
      </c>
      <c r="D179" s="95" t="b">
        <v>0</v>
      </c>
      <c r="E179" s="95" t="b">
        <v>0</v>
      </c>
      <c r="F179" s="95" t="b">
        <v>0</v>
      </c>
    </row>
    <row r="180" spans="1:6" x14ac:dyDescent="0.25">
      <c r="A180" s="95" t="s">
        <v>14363</v>
      </c>
      <c r="B180" s="95">
        <v>32</v>
      </c>
      <c r="C180" s="130">
        <v>1.0185958729330617E-3</v>
      </c>
      <c r="D180" s="95" t="b">
        <v>0</v>
      </c>
      <c r="E180" s="95" t="b">
        <v>0</v>
      </c>
      <c r="F180" s="95" t="b">
        <v>0</v>
      </c>
    </row>
    <row r="181" spans="1:6" x14ac:dyDescent="0.25">
      <c r="A181" s="95" t="s">
        <v>14364</v>
      </c>
      <c r="B181" s="95">
        <v>31</v>
      </c>
      <c r="C181" s="130">
        <v>9.9434086667117409E-4</v>
      </c>
      <c r="D181" s="95" t="b">
        <v>0</v>
      </c>
      <c r="E181" s="95" t="b">
        <v>0</v>
      </c>
      <c r="F181" s="95" t="b">
        <v>0</v>
      </c>
    </row>
    <row r="182" spans="1:6" x14ac:dyDescent="0.25">
      <c r="A182" s="95" t="s">
        <v>14365</v>
      </c>
      <c r="B182" s="95">
        <v>31</v>
      </c>
      <c r="C182" s="130">
        <v>9.9434086667117409E-4</v>
      </c>
      <c r="D182" s="95" t="b">
        <v>0</v>
      </c>
      <c r="E182" s="95" t="b">
        <v>0</v>
      </c>
      <c r="F182" s="95" t="b">
        <v>0</v>
      </c>
    </row>
    <row r="183" spans="1:6" x14ac:dyDescent="0.25">
      <c r="A183" s="95" t="s">
        <v>1386</v>
      </c>
      <c r="B183" s="95">
        <v>30</v>
      </c>
      <c r="C183" s="130">
        <v>9.6983750559792917E-4</v>
      </c>
      <c r="D183" s="95" t="b">
        <v>0</v>
      </c>
      <c r="E183" s="95" t="b">
        <v>0</v>
      </c>
      <c r="F183" s="95" t="b">
        <v>0</v>
      </c>
    </row>
    <row r="184" spans="1:6" x14ac:dyDescent="0.25">
      <c r="A184" s="95" t="s">
        <v>14366</v>
      </c>
      <c r="B184" s="95">
        <v>30</v>
      </c>
      <c r="C184" s="130">
        <v>9.7766638779401898E-4</v>
      </c>
      <c r="D184" s="95" t="b">
        <v>0</v>
      </c>
      <c r="E184" s="95" t="b">
        <v>0</v>
      </c>
      <c r="F184" s="95" t="b">
        <v>0</v>
      </c>
    </row>
    <row r="185" spans="1:6" x14ac:dyDescent="0.25">
      <c r="A185" s="95" t="s">
        <v>14367</v>
      </c>
      <c r="B185" s="95">
        <v>30</v>
      </c>
      <c r="C185" s="130">
        <v>1.0213680252852985E-3</v>
      </c>
      <c r="D185" s="95" t="b">
        <v>0</v>
      </c>
      <c r="E185" s="95" t="b">
        <v>0</v>
      </c>
      <c r="F185" s="95" t="b">
        <v>0</v>
      </c>
    </row>
    <row r="186" spans="1:6" x14ac:dyDescent="0.25">
      <c r="A186" s="95" t="s">
        <v>14368</v>
      </c>
      <c r="B186" s="95">
        <v>30</v>
      </c>
      <c r="C186" s="130">
        <v>9.6983750559792917E-4</v>
      </c>
      <c r="D186" s="95" t="b">
        <v>0</v>
      </c>
      <c r="E186" s="95" t="b">
        <v>0</v>
      </c>
      <c r="F186" s="95" t="b">
        <v>0</v>
      </c>
    </row>
    <row r="187" spans="1:6" x14ac:dyDescent="0.25">
      <c r="A187" s="95" t="s">
        <v>14369</v>
      </c>
      <c r="B187" s="95">
        <v>30</v>
      </c>
      <c r="C187" s="130">
        <v>9.6983750559792917E-4</v>
      </c>
      <c r="D187" s="95" t="b">
        <v>0</v>
      </c>
      <c r="E187" s="95" t="b">
        <v>0</v>
      </c>
      <c r="F187" s="95" t="b">
        <v>0</v>
      </c>
    </row>
    <row r="188" spans="1:6" x14ac:dyDescent="0.25">
      <c r="A188" s="95" t="s">
        <v>14370</v>
      </c>
      <c r="B188" s="95">
        <v>29</v>
      </c>
      <c r="C188" s="130">
        <v>9.7820963900044941E-4</v>
      </c>
      <c r="D188" s="95" t="b">
        <v>0</v>
      </c>
      <c r="E188" s="95" t="b">
        <v>0</v>
      </c>
      <c r="F188" s="95" t="b">
        <v>0</v>
      </c>
    </row>
    <row r="189" spans="1:6" x14ac:dyDescent="0.25">
      <c r="A189" s="95" t="s">
        <v>14371</v>
      </c>
      <c r="B189" s="95">
        <v>28</v>
      </c>
      <c r="C189" s="130">
        <v>9.2005202150001496E-4</v>
      </c>
      <c r="D189" s="95" t="b">
        <v>0</v>
      </c>
      <c r="E189" s="95" t="b">
        <v>0</v>
      </c>
      <c r="F189" s="95" t="b">
        <v>0</v>
      </c>
    </row>
    <row r="190" spans="1:6" x14ac:dyDescent="0.25">
      <c r="A190" s="95" t="s">
        <v>14372</v>
      </c>
      <c r="B190" s="95">
        <v>28</v>
      </c>
      <c r="C190" s="130">
        <v>9.2005202150001496E-4</v>
      </c>
      <c r="D190" s="95" t="b">
        <v>0</v>
      </c>
      <c r="E190" s="95" t="b">
        <v>0</v>
      </c>
      <c r="F190" s="95" t="b">
        <v>0</v>
      </c>
    </row>
    <row r="191" spans="1:6" x14ac:dyDescent="0.25">
      <c r="A191" s="95" t="s">
        <v>14373</v>
      </c>
      <c r="B191" s="95">
        <v>28</v>
      </c>
      <c r="C191" s="130">
        <v>9.2005202150001496E-4</v>
      </c>
      <c r="D191" s="95" t="b">
        <v>0</v>
      </c>
      <c r="E191" s="95" t="b">
        <v>0</v>
      </c>
      <c r="F191" s="95" t="b">
        <v>0</v>
      </c>
    </row>
    <row r="192" spans="1:6" x14ac:dyDescent="0.25">
      <c r="A192" s="95" t="s">
        <v>14374</v>
      </c>
      <c r="B192" s="95">
        <v>28</v>
      </c>
      <c r="C192" s="130">
        <v>9.2005202150001496E-4</v>
      </c>
      <c r="D192" s="95" t="b">
        <v>0</v>
      </c>
      <c r="E192" s="95" t="b">
        <v>0</v>
      </c>
      <c r="F192" s="95" t="b">
        <v>0</v>
      </c>
    </row>
    <row r="193" spans="1:6" x14ac:dyDescent="0.25">
      <c r="A193" s="95" t="s">
        <v>14375</v>
      </c>
      <c r="B193" s="95">
        <v>27</v>
      </c>
      <c r="C193" s="130">
        <v>8.947515597694896E-4</v>
      </c>
      <c r="D193" s="95" t="b">
        <v>0</v>
      </c>
      <c r="E193" s="95" t="b">
        <v>0</v>
      </c>
      <c r="F193" s="95" t="b">
        <v>0</v>
      </c>
    </row>
    <row r="194" spans="1:6" x14ac:dyDescent="0.25">
      <c r="A194" s="95" t="s">
        <v>14376</v>
      </c>
      <c r="B194" s="95">
        <v>27</v>
      </c>
      <c r="C194" s="130">
        <v>8.947515597694896E-4</v>
      </c>
      <c r="D194" s="95" t="b">
        <v>0</v>
      </c>
      <c r="E194" s="95" t="b">
        <v>0</v>
      </c>
      <c r="F194" s="95" t="b">
        <v>0</v>
      </c>
    </row>
    <row r="195" spans="1:6" x14ac:dyDescent="0.25">
      <c r="A195" s="95" t="s">
        <v>14377</v>
      </c>
      <c r="B195" s="95">
        <v>27</v>
      </c>
      <c r="C195" s="130">
        <v>8.947515597694896E-4</v>
      </c>
      <c r="D195" s="95" t="b">
        <v>0</v>
      </c>
      <c r="E195" s="95" t="b">
        <v>0</v>
      </c>
      <c r="F195" s="95" t="b">
        <v>0</v>
      </c>
    </row>
    <row r="196" spans="1:6" x14ac:dyDescent="0.25">
      <c r="A196" s="95" t="s">
        <v>1346</v>
      </c>
      <c r="B196" s="95">
        <v>27</v>
      </c>
      <c r="C196" s="130">
        <v>8.947515597694896E-4</v>
      </c>
      <c r="D196" s="95" t="b">
        <v>0</v>
      </c>
      <c r="E196" s="95" t="b">
        <v>0</v>
      </c>
      <c r="F196" s="95" t="b">
        <v>0</v>
      </c>
    </row>
    <row r="197" spans="1:6" x14ac:dyDescent="0.25">
      <c r="A197" s="95" t="s">
        <v>14378</v>
      </c>
      <c r="B197" s="95">
        <v>26</v>
      </c>
      <c r="C197" s="130">
        <v>8.6916593417150684E-4</v>
      </c>
      <c r="D197" s="95" t="b">
        <v>0</v>
      </c>
      <c r="E197" s="95" t="b">
        <v>0</v>
      </c>
      <c r="F197" s="95" t="b">
        <v>0</v>
      </c>
    </row>
    <row r="198" spans="1:6" x14ac:dyDescent="0.25">
      <c r="A198" s="95" t="s">
        <v>14379</v>
      </c>
      <c r="B198" s="95">
        <v>25</v>
      </c>
      <c r="C198" s="130">
        <v>8.4328417155211163E-4</v>
      </c>
      <c r="D198" s="95" t="b">
        <v>0</v>
      </c>
      <c r="E198" s="95" t="b">
        <v>0</v>
      </c>
      <c r="F198" s="95" t="b">
        <v>0</v>
      </c>
    </row>
    <row r="199" spans="1:6" x14ac:dyDescent="0.25">
      <c r="A199" s="95" t="s">
        <v>14380</v>
      </c>
      <c r="B199" s="95">
        <v>25</v>
      </c>
      <c r="C199" s="130">
        <v>8.4328417155211163E-4</v>
      </c>
      <c r="D199" s="95" t="b">
        <v>0</v>
      </c>
      <c r="E199" s="95" t="b">
        <v>0</v>
      </c>
      <c r="F199" s="95" t="b">
        <v>0</v>
      </c>
    </row>
    <row r="200" spans="1:6" x14ac:dyDescent="0.25">
      <c r="A200" s="95" t="s">
        <v>14381</v>
      </c>
      <c r="B200" s="95">
        <v>25</v>
      </c>
      <c r="C200" s="130">
        <v>8.4328417155211163E-4</v>
      </c>
      <c r="D200" s="95" t="b">
        <v>0</v>
      </c>
      <c r="E200" s="95" t="b">
        <v>0</v>
      </c>
      <c r="F200" s="95" t="b">
        <v>0</v>
      </c>
    </row>
    <row r="201" spans="1:6" x14ac:dyDescent="0.25">
      <c r="A201" s="95" t="s">
        <v>14382</v>
      </c>
      <c r="B201" s="95">
        <v>25</v>
      </c>
      <c r="C201" s="130">
        <v>8.4328417155211163E-4</v>
      </c>
      <c r="D201" s="95" t="b">
        <v>0</v>
      </c>
      <c r="E201" s="95" t="b">
        <v>0</v>
      </c>
      <c r="F201" s="95" t="b">
        <v>0</v>
      </c>
    </row>
    <row r="202" spans="1:6" x14ac:dyDescent="0.25">
      <c r="A202" s="95" t="s">
        <v>14383</v>
      </c>
      <c r="B202" s="95">
        <v>23</v>
      </c>
      <c r="C202" s="130">
        <v>8.1532816958825927E-4</v>
      </c>
      <c r="D202" s="95" t="b">
        <v>0</v>
      </c>
      <c r="E202" s="95" t="b">
        <v>0</v>
      </c>
      <c r="F202" s="95" t="b">
        <v>0</v>
      </c>
    </row>
    <row r="203" spans="1:6" x14ac:dyDescent="0.25">
      <c r="A203" s="95" t="s">
        <v>14384</v>
      </c>
      <c r="B203" s="95">
        <v>23</v>
      </c>
      <c r="C203" s="130">
        <v>7.9058384005152398E-4</v>
      </c>
      <c r="D203" s="95" t="b">
        <v>0</v>
      </c>
      <c r="E203" s="95" t="b">
        <v>0</v>
      </c>
      <c r="F203" s="95" t="b">
        <v>0</v>
      </c>
    </row>
    <row r="204" spans="1:6" x14ac:dyDescent="0.25">
      <c r="A204" s="95" t="s">
        <v>14385</v>
      </c>
      <c r="B204" s="95">
        <v>23</v>
      </c>
      <c r="C204" s="130">
        <v>7.9058384005152398E-4</v>
      </c>
      <c r="D204" s="95" t="b">
        <v>0</v>
      </c>
      <c r="E204" s="95" t="b">
        <v>0</v>
      </c>
      <c r="F204" s="95" t="b">
        <v>0</v>
      </c>
    </row>
    <row r="205" spans="1:6" x14ac:dyDescent="0.25">
      <c r="A205" s="95" t="s">
        <v>14386</v>
      </c>
      <c r="B205" s="95">
        <v>23</v>
      </c>
      <c r="C205" s="130">
        <v>7.9058384005152398E-4</v>
      </c>
      <c r="D205" s="95" t="b">
        <v>0</v>
      </c>
      <c r="E205" s="95" t="b">
        <v>0</v>
      </c>
      <c r="F205" s="95" t="b">
        <v>0</v>
      </c>
    </row>
    <row r="206" spans="1:6" x14ac:dyDescent="0.25">
      <c r="A206" s="95" t="s">
        <v>14387</v>
      </c>
      <c r="B206" s="95">
        <v>22</v>
      </c>
      <c r="C206" s="130">
        <v>7.637384733249268E-4</v>
      </c>
      <c r="D206" s="95" t="b">
        <v>0</v>
      </c>
      <c r="E206" s="95" t="b">
        <v>0</v>
      </c>
      <c r="F206" s="95" t="b">
        <v>0</v>
      </c>
    </row>
    <row r="207" spans="1:6" x14ac:dyDescent="0.25">
      <c r="A207" s="95" t="s">
        <v>14388</v>
      </c>
      <c r="B207" s="95">
        <v>22</v>
      </c>
      <c r="C207" s="130">
        <v>7.637384733249268E-4</v>
      </c>
      <c r="D207" s="95" t="b">
        <v>0</v>
      </c>
      <c r="E207" s="95" t="b">
        <v>0</v>
      </c>
      <c r="F207" s="95" t="b">
        <v>0</v>
      </c>
    </row>
    <row r="208" spans="1:6" x14ac:dyDescent="0.25">
      <c r="A208" s="95" t="s">
        <v>14389</v>
      </c>
      <c r="B208" s="95">
        <v>22</v>
      </c>
      <c r="C208" s="130">
        <v>7.637384733249268E-4</v>
      </c>
      <c r="D208" s="95" t="b">
        <v>0</v>
      </c>
      <c r="E208" s="95" t="b">
        <v>0</v>
      </c>
      <c r="F208" s="95" t="b">
        <v>0</v>
      </c>
    </row>
    <row r="209" spans="1:6" x14ac:dyDescent="0.25">
      <c r="A209" s="95" t="s">
        <v>14390</v>
      </c>
      <c r="B209" s="95">
        <v>21</v>
      </c>
      <c r="C209" s="130">
        <v>7.3654309221239829E-4</v>
      </c>
      <c r="D209" s="95" t="b">
        <v>0</v>
      </c>
      <c r="E209" s="95" t="b">
        <v>0</v>
      </c>
      <c r="F209" s="95" t="b">
        <v>0</v>
      </c>
    </row>
    <row r="210" spans="1:6" x14ac:dyDescent="0.25">
      <c r="A210" s="95" t="s">
        <v>14391</v>
      </c>
      <c r="B210" s="95">
        <v>21</v>
      </c>
      <c r="C210" s="130">
        <v>7.3654309221239829E-4</v>
      </c>
      <c r="D210" s="95" t="b">
        <v>0</v>
      </c>
      <c r="E210" s="95" t="b">
        <v>0</v>
      </c>
      <c r="F210" s="95" t="b">
        <v>0</v>
      </c>
    </row>
    <row r="211" spans="1:6" x14ac:dyDescent="0.25">
      <c r="A211" s="95" t="s">
        <v>14392</v>
      </c>
      <c r="B211" s="95">
        <v>21</v>
      </c>
      <c r="C211" s="130">
        <v>7.444300678849324E-4</v>
      </c>
      <c r="D211" s="95" t="b">
        <v>0</v>
      </c>
      <c r="E211" s="95" t="b">
        <v>0</v>
      </c>
      <c r="F211" s="95" t="b">
        <v>0</v>
      </c>
    </row>
    <row r="212" spans="1:6" x14ac:dyDescent="0.25">
      <c r="A212" s="95" t="s">
        <v>14393</v>
      </c>
      <c r="B212" s="95">
        <v>21</v>
      </c>
      <c r="C212" s="130">
        <v>7.444300678849324E-4</v>
      </c>
      <c r="D212" s="95" t="b">
        <v>0</v>
      </c>
      <c r="E212" s="95" t="b">
        <v>0</v>
      </c>
      <c r="F212" s="95" t="b">
        <v>0</v>
      </c>
    </row>
    <row r="213" spans="1:6" x14ac:dyDescent="0.25">
      <c r="A213" s="95" t="s">
        <v>14394</v>
      </c>
      <c r="B213" s="95">
        <v>21</v>
      </c>
      <c r="C213" s="130">
        <v>7.3654309221239829E-4</v>
      </c>
      <c r="D213" s="95" t="b">
        <v>0</v>
      </c>
      <c r="E213" s="95" t="b">
        <v>0</v>
      </c>
      <c r="F213" s="95" t="b">
        <v>0</v>
      </c>
    </row>
    <row r="214" spans="1:6" x14ac:dyDescent="0.25">
      <c r="A214" s="95" t="s">
        <v>14395</v>
      </c>
      <c r="B214" s="95">
        <v>21</v>
      </c>
      <c r="C214" s="130">
        <v>7.6146169378709619E-4</v>
      </c>
      <c r="D214" s="95" t="b">
        <v>0</v>
      </c>
      <c r="E214" s="95" t="b">
        <v>0</v>
      </c>
      <c r="F214" s="95" t="b">
        <v>0</v>
      </c>
    </row>
    <row r="215" spans="1:6" x14ac:dyDescent="0.25">
      <c r="A215" s="95" t="s">
        <v>14396</v>
      </c>
      <c r="B215" s="95">
        <v>21</v>
      </c>
      <c r="C215" s="130">
        <v>7.3654309221239829E-4</v>
      </c>
      <c r="D215" s="95" t="b">
        <v>0</v>
      </c>
      <c r="E215" s="95" t="b">
        <v>0</v>
      </c>
      <c r="F215" s="95" t="b">
        <v>0</v>
      </c>
    </row>
    <row r="216" spans="1:6" x14ac:dyDescent="0.25">
      <c r="A216" s="95" t="s">
        <v>14397</v>
      </c>
      <c r="B216" s="95">
        <v>21</v>
      </c>
      <c r="C216" s="130">
        <v>7.3654309221239829E-4</v>
      </c>
      <c r="D216" s="95" t="b">
        <v>0</v>
      </c>
      <c r="E216" s="95" t="b">
        <v>0</v>
      </c>
      <c r="F216" s="95" t="b">
        <v>0</v>
      </c>
    </row>
    <row r="217" spans="1:6" x14ac:dyDescent="0.25">
      <c r="A217" s="95" t="s">
        <v>14398</v>
      </c>
      <c r="B217" s="95">
        <v>21</v>
      </c>
      <c r="C217" s="130">
        <v>7.444300678849324E-4</v>
      </c>
      <c r="D217" s="95" t="b">
        <v>0</v>
      </c>
      <c r="E217" s="95" t="b">
        <v>0</v>
      </c>
      <c r="F217" s="95" t="b">
        <v>0</v>
      </c>
    </row>
    <row r="218" spans="1:6" x14ac:dyDescent="0.25">
      <c r="A218" s="95" t="s">
        <v>14399</v>
      </c>
      <c r="B218" s="95">
        <v>21</v>
      </c>
      <c r="C218" s="130">
        <v>7.3654309221239829E-4</v>
      </c>
      <c r="D218" s="95" t="b">
        <v>0</v>
      </c>
      <c r="E218" s="95" t="b">
        <v>0</v>
      </c>
      <c r="F218" s="95" t="b">
        <v>0</v>
      </c>
    </row>
    <row r="219" spans="1:6" x14ac:dyDescent="0.25">
      <c r="A219" s="95" t="s">
        <v>14400</v>
      </c>
      <c r="B219" s="95">
        <v>21</v>
      </c>
      <c r="C219" s="130">
        <v>7.3654309221239829E-4</v>
      </c>
      <c r="D219" s="95" t="b">
        <v>0</v>
      </c>
      <c r="E219" s="95" t="b">
        <v>0</v>
      </c>
      <c r="F219" s="95" t="b">
        <v>0</v>
      </c>
    </row>
    <row r="220" spans="1:6" x14ac:dyDescent="0.25">
      <c r="A220" s="95" t="s">
        <v>14401</v>
      </c>
      <c r="B220" s="95">
        <v>20</v>
      </c>
      <c r="C220" s="130">
        <v>7.0898101703326891E-4</v>
      </c>
      <c r="D220" s="95" t="b">
        <v>0</v>
      </c>
      <c r="E220" s="95" t="b">
        <v>0</v>
      </c>
      <c r="F220" s="95" t="b">
        <v>0</v>
      </c>
    </row>
    <row r="221" spans="1:6" x14ac:dyDescent="0.25">
      <c r="A221" s="95" t="s">
        <v>14402</v>
      </c>
      <c r="B221" s="95">
        <v>20</v>
      </c>
      <c r="C221" s="130">
        <v>7.1687778752234257E-4</v>
      </c>
      <c r="D221" s="95" t="b">
        <v>0</v>
      </c>
      <c r="E221" s="95" t="b">
        <v>0</v>
      </c>
      <c r="F221" s="95" t="b">
        <v>0</v>
      </c>
    </row>
    <row r="222" spans="1:6" x14ac:dyDescent="0.25">
      <c r="A222" s="95" t="s">
        <v>14403</v>
      </c>
      <c r="B222" s="95">
        <v>20</v>
      </c>
      <c r="C222" s="130">
        <v>7.0898101703326891E-4</v>
      </c>
      <c r="D222" s="95" t="b">
        <v>0</v>
      </c>
      <c r="E222" s="95" t="b">
        <v>1</v>
      </c>
      <c r="F222" s="95" t="b">
        <v>0</v>
      </c>
    </row>
    <row r="223" spans="1:6" x14ac:dyDescent="0.25">
      <c r="A223" s="95" t="s">
        <v>14404</v>
      </c>
      <c r="B223" s="95">
        <v>20</v>
      </c>
      <c r="C223" s="130">
        <v>7.0898101703326891E-4</v>
      </c>
      <c r="D223" s="95" t="b">
        <v>0</v>
      </c>
      <c r="E223" s="95" t="b">
        <v>0</v>
      </c>
      <c r="F223" s="95" t="b">
        <v>0</v>
      </c>
    </row>
    <row r="224" spans="1:6" x14ac:dyDescent="0.25">
      <c r="A224" s="95" t="s">
        <v>14405</v>
      </c>
      <c r="B224" s="95">
        <v>20</v>
      </c>
      <c r="C224" s="130">
        <v>7.0898101703326891E-4</v>
      </c>
      <c r="D224" s="95" t="b">
        <v>0</v>
      </c>
      <c r="E224" s="95" t="b">
        <v>0</v>
      </c>
      <c r="F224" s="95" t="b">
        <v>0</v>
      </c>
    </row>
    <row r="225" spans="1:6" x14ac:dyDescent="0.25">
      <c r="A225" s="95" t="s">
        <v>14406</v>
      </c>
      <c r="B225" s="95">
        <v>20</v>
      </c>
      <c r="C225" s="130">
        <v>7.2520161313056777E-4</v>
      </c>
      <c r="D225" s="95" t="b">
        <v>0</v>
      </c>
      <c r="E225" s="95" t="b">
        <v>0</v>
      </c>
      <c r="F225" s="95" t="b">
        <v>0</v>
      </c>
    </row>
    <row r="226" spans="1:6" x14ac:dyDescent="0.25">
      <c r="A226" s="95" t="s">
        <v>14407</v>
      </c>
      <c r="B226" s="95">
        <v>20</v>
      </c>
      <c r="C226" s="130">
        <v>7.6389229159883835E-4</v>
      </c>
      <c r="D226" s="95" t="b">
        <v>0</v>
      </c>
      <c r="E226" s="95" t="b">
        <v>0</v>
      </c>
      <c r="F226" s="95" t="b">
        <v>0</v>
      </c>
    </row>
    <row r="227" spans="1:6" x14ac:dyDescent="0.25">
      <c r="A227" s="95" t="s">
        <v>14408</v>
      </c>
      <c r="B227" s="95">
        <v>20</v>
      </c>
      <c r="C227" s="130">
        <v>7.0898101703326891E-4</v>
      </c>
      <c r="D227" s="95" t="b">
        <v>0</v>
      </c>
      <c r="E227" s="95" t="b">
        <v>0</v>
      </c>
      <c r="F227" s="95" t="b">
        <v>0</v>
      </c>
    </row>
    <row r="228" spans="1:6" x14ac:dyDescent="0.25">
      <c r="A228" s="95" t="s">
        <v>14409</v>
      </c>
      <c r="B228" s="95">
        <v>20</v>
      </c>
      <c r="C228" s="130">
        <v>7.0898101703326891E-4</v>
      </c>
      <c r="D228" s="95" t="b">
        <v>0</v>
      </c>
      <c r="E228" s="95" t="b">
        <v>0</v>
      </c>
      <c r="F228" s="95" t="b">
        <v>0</v>
      </c>
    </row>
    <row r="229" spans="1:6" x14ac:dyDescent="0.25">
      <c r="A229" s="95" t="s">
        <v>14410</v>
      </c>
      <c r="B229" s="95">
        <v>20</v>
      </c>
      <c r="C229" s="130">
        <v>7.0898101703326891E-4</v>
      </c>
      <c r="D229" s="95" t="b">
        <v>0</v>
      </c>
      <c r="E229" s="95" t="b">
        <v>0</v>
      </c>
      <c r="F229" s="95" t="b">
        <v>0</v>
      </c>
    </row>
    <row r="230" spans="1:6" x14ac:dyDescent="0.25">
      <c r="A230" s="95" t="s">
        <v>14411</v>
      </c>
      <c r="B230" s="95">
        <v>20</v>
      </c>
      <c r="C230" s="130">
        <v>7.0898101703326891E-4</v>
      </c>
      <c r="D230" s="95" t="b">
        <v>0</v>
      </c>
      <c r="E230" s="95" t="b">
        <v>0</v>
      </c>
      <c r="F230" s="95" t="b">
        <v>0</v>
      </c>
    </row>
    <row r="231" spans="1:6" x14ac:dyDescent="0.25">
      <c r="A231" s="95" t="s">
        <v>14412</v>
      </c>
      <c r="B231" s="95">
        <v>19</v>
      </c>
      <c r="C231" s="130">
        <v>6.8103389814622552E-4</v>
      </c>
      <c r="D231" s="95" t="b">
        <v>0</v>
      </c>
      <c r="E231" s="95" t="b">
        <v>0</v>
      </c>
      <c r="F231" s="95" t="b">
        <v>0</v>
      </c>
    </row>
    <row r="232" spans="1:6" x14ac:dyDescent="0.25">
      <c r="A232" s="95" t="s">
        <v>14413</v>
      </c>
      <c r="B232" s="95">
        <v>19</v>
      </c>
      <c r="C232" s="130">
        <v>6.8103389814622552E-4</v>
      </c>
      <c r="D232" s="95" t="b">
        <v>0</v>
      </c>
      <c r="E232" s="95" t="b">
        <v>0</v>
      </c>
      <c r="F232" s="95" t="b">
        <v>0</v>
      </c>
    </row>
    <row r="233" spans="1:6" x14ac:dyDescent="0.25">
      <c r="A233" s="95" t="s">
        <v>14414</v>
      </c>
      <c r="B233" s="95">
        <v>19</v>
      </c>
      <c r="C233" s="130">
        <v>6.8103389814622552E-4</v>
      </c>
      <c r="D233" s="95" t="b">
        <v>0</v>
      </c>
      <c r="E233" s="95" t="b">
        <v>0</v>
      </c>
      <c r="F233" s="95" t="b">
        <v>0</v>
      </c>
    </row>
    <row r="234" spans="1:6" x14ac:dyDescent="0.25">
      <c r="A234" s="95" t="s">
        <v>14415</v>
      </c>
      <c r="B234" s="95">
        <v>19</v>
      </c>
      <c r="C234" s="130">
        <v>6.8103389814622552E-4</v>
      </c>
      <c r="D234" s="95" t="b">
        <v>0</v>
      </c>
      <c r="E234" s="95" t="b">
        <v>0</v>
      </c>
      <c r="F234" s="95" t="b">
        <v>0</v>
      </c>
    </row>
    <row r="235" spans="1:6" x14ac:dyDescent="0.25">
      <c r="A235" s="95" t="s">
        <v>1505</v>
      </c>
      <c r="B235" s="95">
        <v>19</v>
      </c>
      <c r="C235" s="130">
        <v>6.8103389814622552E-4</v>
      </c>
      <c r="D235" s="95" t="b">
        <v>0</v>
      </c>
      <c r="E235" s="95" t="b">
        <v>0</v>
      </c>
      <c r="F235" s="95" t="b">
        <v>0</v>
      </c>
    </row>
    <row r="236" spans="1:6" x14ac:dyDescent="0.25">
      <c r="A236" s="95" t="s">
        <v>1859</v>
      </c>
      <c r="B236" s="95">
        <v>18</v>
      </c>
      <c r="C236" s="130">
        <v>6.5268145181751104E-4</v>
      </c>
      <c r="D236" s="95" t="b">
        <v>0</v>
      </c>
      <c r="E236" s="95" t="b">
        <v>0</v>
      </c>
      <c r="F236" s="95" t="b">
        <v>0</v>
      </c>
    </row>
    <row r="237" spans="1:6" x14ac:dyDescent="0.25">
      <c r="A237" s="95" t="s">
        <v>14416</v>
      </c>
      <c r="B237" s="95">
        <v>18</v>
      </c>
      <c r="C237" s="130">
        <v>6.5268145181751104E-4</v>
      </c>
      <c r="D237" s="95" t="b">
        <v>0</v>
      </c>
      <c r="E237" s="95" t="b">
        <v>0</v>
      </c>
      <c r="F237" s="95" t="b">
        <v>0</v>
      </c>
    </row>
    <row r="238" spans="1:6" x14ac:dyDescent="0.25">
      <c r="A238" s="95" t="s">
        <v>14417</v>
      </c>
      <c r="B238" s="95">
        <v>18</v>
      </c>
      <c r="C238" s="130">
        <v>6.6900122714236363E-4</v>
      </c>
      <c r="D238" s="95" t="b">
        <v>0</v>
      </c>
      <c r="E238" s="95" t="b">
        <v>0</v>
      </c>
      <c r="F238" s="95" t="b">
        <v>0</v>
      </c>
    </row>
    <row r="239" spans="1:6" x14ac:dyDescent="0.25">
      <c r="A239" s="95" t="s">
        <v>14418</v>
      </c>
      <c r="B239" s="95">
        <v>18</v>
      </c>
      <c r="C239" s="130">
        <v>6.5268145181751104E-4</v>
      </c>
      <c r="D239" s="95" t="b">
        <v>0</v>
      </c>
      <c r="E239" s="95" t="b">
        <v>0</v>
      </c>
      <c r="F239" s="95" t="b">
        <v>0</v>
      </c>
    </row>
    <row r="240" spans="1:6" x14ac:dyDescent="0.25">
      <c r="A240" s="95" t="s">
        <v>1385</v>
      </c>
      <c r="B240" s="95">
        <v>18</v>
      </c>
      <c r="C240" s="130">
        <v>6.5268145181751104E-4</v>
      </c>
      <c r="D240" s="95" t="b">
        <v>0</v>
      </c>
      <c r="E240" s="95" t="b">
        <v>0</v>
      </c>
      <c r="F240" s="95" t="b">
        <v>0</v>
      </c>
    </row>
    <row r="241" spans="1:6" x14ac:dyDescent="0.25">
      <c r="A241" s="95" t="s">
        <v>14419</v>
      </c>
      <c r="B241" s="95">
        <v>18</v>
      </c>
      <c r="C241" s="130">
        <v>6.5268145181751104E-4</v>
      </c>
      <c r="D241" s="95" t="b">
        <v>0</v>
      </c>
      <c r="E241" s="95" t="b">
        <v>0</v>
      </c>
      <c r="F241" s="95" t="b">
        <v>0</v>
      </c>
    </row>
    <row r="242" spans="1:6" x14ac:dyDescent="0.25">
      <c r="A242" s="95" t="s">
        <v>14420</v>
      </c>
      <c r="B242" s="95">
        <v>18</v>
      </c>
      <c r="C242" s="130">
        <v>6.5268145181751104E-4</v>
      </c>
      <c r="D242" s="95" t="b">
        <v>0</v>
      </c>
      <c r="E242" s="95" t="b">
        <v>0</v>
      </c>
      <c r="F242" s="95" t="b">
        <v>0</v>
      </c>
    </row>
    <row r="243" spans="1:6" x14ac:dyDescent="0.25">
      <c r="A243" s="95" t="s">
        <v>14421</v>
      </c>
      <c r="B243" s="95">
        <v>18</v>
      </c>
      <c r="C243" s="130">
        <v>6.5268145181751104E-4</v>
      </c>
      <c r="D243" s="95" t="b">
        <v>0</v>
      </c>
      <c r="E243" s="95" t="b">
        <v>0</v>
      </c>
      <c r="F243" s="95" t="b">
        <v>0</v>
      </c>
    </row>
    <row r="244" spans="1:6" x14ac:dyDescent="0.25">
      <c r="A244" s="95" t="s">
        <v>14422</v>
      </c>
      <c r="B244" s="95">
        <v>18</v>
      </c>
      <c r="C244" s="130">
        <v>6.6900122714236363E-4</v>
      </c>
      <c r="D244" s="95" t="b">
        <v>0</v>
      </c>
      <c r="E244" s="95" t="b">
        <v>0</v>
      </c>
      <c r="F244" s="95" t="b">
        <v>0</v>
      </c>
    </row>
    <row r="245" spans="1:6" x14ac:dyDescent="0.25">
      <c r="A245" s="95" t="s">
        <v>14423</v>
      </c>
      <c r="B245" s="95">
        <v>18</v>
      </c>
      <c r="C245" s="130">
        <v>6.5268145181751104E-4</v>
      </c>
      <c r="D245" s="95" t="b">
        <v>0</v>
      </c>
      <c r="E245" s="95" t="b">
        <v>0</v>
      </c>
      <c r="F245" s="95" t="b">
        <v>0</v>
      </c>
    </row>
    <row r="246" spans="1:6" x14ac:dyDescent="0.25">
      <c r="A246" s="95" t="s">
        <v>14424</v>
      </c>
      <c r="B246" s="95">
        <v>18</v>
      </c>
      <c r="C246" s="130">
        <v>6.6900122714236363E-4</v>
      </c>
      <c r="D246" s="95" t="b">
        <v>0</v>
      </c>
      <c r="E246" s="95" t="b">
        <v>0</v>
      </c>
      <c r="F246" s="95" t="b">
        <v>0</v>
      </c>
    </row>
    <row r="247" spans="1:6" x14ac:dyDescent="0.25">
      <c r="A247" s="95" t="s">
        <v>14425</v>
      </c>
      <c r="B247" s="95">
        <v>18</v>
      </c>
      <c r="C247" s="130">
        <v>6.5268145181751104E-4</v>
      </c>
      <c r="D247" s="95" t="b">
        <v>0</v>
      </c>
      <c r="E247" s="95" t="b">
        <v>0</v>
      </c>
      <c r="F247" s="95" t="b">
        <v>0</v>
      </c>
    </row>
    <row r="248" spans="1:6" x14ac:dyDescent="0.25">
      <c r="A248" s="95" t="s">
        <v>14426</v>
      </c>
      <c r="B248" s="95">
        <v>18</v>
      </c>
      <c r="C248" s="130">
        <v>6.5268145181751104E-4</v>
      </c>
      <c r="D248" s="95" t="b">
        <v>0</v>
      </c>
      <c r="E248" s="95" t="b">
        <v>0</v>
      </c>
      <c r="F248" s="95" t="b">
        <v>0</v>
      </c>
    </row>
    <row r="249" spans="1:6" x14ac:dyDescent="0.25">
      <c r="A249" s="95" t="s">
        <v>14427</v>
      </c>
      <c r="B249" s="95">
        <v>18</v>
      </c>
      <c r="C249" s="130">
        <v>7.8354411105647104E-4</v>
      </c>
      <c r="D249" s="95" t="b">
        <v>0</v>
      </c>
      <c r="E249" s="95" t="b">
        <v>0</v>
      </c>
      <c r="F249" s="95" t="b">
        <v>0</v>
      </c>
    </row>
    <row r="250" spans="1:6" x14ac:dyDescent="0.25">
      <c r="A250" s="95" t="s">
        <v>1471</v>
      </c>
      <c r="B250" s="95">
        <v>17</v>
      </c>
      <c r="C250" s="130">
        <v>6.2390113725619063E-4</v>
      </c>
      <c r="D250" s="95" t="b">
        <v>0</v>
      </c>
      <c r="E250" s="95" t="b">
        <v>0</v>
      </c>
      <c r="F250" s="95" t="b">
        <v>0</v>
      </c>
    </row>
    <row r="251" spans="1:6" x14ac:dyDescent="0.25">
      <c r="A251" s="95" t="s">
        <v>1349</v>
      </c>
      <c r="B251" s="95">
        <v>17</v>
      </c>
      <c r="C251" s="130">
        <v>6.2390113725619063E-4</v>
      </c>
      <c r="D251" s="95" t="b">
        <v>0</v>
      </c>
      <c r="E251" s="95" t="b">
        <v>0</v>
      </c>
      <c r="F251" s="95" t="b">
        <v>0</v>
      </c>
    </row>
    <row r="252" spans="1:6" x14ac:dyDescent="0.25">
      <c r="A252" s="95" t="s">
        <v>14428</v>
      </c>
      <c r="B252" s="95">
        <v>17</v>
      </c>
      <c r="C252" s="130">
        <v>6.2390113725619063E-4</v>
      </c>
      <c r="D252" s="95" t="b">
        <v>0</v>
      </c>
      <c r="E252" s="95" t="b">
        <v>0</v>
      </c>
      <c r="F252" s="95" t="b">
        <v>0</v>
      </c>
    </row>
    <row r="253" spans="1:6" x14ac:dyDescent="0.25">
      <c r="A253" s="95" t="s">
        <v>14429</v>
      </c>
      <c r="B253" s="95">
        <v>17</v>
      </c>
      <c r="C253" s="130">
        <v>6.2390113725619063E-4</v>
      </c>
      <c r="D253" s="95" t="b">
        <v>0</v>
      </c>
      <c r="E253" s="95" t="b">
        <v>0</v>
      </c>
      <c r="F253" s="95" t="b">
        <v>0</v>
      </c>
    </row>
    <row r="254" spans="1:6" x14ac:dyDescent="0.25">
      <c r="A254" s="95" t="s">
        <v>1365</v>
      </c>
      <c r="B254" s="95">
        <v>17</v>
      </c>
      <c r="C254" s="130">
        <v>6.2390113725619063E-4</v>
      </c>
      <c r="D254" s="95" t="b">
        <v>0</v>
      </c>
      <c r="E254" s="95" t="b">
        <v>0</v>
      </c>
      <c r="F254" s="95" t="b">
        <v>0</v>
      </c>
    </row>
    <row r="255" spans="1:6" x14ac:dyDescent="0.25">
      <c r="A255" s="95" t="s">
        <v>14430</v>
      </c>
      <c r="B255" s="95">
        <v>17</v>
      </c>
      <c r="C255" s="130">
        <v>6.2390113725619063E-4</v>
      </c>
      <c r="D255" s="95" t="b">
        <v>0</v>
      </c>
      <c r="E255" s="95" t="b">
        <v>0</v>
      </c>
      <c r="F255" s="95" t="b">
        <v>0</v>
      </c>
    </row>
    <row r="256" spans="1:6" x14ac:dyDescent="0.25">
      <c r="A256" s="95" t="s">
        <v>14431</v>
      </c>
      <c r="B256" s="95">
        <v>17</v>
      </c>
      <c r="C256" s="130">
        <v>6.2390113725619063E-4</v>
      </c>
      <c r="D256" s="95" t="b">
        <v>0</v>
      </c>
      <c r="E256" s="95" t="b">
        <v>0</v>
      </c>
      <c r="F256" s="95" t="b">
        <v>0</v>
      </c>
    </row>
    <row r="257" spans="1:6" x14ac:dyDescent="0.25">
      <c r="A257" s="95" t="s">
        <v>14432</v>
      </c>
      <c r="B257" s="95">
        <v>17</v>
      </c>
      <c r="C257" s="130">
        <v>6.6948064913376786E-4</v>
      </c>
      <c r="D257" s="95" t="b">
        <v>0</v>
      </c>
      <c r="E257" s="95" t="b">
        <v>0</v>
      </c>
      <c r="F257" s="95" t="b">
        <v>0</v>
      </c>
    </row>
    <row r="258" spans="1:6" x14ac:dyDescent="0.25">
      <c r="A258" s="95" t="s">
        <v>14433</v>
      </c>
      <c r="B258" s="95">
        <v>16</v>
      </c>
      <c r="C258" s="130">
        <v>6.1111383327907068E-4</v>
      </c>
      <c r="D258" s="95" t="b">
        <v>0</v>
      </c>
      <c r="E258" s="95" t="b">
        <v>0</v>
      </c>
      <c r="F258" s="95" t="b">
        <v>0</v>
      </c>
    </row>
    <row r="259" spans="1:6" x14ac:dyDescent="0.25">
      <c r="A259" s="95" t="s">
        <v>1291</v>
      </c>
      <c r="B259" s="95">
        <v>16</v>
      </c>
      <c r="C259" s="130">
        <v>5.9466775745987879E-4</v>
      </c>
      <c r="D259" s="95" t="b">
        <v>0</v>
      </c>
      <c r="E259" s="95" t="b">
        <v>0</v>
      </c>
      <c r="F259" s="95" t="b">
        <v>0</v>
      </c>
    </row>
    <row r="260" spans="1:6" x14ac:dyDescent="0.25">
      <c r="A260" s="95" t="s">
        <v>1434</v>
      </c>
      <c r="B260" s="95">
        <v>16</v>
      </c>
      <c r="C260" s="130">
        <v>5.9466775745987879E-4</v>
      </c>
      <c r="D260" s="95" t="b">
        <v>0</v>
      </c>
      <c r="E260" s="95" t="b">
        <v>0</v>
      </c>
      <c r="F260" s="95" t="b">
        <v>0</v>
      </c>
    </row>
    <row r="261" spans="1:6" x14ac:dyDescent="0.25">
      <c r="A261" s="95" t="s">
        <v>14434</v>
      </c>
      <c r="B261" s="95">
        <v>16</v>
      </c>
      <c r="C261" s="130">
        <v>5.9466775745987879E-4</v>
      </c>
      <c r="D261" s="95" t="b">
        <v>0</v>
      </c>
      <c r="E261" s="95" t="b">
        <v>0</v>
      </c>
      <c r="F261" s="95" t="b">
        <v>0</v>
      </c>
    </row>
    <row r="262" spans="1:6" x14ac:dyDescent="0.25">
      <c r="A262" s="95" t="s">
        <v>14435</v>
      </c>
      <c r="B262" s="95">
        <v>16</v>
      </c>
      <c r="C262" s="130">
        <v>5.9466775745987879E-4</v>
      </c>
      <c r="D262" s="95" t="b">
        <v>0</v>
      </c>
      <c r="E262" s="95" t="b">
        <v>0</v>
      </c>
      <c r="F262" s="95" t="b">
        <v>0</v>
      </c>
    </row>
    <row r="263" spans="1:6" x14ac:dyDescent="0.25">
      <c r="A263" s="95" t="s">
        <v>1808</v>
      </c>
      <c r="B263" s="95">
        <v>16</v>
      </c>
      <c r="C263" s="130">
        <v>5.9466775745987879E-4</v>
      </c>
      <c r="D263" s="95" t="b">
        <v>0</v>
      </c>
      <c r="E263" s="95" t="b">
        <v>0</v>
      </c>
      <c r="F263" s="95" t="b">
        <v>0</v>
      </c>
    </row>
    <row r="264" spans="1:6" x14ac:dyDescent="0.25">
      <c r="A264" s="95" t="s">
        <v>14436</v>
      </c>
      <c r="B264" s="95">
        <v>15</v>
      </c>
      <c r="C264" s="130">
        <v>5.649529599802282E-4</v>
      </c>
      <c r="D264" s="95" t="b">
        <v>0</v>
      </c>
      <c r="E264" s="95" t="b">
        <v>0</v>
      </c>
      <c r="F264" s="95" t="b">
        <v>0</v>
      </c>
    </row>
    <row r="265" spans="1:6" x14ac:dyDescent="0.25">
      <c r="A265" s="95" t="s">
        <v>14437</v>
      </c>
      <c r="B265" s="95">
        <v>15</v>
      </c>
      <c r="C265" s="130">
        <v>5.649529599802282E-4</v>
      </c>
      <c r="D265" s="95" t="b">
        <v>0</v>
      </c>
      <c r="E265" s="95" t="b">
        <v>0</v>
      </c>
      <c r="F265" s="95" t="b">
        <v>0</v>
      </c>
    </row>
    <row r="266" spans="1:6" x14ac:dyDescent="0.25">
      <c r="A266" s="95" t="s">
        <v>14438</v>
      </c>
      <c r="B266" s="95">
        <v>15</v>
      </c>
      <c r="C266" s="130">
        <v>5.9071821982391293E-4</v>
      </c>
      <c r="D266" s="95" t="b">
        <v>0</v>
      </c>
      <c r="E266" s="95" t="b">
        <v>0</v>
      </c>
      <c r="F266" s="95" t="b">
        <v>0</v>
      </c>
    </row>
    <row r="267" spans="1:6" x14ac:dyDescent="0.25">
      <c r="A267" s="95" t="s">
        <v>14439</v>
      </c>
      <c r="B267" s="95">
        <v>15</v>
      </c>
      <c r="C267" s="130">
        <v>5.649529599802282E-4</v>
      </c>
      <c r="D267" s="95" t="b">
        <v>0</v>
      </c>
      <c r="E267" s="95" t="b">
        <v>0</v>
      </c>
      <c r="F267" s="95" t="b">
        <v>0</v>
      </c>
    </row>
    <row r="268" spans="1:6" x14ac:dyDescent="0.25">
      <c r="A268" s="95" t="s">
        <v>14440</v>
      </c>
      <c r="B268" s="95">
        <v>15</v>
      </c>
      <c r="C268" s="130">
        <v>5.649529599802282E-4</v>
      </c>
      <c r="D268" s="95" t="b">
        <v>0</v>
      </c>
      <c r="E268" s="95" t="b">
        <v>0</v>
      </c>
      <c r="F268" s="95" t="b">
        <v>0</v>
      </c>
    </row>
    <row r="269" spans="1:6" x14ac:dyDescent="0.25">
      <c r="A269" s="95" t="s">
        <v>14441</v>
      </c>
      <c r="B269" s="95">
        <v>15</v>
      </c>
      <c r="C269" s="130">
        <v>5.649529599802282E-4</v>
      </c>
      <c r="D269" s="95" t="b">
        <v>0</v>
      </c>
      <c r="E269" s="95" t="b">
        <v>0</v>
      </c>
      <c r="F269" s="95" t="b">
        <v>0</v>
      </c>
    </row>
    <row r="270" spans="1:6" x14ac:dyDescent="0.25">
      <c r="A270" s="95" t="s">
        <v>14442</v>
      </c>
      <c r="B270" s="95">
        <v>15</v>
      </c>
      <c r="C270" s="130">
        <v>5.649529599802282E-4</v>
      </c>
      <c r="D270" s="95" t="b">
        <v>0</v>
      </c>
      <c r="E270" s="95" t="b">
        <v>0</v>
      </c>
      <c r="F270" s="95" t="b">
        <v>0</v>
      </c>
    </row>
    <row r="271" spans="1:6" x14ac:dyDescent="0.25">
      <c r="A271" s="95" t="s">
        <v>14443</v>
      </c>
      <c r="B271" s="95">
        <v>15</v>
      </c>
      <c r="C271" s="130">
        <v>6.007649844482594E-4</v>
      </c>
      <c r="D271" s="95" t="b">
        <v>0</v>
      </c>
      <c r="E271" s="95" t="b">
        <v>0</v>
      </c>
      <c r="F271" s="95" t="b">
        <v>0</v>
      </c>
    </row>
    <row r="272" spans="1:6" x14ac:dyDescent="0.25">
      <c r="A272" s="95" t="s">
        <v>14444</v>
      </c>
      <c r="B272" s="95">
        <v>15</v>
      </c>
      <c r="C272" s="130">
        <v>5.7291921869912876E-4</v>
      </c>
      <c r="D272" s="95" t="b">
        <v>0</v>
      </c>
      <c r="E272" s="95" t="b">
        <v>0</v>
      </c>
      <c r="F272" s="95" t="b">
        <v>0</v>
      </c>
    </row>
    <row r="273" spans="1:6" x14ac:dyDescent="0.25">
      <c r="A273" s="95" t="s">
        <v>1353</v>
      </c>
      <c r="B273" s="95">
        <v>15</v>
      </c>
      <c r="C273" s="130">
        <v>5.649529599802282E-4</v>
      </c>
      <c r="D273" s="95" t="b">
        <v>0</v>
      </c>
      <c r="E273" s="95" t="b">
        <v>0</v>
      </c>
      <c r="F273" s="95" t="b">
        <v>0</v>
      </c>
    </row>
    <row r="274" spans="1:6" x14ac:dyDescent="0.25">
      <c r="A274" s="95" t="s">
        <v>1906</v>
      </c>
      <c r="B274" s="95">
        <v>14</v>
      </c>
      <c r="C274" s="130">
        <v>5.3472460411918695E-4</v>
      </c>
      <c r="D274" s="95" t="b">
        <v>0</v>
      </c>
      <c r="E274" s="95" t="b">
        <v>0</v>
      </c>
      <c r="F274" s="95" t="b">
        <v>0</v>
      </c>
    </row>
    <row r="275" spans="1:6" x14ac:dyDescent="0.25">
      <c r="A275" s="95" t="s">
        <v>1404</v>
      </c>
      <c r="B275" s="95">
        <v>14</v>
      </c>
      <c r="C275" s="130">
        <v>5.3472460411918695E-4</v>
      </c>
      <c r="D275" s="95" t="b">
        <v>0</v>
      </c>
      <c r="E275" s="95" t="b">
        <v>0</v>
      </c>
      <c r="F275" s="95" t="b">
        <v>0</v>
      </c>
    </row>
    <row r="276" spans="1:6" x14ac:dyDescent="0.25">
      <c r="A276" s="95" t="s">
        <v>14445</v>
      </c>
      <c r="B276" s="95">
        <v>14</v>
      </c>
      <c r="C276" s="130">
        <v>5.3472460411918695E-4</v>
      </c>
      <c r="D276" s="95" t="b">
        <v>0</v>
      </c>
      <c r="E276" s="95" t="b">
        <v>0</v>
      </c>
      <c r="F276" s="95" t="b">
        <v>0</v>
      </c>
    </row>
    <row r="277" spans="1:6" x14ac:dyDescent="0.25">
      <c r="A277" s="95" t="s">
        <v>14446</v>
      </c>
      <c r="B277" s="95">
        <v>14</v>
      </c>
      <c r="C277" s="130">
        <v>5.3472460411918695E-4</v>
      </c>
      <c r="D277" s="95" t="b">
        <v>0</v>
      </c>
      <c r="E277" s="95" t="b">
        <v>0</v>
      </c>
      <c r="F277" s="95" t="b">
        <v>0</v>
      </c>
    </row>
    <row r="278" spans="1:6" x14ac:dyDescent="0.25">
      <c r="A278" s="95" t="s">
        <v>14447</v>
      </c>
      <c r="B278" s="95">
        <v>14</v>
      </c>
      <c r="C278" s="130">
        <v>5.3472460411918695E-4</v>
      </c>
      <c r="D278" s="95" t="b">
        <v>0</v>
      </c>
      <c r="E278" s="95" t="b">
        <v>0</v>
      </c>
      <c r="F278" s="95" t="b">
        <v>0</v>
      </c>
    </row>
    <row r="279" spans="1:6" x14ac:dyDescent="0.25">
      <c r="A279" s="95" t="s">
        <v>14448</v>
      </c>
      <c r="B279" s="95">
        <v>14</v>
      </c>
      <c r="C279" s="130">
        <v>5.3472460411918695E-4</v>
      </c>
      <c r="D279" s="95" t="b">
        <v>0</v>
      </c>
      <c r="E279" s="95" t="b">
        <v>0</v>
      </c>
      <c r="F279" s="95" t="b">
        <v>0</v>
      </c>
    </row>
    <row r="280" spans="1:6" x14ac:dyDescent="0.25">
      <c r="A280" s="95" t="s">
        <v>14449</v>
      </c>
      <c r="B280" s="95">
        <v>14</v>
      </c>
      <c r="C280" s="130">
        <v>5.3472460411918695E-4</v>
      </c>
      <c r="D280" s="95" t="b">
        <v>0</v>
      </c>
      <c r="E280" s="95" t="b">
        <v>0</v>
      </c>
      <c r="F280" s="95" t="b">
        <v>0</v>
      </c>
    </row>
    <row r="281" spans="1:6" x14ac:dyDescent="0.25">
      <c r="A281" s="95" t="s">
        <v>14450</v>
      </c>
      <c r="B281" s="95">
        <v>14</v>
      </c>
      <c r="C281" s="130">
        <v>5.3472460411918695E-4</v>
      </c>
      <c r="D281" s="95" t="b">
        <v>0</v>
      </c>
      <c r="E281" s="95" t="b">
        <v>0</v>
      </c>
      <c r="F281" s="95" t="b">
        <v>0</v>
      </c>
    </row>
    <row r="282" spans="1:6" x14ac:dyDescent="0.25">
      <c r="A282" s="95" t="s">
        <v>14451</v>
      </c>
      <c r="B282" s="95">
        <v>14</v>
      </c>
      <c r="C282" s="130">
        <v>5.3472460411918695E-4</v>
      </c>
      <c r="D282" s="95" t="b">
        <v>0</v>
      </c>
      <c r="E282" s="95" t="b">
        <v>0</v>
      </c>
      <c r="F282" s="95" t="b">
        <v>0</v>
      </c>
    </row>
    <row r="283" spans="1:6" x14ac:dyDescent="0.25">
      <c r="A283" s="95" t="s">
        <v>14452</v>
      </c>
      <c r="B283" s="95">
        <v>14</v>
      </c>
      <c r="C283" s="130">
        <v>5.3472460411918695E-4</v>
      </c>
      <c r="D283" s="95" t="b">
        <v>1</v>
      </c>
      <c r="E283" s="95" t="b">
        <v>0</v>
      </c>
      <c r="F283" s="95" t="b">
        <v>0</v>
      </c>
    </row>
    <row r="284" spans="1:6" x14ac:dyDescent="0.25">
      <c r="A284" s="95" t="s">
        <v>14453</v>
      </c>
      <c r="B284" s="95">
        <v>14</v>
      </c>
      <c r="C284" s="130">
        <v>5.3472460411918695E-4</v>
      </c>
      <c r="D284" s="95" t="b">
        <v>0</v>
      </c>
      <c r="E284" s="95" t="b">
        <v>0</v>
      </c>
      <c r="F284" s="95" t="b">
        <v>0</v>
      </c>
    </row>
    <row r="285" spans="1:6" x14ac:dyDescent="0.25">
      <c r="A285" s="95" t="s">
        <v>14454</v>
      </c>
      <c r="B285" s="95">
        <v>14</v>
      </c>
      <c r="C285" s="130">
        <v>5.8233972256057699E-4</v>
      </c>
      <c r="D285" s="95" t="b">
        <v>0</v>
      </c>
      <c r="E285" s="95" t="b">
        <v>0</v>
      </c>
      <c r="F285" s="95" t="b">
        <v>0</v>
      </c>
    </row>
    <row r="286" spans="1:6" x14ac:dyDescent="0.25">
      <c r="A286" s="95" t="s">
        <v>14455</v>
      </c>
      <c r="B286" s="95">
        <v>14</v>
      </c>
      <c r="C286" s="130">
        <v>5.3472460411918695E-4</v>
      </c>
      <c r="D286" s="95" t="b">
        <v>0</v>
      </c>
      <c r="E286" s="95" t="b">
        <v>0</v>
      </c>
      <c r="F286" s="95" t="b">
        <v>0</v>
      </c>
    </row>
    <row r="287" spans="1:6" x14ac:dyDescent="0.25">
      <c r="A287" s="95" t="s">
        <v>1254</v>
      </c>
      <c r="B287" s="95">
        <v>14</v>
      </c>
      <c r="C287" s="130">
        <v>5.3472460411918695E-4</v>
      </c>
      <c r="D287" s="95" t="b">
        <v>0</v>
      </c>
      <c r="E287" s="95" t="b">
        <v>0</v>
      </c>
      <c r="F287" s="95" t="b">
        <v>0</v>
      </c>
    </row>
    <row r="288" spans="1:6" x14ac:dyDescent="0.25">
      <c r="A288" s="95" t="s">
        <v>14456</v>
      </c>
      <c r="B288" s="95">
        <v>14</v>
      </c>
      <c r="C288" s="130">
        <v>5.3472460411918695E-4</v>
      </c>
      <c r="D288" s="95" t="b">
        <v>0</v>
      </c>
      <c r="E288" s="95" t="b">
        <v>0</v>
      </c>
      <c r="F288" s="95" t="b">
        <v>0</v>
      </c>
    </row>
    <row r="289" spans="1:6" x14ac:dyDescent="0.25">
      <c r="A289" s="95" t="s">
        <v>14457</v>
      </c>
      <c r="B289" s="95">
        <v>14</v>
      </c>
      <c r="C289" s="130">
        <v>5.3472460411918695E-4</v>
      </c>
      <c r="D289" s="95" t="b">
        <v>0</v>
      </c>
      <c r="E289" s="95" t="b">
        <v>0</v>
      </c>
      <c r="F289" s="95" t="b">
        <v>0</v>
      </c>
    </row>
    <row r="290" spans="1:6" x14ac:dyDescent="0.25">
      <c r="A290" s="95" t="s">
        <v>14458</v>
      </c>
      <c r="B290" s="95">
        <v>14</v>
      </c>
      <c r="C290" s="130">
        <v>5.3472460411918695E-4</v>
      </c>
      <c r="D290" s="95" t="b">
        <v>0</v>
      </c>
      <c r="E290" s="95" t="b">
        <v>0</v>
      </c>
      <c r="F290" s="95" t="b">
        <v>0</v>
      </c>
    </row>
    <row r="291" spans="1:6" x14ac:dyDescent="0.25">
      <c r="A291" s="95" t="s">
        <v>14459</v>
      </c>
      <c r="B291" s="95">
        <v>14</v>
      </c>
      <c r="C291" s="130">
        <v>5.3472460411918695E-4</v>
      </c>
      <c r="D291" s="95" t="b">
        <v>0</v>
      </c>
      <c r="E291" s="95" t="b">
        <v>0</v>
      </c>
      <c r="F291" s="95" t="b">
        <v>0</v>
      </c>
    </row>
    <row r="292" spans="1:6" x14ac:dyDescent="0.25">
      <c r="A292" s="95" t="s">
        <v>14460</v>
      </c>
      <c r="B292" s="95">
        <v>13</v>
      </c>
      <c r="C292" s="130">
        <v>5.0394594664284864E-4</v>
      </c>
      <c r="D292" s="95" t="b">
        <v>0</v>
      </c>
      <c r="E292" s="95" t="b">
        <v>0</v>
      </c>
      <c r="F292" s="95" t="b">
        <v>0</v>
      </c>
    </row>
    <row r="293" spans="1:6" x14ac:dyDescent="0.25">
      <c r="A293" s="95" t="s">
        <v>14461</v>
      </c>
      <c r="B293" s="95">
        <v>13</v>
      </c>
      <c r="C293" s="130">
        <v>5.0394594664284864E-4</v>
      </c>
      <c r="D293" s="95" t="b">
        <v>0</v>
      </c>
      <c r="E293" s="95" t="b">
        <v>0</v>
      </c>
      <c r="F293" s="95" t="b">
        <v>0</v>
      </c>
    </row>
    <row r="294" spans="1:6" x14ac:dyDescent="0.25">
      <c r="A294" s="95" t="s">
        <v>14462</v>
      </c>
      <c r="B294" s="95">
        <v>13</v>
      </c>
      <c r="C294" s="130">
        <v>5.0394594664284864E-4</v>
      </c>
      <c r="D294" s="95" t="b">
        <v>0</v>
      </c>
      <c r="E294" s="95" t="b">
        <v>0</v>
      </c>
      <c r="F294" s="95" t="b">
        <v>0</v>
      </c>
    </row>
    <row r="295" spans="1:6" x14ac:dyDescent="0.25">
      <c r="A295" s="95" t="s">
        <v>14463</v>
      </c>
      <c r="B295" s="95">
        <v>13</v>
      </c>
      <c r="C295" s="130">
        <v>5.0394594664284864E-4</v>
      </c>
      <c r="D295" s="95" t="b">
        <v>0</v>
      </c>
      <c r="E295" s="95" t="b">
        <v>0</v>
      </c>
      <c r="F295" s="95" t="b">
        <v>0</v>
      </c>
    </row>
    <row r="296" spans="1:6" x14ac:dyDescent="0.25">
      <c r="A296" s="95" t="s">
        <v>14464</v>
      </c>
      <c r="B296" s="95">
        <v>13</v>
      </c>
      <c r="C296" s="130">
        <v>5.0394594664284864E-4</v>
      </c>
      <c r="D296" s="95" t="b">
        <v>0</v>
      </c>
      <c r="E296" s="95" t="b">
        <v>0</v>
      </c>
      <c r="F296" s="95" t="b">
        <v>0</v>
      </c>
    </row>
    <row r="297" spans="1:6" x14ac:dyDescent="0.25">
      <c r="A297" s="95" t="s">
        <v>14465</v>
      </c>
      <c r="B297" s="95">
        <v>13</v>
      </c>
      <c r="C297" s="130">
        <v>5.0394594664284864E-4</v>
      </c>
      <c r="D297" s="95" t="b">
        <v>0</v>
      </c>
      <c r="E297" s="95" t="b">
        <v>0</v>
      </c>
      <c r="F297" s="95" t="b">
        <v>0</v>
      </c>
    </row>
    <row r="298" spans="1:6" x14ac:dyDescent="0.25">
      <c r="A298" s="95" t="s">
        <v>14466</v>
      </c>
      <c r="B298" s="95">
        <v>12</v>
      </c>
      <c r="C298" s="130">
        <v>4.7257457585913037E-4</v>
      </c>
      <c r="D298" s="95" t="b">
        <v>0</v>
      </c>
      <c r="E298" s="95" t="b">
        <v>0</v>
      </c>
      <c r="F298" s="95" t="b">
        <v>0</v>
      </c>
    </row>
    <row r="299" spans="1:6" x14ac:dyDescent="0.25">
      <c r="A299" s="95" t="s">
        <v>1383</v>
      </c>
      <c r="B299" s="95">
        <v>12</v>
      </c>
      <c r="C299" s="130">
        <v>4.9914833362335164E-4</v>
      </c>
      <c r="D299" s="95" t="b">
        <v>0</v>
      </c>
      <c r="E299" s="95" t="b">
        <v>0</v>
      </c>
      <c r="F299" s="95" t="b">
        <v>0</v>
      </c>
    </row>
    <row r="300" spans="1:6" x14ac:dyDescent="0.25">
      <c r="A300" s="95" t="s">
        <v>14467</v>
      </c>
      <c r="B300" s="95">
        <v>12</v>
      </c>
      <c r="C300" s="130">
        <v>4.7257457585913037E-4</v>
      </c>
      <c r="D300" s="95" t="b">
        <v>0</v>
      </c>
      <c r="E300" s="95" t="b">
        <v>0</v>
      </c>
      <c r="F300" s="95" t="b">
        <v>0</v>
      </c>
    </row>
    <row r="301" spans="1:6" x14ac:dyDescent="0.25">
      <c r="A301" s="95" t="s">
        <v>14468</v>
      </c>
      <c r="B301" s="95">
        <v>12</v>
      </c>
      <c r="C301" s="130">
        <v>4.7257457585913037E-4</v>
      </c>
      <c r="D301" s="95" t="b">
        <v>0</v>
      </c>
      <c r="E301" s="95" t="b">
        <v>1</v>
      </c>
      <c r="F301" s="95" t="b">
        <v>0</v>
      </c>
    </row>
    <row r="302" spans="1:6" x14ac:dyDescent="0.25">
      <c r="A302" s="95" t="s">
        <v>14469</v>
      </c>
      <c r="B302" s="95">
        <v>12</v>
      </c>
      <c r="C302" s="130">
        <v>4.7257457585913037E-4</v>
      </c>
      <c r="D302" s="95" t="b">
        <v>0</v>
      </c>
      <c r="E302" s="95" t="b">
        <v>0</v>
      </c>
      <c r="F302" s="95" t="b">
        <v>0</v>
      </c>
    </row>
    <row r="303" spans="1:6" x14ac:dyDescent="0.25">
      <c r="A303" s="95" t="s">
        <v>14470</v>
      </c>
      <c r="B303" s="95">
        <v>12</v>
      </c>
      <c r="C303" s="130">
        <v>4.8941597596497235E-4</v>
      </c>
      <c r="D303" s="95" t="b">
        <v>0</v>
      </c>
      <c r="E303" s="95" t="b">
        <v>0</v>
      </c>
      <c r="F303" s="95" t="b">
        <v>0</v>
      </c>
    </row>
    <row r="304" spans="1:6" x14ac:dyDescent="0.25">
      <c r="A304" s="95" t="s">
        <v>1394</v>
      </c>
      <c r="B304" s="95">
        <v>12</v>
      </c>
      <c r="C304" s="130">
        <v>4.7257457585913037E-4</v>
      </c>
      <c r="D304" s="95" t="b">
        <v>0</v>
      </c>
      <c r="E304" s="95" t="b">
        <v>0</v>
      </c>
      <c r="F304" s="95" t="b">
        <v>0</v>
      </c>
    </row>
    <row r="305" spans="1:6" x14ac:dyDescent="0.25">
      <c r="A305" s="95" t="s">
        <v>1356</v>
      </c>
      <c r="B305" s="95">
        <v>12</v>
      </c>
      <c r="C305" s="130">
        <v>4.7257457585913037E-4</v>
      </c>
      <c r="D305" s="95" t="b">
        <v>0</v>
      </c>
      <c r="E305" s="95" t="b">
        <v>0</v>
      </c>
      <c r="F305" s="95" t="b">
        <v>0</v>
      </c>
    </row>
    <row r="306" spans="1:6" x14ac:dyDescent="0.25">
      <c r="A306" s="95" t="s">
        <v>14471</v>
      </c>
      <c r="B306" s="95">
        <v>12</v>
      </c>
      <c r="C306" s="130">
        <v>4.8941597596497235E-4</v>
      </c>
      <c r="D306" s="95" t="b">
        <v>0</v>
      </c>
      <c r="E306" s="95" t="b">
        <v>0</v>
      </c>
      <c r="F306" s="95" t="b">
        <v>0</v>
      </c>
    </row>
    <row r="307" spans="1:6" x14ac:dyDescent="0.25">
      <c r="A307" s="95" t="s">
        <v>14472</v>
      </c>
      <c r="B307" s="95">
        <v>12</v>
      </c>
      <c r="C307" s="130">
        <v>4.7257457585913037E-4</v>
      </c>
      <c r="D307" s="95" t="b">
        <v>0</v>
      </c>
      <c r="E307" s="95" t="b">
        <v>0</v>
      </c>
      <c r="F307" s="95" t="b">
        <v>0</v>
      </c>
    </row>
    <row r="308" spans="1:6" x14ac:dyDescent="0.25">
      <c r="A308" s="95" t="s">
        <v>1164</v>
      </c>
      <c r="B308" s="95">
        <v>12</v>
      </c>
      <c r="C308" s="130">
        <v>4.7257457585913037E-4</v>
      </c>
      <c r="D308" s="95" t="b">
        <v>0</v>
      </c>
      <c r="E308" s="95" t="b">
        <v>0</v>
      </c>
      <c r="F308" s="95" t="b">
        <v>0</v>
      </c>
    </row>
    <row r="309" spans="1:6" x14ac:dyDescent="0.25">
      <c r="A309" s="95" t="s">
        <v>14473</v>
      </c>
      <c r="B309" s="95">
        <v>12</v>
      </c>
      <c r="C309" s="130">
        <v>4.7257457585913037E-4</v>
      </c>
      <c r="D309" s="95" t="b">
        <v>0</v>
      </c>
      <c r="E309" s="95" t="b">
        <v>0</v>
      </c>
      <c r="F309" s="95" t="b">
        <v>0</v>
      </c>
    </row>
    <row r="310" spans="1:6" x14ac:dyDescent="0.25">
      <c r="A310" s="95" t="s">
        <v>14474</v>
      </c>
      <c r="B310" s="95">
        <v>12</v>
      </c>
      <c r="C310" s="130">
        <v>5.3660194160414139E-4</v>
      </c>
      <c r="D310" s="95" t="b">
        <v>0</v>
      </c>
      <c r="E310" s="95" t="b">
        <v>0</v>
      </c>
      <c r="F310" s="95" t="b">
        <v>0</v>
      </c>
    </row>
    <row r="311" spans="1:6" x14ac:dyDescent="0.25">
      <c r="A311" s="95" t="s">
        <v>14475</v>
      </c>
      <c r="B311" s="95">
        <v>12</v>
      </c>
      <c r="C311" s="130">
        <v>4.8941597596497235E-4</v>
      </c>
      <c r="D311" s="95" t="b">
        <v>0</v>
      </c>
      <c r="E311" s="95" t="b">
        <v>0</v>
      </c>
      <c r="F311" s="95" t="b">
        <v>0</v>
      </c>
    </row>
    <row r="312" spans="1:6" x14ac:dyDescent="0.25">
      <c r="A312" s="95" t="s">
        <v>14476</v>
      </c>
      <c r="B312" s="95">
        <v>12</v>
      </c>
      <c r="C312" s="130">
        <v>4.8061198755860752E-4</v>
      </c>
      <c r="D312" s="95" t="b">
        <v>0</v>
      </c>
      <c r="E312" s="95" t="b">
        <v>0</v>
      </c>
      <c r="F312" s="95" t="b">
        <v>0</v>
      </c>
    </row>
    <row r="313" spans="1:6" x14ac:dyDescent="0.25">
      <c r="A313" s="95" t="s">
        <v>14477</v>
      </c>
      <c r="B313" s="95">
        <v>12</v>
      </c>
      <c r="C313" s="130">
        <v>4.7257457585913037E-4</v>
      </c>
      <c r="D313" s="95" t="b">
        <v>0</v>
      </c>
      <c r="E313" s="95" t="b">
        <v>0</v>
      </c>
      <c r="F313" s="95" t="b">
        <v>0</v>
      </c>
    </row>
    <row r="314" spans="1:6" x14ac:dyDescent="0.25">
      <c r="A314" s="95" t="s">
        <v>14478</v>
      </c>
      <c r="B314" s="95">
        <v>12</v>
      </c>
      <c r="C314" s="130">
        <v>4.7257457585913037E-4</v>
      </c>
      <c r="D314" s="95" t="b">
        <v>0</v>
      </c>
      <c r="E314" s="95" t="b">
        <v>0</v>
      </c>
      <c r="F314" s="95" t="b">
        <v>0</v>
      </c>
    </row>
    <row r="315" spans="1:6" x14ac:dyDescent="0.25">
      <c r="A315" s="95" t="s">
        <v>1411</v>
      </c>
      <c r="B315" s="95">
        <v>11</v>
      </c>
      <c r="C315" s="130">
        <v>4.4056098859539017E-4</v>
      </c>
      <c r="D315" s="95" t="b">
        <v>0</v>
      </c>
      <c r="E315" s="95" t="b">
        <v>0</v>
      </c>
      <c r="F315" s="95" t="b">
        <v>0</v>
      </c>
    </row>
    <row r="316" spans="1:6" x14ac:dyDescent="0.25">
      <c r="A316" s="95" t="s">
        <v>14479</v>
      </c>
      <c r="B316" s="95">
        <v>11</v>
      </c>
      <c r="C316" s="130">
        <v>4.4056098859539017E-4</v>
      </c>
      <c r="D316" s="95" t="b">
        <v>0</v>
      </c>
      <c r="E316" s="95" t="b">
        <v>0</v>
      </c>
      <c r="F316" s="95" t="b">
        <v>0</v>
      </c>
    </row>
    <row r="317" spans="1:6" x14ac:dyDescent="0.25">
      <c r="A317" s="95" t="s">
        <v>14480</v>
      </c>
      <c r="B317" s="95">
        <v>11</v>
      </c>
      <c r="C317" s="130">
        <v>4.4056098859539017E-4</v>
      </c>
      <c r="D317" s="95" t="b">
        <v>0</v>
      </c>
      <c r="E317" s="95" t="b">
        <v>0</v>
      </c>
      <c r="F317" s="95" t="b">
        <v>0</v>
      </c>
    </row>
    <row r="318" spans="1:6" x14ac:dyDescent="0.25">
      <c r="A318" s="95" t="s">
        <v>14481</v>
      </c>
      <c r="B318" s="95">
        <v>11</v>
      </c>
      <c r="C318" s="130">
        <v>4.918851131371295E-4</v>
      </c>
      <c r="D318" s="95" t="b">
        <v>0</v>
      </c>
      <c r="E318" s="95" t="b">
        <v>0</v>
      </c>
      <c r="F318" s="95" t="b">
        <v>0</v>
      </c>
    </row>
    <row r="319" spans="1:6" x14ac:dyDescent="0.25">
      <c r="A319" s="95" t="s">
        <v>14482</v>
      </c>
      <c r="B319" s="95">
        <v>11</v>
      </c>
      <c r="C319" s="130">
        <v>4.4056098859539017E-4</v>
      </c>
      <c r="D319" s="95" t="b">
        <v>0</v>
      </c>
      <c r="E319" s="95" t="b">
        <v>0</v>
      </c>
      <c r="F319" s="95" t="b">
        <v>0</v>
      </c>
    </row>
    <row r="320" spans="1:6" x14ac:dyDescent="0.25">
      <c r="A320" s="95" t="s">
        <v>14483</v>
      </c>
      <c r="B320" s="95">
        <v>11</v>
      </c>
      <c r="C320" s="130">
        <v>4.4056098859539017E-4</v>
      </c>
      <c r="D320" s="95" t="b">
        <v>0</v>
      </c>
      <c r="E320" s="95" t="b">
        <v>0</v>
      </c>
      <c r="F320" s="95" t="b">
        <v>0</v>
      </c>
    </row>
    <row r="321" spans="1:6" x14ac:dyDescent="0.25">
      <c r="A321" s="95" t="s">
        <v>14484</v>
      </c>
      <c r="B321" s="95">
        <v>11</v>
      </c>
      <c r="C321" s="130">
        <v>4.4056098859539017E-4</v>
      </c>
      <c r="D321" s="95" t="b">
        <v>0</v>
      </c>
      <c r="E321" s="95" t="b">
        <v>0</v>
      </c>
      <c r="F321" s="95" t="b">
        <v>0</v>
      </c>
    </row>
    <row r="322" spans="1:6" x14ac:dyDescent="0.25">
      <c r="A322" s="95" t="s">
        <v>14485</v>
      </c>
      <c r="B322" s="95">
        <v>11</v>
      </c>
      <c r="C322" s="130">
        <v>4.4056098859539017E-4</v>
      </c>
      <c r="D322" s="95" t="b">
        <v>0</v>
      </c>
      <c r="E322" s="95" t="b">
        <v>0</v>
      </c>
      <c r="F322" s="95" t="b">
        <v>0</v>
      </c>
    </row>
    <row r="323" spans="1:6" x14ac:dyDescent="0.25">
      <c r="A323" s="95" t="s">
        <v>14486</v>
      </c>
      <c r="B323" s="95">
        <v>11</v>
      </c>
      <c r="C323" s="130">
        <v>4.4056098859539017E-4</v>
      </c>
      <c r="D323" s="95" t="b">
        <v>0</v>
      </c>
      <c r="E323" s="95" t="b">
        <v>0</v>
      </c>
      <c r="F323" s="95" t="b">
        <v>0</v>
      </c>
    </row>
    <row r="324" spans="1:6" x14ac:dyDescent="0.25">
      <c r="A324" s="95" t="s">
        <v>14487</v>
      </c>
      <c r="B324" s="95">
        <v>11</v>
      </c>
      <c r="C324" s="130">
        <v>4.4863131130122461E-4</v>
      </c>
      <c r="D324" s="95" t="b">
        <v>0</v>
      </c>
      <c r="E324" s="95" t="b">
        <v>0</v>
      </c>
      <c r="F324" s="95" t="b">
        <v>0</v>
      </c>
    </row>
    <row r="325" spans="1:6" x14ac:dyDescent="0.25">
      <c r="A325" s="95" t="s">
        <v>14488</v>
      </c>
      <c r="B325" s="95">
        <v>11</v>
      </c>
      <c r="C325" s="130">
        <v>4.4056098859539017E-4</v>
      </c>
      <c r="D325" s="95" t="b">
        <v>0</v>
      </c>
      <c r="E325" s="95" t="b">
        <v>0</v>
      </c>
      <c r="F325" s="95" t="b">
        <v>0</v>
      </c>
    </row>
    <row r="326" spans="1:6" x14ac:dyDescent="0.25">
      <c r="A326" s="95" t="s">
        <v>14489</v>
      </c>
      <c r="B326" s="95">
        <v>11</v>
      </c>
      <c r="C326" s="130">
        <v>4.4056098859539017E-4</v>
      </c>
      <c r="D326" s="95" t="b">
        <v>0</v>
      </c>
      <c r="E326" s="95" t="b">
        <v>0</v>
      </c>
      <c r="F326" s="95" t="b">
        <v>0</v>
      </c>
    </row>
    <row r="327" spans="1:6" x14ac:dyDescent="0.25">
      <c r="A327" s="95" t="s">
        <v>14490</v>
      </c>
      <c r="B327" s="95">
        <v>11</v>
      </c>
      <c r="C327" s="130">
        <v>4.4056098859539017E-4</v>
      </c>
      <c r="D327" s="95" t="b">
        <v>0</v>
      </c>
      <c r="E327" s="95" t="b">
        <v>0</v>
      </c>
      <c r="F327" s="95" t="b">
        <v>0</v>
      </c>
    </row>
    <row r="328" spans="1:6" x14ac:dyDescent="0.25">
      <c r="A328" s="95" t="s">
        <v>2847</v>
      </c>
      <c r="B328" s="95">
        <v>11</v>
      </c>
      <c r="C328" s="130">
        <v>4.5755263915473902E-4</v>
      </c>
      <c r="D328" s="95" t="b">
        <v>0</v>
      </c>
      <c r="E328" s="95" t="b">
        <v>0</v>
      </c>
      <c r="F328" s="95" t="b">
        <v>0</v>
      </c>
    </row>
    <row r="329" spans="1:6" x14ac:dyDescent="0.25">
      <c r="A329" s="95" t="s">
        <v>1375</v>
      </c>
      <c r="B329" s="95">
        <v>11</v>
      </c>
      <c r="C329" s="130">
        <v>4.4056098859539017E-4</v>
      </c>
      <c r="D329" s="95" t="b">
        <v>0</v>
      </c>
      <c r="E329" s="95" t="b">
        <v>0</v>
      </c>
      <c r="F329" s="95" t="b">
        <v>0</v>
      </c>
    </row>
    <row r="330" spans="1:6" x14ac:dyDescent="0.25">
      <c r="A330" s="95" t="s">
        <v>1435</v>
      </c>
      <c r="B330" s="95">
        <v>11</v>
      </c>
      <c r="C330" s="130">
        <v>4.4056098859539017E-4</v>
      </c>
      <c r="D330" s="95" t="b">
        <v>0</v>
      </c>
      <c r="E330" s="95" t="b">
        <v>0</v>
      </c>
      <c r="F330" s="95" t="b">
        <v>0</v>
      </c>
    </row>
    <row r="331" spans="1:6" x14ac:dyDescent="0.25">
      <c r="A331" s="95" t="s">
        <v>14491</v>
      </c>
      <c r="B331" s="95">
        <v>11</v>
      </c>
      <c r="C331" s="130">
        <v>4.4056098859539017E-4</v>
      </c>
      <c r="D331" s="95" t="b">
        <v>0</v>
      </c>
      <c r="E331" s="95" t="b">
        <v>0</v>
      </c>
      <c r="F331" s="95" t="b">
        <v>0</v>
      </c>
    </row>
    <row r="332" spans="1:6" x14ac:dyDescent="0.25">
      <c r="A332" s="95" t="s">
        <v>14492</v>
      </c>
      <c r="B332" s="95">
        <v>11</v>
      </c>
      <c r="C332" s="130">
        <v>4.4056098859539017E-4</v>
      </c>
      <c r="D332" s="95" t="b">
        <v>0</v>
      </c>
      <c r="E332" s="95" t="b">
        <v>0</v>
      </c>
      <c r="F332" s="95" t="b">
        <v>0</v>
      </c>
    </row>
    <row r="333" spans="1:6" x14ac:dyDescent="0.25">
      <c r="A333" s="95" t="s">
        <v>14493</v>
      </c>
      <c r="B333" s="95">
        <v>11</v>
      </c>
      <c r="C333" s="130">
        <v>4.4056098859539017E-4</v>
      </c>
      <c r="D333" s="95" t="b">
        <v>0</v>
      </c>
      <c r="E333" s="95" t="b">
        <v>0</v>
      </c>
      <c r="F333" s="95" t="b">
        <v>0</v>
      </c>
    </row>
    <row r="334" spans="1:6" x14ac:dyDescent="0.25">
      <c r="A334" s="95" t="s">
        <v>14494</v>
      </c>
      <c r="B334" s="95">
        <v>10</v>
      </c>
      <c r="C334" s="130">
        <v>4.0784664663747692E-4</v>
      </c>
      <c r="D334" s="95" t="b">
        <v>0</v>
      </c>
      <c r="E334" s="95" t="b">
        <v>0</v>
      </c>
      <c r="F334" s="95" t="b">
        <v>0</v>
      </c>
    </row>
    <row r="335" spans="1:6" x14ac:dyDescent="0.25">
      <c r="A335" s="95" t="s">
        <v>14495</v>
      </c>
      <c r="B335" s="95">
        <v>10</v>
      </c>
      <c r="C335" s="130">
        <v>4.0784664663747692E-4</v>
      </c>
      <c r="D335" s="95" t="b">
        <v>0</v>
      </c>
      <c r="E335" s="95" t="b">
        <v>0</v>
      </c>
      <c r="F335" s="95" t="b">
        <v>0</v>
      </c>
    </row>
    <row r="336" spans="1:6" x14ac:dyDescent="0.25">
      <c r="A336" s="95" t="s">
        <v>14496</v>
      </c>
      <c r="B336" s="95">
        <v>10</v>
      </c>
      <c r="C336" s="130">
        <v>4.159569446861264E-4</v>
      </c>
      <c r="D336" s="95" t="b">
        <v>0</v>
      </c>
      <c r="E336" s="95" t="b">
        <v>0</v>
      </c>
      <c r="F336" s="95" t="b">
        <v>0</v>
      </c>
    </row>
    <row r="337" spans="1:6" x14ac:dyDescent="0.25">
      <c r="A337" s="95" t="s">
        <v>1415</v>
      </c>
      <c r="B337" s="95">
        <v>10</v>
      </c>
      <c r="C337" s="130">
        <v>4.0784664663747692E-4</v>
      </c>
      <c r="D337" s="95" t="b">
        <v>0</v>
      </c>
      <c r="E337" s="95" t="b">
        <v>0</v>
      </c>
      <c r="F337" s="95" t="b">
        <v>0</v>
      </c>
    </row>
    <row r="338" spans="1:6" x14ac:dyDescent="0.25">
      <c r="A338" s="95" t="s">
        <v>14497</v>
      </c>
      <c r="B338" s="95">
        <v>10</v>
      </c>
      <c r="C338" s="130">
        <v>4.0784664663747692E-4</v>
      </c>
      <c r="D338" s="95" t="b">
        <v>0</v>
      </c>
      <c r="E338" s="95" t="b">
        <v>0</v>
      </c>
      <c r="F338" s="95" t="b">
        <v>0</v>
      </c>
    </row>
    <row r="339" spans="1:6" x14ac:dyDescent="0.25">
      <c r="A339" s="95" t="s">
        <v>14498</v>
      </c>
      <c r="B339" s="95">
        <v>10</v>
      </c>
      <c r="C339" s="130">
        <v>4.0784664663747692E-4</v>
      </c>
      <c r="D339" s="95" t="b">
        <v>0</v>
      </c>
      <c r="E339" s="95" t="b">
        <v>0</v>
      </c>
      <c r="F339" s="95" t="b">
        <v>0</v>
      </c>
    </row>
    <row r="340" spans="1:6" x14ac:dyDescent="0.25">
      <c r="A340" s="95" t="s">
        <v>14499</v>
      </c>
      <c r="B340" s="95">
        <v>10</v>
      </c>
      <c r="C340" s="130">
        <v>4.0784664663747692E-4</v>
      </c>
      <c r="D340" s="95" t="b">
        <v>0</v>
      </c>
      <c r="E340" s="95" t="b">
        <v>0</v>
      </c>
      <c r="F340" s="95" t="b">
        <v>0</v>
      </c>
    </row>
    <row r="341" spans="1:6" x14ac:dyDescent="0.25">
      <c r="A341" s="95" t="s">
        <v>14500</v>
      </c>
      <c r="B341" s="95">
        <v>10</v>
      </c>
      <c r="C341" s="130">
        <v>4.0784664663747692E-4</v>
      </c>
      <c r="D341" s="95" t="b">
        <v>0</v>
      </c>
      <c r="E341" s="95" t="b">
        <v>0</v>
      </c>
      <c r="F341" s="95" t="b">
        <v>0</v>
      </c>
    </row>
    <row r="342" spans="1:6" x14ac:dyDescent="0.25">
      <c r="A342" s="95" t="s">
        <v>14501</v>
      </c>
      <c r="B342" s="95">
        <v>10</v>
      </c>
      <c r="C342" s="130">
        <v>4.4716828467011773E-4</v>
      </c>
      <c r="D342" s="95" t="b">
        <v>0</v>
      </c>
      <c r="E342" s="95" t="b">
        <v>0</v>
      </c>
      <c r="F342" s="95" t="b">
        <v>0</v>
      </c>
    </row>
    <row r="343" spans="1:6" x14ac:dyDescent="0.25">
      <c r="A343" s="95" t="s">
        <v>14502</v>
      </c>
      <c r="B343" s="95">
        <v>10</v>
      </c>
      <c r="C343" s="130">
        <v>4.0784664663747692E-4</v>
      </c>
      <c r="D343" s="95" t="b">
        <v>0</v>
      </c>
      <c r="E343" s="95" t="b">
        <v>0</v>
      </c>
      <c r="F343" s="95" t="b">
        <v>0</v>
      </c>
    </row>
    <row r="344" spans="1:6" x14ac:dyDescent="0.25">
      <c r="A344" s="95" t="s">
        <v>14503</v>
      </c>
      <c r="B344" s="95">
        <v>10</v>
      </c>
      <c r="C344" s="130">
        <v>4.0784664663747692E-4</v>
      </c>
      <c r="D344" s="95" t="b">
        <v>0</v>
      </c>
      <c r="E344" s="95" t="b">
        <v>0</v>
      </c>
      <c r="F344" s="95" t="b">
        <v>0</v>
      </c>
    </row>
    <row r="345" spans="1:6" x14ac:dyDescent="0.25">
      <c r="A345" s="95" t="s">
        <v>14504</v>
      </c>
      <c r="B345" s="95">
        <v>10</v>
      </c>
      <c r="C345" s="130">
        <v>4.0784664663747692E-4</v>
      </c>
      <c r="D345" s="95" t="b">
        <v>0</v>
      </c>
      <c r="E345" s="95" t="b">
        <v>0</v>
      </c>
      <c r="F345" s="95" t="b">
        <v>0</v>
      </c>
    </row>
    <row r="346" spans="1:6" x14ac:dyDescent="0.25">
      <c r="A346" s="95" t="s">
        <v>14505</v>
      </c>
      <c r="B346" s="95">
        <v>10</v>
      </c>
      <c r="C346" s="130">
        <v>4.0784664663747692E-4</v>
      </c>
      <c r="D346" s="95" t="b">
        <v>0</v>
      </c>
      <c r="E346" s="95" t="b">
        <v>0</v>
      </c>
      <c r="F346" s="95" t="b">
        <v>0</v>
      </c>
    </row>
    <row r="347" spans="1:6" x14ac:dyDescent="0.25">
      <c r="A347" s="95" t="s">
        <v>14506</v>
      </c>
      <c r="B347" s="95">
        <v>10</v>
      </c>
      <c r="C347" s="130">
        <v>4.0784664663747692E-4</v>
      </c>
      <c r="D347" s="95" t="b">
        <v>0</v>
      </c>
      <c r="E347" s="95" t="b">
        <v>0</v>
      </c>
      <c r="F347" s="95" t="b">
        <v>0</v>
      </c>
    </row>
    <row r="348" spans="1:6" x14ac:dyDescent="0.25">
      <c r="A348" s="95" t="s">
        <v>14507</v>
      </c>
      <c r="B348" s="95">
        <v>10</v>
      </c>
      <c r="C348" s="130">
        <v>4.0784664663747692E-4</v>
      </c>
      <c r="D348" s="95" t="b">
        <v>0</v>
      </c>
      <c r="E348" s="95" t="b">
        <v>0</v>
      </c>
      <c r="F348" s="95" t="b">
        <v>0</v>
      </c>
    </row>
    <row r="349" spans="1:6" x14ac:dyDescent="0.25">
      <c r="A349" s="95" t="s">
        <v>14508</v>
      </c>
      <c r="B349" s="95">
        <v>10</v>
      </c>
      <c r="C349" s="130">
        <v>4.0784664663747692E-4</v>
      </c>
      <c r="D349" s="95" t="b">
        <v>0</v>
      </c>
      <c r="E349" s="95" t="b">
        <v>0</v>
      </c>
      <c r="F349" s="95" t="b">
        <v>0</v>
      </c>
    </row>
    <row r="350" spans="1:6" x14ac:dyDescent="0.25">
      <c r="A350" s="95" t="s">
        <v>14509</v>
      </c>
      <c r="B350" s="95">
        <v>10</v>
      </c>
      <c r="C350" s="130">
        <v>4.0784664663747692E-4</v>
      </c>
      <c r="D350" s="95" t="b">
        <v>0</v>
      </c>
      <c r="E350" s="95" t="b">
        <v>0</v>
      </c>
      <c r="F350" s="95" t="b">
        <v>0</v>
      </c>
    </row>
    <row r="351" spans="1:6" x14ac:dyDescent="0.25">
      <c r="A351" s="95" t="s">
        <v>14510</v>
      </c>
      <c r="B351" s="95">
        <v>10</v>
      </c>
      <c r="C351" s="130">
        <v>4.0784664663747692E-4</v>
      </c>
      <c r="D351" s="95" t="b">
        <v>0</v>
      </c>
      <c r="E351" s="95" t="b">
        <v>0</v>
      </c>
      <c r="F351" s="95" t="b">
        <v>0</v>
      </c>
    </row>
    <row r="352" spans="1:6" x14ac:dyDescent="0.25">
      <c r="A352" s="95" t="s">
        <v>14511</v>
      </c>
      <c r="B352" s="95">
        <v>10</v>
      </c>
      <c r="C352" s="130">
        <v>4.7837962465410922E-4</v>
      </c>
      <c r="D352" s="95" t="b">
        <v>0</v>
      </c>
      <c r="E352" s="95" t="b">
        <v>0</v>
      </c>
      <c r="F352" s="95" t="b">
        <v>0</v>
      </c>
    </row>
    <row r="353" spans="1:6" x14ac:dyDescent="0.25">
      <c r="A353" s="95" t="s">
        <v>14512</v>
      </c>
      <c r="B353" s="95">
        <v>10</v>
      </c>
      <c r="C353" s="130">
        <v>4.0784664663747692E-4</v>
      </c>
      <c r="D353" s="95" t="b">
        <v>0</v>
      </c>
      <c r="E353" s="95" t="b">
        <v>0</v>
      </c>
      <c r="F353" s="95" t="b">
        <v>0</v>
      </c>
    </row>
    <row r="354" spans="1:6" x14ac:dyDescent="0.25">
      <c r="A354" s="95" t="s">
        <v>14513</v>
      </c>
      <c r="B354" s="95">
        <v>10</v>
      </c>
      <c r="C354" s="130">
        <v>4.0784664663747692E-4</v>
      </c>
      <c r="D354" s="95" t="b">
        <v>0</v>
      </c>
      <c r="E354" s="95" t="b">
        <v>0</v>
      </c>
      <c r="F354" s="95" t="b">
        <v>0</v>
      </c>
    </row>
    <row r="355" spans="1:6" x14ac:dyDescent="0.25">
      <c r="A355" s="95" t="s">
        <v>1428</v>
      </c>
      <c r="B355" s="95">
        <v>10</v>
      </c>
      <c r="C355" s="130">
        <v>4.0784664663747692E-4</v>
      </c>
      <c r="D355" s="95" t="b">
        <v>0</v>
      </c>
      <c r="E355" s="95" t="b">
        <v>0</v>
      </c>
      <c r="F355" s="95" t="b">
        <v>0</v>
      </c>
    </row>
    <row r="356" spans="1:6" x14ac:dyDescent="0.25">
      <c r="A356" s="95" t="s">
        <v>1407</v>
      </c>
      <c r="B356" s="95">
        <v>10</v>
      </c>
      <c r="C356" s="130">
        <v>4.0784664663747692E-4</v>
      </c>
      <c r="D356" s="95" t="b">
        <v>0</v>
      </c>
      <c r="E356" s="95" t="b">
        <v>0</v>
      </c>
      <c r="F356" s="95" t="b">
        <v>0</v>
      </c>
    </row>
    <row r="357" spans="1:6" x14ac:dyDescent="0.25">
      <c r="A357" s="95" t="s">
        <v>14514</v>
      </c>
      <c r="B357" s="95">
        <v>9</v>
      </c>
      <c r="C357" s="130">
        <v>3.7436125021751373E-4</v>
      </c>
      <c r="D357" s="95" t="b">
        <v>0</v>
      </c>
      <c r="E357" s="95" t="b">
        <v>0</v>
      </c>
      <c r="F357" s="95" t="b">
        <v>0</v>
      </c>
    </row>
    <row r="358" spans="1:6" x14ac:dyDescent="0.25">
      <c r="A358" s="95" t="s">
        <v>14515</v>
      </c>
      <c r="B358" s="95">
        <v>9</v>
      </c>
      <c r="C358" s="130">
        <v>3.7436125021751373E-4</v>
      </c>
      <c r="D358" s="95" t="b">
        <v>0</v>
      </c>
      <c r="E358" s="95" t="b">
        <v>0</v>
      </c>
      <c r="F358" s="95" t="b">
        <v>0</v>
      </c>
    </row>
    <row r="359" spans="1:6" x14ac:dyDescent="0.25">
      <c r="A359" s="95" t="s">
        <v>14516</v>
      </c>
      <c r="B359" s="95">
        <v>9</v>
      </c>
      <c r="C359" s="130">
        <v>3.7436125021751373E-4</v>
      </c>
      <c r="D359" s="95" t="b">
        <v>0</v>
      </c>
      <c r="E359" s="95" t="b">
        <v>0</v>
      </c>
      <c r="F359" s="95" t="b">
        <v>0</v>
      </c>
    </row>
    <row r="360" spans="1:6" x14ac:dyDescent="0.25">
      <c r="A360" s="95" t="s">
        <v>14517</v>
      </c>
      <c r="B360" s="95">
        <v>9</v>
      </c>
      <c r="C360" s="130">
        <v>3.7436125021751373E-4</v>
      </c>
      <c r="D360" s="95" t="b">
        <v>0</v>
      </c>
      <c r="E360" s="95" t="b">
        <v>0</v>
      </c>
      <c r="F360" s="95" t="b">
        <v>0</v>
      </c>
    </row>
    <row r="361" spans="1:6" x14ac:dyDescent="0.25">
      <c r="A361" s="95" t="s">
        <v>14518</v>
      </c>
      <c r="B361" s="95">
        <v>9</v>
      </c>
      <c r="C361" s="130">
        <v>3.7436125021751373E-4</v>
      </c>
      <c r="D361" s="95" t="b">
        <v>0</v>
      </c>
      <c r="E361" s="95" t="b">
        <v>0</v>
      </c>
      <c r="F361" s="95" t="b">
        <v>0</v>
      </c>
    </row>
    <row r="362" spans="1:6" x14ac:dyDescent="0.25">
      <c r="A362" s="95" t="s">
        <v>14519</v>
      </c>
      <c r="B362" s="95">
        <v>9</v>
      </c>
      <c r="C362" s="130">
        <v>3.7436125021751373E-4</v>
      </c>
      <c r="D362" s="95" t="b">
        <v>0</v>
      </c>
      <c r="E362" s="95" t="b">
        <v>0</v>
      </c>
      <c r="F362" s="95" t="b">
        <v>0</v>
      </c>
    </row>
    <row r="363" spans="1:6" x14ac:dyDescent="0.25">
      <c r="A363" s="95" t="s">
        <v>1860</v>
      </c>
      <c r="B363" s="95">
        <v>9</v>
      </c>
      <c r="C363" s="130">
        <v>3.7436125021751373E-4</v>
      </c>
      <c r="D363" s="95" t="b">
        <v>0</v>
      </c>
      <c r="E363" s="95" t="b">
        <v>0</v>
      </c>
      <c r="F363" s="95" t="b">
        <v>0</v>
      </c>
    </row>
    <row r="364" spans="1:6" x14ac:dyDescent="0.25">
      <c r="A364" s="95" t="s">
        <v>14520</v>
      </c>
      <c r="B364" s="95">
        <v>9</v>
      </c>
      <c r="C364" s="130">
        <v>3.7436125021751373E-4</v>
      </c>
      <c r="D364" s="95" t="b">
        <v>0</v>
      </c>
      <c r="E364" s="95" t="b">
        <v>0</v>
      </c>
      <c r="F364" s="95" t="b">
        <v>0</v>
      </c>
    </row>
    <row r="365" spans="1:6" x14ac:dyDescent="0.25">
      <c r="A365" s="95" t="s">
        <v>14521</v>
      </c>
      <c r="B365" s="95">
        <v>9</v>
      </c>
      <c r="C365" s="130">
        <v>3.7436125021751373E-4</v>
      </c>
      <c r="D365" s="95" t="b">
        <v>0</v>
      </c>
      <c r="E365" s="95" t="b">
        <v>0</v>
      </c>
      <c r="F365" s="95" t="b">
        <v>0</v>
      </c>
    </row>
    <row r="366" spans="1:6" x14ac:dyDescent="0.25">
      <c r="A366" s="95" t="s">
        <v>14522</v>
      </c>
      <c r="B366" s="95">
        <v>9</v>
      </c>
      <c r="C366" s="130">
        <v>3.7436125021751373E-4</v>
      </c>
      <c r="D366" s="95" t="b">
        <v>0</v>
      </c>
      <c r="E366" s="95" t="b">
        <v>0</v>
      </c>
      <c r="F366" s="95" t="b">
        <v>0</v>
      </c>
    </row>
    <row r="367" spans="1:6" x14ac:dyDescent="0.25">
      <c r="A367" s="95" t="s">
        <v>14523</v>
      </c>
      <c r="B367" s="95">
        <v>9</v>
      </c>
      <c r="C367" s="130">
        <v>3.7436125021751373E-4</v>
      </c>
      <c r="D367" s="95" t="b">
        <v>0</v>
      </c>
      <c r="E367" s="95" t="b">
        <v>0</v>
      </c>
      <c r="F367" s="95" t="b">
        <v>0</v>
      </c>
    </row>
    <row r="368" spans="1:6" x14ac:dyDescent="0.25">
      <c r="A368" s="95" t="s">
        <v>1443</v>
      </c>
      <c r="B368" s="95">
        <v>9</v>
      </c>
      <c r="C368" s="130">
        <v>3.7436125021751373E-4</v>
      </c>
      <c r="D368" s="95" t="b">
        <v>0</v>
      </c>
      <c r="E368" s="95" t="b">
        <v>0</v>
      </c>
      <c r="F368" s="95" t="b">
        <v>0</v>
      </c>
    </row>
    <row r="369" spans="1:6" x14ac:dyDescent="0.25">
      <c r="A369" s="95" t="s">
        <v>14524</v>
      </c>
      <c r="B369" s="95">
        <v>9</v>
      </c>
      <c r="C369" s="130">
        <v>3.7436125021751373E-4</v>
      </c>
      <c r="D369" s="95" t="b">
        <v>0</v>
      </c>
      <c r="E369" s="95" t="b">
        <v>0</v>
      </c>
      <c r="F369" s="95" t="b">
        <v>0</v>
      </c>
    </row>
    <row r="370" spans="1:6" x14ac:dyDescent="0.25">
      <c r="A370" s="95" t="s">
        <v>14525</v>
      </c>
      <c r="B370" s="95">
        <v>9</v>
      </c>
      <c r="C370" s="130">
        <v>3.7436125021751373E-4</v>
      </c>
      <c r="D370" s="95" t="b">
        <v>0</v>
      </c>
      <c r="E370" s="95" t="b">
        <v>0</v>
      </c>
      <c r="F370" s="95" t="b">
        <v>0</v>
      </c>
    </row>
    <row r="371" spans="1:6" x14ac:dyDescent="0.25">
      <c r="A371" s="95" t="s">
        <v>14526</v>
      </c>
      <c r="B371" s="95">
        <v>9</v>
      </c>
      <c r="C371" s="130">
        <v>3.7436125021751373E-4</v>
      </c>
      <c r="D371" s="95" t="b">
        <v>0</v>
      </c>
      <c r="E371" s="95" t="b">
        <v>1</v>
      </c>
      <c r="F371" s="95" t="b">
        <v>0</v>
      </c>
    </row>
    <row r="372" spans="1:6" x14ac:dyDescent="0.25">
      <c r="A372" s="95" t="s">
        <v>1523</v>
      </c>
      <c r="B372" s="95">
        <v>9</v>
      </c>
      <c r="C372" s="130">
        <v>3.7436125021751373E-4</v>
      </c>
      <c r="D372" s="95" t="b">
        <v>0</v>
      </c>
      <c r="E372" s="95" t="b">
        <v>0</v>
      </c>
      <c r="F372" s="95" t="b">
        <v>0</v>
      </c>
    </row>
    <row r="373" spans="1:6" x14ac:dyDescent="0.25">
      <c r="A373" s="95" t="s">
        <v>14527</v>
      </c>
      <c r="B373" s="95">
        <v>9</v>
      </c>
      <c r="C373" s="130">
        <v>3.7436125021751373E-4</v>
      </c>
      <c r="D373" s="95" t="b">
        <v>0</v>
      </c>
      <c r="E373" s="95" t="b">
        <v>0</v>
      </c>
      <c r="F373" s="95" t="b">
        <v>0</v>
      </c>
    </row>
    <row r="374" spans="1:6" x14ac:dyDescent="0.25">
      <c r="A374" s="95" t="s">
        <v>14528</v>
      </c>
      <c r="B374" s="95">
        <v>9</v>
      </c>
      <c r="C374" s="130">
        <v>3.7436125021751373E-4</v>
      </c>
      <c r="D374" s="95" t="b">
        <v>0</v>
      </c>
      <c r="E374" s="95" t="b">
        <v>0</v>
      </c>
      <c r="F374" s="95" t="b">
        <v>0</v>
      </c>
    </row>
    <row r="375" spans="1:6" x14ac:dyDescent="0.25">
      <c r="A375" s="95" t="s">
        <v>14529</v>
      </c>
      <c r="B375" s="95">
        <v>9</v>
      </c>
      <c r="C375" s="130">
        <v>3.7436125021751373E-4</v>
      </c>
      <c r="D375" s="95" t="b">
        <v>0</v>
      </c>
      <c r="E375" s="95" t="b">
        <v>0</v>
      </c>
      <c r="F375" s="95" t="b">
        <v>0</v>
      </c>
    </row>
    <row r="376" spans="1:6" x14ac:dyDescent="0.25">
      <c r="A376" s="95" t="s">
        <v>14530</v>
      </c>
      <c r="B376" s="95">
        <v>9</v>
      </c>
      <c r="C376" s="130">
        <v>3.7436125021751373E-4</v>
      </c>
      <c r="D376" s="95" t="b">
        <v>0</v>
      </c>
      <c r="E376" s="95" t="b">
        <v>1</v>
      </c>
      <c r="F376" s="95" t="b">
        <v>0</v>
      </c>
    </row>
    <row r="377" spans="1:6" x14ac:dyDescent="0.25">
      <c r="A377" s="95" t="s">
        <v>14531</v>
      </c>
      <c r="B377" s="95">
        <v>9</v>
      </c>
      <c r="C377" s="130">
        <v>3.7436125021751373E-4</v>
      </c>
      <c r="D377" s="95" t="b">
        <v>0</v>
      </c>
      <c r="E377" s="95" t="b">
        <v>0</v>
      </c>
      <c r="F377" s="95" t="b">
        <v>0</v>
      </c>
    </row>
    <row r="378" spans="1:6" x14ac:dyDescent="0.25">
      <c r="A378" s="95" t="s">
        <v>14532</v>
      </c>
      <c r="B378" s="95">
        <v>9</v>
      </c>
      <c r="C378" s="130">
        <v>3.7436125021751373E-4</v>
      </c>
      <c r="D378" s="95" t="b">
        <v>0</v>
      </c>
      <c r="E378" s="95" t="b">
        <v>0</v>
      </c>
      <c r="F378" s="95" t="b">
        <v>0</v>
      </c>
    </row>
    <row r="379" spans="1:6" x14ac:dyDescent="0.25">
      <c r="A379" s="95" t="s">
        <v>14533</v>
      </c>
      <c r="B379" s="95">
        <v>9</v>
      </c>
      <c r="C379" s="130">
        <v>3.7436125021751373E-4</v>
      </c>
      <c r="D379" s="95" t="b">
        <v>0</v>
      </c>
      <c r="E379" s="95" t="b">
        <v>0</v>
      </c>
      <c r="F379" s="95" t="b">
        <v>0</v>
      </c>
    </row>
    <row r="380" spans="1:6" x14ac:dyDescent="0.25">
      <c r="A380" s="95" t="s">
        <v>14534</v>
      </c>
      <c r="B380" s="95">
        <v>9</v>
      </c>
      <c r="C380" s="130">
        <v>3.7436125021751373E-4</v>
      </c>
      <c r="D380" s="95" t="b">
        <v>0</v>
      </c>
      <c r="E380" s="95" t="b">
        <v>0</v>
      </c>
      <c r="F380" s="95" t="b">
        <v>0</v>
      </c>
    </row>
    <row r="381" spans="1:6" x14ac:dyDescent="0.25">
      <c r="A381" s="95" t="s">
        <v>14535</v>
      </c>
      <c r="B381" s="95">
        <v>9</v>
      </c>
      <c r="C381" s="130">
        <v>3.7436125021751373E-4</v>
      </c>
      <c r="D381" s="95" t="b">
        <v>0</v>
      </c>
      <c r="E381" s="95" t="b">
        <v>0</v>
      </c>
      <c r="F381" s="95" t="b">
        <v>0</v>
      </c>
    </row>
    <row r="382" spans="1:6" x14ac:dyDescent="0.25">
      <c r="A382" s="95" t="s">
        <v>14536</v>
      </c>
      <c r="B382" s="95">
        <v>9</v>
      </c>
      <c r="C382" s="130">
        <v>3.7436125021751373E-4</v>
      </c>
      <c r="D382" s="95" t="b">
        <v>0</v>
      </c>
      <c r="E382" s="95" t="b">
        <v>0</v>
      </c>
      <c r="F382" s="95" t="b">
        <v>0</v>
      </c>
    </row>
    <row r="383" spans="1:6" x14ac:dyDescent="0.25">
      <c r="A383" s="95" t="s">
        <v>14537</v>
      </c>
      <c r="B383" s="95">
        <v>9</v>
      </c>
      <c r="C383" s="130">
        <v>3.7436125021751373E-4</v>
      </c>
      <c r="D383" s="95" t="b">
        <v>0</v>
      </c>
      <c r="E383" s="95" t="b">
        <v>0</v>
      </c>
      <c r="F383" s="95" t="b">
        <v>0</v>
      </c>
    </row>
    <row r="384" spans="1:6" x14ac:dyDescent="0.25">
      <c r="A384" s="95" t="s">
        <v>14538</v>
      </c>
      <c r="B384" s="95">
        <v>9</v>
      </c>
      <c r="C384" s="130">
        <v>3.7436125021751373E-4</v>
      </c>
      <c r="D384" s="95" t="b">
        <v>0</v>
      </c>
      <c r="E384" s="95" t="b">
        <v>0</v>
      </c>
      <c r="F384" s="95" t="b">
        <v>0</v>
      </c>
    </row>
    <row r="385" spans="1:6" x14ac:dyDescent="0.25">
      <c r="A385" s="95" t="s">
        <v>14539</v>
      </c>
      <c r="B385" s="95">
        <v>9</v>
      </c>
      <c r="C385" s="130">
        <v>3.7436125021751373E-4</v>
      </c>
      <c r="D385" s="95" t="b">
        <v>0</v>
      </c>
      <c r="E385" s="95" t="b">
        <v>0</v>
      </c>
      <c r="F385" s="95" t="b">
        <v>0</v>
      </c>
    </row>
    <row r="386" spans="1:6" x14ac:dyDescent="0.25">
      <c r="A386" s="95" t="s">
        <v>1398</v>
      </c>
      <c r="B386" s="95">
        <v>9</v>
      </c>
      <c r="C386" s="130">
        <v>3.7436125021751373E-4</v>
      </c>
      <c r="D386" s="95" t="b">
        <v>0</v>
      </c>
      <c r="E386" s="95" t="b">
        <v>0</v>
      </c>
      <c r="F386" s="95" t="b">
        <v>0</v>
      </c>
    </row>
    <row r="387" spans="1:6" x14ac:dyDescent="0.25">
      <c r="A387" s="95" t="s">
        <v>14540</v>
      </c>
      <c r="B387" s="95">
        <v>9</v>
      </c>
      <c r="C387" s="130">
        <v>4.150825062824875E-4</v>
      </c>
      <c r="D387" s="95" t="b">
        <v>0</v>
      </c>
      <c r="E387" s="95" t="b">
        <v>0</v>
      </c>
      <c r="F387" s="95" t="b">
        <v>0</v>
      </c>
    </row>
    <row r="388" spans="1:6" x14ac:dyDescent="0.25">
      <c r="A388" s="95" t="s">
        <v>14541</v>
      </c>
      <c r="B388" s="95">
        <v>9</v>
      </c>
      <c r="C388" s="130">
        <v>3.7436125021751373E-4</v>
      </c>
      <c r="D388" s="95" t="b">
        <v>0</v>
      </c>
      <c r="E388" s="95" t="b">
        <v>0</v>
      </c>
      <c r="F388" s="95" t="b">
        <v>0</v>
      </c>
    </row>
    <row r="389" spans="1:6" x14ac:dyDescent="0.25">
      <c r="A389" s="95" t="s">
        <v>14542</v>
      </c>
      <c r="B389" s="95">
        <v>9</v>
      </c>
      <c r="C389" s="130">
        <v>3.7436125021751373E-4</v>
      </c>
      <c r="D389" s="95" t="b">
        <v>0</v>
      </c>
      <c r="E389" s="95" t="b">
        <v>0</v>
      </c>
      <c r="F389" s="95" t="b">
        <v>0</v>
      </c>
    </row>
    <row r="390" spans="1:6" x14ac:dyDescent="0.25">
      <c r="A390" s="95" t="s">
        <v>1508</v>
      </c>
      <c r="B390" s="95">
        <v>9</v>
      </c>
      <c r="C390" s="130">
        <v>3.7436125021751373E-4</v>
      </c>
      <c r="D390" s="95" t="b">
        <v>0</v>
      </c>
      <c r="E390" s="95" t="b">
        <v>0</v>
      </c>
      <c r="F390" s="95" t="b">
        <v>0</v>
      </c>
    </row>
    <row r="391" spans="1:6" x14ac:dyDescent="0.25">
      <c r="A391" s="95" t="s">
        <v>14543</v>
      </c>
      <c r="B391" s="95">
        <v>8</v>
      </c>
      <c r="C391" s="130">
        <v>3.4001878922661341E-4</v>
      </c>
      <c r="D391" s="95" t="b">
        <v>0</v>
      </c>
      <c r="E391" s="95" t="b">
        <v>0</v>
      </c>
      <c r="F391" s="95" t="b">
        <v>0</v>
      </c>
    </row>
    <row r="392" spans="1:6" x14ac:dyDescent="0.25">
      <c r="A392" s="95" t="s">
        <v>14544</v>
      </c>
      <c r="B392" s="95">
        <v>8</v>
      </c>
      <c r="C392" s="130">
        <v>3.4001878922661341E-4</v>
      </c>
      <c r="D392" s="95" t="b">
        <v>0</v>
      </c>
      <c r="E392" s="95" t="b">
        <v>0</v>
      </c>
      <c r="F392" s="95" t="b">
        <v>0</v>
      </c>
    </row>
    <row r="393" spans="1:6" x14ac:dyDescent="0.25">
      <c r="A393" s="95" t="s">
        <v>1425</v>
      </c>
      <c r="B393" s="95">
        <v>8</v>
      </c>
      <c r="C393" s="130">
        <v>3.4001878922661341E-4</v>
      </c>
      <c r="D393" s="95" t="b">
        <v>0</v>
      </c>
      <c r="E393" s="95" t="b">
        <v>0</v>
      </c>
      <c r="F393" s="95" t="b">
        <v>0</v>
      </c>
    </row>
    <row r="394" spans="1:6" x14ac:dyDescent="0.25">
      <c r="A394" s="95" t="s">
        <v>14545</v>
      </c>
      <c r="B394" s="95">
        <v>8</v>
      </c>
      <c r="C394" s="130">
        <v>3.4001878922661341E-4</v>
      </c>
      <c r="D394" s="95" t="b">
        <v>0</v>
      </c>
      <c r="E394" s="95" t="b">
        <v>0</v>
      </c>
      <c r="F394" s="95" t="b">
        <v>0</v>
      </c>
    </row>
    <row r="395" spans="1:6" x14ac:dyDescent="0.25">
      <c r="A395" s="95" t="s">
        <v>14546</v>
      </c>
      <c r="B395" s="95">
        <v>8</v>
      </c>
      <c r="C395" s="130">
        <v>3.4001878922661341E-4</v>
      </c>
      <c r="D395" s="95" t="b">
        <v>0</v>
      </c>
      <c r="E395" s="95" t="b">
        <v>1</v>
      </c>
      <c r="F395" s="95" t="b">
        <v>0</v>
      </c>
    </row>
    <row r="396" spans="1:6" x14ac:dyDescent="0.25">
      <c r="A396" s="95" t="s">
        <v>14547</v>
      </c>
      <c r="B396" s="95">
        <v>8</v>
      </c>
      <c r="C396" s="130">
        <v>3.4001878922661341E-4</v>
      </c>
      <c r="D396" s="95" t="b">
        <v>0</v>
      </c>
      <c r="E396" s="95" t="b">
        <v>0</v>
      </c>
      <c r="F396" s="95" t="b">
        <v>0</v>
      </c>
    </row>
    <row r="397" spans="1:6" x14ac:dyDescent="0.25">
      <c r="A397" s="95" t="s">
        <v>1436</v>
      </c>
      <c r="B397" s="95">
        <v>8</v>
      </c>
      <c r="C397" s="130">
        <v>3.4001878922661341E-4</v>
      </c>
      <c r="D397" s="95" t="b">
        <v>0</v>
      </c>
      <c r="E397" s="95" t="b">
        <v>0</v>
      </c>
      <c r="F397" s="95" t="b">
        <v>0</v>
      </c>
    </row>
    <row r="398" spans="1:6" x14ac:dyDescent="0.25">
      <c r="A398" s="95" t="s">
        <v>1414</v>
      </c>
      <c r="B398" s="95">
        <v>8</v>
      </c>
      <c r="C398" s="130">
        <v>3.4001878922661341E-4</v>
      </c>
      <c r="D398" s="95" t="b">
        <v>0</v>
      </c>
      <c r="E398" s="95" t="b">
        <v>0</v>
      </c>
      <c r="F398" s="95" t="b">
        <v>0</v>
      </c>
    </row>
    <row r="399" spans="1:6" x14ac:dyDescent="0.25">
      <c r="A399" s="95" t="s">
        <v>14548</v>
      </c>
      <c r="B399" s="95">
        <v>8</v>
      </c>
      <c r="C399" s="130">
        <v>3.4001878922661341E-4</v>
      </c>
      <c r="D399" s="95" t="b">
        <v>0</v>
      </c>
      <c r="E399" s="95" t="b">
        <v>0</v>
      </c>
      <c r="F399" s="95" t="b">
        <v>0</v>
      </c>
    </row>
    <row r="400" spans="1:6" x14ac:dyDescent="0.25">
      <c r="A400" s="95" t="s">
        <v>1348</v>
      </c>
      <c r="B400" s="95">
        <v>8</v>
      </c>
      <c r="C400" s="130">
        <v>3.4001878922661341E-4</v>
      </c>
      <c r="D400" s="95" t="b">
        <v>0</v>
      </c>
      <c r="E400" s="95" t="b">
        <v>0</v>
      </c>
      <c r="F400" s="95" t="b">
        <v>0</v>
      </c>
    </row>
    <row r="401" spans="1:6" x14ac:dyDescent="0.25">
      <c r="A401" s="95" t="s">
        <v>2881</v>
      </c>
      <c r="B401" s="95">
        <v>8</v>
      </c>
      <c r="C401" s="130">
        <v>3.4001878922661341E-4</v>
      </c>
      <c r="D401" s="95" t="b">
        <v>0</v>
      </c>
      <c r="E401" s="95" t="b">
        <v>0</v>
      </c>
      <c r="F401" s="95" t="b">
        <v>0</v>
      </c>
    </row>
    <row r="402" spans="1:6" x14ac:dyDescent="0.25">
      <c r="A402" s="95" t="s">
        <v>14549</v>
      </c>
      <c r="B402" s="95">
        <v>8</v>
      </c>
      <c r="C402" s="130">
        <v>3.4001878922661341E-4</v>
      </c>
      <c r="D402" s="95" t="b">
        <v>0</v>
      </c>
      <c r="E402" s="95" t="b">
        <v>0</v>
      </c>
      <c r="F402" s="95" t="b">
        <v>0</v>
      </c>
    </row>
    <row r="403" spans="1:6" x14ac:dyDescent="0.25">
      <c r="A403" s="95" t="s">
        <v>14550</v>
      </c>
      <c r="B403" s="95">
        <v>8</v>
      </c>
      <c r="C403" s="130">
        <v>3.4001878922661341E-4</v>
      </c>
      <c r="D403" s="95" t="b">
        <v>1</v>
      </c>
      <c r="E403" s="95" t="b">
        <v>0</v>
      </c>
      <c r="F403" s="95" t="b">
        <v>0</v>
      </c>
    </row>
    <row r="404" spans="1:6" x14ac:dyDescent="0.25">
      <c r="A404" s="95" t="s">
        <v>1512</v>
      </c>
      <c r="B404" s="95">
        <v>8</v>
      </c>
      <c r="C404" s="130">
        <v>3.4001878922661341E-4</v>
      </c>
      <c r="D404" s="95" t="b">
        <v>0</v>
      </c>
      <c r="E404" s="95" t="b">
        <v>0</v>
      </c>
      <c r="F404" s="95" t="b">
        <v>0</v>
      </c>
    </row>
    <row r="405" spans="1:6" x14ac:dyDescent="0.25">
      <c r="A405" s="95" t="s">
        <v>14551</v>
      </c>
      <c r="B405" s="95">
        <v>8</v>
      </c>
      <c r="C405" s="130">
        <v>3.4001878922661341E-4</v>
      </c>
      <c r="D405" s="95" t="b">
        <v>0</v>
      </c>
      <c r="E405" s="95" t="b">
        <v>0</v>
      </c>
      <c r="F405" s="95" t="b">
        <v>0</v>
      </c>
    </row>
    <row r="406" spans="1:6" x14ac:dyDescent="0.25">
      <c r="A406" s="95" t="s">
        <v>14552</v>
      </c>
      <c r="B406" s="95">
        <v>8</v>
      </c>
      <c r="C406" s="130">
        <v>3.4001878922661341E-4</v>
      </c>
      <c r="D406" s="95" t="b">
        <v>0</v>
      </c>
      <c r="E406" s="95" t="b">
        <v>0</v>
      </c>
      <c r="F406" s="95" t="b">
        <v>0</v>
      </c>
    </row>
    <row r="407" spans="1:6" x14ac:dyDescent="0.25">
      <c r="A407" s="95" t="s">
        <v>14553</v>
      </c>
      <c r="B407" s="95">
        <v>8</v>
      </c>
      <c r="C407" s="130">
        <v>3.4001878922661341E-4</v>
      </c>
      <c r="D407" s="95" t="b">
        <v>0</v>
      </c>
      <c r="E407" s="95" t="b">
        <v>0</v>
      </c>
      <c r="F407" s="95" t="b">
        <v>0</v>
      </c>
    </row>
    <row r="408" spans="1:6" x14ac:dyDescent="0.25">
      <c r="A408" s="95" t="s">
        <v>14554</v>
      </c>
      <c r="B408" s="95">
        <v>8</v>
      </c>
      <c r="C408" s="130">
        <v>3.4001878922661341E-4</v>
      </c>
      <c r="D408" s="95" t="b">
        <v>0</v>
      </c>
      <c r="E408" s="95" t="b">
        <v>0</v>
      </c>
      <c r="F408" s="95" t="b">
        <v>0</v>
      </c>
    </row>
    <row r="409" spans="1:6" x14ac:dyDescent="0.25">
      <c r="A409" s="95" t="s">
        <v>14555</v>
      </c>
      <c r="B409" s="95">
        <v>8</v>
      </c>
      <c r="C409" s="130">
        <v>3.4001878922661341E-4</v>
      </c>
      <c r="D409" s="95" t="b">
        <v>0</v>
      </c>
      <c r="E409" s="95" t="b">
        <v>0</v>
      </c>
      <c r="F409" s="95" t="b">
        <v>0</v>
      </c>
    </row>
    <row r="410" spans="1:6" x14ac:dyDescent="0.25">
      <c r="A410" s="95" t="s">
        <v>7383</v>
      </c>
      <c r="B410" s="95">
        <v>8</v>
      </c>
      <c r="C410" s="130">
        <v>3.4001878922661341E-4</v>
      </c>
      <c r="D410" s="95" t="b">
        <v>0</v>
      </c>
      <c r="E410" s="95" t="b">
        <v>0</v>
      </c>
      <c r="F410" s="95" t="b">
        <v>0</v>
      </c>
    </row>
    <row r="411" spans="1:6" x14ac:dyDescent="0.25">
      <c r="A411" s="95" t="s">
        <v>1370</v>
      </c>
      <c r="B411" s="95">
        <v>8</v>
      </c>
      <c r="C411" s="130">
        <v>3.4001878922661341E-4</v>
      </c>
      <c r="D411" s="95" t="b">
        <v>0</v>
      </c>
      <c r="E411" s="95" t="b">
        <v>0</v>
      </c>
      <c r="F411" s="95" t="b">
        <v>0</v>
      </c>
    </row>
    <row r="412" spans="1:6" x14ac:dyDescent="0.25">
      <c r="A412" s="95" t="s">
        <v>14556</v>
      </c>
      <c r="B412" s="95">
        <v>8</v>
      </c>
      <c r="C412" s="130">
        <v>3.4001878922661341E-4</v>
      </c>
      <c r="D412" s="95" t="b">
        <v>0</v>
      </c>
      <c r="E412" s="95" t="b">
        <v>0</v>
      </c>
      <c r="F412" s="95" t="b">
        <v>0</v>
      </c>
    </row>
    <row r="413" spans="1:6" x14ac:dyDescent="0.25">
      <c r="A413" s="95" t="s">
        <v>14557</v>
      </c>
      <c r="B413" s="95">
        <v>8</v>
      </c>
      <c r="C413" s="130">
        <v>3.4001878922661341E-4</v>
      </c>
      <c r="D413" s="95" t="b">
        <v>0</v>
      </c>
      <c r="E413" s="95" t="b">
        <v>0</v>
      </c>
      <c r="F413" s="95" t="b">
        <v>0</v>
      </c>
    </row>
    <row r="414" spans="1:6" x14ac:dyDescent="0.25">
      <c r="A414" s="95" t="s">
        <v>14558</v>
      </c>
      <c r="B414" s="95">
        <v>8</v>
      </c>
      <c r="C414" s="130">
        <v>3.4001878922661341E-4</v>
      </c>
      <c r="D414" s="95" t="b">
        <v>0</v>
      </c>
      <c r="E414" s="95" t="b">
        <v>0</v>
      </c>
      <c r="F414" s="95" t="b">
        <v>0</v>
      </c>
    </row>
    <row r="415" spans="1:6" x14ac:dyDescent="0.25">
      <c r="A415" s="95" t="s">
        <v>14559</v>
      </c>
      <c r="B415" s="95">
        <v>8</v>
      </c>
      <c r="C415" s="130">
        <v>3.4824182713620935E-4</v>
      </c>
      <c r="D415" s="95" t="b">
        <v>0</v>
      </c>
      <c r="E415" s="95" t="b">
        <v>0</v>
      </c>
      <c r="F415" s="95" t="b">
        <v>0</v>
      </c>
    </row>
    <row r="416" spans="1:6" x14ac:dyDescent="0.25">
      <c r="A416" s="95" t="s">
        <v>14560</v>
      </c>
      <c r="B416" s="95">
        <v>8</v>
      </c>
      <c r="C416" s="130">
        <v>3.4001878922661341E-4</v>
      </c>
      <c r="D416" s="95" t="b">
        <v>0</v>
      </c>
      <c r="E416" s="95" t="b">
        <v>0</v>
      </c>
      <c r="F416" s="95" t="b">
        <v>0</v>
      </c>
    </row>
    <row r="417" spans="1:6" x14ac:dyDescent="0.25">
      <c r="A417" s="95" t="s">
        <v>14561</v>
      </c>
      <c r="B417" s="95">
        <v>8</v>
      </c>
      <c r="C417" s="130">
        <v>3.4001878922661341E-4</v>
      </c>
      <c r="D417" s="95" t="b">
        <v>0</v>
      </c>
      <c r="E417" s="95" t="b">
        <v>0</v>
      </c>
      <c r="F417" s="95" t="b">
        <v>0</v>
      </c>
    </row>
    <row r="418" spans="1:6" x14ac:dyDescent="0.25">
      <c r="A418" s="95" t="s">
        <v>14562</v>
      </c>
      <c r="B418" s="95">
        <v>8</v>
      </c>
      <c r="C418" s="130">
        <v>3.4001878922661341E-4</v>
      </c>
      <c r="D418" s="95" t="b">
        <v>0</v>
      </c>
      <c r="E418" s="95" t="b">
        <v>0</v>
      </c>
      <c r="F418" s="95" t="b">
        <v>0</v>
      </c>
    </row>
    <row r="419" spans="1:6" x14ac:dyDescent="0.25">
      <c r="A419" s="95" t="s">
        <v>14563</v>
      </c>
      <c r="B419" s="95">
        <v>8</v>
      </c>
      <c r="C419" s="130">
        <v>3.4001878922661341E-4</v>
      </c>
      <c r="D419" s="95" t="b">
        <v>0</v>
      </c>
      <c r="E419" s="95" t="b">
        <v>0</v>
      </c>
      <c r="F419" s="95" t="b">
        <v>0</v>
      </c>
    </row>
    <row r="420" spans="1:6" x14ac:dyDescent="0.25">
      <c r="A420" s="95" t="s">
        <v>14564</v>
      </c>
      <c r="B420" s="95">
        <v>8</v>
      </c>
      <c r="C420" s="130">
        <v>3.4001878922661341E-4</v>
      </c>
      <c r="D420" s="95" t="b">
        <v>0</v>
      </c>
      <c r="E420" s="95" t="b">
        <v>0</v>
      </c>
      <c r="F420" s="95" t="b">
        <v>0</v>
      </c>
    </row>
    <row r="421" spans="1:6" x14ac:dyDescent="0.25">
      <c r="A421" s="95" t="s">
        <v>14565</v>
      </c>
      <c r="B421" s="95">
        <v>7</v>
      </c>
      <c r="C421" s="130">
        <v>3.0471159874418318E-4</v>
      </c>
      <c r="D421" s="95" t="b">
        <v>0</v>
      </c>
      <c r="E421" s="95" t="b">
        <v>0</v>
      </c>
      <c r="F421" s="95" t="b">
        <v>0</v>
      </c>
    </row>
    <row r="422" spans="1:6" x14ac:dyDescent="0.25">
      <c r="A422" s="95" t="s">
        <v>1456</v>
      </c>
      <c r="B422" s="95">
        <v>7</v>
      </c>
      <c r="C422" s="130">
        <v>3.1301779926908247E-4</v>
      </c>
      <c r="D422" s="95" t="b">
        <v>0</v>
      </c>
      <c r="E422" s="95" t="b">
        <v>0</v>
      </c>
      <c r="F422" s="95" t="b">
        <v>0</v>
      </c>
    </row>
    <row r="423" spans="1:6" x14ac:dyDescent="0.25">
      <c r="A423" s="95" t="s">
        <v>14566</v>
      </c>
      <c r="B423" s="95">
        <v>7</v>
      </c>
      <c r="C423" s="130">
        <v>3.0471159874418318E-4</v>
      </c>
      <c r="D423" s="95" t="b">
        <v>0</v>
      </c>
      <c r="E423" s="95" t="b">
        <v>0</v>
      </c>
      <c r="F423" s="95" t="b">
        <v>0</v>
      </c>
    </row>
    <row r="424" spans="1:6" x14ac:dyDescent="0.25">
      <c r="A424" s="95" t="s">
        <v>14567</v>
      </c>
      <c r="B424" s="95">
        <v>7</v>
      </c>
      <c r="C424" s="130">
        <v>3.0471159874418318E-4</v>
      </c>
      <c r="D424" s="95" t="b">
        <v>0</v>
      </c>
      <c r="E424" s="95" t="b">
        <v>0</v>
      </c>
      <c r="F424" s="95" t="b">
        <v>0</v>
      </c>
    </row>
    <row r="425" spans="1:6" x14ac:dyDescent="0.25">
      <c r="A425" s="95" t="s">
        <v>14568</v>
      </c>
      <c r="B425" s="95">
        <v>7</v>
      </c>
      <c r="C425" s="130">
        <v>3.0471159874418318E-4</v>
      </c>
      <c r="D425" s="95" t="b">
        <v>0</v>
      </c>
      <c r="E425" s="95" t="b">
        <v>0</v>
      </c>
      <c r="F425" s="95" t="b">
        <v>0</v>
      </c>
    </row>
    <row r="426" spans="1:6" x14ac:dyDescent="0.25">
      <c r="A426" s="95" t="s">
        <v>1327</v>
      </c>
      <c r="B426" s="95">
        <v>7</v>
      </c>
      <c r="C426" s="130">
        <v>3.0471159874418318E-4</v>
      </c>
      <c r="D426" s="95" t="b">
        <v>0</v>
      </c>
      <c r="E426" s="95" t="b">
        <v>0</v>
      </c>
      <c r="F426" s="95" t="b">
        <v>0</v>
      </c>
    </row>
    <row r="427" spans="1:6" x14ac:dyDescent="0.25">
      <c r="A427" s="95" t="s">
        <v>14569</v>
      </c>
      <c r="B427" s="95">
        <v>7</v>
      </c>
      <c r="C427" s="130">
        <v>3.0471159874418318E-4</v>
      </c>
      <c r="D427" s="95" t="b">
        <v>0</v>
      </c>
      <c r="E427" s="95" t="b">
        <v>0</v>
      </c>
      <c r="F427" s="95" t="b">
        <v>0</v>
      </c>
    </row>
    <row r="428" spans="1:6" x14ac:dyDescent="0.25">
      <c r="A428" s="95" t="s">
        <v>14570</v>
      </c>
      <c r="B428" s="95">
        <v>7</v>
      </c>
      <c r="C428" s="130">
        <v>3.5036709595367223E-4</v>
      </c>
      <c r="D428" s="95" t="b">
        <v>0</v>
      </c>
      <c r="E428" s="95" t="b">
        <v>0</v>
      </c>
      <c r="F428" s="95" t="b">
        <v>0</v>
      </c>
    </row>
    <row r="429" spans="1:6" x14ac:dyDescent="0.25">
      <c r="A429" s="95" t="s">
        <v>14571</v>
      </c>
      <c r="B429" s="95">
        <v>7</v>
      </c>
      <c r="C429" s="130">
        <v>3.0471159874418318E-4</v>
      </c>
      <c r="D429" s="95" t="b">
        <v>0</v>
      </c>
      <c r="E429" s="95" t="b">
        <v>0</v>
      </c>
      <c r="F429" s="95" t="b">
        <v>0</v>
      </c>
    </row>
    <row r="430" spans="1:6" x14ac:dyDescent="0.25">
      <c r="A430" s="95" t="s">
        <v>14572</v>
      </c>
      <c r="B430" s="95">
        <v>7</v>
      </c>
      <c r="C430" s="130">
        <v>3.0471159874418318E-4</v>
      </c>
      <c r="D430" s="95" t="b">
        <v>0</v>
      </c>
      <c r="E430" s="95" t="b">
        <v>0</v>
      </c>
      <c r="F430" s="95" t="b">
        <v>0</v>
      </c>
    </row>
    <row r="431" spans="1:6" x14ac:dyDescent="0.25">
      <c r="A431" s="95" t="s">
        <v>14573</v>
      </c>
      <c r="B431" s="95">
        <v>7</v>
      </c>
      <c r="C431" s="130">
        <v>3.1301779926908247E-4</v>
      </c>
      <c r="D431" s="95" t="b">
        <v>0</v>
      </c>
      <c r="E431" s="95" t="b">
        <v>0</v>
      </c>
      <c r="F431" s="95" t="b">
        <v>0</v>
      </c>
    </row>
    <row r="432" spans="1:6" x14ac:dyDescent="0.25">
      <c r="A432" s="95" t="s">
        <v>1509</v>
      </c>
      <c r="B432" s="95">
        <v>7</v>
      </c>
      <c r="C432" s="130">
        <v>3.0471159874418318E-4</v>
      </c>
      <c r="D432" s="95" t="b">
        <v>0</v>
      </c>
      <c r="E432" s="95" t="b">
        <v>0</v>
      </c>
      <c r="F432" s="95" t="b">
        <v>0</v>
      </c>
    </row>
    <row r="433" spans="1:6" x14ac:dyDescent="0.25">
      <c r="A433" s="95" t="s">
        <v>14574</v>
      </c>
      <c r="B433" s="95">
        <v>7</v>
      </c>
      <c r="C433" s="130">
        <v>3.0471159874418318E-4</v>
      </c>
      <c r="D433" s="95" t="b">
        <v>0</v>
      </c>
      <c r="E433" s="95" t="b">
        <v>0</v>
      </c>
      <c r="F433" s="95" t="b">
        <v>0</v>
      </c>
    </row>
    <row r="434" spans="1:6" x14ac:dyDescent="0.25">
      <c r="A434" s="95" t="s">
        <v>14575</v>
      </c>
      <c r="B434" s="95">
        <v>7</v>
      </c>
      <c r="C434" s="130">
        <v>3.0471159874418318E-4</v>
      </c>
      <c r="D434" s="95" t="b">
        <v>0</v>
      </c>
      <c r="E434" s="95" t="b">
        <v>0</v>
      </c>
      <c r="F434" s="95" t="b">
        <v>0</v>
      </c>
    </row>
    <row r="435" spans="1:6" x14ac:dyDescent="0.25">
      <c r="A435" s="95" t="s">
        <v>2891</v>
      </c>
      <c r="B435" s="95">
        <v>7</v>
      </c>
      <c r="C435" s="130">
        <v>3.0471159874418318E-4</v>
      </c>
      <c r="D435" s="95" t="b">
        <v>0</v>
      </c>
      <c r="E435" s="95" t="b">
        <v>0</v>
      </c>
      <c r="F435" s="95" t="b">
        <v>0</v>
      </c>
    </row>
    <row r="436" spans="1:6" x14ac:dyDescent="0.25">
      <c r="A436" s="95" t="s">
        <v>14576</v>
      </c>
      <c r="B436" s="95">
        <v>7</v>
      </c>
      <c r="C436" s="130">
        <v>3.0471159874418318E-4</v>
      </c>
      <c r="D436" s="95" t="b">
        <v>0</v>
      </c>
      <c r="E436" s="95" t="b">
        <v>0</v>
      </c>
      <c r="F436" s="95" t="b">
        <v>0</v>
      </c>
    </row>
    <row r="437" spans="1:6" x14ac:dyDescent="0.25">
      <c r="A437" s="95" t="s">
        <v>14577</v>
      </c>
      <c r="B437" s="95">
        <v>7</v>
      </c>
      <c r="C437" s="130">
        <v>3.2284194933082362E-4</v>
      </c>
      <c r="D437" s="95" t="b">
        <v>0</v>
      </c>
      <c r="E437" s="95" t="b">
        <v>0</v>
      </c>
      <c r="F437" s="95" t="b">
        <v>0</v>
      </c>
    </row>
    <row r="438" spans="1:6" x14ac:dyDescent="0.25">
      <c r="A438" s="95" t="s">
        <v>14578</v>
      </c>
      <c r="B438" s="95">
        <v>7</v>
      </c>
      <c r="C438" s="130">
        <v>3.0471159874418318E-4</v>
      </c>
      <c r="D438" s="95" t="b">
        <v>0</v>
      </c>
      <c r="E438" s="95" t="b">
        <v>0</v>
      </c>
      <c r="F438" s="95" t="b">
        <v>0</v>
      </c>
    </row>
    <row r="439" spans="1:6" x14ac:dyDescent="0.25">
      <c r="A439" s="95" t="s">
        <v>1513</v>
      </c>
      <c r="B439" s="95">
        <v>7</v>
      </c>
      <c r="C439" s="130">
        <v>3.0471159874418318E-4</v>
      </c>
      <c r="D439" s="95" t="b">
        <v>0</v>
      </c>
      <c r="E439" s="95" t="b">
        <v>0</v>
      </c>
      <c r="F439" s="95" t="b">
        <v>0</v>
      </c>
    </row>
    <row r="440" spans="1:6" x14ac:dyDescent="0.25">
      <c r="A440" s="95" t="s">
        <v>14579</v>
      </c>
      <c r="B440" s="95">
        <v>7</v>
      </c>
      <c r="C440" s="130">
        <v>3.0471159874418318E-4</v>
      </c>
      <c r="D440" s="95" t="b">
        <v>0</v>
      </c>
      <c r="E440" s="95" t="b">
        <v>0</v>
      </c>
      <c r="F440" s="95" t="b">
        <v>0</v>
      </c>
    </row>
    <row r="441" spans="1:6" x14ac:dyDescent="0.25">
      <c r="A441" s="95" t="s">
        <v>14580</v>
      </c>
      <c r="B441" s="95">
        <v>7</v>
      </c>
      <c r="C441" s="130">
        <v>3.0471159874418318E-4</v>
      </c>
      <c r="D441" s="95" t="b">
        <v>0</v>
      </c>
      <c r="E441" s="95" t="b">
        <v>0</v>
      </c>
      <c r="F441" s="95" t="b">
        <v>0</v>
      </c>
    </row>
    <row r="442" spans="1:6" x14ac:dyDescent="0.25">
      <c r="A442" s="95" t="s">
        <v>14581</v>
      </c>
      <c r="B442" s="95">
        <v>7</v>
      </c>
      <c r="C442" s="130">
        <v>3.0471159874418318E-4</v>
      </c>
      <c r="D442" s="95" t="b">
        <v>0</v>
      </c>
      <c r="E442" s="95" t="b">
        <v>0</v>
      </c>
      <c r="F442" s="95" t="b">
        <v>0</v>
      </c>
    </row>
    <row r="443" spans="1:6" x14ac:dyDescent="0.25">
      <c r="A443" s="95" t="s">
        <v>14582</v>
      </c>
      <c r="B443" s="95">
        <v>7</v>
      </c>
      <c r="C443" s="130">
        <v>3.0471159874418318E-4</v>
      </c>
      <c r="D443" s="95" t="b">
        <v>0</v>
      </c>
      <c r="E443" s="95" t="b">
        <v>0</v>
      </c>
      <c r="F443" s="95" t="b">
        <v>0</v>
      </c>
    </row>
    <row r="444" spans="1:6" x14ac:dyDescent="0.25">
      <c r="A444" s="95" t="s">
        <v>14583</v>
      </c>
      <c r="B444" s="95">
        <v>7</v>
      </c>
      <c r="C444" s="130">
        <v>3.0471159874418318E-4</v>
      </c>
      <c r="D444" s="95" t="b">
        <v>0</v>
      </c>
      <c r="E444" s="95" t="b">
        <v>0</v>
      </c>
      <c r="F444" s="95" t="b">
        <v>0</v>
      </c>
    </row>
    <row r="445" spans="1:6" x14ac:dyDescent="0.25">
      <c r="A445" s="95" t="s">
        <v>14584</v>
      </c>
      <c r="B445" s="95">
        <v>7</v>
      </c>
      <c r="C445" s="130">
        <v>3.0471159874418318E-4</v>
      </c>
      <c r="D445" s="95" t="b">
        <v>0</v>
      </c>
      <c r="E445" s="95" t="b">
        <v>0</v>
      </c>
      <c r="F445" s="95" t="b">
        <v>0</v>
      </c>
    </row>
    <row r="446" spans="1:6" x14ac:dyDescent="0.25">
      <c r="A446" s="95" t="s">
        <v>14585</v>
      </c>
      <c r="B446" s="95">
        <v>7</v>
      </c>
      <c r="C446" s="130">
        <v>3.0471159874418318E-4</v>
      </c>
      <c r="D446" s="95" t="b">
        <v>0</v>
      </c>
      <c r="E446" s="95" t="b">
        <v>0</v>
      </c>
      <c r="F446" s="95" t="b">
        <v>0</v>
      </c>
    </row>
    <row r="447" spans="1:6" x14ac:dyDescent="0.25">
      <c r="A447" s="95" t="s">
        <v>14586</v>
      </c>
      <c r="B447" s="95">
        <v>7</v>
      </c>
      <c r="C447" s="130">
        <v>3.0471159874418318E-4</v>
      </c>
      <c r="D447" s="95" t="b">
        <v>0</v>
      </c>
      <c r="E447" s="95" t="b">
        <v>0</v>
      </c>
      <c r="F447" s="95" t="b">
        <v>0</v>
      </c>
    </row>
    <row r="448" spans="1:6" x14ac:dyDescent="0.25">
      <c r="A448" s="95" t="s">
        <v>1376</v>
      </c>
      <c r="B448" s="95">
        <v>7</v>
      </c>
      <c r="C448" s="130">
        <v>3.0471159874418318E-4</v>
      </c>
      <c r="D448" s="95" t="b">
        <v>0</v>
      </c>
      <c r="E448" s="95" t="b">
        <v>0</v>
      </c>
      <c r="F448" s="95" t="b">
        <v>0</v>
      </c>
    </row>
    <row r="449" spans="1:6" x14ac:dyDescent="0.25">
      <c r="A449" s="95" t="s">
        <v>14587</v>
      </c>
      <c r="B449" s="95">
        <v>7</v>
      </c>
      <c r="C449" s="130">
        <v>3.0471159874418318E-4</v>
      </c>
      <c r="D449" s="95" t="b">
        <v>0</v>
      </c>
      <c r="E449" s="95" t="b">
        <v>0</v>
      </c>
      <c r="F449" s="95" t="b">
        <v>0</v>
      </c>
    </row>
    <row r="450" spans="1:6" x14ac:dyDescent="0.25">
      <c r="A450" s="95" t="s">
        <v>14588</v>
      </c>
      <c r="B450" s="95">
        <v>7</v>
      </c>
      <c r="C450" s="130">
        <v>3.0471159874418318E-4</v>
      </c>
      <c r="D450" s="95" t="b">
        <v>0</v>
      </c>
      <c r="E450" s="95" t="b">
        <v>0</v>
      </c>
      <c r="F450" s="95" t="b">
        <v>0</v>
      </c>
    </row>
    <row r="451" spans="1:6" x14ac:dyDescent="0.25">
      <c r="A451" s="95" t="s">
        <v>14589</v>
      </c>
      <c r="B451" s="95">
        <v>7</v>
      </c>
      <c r="C451" s="130">
        <v>3.0471159874418318E-4</v>
      </c>
      <c r="D451" s="95" t="b">
        <v>0</v>
      </c>
      <c r="E451" s="95" t="b">
        <v>0</v>
      </c>
      <c r="F451" s="95" t="b">
        <v>0</v>
      </c>
    </row>
    <row r="452" spans="1:6" x14ac:dyDescent="0.25">
      <c r="A452" s="95" t="s">
        <v>1380</v>
      </c>
      <c r="B452" s="95">
        <v>7</v>
      </c>
      <c r="C452" s="130">
        <v>3.0471159874418318E-4</v>
      </c>
      <c r="D452" s="95" t="b">
        <v>0</v>
      </c>
      <c r="E452" s="95" t="b">
        <v>0</v>
      </c>
      <c r="F452" s="95" t="b">
        <v>0</v>
      </c>
    </row>
    <row r="453" spans="1:6" x14ac:dyDescent="0.25">
      <c r="A453" s="95" t="s">
        <v>14590</v>
      </c>
      <c r="B453" s="95">
        <v>7</v>
      </c>
      <c r="C453" s="130">
        <v>3.0471159874418318E-4</v>
      </c>
      <c r="D453" s="95" t="b">
        <v>0</v>
      </c>
      <c r="E453" s="95" t="b">
        <v>0</v>
      </c>
      <c r="F453" s="95" t="b">
        <v>0</v>
      </c>
    </row>
    <row r="454" spans="1:6" x14ac:dyDescent="0.25">
      <c r="A454" s="95" t="s">
        <v>14591</v>
      </c>
      <c r="B454" s="95">
        <v>7</v>
      </c>
      <c r="C454" s="130">
        <v>3.0471159874418318E-4</v>
      </c>
      <c r="D454" s="95" t="b">
        <v>0</v>
      </c>
      <c r="E454" s="95" t="b">
        <v>0</v>
      </c>
      <c r="F454" s="95" t="b">
        <v>0</v>
      </c>
    </row>
    <row r="455" spans="1:6" x14ac:dyDescent="0.25">
      <c r="A455" s="95" t="s">
        <v>14592</v>
      </c>
      <c r="B455" s="95">
        <v>7</v>
      </c>
      <c r="C455" s="130">
        <v>3.0471159874418318E-4</v>
      </c>
      <c r="D455" s="95" t="b">
        <v>0</v>
      </c>
      <c r="E455" s="95" t="b">
        <v>0</v>
      </c>
      <c r="F455" s="95" t="b">
        <v>0</v>
      </c>
    </row>
    <row r="456" spans="1:6" x14ac:dyDescent="0.25">
      <c r="A456" s="95" t="s">
        <v>14593</v>
      </c>
      <c r="B456" s="95">
        <v>7</v>
      </c>
      <c r="C456" s="130">
        <v>3.0471159874418318E-4</v>
      </c>
      <c r="D456" s="95" t="b">
        <v>0</v>
      </c>
      <c r="E456" s="95" t="b">
        <v>0</v>
      </c>
      <c r="F456" s="95" t="b">
        <v>0</v>
      </c>
    </row>
    <row r="457" spans="1:6" x14ac:dyDescent="0.25">
      <c r="A457" s="95" t="s">
        <v>14594</v>
      </c>
      <c r="B457" s="95">
        <v>7</v>
      </c>
      <c r="C457" s="130">
        <v>3.0471159874418318E-4</v>
      </c>
      <c r="D457" s="95" t="b">
        <v>0</v>
      </c>
      <c r="E457" s="95" t="b">
        <v>0</v>
      </c>
      <c r="F457" s="95" t="b">
        <v>0</v>
      </c>
    </row>
    <row r="458" spans="1:6" x14ac:dyDescent="0.25">
      <c r="A458" s="95" t="s">
        <v>14595</v>
      </c>
      <c r="B458" s="95">
        <v>7</v>
      </c>
      <c r="C458" s="130">
        <v>3.0471159874418318E-4</v>
      </c>
      <c r="D458" s="95" t="b">
        <v>0</v>
      </c>
      <c r="E458" s="95" t="b">
        <v>0</v>
      </c>
      <c r="F458" s="95" t="b">
        <v>0</v>
      </c>
    </row>
    <row r="459" spans="1:6" x14ac:dyDescent="0.25">
      <c r="A459" s="95" t="s">
        <v>14596</v>
      </c>
      <c r="B459" s="95">
        <v>7</v>
      </c>
      <c r="C459" s="130">
        <v>3.0471159874418318E-4</v>
      </c>
      <c r="D459" s="95" t="b">
        <v>0</v>
      </c>
      <c r="E459" s="95" t="b">
        <v>0</v>
      </c>
      <c r="F459" s="95" t="b">
        <v>0</v>
      </c>
    </row>
    <row r="460" spans="1:6" x14ac:dyDescent="0.25">
      <c r="A460" s="95" t="s">
        <v>14597</v>
      </c>
      <c r="B460" s="95">
        <v>7</v>
      </c>
      <c r="C460" s="130">
        <v>3.0471159874418318E-4</v>
      </c>
      <c r="D460" s="95" t="b">
        <v>0</v>
      </c>
      <c r="E460" s="95" t="b">
        <v>0</v>
      </c>
      <c r="F460" s="95" t="b">
        <v>0</v>
      </c>
    </row>
    <row r="461" spans="1:6" x14ac:dyDescent="0.25">
      <c r="A461" s="95" t="s">
        <v>14598</v>
      </c>
      <c r="B461" s="95">
        <v>7</v>
      </c>
      <c r="C461" s="130">
        <v>3.0471159874418318E-4</v>
      </c>
      <c r="D461" s="95" t="b">
        <v>0</v>
      </c>
      <c r="E461" s="95" t="b">
        <v>0</v>
      </c>
      <c r="F461" s="95" t="b">
        <v>0</v>
      </c>
    </row>
    <row r="462" spans="1:6" x14ac:dyDescent="0.25">
      <c r="A462" s="95" t="s">
        <v>14599</v>
      </c>
      <c r="B462" s="95">
        <v>7</v>
      </c>
      <c r="C462" s="130">
        <v>3.2284194933082362E-4</v>
      </c>
      <c r="D462" s="95" t="b">
        <v>0</v>
      </c>
      <c r="E462" s="95" t="b">
        <v>0</v>
      </c>
      <c r="F462" s="95" t="b">
        <v>0</v>
      </c>
    </row>
    <row r="463" spans="1:6" x14ac:dyDescent="0.25">
      <c r="A463" s="95" t="s">
        <v>14600</v>
      </c>
      <c r="B463" s="95">
        <v>7</v>
      </c>
      <c r="C463" s="130">
        <v>3.0471159874418318E-4</v>
      </c>
      <c r="D463" s="95" t="b">
        <v>0</v>
      </c>
      <c r="E463" s="95" t="b">
        <v>0</v>
      </c>
      <c r="F463" s="95" t="b">
        <v>0</v>
      </c>
    </row>
    <row r="464" spans="1:6" x14ac:dyDescent="0.25">
      <c r="A464" s="95" t="s">
        <v>14601</v>
      </c>
      <c r="B464" s="95">
        <v>7</v>
      </c>
      <c r="C464" s="130">
        <v>3.0471159874418318E-4</v>
      </c>
      <c r="D464" s="95" t="b">
        <v>0</v>
      </c>
      <c r="E464" s="95" t="b">
        <v>0</v>
      </c>
      <c r="F464" s="95" t="b">
        <v>0</v>
      </c>
    </row>
    <row r="465" spans="1:6" x14ac:dyDescent="0.25">
      <c r="A465" s="95" t="s">
        <v>14602</v>
      </c>
      <c r="B465" s="95">
        <v>7</v>
      </c>
      <c r="C465" s="130">
        <v>3.1301779926908247E-4</v>
      </c>
      <c r="D465" s="95" t="b">
        <v>0</v>
      </c>
      <c r="E465" s="95" t="b">
        <v>0</v>
      </c>
      <c r="F465" s="95" t="b">
        <v>0</v>
      </c>
    </row>
    <row r="466" spans="1:6" x14ac:dyDescent="0.25">
      <c r="A466" s="95" t="s">
        <v>2825</v>
      </c>
      <c r="B466" s="95">
        <v>7</v>
      </c>
      <c r="C466" s="130">
        <v>3.0471159874418318E-4</v>
      </c>
      <c r="D466" s="95" t="b">
        <v>0</v>
      </c>
      <c r="E466" s="95" t="b">
        <v>0</v>
      </c>
      <c r="F466" s="95" t="b">
        <v>0</v>
      </c>
    </row>
    <row r="467" spans="1:6" x14ac:dyDescent="0.25">
      <c r="A467" s="95" t="s">
        <v>14603</v>
      </c>
      <c r="B467" s="95">
        <v>7</v>
      </c>
      <c r="C467" s="130">
        <v>3.0471159874418318E-4</v>
      </c>
      <c r="D467" s="95" t="b">
        <v>0</v>
      </c>
      <c r="E467" s="95" t="b">
        <v>0</v>
      </c>
      <c r="F467" s="95" t="b">
        <v>0</v>
      </c>
    </row>
    <row r="468" spans="1:6" x14ac:dyDescent="0.25">
      <c r="A468" s="95" t="s">
        <v>14604</v>
      </c>
      <c r="B468" s="95">
        <v>6</v>
      </c>
      <c r="C468" s="130">
        <v>2.6830097080207069E-4</v>
      </c>
      <c r="D468" s="95" t="b">
        <v>0</v>
      </c>
      <c r="E468" s="95" t="b">
        <v>1</v>
      </c>
      <c r="F468" s="95" t="b">
        <v>0</v>
      </c>
    </row>
    <row r="469" spans="1:6" x14ac:dyDescent="0.25">
      <c r="A469" s="95" t="s">
        <v>14605</v>
      </c>
      <c r="B469" s="95">
        <v>6</v>
      </c>
      <c r="C469" s="130">
        <v>2.6830097080207069E-4</v>
      </c>
      <c r="D469" s="95" t="b">
        <v>0</v>
      </c>
      <c r="E469" s="95" t="b">
        <v>1</v>
      </c>
      <c r="F469" s="95" t="b">
        <v>0</v>
      </c>
    </row>
    <row r="470" spans="1:6" x14ac:dyDescent="0.25">
      <c r="A470" s="95" t="s">
        <v>14606</v>
      </c>
      <c r="B470" s="95">
        <v>6</v>
      </c>
      <c r="C470" s="130">
        <v>2.6830097080207069E-4</v>
      </c>
      <c r="D470" s="95" t="b">
        <v>0</v>
      </c>
      <c r="E470" s="95" t="b">
        <v>0</v>
      </c>
      <c r="F470" s="95" t="b">
        <v>0</v>
      </c>
    </row>
    <row r="471" spans="1:6" x14ac:dyDescent="0.25">
      <c r="A471" s="95" t="s">
        <v>14607</v>
      </c>
      <c r="B471" s="95">
        <v>6</v>
      </c>
      <c r="C471" s="130">
        <v>2.6830097080207069E-4</v>
      </c>
      <c r="D471" s="95" t="b">
        <v>1</v>
      </c>
      <c r="E471" s="95" t="b">
        <v>0</v>
      </c>
      <c r="F471" s="95" t="b">
        <v>0</v>
      </c>
    </row>
    <row r="472" spans="1:6" x14ac:dyDescent="0.25">
      <c r="A472" s="95" t="s">
        <v>14608</v>
      </c>
      <c r="B472" s="95">
        <v>6</v>
      </c>
      <c r="C472" s="130">
        <v>2.6830097080207069E-4</v>
      </c>
      <c r="D472" s="95" t="b">
        <v>0</v>
      </c>
      <c r="E472" s="95" t="b">
        <v>0</v>
      </c>
      <c r="F472" s="95" t="b">
        <v>0</v>
      </c>
    </row>
    <row r="473" spans="1:6" x14ac:dyDescent="0.25">
      <c r="A473" s="95" t="s">
        <v>14609</v>
      </c>
      <c r="B473" s="95">
        <v>6</v>
      </c>
      <c r="C473" s="130">
        <v>2.6830097080207069E-4</v>
      </c>
      <c r="D473" s="95" t="b">
        <v>0</v>
      </c>
      <c r="E473" s="95" t="b">
        <v>0</v>
      </c>
      <c r="F473" s="95" t="b">
        <v>0</v>
      </c>
    </row>
    <row r="474" spans="1:6" x14ac:dyDescent="0.25">
      <c r="A474" s="95" t="s">
        <v>14610</v>
      </c>
      <c r="B474" s="95">
        <v>6</v>
      </c>
      <c r="C474" s="130">
        <v>2.6830097080207069E-4</v>
      </c>
      <c r="D474" s="95" t="b">
        <v>0</v>
      </c>
      <c r="E474" s="95" t="b">
        <v>0</v>
      </c>
      <c r="F474" s="95" t="b">
        <v>0</v>
      </c>
    </row>
    <row r="475" spans="1:6" x14ac:dyDescent="0.25">
      <c r="A475" s="95" t="s">
        <v>14611</v>
      </c>
      <c r="B475" s="95">
        <v>6</v>
      </c>
      <c r="C475" s="130">
        <v>2.6830097080207069E-4</v>
      </c>
      <c r="D475" s="95" t="b">
        <v>0</v>
      </c>
      <c r="E475" s="95" t="b">
        <v>0</v>
      </c>
      <c r="F475" s="95" t="b">
        <v>0</v>
      </c>
    </row>
    <row r="476" spans="1:6" x14ac:dyDescent="0.25">
      <c r="A476" s="95" t="s">
        <v>14612</v>
      </c>
      <c r="B476" s="95">
        <v>6</v>
      </c>
      <c r="C476" s="130">
        <v>2.6830097080207069E-4</v>
      </c>
      <c r="D476" s="95" t="b">
        <v>0</v>
      </c>
      <c r="E476" s="95" t="b">
        <v>0</v>
      </c>
      <c r="F476" s="95" t="b">
        <v>0</v>
      </c>
    </row>
    <row r="477" spans="1:6" x14ac:dyDescent="0.25">
      <c r="A477" s="95" t="s">
        <v>14613</v>
      </c>
      <c r="B477" s="95">
        <v>6</v>
      </c>
      <c r="C477" s="130">
        <v>2.6830097080207069E-4</v>
      </c>
      <c r="D477" s="95" t="b">
        <v>0</v>
      </c>
      <c r="E477" s="95" t="b">
        <v>0</v>
      </c>
      <c r="F477" s="95" t="b">
        <v>0</v>
      </c>
    </row>
    <row r="478" spans="1:6" x14ac:dyDescent="0.25">
      <c r="A478" s="95" t="s">
        <v>14614</v>
      </c>
      <c r="B478" s="95">
        <v>6</v>
      </c>
      <c r="C478" s="130">
        <v>2.6830097080207069E-4</v>
      </c>
      <c r="D478" s="95" t="b">
        <v>0</v>
      </c>
      <c r="E478" s="95" t="b">
        <v>0</v>
      </c>
      <c r="F478" s="95" t="b">
        <v>0</v>
      </c>
    </row>
    <row r="479" spans="1:6" x14ac:dyDescent="0.25">
      <c r="A479" s="95" t="s">
        <v>14615</v>
      </c>
      <c r="B479" s="95">
        <v>6</v>
      </c>
      <c r="C479" s="130">
        <v>2.7672167085499168E-4</v>
      </c>
      <c r="D479" s="95" t="b">
        <v>0</v>
      </c>
      <c r="E479" s="95" t="b">
        <v>0</v>
      </c>
      <c r="F479" s="95" t="b">
        <v>0</v>
      </c>
    </row>
    <row r="480" spans="1:6" x14ac:dyDescent="0.25">
      <c r="A480" s="95" t="s">
        <v>14616</v>
      </c>
      <c r="B480" s="95">
        <v>6</v>
      </c>
      <c r="C480" s="130">
        <v>2.6830097080207069E-4</v>
      </c>
      <c r="D480" s="95" t="b">
        <v>0</v>
      </c>
      <c r="E480" s="95" t="b">
        <v>0</v>
      </c>
      <c r="F480" s="95" t="b">
        <v>0</v>
      </c>
    </row>
    <row r="481" spans="1:6" x14ac:dyDescent="0.25">
      <c r="A481" s="95" t="s">
        <v>1723</v>
      </c>
      <c r="B481" s="95">
        <v>6</v>
      </c>
      <c r="C481" s="130">
        <v>2.6830097080207069E-4</v>
      </c>
      <c r="D481" s="95" t="b">
        <v>0</v>
      </c>
      <c r="E481" s="95" t="b">
        <v>0</v>
      </c>
      <c r="F481" s="95" t="b">
        <v>0</v>
      </c>
    </row>
    <row r="482" spans="1:6" x14ac:dyDescent="0.25">
      <c r="A482" s="95" t="s">
        <v>14617</v>
      </c>
      <c r="B482" s="95">
        <v>6</v>
      </c>
      <c r="C482" s="130">
        <v>2.6830097080207069E-4</v>
      </c>
      <c r="D482" s="95" t="b">
        <v>0</v>
      </c>
      <c r="E482" s="95" t="b">
        <v>0</v>
      </c>
      <c r="F482" s="95" t="b">
        <v>0</v>
      </c>
    </row>
    <row r="483" spans="1:6" x14ac:dyDescent="0.25">
      <c r="A483" s="95" t="s">
        <v>14618</v>
      </c>
      <c r="B483" s="95">
        <v>6</v>
      </c>
      <c r="C483" s="130">
        <v>2.6830097080207069E-4</v>
      </c>
      <c r="D483" s="95" t="b">
        <v>0</v>
      </c>
      <c r="E483" s="95" t="b">
        <v>0</v>
      </c>
      <c r="F483" s="95" t="b">
        <v>0</v>
      </c>
    </row>
    <row r="484" spans="1:6" x14ac:dyDescent="0.25">
      <c r="A484" s="95" t="s">
        <v>14619</v>
      </c>
      <c r="B484" s="95">
        <v>6</v>
      </c>
      <c r="C484" s="130">
        <v>3.0031465367457615E-4</v>
      </c>
      <c r="D484" s="95" t="b">
        <v>0</v>
      </c>
      <c r="E484" s="95" t="b">
        <v>0</v>
      </c>
      <c r="F484" s="95" t="b">
        <v>0</v>
      </c>
    </row>
    <row r="485" spans="1:6" x14ac:dyDescent="0.25">
      <c r="A485" s="95" t="s">
        <v>14620</v>
      </c>
      <c r="B485" s="95">
        <v>6</v>
      </c>
      <c r="C485" s="130">
        <v>2.6830097080207069E-4</v>
      </c>
      <c r="D485" s="95" t="b">
        <v>0</v>
      </c>
      <c r="E485" s="95" t="b">
        <v>0</v>
      </c>
      <c r="F485" s="95" t="b">
        <v>0</v>
      </c>
    </row>
    <row r="486" spans="1:6" x14ac:dyDescent="0.25">
      <c r="A486" s="95" t="s">
        <v>14621</v>
      </c>
      <c r="B486" s="95">
        <v>6</v>
      </c>
      <c r="C486" s="130">
        <v>2.6830097080207069E-4</v>
      </c>
      <c r="D486" s="95" t="b">
        <v>0</v>
      </c>
      <c r="E486" s="95" t="b">
        <v>0</v>
      </c>
      <c r="F486" s="95" t="b">
        <v>0</v>
      </c>
    </row>
    <row r="487" spans="1:6" x14ac:dyDescent="0.25">
      <c r="A487" s="95" t="s">
        <v>14622</v>
      </c>
      <c r="B487" s="95">
        <v>6</v>
      </c>
      <c r="C487" s="130">
        <v>2.6830097080207069E-4</v>
      </c>
      <c r="D487" s="95" t="b">
        <v>0</v>
      </c>
      <c r="E487" s="95" t="b">
        <v>0</v>
      </c>
      <c r="F487" s="95" t="b">
        <v>0</v>
      </c>
    </row>
    <row r="488" spans="1:6" x14ac:dyDescent="0.25">
      <c r="A488" s="95" t="s">
        <v>14623</v>
      </c>
      <c r="B488" s="95">
        <v>6</v>
      </c>
      <c r="C488" s="130">
        <v>2.6830097080207069E-4</v>
      </c>
      <c r="D488" s="95" t="b">
        <v>0</v>
      </c>
      <c r="E488" s="95" t="b">
        <v>0</v>
      </c>
      <c r="F488" s="95" t="b">
        <v>0</v>
      </c>
    </row>
    <row r="489" spans="1:6" x14ac:dyDescent="0.25">
      <c r="A489" s="95" t="s">
        <v>14624</v>
      </c>
      <c r="B489" s="95">
        <v>6</v>
      </c>
      <c r="C489" s="130">
        <v>2.6830097080207069E-4</v>
      </c>
      <c r="D489" s="95" t="b">
        <v>0</v>
      </c>
      <c r="E489" s="95" t="b">
        <v>0</v>
      </c>
      <c r="F489" s="95" t="b">
        <v>0</v>
      </c>
    </row>
    <row r="490" spans="1:6" x14ac:dyDescent="0.25">
      <c r="A490" s="95" t="s">
        <v>14625</v>
      </c>
      <c r="B490" s="95">
        <v>6</v>
      </c>
      <c r="C490" s="130">
        <v>2.6830097080207069E-4</v>
      </c>
      <c r="D490" s="95" t="b">
        <v>0</v>
      </c>
      <c r="E490" s="95" t="b">
        <v>0</v>
      </c>
      <c r="F490" s="95" t="b">
        <v>0</v>
      </c>
    </row>
    <row r="491" spans="1:6" x14ac:dyDescent="0.25">
      <c r="A491" s="95" t="s">
        <v>14626</v>
      </c>
      <c r="B491" s="95">
        <v>6</v>
      </c>
      <c r="C491" s="130">
        <v>2.6830097080207069E-4</v>
      </c>
      <c r="D491" s="95" t="b">
        <v>0</v>
      </c>
      <c r="E491" s="95" t="b">
        <v>0</v>
      </c>
      <c r="F491" s="95" t="b">
        <v>0</v>
      </c>
    </row>
    <row r="492" spans="1:6" x14ac:dyDescent="0.25">
      <c r="A492" s="95" t="s">
        <v>14627</v>
      </c>
      <c r="B492" s="95">
        <v>6</v>
      </c>
      <c r="C492" s="130">
        <v>2.6830097080207069E-4</v>
      </c>
      <c r="D492" s="95" t="b">
        <v>0</v>
      </c>
      <c r="E492" s="95" t="b">
        <v>0</v>
      </c>
      <c r="F492" s="95" t="b">
        <v>0</v>
      </c>
    </row>
    <row r="493" spans="1:6" x14ac:dyDescent="0.25">
      <c r="A493" s="95" t="s">
        <v>14628</v>
      </c>
      <c r="B493" s="95">
        <v>6</v>
      </c>
      <c r="C493" s="130">
        <v>2.6830097080207069E-4</v>
      </c>
      <c r="D493" s="95" t="b">
        <v>0</v>
      </c>
      <c r="E493" s="95" t="b">
        <v>0</v>
      </c>
      <c r="F493" s="95" t="b">
        <v>0</v>
      </c>
    </row>
    <row r="494" spans="1:6" x14ac:dyDescent="0.25">
      <c r="A494" s="95" t="s">
        <v>14629</v>
      </c>
      <c r="B494" s="95">
        <v>6</v>
      </c>
      <c r="C494" s="130">
        <v>2.6830097080207069E-4</v>
      </c>
      <c r="D494" s="95" t="b">
        <v>0</v>
      </c>
      <c r="E494" s="95" t="b">
        <v>0</v>
      </c>
      <c r="F494" s="95" t="b">
        <v>0</v>
      </c>
    </row>
    <row r="495" spans="1:6" x14ac:dyDescent="0.25">
      <c r="A495" s="95" t="s">
        <v>14630</v>
      </c>
      <c r="B495" s="95">
        <v>6</v>
      </c>
      <c r="C495" s="130">
        <v>2.6830097080207069E-4</v>
      </c>
      <c r="D495" s="95" t="b">
        <v>0</v>
      </c>
      <c r="E495" s="95" t="b">
        <v>0</v>
      </c>
      <c r="F495" s="95" t="b">
        <v>0</v>
      </c>
    </row>
    <row r="496" spans="1:6" x14ac:dyDescent="0.25">
      <c r="A496" s="95" t="s">
        <v>14631</v>
      </c>
      <c r="B496" s="95">
        <v>6</v>
      </c>
      <c r="C496" s="130">
        <v>2.6830097080207069E-4</v>
      </c>
      <c r="D496" s="95" t="b">
        <v>0</v>
      </c>
      <c r="E496" s="95" t="b">
        <v>0</v>
      </c>
      <c r="F496" s="95" t="b">
        <v>0</v>
      </c>
    </row>
    <row r="497" spans="1:6" x14ac:dyDescent="0.25">
      <c r="A497" s="95" t="s">
        <v>1538</v>
      </c>
      <c r="B497" s="95">
        <v>6</v>
      </c>
      <c r="C497" s="130">
        <v>2.6830097080207069E-4</v>
      </c>
      <c r="D497" s="95" t="b">
        <v>0</v>
      </c>
      <c r="E497" s="95" t="b">
        <v>0</v>
      </c>
      <c r="F497" s="95" t="b">
        <v>0</v>
      </c>
    </row>
    <row r="498" spans="1:6" x14ac:dyDescent="0.25">
      <c r="A498" s="95" t="s">
        <v>1539</v>
      </c>
      <c r="B498" s="95">
        <v>6</v>
      </c>
      <c r="C498" s="130">
        <v>2.6830097080207069E-4</v>
      </c>
      <c r="D498" s="95" t="b">
        <v>0</v>
      </c>
      <c r="E498" s="95" t="b">
        <v>0</v>
      </c>
      <c r="F498" s="95" t="b">
        <v>0</v>
      </c>
    </row>
    <row r="499" spans="1:6" x14ac:dyDescent="0.25">
      <c r="A499" s="95" t="s">
        <v>14632</v>
      </c>
      <c r="B499" s="95">
        <v>6</v>
      </c>
      <c r="C499" s="130">
        <v>2.6830097080207069E-4</v>
      </c>
      <c r="D499" s="95" t="b">
        <v>0</v>
      </c>
      <c r="E499" s="95" t="b">
        <v>0</v>
      </c>
      <c r="F499" s="95" t="b">
        <v>0</v>
      </c>
    </row>
    <row r="500" spans="1:6" x14ac:dyDescent="0.25">
      <c r="A500" s="95" t="s">
        <v>14633</v>
      </c>
      <c r="B500" s="95">
        <v>6</v>
      </c>
      <c r="C500" s="130">
        <v>2.6830097080207069E-4</v>
      </c>
      <c r="D500" s="95" t="b">
        <v>0</v>
      </c>
      <c r="E500" s="95" t="b">
        <v>0</v>
      </c>
      <c r="F500" s="95" t="b">
        <v>0</v>
      </c>
    </row>
    <row r="501" spans="1:6" x14ac:dyDescent="0.25">
      <c r="A501" s="95" t="s">
        <v>14634</v>
      </c>
      <c r="B501" s="95">
        <v>6</v>
      </c>
      <c r="C501" s="130">
        <v>2.6830097080207069E-4</v>
      </c>
      <c r="D501" s="95" t="b">
        <v>0</v>
      </c>
      <c r="E501" s="95" t="b">
        <v>0</v>
      </c>
      <c r="F501" s="95" t="b">
        <v>0</v>
      </c>
    </row>
    <row r="502" spans="1:6" x14ac:dyDescent="0.25">
      <c r="A502" s="95" t="s">
        <v>14635</v>
      </c>
      <c r="B502" s="95">
        <v>6</v>
      </c>
      <c r="C502" s="130">
        <v>2.6830097080207069E-4</v>
      </c>
      <c r="D502" s="95" t="b">
        <v>0</v>
      </c>
      <c r="E502" s="95" t="b">
        <v>0</v>
      </c>
      <c r="F502" s="95" t="b">
        <v>0</v>
      </c>
    </row>
    <row r="503" spans="1:6" x14ac:dyDescent="0.25">
      <c r="A503" s="95" t="s">
        <v>14636</v>
      </c>
      <c r="B503" s="95">
        <v>6</v>
      </c>
      <c r="C503" s="130">
        <v>2.6830097080207069E-4</v>
      </c>
      <c r="D503" s="95" t="b">
        <v>0</v>
      </c>
      <c r="E503" s="95" t="b">
        <v>0</v>
      </c>
      <c r="F503" s="95" t="b">
        <v>0</v>
      </c>
    </row>
    <row r="504" spans="1:6" x14ac:dyDescent="0.25">
      <c r="A504" s="95" t="s">
        <v>14637</v>
      </c>
      <c r="B504" s="95">
        <v>6</v>
      </c>
      <c r="C504" s="130">
        <v>2.6830097080207069E-4</v>
      </c>
      <c r="D504" s="95" t="b">
        <v>0</v>
      </c>
      <c r="E504" s="95" t="b">
        <v>0</v>
      </c>
      <c r="F504" s="95" t="b">
        <v>0</v>
      </c>
    </row>
    <row r="505" spans="1:6" x14ac:dyDescent="0.25">
      <c r="A505" s="95" t="s">
        <v>14638</v>
      </c>
      <c r="B505" s="95">
        <v>6</v>
      </c>
      <c r="C505" s="130">
        <v>2.6830097080207069E-4</v>
      </c>
      <c r="D505" s="95" t="b">
        <v>0</v>
      </c>
      <c r="E505" s="95" t="b">
        <v>0</v>
      </c>
      <c r="F505" s="95" t="b">
        <v>0</v>
      </c>
    </row>
    <row r="506" spans="1:6" x14ac:dyDescent="0.25">
      <c r="A506" s="95" t="s">
        <v>14639</v>
      </c>
      <c r="B506" s="95">
        <v>6</v>
      </c>
      <c r="C506" s="130">
        <v>2.6830097080207069E-4</v>
      </c>
      <c r="D506" s="95" t="b">
        <v>0</v>
      </c>
      <c r="E506" s="95" t="b">
        <v>0</v>
      </c>
      <c r="F506" s="95" t="b">
        <v>0</v>
      </c>
    </row>
    <row r="507" spans="1:6" x14ac:dyDescent="0.25">
      <c r="A507" s="95" t="s">
        <v>14640</v>
      </c>
      <c r="B507" s="95">
        <v>6</v>
      </c>
      <c r="C507" s="130">
        <v>2.6830097080207069E-4</v>
      </c>
      <c r="D507" s="95" t="b">
        <v>0</v>
      </c>
      <c r="E507" s="95" t="b">
        <v>0</v>
      </c>
      <c r="F507" s="95" t="b">
        <v>0</v>
      </c>
    </row>
    <row r="508" spans="1:6" x14ac:dyDescent="0.25">
      <c r="A508" s="95" t="s">
        <v>14641</v>
      </c>
      <c r="B508" s="95">
        <v>6</v>
      </c>
      <c r="C508" s="130">
        <v>2.6830097080207069E-4</v>
      </c>
      <c r="D508" s="95" t="b">
        <v>0</v>
      </c>
      <c r="E508" s="95" t="b">
        <v>0</v>
      </c>
      <c r="F508" s="95" t="b">
        <v>0</v>
      </c>
    </row>
    <row r="509" spans="1:6" x14ac:dyDescent="0.25">
      <c r="A509" s="95" t="s">
        <v>14642</v>
      </c>
      <c r="B509" s="95">
        <v>6</v>
      </c>
      <c r="C509" s="130">
        <v>2.6830097080207069E-4</v>
      </c>
      <c r="D509" s="95" t="b">
        <v>0</v>
      </c>
      <c r="E509" s="95" t="b">
        <v>0</v>
      </c>
      <c r="F509" s="95" t="b">
        <v>0</v>
      </c>
    </row>
    <row r="510" spans="1:6" x14ac:dyDescent="0.25">
      <c r="A510" s="95" t="s">
        <v>14643</v>
      </c>
      <c r="B510" s="95">
        <v>6</v>
      </c>
      <c r="C510" s="130">
        <v>2.6830097080207069E-4</v>
      </c>
      <c r="D510" s="95" t="b">
        <v>0</v>
      </c>
      <c r="E510" s="95" t="b">
        <v>0</v>
      </c>
      <c r="F510" s="95" t="b">
        <v>0</v>
      </c>
    </row>
    <row r="511" spans="1:6" x14ac:dyDescent="0.25">
      <c r="A511" s="95" t="s">
        <v>14644</v>
      </c>
      <c r="B511" s="95">
        <v>6</v>
      </c>
      <c r="C511" s="130">
        <v>2.6830097080207069E-4</v>
      </c>
      <c r="D511" s="95" t="b">
        <v>0</v>
      </c>
      <c r="E511" s="95" t="b">
        <v>0</v>
      </c>
      <c r="F511" s="95" t="b">
        <v>0</v>
      </c>
    </row>
    <row r="512" spans="1:6" x14ac:dyDescent="0.25">
      <c r="A512" s="95" t="s">
        <v>14645</v>
      </c>
      <c r="B512" s="95">
        <v>6</v>
      </c>
      <c r="C512" s="130">
        <v>2.6830097080207069E-4</v>
      </c>
      <c r="D512" s="95" t="b">
        <v>0</v>
      </c>
      <c r="E512" s="95" t="b">
        <v>0</v>
      </c>
      <c r="F512" s="95" t="b">
        <v>0</v>
      </c>
    </row>
    <row r="513" spans="1:6" x14ac:dyDescent="0.25">
      <c r="A513" s="95" t="s">
        <v>14646</v>
      </c>
      <c r="B513" s="95">
        <v>6</v>
      </c>
      <c r="C513" s="130">
        <v>2.6830097080207069E-4</v>
      </c>
      <c r="D513" s="95" t="b">
        <v>0</v>
      </c>
      <c r="E513" s="95" t="b">
        <v>0</v>
      </c>
      <c r="F513" s="95" t="b">
        <v>0</v>
      </c>
    </row>
    <row r="514" spans="1:6" x14ac:dyDescent="0.25">
      <c r="A514" s="95" t="s">
        <v>14647</v>
      </c>
      <c r="B514" s="95">
        <v>6</v>
      </c>
      <c r="C514" s="130">
        <v>2.6830097080207069E-4</v>
      </c>
      <c r="D514" s="95" t="b">
        <v>0</v>
      </c>
      <c r="E514" s="95" t="b">
        <v>0</v>
      </c>
      <c r="F514" s="95" t="b">
        <v>0</v>
      </c>
    </row>
    <row r="515" spans="1:6" x14ac:dyDescent="0.25">
      <c r="A515" s="95" t="s">
        <v>14648</v>
      </c>
      <c r="B515" s="95">
        <v>6</v>
      </c>
      <c r="C515" s="130">
        <v>2.6830097080207069E-4</v>
      </c>
      <c r="D515" s="95" t="b">
        <v>0</v>
      </c>
      <c r="E515" s="95" t="b">
        <v>0</v>
      </c>
      <c r="F515" s="95" t="b">
        <v>0</v>
      </c>
    </row>
    <row r="516" spans="1:6" x14ac:dyDescent="0.25">
      <c r="A516" s="95" t="s">
        <v>14649</v>
      </c>
      <c r="B516" s="95">
        <v>6</v>
      </c>
      <c r="C516" s="130">
        <v>2.6830097080207069E-4</v>
      </c>
      <c r="D516" s="95" t="b">
        <v>0</v>
      </c>
      <c r="E516" s="95" t="b">
        <v>0</v>
      </c>
      <c r="F516" s="95" t="b">
        <v>0</v>
      </c>
    </row>
    <row r="517" spans="1:6" x14ac:dyDescent="0.25">
      <c r="A517" s="95" t="s">
        <v>14650</v>
      </c>
      <c r="B517" s="95">
        <v>6</v>
      </c>
      <c r="C517" s="130">
        <v>2.6830097080207069E-4</v>
      </c>
      <c r="D517" s="95" t="b">
        <v>0</v>
      </c>
      <c r="E517" s="95" t="b">
        <v>0</v>
      </c>
      <c r="F517" s="95" t="b">
        <v>0</v>
      </c>
    </row>
    <row r="518" spans="1:6" x14ac:dyDescent="0.25">
      <c r="A518" s="95" t="s">
        <v>14651</v>
      </c>
      <c r="B518" s="95">
        <v>6</v>
      </c>
      <c r="C518" s="130">
        <v>2.6830097080207069E-4</v>
      </c>
      <c r="D518" s="95" t="b">
        <v>0</v>
      </c>
      <c r="E518" s="95" t="b">
        <v>0</v>
      </c>
      <c r="F518" s="95" t="b">
        <v>0</v>
      </c>
    </row>
    <row r="519" spans="1:6" x14ac:dyDescent="0.25">
      <c r="A519" s="95" t="s">
        <v>14652</v>
      </c>
      <c r="B519" s="95">
        <v>6</v>
      </c>
      <c r="C519" s="130">
        <v>2.6830097080207069E-4</v>
      </c>
      <c r="D519" s="95" t="b">
        <v>0</v>
      </c>
      <c r="E519" s="95" t="b">
        <v>0</v>
      </c>
      <c r="F519" s="95" t="b">
        <v>0</v>
      </c>
    </row>
    <row r="520" spans="1:6" x14ac:dyDescent="0.25">
      <c r="A520" s="95" t="s">
        <v>14653</v>
      </c>
      <c r="B520" s="95">
        <v>6</v>
      </c>
      <c r="C520" s="130">
        <v>2.6830097080207069E-4</v>
      </c>
      <c r="D520" s="95" t="b">
        <v>0</v>
      </c>
      <c r="E520" s="95" t="b">
        <v>0</v>
      </c>
      <c r="F520" s="95" t="b">
        <v>0</v>
      </c>
    </row>
    <row r="521" spans="1:6" x14ac:dyDescent="0.25">
      <c r="A521" s="95" t="s">
        <v>14654</v>
      </c>
      <c r="B521" s="95">
        <v>6</v>
      </c>
      <c r="C521" s="130">
        <v>2.6830097080207069E-4</v>
      </c>
      <c r="D521" s="95" t="b">
        <v>0</v>
      </c>
      <c r="E521" s="95" t="b">
        <v>0</v>
      </c>
      <c r="F521" s="95" t="b">
        <v>0</v>
      </c>
    </row>
    <row r="522" spans="1:6" x14ac:dyDescent="0.25">
      <c r="A522" s="95" t="s">
        <v>14655</v>
      </c>
      <c r="B522" s="95">
        <v>6</v>
      </c>
      <c r="C522" s="130">
        <v>2.6830097080207069E-4</v>
      </c>
      <c r="D522" s="95" t="b">
        <v>0</v>
      </c>
      <c r="E522" s="95" t="b">
        <v>0</v>
      </c>
      <c r="F522" s="95" t="b">
        <v>0</v>
      </c>
    </row>
    <row r="523" spans="1:6" x14ac:dyDescent="0.25">
      <c r="A523" s="95" t="s">
        <v>14656</v>
      </c>
      <c r="B523" s="95">
        <v>5</v>
      </c>
      <c r="C523" s="130">
        <v>2.3060139237915972E-4</v>
      </c>
      <c r="D523" s="95" t="b">
        <v>0</v>
      </c>
      <c r="E523" s="95" t="b">
        <v>0</v>
      </c>
      <c r="F523" s="95" t="b">
        <v>0</v>
      </c>
    </row>
    <row r="524" spans="1:6" x14ac:dyDescent="0.25">
      <c r="A524" s="95" t="s">
        <v>1903</v>
      </c>
      <c r="B524" s="95">
        <v>5</v>
      </c>
      <c r="C524" s="130">
        <v>2.3060139237915972E-4</v>
      </c>
      <c r="D524" s="95" t="b">
        <v>0</v>
      </c>
      <c r="E524" s="95" t="b">
        <v>0</v>
      </c>
      <c r="F524" s="95" t="b">
        <v>0</v>
      </c>
    </row>
    <row r="525" spans="1:6" x14ac:dyDescent="0.25">
      <c r="A525" s="95" t="s">
        <v>14657</v>
      </c>
      <c r="B525" s="95">
        <v>5</v>
      </c>
      <c r="C525" s="130">
        <v>2.3060139237915972E-4</v>
      </c>
      <c r="D525" s="95" t="b">
        <v>0</v>
      </c>
      <c r="E525" s="95" t="b">
        <v>0</v>
      </c>
      <c r="F525" s="95" t="b">
        <v>0</v>
      </c>
    </row>
    <row r="526" spans="1:6" x14ac:dyDescent="0.25">
      <c r="A526" s="95" t="s">
        <v>1366</v>
      </c>
      <c r="B526" s="95">
        <v>5</v>
      </c>
      <c r="C526" s="130">
        <v>2.3060139237915972E-4</v>
      </c>
      <c r="D526" s="95" t="b">
        <v>0</v>
      </c>
      <c r="E526" s="95" t="b">
        <v>0</v>
      </c>
      <c r="F526" s="95" t="b">
        <v>0</v>
      </c>
    </row>
    <row r="527" spans="1:6" x14ac:dyDescent="0.25">
      <c r="A527" s="95" t="s">
        <v>14658</v>
      </c>
      <c r="B527" s="95">
        <v>5</v>
      </c>
      <c r="C527" s="130">
        <v>2.3060139237915972E-4</v>
      </c>
      <c r="D527" s="95" t="b">
        <v>0</v>
      </c>
      <c r="E527" s="95" t="b">
        <v>0</v>
      </c>
      <c r="F527" s="95" t="b">
        <v>0</v>
      </c>
    </row>
    <row r="528" spans="1:6" x14ac:dyDescent="0.25">
      <c r="A528" s="95" t="s">
        <v>14659</v>
      </c>
      <c r="B528" s="95">
        <v>5</v>
      </c>
      <c r="C528" s="130">
        <v>2.3060139237915972E-4</v>
      </c>
      <c r="D528" s="95" t="b">
        <v>0</v>
      </c>
      <c r="E528" s="95" t="b">
        <v>0</v>
      </c>
      <c r="F528" s="95" t="b">
        <v>0</v>
      </c>
    </row>
    <row r="529" spans="1:6" x14ac:dyDescent="0.25">
      <c r="A529" s="95" t="s">
        <v>14660</v>
      </c>
      <c r="B529" s="95">
        <v>5</v>
      </c>
      <c r="C529" s="130">
        <v>2.3060139237915972E-4</v>
      </c>
      <c r="D529" s="95" t="b">
        <v>0</v>
      </c>
      <c r="E529" s="95" t="b">
        <v>0</v>
      </c>
      <c r="F529" s="95" t="b">
        <v>0</v>
      </c>
    </row>
    <row r="530" spans="1:6" x14ac:dyDescent="0.25">
      <c r="A530" s="95" t="s">
        <v>14661</v>
      </c>
      <c r="B530" s="95">
        <v>5</v>
      </c>
      <c r="C530" s="130">
        <v>2.3060139237915972E-4</v>
      </c>
      <c r="D530" s="95" t="b">
        <v>0</v>
      </c>
      <c r="E530" s="95" t="b">
        <v>0</v>
      </c>
      <c r="F530" s="95" t="b">
        <v>0</v>
      </c>
    </row>
    <row r="531" spans="1:6" x14ac:dyDescent="0.25">
      <c r="A531" s="95" t="s">
        <v>14662</v>
      </c>
      <c r="B531" s="95">
        <v>5</v>
      </c>
      <c r="C531" s="130">
        <v>2.3060139237915972E-4</v>
      </c>
      <c r="D531" s="95" t="b">
        <v>0</v>
      </c>
      <c r="E531" s="95" t="b">
        <v>1</v>
      </c>
      <c r="F531" s="95" t="b">
        <v>0</v>
      </c>
    </row>
    <row r="532" spans="1:6" x14ac:dyDescent="0.25">
      <c r="A532" s="95" t="s">
        <v>14663</v>
      </c>
      <c r="B532" s="95">
        <v>5</v>
      </c>
      <c r="C532" s="130">
        <v>2.3060139237915972E-4</v>
      </c>
      <c r="D532" s="95" t="b">
        <v>0</v>
      </c>
      <c r="E532" s="95" t="b">
        <v>0</v>
      </c>
      <c r="F532" s="95" t="b">
        <v>0</v>
      </c>
    </row>
    <row r="533" spans="1:6" x14ac:dyDescent="0.25">
      <c r="A533" s="95" t="s">
        <v>14664</v>
      </c>
      <c r="B533" s="95">
        <v>5</v>
      </c>
      <c r="C533" s="130">
        <v>2.3060139237915972E-4</v>
      </c>
      <c r="D533" s="95" t="b">
        <v>0</v>
      </c>
      <c r="E533" s="95" t="b">
        <v>0</v>
      </c>
      <c r="F533" s="95" t="b">
        <v>0</v>
      </c>
    </row>
    <row r="534" spans="1:6" x14ac:dyDescent="0.25">
      <c r="A534" s="95" t="s">
        <v>14665</v>
      </c>
      <c r="B534" s="95">
        <v>5</v>
      </c>
      <c r="C534" s="130">
        <v>2.3060139237915972E-4</v>
      </c>
      <c r="D534" s="95" t="b">
        <v>0</v>
      </c>
      <c r="E534" s="95" t="b">
        <v>0</v>
      </c>
      <c r="F534" s="95" t="b">
        <v>0</v>
      </c>
    </row>
    <row r="535" spans="1:6" x14ac:dyDescent="0.25">
      <c r="A535" s="95" t="s">
        <v>14666</v>
      </c>
      <c r="B535" s="95">
        <v>5</v>
      </c>
      <c r="C535" s="130">
        <v>2.3060139237915972E-4</v>
      </c>
      <c r="D535" s="95" t="b">
        <v>0</v>
      </c>
      <c r="E535" s="95" t="b">
        <v>0</v>
      </c>
      <c r="F535" s="95" t="b">
        <v>0</v>
      </c>
    </row>
    <row r="536" spans="1:6" x14ac:dyDescent="0.25">
      <c r="A536" s="95" t="s">
        <v>2768</v>
      </c>
      <c r="B536" s="95">
        <v>5</v>
      </c>
      <c r="C536" s="130">
        <v>2.3060139237915972E-4</v>
      </c>
      <c r="D536" s="95" t="b">
        <v>0</v>
      </c>
      <c r="E536" s="95" t="b">
        <v>0</v>
      </c>
      <c r="F536" s="95" t="b">
        <v>0</v>
      </c>
    </row>
    <row r="537" spans="1:6" x14ac:dyDescent="0.25">
      <c r="A537" s="95" t="s">
        <v>1384</v>
      </c>
      <c r="B537" s="95">
        <v>5</v>
      </c>
      <c r="C537" s="130">
        <v>2.3060139237915972E-4</v>
      </c>
      <c r="D537" s="95" t="b">
        <v>0</v>
      </c>
      <c r="E537" s="95" t="b">
        <v>0</v>
      </c>
      <c r="F537" s="95" t="b">
        <v>0</v>
      </c>
    </row>
    <row r="538" spans="1:6" x14ac:dyDescent="0.25">
      <c r="A538" s="95" t="s">
        <v>14667</v>
      </c>
      <c r="B538" s="95">
        <v>5</v>
      </c>
      <c r="C538" s="130">
        <v>2.3060139237915972E-4</v>
      </c>
      <c r="D538" s="95" t="b">
        <v>0</v>
      </c>
      <c r="E538" s="95" t="b">
        <v>0</v>
      </c>
      <c r="F538" s="95" t="b">
        <v>0</v>
      </c>
    </row>
    <row r="539" spans="1:6" x14ac:dyDescent="0.25">
      <c r="A539" s="95" t="s">
        <v>14668</v>
      </c>
      <c r="B539" s="95">
        <v>5</v>
      </c>
      <c r="C539" s="130">
        <v>2.3060139237915972E-4</v>
      </c>
      <c r="D539" s="95" t="b">
        <v>0</v>
      </c>
      <c r="E539" s="95" t="b">
        <v>0</v>
      </c>
      <c r="F539" s="95" t="b">
        <v>0</v>
      </c>
    </row>
    <row r="540" spans="1:6" x14ac:dyDescent="0.25">
      <c r="A540" s="95" t="s">
        <v>1616</v>
      </c>
      <c r="B540" s="95">
        <v>5</v>
      </c>
      <c r="C540" s="130">
        <v>2.3060139237915972E-4</v>
      </c>
      <c r="D540" s="95" t="b">
        <v>0</v>
      </c>
      <c r="E540" s="95" t="b">
        <v>0</v>
      </c>
      <c r="F540" s="95" t="b">
        <v>0</v>
      </c>
    </row>
    <row r="541" spans="1:6" x14ac:dyDescent="0.25">
      <c r="A541" s="95" t="s">
        <v>14669</v>
      </c>
      <c r="B541" s="95">
        <v>5</v>
      </c>
      <c r="C541" s="130">
        <v>2.3060139237915972E-4</v>
      </c>
      <c r="D541" s="95" t="b">
        <v>0</v>
      </c>
      <c r="E541" s="95" t="b">
        <v>0</v>
      </c>
      <c r="F541" s="95" t="b">
        <v>0</v>
      </c>
    </row>
    <row r="542" spans="1:6" x14ac:dyDescent="0.25">
      <c r="A542" s="95" t="s">
        <v>1431</v>
      </c>
      <c r="B542" s="95">
        <v>5</v>
      </c>
      <c r="C542" s="130">
        <v>2.3060139237915972E-4</v>
      </c>
      <c r="D542" s="95" t="b">
        <v>0</v>
      </c>
      <c r="E542" s="95" t="b">
        <v>0</v>
      </c>
      <c r="F542" s="95" t="b">
        <v>0</v>
      </c>
    </row>
    <row r="543" spans="1:6" x14ac:dyDescent="0.25">
      <c r="A543" s="95" t="s">
        <v>14670</v>
      </c>
      <c r="B543" s="95">
        <v>5</v>
      </c>
      <c r="C543" s="130">
        <v>2.3060139237915972E-4</v>
      </c>
      <c r="D543" s="95" t="b">
        <v>0</v>
      </c>
      <c r="E543" s="95" t="b">
        <v>0</v>
      </c>
      <c r="F543" s="95" t="b">
        <v>0</v>
      </c>
    </row>
    <row r="544" spans="1:6" x14ac:dyDescent="0.25">
      <c r="A544" s="95" t="s">
        <v>14671</v>
      </c>
      <c r="B544" s="95">
        <v>5</v>
      </c>
      <c r="C544" s="130">
        <v>2.3060139237915972E-4</v>
      </c>
      <c r="D544" s="95" t="b">
        <v>0</v>
      </c>
      <c r="E544" s="95" t="b">
        <v>0</v>
      </c>
      <c r="F544" s="95" t="b">
        <v>0</v>
      </c>
    </row>
    <row r="545" spans="1:6" x14ac:dyDescent="0.25">
      <c r="A545" s="95" t="s">
        <v>14672</v>
      </c>
      <c r="B545" s="95">
        <v>5</v>
      </c>
      <c r="C545" s="130">
        <v>2.3060139237915972E-4</v>
      </c>
      <c r="D545" s="95" t="b">
        <v>0</v>
      </c>
      <c r="E545" s="95" t="b">
        <v>0</v>
      </c>
      <c r="F545" s="95" t="b">
        <v>0</v>
      </c>
    </row>
    <row r="546" spans="1:6" x14ac:dyDescent="0.25">
      <c r="A546" s="95" t="s">
        <v>14673</v>
      </c>
      <c r="B546" s="95">
        <v>5</v>
      </c>
      <c r="C546" s="130">
        <v>2.3060139237915972E-4</v>
      </c>
      <c r="D546" s="95" t="b">
        <v>0</v>
      </c>
      <c r="E546" s="95" t="b">
        <v>0</v>
      </c>
      <c r="F546" s="95" t="b">
        <v>0</v>
      </c>
    </row>
    <row r="547" spans="1:6" x14ac:dyDescent="0.25">
      <c r="A547" s="95" t="s">
        <v>1726</v>
      </c>
      <c r="B547" s="95">
        <v>5</v>
      </c>
      <c r="C547" s="130">
        <v>2.3060139237915972E-4</v>
      </c>
      <c r="D547" s="95" t="b">
        <v>0</v>
      </c>
      <c r="E547" s="95" t="b">
        <v>0</v>
      </c>
      <c r="F547" s="95" t="b">
        <v>0</v>
      </c>
    </row>
    <row r="548" spans="1:6" x14ac:dyDescent="0.25">
      <c r="A548" s="95" t="s">
        <v>14674</v>
      </c>
      <c r="B548" s="95">
        <v>5</v>
      </c>
      <c r="C548" s="130">
        <v>2.3060139237915972E-4</v>
      </c>
      <c r="D548" s="95" t="b">
        <v>0</v>
      </c>
      <c r="E548" s="95" t="b">
        <v>0</v>
      </c>
      <c r="F548" s="95" t="b">
        <v>0</v>
      </c>
    </row>
    <row r="549" spans="1:6" x14ac:dyDescent="0.25">
      <c r="A549" s="95" t="s">
        <v>14675</v>
      </c>
      <c r="B549" s="95">
        <v>5</v>
      </c>
      <c r="C549" s="130">
        <v>2.3060139237915972E-4</v>
      </c>
      <c r="D549" s="95" t="b">
        <v>0</v>
      </c>
      <c r="E549" s="95" t="b">
        <v>0</v>
      </c>
      <c r="F549" s="95" t="b">
        <v>0</v>
      </c>
    </row>
    <row r="550" spans="1:6" x14ac:dyDescent="0.25">
      <c r="A550" s="95" t="s">
        <v>14676</v>
      </c>
      <c r="B550" s="95">
        <v>5</v>
      </c>
      <c r="C550" s="130">
        <v>2.3060139237915972E-4</v>
      </c>
      <c r="D550" s="95" t="b">
        <v>0</v>
      </c>
      <c r="E550" s="95" t="b">
        <v>0</v>
      </c>
      <c r="F550" s="95" t="b">
        <v>0</v>
      </c>
    </row>
    <row r="551" spans="1:6" x14ac:dyDescent="0.25">
      <c r="A551" s="95" t="s">
        <v>1863</v>
      </c>
      <c r="B551" s="95">
        <v>5</v>
      </c>
      <c r="C551" s="130">
        <v>2.3060139237915972E-4</v>
      </c>
      <c r="D551" s="95" t="b">
        <v>0</v>
      </c>
      <c r="E551" s="95" t="b">
        <v>0</v>
      </c>
      <c r="F551" s="95" t="b">
        <v>0</v>
      </c>
    </row>
    <row r="552" spans="1:6" x14ac:dyDescent="0.25">
      <c r="A552" s="95" t="s">
        <v>1861</v>
      </c>
      <c r="B552" s="95">
        <v>5</v>
      </c>
      <c r="C552" s="130">
        <v>2.3060139237915972E-4</v>
      </c>
      <c r="D552" s="95" t="b">
        <v>0</v>
      </c>
      <c r="E552" s="95" t="b">
        <v>0</v>
      </c>
      <c r="F552" s="95" t="b">
        <v>0</v>
      </c>
    </row>
    <row r="553" spans="1:6" x14ac:dyDescent="0.25">
      <c r="A553" s="95" t="s">
        <v>14677</v>
      </c>
      <c r="B553" s="95">
        <v>5</v>
      </c>
      <c r="C553" s="130">
        <v>2.3060139237915972E-4</v>
      </c>
      <c r="D553" s="95" t="b">
        <v>0</v>
      </c>
      <c r="E553" s="95" t="b">
        <v>0</v>
      </c>
      <c r="F553" s="95" t="b">
        <v>0</v>
      </c>
    </row>
    <row r="554" spans="1:6" x14ac:dyDescent="0.25">
      <c r="A554" s="95" t="s">
        <v>14678</v>
      </c>
      <c r="B554" s="95">
        <v>5</v>
      </c>
      <c r="C554" s="130">
        <v>2.3060139237915972E-4</v>
      </c>
      <c r="D554" s="95" t="b">
        <v>0</v>
      </c>
      <c r="E554" s="95" t="b">
        <v>0</v>
      </c>
      <c r="F554" s="95" t="b">
        <v>0</v>
      </c>
    </row>
    <row r="555" spans="1:6" x14ac:dyDescent="0.25">
      <c r="A555" s="95" t="s">
        <v>14679</v>
      </c>
      <c r="B555" s="95">
        <v>5</v>
      </c>
      <c r="C555" s="130">
        <v>2.3060139237915972E-4</v>
      </c>
      <c r="D555" s="95" t="b">
        <v>0</v>
      </c>
      <c r="E555" s="95" t="b">
        <v>0</v>
      </c>
      <c r="F555" s="95" t="b">
        <v>0</v>
      </c>
    </row>
    <row r="556" spans="1:6" x14ac:dyDescent="0.25">
      <c r="A556" s="95" t="s">
        <v>14680</v>
      </c>
      <c r="B556" s="95">
        <v>5</v>
      </c>
      <c r="C556" s="130">
        <v>2.3060139237915972E-4</v>
      </c>
      <c r="D556" s="95" t="b">
        <v>0</v>
      </c>
      <c r="E556" s="95" t="b">
        <v>0</v>
      </c>
      <c r="F556" s="95" t="b">
        <v>0</v>
      </c>
    </row>
    <row r="557" spans="1:6" x14ac:dyDescent="0.25">
      <c r="A557" s="95" t="s">
        <v>14681</v>
      </c>
      <c r="B557" s="95">
        <v>5</v>
      </c>
      <c r="C557" s="130">
        <v>2.3060139237915972E-4</v>
      </c>
      <c r="D557" s="95" t="b">
        <v>0</v>
      </c>
      <c r="E557" s="95" t="b">
        <v>0</v>
      </c>
      <c r="F557" s="95" t="b">
        <v>0</v>
      </c>
    </row>
    <row r="558" spans="1:6" x14ac:dyDescent="0.25">
      <c r="A558" s="95" t="s">
        <v>14682</v>
      </c>
      <c r="B558" s="95">
        <v>5</v>
      </c>
      <c r="C558" s="130">
        <v>2.3060139237915972E-4</v>
      </c>
      <c r="D558" s="95" t="b">
        <v>0</v>
      </c>
      <c r="E558" s="95" t="b">
        <v>0</v>
      </c>
      <c r="F558" s="95" t="b">
        <v>0</v>
      </c>
    </row>
    <row r="559" spans="1:6" x14ac:dyDescent="0.25">
      <c r="A559" s="95" t="s">
        <v>1379</v>
      </c>
      <c r="B559" s="95">
        <v>5</v>
      </c>
      <c r="C559" s="130">
        <v>2.3060139237915972E-4</v>
      </c>
      <c r="D559" s="95" t="b">
        <v>0</v>
      </c>
      <c r="E559" s="95" t="b">
        <v>0</v>
      </c>
      <c r="F559" s="95" t="b">
        <v>0</v>
      </c>
    </row>
    <row r="560" spans="1:6" x14ac:dyDescent="0.25">
      <c r="A560" s="95" t="s">
        <v>14683</v>
      </c>
      <c r="B560" s="95">
        <v>5</v>
      </c>
      <c r="C560" s="130">
        <v>2.3060139237915972E-4</v>
      </c>
      <c r="D560" s="95" t="b">
        <v>0</v>
      </c>
      <c r="E560" s="95" t="b">
        <v>0</v>
      </c>
      <c r="F560" s="95" t="b">
        <v>0</v>
      </c>
    </row>
    <row r="561" spans="1:6" x14ac:dyDescent="0.25">
      <c r="A561" s="95" t="s">
        <v>14684</v>
      </c>
      <c r="B561" s="95">
        <v>5</v>
      </c>
      <c r="C561" s="130">
        <v>2.3060139237915972E-4</v>
      </c>
      <c r="D561" s="95" t="b">
        <v>0</v>
      </c>
      <c r="E561" s="95" t="b">
        <v>0</v>
      </c>
      <c r="F561" s="95" t="b">
        <v>0</v>
      </c>
    </row>
    <row r="562" spans="1:6" x14ac:dyDescent="0.25">
      <c r="A562" s="95" t="s">
        <v>14685</v>
      </c>
      <c r="B562" s="95">
        <v>5</v>
      </c>
      <c r="C562" s="130">
        <v>2.3060139237915972E-4</v>
      </c>
      <c r="D562" s="95" t="b">
        <v>0</v>
      </c>
      <c r="E562" s="95" t="b">
        <v>0</v>
      </c>
      <c r="F562" s="95" t="b">
        <v>0</v>
      </c>
    </row>
    <row r="563" spans="1:6" x14ac:dyDescent="0.25">
      <c r="A563" s="95" t="s">
        <v>14686</v>
      </c>
      <c r="B563" s="95">
        <v>5</v>
      </c>
      <c r="C563" s="130">
        <v>2.3060139237915972E-4</v>
      </c>
      <c r="D563" s="95" t="b">
        <v>0</v>
      </c>
      <c r="E563" s="95" t="b">
        <v>0</v>
      </c>
      <c r="F563" s="95" t="b">
        <v>0</v>
      </c>
    </row>
    <row r="564" spans="1:6" x14ac:dyDescent="0.25">
      <c r="A564" s="95" t="s">
        <v>14687</v>
      </c>
      <c r="B564" s="95">
        <v>5</v>
      </c>
      <c r="C564" s="130">
        <v>2.3060139237915972E-4</v>
      </c>
      <c r="D564" s="95" t="b">
        <v>0</v>
      </c>
      <c r="E564" s="95" t="b">
        <v>0</v>
      </c>
      <c r="F564" s="95" t="b">
        <v>0</v>
      </c>
    </row>
    <row r="565" spans="1:6" x14ac:dyDescent="0.25">
      <c r="A565" s="95" t="s">
        <v>1393</v>
      </c>
      <c r="B565" s="95">
        <v>5</v>
      </c>
      <c r="C565" s="130">
        <v>2.3060139237915972E-4</v>
      </c>
      <c r="D565" s="95" t="b">
        <v>0</v>
      </c>
      <c r="E565" s="95" t="b">
        <v>0</v>
      </c>
      <c r="F565" s="95" t="b">
        <v>0</v>
      </c>
    </row>
    <row r="566" spans="1:6" x14ac:dyDescent="0.25">
      <c r="A566" s="95" t="s">
        <v>14688</v>
      </c>
      <c r="B566" s="95">
        <v>5</v>
      </c>
      <c r="C566" s="130">
        <v>2.3060139237915972E-4</v>
      </c>
      <c r="D566" s="95" t="b">
        <v>0</v>
      </c>
      <c r="E566" s="95" t="b">
        <v>0</v>
      </c>
      <c r="F566" s="95" t="b">
        <v>0</v>
      </c>
    </row>
    <row r="567" spans="1:6" x14ac:dyDescent="0.25">
      <c r="A567" s="95" t="s">
        <v>14689</v>
      </c>
      <c r="B567" s="95">
        <v>5</v>
      </c>
      <c r="C567" s="130">
        <v>2.3060139237915972E-4</v>
      </c>
      <c r="D567" s="95" t="b">
        <v>0</v>
      </c>
      <c r="E567" s="95" t="b">
        <v>0</v>
      </c>
      <c r="F567" s="95" t="b">
        <v>0</v>
      </c>
    </row>
    <row r="568" spans="1:6" x14ac:dyDescent="0.25">
      <c r="A568" s="95" t="s">
        <v>14690</v>
      </c>
      <c r="B568" s="95">
        <v>5</v>
      </c>
      <c r="C568" s="130">
        <v>2.3060139237915972E-4</v>
      </c>
      <c r="D568" s="95" t="b">
        <v>0</v>
      </c>
      <c r="E568" s="95" t="b">
        <v>0</v>
      </c>
      <c r="F568" s="95" t="b">
        <v>0</v>
      </c>
    </row>
    <row r="569" spans="1:6" x14ac:dyDescent="0.25">
      <c r="A569" s="95" t="s">
        <v>14691</v>
      </c>
      <c r="B569" s="95">
        <v>5</v>
      </c>
      <c r="C569" s="130">
        <v>2.3060139237915972E-4</v>
      </c>
      <c r="D569" s="95" t="b">
        <v>0</v>
      </c>
      <c r="E569" s="95" t="b">
        <v>0</v>
      </c>
      <c r="F569" s="95" t="b">
        <v>0</v>
      </c>
    </row>
    <row r="570" spans="1:6" x14ac:dyDescent="0.25">
      <c r="A570" s="95" t="s">
        <v>14692</v>
      </c>
      <c r="B570" s="95">
        <v>5</v>
      </c>
      <c r="C570" s="130">
        <v>2.5026221139548012E-4</v>
      </c>
      <c r="D570" s="95" t="b">
        <v>0</v>
      </c>
      <c r="E570" s="95" t="b">
        <v>0</v>
      </c>
      <c r="F570" s="95" t="b">
        <v>0</v>
      </c>
    </row>
    <row r="571" spans="1:6" x14ac:dyDescent="0.25">
      <c r="A571" s="95" t="s">
        <v>14693</v>
      </c>
      <c r="B571" s="95">
        <v>5</v>
      </c>
      <c r="C571" s="130">
        <v>2.3060139237915972E-4</v>
      </c>
      <c r="D571" s="95" t="b">
        <v>0</v>
      </c>
      <c r="E571" s="95" t="b">
        <v>0</v>
      </c>
      <c r="F571" s="95" t="b">
        <v>0</v>
      </c>
    </row>
    <row r="572" spans="1:6" x14ac:dyDescent="0.25">
      <c r="A572" s="95" t="s">
        <v>14694</v>
      </c>
      <c r="B572" s="95">
        <v>5</v>
      </c>
      <c r="C572" s="130">
        <v>2.3060139237915972E-4</v>
      </c>
      <c r="D572" s="95" t="b">
        <v>0</v>
      </c>
      <c r="E572" s="95" t="b">
        <v>0</v>
      </c>
      <c r="F572" s="95" t="b">
        <v>0</v>
      </c>
    </row>
    <row r="573" spans="1:6" x14ac:dyDescent="0.25">
      <c r="A573" s="95" t="s">
        <v>14695</v>
      </c>
      <c r="B573" s="95">
        <v>5</v>
      </c>
      <c r="C573" s="130">
        <v>2.3060139237915972E-4</v>
      </c>
      <c r="D573" s="95" t="b">
        <v>0</v>
      </c>
      <c r="E573" s="95" t="b">
        <v>0</v>
      </c>
      <c r="F573" s="95" t="b">
        <v>0</v>
      </c>
    </row>
    <row r="574" spans="1:6" x14ac:dyDescent="0.25">
      <c r="A574" s="95" t="s">
        <v>14696</v>
      </c>
      <c r="B574" s="95">
        <v>5</v>
      </c>
      <c r="C574" s="130">
        <v>2.3060139237915972E-4</v>
      </c>
      <c r="D574" s="95" t="b">
        <v>0</v>
      </c>
      <c r="E574" s="95" t="b">
        <v>0</v>
      </c>
      <c r="F574" s="95" t="b">
        <v>0</v>
      </c>
    </row>
    <row r="575" spans="1:6" x14ac:dyDescent="0.25">
      <c r="A575" s="95" t="s">
        <v>14697</v>
      </c>
      <c r="B575" s="95">
        <v>5</v>
      </c>
      <c r="C575" s="130">
        <v>2.5026221139548012E-4</v>
      </c>
      <c r="D575" s="95" t="b">
        <v>0</v>
      </c>
      <c r="E575" s="95" t="b">
        <v>0</v>
      </c>
      <c r="F575" s="95" t="b">
        <v>0</v>
      </c>
    </row>
    <row r="576" spans="1:6" x14ac:dyDescent="0.25">
      <c r="A576" s="95" t="s">
        <v>14698</v>
      </c>
      <c r="B576" s="95">
        <v>5</v>
      </c>
      <c r="C576" s="130">
        <v>2.3060139237915972E-4</v>
      </c>
      <c r="D576" s="95" t="b">
        <v>0</v>
      </c>
      <c r="E576" s="95" t="b">
        <v>0</v>
      </c>
      <c r="F576" s="95" t="b">
        <v>0</v>
      </c>
    </row>
    <row r="577" spans="1:6" x14ac:dyDescent="0.25">
      <c r="A577" s="95" t="s">
        <v>1691</v>
      </c>
      <c r="B577" s="95">
        <v>5</v>
      </c>
      <c r="C577" s="130">
        <v>2.3060139237915972E-4</v>
      </c>
      <c r="D577" s="95" t="b">
        <v>0</v>
      </c>
      <c r="E577" s="95" t="b">
        <v>0</v>
      </c>
      <c r="F577" s="95" t="b">
        <v>0</v>
      </c>
    </row>
    <row r="578" spans="1:6" x14ac:dyDescent="0.25">
      <c r="A578" s="95" t="s">
        <v>14699</v>
      </c>
      <c r="B578" s="95">
        <v>5</v>
      </c>
      <c r="C578" s="130">
        <v>2.3060139237915972E-4</v>
      </c>
      <c r="D578" s="95" t="b">
        <v>0</v>
      </c>
      <c r="E578" s="95" t="b">
        <v>0</v>
      </c>
      <c r="F578" s="95" t="b">
        <v>0</v>
      </c>
    </row>
    <row r="579" spans="1:6" x14ac:dyDescent="0.25">
      <c r="A579" s="95" t="s">
        <v>14700</v>
      </c>
      <c r="B579" s="95">
        <v>5</v>
      </c>
      <c r="C579" s="130">
        <v>2.3060139237915972E-4</v>
      </c>
      <c r="D579" s="95" t="b">
        <v>0</v>
      </c>
      <c r="E579" s="95" t="b">
        <v>0</v>
      </c>
      <c r="F579" s="95" t="b">
        <v>0</v>
      </c>
    </row>
    <row r="580" spans="1:6" x14ac:dyDescent="0.25">
      <c r="A580" s="95" t="s">
        <v>1689</v>
      </c>
      <c r="B580" s="95">
        <v>5</v>
      </c>
      <c r="C580" s="130">
        <v>2.3060139237915972E-4</v>
      </c>
      <c r="D580" s="95" t="b">
        <v>0</v>
      </c>
      <c r="E580" s="95" t="b">
        <v>0</v>
      </c>
      <c r="F580" s="95" t="b">
        <v>0</v>
      </c>
    </row>
    <row r="581" spans="1:6" x14ac:dyDescent="0.25">
      <c r="A581" s="95" t="s">
        <v>419</v>
      </c>
      <c r="B581" s="95">
        <v>5</v>
      </c>
      <c r="C581" s="130">
        <v>2.3060139237915972E-4</v>
      </c>
      <c r="D581" s="95" t="b">
        <v>0</v>
      </c>
      <c r="E581" s="95" t="b">
        <v>0</v>
      </c>
      <c r="F581" s="95" t="b">
        <v>0</v>
      </c>
    </row>
    <row r="582" spans="1:6" x14ac:dyDescent="0.25">
      <c r="A582" s="95" t="s">
        <v>1561</v>
      </c>
      <c r="B582" s="95">
        <v>5</v>
      </c>
      <c r="C582" s="130">
        <v>2.3060139237915972E-4</v>
      </c>
      <c r="D582" s="95" t="b">
        <v>0</v>
      </c>
      <c r="E582" s="95" t="b">
        <v>0</v>
      </c>
      <c r="F582" s="95" t="b">
        <v>0</v>
      </c>
    </row>
    <row r="583" spans="1:6" x14ac:dyDescent="0.25">
      <c r="A583" s="95" t="s">
        <v>1540</v>
      </c>
      <c r="B583" s="95">
        <v>5</v>
      </c>
      <c r="C583" s="130">
        <v>2.3060139237915972E-4</v>
      </c>
      <c r="D583" s="95" t="b">
        <v>0</v>
      </c>
      <c r="E583" s="95" t="b">
        <v>0</v>
      </c>
      <c r="F583" s="95" t="b">
        <v>0</v>
      </c>
    </row>
    <row r="584" spans="1:6" x14ac:dyDescent="0.25">
      <c r="A584" s="95" t="s">
        <v>14701</v>
      </c>
      <c r="B584" s="95">
        <v>5</v>
      </c>
      <c r="C584" s="130">
        <v>2.3060139237915972E-4</v>
      </c>
      <c r="D584" s="95" t="b">
        <v>0</v>
      </c>
      <c r="E584" s="95" t="b">
        <v>0</v>
      </c>
      <c r="F584" s="95" t="b">
        <v>0</v>
      </c>
    </row>
    <row r="585" spans="1:6" x14ac:dyDescent="0.25">
      <c r="A585" s="95" t="s">
        <v>14702</v>
      </c>
      <c r="B585" s="95">
        <v>5</v>
      </c>
      <c r="C585" s="130">
        <v>2.3060139237915972E-4</v>
      </c>
      <c r="D585" s="95" t="b">
        <v>0</v>
      </c>
      <c r="E585" s="95" t="b">
        <v>0</v>
      </c>
      <c r="F585" s="95" t="b">
        <v>0</v>
      </c>
    </row>
    <row r="586" spans="1:6" x14ac:dyDescent="0.25">
      <c r="A586" s="95" t="s">
        <v>14703</v>
      </c>
      <c r="B586" s="95">
        <v>5</v>
      </c>
      <c r="C586" s="130">
        <v>2.5026221139548012E-4</v>
      </c>
      <c r="D586" s="95" t="b">
        <v>0</v>
      </c>
      <c r="E586" s="95" t="b">
        <v>0</v>
      </c>
      <c r="F586" s="95" t="b">
        <v>0</v>
      </c>
    </row>
    <row r="587" spans="1:6" x14ac:dyDescent="0.25">
      <c r="A587" s="95" t="s">
        <v>14704</v>
      </c>
      <c r="B587" s="95">
        <v>5</v>
      </c>
      <c r="C587" s="130">
        <v>2.925459504478971E-4</v>
      </c>
      <c r="D587" s="95" t="b">
        <v>0</v>
      </c>
      <c r="E587" s="95" t="b">
        <v>0</v>
      </c>
      <c r="F587" s="95" t="b">
        <v>0</v>
      </c>
    </row>
    <row r="588" spans="1:6" x14ac:dyDescent="0.25">
      <c r="A588" s="95" t="s">
        <v>14705</v>
      </c>
      <c r="B588" s="95">
        <v>4</v>
      </c>
      <c r="C588" s="130">
        <v>1.9135184986164368E-4</v>
      </c>
      <c r="D588" s="95" t="b">
        <v>0</v>
      </c>
      <c r="E588" s="95" t="b">
        <v>0</v>
      </c>
      <c r="F588" s="95" t="b">
        <v>0</v>
      </c>
    </row>
    <row r="589" spans="1:6" x14ac:dyDescent="0.25">
      <c r="A589" s="95" t="s">
        <v>14706</v>
      </c>
      <c r="B589" s="95">
        <v>4</v>
      </c>
      <c r="C589" s="130">
        <v>1.9135184986164368E-4</v>
      </c>
      <c r="D589" s="95" t="b">
        <v>0</v>
      </c>
      <c r="E589" s="95" t="b">
        <v>0</v>
      </c>
      <c r="F589" s="95" t="b">
        <v>0</v>
      </c>
    </row>
    <row r="590" spans="1:6" x14ac:dyDescent="0.25">
      <c r="A590" s="95" t="s">
        <v>14707</v>
      </c>
      <c r="B590" s="95">
        <v>4</v>
      </c>
      <c r="C590" s="130">
        <v>2.1269430510998069E-4</v>
      </c>
      <c r="D590" s="95" t="b">
        <v>0</v>
      </c>
      <c r="E590" s="95" t="b">
        <v>0</v>
      </c>
      <c r="F590" s="95" t="b">
        <v>0</v>
      </c>
    </row>
    <row r="591" spans="1:6" x14ac:dyDescent="0.25">
      <c r="A591" s="95" t="s">
        <v>1472</v>
      </c>
      <c r="B591" s="95">
        <v>4</v>
      </c>
      <c r="C591" s="130">
        <v>1.9135184986164368E-4</v>
      </c>
      <c r="D591" s="95" t="b">
        <v>0</v>
      </c>
      <c r="E591" s="95" t="b">
        <v>0</v>
      </c>
      <c r="F591" s="95" t="b">
        <v>0</v>
      </c>
    </row>
    <row r="592" spans="1:6" x14ac:dyDescent="0.25">
      <c r="A592" s="95" t="s">
        <v>14708</v>
      </c>
      <c r="B592" s="95">
        <v>4</v>
      </c>
      <c r="C592" s="130">
        <v>1.9135184986164368E-4</v>
      </c>
      <c r="D592" s="95" t="b">
        <v>0</v>
      </c>
      <c r="E592" s="95" t="b">
        <v>0</v>
      </c>
      <c r="F592" s="95" t="b">
        <v>0</v>
      </c>
    </row>
    <row r="593" spans="1:6" x14ac:dyDescent="0.25">
      <c r="A593" s="95" t="s">
        <v>14709</v>
      </c>
      <c r="B593" s="95">
        <v>4</v>
      </c>
      <c r="C593" s="130">
        <v>1.9135184986164368E-4</v>
      </c>
      <c r="D593" s="95" t="b">
        <v>0</v>
      </c>
      <c r="E593" s="95" t="b">
        <v>0</v>
      </c>
      <c r="F593" s="95" t="b">
        <v>0</v>
      </c>
    </row>
    <row r="594" spans="1:6" x14ac:dyDescent="0.25">
      <c r="A594" s="95" t="s">
        <v>1680</v>
      </c>
      <c r="B594" s="95">
        <v>4</v>
      </c>
      <c r="C594" s="130">
        <v>1.9135184986164368E-4</v>
      </c>
      <c r="D594" s="95" t="b">
        <v>0</v>
      </c>
      <c r="E594" s="95" t="b">
        <v>0</v>
      </c>
      <c r="F594" s="95" t="b">
        <v>0</v>
      </c>
    </row>
    <row r="595" spans="1:6" x14ac:dyDescent="0.25">
      <c r="A595" s="95" t="s">
        <v>14710</v>
      </c>
      <c r="B595" s="95">
        <v>4</v>
      </c>
      <c r="C595" s="130">
        <v>1.9135184986164368E-4</v>
      </c>
      <c r="D595" s="95" t="b">
        <v>0</v>
      </c>
      <c r="E595" s="95" t="b">
        <v>0</v>
      </c>
      <c r="F595" s="95" t="b">
        <v>0</v>
      </c>
    </row>
    <row r="596" spans="1:6" x14ac:dyDescent="0.25">
      <c r="A596" s="95" t="s">
        <v>14711</v>
      </c>
      <c r="B596" s="95">
        <v>4</v>
      </c>
      <c r="C596" s="130">
        <v>1.9135184986164368E-4</v>
      </c>
      <c r="D596" s="95" t="b">
        <v>0</v>
      </c>
      <c r="E596" s="95" t="b">
        <v>0</v>
      </c>
      <c r="F596" s="95" t="b">
        <v>0</v>
      </c>
    </row>
    <row r="597" spans="1:6" x14ac:dyDescent="0.25">
      <c r="A597" s="95" t="s">
        <v>14712</v>
      </c>
      <c r="B597" s="95">
        <v>4</v>
      </c>
      <c r="C597" s="130">
        <v>1.9135184986164368E-4</v>
      </c>
      <c r="D597" s="95" t="b">
        <v>0</v>
      </c>
      <c r="E597" s="95" t="b">
        <v>0</v>
      </c>
      <c r="F597" s="95" t="b">
        <v>0</v>
      </c>
    </row>
    <row r="598" spans="1:6" x14ac:dyDescent="0.25">
      <c r="A598" s="95" t="s">
        <v>14713</v>
      </c>
      <c r="B598" s="95">
        <v>4</v>
      </c>
      <c r="C598" s="130">
        <v>1.9135184986164368E-4</v>
      </c>
      <c r="D598" s="95" t="b">
        <v>0</v>
      </c>
      <c r="E598" s="95" t="b">
        <v>0</v>
      </c>
      <c r="F598" s="95" t="b">
        <v>0</v>
      </c>
    </row>
    <row r="599" spans="1:6" x14ac:dyDescent="0.25">
      <c r="A599" s="95" t="s">
        <v>14714</v>
      </c>
      <c r="B599" s="95">
        <v>4</v>
      </c>
      <c r="C599" s="130">
        <v>1.9135184986164368E-4</v>
      </c>
      <c r="D599" s="95" t="b">
        <v>0</v>
      </c>
      <c r="E599" s="95" t="b">
        <v>0</v>
      </c>
      <c r="F599" s="95" t="b">
        <v>0</v>
      </c>
    </row>
    <row r="600" spans="1:6" x14ac:dyDescent="0.25">
      <c r="A600" s="95" t="s">
        <v>14715</v>
      </c>
      <c r="B600" s="95">
        <v>4</v>
      </c>
      <c r="C600" s="130">
        <v>1.9135184986164368E-4</v>
      </c>
      <c r="D600" s="95" t="b">
        <v>0</v>
      </c>
      <c r="E600" s="95" t="b">
        <v>0</v>
      </c>
      <c r="F600" s="95" t="b">
        <v>0</v>
      </c>
    </row>
    <row r="601" spans="1:6" x14ac:dyDescent="0.25">
      <c r="A601" s="95" t="s">
        <v>1884</v>
      </c>
      <c r="B601" s="95">
        <v>4</v>
      </c>
      <c r="C601" s="130">
        <v>2.1269430510998069E-4</v>
      </c>
      <c r="D601" s="95" t="b">
        <v>0</v>
      </c>
      <c r="E601" s="95" t="b">
        <v>0</v>
      </c>
      <c r="F601" s="95" t="b">
        <v>0</v>
      </c>
    </row>
    <row r="602" spans="1:6" x14ac:dyDescent="0.25">
      <c r="A602" s="95" t="s">
        <v>1814</v>
      </c>
      <c r="B602" s="95">
        <v>4</v>
      </c>
      <c r="C602" s="130">
        <v>1.9135184986164368E-4</v>
      </c>
      <c r="D602" s="95" t="b">
        <v>0</v>
      </c>
      <c r="E602" s="95" t="b">
        <v>0</v>
      </c>
      <c r="F602" s="95" t="b">
        <v>0</v>
      </c>
    </row>
    <row r="603" spans="1:6" x14ac:dyDescent="0.25">
      <c r="A603" s="95" t="s">
        <v>14716</v>
      </c>
      <c r="B603" s="95">
        <v>4</v>
      </c>
      <c r="C603" s="130">
        <v>1.9135184986164368E-4</v>
      </c>
      <c r="D603" s="95" t="b">
        <v>0</v>
      </c>
      <c r="E603" s="95" t="b">
        <v>0</v>
      </c>
      <c r="F603" s="95" t="b">
        <v>0</v>
      </c>
    </row>
    <row r="604" spans="1:6" x14ac:dyDescent="0.25">
      <c r="A604" s="95" t="s">
        <v>14717</v>
      </c>
      <c r="B604" s="95">
        <v>4</v>
      </c>
      <c r="C604" s="130">
        <v>1.9135184986164368E-4</v>
      </c>
      <c r="D604" s="95" t="b">
        <v>0</v>
      </c>
      <c r="E604" s="95" t="b">
        <v>0</v>
      </c>
      <c r="F604" s="95" t="b">
        <v>0</v>
      </c>
    </row>
    <row r="605" spans="1:6" x14ac:dyDescent="0.25">
      <c r="A605" s="95" t="s">
        <v>14718</v>
      </c>
      <c r="B605" s="95">
        <v>4</v>
      </c>
      <c r="C605" s="130">
        <v>1.9135184986164368E-4</v>
      </c>
      <c r="D605" s="95" t="b">
        <v>0</v>
      </c>
      <c r="E605" s="95" t="b">
        <v>0</v>
      </c>
      <c r="F605" s="95" t="b">
        <v>0</v>
      </c>
    </row>
    <row r="606" spans="1:6" x14ac:dyDescent="0.25">
      <c r="A606" s="95" t="s">
        <v>14719</v>
      </c>
      <c r="B606" s="95">
        <v>4</v>
      </c>
      <c r="C606" s="130">
        <v>1.9135184986164368E-4</v>
      </c>
      <c r="D606" s="95" t="b">
        <v>0</v>
      </c>
      <c r="E606" s="95" t="b">
        <v>0</v>
      </c>
      <c r="F606" s="95" t="b">
        <v>0</v>
      </c>
    </row>
    <row r="607" spans="1:6" x14ac:dyDescent="0.25">
      <c r="A607" s="95" t="s">
        <v>14720</v>
      </c>
      <c r="B607" s="95">
        <v>4</v>
      </c>
      <c r="C607" s="130">
        <v>1.9135184986164368E-4</v>
      </c>
      <c r="D607" s="95" t="b">
        <v>1</v>
      </c>
      <c r="E607" s="95" t="b">
        <v>0</v>
      </c>
      <c r="F607" s="95" t="b">
        <v>0</v>
      </c>
    </row>
    <row r="608" spans="1:6" x14ac:dyDescent="0.25">
      <c r="A608" s="95" t="s">
        <v>14721</v>
      </c>
      <c r="B608" s="95">
        <v>4</v>
      </c>
      <c r="C608" s="130">
        <v>1.9135184986164368E-4</v>
      </c>
      <c r="D608" s="95" t="b">
        <v>1</v>
      </c>
      <c r="E608" s="95" t="b">
        <v>0</v>
      </c>
      <c r="F608" s="95" t="b">
        <v>0</v>
      </c>
    </row>
    <row r="609" spans="1:6" x14ac:dyDescent="0.25">
      <c r="A609" s="95" t="s">
        <v>14722</v>
      </c>
      <c r="B609" s="95">
        <v>4</v>
      </c>
      <c r="C609" s="130">
        <v>1.9135184986164368E-4</v>
      </c>
      <c r="D609" s="95" t="b">
        <v>0</v>
      </c>
      <c r="E609" s="95" t="b">
        <v>0</v>
      </c>
      <c r="F609" s="95" t="b">
        <v>0</v>
      </c>
    </row>
    <row r="610" spans="1:6" x14ac:dyDescent="0.25">
      <c r="A610" s="95" t="s">
        <v>14723</v>
      </c>
      <c r="B610" s="95">
        <v>4</v>
      </c>
      <c r="C610" s="130">
        <v>1.9135184986164368E-4</v>
      </c>
      <c r="D610" s="95" t="b">
        <v>0</v>
      </c>
      <c r="E610" s="95" t="b">
        <v>0</v>
      </c>
      <c r="F610" s="95" t="b">
        <v>0</v>
      </c>
    </row>
    <row r="611" spans="1:6" x14ac:dyDescent="0.25">
      <c r="A611" s="95" t="s">
        <v>14724</v>
      </c>
      <c r="B611" s="95">
        <v>4</v>
      </c>
      <c r="C611" s="130">
        <v>1.9135184986164368E-4</v>
      </c>
      <c r="D611" s="95" t="b">
        <v>0</v>
      </c>
      <c r="E611" s="95" t="b">
        <v>0</v>
      </c>
      <c r="F611" s="95" t="b">
        <v>0</v>
      </c>
    </row>
    <row r="612" spans="1:6" x14ac:dyDescent="0.25">
      <c r="A612" s="95" t="s">
        <v>1416</v>
      </c>
      <c r="B612" s="95">
        <v>4</v>
      </c>
      <c r="C612" s="130">
        <v>1.9135184986164368E-4</v>
      </c>
      <c r="D612" s="95" t="b">
        <v>0</v>
      </c>
      <c r="E612" s="95" t="b">
        <v>0</v>
      </c>
      <c r="F612" s="95" t="b">
        <v>0</v>
      </c>
    </row>
    <row r="613" spans="1:6" x14ac:dyDescent="0.25">
      <c r="A613" s="95" t="s">
        <v>14725</v>
      </c>
      <c r="B613" s="95">
        <v>4</v>
      </c>
      <c r="C613" s="130">
        <v>1.9135184986164368E-4</v>
      </c>
      <c r="D613" s="95" t="b">
        <v>0</v>
      </c>
      <c r="E613" s="95" t="b">
        <v>1</v>
      </c>
      <c r="F613" s="95" t="b">
        <v>0</v>
      </c>
    </row>
    <row r="614" spans="1:6" x14ac:dyDescent="0.25">
      <c r="A614" s="95" t="s">
        <v>14726</v>
      </c>
      <c r="B614" s="95">
        <v>4</v>
      </c>
      <c r="C614" s="130">
        <v>1.9135184986164368E-4</v>
      </c>
      <c r="D614" s="95" t="b">
        <v>0</v>
      </c>
      <c r="E614" s="95" t="b">
        <v>0</v>
      </c>
      <c r="F614" s="95" t="b">
        <v>0</v>
      </c>
    </row>
    <row r="615" spans="1:6" x14ac:dyDescent="0.25">
      <c r="A615" s="95" t="s">
        <v>1841</v>
      </c>
      <c r="B615" s="95">
        <v>4</v>
      </c>
      <c r="C615" s="130">
        <v>1.9135184986164368E-4</v>
      </c>
      <c r="D615" s="95" t="b">
        <v>0</v>
      </c>
      <c r="E615" s="95" t="b">
        <v>0</v>
      </c>
      <c r="F615" s="95" t="b">
        <v>0</v>
      </c>
    </row>
    <row r="616" spans="1:6" x14ac:dyDescent="0.25">
      <c r="A616" s="95" t="s">
        <v>7924</v>
      </c>
      <c r="B616" s="95">
        <v>4</v>
      </c>
      <c r="C616" s="130">
        <v>1.9135184986164368E-4</v>
      </c>
      <c r="D616" s="95" t="b">
        <v>0</v>
      </c>
      <c r="E616" s="95" t="b">
        <v>0</v>
      </c>
      <c r="F616" s="95" t="b">
        <v>0</v>
      </c>
    </row>
    <row r="617" spans="1:6" x14ac:dyDescent="0.25">
      <c r="A617" s="95" t="s">
        <v>14727</v>
      </c>
      <c r="B617" s="95">
        <v>4</v>
      </c>
      <c r="C617" s="130">
        <v>1.9135184986164368E-4</v>
      </c>
      <c r="D617" s="95" t="b">
        <v>0</v>
      </c>
      <c r="E617" s="95" t="b">
        <v>0</v>
      </c>
      <c r="F617" s="95" t="b">
        <v>0</v>
      </c>
    </row>
    <row r="618" spans="1:6" x14ac:dyDescent="0.25">
      <c r="A618" s="95" t="s">
        <v>14728</v>
      </c>
      <c r="B618" s="95">
        <v>4</v>
      </c>
      <c r="C618" s="130">
        <v>2.1269430510998069E-4</v>
      </c>
      <c r="D618" s="95" t="b">
        <v>0</v>
      </c>
      <c r="E618" s="95" t="b">
        <v>0</v>
      </c>
      <c r="F618" s="95" t="b">
        <v>0</v>
      </c>
    </row>
    <row r="619" spans="1:6" x14ac:dyDescent="0.25">
      <c r="A619" s="95" t="s">
        <v>1507</v>
      </c>
      <c r="B619" s="95">
        <v>4</v>
      </c>
      <c r="C619" s="130">
        <v>1.9135184986164368E-4</v>
      </c>
      <c r="D619" s="95" t="b">
        <v>0</v>
      </c>
      <c r="E619" s="95" t="b">
        <v>0</v>
      </c>
      <c r="F619" s="95" t="b">
        <v>0</v>
      </c>
    </row>
    <row r="620" spans="1:6" x14ac:dyDescent="0.25">
      <c r="A620" s="95" t="s">
        <v>1395</v>
      </c>
      <c r="B620" s="95">
        <v>4</v>
      </c>
      <c r="C620" s="130">
        <v>1.9135184986164368E-4</v>
      </c>
      <c r="D620" s="95" t="b">
        <v>0</v>
      </c>
      <c r="E620" s="95" t="b">
        <v>0</v>
      </c>
      <c r="F620" s="95" t="b">
        <v>0</v>
      </c>
    </row>
    <row r="621" spans="1:6" x14ac:dyDescent="0.25">
      <c r="A621" s="95" t="s">
        <v>14729</v>
      </c>
      <c r="B621" s="95">
        <v>4</v>
      </c>
      <c r="C621" s="130">
        <v>1.9135184986164368E-4</v>
      </c>
      <c r="D621" s="95" t="b">
        <v>0</v>
      </c>
      <c r="E621" s="95" t="b">
        <v>0</v>
      </c>
      <c r="F621" s="95" t="b">
        <v>0</v>
      </c>
    </row>
    <row r="622" spans="1:6" x14ac:dyDescent="0.25">
      <c r="A622" s="95" t="s">
        <v>14730</v>
      </c>
      <c r="B622" s="95">
        <v>4</v>
      </c>
      <c r="C622" s="130">
        <v>1.9135184986164368E-4</v>
      </c>
      <c r="D622" s="95" t="b">
        <v>0</v>
      </c>
      <c r="E622" s="95" t="b">
        <v>0</v>
      </c>
      <c r="F622" s="95" t="b">
        <v>0</v>
      </c>
    </row>
    <row r="623" spans="1:6" x14ac:dyDescent="0.25">
      <c r="A623" s="95" t="s">
        <v>14731</v>
      </c>
      <c r="B623" s="95">
        <v>4</v>
      </c>
      <c r="C623" s="130">
        <v>1.9135184986164368E-4</v>
      </c>
      <c r="D623" s="95" t="b">
        <v>0</v>
      </c>
      <c r="E623" s="95" t="b">
        <v>0</v>
      </c>
      <c r="F623" s="95" t="b">
        <v>0</v>
      </c>
    </row>
    <row r="624" spans="1:6" x14ac:dyDescent="0.25">
      <c r="A624" s="95" t="s">
        <v>14732</v>
      </c>
      <c r="B624" s="95">
        <v>4</v>
      </c>
      <c r="C624" s="130">
        <v>1.9135184986164368E-4</v>
      </c>
      <c r="D624" s="95" t="b">
        <v>0</v>
      </c>
      <c r="E624" s="95" t="b">
        <v>0</v>
      </c>
      <c r="F624" s="95" t="b">
        <v>0</v>
      </c>
    </row>
    <row r="625" spans="1:6" x14ac:dyDescent="0.25">
      <c r="A625" s="95" t="s">
        <v>14733</v>
      </c>
      <c r="B625" s="95">
        <v>4</v>
      </c>
      <c r="C625" s="130">
        <v>1.9135184986164368E-4</v>
      </c>
      <c r="D625" s="95" t="b">
        <v>0</v>
      </c>
      <c r="E625" s="95" t="b">
        <v>0</v>
      </c>
      <c r="F625" s="95" t="b">
        <v>0</v>
      </c>
    </row>
    <row r="626" spans="1:6" x14ac:dyDescent="0.25">
      <c r="A626" s="95" t="s">
        <v>14734</v>
      </c>
      <c r="B626" s="95">
        <v>4</v>
      </c>
      <c r="C626" s="130">
        <v>2.002097691163841E-4</v>
      </c>
      <c r="D626" s="95" t="b">
        <v>0</v>
      </c>
      <c r="E626" s="95" t="b">
        <v>0</v>
      </c>
      <c r="F626" s="95" t="b">
        <v>0</v>
      </c>
    </row>
    <row r="627" spans="1:6" x14ac:dyDescent="0.25">
      <c r="A627" s="95" t="s">
        <v>14735</v>
      </c>
      <c r="B627" s="95">
        <v>4</v>
      </c>
      <c r="C627" s="130">
        <v>1.9135184986164368E-4</v>
      </c>
      <c r="D627" s="95" t="b">
        <v>0</v>
      </c>
      <c r="E627" s="95" t="b">
        <v>0</v>
      </c>
      <c r="F627" s="95" t="b">
        <v>0</v>
      </c>
    </row>
    <row r="628" spans="1:6" x14ac:dyDescent="0.25">
      <c r="A628" s="95" t="s">
        <v>1378</v>
      </c>
      <c r="B628" s="95">
        <v>4</v>
      </c>
      <c r="C628" s="130">
        <v>1.9135184986164368E-4</v>
      </c>
      <c r="D628" s="95" t="b">
        <v>0</v>
      </c>
      <c r="E628" s="95" t="b">
        <v>0</v>
      </c>
      <c r="F628" s="95" t="b">
        <v>0</v>
      </c>
    </row>
    <row r="629" spans="1:6" x14ac:dyDescent="0.25">
      <c r="A629" s="95" t="s">
        <v>14736</v>
      </c>
      <c r="B629" s="95">
        <v>4</v>
      </c>
      <c r="C629" s="130">
        <v>1.9135184986164368E-4</v>
      </c>
      <c r="D629" s="95" t="b">
        <v>0</v>
      </c>
      <c r="E629" s="95" t="b">
        <v>1</v>
      </c>
      <c r="F629" s="95" t="b">
        <v>0</v>
      </c>
    </row>
    <row r="630" spans="1:6" x14ac:dyDescent="0.25">
      <c r="A630" s="95" t="s">
        <v>1149</v>
      </c>
      <c r="B630" s="95">
        <v>4</v>
      </c>
      <c r="C630" s="130">
        <v>1.9135184986164368E-4</v>
      </c>
      <c r="D630" s="95" t="b">
        <v>0</v>
      </c>
      <c r="E630" s="95" t="b">
        <v>0</v>
      </c>
      <c r="F630" s="95" t="b">
        <v>0</v>
      </c>
    </row>
    <row r="631" spans="1:6" x14ac:dyDescent="0.25">
      <c r="A631" s="95" t="s">
        <v>1494</v>
      </c>
      <c r="B631" s="95">
        <v>4</v>
      </c>
      <c r="C631" s="130">
        <v>1.9135184986164368E-4</v>
      </c>
      <c r="D631" s="95" t="b">
        <v>0</v>
      </c>
      <c r="E631" s="95" t="b">
        <v>0</v>
      </c>
      <c r="F631" s="95" t="b">
        <v>0</v>
      </c>
    </row>
    <row r="632" spans="1:6" x14ac:dyDescent="0.25">
      <c r="A632" s="95" t="s">
        <v>14737</v>
      </c>
      <c r="B632" s="95">
        <v>4</v>
      </c>
      <c r="C632" s="130">
        <v>1.9135184986164368E-4</v>
      </c>
      <c r="D632" s="95" t="b">
        <v>0</v>
      </c>
      <c r="E632" s="95" t="b">
        <v>0</v>
      </c>
      <c r="F632" s="95" t="b">
        <v>0</v>
      </c>
    </row>
    <row r="633" spans="1:6" x14ac:dyDescent="0.25">
      <c r="A633" s="95" t="s">
        <v>14738</v>
      </c>
      <c r="B633" s="95">
        <v>4</v>
      </c>
      <c r="C633" s="130">
        <v>2.002097691163841E-4</v>
      </c>
      <c r="D633" s="95" t="b">
        <v>0</v>
      </c>
      <c r="E633" s="95" t="b">
        <v>0</v>
      </c>
      <c r="F633" s="95" t="b">
        <v>0</v>
      </c>
    </row>
    <row r="634" spans="1:6" x14ac:dyDescent="0.25">
      <c r="A634" s="95" t="s">
        <v>14739</v>
      </c>
      <c r="B634" s="95">
        <v>4</v>
      </c>
      <c r="C634" s="130">
        <v>1.9135184986164368E-4</v>
      </c>
      <c r="D634" s="95" t="b">
        <v>0</v>
      </c>
      <c r="E634" s="95" t="b">
        <v>0</v>
      </c>
      <c r="F634" s="95" t="b">
        <v>0</v>
      </c>
    </row>
    <row r="635" spans="1:6" x14ac:dyDescent="0.25">
      <c r="A635" s="95" t="s">
        <v>1253</v>
      </c>
      <c r="B635" s="95">
        <v>4</v>
      </c>
      <c r="C635" s="130">
        <v>1.9135184986164368E-4</v>
      </c>
      <c r="D635" s="95" t="b">
        <v>0</v>
      </c>
      <c r="E635" s="95" t="b">
        <v>0</v>
      </c>
      <c r="F635" s="95" t="b">
        <v>0</v>
      </c>
    </row>
    <row r="636" spans="1:6" x14ac:dyDescent="0.25">
      <c r="A636" s="95" t="s">
        <v>14740</v>
      </c>
      <c r="B636" s="95">
        <v>4</v>
      </c>
      <c r="C636" s="130">
        <v>1.9135184986164368E-4</v>
      </c>
      <c r="D636" s="95" t="b">
        <v>0</v>
      </c>
      <c r="E636" s="95" t="b">
        <v>0</v>
      </c>
      <c r="F636" s="95" t="b">
        <v>0</v>
      </c>
    </row>
    <row r="637" spans="1:6" x14ac:dyDescent="0.25">
      <c r="A637" s="95" t="s">
        <v>1439</v>
      </c>
      <c r="B637" s="95">
        <v>4</v>
      </c>
      <c r="C637" s="130">
        <v>1.9135184986164368E-4</v>
      </c>
      <c r="D637" s="95" t="b">
        <v>0</v>
      </c>
      <c r="E637" s="95" t="b">
        <v>0</v>
      </c>
      <c r="F637" s="95" t="b">
        <v>0</v>
      </c>
    </row>
    <row r="638" spans="1:6" x14ac:dyDescent="0.25">
      <c r="A638" s="95" t="s">
        <v>14741</v>
      </c>
      <c r="B638" s="95">
        <v>4</v>
      </c>
      <c r="C638" s="130">
        <v>1.9135184986164368E-4</v>
      </c>
      <c r="D638" s="95" t="b">
        <v>0</v>
      </c>
      <c r="E638" s="95" t="b">
        <v>0</v>
      </c>
      <c r="F638" s="95" t="b">
        <v>0</v>
      </c>
    </row>
    <row r="639" spans="1:6" x14ac:dyDescent="0.25">
      <c r="A639" s="95" t="s">
        <v>14742</v>
      </c>
      <c r="B639" s="95">
        <v>4</v>
      </c>
      <c r="C639" s="130">
        <v>1.9135184986164368E-4</v>
      </c>
      <c r="D639" s="95" t="b">
        <v>0</v>
      </c>
      <c r="E639" s="95" t="b">
        <v>0</v>
      </c>
      <c r="F639" s="95" t="b">
        <v>0</v>
      </c>
    </row>
    <row r="640" spans="1:6" x14ac:dyDescent="0.25">
      <c r="A640" s="95" t="s">
        <v>14743</v>
      </c>
      <c r="B640" s="95">
        <v>4</v>
      </c>
      <c r="C640" s="130">
        <v>1.9135184986164368E-4</v>
      </c>
      <c r="D640" s="95" t="b">
        <v>0</v>
      </c>
      <c r="E640" s="95" t="b">
        <v>0</v>
      </c>
      <c r="F640" s="95" t="b">
        <v>0</v>
      </c>
    </row>
    <row r="641" spans="1:6" x14ac:dyDescent="0.25">
      <c r="A641" s="95" t="s">
        <v>14744</v>
      </c>
      <c r="B641" s="95">
        <v>4</v>
      </c>
      <c r="C641" s="130">
        <v>1.9135184986164368E-4</v>
      </c>
      <c r="D641" s="95" t="b">
        <v>0</v>
      </c>
      <c r="E641" s="95" t="b">
        <v>0</v>
      </c>
      <c r="F641" s="95" t="b">
        <v>0</v>
      </c>
    </row>
    <row r="642" spans="1:6" x14ac:dyDescent="0.25">
      <c r="A642" s="95" t="s">
        <v>14745</v>
      </c>
      <c r="B642" s="95">
        <v>4</v>
      </c>
      <c r="C642" s="130">
        <v>1.9135184986164368E-4</v>
      </c>
      <c r="D642" s="95" t="b">
        <v>0</v>
      </c>
      <c r="E642" s="95" t="b">
        <v>0</v>
      </c>
      <c r="F642" s="95" t="b">
        <v>0</v>
      </c>
    </row>
    <row r="643" spans="1:6" x14ac:dyDescent="0.25">
      <c r="A643" s="95" t="s">
        <v>1553</v>
      </c>
      <c r="B643" s="95">
        <v>4</v>
      </c>
      <c r="C643" s="130">
        <v>1.9135184986164368E-4</v>
      </c>
      <c r="D643" s="95" t="b">
        <v>0</v>
      </c>
      <c r="E643" s="95" t="b">
        <v>0</v>
      </c>
      <c r="F643" s="95" t="b">
        <v>0</v>
      </c>
    </row>
    <row r="644" spans="1:6" x14ac:dyDescent="0.25">
      <c r="A644" s="95" t="s">
        <v>1584</v>
      </c>
      <c r="B644" s="95">
        <v>4</v>
      </c>
      <c r="C644" s="130">
        <v>1.9135184986164368E-4</v>
      </c>
      <c r="D644" s="95" t="b">
        <v>0</v>
      </c>
      <c r="E644" s="95" t="b">
        <v>0</v>
      </c>
      <c r="F644" s="95" t="b">
        <v>0</v>
      </c>
    </row>
    <row r="645" spans="1:6" x14ac:dyDescent="0.25">
      <c r="A645" s="95" t="s">
        <v>14746</v>
      </c>
      <c r="B645" s="95">
        <v>4</v>
      </c>
      <c r="C645" s="130">
        <v>1.9135184986164368E-4</v>
      </c>
      <c r="D645" s="95" t="b">
        <v>0</v>
      </c>
      <c r="E645" s="95" t="b">
        <v>0</v>
      </c>
      <c r="F645" s="95" t="b">
        <v>0</v>
      </c>
    </row>
    <row r="646" spans="1:6" x14ac:dyDescent="0.25">
      <c r="A646" s="95" t="s">
        <v>14747</v>
      </c>
      <c r="B646" s="95">
        <v>4</v>
      </c>
      <c r="C646" s="130">
        <v>1.9135184986164368E-4</v>
      </c>
      <c r="D646" s="95" t="b">
        <v>0</v>
      </c>
      <c r="E646" s="95" t="b">
        <v>0</v>
      </c>
      <c r="F646" s="95" t="b">
        <v>0</v>
      </c>
    </row>
    <row r="647" spans="1:6" x14ac:dyDescent="0.25">
      <c r="A647" s="95" t="s">
        <v>14748</v>
      </c>
      <c r="B647" s="95">
        <v>4</v>
      </c>
      <c r="C647" s="130">
        <v>1.9135184986164368E-4</v>
      </c>
      <c r="D647" s="95" t="b">
        <v>0</v>
      </c>
      <c r="E647" s="95" t="b">
        <v>0</v>
      </c>
      <c r="F647" s="95" t="b">
        <v>0</v>
      </c>
    </row>
    <row r="648" spans="1:6" x14ac:dyDescent="0.25">
      <c r="A648" s="95" t="s">
        <v>14749</v>
      </c>
      <c r="B648" s="95">
        <v>4</v>
      </c>
      <c r="C648" s="130">
        <v>1.9135184986164368E-4</v>
      </c>
      <c r="D648" s="95" t="b">
        <v>0</v>
      </c>
      <c r="E648" s="95" t="b">
        <v>0</v>
      </c>
      <c r="F648" s="95" t="b">
        <v>0</v>
      </c>
    </row>
    <row r="649" spans="1:6" x14ac:dyDescent="0.25">
      <c r="A649" s="95" t="s">
        <v>14750</v>
      </c>
      <c r="B649" s="95">
        <v>4</v>
      </c>
      <c r="C649" s="130">
        <v>1.9135184986164368E-4</v>
      </c>
      <c r="D649" s="95" t="b">
        <v>0</v>
      </c>
      <c r="E649" s="95" t="b">
        <v>0</v>
      </c>
      <c r="F649" s="95" t="b">
        <v>0</v>
      </c>
    </row>
    <row r="650" spans="1:6" x14ac:dyDescent="0.25">
      <c r="A650" s="95" t="s">
        <v>14751</v>
      </c>
      <c r="B650" s="95">
        <v>4</v>
      </c>
      <c r="C650" s="130">
        <v>1.9135184986164368E-4</v>
      </c>
      <c r="D650" s="95" t="b">
        <v>0</v>
      </c>
      <c r="E650" s="95" t="b">
        <v>0</v>
      </c>
      <c r="F650" s="95" t="b">
        <v>0</v>
      </c>
    </row>
    <row r="651" spans="1:6" x14ac:dyDescent="0.25">
      <c r="A651" s="95" t="s">
        <v>14752</v>
      </c>
      <c r="B651" s="95">
        <v>4</v>
      </c>
      <c r="C651" s="130">
        <v>1.9135184986164368E-4</v>
      </c>
      <c r="D651" s="95" t="b">
        <v>0</v>
      </c>
      <c r="E651" s="95" t="b">
        <v>0</v>
      </c>
      <c r="F651" s="95" t="b">
        <v>0</v>
      </c>
    </row>
    <row r="652" spans="1:6" x14ac:dyDescent="0.25">
      <c r="A652" s="95" t="s">
        <v>14753</v>
      </c>
      <c r="B652" s="95">
        <v>4</v>
      </c>
      <c r="C652" s="130">
        <v>1.9135184986164368E-4</v>
      </c>
      <c r="D652" s="95" t="b">
        <v>0</v>
      </c>
      <c r="E652" s="95" t="b">
        <v>0</v>
      </c>
      <c r="F652" s="95" t="b">
        <v>0</v>
      </c>
    </row>
    <row r="653" spans="1:6" x14ac:dyDescent="0.25">
      <c r="A653" s="95" t="s">
        <v>14754</v>
      </c>
      <c r="B653" s="95">
        <v>4</v>
      </c>
      <c r="C653" s="130">
        <v>1.9135184986164368E-4</v>
      </c>
      <c r="D653" s="95" t="b">
        <v>0</v>
      </c>
      <c r="E653" s="95" t="b">
        <v>0</v>
      </c>
      <c r="F653" s="95" t="b">
        <v>0</v>
      </c>
    </row>
    <row r="654" spans="1:6" x14ac:dyDescent="0.25">
      <c r="A654" s="95" t="s">
        <v>14755</v>
      </c>
      <c r="B654" s="95">
        <v>4</v>
      </c>
      <c r="C654" s="130">
        <v>1.9135184986164368E-4</v>
      </c>
      <c r="D654" s="95" t="b">
        <v>0</v>
      </c>
      <c r="E654" s="95" t="b">
        <v>0</v>
      </c>
      <c r="F654" s="95" t="b">
        <v>0</v>
      </c>
    </row>
    <row r="655" spans="1:6" x14ac:dyDescent="0.25">
      <c r="A655" s="95" t="s">
        <v>14756</v>
      </c>
      <c r="B655" s="95">
        <v>4</v>
      </c>
      <c r="C655" s="130">
        <v>1.9135184986164368E-4</v>
      </c>
      <c r="D655" s="95" t="b">
        <v>0</v>
      </c>
      <c r="E655" s="95" t="b">
        <v>0</v>
      </c>
      <c r="F655" s="95" t="b">
        <v>0</v>
      </c>
    </row>
    <row r="656" spans="1:6" x14ac:dyDescent="0.25">
      <c r="A656" s="95" t="s">
        <v>14757</v>
      </c>
      <c r="B656" s="95">
        <v>4</v>
      </c>
      <c r="C656" s="130">
        <v>1.9135184986164368E-4</v>
      </c>
      <c r="D656" s="95" t="b">
        <v>0</v>
      </c>
      <c r="E656" s="95" t="b">
        <v>0</v>
      </c>
      <c r="F656" s="95" t="b">
        <v>0</v>
      </c>
    </row>
    <row r="657" spans="1:6" x14ac:dyDescent="0.25">
      <c r="A657" s="95" t="s">
        <v>1628</v>
      </c>
      <c r="B657" s="95">
        <v>4</v>
      </c>
      <c r="C657" s="130">
        <v>1.9135184986164368E-4</v>
      </c>
      <c r="D657" s="95" t="b">
        <v>0</v>
      </c>
      <c r="E657" s="95" t="b">
        <v>0</v>
      </c>
      <c r="F657" s="95" t="b">
        <v>0</v>
      </c>
    </row>
    <row r="658" spans="1:6" x14ac:dyDescent="0.25">
      <c r="A658" s="95" t="s">
        <v>1367</v>
      </c>
      <c r="B658" s="95">
        <v>4</v>
      </c>
      <c r="C658" s="130">
        <v>1.9135184986164368E-4</v>
      </c>
      <c r="D658" s="95" t="b">
        <v>0</v>
      </c>
      <c r="E658" s="95" t="b">
        <v>0</v>
      </c>
      <c r="F658" s="95" t="b">
        <v>0</v>
      </c>
    </row>
    <row r="659" spans="1:6" x14ac:dyDescent="0.25">
      <c r="A659" s="95" t="s">
        <v>14758</v>
      </c>
      <c r="B659" s="95">
        <v>4</v>
      </c>
      <c r="C659" s="130">
        <v>1.9135184986164368E-4</v>
      </c>
      <c r="D659" s="95" t="b">
        <v>0</v>
      </c>
      <c r="E659" s="95" t="b">
        <v>0</v>
      </c>
      <c r="F659" s="95" t="b">
        <v>0</v>
      </c>
    </row>
    <row r="660" spans="1:6" x14ac:dyDescent="0.25">
      <c r="A660" s="95" t="s">
        <v>14759</v>
      </c>
      <c r="B660" s="95">
        <v>4</v>
      </c>
      <c r="C660" s="130">
        <v>2.002097691163841E-4</v>
      </c>
      <c r="D660" s="95" t="b">
        <v>0</v>
      </c>
      <c r="E660" s="95" t="b">
        <v>0</v>
      </c>
      <c r="F660" s="95" t="b">
        <v>0</v>
      </c>
    </row>
    <row r="661" spans="1:6" x14ac:dyDescent="0.25">
      <c r="A661" s="95" t="s">
        <v>1433</v>
      </c>
      <c r="B661" s="95">
        <v>4</v>
      </c>
      <c r="C661" s="130">
        <v>1.9135184986164368E-4</v>
      </c>
      <c r="D661" s="95" t="b">
        <v>0</v>
      </c>
      <c r="E661" s="95" t="b">
        <v>0</v>
      </c>
      <c r="F661" s="95" t="b">
        <v>0</v>
      </c>
    </row>
    <row r="662" spans="1:6" x14ac:dyDescent="0.25">
      <c r="A662" s="95" t="s">
        <v>14760</v>
      </c>
      <c r="B662" s="95">
        <v>4</v>
      </c>
      <c r="C662" s="130">
        <v>1.9135184986164368E-4</v>
      </c>
      <c r="D662" s="95" t="b">
        <v>0</v>
      </c>
      <c r="E662" s="95" t="b">
        <v>0</v>
      </c>
      <c r="F662" s="95" t="b">
        <v>0</v>
      </c>
    </row>
    <row r="663" spans="1:6" x14ac:dyDescent="0.25">
      <c r="A663" s="95" t="s">
        <v>14761</v>
      </c>
      <c r="B663" s="95">
        <v>4</v>
      </c>
      <c r="C663" s="130">
        <v>1.9135184986164368E-4</v>
      </c>
      <c r="D663" s="95" t="b">
        <v>0</v>
      </c>
      <c r="E663" s="95" t="b">
        <v>0</v>
      </c>
      <c r="F663" s="95" t="b">
        <v>0</v>
      </c>
    </row>
    <row r="664" spans="1:6" x14ac:dyDescent="0.25">
      <c r="A664" s="95" t="s">
        <v>1364</v>
      </c>
      <c r="B664" s="95">
        <v>4</v>
      </c>
      <c r="C664" s="130">
        <v>1.9135184986164368E-4</v>
      </c>
      <c r="D664" s="95" t="b">
        <v>0</v>
      </c>
      <c r="E664" s="95" t="b">
        <v>0</v>
      </c>
      <c r="F664" s="95" t="b">
        <v>0</v>
      </c>
    </row>
    <row r="665" spans="1:6" x14ac:dyDescent="0.25">
      <c r="A665" s="95" t="s">
        <v>1668</v>
      </c>
      <c r="B665" s="95">
        <v>4</v>
      </c>
      <c r="C665" s="130">
        <v>1.9135184986164368E-4</v>
      </c>
      <c r="D665" s="95" t="b">
        <v>0</v>
      </c>
      <c r="E665" s="95" t="b">
        <v>0</v>
      </c>
      <c r="F665" s="95" t="b">
        <v>0</v>
      </c>
    </row>
    <row r="666" spans="1:6" x14ac:dyDescent="0.25">
      <c r="A666" s="95" t="s">
        <v>886</v>
      </c>
      <c r="B666" s="95">
        <v>4</v>
      </c>
      <c r="C666" s="130">
        <v>1.9135184986164368E-4</v>
      </c>
      <c r="D666" s="95" t="b">
        <v>0</v>
      </c>
      <c r="E666" s="95" t="b">
        <v>0</v>
      </c>
      <c r="F666" s="95" t="b">
        <v>0</v>
      </c>
    </row>
    <row r="667" spans="1:6" x14ac:dyDescent="0.25">
      <c r="A667" s="95" t="s">
        <v>14762</v>
      </c>
      <c r="B667" s="95">
        <v>4</v>
      </c>
      <c r="C667" s="130">
        <v>2.1269430510998069E-4</v>
      </c>
      <c r="D667" s="95" t="b">
        <v>1</v>
      </c>
      <c r="E667" s="95" t="b">
        <v>0</v>
      </c>
      <c r="F667" s="95" t="b">
        <v>0</v>
      </c>
    </row>
    <row r="668" spans="1:6" x14ac:dyDescent="0.25">
      <c r="A668" s="95" t="s">
        <v>1905</v>
      </c>
      <c r="B668" s="95">
        <v>3</v>
      </c>
      <c r="C668" s="130">
        <v>1.5015732683728807E-4</v>
      </c>
      <c r="D668" s="95" t="b">
        <v>0</v>
      </c>
      <c r="E668" s="95" t="b">
        <v>0</v>
      </c>
      <c r="F668" s="95" t="b">
        <v>0</v>
      </c>
    </row>
    <row r="669" spans="1:6" x14ac:dyDescent="0.25">
      <c r="A669" s="95" t="s">
        <v>14763</v>
      </c>
      <c r="B669" s="95">
        <v>3</v>
      </c>
      <c r="C669" s="130">
        <v>1.5015732683728807E-4</v>
      </c>
      <c r="D669" s="95" t="b">
        <v>0</v>
      </c>
      <c r="E669" s="95" t="b">
        <v>0</v>
      </c>
      <c r="F669" s="95" t="b">
        <v>0</v>
      </c>
    </row>
    <row r="670" spans="1:6" x14ac:dyDescent="0.25">
      <c r="A670" s="95" t="s">
        <v>1473</v>
      </c>
      <c r="B670" s="95">
        <v>3</v>
      </c>
      <c r="C670" s="130">
        <v>1.5015732683728807E-4</v>
      </c>
      <c r="D670" s="95" t="b">
        <v>0</v>
      </c>
      <c r="E670" s="95" t="b">
        <v>0</v>
      </c>
      <c r="F670" s="95" t="b">
        <v>0</v>
      </c>
    </row>
    <row r="671" spans="1:6" x14ac:dyDescent="0.25">
      <c r="A671" s="95" t="s">
        <v>14764</v>
      </c>
      <c r="B671" s="95">
        <v>3</v>
      </c>
      <c r="C671" s="130">
        <v>1.5015732683728807E-4</v>
      </c>
      <c r="D671" s="95" t="b">
        <v>0</v>
      </c>
      <c r="E671" s="95" t="b">
        <v>0</v>
      </c>
      <c r="F671" s="95" t="b">
        <v>0</v>
      </c>
    </row>
    <row r="672" spans="1:6" x14ac:dyDescent="0.25">
      <c r="A672" s="95" t="s">
        <v>14765</v>
      </c>
      <c r="B672" s="95">
        <v>3</v>
      </c>
      <c r="C672" s="130">
        <v>1.5015732683728807E-4</v>
      </c>
      <c r="D672" s="95" t="b">
        <v>0</v>
      </c>
      <c r="E672" s="95" t="b">
        <v>0</v>
      </c>
      <c r="F672" s="95" t="b">
        <v>0</v>
      </c>
    </row>
    <row r="673" spans="1:6" x14ac:dyDescent="0.25">
      <c r="A673" s="95" t="s">
        <v>14766</v>
      </c>
      <c r="B673" s="95">
        <v>3</v>
      </c>
      <c r="C673" s="130">
        <v>1.5015732683728807E-4</v>
      </c>
      <c r="D673" s="95" t="b">
        <v>0</v>
      </c>
      <c r="E673" s="95" t="b">
        <v>0</v>
      </c>
      <c r="F673" s="95" t="b">
        <v>0</v>
      </c>
    </row>
    <row r="674" spans="1:6" x14ac:dyDescent="0.25">
      <c r="A674" s="95" t="s">
        <v>14767</v>
      </c>
      <c r="B674" s="95">
        <v>3</v>
      </c>
      <c r="C674" s="130">
        <v>1.5015732683728807E-4</v>
      </c>
      <c r="D674" s="95" t="b">
        <v>0</v>
      </c>
      <c r="E674" s="95" t="b">
        <v>0</v>
      </c>
      <c r="F674" s="95" t="b">
        <v>0</v>
      </c>
    </row>
    <row r="675" spans="1:6" x14ac:dyDescent="0.25">
      <c r="A675" s="95" t="s">
        <v>14768</v>
      </c>
      <c r="B675" s="95">
        <v>3</v>
      </c>
      <c r="C675" s="130">
        <v>1.5015732683728807E-4</v>
      </c>
      <c r="D675" s="95" t="b">
        <v>0</v>
      </c>
      <c r="E675" s="95" t="b">
        <v>0</v>
      </c>
      <c r="F675" s="95" t="b">
        <v>0</v>
      </c>
    </row>
    <row r="676" spans="1:6" x14ac:dyDescent="0.25">
      <c r="A676" s="95" t="s">
        <v>14769</v>
      </c>
      <c r="B676" s="95">
        <v>3</v>
      </c>
      <c r="C676" s="130">
        <v>1.5015732683728807E-4</v>
      </c>
      <c r="D676" s="95" t="b">
        <v>0</v>
      </c>
      <c r="E676" s="95" t="b">
        <v>0</v>
      </c>
      <c r="F676" s="95" t="b">
        <v>0</v>
      </c>
    </row>
    <row r="677" spans="1:6" x14ac:dyDescent="0.25">
      <c r="A677" s="95" t="s">
        <v>14770</v>
      </c>
      <c r="B677" s="95">
        <v>3</v>
      </c>
      <c r="C677" s="130">
        <v>1.5015732683728807E-4</v>
      </c>
      <c r="D677" s="95" t="b">
        <v>0</v>
      </c>
      <c r="E677" s="95" t="b">
        <v>0</v>
      </c>
      <c r="F677" s="95" t="b">
        <v>0</v>
      </c>
    </row>
    <row r="678" spans="1:6" x14ac:dyDescent="0.25">
      <c r="A678" s="95" t="s">
        <v>1389</v>
      </c>
      <c r="B678" s="95">
        <v>3</v>
      </c>
      <c r="C678" s="130">
        <v>1.5015732683728807E-4</v>
      </c>
      <c r="D678" s="95" t="b">
        <v>0</v>
      </c>
      <c r="E678" s="95" t="b">
        <v>0</v>
      </c>
      <c r="F678" s="95" t="b">
        <v>0</v>
      </c>
    </row>
    <row r="679" spans="1:6" x14ac:dyDescent="0.25">
      <c r="A679" s="95" t="s">
        <v>1574</v>
      </c>
      <c r="B679" s="95">
        <v>3</v>
      </c>
      <c r="C679" s="130">
        <v>1.5015732683728807E-4</v>
      </c>
      <c r="D679" s="95" t="b">
        <v>0</v>
      </c>
      <c r="E679" s="95" t="b">
        <v>0</v>
      </c>
      <c r="F679" s="95" t="b">
        <v>0</v>
      </c>
    </row>
    <row r="680" spans="1:6" x14ac:dyDescent="0.25">
      <c r="A680" s="95" t="s">
        <v>14771</v>
      </c>
      <c r="B680" s="95">
        <v>3</v>
      </c>
      <c r="C680" s="130">
        <v>1.5015732683728807E-4</v>
      </c>
      <c r="D680" s="95" t="b">
        <v>0</v>
      </c>
      <c r="E680" s="95" t="b">
        <v>0</v>
      </c>
      <c r="F680" s="95" t="b">
        <v>0</v>
      </c>
    </row>
    <row r="681" spans="1:6" x14ac:dyDescent="0.25">
      <c r="A681" s="95" t="s">
        <v>14772</v>
      </c>
      <c r="B681" s="95">
        <v>3</v>
      </c>
      <c r="C681" s="130">
        <v>1.5015732683728807E-4</v>
      </c>
      <c r="D681" s="95" t="b">
        <v>0</v>
      </c>
      <c r="E681" s="95" t="b">
        <v>0</v>
      </c>
      <c r="F681" s="95" t="b">
        <v>0</v>
      </c>
    </row>
    <row r="682" spans="1:6" x14ac:dyDescent="0.25">
      <c r="A682" s="95" t="s">
        <v>14773</v>
      </c>
      <c r="B682" s="95">
        <v>3</v>
      </c>
      <c r="C682" s="130">
        <v>1.5015732683728807E-4</v>
      </c>
      <c r="D682" s="95" t="b">
        <v>0</v>
      </c>
      <c r="E682" s="95" t="b">
        <v>0</v>
      </c>
      <c r="F682" s="95" t="b">
        <v>0</v>
      </c>
    </row>
    <row r="683" spans="1:6" x14ac:dyDescent="0.25">
      <c r="A683" s="95" t="s">
        <v>14774</v>
      </c>
      <c r="B683" s="95">
        <v>3</v>
      </c>
      <c r="C683" s="130">
        <v>1.5015732683728807E-4</v>
      </c>
      <c r="D683" s="95" t="b">
        <v>0</v>
      </c>
      <c r="E683" s="95" t="b">
        <v>0</v>
      </c>
      <c r="F683" s="95" t="b">
        <v>0</v>
      </c>
    </row>
    <row r="684" spans="1:6" x14ac:dyDescent="0.25">
      <c r="A684" s="95" t="s">
        <v>14775</v>
      </c>
      <c r="B684" s="95">
        <v>3</v>
      </c>
      <c r="C684" s="130">
        <v>1.5015732683728807E-4</v>
      </c>
      <c r="D684" s="95" t="b">
        <v>0</v>
      </c>
      <c r="E684" s="95" t="b">
        <v>0</v>
      </c>
      <c r="F684" s="95" t="b">
        <v>0</v>
      </c>
    </row>
    <row r="685" spans="1:6" x14ac:dyDescent="0.25">
      <c r="A685" s="95" t="s">
        <v>14776</v>
      </c>
      <c r="B685" s="95">
        <v>3</v>
      </c>
      <c r="C685" s="130">
        <v>1.5015732683728807E-4</v>
      </c>
      <c r="D685" s="95" t="b">
        <v>0</v>
      </c>
      <c r="E685" s="95" t="b">
        <v>0</v>
      </c>
      <c r="F685" s="95" t="b">
        <v>0</v>
      </c>
    </row>
    <row r="686" spans="1:6" x14ac:dyDescent="0.25">
      <c r="A686" s="95" t="s">
        <v>14777</v>
      </c>
      <c r="B686" s="95">
        <v>3</v>
      </c>
      <c r="C686" s="130">
        <v>1.5015732683728807E-4</v>
      </c>
      <c r="D686" s="95" t="b">
        <v>0</v>
      </c>
      <c r="E686" s="95" t="b">
        <v>0</v>
      </c>
      <c r="F686" s="95" t="b">
        <v>0</v>
      </c>
    </row>
    <row r="687" spans="1:6" x14ac:dyDescent="0.25">
      <c r="A687" s="95" t="s">
        <v>14778</v>
      </c>
      <c r="B687" s="95">
        <v>3</v>
      </c>
      <c r="C687" s="130">
        <v>1.5015732683728807E-4</v>
      </c>
      <c r="D687" s="95" t="b">
        <v>0</v>
      </c>
      <c r="E687" s="95" t="b">
        <v>0</v>
      </c>
      <c r="F687" s="95" t="b">
        <v>0</v>
      </c>
    </row>
    <row r="688" spans="1:6" x14ac:dyDescent="0.25">
      <c r="A688" s="95" t="s">
        <v>14779</v>
      </c>
      <c r="B688" s="95">
        <v>3</v>
      </c>
      <c r="C688" s="130">
        <v>1.5015732683728807E-4</v>
      </c>
      <c r="D688" s="95" t="b">
        <v>0</v>
      </c>
      <c r="E688" s="95" t="b">
        <v>0</v>
      </c>
      <c r="F688" s="95" t="b">
        <v>0</v>
      </c>
    </row>
    <row r="689" spans="1:6" x14ac:dyDescent="0.25">
      <c r="A689" s="95" t="s">
        <v>14780</v>
      </c>
      <c r="B689" s="95">
        <v>3</v>
      </c>
      <c r="C689" s="130">
        <v>1.5015732683728807E-4</v>
      </c>
      <c r="D689" s="95" t="b">
        <v>0</v>
      </c>
      <c r="E689" s="95" t="b">
        <v>0</v>
      </c>
      <c r="F689" s="95" t="b">
        <v>0</v>
      </c>
    </row>
    <row r="690" spans="1:6" x14ac:dyDescent="0.25">
      <c r="A690" s="95" t="s">
        <v>1810</v>
      </c>
      <c r="B690" s="95">
        <v>3</v>
      </c>
      <c r="C690" s="130">
        <v>1.5015732683728807E-4</v>
      </c>
      <c r="D690" s="95" t="b">
        <v>0</v>
      </c>
      <c r="E690" s="95" t="b">
        <v>0</v>
      </c>
      <c r="F690" s="95" t="b">
        <v>0</v>
      </c>
    </row>
    <row r="691" spans="1:6" x14ac:dyDescent="0.25">
      <c r="A691" s="95" t="s">
        <v>1368</v>
      </c>
      <c r="B691" s="95">
        <v>3</v>
      </c>
      <c r="C691" s="130">
        <v>1.5015732683728807E-4</v>
      </c>
      <c r="D691" s="95" t="b">
        <v>0</v>
      </c>
      <c r="E691" s="95" t="b">
        <v>0</v>
      </c>
      <c r="F691" s="95" t="b">
        <v>0</v>
      </c>
    </row>
    <row r="692" spans="1:6" x14ac:dyDescent="0.25">
      <c r="A692" s="95" t="s">
        <v>1642</v>
      </c>
      <c r="B692" s="95">
        <v>3</v>
      </c>
      <c r="C692" s="130">
        <v>1.5015732683728807E-4</v>
      </c>
      <c r="D692" s="95" t="b">
        <v>0</v>
      </c>
      <c r="E692" s="95" t="b">
        <v>0</v>
      </c>
      <c r="F692" s="95" t="b">
        <v>0</v>
      </c>
    </row>
    <row r="693" spans="1:6" x14ac:dyDescent="0.25">
      <c r="A693" s="95" t="s">
        <v>1646</v>
      </c>
      <c r="B693" s="95">
        <v>3</v>
      </c>
      <c r="C693" s="130">
        <v>1.5015732683728807E-4</v>
      </c>
      <c r="D693" s="95" t="b">
        <v>0</v>
      </c>
      <c r="E693" s="95" t="b">
        <v>0</v>
      </c>
      <c r="F693" s="95" t="b">
        <v>0</v>
      </c>
    </row>
    <row r="694" spans="1:6" x14ac:dyDescent="0.25">
      <c r="A694" s="95" t="s">
        <v>14781</v>
      </c>
      <c r="B694" s="95">
        <v>3</v>
      </c>
      <c r="C694" s="130">
        <v>1.5015732683728807E-4</v>
      </c>
      <c r="D694" s="95" t="b">
        <v>0</v>
      </c>
      <c r="E694" s="95" t="b">
        <v>0</v>
      </c>
      <c r="F694" s="95" t="b">
        <v>0</v>
      </c>
    </row>
    <row r="695" spans="1:6" x14ac:dyDescent="0.25">
      <c r="A695" s="95" t="s">
        <v>14782</v>
      </c>
      <c r="B695" s="95">
        <v>3</v>
      </c>
      <c r="C695" s="130">
        <v>1.5015732683728807E-4</v>
      </c>
      <c r="D695" s="95" t="b">
        <v>0</v>
      </c>
      <c r="E695" s="95" t="b">
        <v>0</v>
      </c>
      <c r="F695" s="95" t="b">
        <v>0</v>
      </c>
    </row>
    <row r="696" spans="1:6" x14ac:dyDescent="0.25">
      <c r="A696" s="95" t="s">
        <v>14783</v>
      </c>
      <c r="B696" s="95">
        <v>3</v>
      </c>
      <c r="C696" s="130">
        <v>1.5015732683728807E-4</v>
      </c>
      <c r="D696" s="95" t="b">
        <v>0</v>
      </c>
      <c r="E696" s="95" t="b">
        <v>0</v>
      </c>
      <c r="F696" s="95" t="b">
        <v>0</v>
      </c>
    </row>
    <row r="697" spans="1:6" x14ac:dyDescent="0.25">
      <c r="A697" s="95" t="s">
        <v>14784</v>
      </c>
      <c r="B697" s="95">
        <v>3</v>
      </c>
      <c r="C697" s="130">
        <v>1.5015732683728807E-4</v>
      </c>
      <c r="D697" s="95" t="b">
        <v>0</v>
      </c>
      <c r="E697" s="95" t="b">
        <v>0</v>
      </c>
      <c r="F697" s="95" t="b">
        <v>0</v>
      </c>
    </row>
    <row r="698" spans="1:6" x14ac:dyDescent="0.25">
      <c r="A698" s="95" t="s">
        <v>14785</v>
      </c>
      <c r="B698" s="95">
        <v>3</v>
      </c>
      <c r="C698" s="130">
        <v>1.5015732683728807E-4</v>
      </c>
      <c r="D698" s="95" t="b">
        <v>0</v>
      </c>
      <c r="E698" s="95" t="b">
        <v>0</v>
      </c>
      <c r="F698" s="95" t="b">
        <v>0</v>
      </c>
    </row>
    <row r="699" spans="1:6" x14ac:dyDescent="0.25">
      <c r="A699" s="95" t="s">
        <v>14786</v>
      </c>
      <c r="B699" s="95">
        <v>3</v>
      </c>
      <c r="C699" s="130">
        <v>1.5952072883248551E-4</v>
      </c>
      <c r="D699" s="95" t="b">
        <v>0</v>
      </c>
      <c r="E699" s="95" t="b">
        <v>0</v>
      </c>
      <c r="F699" s="95" t="b">
        <v>0</v>
      </c>
    </row>
    <row r="700" spans="1:6" x14ac:dyDescent="0.25">
      <c r="A700" s="95" t="s">
        <v>14787</v>
      </c>
      <c r="B700" s="95">
        <v>3</v>
      </c>
      <c r="C700" s="130">
        <v>1.5015732683728807E-4</v>
      </c>
      <c r="D700" s="95" t="b">
        <v>0</v>
      </c>
      <c r="E700" s="95" t="b">
        <v>0</v>
      </c>
      <c r="F700" s="95" t="b">
        <v>0</v>
      </c>
    </row>
    <row r="701" spans="1:6" x14ac:dyDescent="0.25">
      <c r="A701" s="95" t="s">
        <v>14788</v>
      </c>
      <c r="B701" s="95">
        <v>3</v>
      </c>
      <c r="C701" s="130">
        <v>1.5015732683728807E-4</v>
      </c>
      <c r="D701" s="95" t="b">
        <v>0</v>
      </c>
      <c r="E701" s="95" t="b">
        <v>0</v>
      </c>
      <c r="F701" s="95" t="b">
        <v>0</v>
      </c>
    </row>
    <row r="702" spans="1:6" x14ac:dyDescent="0.25">
      <c r="A702" s="95" t="s">
        <v>7408</v>
      </c>
      <c r="B702" s="95">
        <v>3</v>
      </c>
      <c r="C702" s="130">
        <v>1.5015732683728807E-4</v>
      </c>
      <c r="D702" s="95" t="b">
        <v>0</v>
      </c>
      <c r="E702" s="95" t="b">
        <v>0</v>
      </c>
      <c r="F702" s="95" t="b">
        <v>0</v>
      </c>
    </row>
    <row r="703" spans="1:6" x14ac:dyDescent="0.25">
      <c r="A703" s="95" t="s">
        <v>1749</v>
      </c>
      <c r="B703" s="95">
        <v>3</v>
      </c>
      <c r="C703" s="130">
        <v>1.5015732683728807E-4</v>
      </c>
      <c r="D703" s="95" t="b">
        <v>0</v>
      </c>
      <c r="E703" s="95" t="b">
        <v>0</v>
      </c>
      <c r="F703" s="95" t="b">
        <v>0</v>
      </c>
    </row>
    <row r="704" spans="1:6" x14ac:dyDescent="0.25">
      <c r="A704" s="95" t="s">
        <v>14789</v>
      </c>
      <c r="B704" s="95">
        <v>3</v>
      </c>
      <c r="C704" s="130">
        <v>1.5015732683728807E-4</v>
      </c>
      <c r="D704" s="95" t="b">
        <v>0</v>
      </c>
      <c r="E704" s="95" t="b">
        <v>1</v>
      </c>
      <c r="F704" s="95" t="b">
        <v>0</v>
      </c>
    </row>
    <row r="705" spans="1:6" x14ac:dyDescent="0.25">
      <c r="A705" s="95" t="s">
        <v>14790</v>
      </c>
      <c r="B705" s="95">
        <v>3</v>
      </c>
      <c r="C705" s="130">
        <v>1.5952072883248551E-4</v>
      </c>
      <c r="D705" s="95" t="b">
        <v>0</v>
      </c>
      <c r="E705" s="95" t="b">
        <v>0</v>
      </c>
      <c r="F705" s="95" t="b">
        <v>0</v>
      </c>
    </row>
    <row r="706" spans="1:6" x14ac:dyDescent="0.25">
      <c r="A706" s="95" t="s">
        <v>1496</v>
      </c>
      <c r="B706" s="95">
        <v>3</v>
      </c>
      <c r="C706" s="130">
        <v>1.5015732683728807E-4</v>
      </c>
      <c r="D706" s="95" t="b">
        <v>0</v>
      </c>
      <c r="E706" s="95" t="b">
        <v>0</v>
      </c>
      <c r="F706" s="95" t="b">
        <v>0</v>
      </c>
    </row>
    <row r="707" spans="1:6" x14ac:dyDescent="0.25">
      <c r="A707" s="95" t="s">
        <v>14791</v>
      </c>
      <c r="B707" s="95">
        <v>3</v>
      </c>
      <c r="C707" s="130">
        <v>1.5015732683728807E-4</v>
      </c>
      <c r="D707" s="95" t="b">
        <v>0</v>
      </c>
      <c r="E707" s="95" t="b">
        <v>0</v>
      </c>
      <c r="F707" s="95" t="b">
        <v>0</v>
      </c>
    </row>
    <row r="708" spans="1:6" x14ac:dyDescent="0.25">
      <c r="A708" s="95" t="s">
        <v>1649</v>
      </c>
      <c r="B708" s="95">
        <v>3</v>
      </c>
      <c r="C708" s="130">
        <v>1.5015732683728807E-4</v>
      </c>
      <c r="D708" s="95" t="b">
        <v>0</v>
      </c>
      <c r="E708" s="95" t="b">
        <v>0</v>
      </c>
      <c r="F708" s="95" t="b">
        <v>0</v>
      </c>
    </row>
    <row r="709" spans="1:6" x14ac:dyDescent="0.25">
      <c r="A709" s="95" t="s">
        <v>14792</v>
      </c>
      <c r="B709" s="95">
        <v>3</v>
      </c>
      <c r="C709" s="130">
        <v>1.5015732683728807E-4</v>
      </c>
      <c r="D709" s="95" t="b">
        <v>0</v>
      </c>
      <c r="E709" s="95" t="b">
        <v>0</v>
      </c>
      <c r="F709" s="95" t="b">
        <v>0</v>
      </c>
    </row>
    <row r="710" spans="1:6" x14ac:dyDescent="0.25">
      <c r="A710" s="95" t="s">
        <v>14793</v>
      </c>
      <c r="B710" s="95">
        <v>3</v>
      </c>
      <c r="C710" s="130">
        <v>1.5015732683728807E-4</v>
      </c>
      <c r="D710" s="95" t="b">
        <v>1</v>
      </c>
      <c r="E710" s="95" t="b">
        <v>0</v>
      </c>
      <c r="F710" s="95" t="b">
        <v>0</v>
      </c>
    </row>
    <row r="711" spans="1:6" x14ac:dyDescent="0.25">
      <c r="A711" s="95" t="s">
        <v>14794</v>
      </c>
      <c r="B711" s="95">
        <v>3</v>
      </c>
      <c r="C711" s="130">
        <v>1.5015732683728807E-4</v>
      </c>
      <c r="D711" s="95" t="b">
        <v>0</v>
      </c>
      <c r="E711" s="95" t="b">
        <v>0</v>
      </c>
      <c r="F711" s="95" t="b">
        <v>0</v>
      </c>
    </row>
    <row r="712" spans="1:6" x14ac:dyDescent="0.25">
      <c r="A712" s="95" t="s">
        <v>14795</v>
      </c>
      <c r="B712" s="95">
        <v>3</v>
      </c>
      <c r="C712" s="130">
        <v>1.5015732683728807E-4</v>
      </c>
      <c r="D712" s="95" t="b">
        <v>1</v>
      </c>
      <c r="E712" s="95" t="b">
        <v>0</v>
      </c>
      <c r="F712" s="95" t="b">
        <v>0</v>
      </c>
    </row>
    <row r="713" spans="1:6" x14ac:dyDescent="0.25">
      <c r="A713" s="95" t="s">
        <v>14796</v>
      </c>
      <c r="B713" s="95">
        <v>3</v>
      </c>
      <c r="C713" s="130">
        <v>1.5015732683728807E-4</v>
      </c>
      <c r="D713" s="95" t="b">
        <v>0</v>
      </c>
      <c r="E713" s="95" t="b">
        <v>0</v>
      </c>
      <c r="F713" s="95" t="b">
        <v>0</v>
      </c>
    </row>
    <row r="714" spans="1:6" x14ac:dyDescent="0.25">
      <c r="A714" s="95" t="s">
        <v>14797</v>
      </c>
      <c r="B714" s="95">
        <v>3</v>
      </c>
      <c r="C714" s="130">
        <v>1.5015732683728807E-4</v>
      </c>
      <c r="D714" s="95" t="b">
        <v>0</v>
      </c>
      <c r="E714" s="95" t="b">
        <v>0</v>
      </c>
      <c r="F714" s="95" t="b">
        <v>0</v>
      </c>
    </row>
    <row r="715" spans="1:6" x14ac:dyDescent="0.25">
      <c r="A715" s="95" t="s">
        <v>1834</v>
      </c>
      <c r="B715" s="95">
        <v>3</v>
      </c>
      <c r="C715" s="130">
        <v>1.5015732683728807E-4</v>
      </c>
      <c r="D715" s="95" t="b">
        <v>0</v>
      </c>
      <c r="E715" s="95" t="b">
        <v>0</v>
      </c>
      <c r="F715" s="95" t="b">
        <v>0</v>
      </c>
    </row>
    <row r="716" spans="1:6" x14ac:dyDescent="0.25">
      <c r="A716" s="95" t="s">
        <v>14798</v>
      </c>
      <c r="B716" s="95">
        <v>3</v>
      </c>
      <c r="C716" s="130">
        <v>1.5015732683728807E-4</v>
      </c>
      <c r="D716" s="95" t="b">
        <v>0</v>
      </c>
      <c r="E716" s="95" t="b">
        <v>0</v>
      </c>
      <c r="F716" s="95" t="b">
        <v>0</v>
      </c>
    </row>
    <row r="717" spans="1:6" x14ac:dyDescent="0.25">
      <c r="A717" s="95" t="s">
        <v>14799</v>
      </c>
      <c r="B717" s="95">
        <v>3</v>
      </c>
      <c r="C717" s="130">
        <v>1.5015732683728807E-4</v>
      </c>
      <c r="D717" s="95" t="b">
        <v>1</v>
      </c>
      <c r="E717" s="95" t="b">
        <v>0</v>
      </c>
      <c r="F717" s="95" t="b">
        <v>0</v>
      </c>
    </row>
    <row r="718" spans="1:6" x14ac:dyDescent="0.25">
      <c r="A718" s="95" t="s">
        <v>1578</v>
      </c>
      <c r="B718" s="95">
        <v>3</v>
      </c>
      <c r="C718" s="130">
        <v>1.5015732683728807E-4</v>
      </c>
      <c r="D718" s="95" t="b">
        <v>0</v>
      </c>
      <c r="E718" s="95" t="b">
        <v>0</v>
      </c>
      <c r="F718" s="95" t="b">
        <v>0</v>
      </c>
    </row>
    <row r="719" spans="1:6" x14ac:dyDescent="0.25">
      <c r="A719" s="95" t="s">
        <v>1167</v>
      </c>
      <c r="B719" s="95">
        <v>3</v>
      </c>
      <c r="C719" s="130">
        <v>1.5015732683728807E-4</v>
      </c>
      <c r="D719" s="95" t="b">
        <v>0</v>
      </c>
      <c r="E719" s="95" t="b">
        <v>0</v>
      </c>
      <c r="F719" s="95" t="b">
        <v>0</v>
      </c>
    </row>
    <row r="720" spans="1:6" x14ac:dyDescent="0.25">
      <c r="A720" s="95" t="s">
        <v>14800</v>
      </c>
      <c r="B720" s="95">
        <v>3</v>
      </c>
      <c r="C720" s="130">
        <v>1.5952072883248551E-4</v>
      </c>
      <c r="D720" s="95" t="b">
        <v>1</v>
      </c>
      <c r="E720" s="95" t="b">
        <v>0</v>
      </c>
      <c r="F720" s="95" t="b">
        <v>0</v>
      </c>
    </row>
    <row r="721" spans="1:6" x14ac:dyDescent="0.25">
      <c r="A721" s="95" t="s">
        <v>14801</v>
      </c>
      <c r="B721" s="95">
        <v>3</v>
      </c>
      <c r="C721" s="130">
        <v>1.5015732683728807E-4</v>
      </c>
      <c r="D721" s="95" t="b">
        <v>0</v>
      </c>
      <c r="E721" s="95" t="b">
        <v>0</v>
      </c>
      <c r="F721" s="95" t="b">
        <v>0</v>
      </c>
    </row>
    <row r="722" spans="1:6" x14ac:dyDescent="0.25">
      <c r="A722" s="95" t="s">
        <v>14802</v>
      </c>
      <c r="B722" s="95">
        <v>3</v>
      </c>
      <c r="C722" s="130">
        <v>1.5015732683728807E-4</v>
      </c>
      <c r="D722" s="95" t="b">
        <v>0</v>
      </c>
      <c r="E722" s="95" t="b">
        <v>0</v>
      </c>
      <c r="F722" s="95" t="b">
        <v>0</v>
      </c>
    </row>
    <row r="723" spans="1:6" x14ac:dyDescent="0.25">
      <c r="A723" s="95" t="s">
        <v>14803</v>
      </c>
      <c r="B723" s="95">
        <v>3</v>
      </c>
      <c r="C723" s="130">
        <v>1.5015732683728807E-4</v>
      </c>
      <c r="D723" s="95" t="b">
        <v>0</v>
      </c>
      <c r="E723" s="95" t="b">
        <v>0</v>
      </c>
      <c r="F723" s="95" t="b">
        <v>0</v>
      </c>
    </row>
    <row r="724" spans="1:6" x14ac:dyDescent="0.25">
      <c r="A724" s="95" t="s">
        <v>14804</v>
      </c>
      <c r="B724" s="95">
        <v>3</v>
      </c>
      <c r="C724" s="130">
        <v>1.5015732683728807E-4</v>
      </c>
      <c r="D724" s="95" t="b">
        <v>0</v>
      </c>
      <c r="E724" s="95" t="b">
        <v>0</v>
      </c>
      <c r="F724" s="95" t="b">
        <v>0</v>
      </c>
    </row>
    <row r="725" spans="1:6" x14ac:dyDescent="0.25">
      <c r="A725" s="95" t="s">
        <v>14805</v>
      </c>
      <c r="B725" s="95">
        <v>3</v>
      </c>
      <c r="C725" s="130">
        <v>1.5015732683728807E-4</v>
      </c>
      <c r="D725" s="95" t="b">
        <v>0</v>
      </c>
      <c r="E725" s="95" t="b">
        <v>0</v>
      </c>
      <c r="F725" s="95" t="b">
        <v>0</v>
      </c>
    </row>
    <row r="726" spans="1:6" x14ac:dyDescent="0.25">
      <c r="A726" s="95" t="s">
        <v>1710</v>
      </c>
      <c r="B726" s="95">
        <v>3</v>
      </c>
      <c r="C726" s="130">
        <v>1.5015732683728807E-4</v>
      </c>
      <c r="D726" s="95" t="b">
        <v>0</v>
      </c>
      <c r="E726" s="95" t="b">
        <v>0</v>
      </c>
      <c r="F726" s="95" t="b">
        <v>0</v>
      </c>
    </row>
    <row r="727" spans="1:6" x14ac:dyDescent="0.25">
      <c r="A727" s="95" t="s">
        <v>14806</v>
      </c>
      <c r="B727" s="95">
        <v>3</v>
      </c>
      <c r="C727" s="130">
        <v>1.5015732683728807E-4</v>
      </c>
      <c r="D727" s="95" t="b">
        <v>0</v>
      </c>
      <c r="E727" s="95" t="b">
        <v>0</v>
      </c>
      <c r="F727" s="95" t="b">
        <v>0</v>
      </c>
    </row>
    <row r="728" spans="1:6" x14ac:dyDescent="0.25">
      <c r="A728" s="95" t="s">
        <v>14807</v>
      </c>
      <c r="B728" s="95">
        <v>3</v>
      </c>
      <c r="C728" s="130">
        <v>1.5015732683728807E-4</v>
      </c>
      <c r="D728" s="95" t="b">
        <v>0</v>
      </c>
      <c r="E728" s="95" t="b">
        <v>0</v>
      </c>
      <c r="F728" s="95" t="b">
        <v>0</v>
      </c>
    </row>
    <row r="729" spans="1:6" x14ac:dyDescent="0.25">
      <c r="A729" s="95" t="s">
        <v>14808</v>
      </c>
      <c r="B729" s="95">
        <v>3</v>
      </c>
      <c r="C729" s="130">
        <v>1.5015732683728807E-4</v>
      </c>
      <c r="D729" s="95" t="b">
        <v>0</v>
      </c>
      <c r="E729" s="95" t="b">
        <v>0</v>
      </c>
      <c r="F729" s="95" t="b">
        <v>0</v>
      </c>
    </row>
    <row r="730" spans="1:6" x14ac:dyDescent="0.25">
      <c r="A730" s="95" t="s">
        <v>14809</v>
      </c>
      <c r="B730" s="95">
        <v>3</v>
      </c>
      <c r="C730" s="130">
        <v>1.5015732683728807E-4</v>
      </c>
      <c r="D730" s="95" t="b">
        <v>0</v>
      </c>
      <c r="E730" s="95" t="b">
        <v>0</v>
      </c>
      <c r="F730" s="95" t="b">
        <v>0</v>
      </c>
    </row>
    <row r="731" spans="1:6" x14ac:dyDescent="0.25">
      <c r="A731" s="95" t="s">
        <v>14810</v>
      </c>
      <c r="B731" s="95">
        <v>3</v>
      </c>
      <c r="C731" s="130">
        <v>1.5015732683728807E-4</v>
      </c>
      <c r="D731" s="95" t="b">
        <v>0</v>
      </c>
      <c r="E731" s="95" t="b">
        <v>0</v>
      </c>
      <c r="F731" s="95" t="b">
        <v>0</v>
      </c>
    </row>
    <row r="732" spans="1:6" x14ac:dyDescent="0.25">
      <c r="A732" s="95" t="s">
        <v>1396</v>
      </c>
      <c r="B732" s="95">
        <v>3</v>
      </c>
      <c r="C732" s="130">
        <v>1.5015732683728807E-4</v>
      </c>
      <c r="D732" s="95" t="b">
        <v>0</v>
      </c>
      <c r="E732" s="95" t="b">
        <v>0</v>
      </c>
      <c r="F732" s="95" t="b">
        <v>0</v>
      </c>
    </row>
    <row r="733" spans="1:6" x14ac:dyDescent="0.25">
      <c r="A733" s="95" t="s">
        <v>14811</v>
      </c>
      <c r="B733" s="95">
        <v>3</v>
      </c>
      <c r="C733" s="130">
        <v>1.5015732683728807E-4</v>
      </c>
      <c r="D733" s="95" t="b">
        <v>0</v>
      </c>
      <c r="E733" s="95" t="b">
        <v>0</v>
      </c>
      <c r="F733" s="95" t="b">
        <v>0</v>
      </c>
    </row>
    <row r="734" spans="1:6" x14ac:dyDescent="0.25">
      <c r="A734" s="95" t="s">
        <v>1451</v>
      </c>
      <c r="B734" s="95">
        <v>3</v>
      </c>
      <c r="C734" s="130">
        <v>1.5015732683728807E-4</v>
      </c>
      <c r="D734" s="95" t="b">
        <v>0</v>
      </c>
      <c r="E734" s="95" t="b">
        <v>0</v>
      </c>
      <c r="F734" s="95" t="b">
        <v>0</v>
      </c>
    </row>
    <row r="735" spans="1:6" x14ac:dyDescent="0.25">
      <c r="A735" s="95" t="s">
        <v>1374</v>
      </c>
      <c r="B735" s="95">
        <v>3</v>
      </c>
      <c r="C735" s="130">
        <v>1.5015732683728807E-4</v>
      </c>
      <c r="D735" s="95" t="b">
        <v>0</v>
      </c>
      <c r="E735" s="95" t="b">
        <v>0</v>
      </c>
      <c r="F735" s="95" t="b">
        <v>0</v>
      </c>
    </row>
    <row r="736" spans="1:6" x14ac:dyDescent="0.25">
      <c r="A736" s="95" t="s">
        <v>1373</v>
      </c>
      <c r="B736" s="95">
        <v>3</v>
      </c>
      <c r="C736" s="130">
        <v>1.5015732683728807E-4</v>
      </c>
      <c r="D736" s="95" t="b">
        <v>0</v>
      </c>
      <c r="E736" s="95" t="b">
        <v>0</v>
      </c>
      <c r="F736" s="95" t="b">
        <v>0</v>
      </c>
    </row>
    <row r="737" spans="1:6" x14ac:dyDescent="0.25">
      <c r="A737" s="95" t="s">
        <v>1372</v>
      </c>
      <c r="B737" s="95">
        <v>3</v>
      </c>
      <c r="C737" s="130">
        <v>1.5015732683728807E-4</v>
      </c>
      <c r="D737" s="95" t="b">
        <v>0</v>
      </c>
      <c r="E737" s="95" t="b">
        <v>0</v>
      </c>
      <c r="F737" s="95" t="b">
        <v>0</v>
      </c>
    </row>
    <row r="738" spans="1:6" x14ac:dyDescent="0.25">
      <c r="A738" s="95" t="s">
        <v>1652</v>
      </c>
      <c r="B738" s="95">
        <v>3</v>
      </c>
      <c r="C738" s="130">
        <v>1.5015732683728807E-4</v>
      </c>
      <c r="D738" s="95" t="b">
        <v>0</v>
      </c>
      <c r="E738" s="95" t="b">
        <v>0</v>
      </c>
      <c r="F738" s="95" t="b">
        <v>0</v>
      </c>
    </row>
    <row r="739" spans="1:6" x14ac:dyDescent="0.25">
      <c r="A739" s="95" t="s">
        <v>1651</v>
      </c>
      <c r="B739" s="95">
        <v>3</v>
      </c>
      <c r="C739" s="130">
        <v>1.5015732683728807E-4</v>
      </c>
      <c r="D739" s="95" t="b">
        <v>0</v>
      </c>
      <c r="E739" s="95" t="b">
        <v>0</v>
      </c>
      <c r="F739" s="95" t="b">
        <v>0</v>
      </c>
    </row>
    <row r="740" spans="1:6" x14ac:dyDescent="0.25">
      <c r="A740" s="95" t="s">
        <v>1106</v>
      </c>
      <c r="B740" s="95">
        <v>3</v>
      </c>
      <c r="C740" s="130">
        <v>1.5015732683728807E-4</v>
      </c>
      <c r="D740" s="95" t="b">
        <v>0</v>
      </c>
      <c r="E740" s="95" t="b">
        <v>0</v>
      </c>
      <c r="F740" s="95" t="b">
        <v>0</v>
      </c>
    </row>
    <row r="741" spans="1:6" x14ac:dyDescent="0.25">
      <c r="A741" s="95" t="s">
        <v>1767</v>
      </c>
      <c r="B741" s="95">
        <v>3</v>
      </c>
      <c r="C741" s="130">
        <v>1.5015732683728807E-4</v>
      </c>
      <c r="D741" s="95" t="b">
        <v>0</v>
      </c>
      <c r="E741" s="95" t="b">
        <v>0</v>
      </c>
      <c r="F741" s="95" t="b">
        <v>0</v>
      </c>
    </row>
    <row r="742" spans="1:6" x14ac:dyDescent="0.25">
      <c r="A742" s="95" t="s">
        <v>14812</v>
      </c>
      <c r="B742" s="95">
        <v>3</v>
      </c>
      <c r="C742" s="130">
        <v>1.5015732683728807E-4</v>
      </c>
      <c r="D742" s="95" t="b">
        <v>0</v>
      </c>
      <c r="E742" s="95" t="b">
        <v>0</v>
      </c>
      <c r="F742" s="95" t="b">
        <v>0</v>
      </c>
    </row>
    <row r="743" spans="1:6" x14ac:dyDescent="0.25">
      <c r="A743" s="95" t="s">
        <v>14813</v>
      </c>
      <c r="B743" s="95">
        <v>3</v>
      </c>
      <c r="C743" s="130">
        <v>1.5015732683728807E-4</v>
      </c>
      <c r="D743" s="95" t="b">
        <v>0</v>
      </c>
      <c r="E743" s="95" t="b">
        <v>0</v>
      </c>
      <c r="F743" s="95" t="b">
        <v>0</v>
      </c>
    </row>
    <row r="744" spans="1:6" x14ac:dyDescent="0.25">
      <c r="A744" s="95" t="s">
        <v>14814</v>
      </c>
      <c r="B744" s="95">
        <v>3</v>
      </c>
      <c r="C744" s="130">
        <v>1.5015732683728807E-4</v>
      </c>
      <c r="D744" s="95" t="b">
        <v>0</v>
      </c>
      <c r="E744" s="95" t="b">
        <v>0</v>
      </c>
      <c r="F744" s="95" t="b">
        <v>0</v>
      </c>
    </row>
    <row r="745" spans="1:6" x14ac:dyDescent="0.25">
      <c r="A745" s="95" t="s">
        <v>14815</v>
      </c>
      <c r="B745" s="95">
        <v>3</v>
      </c>
      <c r="C745" s="130">
        <v>1.5015732683728807E-4</v>
      </c>
      <c r="D745" s="95" t="b">
        <v>0</v>
      </c>
      <c r="E745" s="95" t="b">
        <v>0</v>
      </c>
      <c r="F745" s="95" t="b">
        <v>0</v>
      </c>
    </row>
    <row r="746" spans="1:6" x14ac:dyDescent="0.25">
      <c r="A746" s="95" t="s">
        <v>14816</v>
      </c>
      <c r="B746" s="95">
        <v>3</v>
      </c>
      <c r="C746" s="130">
        <v>1.5015732683728807E-4</v>
      </c>
      <c r="D746" s="95" t="b">
        <v>0</v>
      </c>
      <c r="E746" s="95" t="b">
        <v>0</v>
      </c>
      <c r="F746" s="95" t="b">
        <v>0</v>
      </c>
    </row>
    <row r="747" spans="1:6" x14ac:dyDescent="0.25">
      <c r="A747" s="95" t="s">
        <v>14817</v>
      </c>
      <c r="B747" s="95">
        <v>3</v>
      </c>
      <c r="C747" s="130">
        <v>1.5015732683728807E-4</v>
      </c>
      <c r="D747" s="95" t="b">
        <v>0</v>
      </c>
      <c r="E747" s="95" t="b">
        <v>0</v>
      </c>
      <c r="F747" s="95" t="b">
        <v>0</v>
      </c>
    </row>
    <row r="748" spans="1:6" x14ac:dyDescent="0.25">
      <c r="A748" s="95" t="s">
        <v>14818</v>
      </c>
      <c r="B748" s="95">
        <v>3</v>
      </c>
      <c r="C748" s="130">
        <v>1.5015732683728807E-4</v>
      </c>
      <c r="D748" s="95" t="b">
        <v>0</v>
      </c>
      <c r="E748" s="95" t="b">
        <v>0</v>
      </c>
      <c r="F748" s="95" t="b">
        <v>0</v>
      </c>
    </row>
    <row r="749" spans="1:6" x14ac:dyDescent="0.25">
      <c r="A749" s="95" t="s">
        <v>14819</v>
      </c>
      <c r="B749" s="95">
        <v>3</v>
      </c>
      <c r="C749" s="130">
        <v>1.5015732683728807E-4</v>
      </c>
      <c r="D749" s="95" t="b">
        <v>0</v>
      </c>
      <c r="E749" s="95" t="b">
        <v>0</v>
      </c>
      <c r="F749" s="95" t="b">
        <v>0</v>
      </c>
    </row>
    <row r="750" spans="1:6" x14ac:dyDescent="0.25">
      <c r="A750" s="95" t="s">
        <v>14820</v>
      </c>
      <c r="B750" s="95">
        <v>3</v>
      </c>
      <c r="C750" s="130">
        <v>1.5015732683728807E-4</v>
      </c>
      <c r="D750" s="95" t="b">
        <v>0</v>
      </c>
      <c r="E750" s="95" t="b">
        <v>0</v>
      </c>
      <c r="F750" s="95" t="b">
        <v>0</v>
      </c>
    </row>
    <row r="751" spans="1:6" x14ac:dyDescent="0.25">
      <c r="A751" s="95" t="s">
        <v>14821</v>
      </c>
      <c r="B751" s="95">
        <v>3</v>
      </c>
      <c r="C751" s="130">
        <v>1.5015732683728807E-4</v>
      </c>
      <c r="D751" s="95" t="b">
        <v>0</v>
      </c>
      <c r="E751" s="95" t="b">
        <v>0</v>
      </c>
      <c r="F751" s="95" t="b">
        <v>0</v>
      </c>
    </row>
    <row r="752" spans="1:6" x14ac:dyDescent="0.25">
      <c r="A752" s="95" t="s">
        <v>14822</v>
      </c>
      <c r="B752" s="95">
        <v>3</v>
      </c>
      <c r="C752" s="130">
        <v>1.5015732683728807E-4</v>
      </c>
      <c r="D752" s="95" t="b">
        <v>0</v>
      </c>
      <c r="E752" s="95" t="b">
        <v>0</v>
      </c>
      <c r="F752" s="95" t="b">
        <v>0</v>
      </c>
    </row>
    <row r="753" spans="1:6" x14ac:dyDescent="0.25">
      <c r="A753" s="95" t="s">
        <v>14823</v>
      </c>
      <c r="B753" s="95">
        <v>3</v>
      </c>
      <c r="C753" s="130">
        <v>1.5952072883248551E-4</v>
      </c>
      <c r="D753" s="95" t="b">
        <v>0</v>
      </c>
      <c r="E753" s="95" t="b">
        <v>0</v>
      </c>
      <c r="F753" s="95" t="b">
        <v>0</v>
      </c>
    </row>
    <row r="754" spans="1:6" x14ac:dyDescent="0.25">
      <c r="A754" s="95" t="s">
        <v>1038</v>
      </c>
      <c r="B754" s="95">
        <v>3</v>
      </c>
      <c r="C754" s="130">
        <v>1.5015732683728807E-4</v>
      </c>
      <c r="D754" s="95" t="b">
        <v>0</v>
      </c>
      <c r="E754" s="95" t="b">
        <v>0</v>
      </c>
      <c r="F754" s="95" t="b">
        <v>0</v>
      </c>
    </row>
    <row r="755" spans="1:6" x14ac:dyDescent="0.25">
      <c r="A755" s="95" t="s">
        <v>14824</v>
      </c>
      <c r="B755" s="95">
        <v>3</v>
      </c>
      <c r="C755" s="130">
        <v>1.5015732683728807E-4</v>
      </c>
      <c r="D755" s="95" t="b">
        <v>0</v>
      </c>
      <c r="E755" s="95" t="b">
        <v>0</v>
      </c>
      <c r="F755" s="95" t="b">
        <v>0</v>
      </c>
    </row>
    <row r="756" spans="1:6" x14ac:dyDescent="0.25">
      <c r="A756" s="95" t="s">
        <v>1577</v>
      </c>
      <c r="B756" s="95">
        <v>3</v>
      </c>
      <c r="C756" s="130">
        <v>1.5015732683728807E-4</v>
      </c>
      <c r="D756" s="95" t="b">
        <v>0</v>
      </c>
      <c r="E756" s="95" t="b">
        <v>0</v>
      </c>
      <c r="F756" s="95" t="b">
        <v>0</v>
      </c>
    </row>
    <row r="757" spans="1:6" x14ac:dyDescent="0.25">
      <c r="A757" s="95" t="s">
        <v>1576</v>
      </c>
      <c r="B757" s="95">
        <v>3</v>
      </c>
      <c r="C757" s="130">
        <v>1.5015732683728807E-4</v>
      </c>
      <c r="D757" s="95" t="b">
        <v>0</v>
      </c>
      <c r="E757" s="95" t="b">
        <v>0</v>
      </c>
      <c r="F757" s="95" t="b">
        <v>0</v>
      </c>
    </row>
    <row r="758" spans="1:6" x14ac:dyDescent="0.25">
      <c r="A758" s="95" t="s">
        <v>1707</v>
      </c>
      <c r="B758" s="95">
        <v>3</v>
      </c>
      <c r="C758" s="130">
        <v>1.5015732683728807E-4</v>
      </c>
      <c r="D758" s="95" t="b">
        <v>0</v>
      </c>
      <c r="E758" s="95" t="b">
        <v>0</v>
      </c>
      <c r="F758" s="95" t="b">
        <v>0</v>
      </c>
    </row>
    <row r="759" spans="1:6" x14ac:dyDescent="0.25">
      <c r="A759" s="95" t="s">
        <v>14825</v>
      </c>
      <c r="B759" s="95">
        <v>3</v>
      </c>
      <c r="C759" s="130">
        <v>1.5015732683728807E-4</v>
      </c>
      <c r="D759" s="95" t="b">
        <v>0</v>
      </c>
      <c r="E759" s="95" t="b">
        <v>1</v>
      </c>
      <c r="F759" s="95" t="b">
        <v>0</v>
      </c>
    </row>
    <row r="760" spans="1:6" x14ac:dyDescent="0.25">
      <c r="A760" s="95" t="s">
        <v>14826</v>
      </c>
      <c r="B760" s="95">
        <v>3</v>
      </c>
      <c r="C760" s="130">
        <v>1.5015732683728807E-4</v>
      </c>
      <c r="D760" s="95" t="b">
        <v>0</v>
      </c>
      <c r="E760" s="95" t="b">
        <v>0</v>
      </c>
      <c r="F760" s="95" t="b">
        <v>0</v>
      </c>
    </row>
    <row r="761" spans="1:6" x14ac:dyDescent="0.25">
      <c r="A761" s="95" t="s">
        <v>14827</v>
      </c>
      <c r="B761" s="95">
        <v>3</v>
      </c>
      <c r="C761" s="130">
        <v>1.5015732683728807E-4</v>
      </c>
      <c r="D761" s="95" t="b">
        <v>0</v>
      </c>
      <c r="E761" s="95" t="b">
        <v>0</v>
      </c>
      <c r="F761" s="95" t="b">
        <v>0</v>
      </c>
    </row>
    <row r="762" spans="1:6" x14ac:dyDescent="0.25">
      <c r="A762" s="95" t="s">
        <v>14828</v>
      </c>
      <c r="B762" s="95">
        <v>3</v>
      </c>
      <c r="C762" s="130">
        <v>1.5015732683728807E-4</v>
      </c>
      <c r="D762" s="95" t="b">
        <v>0</v>
      </c>
      <c r="E762" s="95" t="b">
        <v>0</v>
      </c>
      <c r="F762" s="95" t="b">
        <v>0</v>
      </c>
    </row>
    <row r="763" spans="1:6" x14ac:dyDescent="0.25">
      <c r="A763" s="95" t="s">
        <v>14829</v>
      </c>
      <c r="B763" s="95">
        <v>3</v>
      </c>
      <c r="C763" s="130">
        <v>1.5015732683728807E-4</v>
      </c>
      <c r="D763" s="95" t="b">
        <v>0</v>
      </c>
      <c r="E763" s="95" t="b">
        <v>0</v>
      </c>
      <c r="F763" s="95" t="b">
        <v>0</v>
      </c>
    </row>
    <row r="764" spans="1:6" x14ac:dyDescent="0.25">
      <c r="A764" s="95" t="s">
        <v>14830</v>
      </c>
      <c r="B764" s="95">
        <v>3</v>
      </c>
      <c r="C764" s="130">
        <v>1.5015732683728807E-4</v>
      </c>
      <c r="D764" s="95" t="b">
        <v>0</v>
      </c>
      <c r="E764" s="95" t="b">
        <v>0</v>
      </c>
      <c r="F764" s="95" t="b">
        <v>0</v>
      </c>
    </row>
    <row r="765" spans="1:6" x14ac:dyDescent="0.25">
      <c r="A765" s="95" t="s">
        <v>1537</v>
      </c>
      <c r="B765" s="95">
        <v>3</v>
      </c>
      <c r="C765" s="130">
        <v>1.5015732683728807E-4</v>
      </c>
      <c r="D765" s="95" t="b">
        <v>0</v>
      </c>
      <c r="E765" s="95" t="b">
        <v>0</v>
      </c>
      <c r="F765" s="95" t="b">
        <v>0</v>
      </c>
    </row>
    <row r="766" spans="1:6" x14ac:dyDescent="0.25">
      <c r="A766" s="95" t="s">
        <v>14831</v>
      </c>
      <c r="B766" s="95">
        <v>3</v>
      </c>
      <c r="C766" s="130">
        <v>1.5015732683728807E-4</v>
      </c>
      <c r="D766" s="95" t="b">
        <v>0</v>
      </c>
      <c r="E766" s="95" t="b">
        <v>0</v>
      </c>
      <c r="F766" s="95" t="b">
        <v>0</v>
      </c>
    </row>
    <row r="767" spans="1:6" x14ac:dyDescent="0.25">
      <c r="A767" s="95" t="s">
        <v>14832</v>
      </c>
      <c r="B767" s="95">
        <v>3</v>
      </c>
      <c r="C767" s="130">
        <v>1.5015732683728807E-4</v>
      </c>
      <c r="D767" s="95" t="b">
        <v>0</v>
      </c>
      <c r="E767" s="95" t="b">
        <v>0</v>
      </c>
      <c r="F767" s="95" t="b">
        <v>0</v>
      </c>
    </row>
    <row r="768" spans="1:6" x14ac:dyDescent="0.25">
      <c r="A768" s="95" t="s">
        <v>14833</v>
      </c>
      <c r="B768" s="95">
        <v>3</v>
      </c>
      <c r="C768" s="130">
        <v>1.5015732683728807E-4</v>
      </c>
      <c r="D768" s="95" t="b">
        <v>0</v>
      </c>
      <c r="E768" s="95" t="b">
        <v>0</v>
      </c>
      <c r="F768" s="95" t="b">
        <v>0</v>
      </c>
    </row>
    <row r="769" spans="1:6" x14ac:dyDescent="0.25">
      <c r="A769" s="95" t="s">
        <v>14834</v>
      </c>
      <c r="B769" s="95">
        <v>3</v>
      </c>
      <c r="C769" s="130">
        <v>1.5015732683728807E-4</v>
      </c>
      <c r="D769" s="95" t="b">
        <v>1</v>
      </c>
      <c r="E769" s="95" t="b">
        <v>0</v>
      </c>
      <c r="F769" s="95" t="b">
        <v>0</v>
      </c>
    </row>
    <row r="770" spans="1:6" x14ac:dyDescent="0.25">
      <c r="A770" s="95" t="s">
        <v>1795</v>
      </c>
      <c r="B770" s="95">
        <v>3</v>
      </c>
      <c r="C770" s="130">
        <v>1.5015732683728807E-4</v>
      </c>
      <c r="D770" s="95" t="b">
        <v>0</v>
      </c>
      <c r="E770" s="95" t="b">
        <v>0</v>
      </c>
      <c r="F770" s="95" t="b">
        <v>0</v>
      </c>
    </row>
    <row r="771" spans="1:6" x14ac:dyDescent="0.25">
      <c r="A771" s="95" t="s">
        <v>14835</v>
      </c>
      <c r="B771" s="95">
        <v>3</v>
      </c>
      <c r="C771" s="130">
        <v>1.5015732683728807E-4</v>
      </c>
      <c r="D771" s="95" t="b">
        <v>0</v>
      </c>
      <c r="E771" s="95" t="b">
        <v>0</v>
      </c>
      <c r="F771" s="95" t="b">
        <v>0</v>
      </c>
    </row>
    <row r="772" spans="1:6" x14ac:dyDescent="0.25">
      <c r="A772" s="95" t="s">
        <v>14836</v>
      </c>
      <c r="B772" s="95">
        <v>3</v>
      </c>
      <c r="C772" s="130">
        <v>1.5952072883248551E-4</v>
      </c>
      <c r="D772" s="95" t="b">
        <v>0</v>
      </c>
      <c r="E772" s="95" t="b">
        <v>0</v>
      </c>
      <c r="F772" s="95" t="b">
        <v>0</v>
      </c>
    </row>
    <row r="773" spans="1:6" x14ac:dyDescent="0.25">
      <c r="A773" s="95" t="s">
        <v>1357</v>
      </c>
      <c r="B773" s="95">
        <v>3</v>
      </c>
      <c r="C773" s="130">
        <v>1.5015732683728807E-4</v>
      </c>
      <c r="D773" s="95" t="b">
        <v>0</v>
      </c>
      <c r="E773" s="95" t="b">
        <v>0</v>
      </c>
      <c r="F773" s="95" t="b">
        <v>0</v>
      </c>
    </row>
    <row r="774" spans="1:6" x14ac:dyDescent="0.25">
      <c r="A774" s="95" t="s">
        <v>14837</v>
      </c>
      <c r="B774" s="95">
        <v>3</v>
      </c>
      <c r="C774" s="130">
        <v>1.5015732683728807E-4</v>
      </c>
      <c r="D774" s="95" t="b">
        <v>0</v>
      </c>
      <c r="E774" s="95" t="b">
        <v>0</v>
      </c>
      <c r="F774" s="95" t="b">
        <v>0</v>
      </c>
    </row>
    <row r="775" spans="1:6" x14ac:dyDescent="0.25">
      <c r="A775" s="95" t="s">
        <v>14838</v>
      </c>
      <c r="B775" s="95">
        <v>3</v>
      </c>
      <c r="C775" s="130">
        <v>1.5015732683728807E-4</v>
      </c>
      <c r="D775" s="95" t="b">
        <v>0</v>
      </c>
      <c r="E775" s="95" t="b">
        <v>0</v>
      </c>
      <c r="F775" s="95" t="b">
        <v>0</v>
      </c>
    </row>
    <row r="776" spans="1:6" x14ac:dyDescent="0.25">
      <c r="A776" s="95" t="s">
        <v>1489</v>
      </c>
      <c r="B776" s="95">
        <v>3</v>
      </c>
      <c r="C776" s="130">
        <v>1.5015732683728807E-4</v>
      </c>
      <c r="D776" s="95" t="b">
        <v>0</v>
      </c>
      <c r="E776" s="95" t="b">
        <v>0</v>
      </c>
      <c r="F776" s="95" t="b">
        <v>0</v>
      </c>
    </row>
    <row r="777" spans="1:6" x14ac:dyDescent="0.25">
      <c r="A777" s="95" t="s">
        <v>1525</v>
      </c>
      <c r="B777" s="95">
        <v>3</v>
      </c>
      <c r="C777" s="130">
        <v>1.5015732683728807E-4</v>
      </c>
      <c r="D777" s="95" t="b">
        <v>0</v>
      </c>
      <c r="E777" s="95" t="b">
        <v>0</v>
      </c>
      <c r="F777" s="95" t="b">
        <v>0</v>
      </c>
    </row>
    <row r="778" spans="1:6" x14ac:dyDescent="0.25">
      <c r="A778" s="95" t="s">
        <v>1463</v>
      </c>
      <c r="B778" s="95">
        <v>3</v>
      </c>
      <c r="C778" s="130">
        <v>1.5015732683728807E-4</v>
      </c>
      <c r="D778" s="95" t="b">
        <v>0</v>
      </c>
      <c r="E778" s="95" t="b">
        <v>0</v>
      </c>
      <c r="F778" s="95" t="b">
        <v>0</v>
      </c>
    </row>
    <row r="779" spans="1:6" x14ac:dyDescent="0.25">
      <c r="A779" s="95" t="s">
        <v>923</v>
      </c>
      <c r="B779" s="95">
        <v>3</v>
      </c>
      <c r="C779" s="130">
        <v>1.5015732683728807E-4</v>
      </c>
      <c r="D779" s="95" t="b">
        <v>0</v>
      </c>
      <c r="E779" s="95" t="b">
        <v>0</v>
      </c>
      <c r="F779" s="95" t="b">
        <v>0</v>
      </c>
    </row>
    <row r="780" spans="1:6" x14ac:dyDescent="0.25">
      <c r="A780" s="95" t="s">
        <v>1524</v>
      </c>
      <c r="B780" s="95">
        <v>3</v>
      </c>
      <c r="C780" s="130">
        <v>1.5015732683728807E-4</v>
      </c>
      <c r="D780" s="95" t="b">
        <v>0</v>
      </c>
      <c r="E780" s="95" t="b">
        <v>0</v>
      </c>
      <c r="F780" s="95" t="b">
        <v>0</v>
      </c>
    </row>
    <row r="781" spans="1:6" x14ac:dyDescent="0.25">
      <c r="A781" s="95" t="s">
        <v>14839</v>
      </c>
      <c r="B781" s="95">
        <v>3</v>
      </c>
      <c r="C781" s="130">
        <v>1.5015732683728807E-4</v>
      </c>
      <c r="D781" s="95" t="b">
        <v>0</v>
      </c>
      <c r="E781" s="95" t="b">
        <v>0</v>
      </c>
      <c r="F781" s="95" t="b">
        <v>0</v>
      </c>
    </row>
    <row r="782" spans="1:6" x14ac:dyDescent="0.25">
      <c r="A782" s="95" t="s">
        <v>14840</v>
      </c>
      <c r="B782" s="95">
        <v>3</v>
      </c>
      <c r="C782" s="130">
        <v>1.5015732683728807E-4</v>
      </c>
      <c r="D782" s="95" t="b">
        <v>0</v>
      </c>
      <c r="E782" s="95" t="b">
        <v>0</v>
      </c>
      <c r="F782" s="95" t="b">
        <v>0</v>
      </c>
    </row>
    <row r="783" spans="1:6" x14ac:dyDescent="0.25">
      <c r="A783" s="95" t="s">
        <v>14841</v>
      </c>
      <c r="B783" s="95">
        <v>3</v>
      </c>
      <c r="C783" s="130">
        <v>1.5015732683728807E-4</v>
      </c>
      <c r="D783" s="95" t="b">
        <v>0</v>
      </c>
      <c r="E783" s="95" t="b">
        <v>0</v>
      </c>
      <c r="F783" s="95" t="b">
        <v>0</v>
      </c>
    </row>
    <row r="784" spans="1:6" x14ac:dyDescent="0.25">
      <c r="A784" s="95" t="s">
        <v>1527</v>
      </c>
      <c r="B784" s="95">
        <v>3</v>
      </c>
      <c r="C784" s="130">
        <v>1.5015732683728807E-4</v>
      </c>
      <c r="D784" s="95" t="b">
        <v>0</v>
      </c>
      <c r="E784" s="95" t="b">
        <v>0</v>
      </c>
      <c r="F784" s="95" t="b">
        <v>0</v>
      </c>
    </row>
    <row r="785" spans="1:6" x14ac:dyDescent="0.25">
      <c r="A785" s="95" t="s">
        <v>14842</v>
      </c>
      <c r="B785" s="95">
        <v>3</v>
      </c>
      <c r="C785" s="130">
        <v>1.5015732683728807E-4</v>
      </c>
      <c r="D785" s="95" t="b">
        <v>0</v>
      </c>
      <c r="E785" s="95" t="b">
        <v>0</v>
      </c>
      <c r="F785" s="95" t="b">
        <v>0</v>
      </c>
    </row>
    <row r="786" spans="1:6" x14ac:dyDescent="0.25">
      <c r="A786" s="95" t="s">
        <v>1692</v>
      </c>
      <c r="B786" s="95">
        <v>3</v>
      </c>
      <c r="C786" s="130">
        <v>1.5015732683728807E-4</v>
      </c>
      <c r="D786" s="95" t="b">
        <v>0</v>
      </c>
      <c r="E786" s="95" t="b">
        <v>0</v>
      </c>
      <c r="F786" s="95" t="b">
        <v>0</v>
      </c>
    </row>
    <row r="787" spans="1:6" x14ac:dyDescent="0.25">
      <c r="A787" s="95" t="s">
        <v>2798</v>
      </c>
      <c r="B787" s="95">
        <v>3</v>
      </c>
      <c r="C787" s="130">
        <v>1.5015732683728807E-4</v>
      </c>
      <c r="D787" s="95" t="b">
        <v>0</v>
      </c>
      <c r="E787" s="95" t="b">
        <v>0</v>
      </c>
      <c r="F787" s="95" t="b">
        <v>0</v>
      </c>
    </row>
    <row r="788" spans="1:6" x14ac:dyDescent="0.25">
      <c r="A788" s="95" t="s">
        <v>2845</v>
      </c>
      <c r="B788" s="95">
        <v>3</v>
      </c>
      <c r="C788" s="130">
        <v>1.5015732683728807E-4</v>
      </c>
      <c r="D788" s="95" t="b">
        <v>0</v>
      </c>
      <c r="E788" s="95" t="b">
        <v>0</v>
      </c>
      <c r="F788" s="95" t="b">
        <v>0</v>
      </c>
    </row>
    <row r="789" spans="1:6" x14ac:dyDescent="0.25">
      <c r="A789" s="95" t="s">
        <v>1590</v>
      </c>
      <c r="B789" s="95">
        <v>3</v>
      </c>
      <c r="C789" s="130">
        <v>1.5015732683728807E-4</v>
      </c>
      <c r="D789" s="95" t="b">
        <v>0</v>
      </c>
      <c r="E789" s="95" t="b">
        <v>0</v>
      </c>
      <c r="F789" s="95" t="b">
        <v>0</v>
      </c>
    </row>
    <row r="790" spans="1:6" x14ac:dyDescent="0.25">
      <c r="A790" s="95" t="s">
        <v>14843</v>
      </c>
      <c r="B790" s="95">
        <v>3</v>
      </c>
      <c r="C790" s="130">
        <v>1.5015732683728807E-4</v>
      </c>
      <c r="D790" s="95" t="b">
        <v>0</v>
      </c>
      <c r="E790" s="95" t="b">
        <v>0</v>
      </c>
      <c r="F790" s="95" t="b">
        <v>0</v>
      </c>
    </row>
    <row r="791" spans="1:6" x14ac:dyDescent="0.25">
      <c r="A791" s="95" t="s">
        <v>14844</v>
      </c>
      <c r="B791" s="95">
        <v>3</v>
      </c>
      <c r="C791" s="130">
        <v>1.5015732683728807E-4</v>
      </c>
      <c r="D791" s="95" t="b">
        <v>0</v>
      </c>
      <c r="E791" s="95" t="b">
        <v>0</v>
      </c>
      <c r="F791" s="95" t="b">
        <v>0</v>
      </c>
    </row>
    <row r="792" spans="1:6" x14ac:dyDescent="0.25">
      <c r="A792" s="95" t="s">
        <v>1712</v>
      </c>
      <c r="B792" s="95">
        <v>3</v>
      </c>
      <c r="C792" s="130">
        <v>1.5015732683728807E-4</v>
      </c>
      <c r="D792" s="95" t="b">
        <v>0</v>
      </c>
      <c r="E792" s="95" t="b">
        <v>0</v>
      </c>
      <c r="F792" s="95" t="b">
        <v>0</v>
      </c>
    </row>
    <row r="793" spans="1:6" x14ac:dyDescent="0.25">
      <c r="A793" s="95" t="s">
        <v>14845</v>
      </c>
      <c r="B793" s="95">
        <v>3</v>
      </c>
      <c r="C793" s="130">
        <v>1.5015732683728807E-4</v>
      </c>
      <c r="D793" s="95" t="b">
        <v>0</v>
      </c>
      <c r="E793" s="95" t="b">
        <v>0</v>
      </c>
      <c r="F793" s="95" t="b">
        <v>0</v>
      </c>
    </row>
    <row r="794" spans="1:6" x14ac:dyDescent="0.25">
      <c r="A794" s="95" t="s">
        <v>14846</v>
      </c>
      <c r="B794" s="95">
        <v>3</v>
      </c>
      <c r="C794" s="130">
        <v>1.5015732683728807E-4</v>
      </c>
      <c r="D794" s="95" t="b">
        <v>0</v>
      </c>
      <c r="E794" s="95" t="b">
        <v>0</v>
      </c>
      <c r="F794" s="95" t="b">
        <v>0</v>
      </c>
    </row>
    <row r="795" spans="1:6" x14ac:dyDescent="0.25">
      <c r="A795" s="95" t="s">
        <v>14847</v>
      </c>
      <c r="B795" s="95">
        <v>3</v>
      </c>
      <c r="C795" s="130">
        <v>1.5015732683728807E-4</v>
      </c>
      <c r="D795" s="95" t="b">
        <v>0</v>
      </c>
      <c r="E795" s="95" t="b">
        <v>0</v>
      </c>
      <c r="F795" s="95" t="b">
        <v>0</v>
      </c>
    </row>
    <row r="796" spans="1:6" x14ac:dyDescent="0.25">
      <c r="A796" s="95" t="s">
        <v>14848</v>
      </c>
      <c r="B796" s="95">
        <v>3</v>
      </c>
      <c r="C796" s="130">
        <v>1.5015732683728807E-4</v>
      </c>
      <c r="D796" s="95" t="b">
        <v>0</v>
      </c>
      <c r="E796" s="95" t="b">
        <v>0</v>
      </c>
      <c r="F796" s="95" t="b">
        <v>0</v>
      </c>
    </row>
    <row r="797" spans="1:6" x14ac:dyDescent="0.25">
      <c r="A797" s="95" t="s">
        <v>14849</v>
      </c>
      <c r="B797" s="95">
        <v>3</v>
      </c>
      <c r="C797" s="130">
        <v>1.5015732683728807E-4</v>
      </c>
      <c r="D797" s="95" t="b">
        <v>0</v>
      </c>
      <c r="E797" s="95" t="b">
        <v>0</v>
      </c>
      <c r="F797" s="95" t="b">
        <v>0</v>
      </c>
    </row>
    <row r="798" spans="1:6" x14ac:dyDescent="0.25">
      <c r="A798" s="95" t="s">
        <v>14850</v>
      </c>
      <c r="B798" s="95">
        <v>3</v>
      </c>
      <c r="C798" s="130">
        <v>1.5015732683728807E-4</v>
      </c>
      <c r="D798" s="95" t="b">
        <v>0</v>
      </c>
      <c r="E798" s="95" t="b">
        <v>0</v>
      </c>
      <c r="F798" s="95" t="b">
        <v>0</v>
      </c>
    </row>
    <row r="799" spans="1:6" x14ac:dyDescent="0.25">
      <c r="A799" s="95" t="s">
        <v>14851</v>
      </c>
      <c r="B799" s="95">
        <v>3</v>
      </c>
      <c r="C799" s="130">
        <v>1.5015732683728807E-4</v>
      </c>
      <c r="D799" s="95" t="b">
        <v>0</v>
      </c>
      <c r="E799" s="95" t="b">
        <v>0</v>
      </c>
      <c r="F799" s="95" t="b">
        <v>0</v>
      </c>
    </row>
    <row r="800" spans="1:6" x14ac:dyDescent="0.25">
      <c r="A800" s="95" t="s">
        <v>1636</v>
      </c>
      <c r="B800" s="95">
        <v>3</v>
      </c>
      <c r="C800" s="130">
        <v>1.5015732683728807E-4</v>
      </c>
      <c r="D800" s="95" t="b">
        <v>0</v>
      </c>
      <c r="E800" s="95" t="b">
        <v>0</v>
      </c>
      <c r="F800" s="95" t="b">
        <v>0</v>
      </c>
    </row>
    <row r="801" spans="1:6" x14ac:dyDescent="0.25">
      <c r="A801" s="95" t="s">
        <v>14852</v>
      </c>
      <c r="B801" s="95">
        <v>3</v>
      </c>
      <c r="C801" s="130">
        <v>1.5015732683728807E-4</v>
      </c>
      <c r="D801" s="95" t="b">
        <v>0</v>
      </c>
      <c r="E801" s="95" t="b">
        <v>0</v>
      </c>
      <c r="F801" s="95" t="b">
        <v>0</v>
      </c>
    </row>
    <row r="802" spans="1:6" x14ac:dyDescent="0.25">
      <c r="A802" s="95" t="s">
        <v>14853</v>
      </c>
      <c r="B802" s="95">
        <v>3</v>
      </c>
      <c r="C802" s="130">
        <v>1.5952072883248551E-4</v>
      </c>
      <c r="D802" s="95" t="b">
        <v>0</v>
      </c>
      <c r="E802" s="95" t="b">
        <v>0</v>
      </c>
      <c r="F802" s="95" t="b">
        <v>0</v>
      </c>
    </row>
    <row r="803" spans="1:6" x14ac:dyDescent="0.25">
      <c r="A803" s="95" t="s">
        <v>14854</v>
      </c>
      <c r="B803" s="95">
        <v>3</v>
      </c>
      <c r="C803" s="130">
        <v>1.5952072883248551E-4</v>
      </c>
      <c r="D803" s="95" t="b">
        <v>0</v>
      </c>
      <c r="E803" s="95" t="b">
        <v>0</v>
      </c>
      <c r="F803" s="95" t="b">
        <v>0</v>
      </c>
    </row>
    <row r="804" spans="1:6" x14ac:dyDescent="0.25">
      <c r="A804" s="95" t="s">
        <v>14855</v>
      </c>
      <c r="B804" s="95">
        <v>3</v>
      </c>
      <c r="C804" s="130">
        <v>1.5015732683728807E-4</v>
      </c>
      <c r="D804" s="95" t="b">
        <v>0</v>
      </c>
      <c r="E804" s="95" t="b">
        <v>0</v>
      </c>
      <c r="F804" s="95" t="b">
        <v>0</v>
      </c>
    </row>
    <row r="805" spans="1:6" x14ac:dyDescent="0.25">
      <c r="A805" s="95" t="s">
        <v>14856</v>
      </c>
      <c r="B805" s="95">
        <v>3</v>
      </c>
      <c r="C805" s="130">
        <v>1.5015732683728807E-4</v>
      </c>
      <c r="D805" s="95" t="b">
        <v>0</v>
      </c>
      <c r="E805" s="95" t="b">
        <v>0</v>
      </c>
      <c r="F805" s="95" t="b">
        <v>0</v>
      </c>
    </row>
    <row r="806" spans="1:6" x14ac:dyDescent="0.25">
      <c r="A806" s="95" t="s">
        <v>14857</v>
      </c>
      <c r="B806" s="95">
        <v>3</v>
      </c>
      <c r="C806" s="130">
        <v>1.5015732683728807E-4</v>
      </c>
      <c r="D806" s="95" t="b">
        <v>0</v>
      </c>
      <c r="E806" s="95" t="b">
        <v>0</v>
      </c>
      <c r="F806" s="95" t="b">
        <v>0</v>
      </c>
    </row>
    <row r="807" spans="1:6" x14ac:dyDescent="0.25">
      <c r="A807" s="95" t="s">
        <v>1581</v>
      </c>
      <c r="B807" s="95">
        <v>3</v>
      </c>
      <c r="C807" s="130">
        <v>1.5015732683728807E-4</v>
      </c>
      <c r="D807" s="95" t="b">
        <v>0</v>
      </c>
      <c r="E807" s="95" t="b">
        <v>0</v>
      </c>
      <c r="F807" s="95" t="b">
        <v>0</v>
      </c>
    </row>
    <row r="808" spans="1:6" x14ac:dyDescent="0.25">
      <c r="A808" s="95" t="s">
        <v>14858</v>
      </c>
      <c r="B808" s="95">
        <v>3</v>
      </c>
      <c r="C808" s="130">
        <v>1.5015732683728807E-4</v>
      </c>
      <c r="D808" s="95" t="b">
        <v>0</v>
      </c>
      <c r="E808" s="95" t="b">
        <v>0</v>
      </c>
      <c r="F808" s="95" t="b">
        <v>0</v>
      </c>
    </row>
    <row r="809" spans="1:6" x14ac:dyDescent="0.25">
      <c r="A809" s="95" t="s">
        <v>14859</v>
      </c>
      <c r="B809" s="95">
        <v>3</v>
      </c>
      <c r="C809" s="130">
        <v>1.5015732683728807E-4</v>
      </c>
      <c r="D809" s="95" t="b">
        <v>0</v>
      </c>
      <c r="E809" s="95" t="b">
        <v>0</v>
      </c>
      <c r="F809" s="95" t="b">
        <v>0</v>
      </c>
    </row>
    <row r="810" spans="1:6" x14ac:dyDescent="0.25">
      <c r="A810" s="95" t="s">
        <v>14860</v>
      </c>
      <c r="B810" s="95">
        <v>3</v>
      </c>
      <c r="C810" s="130">
        <v>1.5015732683728807E-4</v>
      </c>
      <c r="D810" s="95" t="b">
        <v>0</v>
      </c>
      <c r="E810" s="95" t="b">
        <v>0</v>
      </c>
      <c r="F810" s="95" t="b">
        <v>0</v>
      </c>
    </row>
    <row r="811" spans="1:6" x14ac:dyDescent="0.25">
      <c r="A811" s="95" t="s">
        <v>1363</v>
      </c>
      <c r="B811" s="95">
        <v>3</v>
      </c>
      <c r="C811" s="130">
        <v>1.5015732683728807E-4</v>
      </c>
      <c r="D811" s="95" t="b">
        <v>0</v>
      </c>
      <c r="E811" s="95" t="b">
        <v>0</v>
      </c>
      <c r="F811" s="95" t="b">
        <v>0</v>
      </c>
    </row>
    <row r="812" spans="1:6" x14ac:dyDescent="0.25">
      <c r="A812" s="95" t="s">
        <v>14861</v>
      </c>
      <c r="B812" s="95">
        <v>3</v>
      </c>
      <c r="C812" s="130">
        <v>1.5015732683728807E-4</v>
      </c>
      <c r="D812" s="95" t="b">
        <v>0</v>
      </c>
      <c r="E812" s="95" t="b">
        <v>0</v>
      </c>
      <c r="F812" s="95" t="b">
        <v>0</v>
      </c>
    </row>
    <row r="813" spans="1:6" x14ac:dyDescent="0.25">
      <c r="A813" s="95" t="s">
        <v>14862</v>
      </c>
      <c r="B813" s="95">
        <v>3</v>
      </c>
      <c r="C813" s="130">
        <v>1.5015732683728807E-4</v>
      </c>
      <c r="D813" s="95" t="b">
        <v>0</v>
      </c>
      <c r="E813" s="95" t="b">
        <v>0</v>
      </c>
      <c r="F813" s="95" t="b">
        <v>0</v>
      </c>
    </row>
    <row r="814" spans="1:6" x14ac:dyDescent="0.25">
      <c r="A814" s="95" t="s">
        <v>14863</v>
      </c>
      <c r="B814" s="95">
        <v>3</v>
      </c>
      <c r="C814" s="130">
        <v>1.5015732683728807E-4</v>
      </c>
      <c r="D814" s="95" t="b">
        <v>0</v>
      </c>
      <c r="E814" s="95" t="b">
        <v>0</v>
      </c>
      <c r="F814" s="95" t="b">
        <v>0</v>
      </c>
    </row>
    <row r="815" spans="1:6" x14ac:dyDescent="0.25">
      <c r="A815" s="95" t="s">
        <v>14864</v>
      </c>
      <c r="B815" s="95">
        <v>3</v>
      </c>
      <c r="C815" s="130">
        <v>1.5015732683728807E-4</v>
      </c>
      <c r="D815" s="95" t="b">
        <v>0</v>
      </c>
      <c r="E815" s="95" t="b">
        <v>0</v>
      </c>
      <c r="F815" s="95" t="b">
        <v>0</v>
      </c>
    </row>
    <row r="816" spans="1:6" x14ac:dyDescent="0.25">
      <c r="A816" s="95" t="s">
        <v>14865</v>
      </c>
      <c r="B816" s="95">
        <v>3</v>
      </c>
      <c r="C816" s="130">
        <v>1.5015732683728807E-4</v>
      </c>
      <c r="D816" s="95" t="b">
        <v>0</v>
      </c>
      <c r="E816" s="95" t="b">
        <v>0</v>
      </c>
      <c r="F816" s="95" t="b">
        <v>0</v>
      </c>
    </row>
    <row r="817" spans="1:6" x14ac:dyDescent="0.25">
      <c r="A817" s="95" t="s">
        <v>14866</v>
      </c>
      <c r="B817" s="95">
        <v>3</v>
      </c>
      <c r="C817" s="130">
        <v>1.5015732683728807E-4</v>
      </c>
      <c r="D817" s="95" t="b">
        <v>0</v>
      </c>
      <c r="E817" s="95" t="b">
        <v>0</v>
      </c>
      <c r="F817" s="95" t="b">
        <v>0</v>
      </c>
    </row>
    <row r="818" spans="1:6" x14ac:dyDescent="0.25">
      <c r="A818" s="95" t="s">
        <v>14867</v>
      </c>
      <c r="B818" s="95">
        <v>3</v>
      </c>
      <c r="C818" s="130">
        <v>1.5015732683728807E-4</v>
      </c>
      <c r="D818" s="95" t="b">
        <v>0</v>
      </c>
      <c r="E818" s="95" t="b">
        <v>0</v>
      </c>
      <c r="F818" s="95" t="b">
        <v>0</v>
      </c>
    </row>
    <row r="819" spans="1:6" x14ac:dyDescent="0.25">
      <c r="A819" s="95" t="s">
        <v>14868</v>
      </c>
      <c r="B819" s="95">
        <v>3</v>
      </c>
      <c r="C819" s="130">
        <v>1.5015732683728807E-4</v>
      </c>
      <c r="D819" s="95" t="b">
        <v>0</v>
      </c>
      <c r="E819" s="95" t="b">
        <v>0</v>
      </c>
      <c r="F819" s="95" t="b">
        <v>0</v>
      </c>
    </row>
    <row r="820" spans="1:6" x14ac:dyDescent="0.25">
      <c r="A820" s="95" t="s">
        <v>14869</v>
      </c>
      <c r="B820" s="95">
        <v>3</v>
      </c>
      <c r="C820" s="130">
        <v>1.5015732683728807E-4</v>
      </c>
      <c r="D820" s="95" t="b">
        <v>0</v>
      </c>
      <c r="E820" s="95" t="b">
        <v>0</v>
      </c>
      <c r="F820" s="95" t="b">
        <v>0</v>
      </c>
    </row>
    <row r="821" spans="1:6" x14ac:dyDescent="0.25">
      <c r="A821" s="95" t="s">
        <v>14870</v>
      </c>
      <c r="B821" s="95">
        <v>3</v>
      </c>
      <c r="C821" s="130">
        <v>1.5015732683728807E-4</v>
      </c>
      <c r="D821" s="95" t="b">
        <v>0</v>
      </c>
      <c r="E821" s="95" t="b">
        <v>0</v>
      </c>
      <c r="F821" s="95" t="b">
        <v>0</v>
      </c>
    </row>
    <row r="822" spans="1:6" x14ac:dyDescent="0.25">
      <c r="A822" s="95" t="s">
        <v>14871</v>
      </c>
      <c r="B822" s="95">
        <v>3</v>
      </c>
      <c r="C822" s="130">
        <v>1.7552757026873827E-4</v>
      </c>
      <c r="D822" s="95" t="b">
        <v>0</v>
      </c>
      <c r="E822" s="95" t="b">
        <v>0</v>
      </c>
      <c r="F822" s="95" t="b">
        <v>0</v>
      </c>
    </row>
    <row r="823" spans="1:6" x14ac:dyDescent="0.25">
      <c r="A823" s="95" t="s">
        <v>14872</v>
      </c>
      <c r="B823" s="95">
        <v>3</v>
      </c>
      <c r="C823" s="130">
        <v>1.5015732683728807E-4</v>
      </c>
      <c r="D823" s="95" t="b">
        <v>0</v>
      </c>
      <c r="E823" s="95" t="b">
        <v>1</v>
      </c>
      <c r="F823" s="95" t="b">
        <v>0</v>
      </c>
    </row>
    <row r="824" spans="1:6" x14ac:dyDescent="0.25">
      <c r="A824" s="95" t="s">
        <v>14873</v>
      </c>
      <c r="B824" s="95">
        <v>3</v>
      </c>
      <c r="C824" s="130">
        <v>1.5015732683728807E-4</v>
      </c>
      <c r="D824" s="95" t="b">
        <v>0</v>
      </c>
      <c r="E824" s="95" t="b">
        <v>0</v>
      </c>
      <c r="F824" s="95" t="b">
        <v>0</v>
      </c>
    </row>
    <row r="825" spans="1:6" x14ac:dyDescent="0.25">
      <c r="A825" s="95" t="s">
        <v>14874</v>
      </c>
      <c r="B825" s="95">
        <v>3</v>
      </c>
      <c r="C825" s="130">
        <v>1.5015732683728807E-4</v>
      </c>
      <c r="D825" s="95" t="b">
        <v>0</v>
      </c>
      <c r="E825" s="95" t="b">
        <v>0</v>
      </c>
      <c r="F825" s="95" t="b">
        <v>0</v>
      </c>
    </row>
    <row r="826" spans="1:6" x14ac:dyDescent="0.25">
      <c r="A826" s="95" t="s">
        <v>1609</v>
      </c>
      <c r="B826" s="95">
        <v>3</v>
      </c>
      <c r="C826" s="130">
        <v>1.5015732683728807E-4</v>
      </c>
      <c r="D826" s="95" t="b">
        <v>0</v>
      </c>
      <c r="E826" s="95" t="b">
        <v>0</v>
      </c>
      <c r="F826" s="95" t="b">
        <v>0</v>
      </c>
    </row>
    <row r="827" spans="1:6" x14ac:dyDescent="0.25">
      <c r="A827" s="95" t="s">
        <v>1408</v>
      </c>
      <c r="B827" s="95">
        <v>3</v>
      </c>
      <c r="C827" s="130">
        <v>1.5015732683728807E-4</v>
      </c>
      <c r="D827" s="95" t="b">
        <v>0</v>
      </c>
      <c r="E827" s="95" t="b">
        <v>0</v>
      </c>
      <c r="F827" s="95" t="b">
        <v>0</v>
      </c>
    </row>
    <row r="828" spans="1:6" x14ac:dyDescent="0.25">
      <c r="A828" s="95" t="s">
        <v>14875</v>
      </c>
      <c r="B828" s="95">
        <v>3</v>
      </c>
      <c r="C828" s="130">
        <v>1.5015732683728807E-4</v>
      </c>
      <c r="D828" s="95" t="b">
        <v>0</v>
      </c>
      <c r="E828" s="95" t="b">
        <v>0</v>
      </c>
      <c r="F828" s="95" t="b">
        <v>0</v>
      </c>
    </row>
    <row r="829" spans="1:6" x14ac:dyDescent="0.25">
      <c r="A829" s="95" t="s">
        <v>1432</v>
      </c>
      <c r="B829" s="95">
        <v>3</v>
      </c>
      <c r="C829" s="130">
        <v>1.5015732683728807E-4</v>
      </c>
      <c r="D829" s="95" t="b">
        <v>0</v>
      </c>
      <c r="E829" s="95" t="b">
        <v>0</v>
      </c>
      <c r="F829" s="95" t="b">
        <v>0</v>
      </c>
    </row>
    <row r="830" spans="1:6" x14ac:dyDescent="0.25">
      <c r="A830" s="95" t="s">
        <v>14876</v>
      </c>
      <c r="B830" s="95">
        <v>3</v>
      </c>
      <c r="C830" s="130">
        <v>1.5015732683728807E-4</v>
      </c>
      <c r="D830" s="95" t="b">
        <v>0</v>
      </c>
      <c r="E830" s="95" t="b">
        <v>0</v>
      </c>
      <c r="F830" s="95" t="b">
        <v>0</v>
      </c>
    </row>
    <row r="831" spans="1:6" x14ac:dyDescent="0.25">
      <c r="A831" s="95" t="s">
        <v>1571</v>
      </c>
      <c r="B831" s="95">
        <v>3</v>
      </c>
      <c r="C831" s="130">
        <v>1.5015732683728807E-4</v>
      </c>
      <c r="D831" s="95" t="b">
        <v>0</v>
      </c>
      <c r="E831" s="95" t="b">
        <v>0</v>
      </c>
      <c r="F831" s="95" t="b">
        <v>0</v>
      </c>
    </row>
    <row r="832" spans="1:6" x14ac:dyDescent="0.25">
      <c r="A832" s="95" t="s">
        <v>14877</v>
      </c>
      <c r="B832" s="95">
        <v>3</v>
      </c>
      <c r="C832" s="130">
        <v>1.5015732683728807E-4</v>
      </c>
      <c r="D832" s="95" t="b">
        <v>0</v>
      </c>
      <c r="E832" s="95" t="b">
        <v>0</v>
      </c>
      <c r="F832" s="95" t="b">
        <v>0</v>
      </c>
    </row>
    <row r="833" spans="1:6" x14ac:dyDescent="0.25">
      <c r="A833" s="95" t="s">
        <v>1399</v>
      </c>
      <c r="B833" s="95">
        <v>3</v>
      </c>
      <c r="C833" s="130">
        <v>1.5015732683728807E-4</v>
      </c>
      <c r="D833" s="95" t="b">
        <v>0</v>
      </c>
      <c r="E833" s="95" t="b">
        <v>0</v>
      </c>
      <c r="F833" s="95" t="b">
        <v>0</v>
      </c>
    </row>
    <row r="834" spans="1:6" x14ac:dyDescent="0.25">
      <c r="A834" s="95" t="s">
        <v>14878</v>
      </c>
      <c r="B834" s="95">
        <v>3</v>
      </c>
      <c r="C834" s="130">
        <v>1.5015732683728807E-4</v>
      </c>
      <c r="D834" s="95" t="b">
        <v>0</v>
      </c>
      <c r="E834" s="95" t="b">
        <v>0</v>
      </c>
      <c r="F834" s="95" t="b">
        <v>0</v>
      </c>
    </row>
    <row r="835" spans="1:6" x14ac:dyDescent="0.25">
      <c r="A835" s="95" t="s">
        <v>303</v>
      </c>
      <c r="B835" s="95">
        <v>3</v>
      </c>
      <c r="C835" s="130">
        <v>1.5015732683728807E-4</v>
      </c>
      <c r="D835" s="95" t="b">
        <v>0</v>
      </c>
      <c r="E835" s="95" t="b">
        <v>0</v>
      </c>
      <c r="F835" s="95" t="b">
        <v>0</v>
      </c>
    </row>
    <row r="836" spans="1:6" x14ac:dyDescent="0.25">
      <c r="A836" s="95" t="s">
        <v>14879</v>
      </c>
      <c r="B836" s="95">
        <v>3</v>
      </c>
      <c r="C836" s="130">
        <v>1.7552757026873827E-4</v>
      </c>
      <c r="D836" s="95" t="b">
        <v>0</v>
      </c>
      <c r="E836" s="95" t="b">
        <v>0</v>
      </c>
      <c r="F836" s="95" t="b">
        <v>0</v>
      </c>
    </row>
    <row r="837" spans="1:6" x14ac:dyDescent="0.25">
      <c r="A837" s="95" t="s">
        <v>14880</v>
      </c>
      <c r="B837" s="95">
        <v>3</v>
      </c>
      <c r="C837" s="130">
        <v>1.7552757026873827E-4</v>
      </c>
      <c r="D837" s="95" t="b">
        <v>0</v>
      </c>
      <c r="E837" s="95" t="b">
        <v>0</v>
      </c>
      <c r="F837" s="95" t="b">
        <v>0</v>
      </c>
    </row>
    <row r="838" spans="1:6" x14ac:dyDescent="0.25">
      <c r="A838" s="95" t="s">
        <v>14881</v>
      </c>
      <c r="B838" s="95">
        <v>3</v>
      </c>
      <c r="C838" s="130">
        <v>1.7552757026873827E-4</v>
      </c>
      <c r="D838" s="95" t="b">
        <v>0</v>
      </c>
      <c r="E838" s="95" t="b">
        <v>0</v>
      </c>
      <c r="F838" s="95" t="b">
        <v>0</v>
      </c>
    </row>
    <row r="839" spans="1:6" x14ac:dyDescent="0.25">
      <c r="A839" s="95" t="s">
        <v>14882</v>
      </c>
      <c r="B839" s="95">
        <v>2</v>
      </c>
      <c r="C839" s="130">
        <v>1.0634715255499035E-4</v>
      </c>
      <c r="D839" s="95" t="b">
        <v>0</v>
      </c>
      <c r="E839" s="95" t="b">
        <v>0</v>
      </c>
      <c r="F839" s="95" t="b">
        <v>0</v>
      </c>
    </row>
    <row r="840" spans="1:6" x14ac:dyDescent="0.25">
      <c r="A840" s="95" t="s">
        <v>14883</v>
      </c>
      <c r="B840" s="95">
        <v>2</v>
      </c>
      <c r="C840" s="130">
        <v>1.0634715255499035E-4</v>
      </c>
      <c r="D840" s="95" t="b">
        <v>0</v>
      </c>
      <c r="E840" s="95" t="b">
        <v>0</v>
      </c>
      <c r="F840" s="95" t="b">
        <v>0</v>
      </c>
    </row>
    <row r="841" spans="1:6" x14ac:dyDescent="0.25">
      <c r="A841" s="95" t="s">
        <v>1474</v>
      </c>
      <c r="B841" s="95">
        <v>2</v>
      </c>
      <c r="C841" s="130">
        <v>1.0634715255499035E-4</v>
      </c>
      <c r="D841" s="95" t="b">
        <v>0</v>
      </c>
      <c r="E841" s="95" t="b">
        <v>0</v>
      </c>
      <c r="F841" s="95" t="b">
        <v>0</v>
      </c>
    </row>
    <row r="842" spans="1:6" x14ac:dyDescent="0.25">
      <c r="A842" s="95" t="s">
        <v>1478</v>
      </c>
      <c r="B842" s="95">
        <v>2</v>
      </c>
      <c r="C842" s="130">
        <v>1.0634715255499035E-4</v>
      </c>
      <c r="D842" s="95" t="b">
        <v>0</v>
      </c>
      <c r="E842" s="95" t="b">
        <v>0</v>
      </c>
      <c r="F842" s="95" t="b">
        <v>0</v>
      </c>
    </row>
    <row r="843" spans="1:6" x14ac:dyDescent="0.25">
      <c r="A843" s="95" t="s">
        <v>1483</v>
      </c>
      <c r="B843" s="95">
        <v>2</v>
      </c>
      <c r="C843" s="130">
        <v>1.0634715255499035E-4</v>
      </c>
      <c r="D843" s="95" t="b">
        <v>0</v>
      </c>
      <c r="E843" s="95" t="b">
        <v>0</v>
      </c>
      <c r="F843" s="95" t="b">
        <v>0</v>
      </c>
    </row>
    <row r="844" spans="1:6" x14ac:dyDescent="0.25">
      <c r="A844" s="95" t="s">
        <v>1482</v>
      </c>
      <c r="B844" s="95">
        <v>2</v>
      </c>
      <c r="C844" s="130">
        <v>1.0634715255499035E-4</v>
      </c>
      <c r="D844" s="95" t="b">
        <v>0</v>
      </c>
      <c r="E844" s="95" t="b">
        <v>0</v>
      </c>
      <c r="F844" s="95" t="b">
        <v>0</v>
      </c>
    </row>
    <row r="845" spans="1:6" x14ac:dyDescent="0.25">
      <c r="A845" s="95" t="s">
        <v>1481</v>
      </c>
      <c r="B845" s="95">
        <v>2</v>
      </c>
      <c r="C845" s="130">
        <v>1.0634715255499035E-4</v>
      </c>
      <c r="D845" s="95" t="b">
        <v>0</v>
      </c>
      <c r="E845" s="95" t="b">
        <v>0</v>
      </c>
      <c r="F845" s="95" t="b">
        <v>0</v>
      </c>
    </row>
    <row r="846" spans="1:6" x14ac:dyDescent="0.25">
      <c r="A846" s="95" t="s">
        <v>1480</v>
      </c>
      <c r="B846" s="95">
        <v>2</v>
      </c>
      <c r="C846" s="130">
        <v>1.0634715255499035E-4</v>
      </c>
      <c r="D846" s="95" t="b">
        <v>0</v>
      </c>
      <c r="E846" s="95" t="b">
        <v>0</v>
      </c>
      <c r="F846" s="95" t="b">
        <v>0</v>
      </c>
    </row>
    <row r="847" spans="1:6" x14ac:dyDescent="0.25">
      <c r="A847" s="95" t="s">
        <v>1479</v>
      </c>
      <c r="B847" s="95">
        <v>2</v>
      </c>
      <c r="C847" s="130">
        <v>1.0634715255499035E-4</v>
      </c>
      <c r="D847" s="95" t="b">
        <v>0</v>
      </c>
      <c r="E847" s="95" t="b">
        <v>0</v>
      </c>
      <c r="F847" s="95" t="b">
        <v>0</v>
      </c>
    </row>
    <row r="848" spans="1:6" x14ac:dyDescent="0.25">
      <c r="A848" s="95" t="s">
        <v>14884</v>
      </c>
      <c r="B848" s="95">
        <v>2</v>
      </c>
      <c r="C848" s="130">
        <v>1.0634715255499035E-4</v>
      </c>
      <c r="D848" s="95" t="b">
        <v>0</v>
      </c>
      <c r="E848" s="95" t="b">
        <v>0</v>
      </c>
      <c r="F848" s="95" t="b">
        <v>0</v>
      </c>
    </row>
    <row r="849" spans="1:6" x14ac:dyDescent="0.25">
      <c r="A849" s="95" t="s">
        <v>1477</v>
      </c>
      <c r="B849" s="95">
        <v>2</v>
      </c>
      <c r="C849" s="130">
        <v>1.0634715255499035E-4</v>
      </c>
      <c r="D849" s="95" t="b">
        <v>0</v>
      </c>
      <c r="E849" s="95" t="b">
        <v>0</v>
      </c>
      <c r="F849" s="95" t="b">
        <v>0</v>
      </c>
    </row>
    <row r="850" spans="1:6" x14ac:dyDescent="0.25">
      <c r="A850" s="95" t="s">
        <v>1476</v>
      </c>
      <c r="B850" s="95">
        <v>2</v>
      </c>
      <c r="C850" s="130">
        <v>1.0634715255499035E-4</v>
      </c>
      <c r="D850" s="95" t="b">
        <v>0</v>
      </c>
      <c r="E850" s="95" t="b">
        <v>0</v>
      </c>
      <c r="F850" s="95" t="b">
        <v>0</v>
      </c>
    </row>
    <row r="851" spans="1:6" x14ac:dyDescent="0.25">
      <c r="A851" s="95" t="s">
        <v>1475</v>
      </c>
      <c r="B851" s="95">
        <v>2</v>
      </c>
      <c r="C851" s="130">
        <v>1.0634715255499035E-4</v>
      </c>
      <c r="D851" s="95" t="b">
        <v>0</v>
      </c>
      <c r="E851" s="95" t="b">
        <v>0</v>
      </c>
      <c r="F851" s="95" t="b">
        <v>0</v>
      </c>
    </row>
    <row r="852" spans="1:6" x14ac:dyDescent="0.25">
      <c r="A852" s="95" t="s">
        <v>14885</v>
      </c>
      <c r="B852" s="95">
        <v>2</v>
      </c>
      <c r="C852" s="130">
        <v>1.0634715255499035E-4</v>
      </c>
      <c r="D852" s="95" t="b">
        <v>0</v>
      </c>
      <c r="E852" s="95" t="b">
        <v>0</v>
      </c>
      <c r="F852" s="95" t="b">
        <v>0</v>
      </c>
    </row>
    <row r="853" spans="1:6" x14ac:dyDescent="0.25">
      <c r="A853" s="95" t="s">
        <v>1895</v>
      </c>
      <c r="B853" s="95">
        <v>2</v>
      </c>
      <c r="C853" s="130">
        <v>1.0634715255499035E-4</v>
      </c>
      <c r="D853" s="95" t="b">
        <v>0</v>
      </c>
      <c r="E853" s="95" t="b">
        <v>0</v>
      </c>
      <c r="F853" s="95" t="b">
        <v>0</v>
      </c>
    </row>
    <row r="854" spans="1:6" x14ac:dyDescent="0.25">
      <c r="A854" s="95" t="s">
        <v>1894</v>
      </c>
      <c r="B854" s="95">
        <v>2</v>
      </c>
      <c r="C854" s="130">
        <v>1.0634715255499035E-4</v>
      </c>
      <c r="D854" s="95" t="b">
        <v>0</v>
      </c>
      <c r="E854" s="95" t="b">
        <v>0</v>
      </c>
      <c r="F854" s="95" t="b">
        <v>0</v>
      </c>
    </row>
    <row r="855" spans="1:6" x14ac:dyDescent="0.25">
      <c r="A855" s="95" t="s">
        <v>1633</v>
      </c>
      <c r="B855" s="95">
        <v>2</v>
      </c>
      <c r="C855" s="130">
        <v>1.0634715255499035E-4</v>
      </c>
      <c r="D855" s="95" t="b">
        <v>0</v>
      </c>
      <c r="E855" s="95" t="b">
        <v>0</v>
      </c>
      <c r="F855" s="95" t="b">
        <v>0</v>
      </c>
    </row>
    <row r="856" spans="1:6" x14ac:dyDescent="0.25">
      <c r="A856" s="95" t="s">
        <v>1488</v>
      </c>
      <c r="B856" s="95">
        <v>2</v>
      </c>
      <c r="C856" s="130">
        <v>1.0634715255499035E-4</v>
      </c>
      <c r="D856" s="95" t="b">
        <v>0</v>
      </c>
      <c r="E856" s="95" t="b">
        <v>0</v>
      </c>
      <c r="F856" s="95" t="b">
        <v>0</v>
      </c>
    </row>
    <row r="857" spans="1:6" x14ac:dyDescent="0.25">
      <c r="A857" s="95" t="s">
        <v>14886</v>
      </c>
      <c r="B857" s="95">
        <v>2</v>
      </c>
      <c r="C857" s="130">
        <v>1.0634715255499035E-4</v>
      </c>
      <c r="D857" s="95" t="b">
        <v>0</v>
      </c>
      <c r="E857" s="95" t="b">
        <v>0</v>
      </c>
      <c r="F857" s="95" t="b">
        <v>0</v>
      </c>
    </row>
    <row r="858" spans="1:6" x14ac:dyDescent="0.25">
      <c r="A858" s="95" t="s">
        <v>2883</v>
      </c>
      <c r="B858" s="95">
        <v>2</v>
      </c>
      <c r="C858" s="130">
        <v>1.0634715255499035E-4</v>
      </c>
      <c r="D858" s="95" t="b">
        <v>0</v>
      </c>
      <c r="E858" s="95" t="b">
        <v>0</v>
      </c>
      <c r="F858" s="95" t="b">
        <v>0</v>
      </c>
    </row>
    <row r="859" spans="1:6" x14ac:dyDescent="0.25">
      <c r="A859" s="95" t="s">
        <v>14887</v>
      </c>
      <c r="B859" s="95">
        <v>2</v>
      </c>
      <c r="C859" s="130">
        <v>1.0634715255499035E-4</v>
      </c>
      <c r="D859" s="95" t="b">
        <v>0</v>
      </c>
      <c r="E859" s="95" t="b">
        <v>0</v>
      </c>
      <c r="F859" s="95" t="b">
        <v>0</v>
      </c>
    </row>
    <row r="860" spans="1:6" x14ac:dyDescent="0.25">
      <c r="A860" s="95" t="s">
        <v>1845</v>
      </c>
      <c r="B860" s="95">
        <v>2</v>
      </c>
      <c r="C860" s="130">
        <v>1.0634715255499035E-4</v>
      </c>
      <c r="D860" s="95" t="b">
        <v>0</v>
      </c>
      <c r="E860" s="95" t="b">
        <v>0</v>
      </c>
      <c r="F860" s="95" t="b">
        <v>0</v>
      </c>
    </row>
    <row r="861" spans="1:6" x14ac:dyDescent="0.25">
      <c r="A861" s="95" t="s">
        <v>14888</v>
      </c>
      <c r="B861" s="95">
        <v>2</v>
      </c>
      <c r="C861" s="130">
        <v>1.0634715255499035E-4</v>
      </c>
      <c r="D861" s="95" t="b">
        <v>0</v>
      </c>
      <c r="E861" s="95" t="b">
        <v>0</v>
      </c>
      <c r="F861" s="95" t="b">
        <v>0</v>
      </c>
    </row>
    <row r="862" spans="1:6" x14ac:dyDescent="0.25">
      <c r="A862" s="95" t="s">
        <v>14889</v>
      </c>
      <c r="B862" s="95">
        <v>2</v>
      </c>
      <c r="C862" s="130">
        <v>1.0634715255499035E-4</v>
      </c>
      <c r="D862" s="95" t="b">
        <v>0</v>
      </c>
      <c r="E862" s="95" t="b">
        <v>0</v>
      </c>
      <c r="F862" s="95" t="b">
        <v>0</v>
      </c>
    </row>
    <row r="863" spans="1:6" x14ac:dyDescent="0.25">
      <c r="A863" s="95" t="s">
        <v>14890</v>
      </c>
      <c r="B863" s="95">
        <v>2</v>
      </c>
      <c r="C863" s="130">
        <v>1.0634715255499035E-4</v>
      </c>
      <c r="D863" s="95" t="b">
        <v>0</v>
      </c>
      <c r="E863" s="95" t="b">
        <v>0</v>
      </c>
      <c r="F863" s="95" t="b">
        <v>0</v>
      </c>
    </row>
    <row r="864" spans="1:6" x14ac:dyDescent="0.25">
      <c r="A864" s="95" t="s">
        <v>14891</v>
      </c>
      <c r="B864" s="95">
        <v>2</v>
      </c>
      <c r="C864" s="130">
        <v>1.0634715255499035E-4</v>
      </c>
      <c r="D864" s="95" t="b">
        <v>0</v>
      </c>
      <c r="E864" s="95" t="b">
        <v>0</v>
      </c>
      <c r="F864" s="95" t="b">
        <v>0</v>
      </c>
    </row>
    <row r="865" spans="1:6" x14ac:dyDescent="0.25">
      <c r="A865" s="95" t="s">
        <v>14892</v>
      </c>
      <c r="B865" s="95">
        <v>2</v>
      </c>
      <c r="C865" s="130">
        <v>1.0634715255499035E-4</v>
      </c>
      <c r="D865" s="95" t="b">
        <v>0</v>
      </c>
      <c r="E865" s="95" t="b">
        <v>0</v>
      </c>
      <c r="F865" s="95" t="b">
        <v>0</v>
      </c>
    </row>
    <row r="866" spans="1:6" x14ac:dyDescent="0.25">
      <c r="A866" s="95" t="s">
        <v>14893</v>
      </c>
      <c r="B866" s="95">
        <v>2</v>
      </c>
      <c r="C866" s="130">
        <v>1.0634715255499035E-4</v>
      </c>
      <c r="D866" s="95" t="b">
        <v>0</v>
      </c>
      <c r="E866" s="95" t="b">
        <v>0</v>
      </c>
      <c r="F866" s="95" t="b">
        <v>0</v>
      </c>
    </row>
    <row r="867" spans="1:6" x14ac:dyDescent="0.25">
      <c r="A867" s="95" t="s">
        <v>14894</v>
      </c>
      <c r="B867" s="95">
        <v>2</v>
      </c>
      <c r="C867" s="130">
        <v>1.0634715255499035E-4</v>
      </c>
      <c r="D867" s="95" t="b">
        <v>0</v>
      </c>
      <c r="E867" s="95" t="b">
        <v>0</v>
      </c>
      <c r="F867" s="95" t="b">
        <v>0</v>
      </c>
    </row>
    <row r="868" spans="1:6" x14ac:dyDescent="0.25">
      <c r="A868" s="95" t="s">
        <v>14895</v>
      </c>
      <c r="B868" s="95">
        <v>2</v>
      </c>
      <c r="C868" s="130">
        <v>1.0634715255499035E-4</v>
      </c>
      <c r="D868" s="95" t="b">
        <v>0</v>
      </c>
      <c r="E868" s="95" t="b">
        <v>0</v>
      </c>
      <c r="F868" s="95" t="b">
        <v>0</v>
      </c>
    </row>
    <row r="869" spans="1:6" x14ac:dyDescent="0.25">
      <c r="A869" s="95" t="s">
        <v>14896</v>
      </c>
      <c r="B869" s="95">
        <v>2</v>
      </c>
      <c r="C869" s="130">
        <v>1.0634715255499035E-4</v>
      </c>
      <c r="D869" s="95" t="b">
        <v>0</v>
      </c>
      <c r="E869" s="95" t="b">
        <v>0</v>
      </c>
      <c r="F869" s="95" t="b">
        <v>0</v>
      </c>
    </row>
    <row r="870" spans="1:6" x14ac:dyDescent="0.25">
      <c r="A870" s="95" t="s">
        <v>14897</v>
      </c>
      <c r="B870" s="95">
        <v>2</v>
      </c>
      <c r="C870" s="130">
        <v>1.0634715255499035E-4</v>
      </c>
      <c r="D870" s="95" t="b">
        <v>0</v>
      </c>
      <c r="E870" s="95" t="b">
        <v>0</v>
      </c>
      <c r="F870" s="95" t="b">
        <v>0</v>
      </c>
    </row>
    <row r="871" spans="1:6" x14ac:dyDescent="0.25">
      <c r="A871" s="95" t="s">
        <v>14898</v>
      </c>
      <c r="B871" s="95">
        <v>2</v>
      </c>
      <c r="C871" s="130">
        <v>1.0634715255499035E-4</v>
      </c>
      <c r="D871" s="95" t="b">
        <v>0</v>
      </c>
      <c r="E871" s="95" t="b">
        <v>0</v>
      </c>
      <c r="F871" s="95" t="b">
        <v>0</v>
      </c>
    </row>
    <row r="872" spans="1:6" x14ac:dyDescent="0.25">
      <c r="A872" s="95" t="s">
        <v>1882</v>
      </c>
      <c r="B872" s="95">
        <v>2</v>
      </c>
      <c r="C872" s="130">
        <v>1.0634715255499035E-4</v>
      </c>
      <c r="D872" s="95" t="b">
        <v>0</v>
      </c>
      <c r="E872" s="95" t="b">
        <v>0</v>
      </c>
      <c r="F872" s="95" t="b">
        <v>0</v>
      </c>
    </row>
    <row r="873" spans="1:6" x14ac:dyDescent="0.25">
      <c r="A873" s="95" t="s">
        <v>1881</v>
      </c>
      <c r="B873" s="95">
        <v>2</v>
      </c>
      <c r="C873" s="130">
        <v>1.0634715255499035E-4</v>
      </c>
      <c r="D873" s="95" t="b">
        <v>0</v>
      </c>
      <c r="E873" s="95" t="b">
        <v>0</v>
      </c>
      <c r="F873" s="95" t="b">
        <v>0</v>
      </c>
    </row>
    <row r="874" spans="1:6" x14ac:dyDescent="0.25">
      <c r="A874" s="95" t="s">
        <v>1287</v>
      </c>
      <c r="B874" s="95">
        <v>2</v>
      </c>
      <c r="C874" s="130">
        <v>1.0634715255499035E-4</v>
      </c>
      <c r="D874" s="95" t="b">
        <v>0</v>
      </c>
      <c r="E874" s="95" t="b">
        <v>0</v>
      </c>
      <c r="F874" s="95" t="b">
        <v>0</v>
      </c>
    </row>
    <row r="875" spans="1:6" x14ac:dyDescent="0.25">
      <c r="A875" s="95" t="s">
        <v>1883</v>
      </c>
      <c r="B875" s="95">
        <v>2</v>
      </c>
      <c r="C875" s="130">
        <v>1.0634715255499035E-4</v>
      </c>
      <c r="D875" s="95" t="b">
        <v>0</v>
      </c>
      <c r="E875" s="95" t="b">
        <v>0</v>
      </c>
      <c r="F875" s="95" t="b">
        <v>0</v>
      </c>
    </row>
    <row r="876" spans="1:6" x14ac:dyDescent="0.25">
      <c r="A876" s="95" t="s">
        <v>1274</v>
      </c>
      <c r="B876" s="95">
        <v>2</v>
      </c>
      <c r="C876" s="130">
        <v>1.0634715255499035E-4</v>
      </c>
      <c r="D876" s="95" t="b">
        <v>0</v>
      </c>
      <c r="E876" s="95" t="b">
        <v>0</v>
      </c>
      <c r="F876" s="95" t="b">
        <v>0</v>
      </c>
    </row>
    <row r="877" spans="1:6" x14ac:dyDescent="0.25">
      <c r="A877" s="95" t="s">
        <v>14899</v>
      </c>
      <c r="B877" s="95">
        <v>2</v>
      </c>
      <c r="C877" s="130">
        <v>1.0634715255499035E-4</v>
      </c>
      <c r="D877" s="95" t="b">
        <v>0</v>
      </c>
      <c r="E877" s="95" t="b">
        <v>0</v>
      </c>
      <c r="F877" s="95" t="b">
        <v>0</v>
      </c>
    </row>
    <row r="878" spans="1:6" x14ac:dyDescent="0.25">
      <c r="A878" s="95" t="s">
        <v>14900</v>
      </c>
      <c r="B878" s="95">
        <v>2</v>
      </c>
      <c r="C878" s="130">
        <v>1.0634715255499035E-4</v>
      </c>
      <c r="D878" s="95" t="b">
        <v>0</v>
      </c>
      <c r="E878" s="95" t="b">
        <v>0</v>
      </c>
      <c r="F878" s="95" t="b">
        <v>0</v>
      </c>
    </row>
    <row r="879" spans="1:6" x14ac:dyDescent="0.25">
      <c r="A879" s="95" t="s">
        <v>1575</v>
      </c>
      <c r="B879" s="95">
        <v>2</v>
      </c>
      <c r="C879" s="130">
        <v>1.0634715255499035E-4</v>
      </c>
      <c r="D879" s="95" t="b">
        <v>0</v>
      </c>
      <c r="E879" s="95" t="b">
        <v>0</v>
      </c>
      <c r="F879" s="95" t="b">
        <v>0</v>
      </c>
    </row>
    <row r="880" spans="1:6" x14ac:dyDescent="0.25">
      <c r="A880" s="95" t="s">
        <v>14901</v>
      </c>
      <c r="B880" s="95">
        <v>2</v>
      </c>
      <c r="C880" s="130">
        <v>1.0634715255499035E-4</v>
      </c>
      <c r="D880" s="95" t="b">
        <v>0</v>
      </c>
      <c r="E880" s="95" t="b">
        <v>0</v>
      </c>
      <c r="F880" s="95" t="b">
        <v>0</v>
      </c>
    </row>
    <row r="881" spans="1:6" x14ac:dyDescent="0.25">
      <c r="A881" s="95" t="s">
        <v>1827</v>
      </c>
      <c r="B881" s="95">
        <v>2</v>
      </c>
      <c r="C881" s="130">
        <v>1.0634715255499035E-4</v>
      </c>
      <c r="D881" s="95" t="b">
        <v>0</v>
      </c>
      <c r="E881" s="95" t="b">
        <v>0</v>
      </c>
      <c r="F881" s="95" t="b">
        <v>0</v>
      </c>
    </row>
    <row r="882" spans="1:6" x14ac:dyDescent="0.25">
      <c r="A882" s="95" t="s">
        <v>1392</v>
      </c>
      <c r="B882" s="95">
        <v>2</v>
      </c>
      <c r="C882" s="130">
        <v>1.0634715255499035E-4</v>
      </c>
      <c r="D882" s="95" t="b">
        <v>0</v>
      </c>
      <c r="E882" s="95" t="b">
        <v>0</v>
      </c>
      <c r="F882" s="95" t="b">
        <v>0</v>
      </c>
    </row>
    <row r="883" spans="1:6" x14ac:dyDescent="0.25">
      <c r="A883" s="95" t="s">
        <v>1875</v>
      </c>
      <c r="B883" s="95">
        <v>2</v>
      </c>
      <c r="C883" s="130">
        <v>1.0634715255499035E-4</v>
      </c>
      <c r="D883" s="95" t="b">
        <v>0</v>
      </c>
      <c r="E883" s="95" t="b">
        <v>0</v>
      </c>
      <c r="F883" s="95" t="b">
        <v>0</v>
      </c>
    </row>
    <row r="884" spans="1:6" x14ac:dyDescent="0.25">
      <c r="A884" s="95" t="s">
        <v>1874</v>
      </c>
      <c r="B884" s="95">
        <v>2</v>
      </c>
      <c r="C884" s="130">
        <v>1.0634715255499035E-4</v>
      </c>
      <c r="D884" s="95" t="b">
        <v>0</v>
      </c>
      <c r="E884" s="95" t="b">
        <v>0</v>
      </c>
      <c r="F884" s="95" t="b">
        <v>0</v>
      </c>
    </row>
    <row r="885" spans="1:6" x14ac:dyDescent="0.25">
      <c r="A885" s="95" t="s">
        <v>1873</v>
      </c>
      <c r="B885" s="95">
        <v>2</v>
      </c>
      <c r="C885" s="130">
        <v>1.0634715255499035E-4</v>
      </c>
      <c r="D885" s="95" t="b">
        <v>0</v>
      </c>
      <c r="E885" s="95" t="b">
        <v>0</v>
      </c>
      <c r="F885" s="95" t="b">
        <v>0</v>
      </c>
    </row>
    <row r="886" spans="1:6" x14ac:dyDescent="0.25">
      <c r="A886" s="95" t="s">
        <v>14902</v>
      </c>
      <c r="B886" s="95">
        <v>2</v>
      </c>
      <c r="C886" s="130">
        <v>1.0634715255499035E-4</v>
      </c>
      <c r="D886" s="95" t="b">
        <v>0</v>
      </c>
      <c r="E886" s="95" t="b">
        <v>0</v>
      </c>
      <c r="F886" s="95" t="b">
        <v>0</v>
      </c>
    </row>
    <row r="887" spans="1:6" x14ac:dyDescent="0.25">
      <c r="A887" s="95" t="s">
        <v>14903</v>
      </c>
      <c r="B887" s="95">
        <v>2</v>
      </c>
      <c r="C887" s="130">
        <v>1.0634715255499035E-4</v>
      </c>
      <c r="D887" s="95" t="b">
        <v>0</v>
      </c>
      <c r="E887" s="95" t="b">
        <v>0</v>
      </c>
      <c r="F887" s="95" t="b">
        <v>0</v>
      </c>
    </row>
    <row r="888" spans="1:6" x14ac:dyDescent="0.25">
      <c r="A888" s="95" t="s">
        <v>14904</v>
      </c>
      <c r="B888" s="95">
        <v>2</v>
      </c>
      <c r="C888" s="130">
        <v>1.1701838017915885E-4</v>
      </c>
      <c r="D888" s="95" t="b">
        <v>0</v>
      </c>
      <c r="E888" s="95" t="b">
        <v>0</v>
      </c>
      <c r="F888" s="95" t="b">
        <v>0</v>
      </c>
    </row>
    <row r="889" spans="1:6" x14ac:dyDescent="0.25">
      <c r="A889" s="95" t="s">
        <v>14905</v>
      </c>
      <c r="B889" s="95">
        <v>2</v>
      </c>
      <c r="C889" s="130">
        <v>1.1701838017915885E-4</v>
      </c>
      <c r="D889" s="95" t="b">
        <v>0</v>
      </c>
      <c r="E889" s="95" t="b">
        <v>0</v>
      </c>
      <c r="F889" s="95" t="b">
        <v>0</v>
      </c>
    </row>
    <row r="890" spans="1:6" x14ac:dyDescent="0.25">
      <c r="A890" s="95" t="s">
        <v>14906</v>
      </c>
      <c r="B890" s="95">
        <v>2</v>
      </c>
      <c r="C890" s="130">
        <v>1.0634715255499035E-4</v>
      </c>
      <c r="D890" s="95" t="b">
        <v>0</v>
      </c>
      <c r="E890" s="95" t="b">
        <v>0</v>
      </c>
      <c r="F890" s="95" t="b">
        <v>0</v>
      </c>
    </row>
    <row r="891" spans="1:6" x14ac:dyDescent="0.25">
      <c r="A891" s="95" t="s">
        <v>1864</v>
      </c>
      <c r="B891" s="95">
        <v>2</v>
      </c>
      <c r="C891" s="130">
        <v>1.0634715255499035E-4</v>
      </c>
      <c r="D891" s="95" t="b">
        <v>0</v>
      </c>
      <c r="E891" s="95" t="b">
        <v>0</v>
      </c>
      <c r="F891" s="95" t="b">
        <v>0</v>
      </c>
    </row>
    <row r="892" spans="1:6" x14ac:dyDescent="0.25">
      <c r="A892" s="95" t="s">
        <v>1748</v>
      </c>
      <c r="B892" s="95">
        <v>2</v>
      </c>
      <c r="C892" s="130">
        <v>1.0634715255499035E-4</v>
      </c>
      <c r="D892" s="95" t="b">
        <v>0</v>
      </c>
      <c r="E892" s="95" t="b">
        <v>0</v>
      </c>
      <c r="F892" s="95" t="b">
        <v>0</v>
      </c>
    </row>
    <row r="893" spans="1:6" x14ac:dyDescent="0.25">
      <c r="A893" s="95" t="s">
        <v>14907</v>
      </c>
      <c r="B893" s="95">
        <v>2</v>
      </c>
      <c r="C893" s="130">
        <v>1.0634715255499035E-4</v>
      </c>
      <c r="D893" s="95" t="b">
        <v>0</v>
      </c>
      <c r="E893" s="95" t="b">
        <v>0</v>
      </c>
      <c r="F893" s="95" t="b">
        <v>0</v>
      </c>
    </row>
    <row r="894" spans="1:6" x14ac:dyDescent="0.25">
      <c r="A894" s="95" t="s">
        <v>14908</v>
      </c>
      <c r="B894" s="95">
        <v>2</v>
      </c>
      <c r="C894" s="130">
        <v>1.0634715255499035E-4</v>
      </c>
      <c r="D894" s="95" t="b">
        <v>0</v>
      </c>
      <c r="E894" s="95" t="b">
        <v>0</v>
      </c>
      <c r="F894" s="95" t="b">
        <v>0</v>
      </c>
    </row>
    <row r="895" spans="1:6" x14ac:dyDescent="0.25">
      <c r="A895" s="95" t="s">
        <v>1862</v>
      </c>
      <c r="B895" s="95">
        <v>2</v>
      </c>
      <c r="C895" s="130">
        <v>1.0634715255499035E-4</v>
      </c>
      <c r="D895" s="95" t="b">
        <v>0</v>
      </c>
      <c r="E895" s="95" t="b">
        <v>0</v>
      </c>
      <c r="F895" s="95" t="b">
        <v>0</v>
      </c>
    </row>
    <row r="896" spans="1:6" x14ac:dyDescent="0.25">
      <c r="A896" s="95" t="s">
        <v>14909</v>
      </c>
      <c r="B896" s="95">
        <v>2</v>
      </c>
      <c r="C896" s="130">
        <v>1.0634715255499035E-4</v>
      </c>
      <c r="D896" s="95" t="b">
        <v>0</v>
      </c>
      <c r="E896" s="95" t="b">
        <v>0</v>
      </c>
      <c r="F896" s="95" t="b">
        <v>0</v>
      </c>
    </row>
    <row r="897" spans="1:6" x14ac:dyDescent="0.25">
      <c r="A897" s="95" t="s">
        <v>14910</v>
      </c>
      <c r="B897" s="95">
        <v>2</v>
      </c>
      <c r="C897" s="130">
        <v>1.0634715255499035E-4</v>
      </c>
      <c r="D897" s="95" t="b">
        <v>0</v>
      </c>
      <c r="E897" s="95" t="b">
        <v>0</v>
      </c>
      <c r="F897" s="95" t="b">
        <v>0</v>
      </c>
    </row>
    <row r="898" spans="1:6" x14ac:dyDescent="0.25">
      <c r="A898" s="95" t="s">
        <v>14911</v>
      </c>
      <c r="B898" s="95">
        <v>2</v>
      </c>
      <c r="C898" s="130">
        <v>1.0634715255499035E-4</v>
      </c>
      <c r="D898" s="95" t="b">
        <v>0</v>
      </c>
      <c r="E898" s="95" t="b">
        <v>0</v>
      </c>
      <c r="F898" s="95" t="b">
        <v>0</v>
      </c>
    </row>
    <row r="899" spans="1:6" x14ac:dyDescent="0.25">
      <c r="A899" s="95" t="s">
        <v>1823</v>
      </c>
      <c r="B899" s="95">
        <v>2</v>
      </c>
      <c r="C899" s="130">
        <v>1.0634715255499035E-4</v>
      </c>
      <c r="D899" s="95" t="b">
        <v>0</v>
      </c>
      <c r="E899" s="95" t="b">
        <v>0</v>
      </c>
      <c r="F899" s="95" t="b">
        <v>0</v>
      </c>
    </row>
    <row r="900" spans="1:6" x14ac:dyDescent="0.25">
      <c r="A900" s="95" t="s">
        <v>14912</v>
      </c>
      <c r="B900" s="95">
        <v>2</v>
      </c>
      <c r="C900" s="130">
        <v>1.0634715255499035E-4</v>
      </c>
      <c r="D900" s="95" t="b">
        <v>0</v>
      </c>
      <c r="E900" s="95" t="b">
        <v>0</v>
      </c>
      <c r="F900" s="95" t="b">
        <v>0</v>
      </c>
    </row>
    <row r="901" spans="1:6" x14ac:dyDescent="0.25">
      <c r="A901" s="95" t="s">
        <v>1822</v>
      </c>
      <c r="B901" s="95">
        <v>2</v>
      </c>
      <c r="C901" s="130">
        <v>1.0634715255499035E-4</v>
      </c>
      <c r="D901" s="95" t="b">
        <v>0</v>
      </c>
      <c r="E901" s="95" t="b">
        <v>0</v>
      </c>
      <c r="F901" s="95" t="b">
        <v>0</v>
      </c>
    </row>
    <row r="902" spans="1:6" x14ac:dyDescent="0.25">
      <c r="A902" s="95" t="s">
        <v>14913</v>
      </c>
      <c r="B902" s="95">
        <v>2</v>
      </c>
      <c r="C902" s="130">
        <v>1.0634715255499035E-4</v>
      </c>
      <c r="D902" s="95" t="b">
        <v>0</v>
      </c>
      <c r="E902" s="95" t="b">
        <v>0</v>
      </c>
      <c r="F902" s="95" t="b">
        <v>0</v>
      </c>
    </row>
    <row r="903" spans="1:6" x14ac:dyDescent="0.25">
      <c r="A903" s="95" t="s">
        <v>14914</v>
      </c>
      <c r="B903" s="95">
        <v>2</v>
      </c>
      <c r="C903" s="130">
        <v>1.1701838017915885E-4</v>
      </c>
      <c r="D903" s="95" t="b">
        <v>0</v>
      </c>
      <c r="E903" s="95" t="b">
        <v>0</v>
      </c>
      <c r="F903" s="95" t="b">
        <v>0</v>
      </c>
    </row>
    <row r="904" spans="1:6" x14ac:dyDescent="0.25">
      <c r="A904" s="95" t="s">
        <v>1442</v>
      </c>
      <c r="B904" s="95">
        <v>2</v>
      </c>
      <c r="C904" s="130">
        <v>1.0634715255499035E-4</v>
      </c>
      <c r="D904" s="95" t="b">
        <v>0</v>
      </c>
      <c r="E904" s="95" t="b">
        <v>0</v>
      </c>
      <c r="F904" s="95" t="b">
        <v>0</v>
      </c>
    </row>
    <row r="905" spans="1:6" x14ac:dyDescent="0.25">
      <c r="A905" s="95" t="s">
        <v>14915</v>
      </c>
      <c r="B905" s="95">
        <v>2</v>
      </c>
      <c r="C905" s="130">
        <v>1.0634715255499035E-4</v>
      </c>
      <c r="D905" s="95" t="b">
        <v>0</v>
      </c>
      <c r="E905" s="95" t="b">
        <v>0</v>
      </c>
      <c r="F905" s="95" t="b">
        <v>0</v>
      </c>
    </row>
    <row r="906" spans="1:6" x14ac:dyDescent="0.25">
      <c r="A906" s="95" t="s">
        <v>1833</v>
      </c>
      <c r="B906" s="95">
        <v>2</v>
      </c>
      <c r="C906" s="130">
        <v>1.0634715255499035E-4</v>
      </c>
      <c r="D906" s="95" t="b">
        <v>0</v>
      </c>
      <c r="E906" s="95" t="b">
        <v>0</v>
      </c>
      <c r="F906" s="95" t="b">
        <v>0</v>
      </c>
    </row>
    <row r="907" spans="1:6" x14ac:dyDescent="0.25">
      <c r="A907" s="95" t="s">
        <v>14916</v>
      </c>
      <c r="B907" s="95">
        <v>2</v>
      </c>
      <c r="C907" s="130">
        <v>1.0634715255499035E-4</v>
      </c>
      <c r="D907" s="95" t="b">
        <v>0</v>
      </c>
      <c r="E907" s="95" t="b">
        <v>0</v>
      </c>
      <c r="F907" s="95" t="b">
        <v>0</v>
      </c>
    </row>
    <row r="908" spans="1:6" x14ac:dyDescent="0.25">
      <c r="A908" s="95" t="s">
        <v>14917</v>
      </c>
      <c r="B908" s="95">
        <v>2</v>
      </c>
      <c r="C908" s="130">
        <v>1.0634715255499035E-4</v>
      </c>
      <c r="D908" s="95" t="b">
        <v>0</v>
      </c>
      <c r="E908" s="95" t="b">
        <v>0</v>
      </c>
      <c r="F908" s="95" t="b">
        <v>0</v>
      </c>
    </row>
    <row r="909" spans="1:6" x14ac:dyDescent="0.25">
      <c r="A909" s="95" t="s">
        <v>1835</v>
      </c>
      <c r="B909" s="95">
        <v>2</v>
      </c>
      <c r="C909" s="130">
        <v>1.0634715255499035E-4</v>
      </c>
      <c r="D909" s="95" t="b">
        <v>0</v>
      </c>
      <c r="E909" s="95" t="b">
        <v>0</v>
      </c>
      <c r="F909" s="95" t="b">
        <v>0</v>
      </c>
    </row>
    <row r="910" spans="1:6" x14ac:dyDescent="0.25">
      <c r="A910" s="95" t="s">
        <v>14918</v>
      </c>
      <c r="B910" s="95">
        <v>2</v>
      </c>
      <c r="C910" s="130">
        <v>1.0634715255499035E-4</v>
      </c>
      <c r="D910" s="95" t="b">
        <v>0</v>
      </c>
      <c r="E910" s="95" t="b">
        <v>0</v>
      </c>
      <c r="F910" s="95" t="b">
        <v>0</v>
      </c>
    </row>
    <row r="911" spans="1:6" x14ac:dyDescent="0.25">
      <c r="A911" s="95" t="s">
        <v>14919</v>
      </c>
      <c r="B911" s="95">
        <v>2</v>
      </c>
      <c r="C911" s="130">
        <v>1.0634715255499035E-4</v>
      </c>
      <c r="D911" s="95" t="b">
        <v>0</v>
      </c>
      <c r="E911" s="95" t="b">
        <v>0</v>
      </c>
      <c r="F911" s="95" t="b">
        <v>0</v>
      </c>
    </row>
    <row r="912" spans="1:6" x14ac:dyDescent="0.25">
      <c r="A912" s="95" t="s">
        <v>14920</v>
      </c>
      <c r="B912" s="95">
        <v>2</v>
      </c>
      <c r="C912" s="130">
        <v>1.0634715255499035E-4</v>
      </c>
      <c r="D912" s="95" t="b">
        <v>0</v>
      </c>
      <c r="E912" s="95" t="b">
        <v>0</v>
      </c>
      <c r="F912" s="95" t="b">
        <v>0</v>
      </c>
    </row>
    <row r="913" spans="1:6" x14ac:dyDescent="0.25">
      <c r="A913" s="95" t="s">
        <v>7462</v>
      </c>
      <c r="B913" s="95">
        <v>2</v>
      </c>
      <c r="C913" s="130">
        <v>1.0634715255499035E-4</v>
      </c>
      <c r="D913" s="95" t="b">
        <v>0</v>
      </c>
      <c r="E913" s="95" t="b">
        <v>0</v>
      </c>
      <c r="F913" s="95" t="b">
        <v>0</v>
      </c>
    </row>
    <row r="914" spans="1:6" x14ac:dyDescent="0.25">
      <c r="A914" s="95" t="s">
        <v>14921</v>
      </c>
      <c r="B914" s="95">
        <v>2</v>
      </c>
      <c r="C914" s="130">
        <v>1.0634715255499035E-4</v>
      </c>
      <c r="D914" s="95" t="b">
        <v>0</v>
      </c>
      <c r="E914" s="95" t="b">
        <v>0</v>
      </c>
      <c r="F914" s="95" t="b">
        <v>0</v>
      </c>
    </row>
    <row r="915" spans="1:6" x14ac:dyDescent="0.25">
      <c r="A915" s="95" t="s">
        <v>1178</v>
      </c>
      <c r="B915" s="95">
        <v>2</v>
      </c>
      <c r="C915" s="130">
        <v>1.0634715255499035E-4</v>
      </c>
      <c r="D915" s="95" t="b">
        <v>0</v>
      </c>
      <c r="E915" s="95" t="b">
        <v>0</v>
      </c>
      <c r="F915" s="95" t="b">
        <v>0</v>
      </c>
    </row>
    <row r="916" spans="1:6" x14ac:dyDescent="0.25">
      <c r="A916" s="95" t="s">
        <v>14922</v>
      </c>
      <c r="B916" s="95">
        <v>2</v>
      </c>
      <c r="C916" s="130">
        <v>1.0634715255499035E-4</v>
      </c>
      <c r="D916" s="95" t="b">
        <v>0</v>
      </c>
      <c r="E916" s="95" t="b">
        <v>0</v>
      </c>
      <c r="F916" s="95" t="b">
        <v>0</v>
      </c>
    </row>
    <row r="917" spans="1:6" x14ac:dyDescent="0.25">
      <c r="A917" s="95" t="s">
        <v>1592</v>
      </c>
      <c r="B917" s="95">
        <v>2</v>
      </c>
      <c r="C917" s="130">
        <v>1.0634715255499035E-4</v>
      </c>
      <c r="D917" s="95" t="b">
        <v>0</v>
      </c>
      <c r="E917" s="95" t="b">
        <v>0</v>
      </c>
      <c r="F917" s="95" t="b">
        <v>0</v>
      </c>
    </row>
    <row r="918" spans="1:6" x14ac:dyDescent="0.25">
      <c r="A918" s="95" t="s">
        <v>14923</v>
      </c>
      <c r="B918" s="95">
        <v>2</v>
      </c>
      <c r="C918" s="130">
        <v>1.0634715255499035E-4</v>
      </c>
      <c r="D918" s="95" t="b">
        <v>0</v>
      </c>
      <c r="E918" s="95" t="b">
        <v>0</v>
      </c>
      <c r="F918" s="95" t="b">
        <v>0</v>
      </c>
    </row>
    <row r="919" spans="1:6" x14ac:dyDescent="0.25">
      <c r="A919" s="95" t="s">
        <v>14924</v>
      </c>
      <c r="B919" s="95">
        <v>2</v>
      </c>
      <c r="C919" s="130">
        <v>1.0634715255499035E-4</v>
      </c>
      <c r="D919" s="95" t="b">
        <v>0</v>
      </c>
      <c r="E919" s="95" t="b">
        <v>0</v>
      </c>
      <c r="F919" s="95" t="b">
        <v>0</v>
      </c>
    </row>
    <row r="920" spans="1:6" x14ac:dyDescent="0.25">
      <c r="A920" s="95" t="s">
        <v>1440</v>
      </c>
      <c r="B920" s="95">
        <v>2</v>
      </c>
      <c r="C920" s="130">
        <v>1.0634715255499035E-4</v>
      </c>
      <c r="D920" s="95" t="b">
        <v>0</v>
      </c>
      <c r="E920" s="95" t="b">
        <v>0</v>
      </c>
      <c r="F920" s="95" t="b">
        <v>0</v>
      </c>
    </row>
    <row r="921" spans="1:6" x14ac:dyDescent="0.25">
      <c r="A921" s="95" t="s">
        <v>1849</v>
      </c>
      <c r="B921" s="95">
        <v>2</v>
      </c>
      <c r="C921" s="130">
        <v>1.1701838017915885E-4</v>
      </c>
      <c r="D921" s="95" t="b">
        <v>0</v>
      </c>
      <c r="E921" s="95" t="b">
        <v>0</v>
      </c>
      <c r="F921" s="95" t="b">
        <v>0</v>
      </c>
    </row>
    <row r="922" spans="1:6" x14ac:dyDescent="0.25">
      <c r="A922" s="95" t="s">
        <v>1644</v>
      </c>
      <c r="B922" s="95">
        <v>2</v>
      </c>
      <c r="C922" s="130">
        <v>1.0634715255499035E-4</v>
      </c>
      <c r="D922" s="95" t="b">
        <v>0</v>
      </c>
      <c r="E922" s="95" t="b">
        <v>0</v>
      </c>
      <c r="F922" s="95" t="b">
        <v>0</v>
      </c>
    </row>
    <row r="923" spans="1:6" x14ac:dyDescent="0.25">
      <c r="A923" s="95" t="s">
        <v>14925</v>
      </c>
      <c r="B923" s="95">
        <v>2</v>
      </c>
      <c r="C923" s="130">
        <v>1.0634715255499035E-4</v>
      </c>
      <c r="D923" s="95" t="b">
        <v>0</v>
      </c>
      <c r="E923" s="95" t="b">
        <v>0</v>
      </c>
      <c r="F923" s="95" t="b">
        <v>0</v>
      </c>
    </row>
    <row r="924" spans="1:6" x14ac:dyDescent="0.25">
      <c r="A924" s="95" t="s">
        <v>14926</v>
      </c>
      <c r="B924" s="95">
        <v>2</v>
      </c>
      <c r="C924" s="130">
        <v>1.0634715255499035E-4</v>
      </c>
      <c r="D924" s="95" t="b">
        <v>0</v>
      </c>
      <c r="E924" s="95" t="b">
        <v>0</v>
      </c>
      <c r="F924" s="95" t="b">
        <v>0</v>
      </c>
    </row>
    <row r="925" spans="1:6" x14ac:dyDescent="0.25">
      <c r="A925" s="95" t="s">
        <v>1522</v>
      </c>
      <c r="B925" s="95">
        <v>2</v>
      </c>
      <c r="C925" s="130">
        <v>1.0634715255499035E-4</v>
      </c>
      <c r="D925" s="95" t="b">
        <v>0</v>
      </c>
      <c r="E925" s="95" t="b">
        <v>0</v>
      </c>
      <c r="F925" s="95" t="b">
        <v>0</v>
      </c>
    </row>
    <row r="926" spans="1:6" x14ac:dyDescent="0.25">
      <c r="A926" s="95" t="s">
        <v>14927</v>
      </c>
      <c r="B926" s="95">
        <v>2</v>
      </c>
      <c r="C926" s="130">
        <v>1.0634715255499035E-4</v>
      </c>
      <c r="D926" s="95" t="b">
        <v>1</v>
      </c>
      <c r="E926" s="95" t="b">
        <v>0</v>
      </c>
      <c r="F926" s="95" t="b">
        <v>0</v>
      </c>
    </row>
    <row r="927" spans="1:6" x14ac:dyDescent="0.25">
      <c r="A927" s="95" t="s">
        <v>14928</v>
      </c>
      <c r="B927" s="95">
        <v>2</v>
      </c>
      <c r="C927" s="130">
        <v>1.0634715255499035E-4</v>
      </c>
      <c r="D927" s="95" t="b">
        <v>0</v>
      </c>
      <c r="E927" s="95" t="b">
        <v>0</v>
      </c>
      <c r="F927" s="95" t="b">
        <v>0</v>
      </c>
    </row>
    <row r="928" spans="1:6" x14ac:dyDescent="0.25">
      <c r="A928" s="95" t="s">
        <v>14929</v>
      </c>
      <c r="B928" s="95">
        <v>2</v>
      </c>
      <c r="C928" s="130">
        <v>1.0634715255499035E-4</v>
      </c>
      <c r="D928" s="95" t="b">
        <v>0</v>
      </c>
      <c r="E928" s="95" t="b">
        <v>0</v>
      </c>
      <c r="F928" s="95" t="b">
        <v>0</v>
      </c>
    </row>
    <row r="929" spans="1:6" x14ac:dyDescent="0.25">
      <c r="A929" s="95" t="s">
        <v>14930</v>
      </c>
      <c r="B929" s="95">
        <v>2</v>
      </c>
      <c r="C929" s="130">
        <v>1.0634715255499035E-4</v>
      </c>
      <c r="D929" s="95" t="b">
        <v>0</v>
      </c>
      <c r="E929" s="95" t="b">
        <v>0</v>
      </c>
      <c r="F929" s="95" t="b">
        <v>0</v>
      </c>
    </row>
    <row r="930" spans="1:6" x14ac:dyDescent="0.25">
      <c r="A930" s="95" t="s">
        <v>14931</v>
      </c>
      <c r="B930" s="95">
        <v>2</v>
      </c>
      <c r="C930" s="130">
        <v>1.0634715255499035E-4</v>
      </c>
      <c r="D930" s="95" t="b">
        <v>0</v>
      </c>
      <c r="E930" s="95" t="b">
        <v>0</v>
      </c>
      <c r="F930" s="95" t="b">
        <v>0</v>
      </c>
    </row>
    <row r="931" spans="1:6" x14ac:dyDescent="0.25">
      <c r="A931" s="95" t="s">
        <v>1124</v>
      </c>
      <c r="B931" s="95">
        <v>2</v>
      </c>
      <c r="C931" s="130">
        <v>1.0634715255499035E-4</v>
      </c>
      <c r="D931" s="95" t="b">
        <v>0</v>
      </c>
      <c r="E931" s="95" t="b">
        <v>0</v>
      </c>
      <c r="F931" s="95" t="b">
        <v>0</v>
      </c>
    </row>
    <row r="932" spans="1:6" x14ac:dyDescent="0.25">
      <c r="A932" s="95" t="s">
        <v>14932</v>
      </c>
      <c r="B932" s="95">
        <v>2</v>
      </c>
      <c r="C932" s="130">
        <v>1.0634715255499035E-4</v>
      </c>
      <c r="D932" s="95" t="b">
        <v>0</v>
      </c>
      <c r="E932" s="95" t="b">
        <v>0</v>
      </c>
      <c r="F932" s="95" t="b">
        <v>0</v>
      </c>
    </row>
    <row r="933" spans="1:6" x14ac:dyDescent="0.25">
      <c r="A933" s="95" t="s">
        <v>14933</v>
      </c>
      <c r="B933" s="95">
        <v>2</v>
      </c>
      <c r="C933" s="130">
        <v>1.0634715255499035E-4</v>
      </c>
      <c r="D933" s="95" t="b">
        <v>0</v>
      </c>
      <c r="E933" s="95" t="b">
        <v>0</v>
      </c>
      <c r="F933" s="95" t="b">
        <v>0</v>
      </c>
    </row>
    <row r="934" spans="1:6" x14ac:dyDescent="0.25">
      <c r="A934" s="95" t="s">
        <v>14934</v>
      </c>
      <c r="B934" s="95">
        <v>2</v>
      </c>
      <c r="C934" s="130">
        <v>1.0634715255499035E-4</v>
      </c>
      <c r="D934" s="95" t="b">
        <v>1</v>
      </c>
      <c r="E934" s="95" t="b">
        <v>0</v>
      </c>
      <c r="F934" s="95" t="b">
        <v>0</v>
      </c>
    </row>
    <row r="935" spans="1:6" x14ac:dyDescent="0.25">
      <c r="A935" s="95" t="s">
        <v>14935</v>
      </c>
      <c r="B935" s="95">
        <v>2</v>
      </c>
      <c r="C935" s="130">
        <v>1.0634715255499035E-4</v>
      </c>
      <c r="D935" s="95" t="b">
        <v>0</v>
      </c>
      <c r="E935" s="95" t="b">
        <v>0</v>
      </c>
      <c r="F935" s="95" t="b">
        <v>0</v>
      </c>
    </row>
    <row r="936" spans="1:6" x14ac:dyDescent="0.25">
      <c r="A936" s="95" t="s">
        <v>14936</v>
      </c>
      <c r="B936" s="95">
        <v>2</v>
      </c>
      <c r="C936" s="130">
        <v>1.0634715255499035E-4</v>
      </c>
      <c r="D936" s="95" t="b">
        <v>0</v>
      </c>
      <c r="E936" s="95" t="b">
        <v>0</v>
      </c>
      <c r="F936" s="95" t="b">
        <v>0</v>
      </c>
    </row>
    <row r="937" spans="1:6" x14ac:dyDescent="0.25">
      <c r="A937" s="95" t="s">
        <v>14937</v>
      </c>
      <c r="B937" s="95">
        <v>2</v>
      </c>
      <c r="C937" s="130">
        <v>1.0634715255499035E-4</v>
      </c>
      <c r="D937" s="95" t="b">
        <v>0</v>
      </c>
      <c r="E937" s="95" t="b">
        <v>0</v>
      </c>
      <c r="F937" s="95" t="b">
        <v>0</v>
      </c>
    </row>
    <row r="938" spans="1:6" x14ac:dyDescent="0.25">
      <c r="A938" s="95" t="s">
        <v>14938</v>
      </c>
      <c r="B938" s="95">
        <v>2</v>
      </c>
      <c r="C938" s="130">
        <v>1.0634715255499035E-4</v>
      </c>
      <c r="D938" s="95" t="b">
        <v>0</v>
      </c>
      <c r="E938" s="95" t="b">
        <v>0</v>
      </c>
      <c r="F938" s="95" t="b">
        <v>0</v>
      </c>
    </row>
    <row r="939" spans="1:6" x14ac:dyDescent="0.25">
      <c r="A939" s="95" t="s">
        <v>14939</v>
      </c>
      <c r="B939" s="95">
        <v>2</v>
      </c>
      <c r="C939" s="130">
        <v>1.0634715255499035E-4</v>
      </c>
      <c r="D939" s="95" t="b">
        <v>0</v>
      </c>
      <c r="E939" s="95" t="b">
        <v>0</v>
      </c>
      <c r="F939" s="95" t="b">
        <v>0</v>
      </c>
    </row>
    <row r="940" spans="1:6" x14ac:dyDescent="0.25">
      <c r="A940" s="95" t="s">
        <v>14940</v>
      </c>
      <c r="B940" s="95">
        <v>2</v>
      </c>
      <c r="C940" s="130">
        <v>1.0634715255499035E-4</v>
      </c>
      <c r="D940" s="95" t="b">
        <v>0</v>
      </c>
      <c r="E940" s="95" t="b">
        <v>0</v>
      </c>
      <c r="F940" s="95" t="b">
        <v>0</v>
      </c>
    </row>
    <row r="941" spans="1:6" x14ac:dyDescent="0.25">
      <c r="A941" s="95" t="s">
        <v>14941</v>
      </c>
      <c r="B941" s="95">
        <v>2</v>
      </c>
      <c r="C941" s="130">
        <v>1.0634715255499035E-4</v>
      </c>
      <c r="D941" s="95" t="b">
        <v>0</v>
      </c>
      <c r="E941" s="95" t="b">
        <v>0</v>
      </c>
      <c r="F941" s="95" t="b">
        <v>0</v>
      </c>
    </row>
    <row r="942" spans="1:6" x14ac:dyDescent="0.25">
      <c r="A942" s="95" t="s">
        <v>1632</v>
      </c>
      <c r="B942" s="95">
        <v>2</v>
      </c>
      <c r="C942" s="130">
        <v>1.0634715255499035E-4</v>
      </c>
      <c r="D942" s="95" t="b">
        <v>0</v>
      </c>
      <c r="E942" s="95" t="b">
        <v>0</v>
      </c>
      <c r="F942" s="95" t="b">
        <v>0</v>
      </c>
    </row>
    <row r="943" spans="1:6" x14ac:dyDescent="0.25">
      <c r="A943" s="95" t="s">
        <v>14942</v>
      </c>
      <c r="B943" s="95">
        <v>2</v>
      </c>
      <c r="C943" s="130">
        <v>1.0634715255499035E-4</v>
      </c>
      <c r="D943" s="95" t="b">
        <v>0</v>
      </c>
      <c r="E943" s="95" t="b">
        <v>0</v>
      </c>
      <c r="F943" s="95" t="b">
        <v>0</v>
      </c>
    </row>
    <row r="944" spans="1:6" x14ac:dyDescent="0.25">
      <c r="A944" s="95" t="s">
        <v>14943</v>
      </c>
      <c r="B944" s="95">
        <v>2</v>
      </c>
      <c r="C944" s="130">
        <v>1.0634715255499035E-4</v>
      </c>
      <c r="D944" s="95" t="b">
        <v>0</v>
      </c>
      <c r="E944" s="95" t="b">
        <v>0</v>
      </c>
      <c r="F944" s="95" t="b">
        <v>0</v>
      </c>
    </row>
    <row r="945" spans="1:6" x14ac:dyDescent="0.25">
      <c r="A945" s="95" t="s">
        <v>14944</v>
      </c>
      <c r="B945" s="95">
        <v>2</v>
      </c>
      <c r="C945" s="130">
        <v>1.0634715255499035E-4</v>
      </c>
      <c r="D945" s="95" t="b">
        <v>0</v>
      </c>
      <c r="E945" s="95" t="b">
        <v>0</v>
      </c>
      <c r="F945" s="95" t="b">
        <v>0</v>
      </c>
    </row>
    <row r="946" spans="1:6" x14ac:dyDescent="0.25">
      <c r="A946" s="95" t="s">
        <v>1504</v>
      </c>
      <c r="B946" s="95">
        <v>2</v>
      </c>
      <c r="C946" s="130">
        <v>1.0634715255499035E-4</v>
      </c>
      <c r="D946" s="95" t="b">
        <v>0</v>
      </c>
      <c r="E946" s="95" t="b">
        <v>0</v>
      </c>
      <c r="F946" s="95" t="b">
        <v>0</v>
      </c>
    </row>
    <row r="947" spans="1:6" x14ac:dyDescent="0.25">
      <c r="A947" s="95" t="s">
        <v>14945</v>
      </c>
      <c r="B947" s="95">
        <v>2</v>
      </c>
      <c r="C947" s="130">
        <v>1.0634715255499035E-4</v>
      </c>
      <c r="D947" s="95" t="b">
        <v>0</v>
      </c>
      <c r="E947" s="95" t="b">
        <v>0</v>
      </c>
      <c r="F947" s="95" t="b">
        <v>0</v>
      </c>
    </row>
    <row r="948" spans="1:6" x14ac:dyDescent="0.25">
      <c r="A948" s="95" t="s">
        <v>14946</v>
      </c>
      <c r="B948" s="95">
        <v>2</v>
      </c>
      <c r="C948" s="130">
        <v>1.0634715255499035E-4</v>
      </c>
      <c r="D948" s="95" t="b">
        <v>0</v>
      </c>
      <c r="E948" s="95" t="b">
        <v>0</v>
      </c>
      <c r="F948" s="95" t="b">
        <v>0</v>
      </c>
    </row>
    <row r="949" spans="1:6" x14ac:dyDescent="0.25">
      <c r="A949" s="95" t="s">
        <v>14947</v>
      </c>
      <c r="B949" s="95">
        <v>2</v>
      </c>
      <c r="C949" s="130">
        <v>1.0634715255499035E-4</v>
      </c>
      <c r="D949" s="95" t="b">
        <v>0</v>
      </c>
      <c r="E949" s="95" t="b">
        <v>0</v>
      </c>
      <c r="F949" s="95" t="b">
        <v>0</v>
      </c>
    </row>
    <row r="950" spans="1:6" x14ac:dyDescent="0.25">
      <c r="A950" s="95" t="s">
        <v>14948</v>
      </c>
      <c r="B950" s="95">
        <v>2</v>
      </c>
      <c r="C950" s="130">
        <v>1.0634715255499035E-4</v>
      </c>
      <c r="D950" s="95" t="b">
        <v>0</v>
      </c>
      <c r="E950" s="95" t="b">
        <v>0</v>
      </c>
      <c r="F950" s="95" t="b">
        <v>0</v>
      </c>
    </row>
    <row r="951" spans="1:6" x14ac:dyDescent="0.25">
      <c r="A951" s="95" t="s">
        <v>14949</v>
      </c>
      <c r="B951" s="95">
        <v>2</v>
      </c>
      <c r="C951" s="130">
        <v>1.0634715255499035E-4</v>
      </c>
      <c r="D951" s="95" t="b">
        <v>0</v>
      </c>
      <c r="E951" s="95" t="b">
        <v>0</v>
      </c>
      <c r="F951" s="95" t="b">
        <v>0</v>
      </c>
    </row>
    <row r="952" spans="1:6" x14ac:dyDescent="0.25">
      <c r="A952" s="95" t="s">
        <v>1830</v>
      </c>
      <c r="B952" s="95">
        <v>2</v>
      </c>
      <c r="C952" s="130">
        <v>1.0634715255499035E-4</v>
      </c>
      <c r="D952" s="95" t="b">
        <v>0</v>
      </c>
      <c r="E952" s="95" t="b">
        <v>0</v>
      </c>
      <c r="F952" s="95" t="b">
        <v>0</v>
      </c>
    </row>
    <row r="953" spans="1:6" x14ac:dyDescent="0.25">
      <c r="A953" s="95" t="s">
        <v>1639</v>
      </c>
      <c r="B953" s="95">
        <v>2</v>
      </c>
      <c r="C953" s="130">
        <v>1.0634715255499035E-4</v>
      </c>
      <c r="D953" s="95" t="b">
        <v>0</v>
      </c>
      <c r="E953" s="95" t="b">
        <v>0</v>
      </c>
      <c r="F953" s="95" t="b">
        <v>0</v>
      </c>
    </row>
    <row r="954" spans="1:6" x14ac:dyDescent="0.25">
      <c r="A954" s="95" t="s">
        <v>14950</v>
      </c>
      <c r="B954" s="95">
        <v>2</v>
      </c>
      <c r="C954" s="130">
        <v>1.1701838017915885E-4</v>
      </c>
      <c r="D954" s="95" t="b">
        <v>0</v>
      </c>
      <c r="E954" s="95" t="b">
        <v>0</v>
      </c>
      <c r="F954" s="95" t="b">
        <v>0</v>
      </c>
    </row>
    <row r="955" spans="1:6" x14ac:dyDescent="0.25">
      <c r="A955" s="95" t="s">
        <v>1666</v>
      </c>
      <c r="B955" s="95">
        <v>2</v>
      </c>
      <c r="C955" s="130">
        <v>1.0634715255499035E-4</v>
      </c>
      <c r="D955" s="95" t="b">
        <v>0</v>
      </c>
      <c r="E955" s="95" t="b">
        <v>0</v>
      </c>
      <c r="F955" s="95" t="b">
        <v>0</v>
      </c>
    </row>
    <row r="956" spans="1:6" x14ac:dyDescent="0.25">
      <c r="A956" s="95" t="s">
        <v>14951</v>
      </c>
      <c r="B956" s="95">
        <v>2</v>
      </c>
      <c r="C956" s="130">
        <v>1.0634715255499035E-4</v>
      </c>
      <c r="D956" s="95" t="b">
        <v>0</v>
      </c>
      <c r="E956" s="95" t="b">
        <v>0</v>
      </c>
      <c r="F956" s="95" t="b">
        <v>0</v>
      </c>
    </row>
    <row r="957" spans="1:6" x14ac:dyDescent="0.25">
      <c r="A957" s="95" t="s">
        <v>1417</v>
      </c>
      <c r="B957" s="95">
        <v>2</v>
      </c>
      <c r="C957" s="130">
        <v>1.0634715255499035E-4</v>
      </c>
      <c r="D957" s="95" t="b">
        <v>0</v>
      </c>
      <c r="E957" s="95" t="b">
        <v>0</v>
      </c>
      <c r="F957" s="95" t="b">
        <v>0</v>
      </c>
    </row>
    <row r="958" spans="1:6" x14ac:dyDescent="0.25">
      <c r="A958" s="95" t="s">
        <v>1773</v>
      </c>
      <c r="B958" s="95">
        <v>2</v>
      </c>
      <c r="C958" s="130">
        <v>1.0634715255499035E-4</v>
      </c>
      <c r="D958" s="95" t="b">
        <v>0</v>
      </c>
      <c r="E958" s="95" t="b">
        <v>0</v>
      </c>
      <c r="F958" s="95" t="b">
        <v>0</v>
      </c>
    </row>
    <row r="959" spans="1:6" x14ac:dyDescent="0.25">
      <c r="A959" s="95" t="s">
        <v>14952</v>
      </c>
      <c r="B959" s="95">
        <v>2</v>
      </c>
      <c r="C959" s="130">
        <v>1.0634715255499035E-4</v>
      </c>
      <c r="D959" s="95" t="b">
        <v>0</v>
      </c>
      <c r="E959" s="95" t="b">
        <v>0</v>
      </c>
      <c r="F959" s="95" t="b">
        <v>0</v>
      </c>
    </row>
    <row r="960" spans="1:6" x14ac:dyDescent="0.25">
      <c r="A960" s="95" t="s">
        <v>1772</v>
      </c>
      <c r="B960" s="95">
        <v>2</v>
      </c>
      <c r="C960" s="130">
        <v>1.0634715255499035E-4</v>
      </c>
      <c r="D960" s="95" t="b">
        <v>0</v>
      </c>
      <c r="E960" s="95" t="b">
        <v>0</v>
      </c>
      <c r="F960" s="95" t="b">
        <v>0</v>
      </c>
    </row>
    <row r="961" spans="1:6" x14ac:dyDescent="0.25">
      <c r="A961" s="95" t="s">
        <v>1771</v>
      </c>
      <c r="B961" s="95">
        <v>2</v>
      </c>
      <c r="C961" s="130">
        <v>1.0634715255499035E-4</v>
      </c>
      <c r="D961" s="95" t="b">
        <v>0</v>
      </c>
      <c r="E961" s="95" t="b">
        <v>0</v>
      </c>
      <c r="F961" s="95" t="b">
        <v>0</v>
      </c>
    </row>
    <row r="962" spans="1:6" x14ac:dyDescent="0.25">
      <c r="A962" s="95" t="s">
        <v>1761</v>
      </c>
      <c r="B962" s="95">
        <v>2</v>
      </c>
      <c r="C962" s="130">
        <v>1.0634715255499035E-4</v>
      </c>
      <c r="D962" s="95" t="b">
        <v>0</v>
      </c>
      <c r="E962" s="95" t="b">
        <v>0</v>
      </c>
      <c r="F962" s="95" t="b">
        <v>0</v>
      </c>
    </row>
    <row r="963" spans="1:6" x14ac:dyDescent="0.25">
      <c r="A963" s="95" t="s">
        <v>14953</v>
      </c>
      <c r="B963" s="95">
        <v>2</v>
      </c>
      <c r="C963" s="130">
        <v>1.0634715255499035E-4</v>
      </c>
      <c r="D963" s="95" t="b">
        <v>0</v>
      </c>
      <c r="E963" s="95" t="b">
        <v>0</v>
      </c>
      <c r="F963" s="95" t="b">
        <v>0</v>
      </c>
    </row>
    <row r="964" spans="1:6" x14ac:dyDescent="0.25">
      <c r="A964" s="95" t="s">
        <v>14954</v>
      </c>
      <c r="B964" s="95">
        <v>2</v>
      </c>
      <c r="C964" s="130">
        <v>1.0634715255499035E-4</v>
      </c>
      <c r="D964" s="95" t="b">
        <v>0</v>
      </c>
      <c r="E964" s="95" t="b">
        <v>0</v>
      </c>
      <c r="F964" s="95" t="b">
        <v>0</v>
      </c>
    </row>
    <row r="965" spans="1:6" x14ac:dyDescent="0.25">
      <c r="A965" s="95" t="s">
        <v>1503</v>
      </c>
      <c r="B965" s="95">
        <v>2</v>
      </c>
      <c r="C965" s="130">
        <v>1.0634715255499035E-4</v>
      </c>
      <c r="D965" s="95" t="b">
        <v>0</v>
      </c>
      <c r="E965" s="95" t="b">
        <v>0</v>
      </c>
      <c r="F965" s="95" t="b">
        <v>0</v>
      </c>
    </row>
    <row r="966" spans="1:6" x14ac:dyDescent="0.25">
      <c r="A966" s="95" t="s">
        <v>1588</v>
      </c>
      <c r="B966" s="95">
        <v>2</v>
      </c>
      <c r="C966" s="130">
        <v>1.0634715255499035E-4</v>
      </c>
      <c r="D966" s="95" t="b">
        <v>0</v>
      </c>
      <c r="E966" s="95" t="b">
        <v>0</v>
      </c>
      <c r="F966" s="95" t="b">
        <v>0</v>
      </c>
    </row>
    <row r="967" spans="1:6" x14ac:dyDescent="0.25">
      <c r="A967" s="95" t="s">
        <v>1627</v>
      </c>
      <c r="B967" s="95">
        <v>2</v>
      </c>
      <c r="C967" s="130">
        <v>1.0634715255499035E-4</v>
      </c>
      <c r="D967" s="95" t="b">
        <v>0</v>
      </c>
      <c r="E967" s="95" t="b">
        <v>0</v>
      </c>
      <c r="F967" s="95" t="b">
        <v>0</v>
      </c>
    </row>
    <row r="968" spans="1:6" x14ac:dyDescent="0.25">
      <c r="A968" s="95" t="s">
        <v>14955</v>
      </c>
      <c r="B968" s="95">
        <v>2</v>
      </c>
      <c r="C968" s="130">
        <v>1.0634715255499035E-4</v>
      </c>
      <c r="D968" s="95" t="b">
        <v>0</v>
      </c>
      <c r="E968" s="95" t="b">
        <v>0</v>
      </c>
      <c r="F968" s="95" t="b">
        <v>0</v>
      </c>
    </row>
    <row r="969" spans="1:6" x14ac:dyDescent="0.25">
      <c r="A969" s="95" t="s">
        <v>1818</v>
      </c>
      <c r="B969" s="95">
        <v>2</v>
      </c>
      <c r="C969" s="130">
        <v>1.0634715255499035E-4</v>
      </c>
      <c r="D969" s="95" t="b">
        <v>0</v>
      </c>
      <c r="E969" s="95" t="b">
        <v>0</v>
      </c>
      <c r="F969" s="95" t="b">
        <v>0</v>
      </c>
    </row>
    <row r="970" spans="1:6" x14ac:dyDescent="0.25">
      <c r="A970" s="95" t="s">
        <v>14956</v>
      </c>
      <c r="B970" s="95">
        <v>2</v>
      </c>
      <c r="C970" s="130">
        <v>1.1701838017915885E-4</v>
      </c>
      <c r="D970" s="95" t="b">
        <v>0</v>
      </c>
      <c r="E970" s="95" t="b">
        <v>0</v>
      </c>
      <c r="F970" s="95" t="b">
        <v>0</v>
      </c>
    </row>
    <row r="971" spans="1:6" x14ac:dyDescent="0.25">
      <c r="A971" s="95" t="s">
        <v>14957</v>
      </c>
      <c r="B971" s="95">
        <v>2</v>
      </c>
      <c r="C971" s="130">
        <v>1.0634715255499035E-4</v>
      </c>
      <c r="D971" s="95" t="b">
        <v>0</v>
      </c>
      <c r="E971" s="95" t="b">
        <v>0</v>
      </c>
      <c r="F971" s="95" t="b">
        <v>0</v>
      </c>
    </row>
    <row r="972" spans="1:6" x14ac:dyDescent="0.25">
      <c r="A972" s="95" t="s">
        <v>14958</v>
      </c>
      <c r="B972" s="95">
        <v>2</v>
      </c>
      <c r="C972" s="130">
        <v>1.0634715255499035E-4</v>
      </c>
      <c r="D972" s="95" t="b">
        <v>0</v>
      </c>
      <c r="E972" s="95" t="b">
        <v>0</v>
      </c>
      <c r="F972" s="95" t="b">
        <v>0</v>
      </c>
    </row>
    <row r="973" spans="1:6" x14ac:dyDescent="0.25">
      <c r="A973" s="95" t="s">
        <v>1725</v>
      </c>
      <c r="B973" s="95">
        <v>2</v>
      </c>
      <c r="C973" s="130">
        <v>1.0634715255499035E-4</v>
      </c>
      <c r="D973" s="95" t="b">
        <v>0</v>
      </c>
      <c r="E973" s="95" t="b">
        <v>0</v>
      </c>
      <c r="F973" s="95" t="b">
        <v>0</v>
      </c>
    </row>
    <row r="974" spans="1:6" x14ac:dyDescent="0.25">
      <c r="A974" s="95" t="s">
        <v>1750</v>
      </c>
      <c r="B974" s="95">
        <v>2</v>
      </c>
      <c r="C974" s="130">
        <v>1.0634715255499035E-4</v>
      </c>
      <c r="D974" s="95" t="b">
        <v>0</v>
      </c>
      <c r="E974" s="95" t="b">
        <v>0</v>
      </c>
      <c r="F974" s="95" t="b">
        <v>0</v>
      </c>
    </row>
    <row r="975" spans="1:6" x14ac:dyDescent="0.25">
      <c r="A975" s="95" t="s">
        <v>1778</v>
      </c>
      <c r="B975" s="95">
        <v>2</v>
      </c>
      <c r="C975" s="130">
        <v>1.0634715255499035E-4</v>
      </c>
      <c r="D975" s="95" t="b">
        <v>0</v>
      </c>
      <c r="E975" s="95" t="b">
        <v>0</v>
      </c>
      <c r="F975" s="95" t="b">
        <v>0</v>
      </c>
    </row>
    <row r="976" spans="1:6" x14ac:dyDescent="0.25">
      <c r="A976" s="95" t="s">
        <v>14959</v>
      </c>
      <c r="B976" s="95">
        <v>2</v>
      </c>
      <c r="C976" s="130">
        <v>1.0634715255499035E-4</v>
      </c>
      <c r="D976" s="95" t="b">
        <v>0</v>
      </c>
      <c r="E976" s="95" t="b">
        <v>0</v>
      </c>
      <c r="F976" s="95" t="b">
        <v>0</v>
      </c>
    </row>
    <row r="977" spans="1:6" x14ac:dyDescent="0.25">
      <c r="A977" s="95" t="s">
        <v>14960</v>
      </c>
      <c r="B977" s="95">
        <v>2</v>
      </c>
      <c r="C977" s="130">
        <v>1.0634715255499035E-4</v>
      </c>
      <c r="D977" s="95" t="b">
        <v>0</v>
      </c>
      <c r="E977" s="95" t="b">
        <v>0</v>
      </c>
      <c r="F977" s="95" t="b">
        <v>0</v>
      </c>
    </row>
    <row r="978" spans="1:6" x14ac:dyDescent="0.25">
      <c r="A978" s="95" t="s">
        <v>14961</v>
      </c>
      <c r="B978" s="95">
        <v>2</v>
      </c>
      <c r="C978" s="130">
        <v>1.0634715255499035E-4</v>
      </c>
      <c r="D978" s="95" t="b">
        <v>0</v>
      </c>
      <c r="E978" s="95" t="b">
        <v>0</v>
      </c>
      <c r="F978" s="95" t="b">
        <v>0</v>
      </c>
    </row>
    <row r="979" spans="1:6" x14ac:dyDescent="0.25">
      <c r="A979" s="95" t="s">
        <v>14962</v>
      </c>
      <c r="B979" s="95">
        <v>2</v>
      </c>
      <c r="C979" s="130">
        <v>1.0634715255499035E-4</v>
      </c>
      <c r="D979" s="95" t="b">
        <v>0</v>
      </c>
      <c r="E979" s="95" t="b">
        <v>0</v>
      </c>
      <c r="F979" s="95" t="b">
        <v>0</v>
      </c>
    </row>
    <row r="980" spans="1:6" x14ac:dyDescent="0.25">
      <c r="A980" s="95" t="s">
        <v>14963</v>
      </c>
      <c r="B980" s="95">
        <v>2</v>
      </c>
      <c r="C980" s="130">
        <v>1.0634715255499035E-4</v>
      </c>
      <c r="D980" s="95" t="b">
        <v>0</v>
      </c>
      <c r="E980" s="95" t="b">
        <v>0</v>
      </c>
      <c r="F980" s="95" t="b">
        <v>0</v>
      </c>
    </row>
    <row r="981" spans="1:6" x14ac:dyDescent="0.25">
      <c r="A981" s="95" t="s">
        <v>14964</v>
      </c>
      <c r="B981" s="95">
        <v>2</v>
      </c>
      <c r="C981" s="130">
        <v>1.0634715255499035E-4</v>
      </c>
      <c r="D981" s="95" t="b">
        <v>0</v>
      </c>
      <c r="E981" s="95" t="b">
        <v>0</v>
      </c>
      <c r="F981" s="95" t="b">
        <v>0</v>
      </c>
    </row>
    <row r="982" spans="1:6" x14ac:dyDescent="0.25">
      <c r="A982" s="95" t="s">
        <v>14965</v>
      </c>
      <c r="B982" s="95">
        <v>2</v>
      </c>
      <c r="C982" s="130">
        <v>1.0634715255499035E-4</v>
      </c>
      <c r="D982" s="95" t="b">
        <v>0</v>
      </c>
      <c r="E982" s="95" t="b">
        <v>0</v>
      </c>
      <c r="F982" s="95" t="b">
        <v>0</v>
      </c>
    </row>
    <row r="983" spans="1:6" x14ac:dyDescent="0.25">
      <c r="A983" s="95" t="s">
        <v>14966</v>
      </c>
      <c r="B983" s="95">
        <v>2</v>
      </c>
      <c r="C983" s="130">
        <v>1.0634715255499035E-4</v>
      </c>
      <c r="D983" s="95" t="b">
        <v>0</v>
      </c>
      <c r="E983" s="95" t="b">
        <v>0</v>
      </c>
      <c r="F983" s="95" t="b">
        <v>0</v>
      </c>
    </row>
    <row r="984" spans="1:6" x14ac:dyDescent="0.25">
      <c r="A984" s="95" t="s">
        <v>1008</v>
      </c>
      <c r="B984" s="95">
        <v>2</v>
      </c>
      <c r="C984" s="130">
        <v>1.0634715255499035E-4</v>
      </c>
      <c r="D984" s="95" t="b">
        <v>0</v>
      </c>
      <c r="E984" s="95" t="b">
        <v>0</v>
      </c>
      <c r="F984" s="95" t="b">
        <v>0</v>
      </c>
    </row>
    <row r="985" spans="1:6" x14ac:dyDescent="0.25">
      <c r="A985" s="95" t="s">
        <v>14967</v>
      </c>
      <c r="B985" s="95">
        <v>2</v>
      </c>
      <c r="C985" s="130">
        <v>1.0634715255499035E-4</v>
      </c>
      <c r="D985" s="95" t="b">
        <v>1</v>
      </c>
      <c r="E985" s="95" t="b">
        <v>0</v>
      </c>
      <c r="F985" s="95" t="b">
        <v>0</v>
      </c>
    </row>
    <row r="986" spans="1:6" x14ac:dyDescent="0.25">
      <c r="A986" s="95" t="s">
        <v>14968</v>
      </c>
      <c r="B986" s="95">
        <v>2</v>
      </c>
      <c r="C986" s="130">
        <v>1.0634715255499035E-4</v>
      </c>
      <c r="D986" s="95" t="b">
        <v>0</v>
      </c>
      <c r="E986" s="95" t="b">
        <v>0</v>
      </c>
      <c r="F986" s="95" t="b">
        <v>0</v>
      </c>
    </row>
    <row r="987" spans="1:6" x14ac:dyDescent="0.25">
      <c r="A987" s="95" t="s">
        <v>14969</v>
      </c>
      <c r="B987" s="95">
        <v>2</v>
      </c>
      <c r="C987" s="130">
        <v>1.0634715255499035E-4</v>
      </c>
      <c r="D987" s="95" t="b">
        <v>0</v>
      </c>
      <c r="E987" s="95" t="b">
        <v>0</v>
      </c>
      <c r="F987" s="95" t="b">
        <v>0</v>
      </c>
    </row>
    <row r="988" spans="1:6" x14ac:dyDescent="0.25">
      <c r="A988" s="95" t="s">
        <v>1360</v>
      </c>
      <c r="B988" s="95">
        <v>2</v>
      </c>
      <c r="C988" s="130">
        <v>1.0634715255499035E-4</v>
      </c>
      <c r="D988" s="95" t="b">
        <v>0</v>
      </c>
      <c r="E988" s="95" t="b">
        <v>0</v>
      </c>
      <c r="F988" s="95" t="b">
        <v>0</v>
      </c>
    </row>
    <row r="989" spans="1:6" x14ac:dyDescent="0.25">
      <c r="A989" s="95" t="s">
        <v>1022</v>
      </c>
      <c r="B989" s="95">
        <v>2</v>
      </c>
      <c r="C989" s="130">
        <v>1.0634715255499035E-4</v>
      </c>
      <c r="D989" s="95" t="b">
        <v>0</v>
      </c>
      <c r="E989" s="95" t="b">
        <v>0</v>
      </c>
      <c r="F989" s="95" t="b">
        <v>0</v>
      </c>
    </row>
    <row r="990" spans="1:6" x14ac:dyDescent="0.25">
      <c r="A990" s="95" t="s">
        <v>14970</v>
      </c>
      <c r="B990" s="95">
        <v>2</v>
      </c>
      <c r="C990" s="130">
        <v>1.0634715255499035E-4</v>
      </c>
      <c r="D990" s="95" t="b">
        <v>0</v>
      </c>
      <c r="E990" s="95" t="b">
        <v>0</v>
      </c>
      <c r="F990" s="95" t="b">
        <v>0</v>
      </c>
    </row>
    <row r="991" spans="1:6" x14ac:dyDescent="0.25">
      <c r="A991" s="95" t="s">
        <v>1807</v>
      </c>
      <c r="B991" s="95">
        <v>2</v>
      </c>
      <c r="C991" s="130">
        <v>1.0634715255499035E-4</v>
      </c>
      <c r="D991" s="95" t="b">
        <v>0</v>
      </c>
      <c r="E991" s="95" t="b">
        <v>0</v>
      </c>
      <c r="F991" s="95" t="b">
        <v>0</v>
      </c>
    </row>
    <row r="992" spans="1:6" x14ac:dyDescent="0.25">
      <c r="A992" s="95" t="s">
        <v>1801</v>
      </c>
      <c r="B992" s="95">
        <v>2</v>
      </c>
      <c r="C992" s="130">
        <v>1.0634715255499035E-4</v>
      </c>
      <c r="D992" s="95" t="b">
        <v>0</v>
      </c>
      <c r="E992" s="95" t="b">
        <v>0</v>
      </c>
      <c r="F992" s="95" t="b">
        <v>0</v>
      </c>
    </row>
    <row r="993" spans="1:6" x14ac:dyDescent="0.25">
      <c r="A993" s="95" t="s">
        <v>14971</v>
      </c>
      <c r="B993" s="95">
        <v>2</v>
      </c>
      <c r="C993" s="130">
        <v>1.0634715255499035E-4</v>
      </c>
      <c r="D993" s="95" t="b">
        <v>0</v>
      </c>
      <c r="E993" s="95" t="b">
        <v>0</v>
      </c>
      <c r="F993" s="95" t="b">
        <v>0</v>
      </c>
    </row>
    <row r="994" spans="1:6" x14ac:dyDescent="0.25">
      <c r="A994" s="95" t="s">
        <v>14972</v>
      </c>
      <c r="B994" s="95">
        <v>2</v>
      </c>
      <c r="C994" s="130">
        <v>1.0634715255499035E-4</v>
      </c>
      <c r="D994" s="95" t="b">
        <v>0</v>
      </c>
      <c r="E994" s="95" t="b">
        <v>1</v>
      </c>
      <c r="F994" s="95" t="b">
        <v>0</v>
      </c>
    </row>
    <row r="995" spans="1:6" x14ac:dyDescent="0.25">
      <c r="A995" s="95" t="s">
        <v>14973</v>
      </c>
      <c r="B995" s="95">
        <v>2</v>
      </c>
      <c r="C995" s="130">
        <v>1.0634715255499035E-4</v>
      </c>
      <c r="D995" s="95" t="b">
        <v>0</v>
      </c>
      <c r="E995" s="95" t="b">
        <v>0</v>
      </c>
      <c r="F995" s="95" t="b">
        <v>0</v>
      </c>
    </row>
    <row r="996" spans="1:6" x14ac:dyDescent="0.25">
      <c r="A996" s="95" t="s">
        <v>14974</v>
      </c>
      <c r="B996" s="95">
        <v>2</v>
      </c>
      <c r="C996" s="130">
        <v>1.0634715255499035E-4</v>
      </c>
      <c r="D996" s="95" t="b">
        <v>1</v>
      </c>
      <c r="E996" s="95" t="b">
        <v>0</v>
      </c>
      <c r="F996" s="95" t="b">
        <v>0</v>
      </c>
    </row>
    <row r="997" spans="1:6" x14ac:dyDescent="0.25">
      <c r="A997" s="95" t="s">
        <v>14975</v>
      </c>
      <c r="B997" s="95">
        <v>2</v>
      </c>
      <c r="C997" s="130">
        <v>1.0634715255499035E-4</v>
      </c>
      <c r="D997" s="95" t="b">
        <v>0</v>
      </c>
      <c r="E997" s="95" t="b">
        <v>0</v>
      </c>
      <c r="F997" s="95" t="b">
        <v>0</v>
      </c>
    </row>
    <row r="998" spans="1:6" x14ac:dyDescent="0.25">
      <c r="A998" s="95" t="s">
        <v>14976</v>
      </c>
      <c r="B998" s="95">
        <v>2</v>
      </c>
      <c r="C998" s="130">
        <v>1.0634715255499035E-4</v>
      </c>
      <c r="D998" s="95" t="b">
        <v>0</v>
      </c>
      <c r="E998" s="95" t="b">
        <v>0</v>
      </c>
      <c r="F998" s="95" t="b">
        <v>0</v>
      </c>
    </row>
    <row r="999" spans="1:6" x14ac:dyDescent="0.25">
      <c r="A999" s="95" t="s">
        <v>1804</v>
      </c>
      <c r="B999" s="95">
        <v>2</v>
      </c>
      <c r="C999" s="130">
        <v>1.0634715255499035E-4</v>
      </c>
      <c r="D999" s="95" t="b">
        <v>0</v>
      </c>
      <c r="E999" s="95" t="b">
        <v>0</v>
      </c>
      <c r="F999" s="95" t="b">
        <v>0</v>
      </c>
    </row>
    <row r="1000" spans="1:6" x14ac:dyDescent="0.25">
      <c r="A1000" s="95" t="s">
        <v>1803</v>
      </c>
      <c r="B1000" s="95">
        <v>2</v>
      </c>
      <c r="C1000" s="130">
        <v>1.0634715255499035E-4</v>
      </c>
      <c r="D1000" s="95" t="b">
        <v>0</v>
      </c>
      <c r="E1000" s="95" t="b">
        <v>0</v>
      </c>
      <c r="F1000" s="95" t="b">
        <v>0</v>
      </c>
    </row>
    <row r="1001" spans="1:6" x14ac:dyDescent="0.25">
      <c r="A1001" s="95" t="s">
        <v>14977</v>
      </c>
      <c r="B1001" s="95">
        <v>2</v>
      </c>
      <c r="C1001" s="130">
        <v>1.0634715255499035E-4</v>
      </c>
      <c r="D1001" s="95" t="b">
        <v>1</v>
      </c>
      <c r="E1001" s="95" t="b">
        <v>0</v>
      </c>
      <c r="F1001" s="95" t="b">
        <v>0</v>
      </c>
    </row>
    <row r="1002" spans="1:6" x14ac:dyDescent="0.25">
      <c r="A1002" s="95" t="s">
        <v>14978</v>
      </c>
      <c r="B1002" s="95">
        <v>2</v>
      </c>
      <c r="C1002" s="130">
        <v>1.0634715255499035E-4</v>
      </c>
      <c r="D1002" s="95" t="b">
        <v>0</v>
      </c>
      <c r="E1002" s="95" t="b">
        <v>1</v>
      </c>
      <c r="F1002" s="95" t="b">
        <v>0</v>
      </c>
    </row>
    <row r="1003" spans="1:6" x14ac:dyDescent="0.25">
      <c r="A1003" s="95" t="s">
        <v>14979</v>
      </c>
      <c r="B1003" s="95">
        <v>2</v>
      </c>
      <c r="C1003" s="130">
        <v>1.1701838017915885E-4</v>
      </c>
      <c r="D1003" s="95" t="b">
        <v>0</v>
      </c>
      <c r="E1003" s="95" t="b">
        <v>0</v>
      </c>
      <c r="F1003" s="95" t="b">
        <v>0</v>
      </c>
    </row>
    <row r="1004" spans="1:6" x14ac:dyDescent="0.25">
      <c r="A1004" s="95" t="s">
        <v>14980</v>
      </c>
      <c r="B1004" s="95">
        <v>2</v>
      </c>
      <c r="C1004" s="130">
        <v>1.0634715255499035E-4</v>
      </c>
      <c r="D1004" s="95" t="b">
        <v>0</v>
      </c>
      <c r="E1004" s="95" t="b">
        <v>0</v>
      </c>
      <c r="F1004" s="95" t="b">
        <v>0</v>
      </c>
    </row>
    <row r="1005" spans="1:6" x14ac:dyDescent="0.25">
      <c r="A1005" s="95" t="s">
        <v>14981</v>
      </c>
      <c r="B1005" s="95">
        <v>2</v>
      </c>
      <c r="C1005" s="130">
        <v>1.0634715255499035E-4</v>
      </c>
      <c r="D1005" s="95" t="b">
        <v>0</v>
      </c>
      <c r="E1005" s="95" t="b">
        <v>0</v>
      </c>
      <c r="F1005" s="95" t="b">
        <v>0</v>
      </c>
    </row>
    <row r="1006" spans="1:6" x14ac:dyDescent="0.25">
      <c r="A1006" s="95" t="s">
        <v>14982</v>
      </c>
      <c r="B1006" s="95">
        <v>2</v>
      </c>
      <c r="C1006" s="130">
        <v>1.0634715255499035E-4</v>
      </c>
      <c r="D1006" s="95" t="b">
        <v>0</v>
      </c>
      <c r="E1006" s="95" t="b">
        <v>0</v>
      </c>
      <c r="F1006" s="95" t="b">
        <v>0</v>
      </c>
    </row>
    <row r="1007" spans="1:6" x14ac:dyDescent="0.25">
      <c r="A1007" s="95" t="s">
        <v>1573</v>
      </c>
      <c r="B1007" s="95">
        <v>2</v>
      </c>
      <c r="C1007" s="130">
        <v>1.0634715255499035E-4</v>
      </c>
      <c r="D1007" s="95" t="b">
        <v>0</v>
      </c>
      <c r="E1007" s="95" t="b">
        <v>0</v>
      </c>
      <c r="F1007" s="95" t="b">
        <v>0</v>
      </c>
    </row>
    <row r="1008" spans="1:6" x14ac:dyDescent="0.25">
      <c r="A1008" s="95" t="s">
        <v>1787</v>
      </c>
      <c r="B1008" s="95">
        <v>2</v>
      </c>
      <c r="C1008" s="130">
        <v>1.0634715255499035E-4</v>
      </c>
      <c r="D1008" s="95" t="b">
        <v>0</v>
      </c>
      <c r="E1008" s="95" t="b">
        <v>0</v>
      </c>
      <c r="F1008" s="95" t="b">
        <v>0</v>
      </c>
    </row>
    <row r="1009" spans="1:6" x14ac:dyDescent="0.25">
      <c r="A1009" s="95" t="s">
        <v>14983</v>
      </c>
      <c r="B1009" s="95">
        <v>2</v>
      </c>
      <c r="C1009" s="130">
        <v>1.0634715255499035E-4</v>
      </c>
      <c r="D1009" s="95" t="b">
        <v>0</v>
      </c>
      <c r="E1009" s="95" t="b">
        <v>0</v>
      </c>
      <c r="F1009" s="95" t="b">
        <v>0</v>
      </c>
    </row>
    <row r="1010" spans="1:6" x14ac:dyDescent="0.25">
      <c r="A1010" s="95" t="s">
        <v>14984</v>
      </c>
      <c r="B1010" s="95">
        <v>2</v>
      </c>
      <c r="C1010" s="130">
        <v>1.0634715255499035E-4</v>
      </c>
      <c r="D1010" s="95" t="b">
        <v>0</v>
      </c>
      <c r="E1010" s="95" t="b">
        <v>0</v>
      </c>
      <c r="F1010" s="95" t="b">
        <v>0</v>
      </c>
    </row>
    <row r="1011" spans="1:6" x14ac:dyDescent="0.25">
      <c r="A1011" s="95" t="s">
        <v>14985</v>
      </c>
      <c r="B1011" s="95">
        <v>2</v>
      </c>
      <c r="C1011" s="130">
        <v>1.0634715255499035E-4</v>
      </c>
      <c r="D1011" s="95" t="b">
        <v>0</v>
      </c>
      <c r="E1011" s="95" t="b">
        <v>0</v>
      </c>
      <c r="F1011" s="95" t="b">
        <v>0</v>
      </c>
    </row>
    <row r="1012" spans="1:6" x14ac:dyDescent="0.25">
      <c r="A1012" s="95" t="s">
        <v>14986</v>
      </c>
      <c r="B1012" s="95">
        <v>2</v>
      </c>
      <c r="C1012" s="130">
        <v>1.0634715255499035E-4</v>
      </c>
      <c r="D1012" s="95" t="b">
        <v>0</v>
      </c>
      <c r="E1012" s="95" t="b">
        <v>0</v>
      </c>
      <c r="F1012" s="95" t="b">
        <v>0</v>
      </c>
    </row>
    <row r="1013" spans="1:6" x14ac:dyDescent="0.25">
      <c r="A1013" s="95" t="s">
        <v>1521</v>
      </c>
      <c r="B1013" s="95">
        <v>2</v>
      </c>
      <c r="C1013" s="130">
        <v>1.0634715255499035E-4</v>
      </c>
      <c r="D1013" s="95" t="b">
        <v>0</v>
      </c>
      <c r="E1013" s="95" t="b">
        <v>0</v>
      </c>
      <c r="F1013" s="95" t="b">
        <v>0</v>
      </c>
    </row>
    <row r="1014" spans="1:6" x14ac:dyDescent="0.25">
      <c r="A1014" s="95" t="s">
        <v>1579</v>
      </c>
      <c r="B1014" s="95">
        <v>2</v>
      </c>
      <c r="C1014" s="130">
        <v>1.0634715255499035E-4</v>
      </c>
      <c r="D1014" s="95" t="b">
        <v>0</v>
      </c>
      <c r="E1014" s="95" t="b">
        <v>0</v>
      </c>
      <c r="F1014" s="95" t="b">
        <v>0</v>
      </c>
    </row>
    <row r="1015" spans="1:6" x14ac:dyDescent="0.25">
      <c r="A1015" s="95" t="s">
        <v>14987</v>
      </c>
      <c r="B1015" s="95">
        <v>2</v>
      </c>
      <c r="C1015" s="130">
        <v>1.0634715255499035E-4</v>
      </c>
      <c r="D1015" s="95" t="b">
        <v>0</v>
      </c>
      <c r="E1015" s="95" t="b">
        <v>0</v>
      </c>
      <c r="F1015" s="95" t="b">
        <v>0</v>
      </c>
    </row>
    <row r="1016" spans="1:6" x14ac:dyDescent="0.25">
      <c r="A1016" s="95" t="s">
        <v>14988</v>
      </c>
      <c r="B1016" s="95">
        <v>2</v>
      </c>
      <c r="C1016" s="130">
        <v>1.0634715255499035E-4</v>
      </c>
      <c r="D1016" s="95" t="b">
        <v>0</v>
      </c>
      <c r="E1016" s="95" t="b">
        <v>0</v>
      </c>
      <c r="F1016" s="95" t="b">
        <v>0</v>
      </c>
    </row>
    <row r="1017" spans="1:6" x14ac:dyDescent="0.25">
      <c r="A1017" s="95" t="s">
        <v>14989</v>
      </c>
      <c r="B1017" s="95">
        <v>2</v>
      </c>
      <c r="C1017" s="130">
        <v>1.0634715255499035E-4</v>
      </c>
      <c r="D1017" s="95" t="b">
        <v>0</v>
      </c>
      <c r="E1017" s="95" t="b">
        <v>0</v>
      </c>
      <c r="F1017" s="95" t="b">
        <v>0</v>
      </c>
    </row>
    <row r="1018" spans="1:6" x14ac:dyDescent="0.25">
      <c r="A1018" s="95" t="s">
        <v>1602</v>
      </c>
      <c r="B1018" s="95">
        <v>2</v>
      </c>
      <c r="C1018" s="130">
        <v>1.0634715255499035E-4</v>
      </c>
      <c r="D1018" s="95" t="b">
        <v>0</v>
      </c>
      <c r="E1018" s="95" t="b">
        <v>0</v>
      </c>
      <c r="F1018" s="95" t="b">
        <v>0</v>
      </c>
    </row>
    <row r="1019" spans="1:6" x14ac:dyDescent="0.25">
      <c r="A1019" s="95" t="s">
        <v>14990</v>
      </c>
      <c r="B1019" s="95">
        <v>2</v>
      </c>
      <c r="C1019" s="130">
        <v>1.0634715255499035E-4</v>
      </c>
      <c r="D1019" s="95" t="b">
        <v>0</v>
      </c>
      <c r="E1019" s="95" t="b">
        <v>0</v>
      </c>
      <c r="F1019" s="95" t="b">
        <v>0</v>
      </c>
    </row>
    <row r="1020" spans="1:6" x14ac:dyDescent="0.25">
      <c r="A1020" s="95" t="s">
        <v>1453</v>
      </c>
      <c r="B1020" s="95">
        <v>2</v>
      </c>
      <c r="C1020" s="130">
        <v>1.0634715255499035E-4</v>
      </c>
      <c r="D1020" s="95" t="b">
        <v>0</v>
      </c>
      <c r="E1020" s="95" t="b">
        <v>0</v>
      </c>
      <c r="F1020" s="95" t="b">
        <v>0</v>
      </c>
    </row>
    <row r="1021" spans="1:6" x14ac:dyDescent="0.25">
      <c r="A1021" s="95" t="s">
        <v>14991</v>
      </c>
      <c r="B1021" s="95">
        <v>2</v>
      </c>
      <c r="C1021" s="130">
        <v>1.0634715255499035E-4</v>
      </c>
      <c r="D1021" s="95" t="b">
        <v>1</v>
      </c>
      <c r="E1021" s="95" t="b">
        <v>0</v>
      </c>
      <c r="F1021" s="95" t="b">
        <v>0</v>
      </c>
    </row>
    <row r="1022" spans="1:6" x14ac:dyDescent="0.25">
      <c r="A1022" s="95" t="s">
        <v>2780</v>
      </c>
      <c r="B1022" s="95">
        <v>2</v>
      </c>
      <c r="C1022" s="130">
        <v>1.0634715255499035E-4</v>
      </c>
      <c r="D1022" s="95" t="b">
        <v>0</v>
      </c>
      <c r="E1022" s="95" t="b">
        <v>0</v>
      </c>
      <c r="F1022" s="95" t="b">
        <v>0</v>
      </c>
    </row>
    <row r="1023" spans="1:6" x14ac:dyDescent="0.25">
      <c r="A1023" s="95" t="s">
        <v>14992</v>
      </c>
      <c r="B1023" s="95">
        <v>2</v>
      </c>
      <c r="C1023" s="130">
        <v>1.0634715255499035E-4</v>
      </c>
      <c r="D1023" s="95" t="b">
        <v>0</v>
      </c>
      <c r="E1023" s="95" t="b">
        <v>0</v>
      </c>
      <c r="F1023" s="95" t="b">
        <v>0</v>
      </c>
    </row>
    <row r="1024" spans="1:6" x14ac:dyDescent="0.25">
      <c r="A1024" s="95" t="s">
        <v>1768</v>
      </c>
      <c r="B1024" s="95">
        <v>2</v>
      </c>
      <c r="C1024" s="130">
        <v>1.0634715255499035E-4</v>
      </c>
      <c r="D1024" s="95" t="b">
        <v>0</v>
      </c>
      <c r="E1024" s="95" t="b">
        <v>0</v>
      </c>
      <c r="F1024" s="95" t="b">
        <v>0</v>
      </c>
    </row>
    <row r="1025" spans="1:6" x14ac:dyDescent="0.25">
      <c r="A1025" s="95" t="s">
        <v>14993</v>
      </c>
      <c r="B1025" s="95">
        <v>2</v>
      </c>
      <c r="C1025" s="130">
        <v>1.0634715255499035E-4</v>
      </c>
      <c r="D1025" s="95" t="b">
        <v>0</v>
      </c>
      <c r="E1025" s="95" t="b">
        <v>0</v>
      </c>
      <c r="F1025" s="95" t="b">
        <v>0</v>
      </c>
    </row>
    <row r="1026" spans="1:6" x14ac:dyDescent="0.25">
      <c r="A1026" s="95" t="s">
        <v>14994</v>
      </c>
      <c r="B1026" s="95">
        <v>2</v>
      </c>
      <c r="C1026" s="130">
        <v>1.1701838017915885E-4</v>
      </c>
      <c r="D1026" s="95" t="b">
        <v>0</v>
      </c>
      <c r="E1026" s="95" t="b">
        <v>0</v>
      </c>
      <c r="F1026" s="95" t="b">
        <v>0</v>
      </c>
    </row>
    <row r="1027" spans="1:6" x14ac:dyDescent="0.25">
      <c r="A1027" s="95" t="s">
        <v>1371</v>
      </c>
      <c r="B1027" s="95">
        <v>2</v>
      </c>
      <c r="C1027" s="130">
        <v>1.0634715255499035E-4</v>
      </c>
      <c r="D1027" s="95" t="b">
        <v>0</v>
      </c>
      <c r="E1027" s="95" t="b">
        <v>0</v>
      </c>
      <c r="F1027" s="95" t="b">
        <v>0</v>
      </c>
    </row>
    <row r="1028" spans="1:6" x14ac:dyDescent="0.25">
      <c r="A1028" s="95" t="s">
        <v>1693</v>
      </c>
      <c r="B1028" s="95">
        <v>2</v>
      </c>
      <c r="C1028" s="130">
        <v>1.0634715255499035E-4</v>
      </c>
      <c r="D1028" s="95" t="b">
        <v>0</v>
      </c>
      <c r="E1028" s="95" t="b">
        <v>0</v>
      </c>
      <c r="F1028" s="95" t="b">
        <v>0</v>
      </c>
    </row>
    <row r="1029" spans="1:6" x14ac:dyDescent="0.25">
      <c r="A1029" s="95" t="s">
        <v>14995</v>
      </c>
      <c r="B1029" s="95">
        <v>2</v>
      </c>
      <c r="C1029" s="130">
        <v>1.0634715255499035E-4</v>
      </c>
      <c r="D1029" s="95" t="b">
        <v>0</v>
      </c>
      <c r="E1029" s="95" t="b">
        <v>0</v>
      </c>
      <c r="F1029" s="95" t="b">
        <v>0</v>
      </c>
    </row>
    <row r="1030" spans="1:6" x14ac:dyDescent="0.25">
      <c r="A1030" s="95" t="s">
        <v>14996</v>
      </c>
      <c r="B1030" s="95">
        <v>2</v>
      </c>
      <c r="C1030" s="130">
        <v>1.0634715255499035E-4</v>
      </c>
      <c r="D1030" s="95" t="b">
        <v>0</v>
      </c>
      <c r="E1030" s="95" t="b">
        <v>0</v>
      </c>
      <c r="F1030" s="95" t="b">
        <v>0</v>
      </c>
    </row>
    <row r="1031" spans="1:6" x14ac:dyDescent="0.25">
      <c r="A1031" s="95" t="s">
        <v>14997</v>
      </c>
      <c r="B1031" s="95">
        <v>2</v>
      </c>
      <c r="C1031" s="130">
        <v>1.0634715255499035E-4</v>
      </c>
      <c r="D1031" s="95" t="b">
        <v>0</v>
      </c>
      <c r="E1031" s="95" t="b">
        <v>0</v>
      </c>
      <c r="F1031" s="95" t="b">
        <v>0</v>
      </c>
    </row>
    <row r="1032" spans="1:6" x14ac:dyDescent="0.25">
      <c r="A1032" s="95" t="s">
        <v>14998</v>
      </c>
      <c r="B1032" s="95">
        <v>2</v>
      </c>
      <c r="C1032" s="130">
        <v>1.0634715255499035E-4</v>
      </c>
      <c r="D1032" s="95" t="b">
        <v>0</v>
      </c>
      <c r="E1032" s="95" t="b">
        <v>0</v>
      </c>
      <c r="F1032" s="95" t="b">
        <v>0</v>
      </c>
    </row>
    <row r="1033" spans="1:6" x14ac:dyDescent="0.25">
      <c r="A1033" s="95" t="s">
        <v>1752</v>
      </c>
      <c r="B1033" s="95">
        <v>2</v>
      </c>
      <c r="C1033" s="130">
        <v>1.0634715255499035E-4</v>
      </c>
      <c r="D1033" s="95" t="b">
        <v>0</v>
      </c>
      <c r="E1033" s="95" t="b">
        <v>0</v>
      </c>
      <c r="F1033" s="95" t="b">
        <v>0</v>
      </c>
    </row>
    <row r="1034" spans="1:6" x14ac:dyDescent="0.25">
      <c r="A1034" s="95" t="s">
        <v>1604</v>
      </c>
      <c r="B1034" s="95">
        <v>2</v>
      </c>
      <c r="C1034" s="130">
        <v>1.0634715255499035E-4</v>
      </c>
      <c r="D1034" s="95" t="b">
        <v>0</v>
      </c>
      <c r="E1034" s="95" t="b">
        <v>0</v>
      </c>
      <c r="F1034" s="95" t="b">
        <v>0</v>
      </c>
    </row>
    <row r="1035" spans="1:6" x14ac:dyDescent="0.25">
      <c r="A1035" s="95" t="s">
        <v>14999</v>
      </c>
      <c r="B1035" s="95">
        <v>2</v>
      </c>
      <c r="C1035" s="130">
        <v>1.0634715255499035E-4</v>
      </c>
      <c r="D1035" s="95" t="b">
        <v>0</v>
      </c>
      <c r="E1035" s="95" t="b">
        <v>0</v>
      </c>
      <c r="F1035" s="95" t="b">
        <v>0</v>
      </c>
    </row>
    <row r="1036" spans="1:6" x14ac:dyDescent="0.25">
      <c r="A1036" s="95" t="s">
        <v>15000</v>
      </c>
      <c r="B1036" s="95">
        <v>2</v>
      </c>
      <c r="C1036" s="130">
        <v>1.0634715255499035E-4</v>
      </c>
      <c r="D1036" s="95" t="b">
        <v>0</v>
      </c>
      <c r="E1036" s="95" t="b">
        <v>0</v>
      </c>
      <c r="F1036" s="95" t="b">
        <v>0</v>
      </c>
    </row>
    <row r="1037" spans="1:6" x14ac:dyDescent="0.25">
      <c r="A1037" s="95" t="s">
        <v>15001</v>
      </c>
      <c r="B1037" s="95">
        <v>2</v>
      </c>
      <c r="C1037" s="130">
        <v>1.0634715255499035E-4</v>
      </c>
      <c r="D1037" s="95" t="b">
        <v>0</v>
      </c>
      <c r="E1037" s="95" t="b">
        <v>0</v>
      </c>
      <c r="F1037" s="95" t="b">
        <v>0</v>
      </c>
    </row>
    <row r="1038" spans="1:6" x14ac:dyDescent="0.25">
      <c r="A1038" s="95" t="s">
        <v>15002</v>
      </c>
      <c r="B1038" s="95">
        <v>2</v>
      </c>
      <c r="C1038" s="130">
        <v>1.0634715255499035E-4</v>
      </c>
      <c r="D1038" s="95" t="b">
        <v>0</v>
      </c>
      <c r="E1038" s="95" t="b">
        <v>0</v>
      </c>
      <c r="F1038" s="95" t="b">
        <v>0</v>
      </c>
    </row>
    <row r="1039" spans="1:6" x14ac:dyDescent="0.25">
      <c r="A1039" s="95" t="s">
        <v>15003</v>
      </c>
      <c r="B1039" s="95">
        <v>2</v>
      </c>
      <c r="C1039" s="130">
        <v>1.0634715255499035E-4</v>
      </c>
      <c r="D1039" s="95" t="b">
        <v>0</v>
      </c>
      <c r="E1039" s="95" t="b">
        <v>0</v>
      </c>
      <c r="F1039" s="95" t="b">
        <v>0</v>
      </c>
    </row>
    <row r="1040" spans="1:6" x14ac:dyDescent="0.25">
      <c r="A1040" s="95" t="s">
        <v>15004</v>
      </c>
      <c r="B1040" s="95">
        <v>2</v>
      </c>
      <c r="C1040" s="130">
        <v>1.0634715255499035E-4</v>
      </c>
      <c r="D1040" s="95" t="b">
        <v>0</v>
      </c>
      <c r="E1040" s="95" t="b">
        <v>0</v>
      </c>
      <c r="F1040" s="95" t="b">
        <v>0</v>
      </c>
    </row>
    <row r="1041" spans="1:6" x14ac:dyDescent="0.25">
      <c r="A1041" s="95" t="s">
        <v>892</v>
      </c>
      <c r="B1041" s="95">
        <v>2</v>
      </c>
      <c r="C1041" s="130">
        <v>1.0634715255499035E-4</v>
      </c>
      <c r="D1041" s="95" t="b">
        <v>0</v>
      </c>
      <c r="E1041" s="95" t="b">
        <v>0</v>
      </c>
      <c r="F1041" s="95" t="b">
        <v>0</v>
      </c>
    </row>
    <row r="1042" spans="1:6" x14ac:dyDescent="0.25">
      <c r="A1042" s="95" t="s">
        <v>1743</v>
      </c>
      <c r="B1042" s="95">
        <v>2</v>
      </c>
      <c r="C1042" s="130">
        <v>1.0634715255499035E-4</v>
      </c>
      <c r="D1042" s="95" t="b">
        <v>0</v>
      </c>
      <c r="E1042" s="95" t="b">
        <v>0</v>
      </c>
      <c r="F1042" s="95" t="b">
        <v>0</v>
      </c>
    </row>
    <row r="1043" spans="1:6" x14ac:dyDescent="0.25">
      <c r="A1043" s="95" t="s">
        <v>15005</v>
      </c>
      <c r="B1043" s="95">
        <v>2</v>
      </c>
      <c r="C1043" s="130">
        <v>1.0634715255499035E-4</v>
      </c>
      <c r="D1043" s="95" t="b">
        <v>0</v>
      </c>
      <c r="E1043" s="95" t="b">
        <v>0</v>
      </c>
      <c r="F1043" s="95" t="b">
        <v>0</v>
      </c>
    </row>
    <row r="1044" spans="1:6" x14ac:dyDescent="0.25">
      <c r="A1044" s="95" t="s">
        <v>15006</v>
      </c>
      <c r="B1044" s="95">
        <v>2</v>
      </c>
      <c r="C1044" s="130">
        <v>1.0634715255499035E-4</v>
      </c>
      <c r="D1044" s="95" t="b">
        <v>0</v>
      </c>
      <c r="E1044" s="95" t="b">
        <v>0</v>
      </c>
      <c r="F1044" s="95" t="b">
        <v>0</v>
      </c>
    </row>
    <row r="1045" spans="1:6" x14ac:dyDescent="0.25">
      <c r="A1045" s="95" t="s">
        <v>1697</v>
      </c>
      <c r="B1045" s="95">
        <v>2</v>
      </c>
      <c r="C1045" s="130">
        <v>1.0634715255499035E-4</v>
      </c>
      <c r="D1045" s="95" t="b">
        <v>0</v>
      </c>
      <c r="E1045" s="95" t="b">
        <v>0</v>
      </c>
      <c r="F1045" s="95" t="b">
        <v>0</v>
      </c>
    </row>
    <row r="1046" spans="1:6" x14ac:dyDescent="0.25">
      <c r="A1046" s="95" t="s">
        <v>1591</v>
      </c>
      <c r="B1046" s="95">
        <v>2</v>
      </c>
      <c r="C1046" s="130">
        <v>1.0634715255499035E-4</v>
      </c>
      <c r="D1046" s="95" t="b">
        <v>0</v>
      </c>
      <c r="E1046" s="95" t="b">
        <v>0</v>
      </c>
      <c r="F1046" s="95" t="b">
        <v>0</v>
      </c>
    </row>
    <row r="1047" spans="1:6" x14ac:dyDescent="0.25">
      <c r="A1047" s="95" t="s">
        <v>15007</v>
      </c>
      <c r="B1047" s="95">
        <v>2</v>
      </c>
      <c r="C1047" s="130">
        <v>1.0634715255499035E-4</v>
      </c>
      <c r="D1047" s="95" t="b">
        <v>0</v>
      </c>
      <c r="E1047" s="95" t="b">
        <v>0</v>
      </c>
      <c r="F1047" s="95" t="b">
        <v>0</v>
      </c>
    </row>
    <row r="1048" spans="1:6" x14ac:dyDescent="0.25">
      <c r="A1048" s="95" t="s">
        <v>15008</v>
      </c>
      <c r="B1048" s="95">
        <v>2</v>
      </c>
      <c r="C1048" s="130">
        <v>1.0634715255499035E-4</v>
      </c>
      <c r="D1048" s="95" t="b">
        <v>0</v>
      </c>
      <c r="E1048" s="95" t="b">
        <v>0</v>
      </c>
      <c r="F1048" s="95" t="b">
        <v>0</v>
      </c>
    </row>
    <row r="1049" spans="1:6" x14ac:dyDescent="0.25">
      <c r="A1049" s="95" t="s">
        <v>15009</v>
      </c>
      <c r="B1049" s="95">
        <v>2</v>
      </c>
      <c r="C1049" s="130">
        <v>1.0634715255499035E-4</v>
      </c>
      <c r="D1049" s="95" t="b">
        <v>0</v>
      </c>
      <c r="E1049" s="95" t="b">
        <v>0</v>
      </c>
      <c r="F1049" s="95" t="b">
        <v>0</v>
      </c>
    </row>
    <row r="1050" spans="1:6" x14ac:dyDescent="0.25">
      <c r="A1050" s="95" t="s">
        <v>15010</v>
      </c>
      <c r="B1050" s="95">
        <v>2</v>
      </c>
      <c r="C1050" s="130">
        <v>1.0634715255499035E-4</v>
      </c>
      <c r="D1050" s="95" t="b">
        <v>0</v>
      </c>
      <c r="E1050" s="95" t="b">
        <v>0</v>
      </c>
      <c r="F1050" s="95" t="b">
        <v>0</v>
      </c>
    </row>
    <row r="1051" spans="1:6" x14ac:dyDescent="0.25">
      <c r="A1051" s="95" t="s">
        <v>1745</v>
      </c>
      <c r="B1051" s="95">
        <v>2</v>
      </c>
      <c r="C1051" s="130">
        <v>1.0634715255499035E-4</v>
      </c>
      <c r="D1051" s="95" t="b">
        <v>0</v>
      </c>
      <c r="E1051" s="95" t="b">
        <v>0</v>
      </c>
      <c r="F1051" s="95" t="b">
        <v>0</v>
      </c>
    </row>
    <row r="1052" spans="1:6" x14ac:dyDescent="0.25">
      <c r="A1052" s="95" t="s">
        <v>1528</v>
      </c>
      <c r="B1052" s="95">
        <v>2</v>
      </c>
      <c r="C1052" s="130">
        <v>1.0634715255499035E-4</v>
      </c>
      <c r="D1052" s="95" t="b">
        <v>0</v>
      </c>
      <c r="E1052" s="95" t="b">
        <v>0</v>
      </c>
      <c r="F1052" s="95" t="b">
        <v>0</v>
      </c>
    </row>
    <row r="1053" spans="1:6" x14ac:dyDescent="0.25">
      <c r="A1053" s="95" t="s">
        <v>15011</v>
      </c>
      <c r="B1053" s="95">
        <v>2</v>
      </c>
      <c r="C1053" s="130">
        <v>1.0634715255499035E-4</v>
      </c>
      <c r="D1053" s="95" t="b">
        <v>0</v>
      </c>
      <c r="E1053" s="95" t="b">
        <v>0</v>
      </c>
      <c r="F1053" s="95" t="b">
        <v>0</v>
      </c>
    </row>
    <row r="1054" spans="1:6" x14ac:dyDescent="0.25">
      <c r="A1054" s="95" t="s">
        <v>15012</v>
      </c>
      <c r="B1054" s="95">
        <v>2</v>
      </c>
      <c r="C1054" s="130">
        <v>1.0634715255499035E-4</v>
      </c>
      <c r="D1054" s="95" t="b">
        <v>0</v>
      </c>
      <c r="E1054" s="95" t="b">
        <v>0</v>
      </c>
      <c r="F1054" s="95" t="b">
        <v>0</v>
      </c>
    </row>
    <row r="1055" spans="1:6" x14ac:dyDescent="0.25">
      <c r="A1055" s="95" t="s">
        <v>15013</v>
      </c>
      <c r="B1055" s="95">
        <v>2</v>
      </c>
      <c r="C1055" s="130">
        <v>1.0634715255499035E-4</v>
      </c>
      <c r="D1055" s="95" t="b">
        <v>0</v>
      </c>
      <c r="E1055" s="95" t="b">
        <v>0</v>
      </c>
      <c r="F1055" s="95" t="b">
        <v>0</v>
      </c>
    </row>
    <row r="1056" spans="1:6" x14ac:dyDescent="0.25">
      <c r="A1056" s="95" t="s">
        <v>1526</v>
      </c>
      <c r="B1056" s="95">
        <v>2</v>
      </c>
      <c r="C1056" s="130">
        <v>1.0634715255499035E-4</v>
      </c>
      <c r="D1056" s="95" t="b">
        <v>0</v>
      </c>
      <c r="E1056" s="95" t="b">
        <v>0</v>
      </c>
      <c r="F1056" s="95" t="b">
        <v>0</v>
      </c>
    </row>
    <row r="1057" spans="1:6" x14ac:dyDescent="0.25">
      <c r="A1057" s="95" t="s">
        <v>884</v>
      </c>
      <c r="B1057" s="95">
        <v>2</v>
      </c>
      <c r="C1057" s="130">
        <v>1.0634715255499035E-4</v>
      </c>
      <c r="D1057" s="95" t="b">
        <v>0</v>
      </c>
      <c r="E1057" s="95" t="b">
        <v>0</v>
      </c>
      <c r="F1057" s="95" t="b">
        <v>0</v>
      </c>
    </row>
    <row r="1058" spans="1:6" x14ac:dyDescent="0.25">
      <c r="A1058" s="95" t="s">
        <v>15014</v>
      </c>
      <c r="B1058" s="95">
        <v>2</v>
      </c>
      <c r="C1058" s="130">
        <v>1.0634715255499035E-4</v>
      </c>
      <c r="D1058" s="95" t="b">
        <v>0</v>
      </c>
      <c r="E1058" s="95" t="b">
        <v>0</v>
      </c>
      <c r="F1058" s="95" t="b">
        <v>0</v>
      </c>
    </row>
    <row r="1059" spans="1:6" x14ac:dyDescent="0.25">
      <c r="A1059" s="95" t="s">
        <v>823</v>
      </c>
      <c r="B1059" s="95">
        <v>2</v>
      </c>
      <c r="C1059" s="130">
        <v>1.0634715255499035E-4</v>
      </c>
      <c r="D1059" s="95" t="b">
        <v>0</v>
      </c>
      <c r="E1059" s="95" t="b">
        <v>0</v>
      </c>
      <c r="F1059" s="95" t="b">
        <v>0</v>
      </c>
    </row>
    <row r="1060" spans="1:6" x14ac:dyDescent="0.25">
      <c r="A1060" s="95" t="s">
        <v>1457</v>
      </c>
      <c r="B1060" s="95">
        <v>2</v>
      </c>
      <c r="C1060" s="130">
        <v>1.0634715255499035E-4</v>
      </c>
      <c r="D1060" s="95" t="b">
        <v>0</v>
      </c>
      <c r="E1060" s="95" t="b">
        <v>0</v>
      </c>
      <c r="F1060" s="95" t="b">
        <v>0</v>
      </c>
    </row>
    <row r="1061" spans="1:6" x14ac:dyDescent="0.25">
      <c r="A1061" s="95" t="s">
        <v>1620</v>
      </c>
      <c r="B1061" s="95">
        <v>2</v>
      </c>
      <c r="C1061" s="130">
        <v>1.0634715255499035E-4</v>
      </c>
      <c r="D1061" s="95" t="b">
        <v>0</v>
      </c>
      <c r="E1061" s="95" t="b">
        <v>0</v>
      </c>
      <c r="F1061" s="95" t="b">
        <v>0</v>
      </c>
    </row>
    <row r="1062" spans="1:6" x14ac:dyDescent="0.25">
      <c r="A1062" s="95" t="s">
        <v>1619</v>
      </c>
      <c r="B1062" s="95">
        <v>2</v>
      </c>
      <c r="C1062" s="130">
        <v>1.0634715255499035E-4</v>
      </c>
      <c r="D1062" s="95" t="b">
        <v>0</v>
      </c>
      <c r="E1062" s="95" t="b">
        <v>0</v>
      </c>
      <c r="F1062" s="95" t="b">
        <v>0</v>
      </c>
    </row>
    <row r="1063" spans="1:6" x14ac:dyDescent="0.25">
      <c r="A1063" s="95" t="s">
        <v>1734</v>
      </c>
      <c r="B1063" s="95">
        <v>2</v>
      </c>
      <c r="C1063" s="130">
        <v>1.0634715255499035E-4</v>
      </c>
      <c r="D1063" s="95" t="b">
        <v>0</v>
      </c>
      <c r="E1063" s="95" t="b">
        <v>0</v>
      </c>
      <c r="F1063" s="95" t="b">
        <v>0</v>
      </c>
    </row>
    <row r="1064" spans="1:6" x14ac:dyDescent="0.25">
      <c r="A1064" s="95" t="s">
        <v>15015</v>
      </c>
      <c r="B1064" s="95">
        <v>2</v>
      </c>
      <c r="C1064" s="130">
        <v>1.0634715255499035E-4</v>
      </c>
      <c r="D1064" s="95" t="b">
        <v>0</v>
      </c>
      <c r="E1064" s="95" t="b">
        <v>0</v>
      </c>
      <c r="F1064" s="95" t="b">
        <v>0</v>
      </c>
    </row>
    <row r="1065" spans="1:6" x14ac:dyDescent="0.25">
      <c r="A1065" s="95" t="s">
        <v>1450</v>
      </c>
      <c r="B1065" s="95">
        <v>2</v>
      </c>
      <c r="C1065" s="130">
        <v>1.0634715255499035E-4</v>
      </c>
      <c r="D1065" s="95" t="b">
        <v>0</v>
      </c>
      <c r="E1065" s="95" t="b">
        <v>0</v>
      </c>
      <c r="F1065" s="95" t="b">
        <v>0</v>
      </c>
    </row>
    <row r="1066" spans="1:6" x14ac:dyDescent="0.25">
      <c r="A1066" s="95" t="s">
        <v>15016</v>
      </c>
      <c r="B1066" s="95">
        <v>2</v>
      </c>
      <c r="C1066" s="130">
        <v>1.0634715255499035E-4</v>
      </c>
      <c r="D1066" s="95" t="b">
        <v>0</v>
      </c>
      <c r="E1066" s="95" t="b">
        <v>0</v>
      </c>
      <c r="F1066" s="95" t="b">
        <v>0</v>
      </c>
    </row>
    <row r="1067" spans="1:6" x14ac:dyDescent="0.25">
      <c r="A1067" s="95" t="s">
        <v>15017</v>
      </c>
      <c r="B1067" s="95">
        <v>2</v>
      </c>
      <c r="C1067" s="130">
        <v>1.0634715255499035E-4</v>
      </c>
      <c r="D1067" s="95" t="b">
        <v>0</v>
      </c>
      <c r="E1067" s="95" t="b">
        <v>0</v>
      </c>
      <c r="F1067" s="95" t="b">
        <v>0</v>
      </c>
    </row>
    <row r="1068" spans="1:6" x14ac:dyDescent="0.25">
      <c r="A1068" s="95" t="s">
        <v>15018</v>
      </c>
      <c r="B1068" s="95">
        <v>2</v>
      </c>
      <c r="C1068" s="130">
        <v>1.0634715255499035E-4</v>
      </c>
      <c r="D1068" s="95" t="b">
        <v>0</v>
      </c>
      <c r="E1068" s="95" t="b">
        <v>0</v>
      </c>
      <c r="F1068" s="95" t="b">
        <v>0</v>
      </c>
    </row>
    <row r="1069" spans="1:6" x14ac:dyDescent="0.25">
      <c r="A1069" s="95" t="s">
        <v>15019</v>
      </c>
      <c r="B1069" s="95">
        <v>2</v>
      </c>
      <c r="C1069" s="130">
        <v>1.0634715255499035E-4</v>
      </c>
      <c r="D1069" s="95" t="b">
        <v>0</v>
      </c>
      <c r="E1069" s="95" t="b">
        <v>0</v>
      </c>
      <c r="F1069" s="95" t="b">
        <v>0</v>
      </c>
    </row>
    <row r="1070" spans="1:6" x14ac:dyDescent="0.25">
      <c r="A1070" s="95" t="s">
        <v>15020</v>
      </c>
      <c r="B1070" s="95">
        <v>2</v>
      </c>
      <c r="C1070" s="130">
        <v>1.0634715255499035E-4</v>
      </c>
      <c r="D1070" s="95" t="b">
        <v>0</v>
      </c>
      <c r="E1070" s="95" t="b">
        <v>0</v>
      </c>
      <c r="F1070" s="95" t="b">
        <v>0</v>
      </c>
    </row>
    <row r="1071" spans="1:6" x14ac:dyDescent="0.25">
      <c r="A1071" s="95" t="s">
        <v>1701</v>
      </c>
      <c r="B1071" s="95">
        <v>2</v>
      </c>
      <c r="C1071" s="130">
        <v>1.0634715255499035E-4</v>
      </c>
      <c r="D1071" s="95" t="b">
        <v>0</v>
      </c>
      <c r="E1071" s="95" t="b">
        <v>0</v>
      </c>
      <c r="F1071" s="95" t="b">
        <v>0</v>
      </c>
    </row>
    <row r="1072" spans="1:6" x14ac:dyDescent="0.25">
      <c r="A1072" s="95" t="s">
        <v>15021</v>
      </c>
      <c r="B1072" s="95">
        <v>2</v>
      </c>
      <c r="C1072" s="130">
        <v>1.0634715255499035E-4</v>
      </c>
      <c r="D1072" s="95" t="b">
        <v>0</v>
      </c>
      <c r="E1072" s="95" t="b">
        <v>0</v>
      </c>
      <c r="F1072" s="95" t="b">
        <v>0</v>
      </c>
    </row>
    <row r="1073" spans="1:6" x14ac:dyDescent="0.25">
      <c r="A1073" s="95" t="s">
        <v>1493</v>
      </c>
      <c r="B1073" s="95">
        <v>2</v>
      </c>
      <c r="C1073" s="130">
        <v>1.0634715255499035E-4</v>
      </c>
      <c r="D1073" s="95" t="b">
        <v>0</v>
      </c>
      <c r="E1073" s="95" t="b">
        <v>0</v>
      </c>
      <c r="F1073" s="95" t="b">
        <v>0</v>
      </c>
    </row>
    <row r="1074" spans="1:6" x14ac:dyDescent="0.25">
      <c r="A1074" s="95" t="s">
        <v>15022</v>
      </c>
      <c r="B1074" s="95">
        <v>2</v>
      </c>
      <c r="C1074" s="130">
        <v>1.0634715255499035E-4</v>
      </c>
      <c r="D1074" s="95" t="b">
        <v>0</v>
      </c>
      <c r="E1074" s="95" t="b">
        <v>0</v>
      </c>
      <c r="F1074" s="95" t="b">
        <v>0</v>
      </c>
    </row>
    <row r="1075" spans="1:6" x14ac:dyDescent="0.25">
      <c r="A1075" s="95" t="s">
        <v>15023</v>
      </c>
      <c r="B1075" s="95">
        <v>2</v>
      </c>
      <c r="C1075" s="130">
        <v>1.0634715255499035E-4</v>
      </c>
      <c r="D1075" s="95" t="b">
        <v>0</v>
      </c>
      <c r="E1075" s="95" t="b">
        <v>0</v>
      </c>
      <c r="F1075" s="95" t="b">
        <v>0</v>
      </c>
    </row>
    <row r="1076" spans="1:6" x14ac:dyDescent="0.25">
      <c r="A1076" s="95" t="s">
        <v>15024</v>
      </c>
      <c r="B1076" s="95">
        <v>2</v>
      </c>
      <c r="C1076" s="130">
        <v>1.0634715255499035E-4</v>
      </c>
      <c r="D1076" s="95" t="b">
        <v>0</v>
      </c>
      <c r="E1076" s="95" t="b">
        <v>0</v>
      </c>
      <c r="F1076" s="95" t="b">
        <v>0</v>
      </c>
    </row>
    <row r="1077" spans="1:6" x14ac:dyDescent="0.25">
      <c r="A1077" s="95" t="s">
        <v>15025</v>
      </c>
      <c r="B1077" s="95">
        <v>2</v>
      </c>
      <c r="C1077" s="130">
        <v>1.0634715255499035E-4</v>
      </c>
      <c r="D1077" s="95" t="b">
        <v>0</v>
      </c>
      <c r="E1077" s="95" t="b">
        <v>0</v>
      </c>
      <c r="F1077" s="95" t="b">
        <v>0</v>
      </c>
    </row>
    <row r="1078" spans="1:6" x14ac:dyDescent="0.25">
      <c r="A1078" s="95" t="s">
        <v>15026</v>
      </c>
      <c r="B1078" s="95">
        <v>2</v>
      </c>
      <c r="C1078" s="130">
        <v>1.0634715255499035E-4</v>
      </c>
      <c r="D1078" s="95" t="b">
        <v>1</v>
      </c>
      <c r="E1078" s="95" t="b">
        <v>0</v>
      </c>
      <c r="F1078" s="95" t="b">
        <v>0</v>
      </c>
    </row>
    <row r="1079" spans="1:6" x14ac:dyDescent="0.25">
      <c r="A1079" s="95" t="s">
        <v>15027</v>
      </c>
      <c r="B1079" s="95">
        <v>2</v>
      </c>
      <c r="C1079" s="130">
        <v>1.1701838017915885E-4</v>
      </c>
      <c r="D1079" s="95" t="b">
        <v>1</v>
      </c>
      <c r="E1079" s="95" t="b">
        <v>0</v>
      </c>
      <c r="F1079" s="95" t="b">
        <v>0</v>
      </c>
    </row>
    <row r="1080" spans="1:6" x14ac:dyDescent="0.25">
      <c r="A1080" s="95" t="s">
        <v>15028</v>
      </c>
      <c r="B1080" s="95">
        <v>2</v>
      </c>
      <c r="C1080" s="130">
        <v>1.0634715255499035E-4</v>
      </c>
      <c r="D1080" s="95" t="b">
        <v>0</v>
      </c>
      <c r="E1080" s="95" t="b">
        <v>0</v>
      </c>
      <c r="F1080" s="95" t="b">
        <v>0</v>
      </c>
    </row>
    <row r="1081" spans="1:6" x14ac:dyDescent="0.25">
      <c r="A1081" s="95" t="s">
        <v>1437</v>
      </c>
      <c r="B1081" s="95">
        <v>2</v>
      </c>
      <c r="C1081" s="130">
        <v>1.0634715255499035E-4</v>
      </c>
      <c r="D1081" s="95" t="b">
        <v>0</v>
      </c>
      <c r="E1081" s="95" t="b">
        <v>0</v>
      </c>
      <c r="F1081" s="95" t="b">
        <v>0</v>
      </c>
    </row>
    <row r="1082" spans="1:6" x14ac:dyDescent="0.25">
      <c r="A1082" s="95" t="s">
        <v>15029</v>
      </c>
      <c r="B1082" s="95">
        <v>2</v>
      </c>
      <c r="C1082" s="130">
        <v>1.0634715255499035E-4</v>
      </c>
      <c r="D1082" s="95" t="b">
        <v>0</v>
      </c>
      <c r="E1082" s="95" t="b">
        <v>0</v>
      </c>
      <c r="F1082" s="95" t="b">
        <v>0</v>
      </c>
    </row>
    <row r="1083" spans="1:6" x14ac:dyDescent="0.25">
      <c r="A1083" s="95" t="s">
        <v>15030</v>
      </c>
      <c r="B1083" s="95">
        <v>2</v>
      </c>
      <c r="C1083" s="130">
        <v>1.0634715255499035E-4</v>
      </c>
      <c r="D1083" s="95" t="b">
        <v>0</v>
      </c>
      <c r="E1083" s="95" t="b">
        <v>0</v>
      </c>
      <c r="F1083" s="95" t="b">
        <v>0</v>
      </c>
    </row>
    <row r="1084" spans="1:6" x14ac:dyDescent="0.25">
      <c r="A1084" s="95" t="s">
        <v>15031</v>
      </c>
      <c r="B1084" s="95">
        <v>2</v>
      </c>
      <c r="C1084" s="130">
        <v>1.0634715255499035E-4</v>
      </c>
      <c r="D1084" s="95" t="b">
        <v>0</v>
      </c>
      <c r="E1084" s="95" t="b">
        <v>0</v>
      </c>
      <c r="F1084" s="95" t="b">
        <v>0</v>
      </c>
    </row>
    <row r="1085" spans="1:6" x14ac:dyDescent="0.25">
      <c r="A1085" s="95" t="s">
        <v>15032</v>
      </c>
      <c r="B1085" s="95">
        <v>2</v>
      </c>
      <c r="C1085" s="130">
        <v>1.0634715255499035E-4</v>
      </c>
      <c r="D1085" s="95" t="b">
        <v>0</v>
      </c>
      <c r="E1085" s="95" t="b">
        <v>0</v>
      </c>
      <c r="F1085" s="95" t="b">
        <v>0</v>
      </c>
    </row>
    <row r="1086" spans="1:6" x14ac:dyDescent="0.25">
      <c r="A1086" s="95" t="s">
        <v>1679</v>
      </c>
      <c r="B1086" s="95">
        <v>2</v>
      </c>
      <c r="C1086" s="130">
        <v>1.0634715255499035E-4</v>
      </c>
      <c r="D1086" s="95" t="b">
        <v>0</v>
      </c>
      <c r="E1086" s="95" t="b">
        <v>0</v>
      </c>
      <c r="F1086" s="95" t="b">
        <v>0</v>
      </c>
    </row>
    <row r="1087" spans="1:6" x14ac:dyDescent="0.25">
      <c r="A1087" s="95" t="s">
        <v>1676</v>
      </c>
      <c r="B1087" s="95">
        <v>2</v>
      </c>
      <c r="C1087" s="130">
        <v>1.1701838017915885E-4</v>
      </c>
      <c r="D1087" s="95" t="b">
        <v>0</v>
      </c>
      <c r="E1087" s="95" t="b">
        <v>0</v>
      </c>
      <c r="F1087" s="95" t="b">
        <v>0</v>
      </c>
    </row>
    <row r="1088" spans="1:6" x14ac:dyDescent="0.25">
      <c r="A1088" s="95" t="s">
        <v>15033</v>
      </c>
      <c r="B1088" s="95">
        <v>2</v>
      </c>
      <c r="C1088" s="130">
        <v>1.0634715255499035E-4</v>
      </c>
      <c r="D1088" s="95" t="b">
        <v>0</v>
      </c>
      <c r="E1088" s="95" t="b">
        <v>0</v>
      </c>
      <c r="F1088" s="95" t="b">
        <v>0</v>
      </c>
    </row>
    <row r="1089" spans="1:6" x14ac:dyDescent="0.25">
      <c r="A1089" s="95" t="s">
        <v>15034</v>
      </c>
      <c r="B1089" s="95">
        <v>2</v>
      </c>
      <c r="C1089" s="130">
        <v>1.0634715255499035E-4</v>
      </c>
      <c r="D1089" s="95" t="b">
        <v>0</v>
      </c>
      <c r="E1089" s="95" t="b">
        <v>0</v>
      </c>
      <c r="F1089" s="95" t="b">
        <v>0</v>
      </c>
    </row>
    <row r="1090" spans="1:6" x14ac:dyDescent="0.25">
      <c r="A1090" s="95" t="s">
        <v>1441</v>
      </c>
      <c r="B1090" s="95">
        <v>2</v>
      </c>
      <c r="C1090" s="130">
        <v>1.0634715255499035E-4</v>
      </c>
      <c r="D1090" s="95" t="b">
        <v>0</v>
      </c>
      <c r="E1090" s="95" t="b">
        <v>0</v>
      </c>
      <c r="F1090" s="95" t="b">
        <v>0</v>
      </c>
    </row>
    <row r="1091" spans="1:6" x14ac:dyDescent="0.25">
      <c r="A1091" s="95" t="s">
        <v>1643</v>
      </c>
      <c r="B1091" s="95">
        <v>2</v>
      </c>
      <c r="C1091" s="130">
        <v>1.0634715255499035E-4</v>
      </c>
      <c r="D1091" s="95" t="b">
        <v>0</v>
      </c>
      <c r="E1091" s="95" t="b">
        <v>0</v>
      </c>
      <c r="F1091" s="95" t="b">
        <v>0</v>
      </c>
    </row>
    <row r="1092" spans="1:6" x14ac:dyDescent="0.25">
      <c r="A1092" s="95" t="s">
        <v>1641</v>
      </c>
      <c r="B1092" s="95">
        <v>2</v>
      </c>
      <c r="C1092" s="130">
        <v>1.0634715255499035E-4</v>
      </c>
      <c r="D1092" s="95" t="b">
        <v>0</v>
      </c>
      <c r="E1092" s="95" t="b">
        <v>0</v>
      </c>
      <c r="F1092" s="95" t="b">
        <v>0</v>
      </c>
    </row>
    <row r="1093" spans="1:6" x14ac:dyDescent="0.25">
      <c r="A1093" s="95" t="s">
        <v>1640</v>
      </c>
      <c r="B1093" s="95">
        <v>2</v>
      </c>
      <c r="C1093" s="130">
        <v>1.0634715255499035E-4</v>
      </c>
      <c r="D1093" s="95" t="b">
        <v>0</v>
      </c>
      <c r="E1093" s="95" t="b">
        <v>0</v>
      </c>
      <c r="F1093" s="95" t="b">
        <v>0</v>
      </c>
    </row>
    <row r="1094" spans="1:6" x14ac:dyDescent="0.25">
      <c r="A1094" s="95" t="s">
        <v>15035</v>
      </c>
      <c r="B1094" s="95">
        <v>2</v>
      </c>
      <c r="C1094" s="130">
        <v>1.0634715255499035E-4</v>
      </c>
      <c r="D1094" s="95" t="b">
        <v>0</v>
      </c>
      <c r="E1094" s="95" t="b">
        <v>0</v>
      </c>
      <c r="F1094" s="95" t="b">
        <v>0</v>
      </c>
    </row>
    <row r="1095" spans="1:6" x14ac:dyDescent="0.25">
      <c r="A1095" s="95" t="s">
        <v>15036</v>
      </c>
      <c r="B1095" s="95">
        <v>2</v>
      </c>
      <c r="C1095" s="130">
        <v>1.0634715255499035E-4</v>
      </c>
      <c r="D1095" s="95" t="b">
        <v>0</v>
      </c>
      <c r="E1095" s="95" t="b">
        <v>0</v>
      </c>
      <c r="F1095" s="95" t="b">
        <v>0</v>
      </c>
    </row>
    <row r="1096" spans="1:6" x14ac:dyDescent="0.25">
      <c r="A1096" s="95" t="s">
        <v>1622</v>
      </c>
      <c r="B1096" s="95">
        <v>2</v>
      </c>
      <c r="C1096" s="130">
        <v>1.0634715255499035E-4</v>
      </c>
      <c r="D1096" s="95" t="b">
        <v>0</v>
      </c>
      <c r="E1096" s="95" t="b">
        <v>0</v>
      </c>
      <c r="F1096" s="95" t="b">
        <v>0</v>
      </c>
    </row>
    <row r="1097" spans="1:6" x14ac:dyDescent="0.25">
      <c r="A1097" s="95" t="s">
        <v>2831</v>
      </c>
      <c r="B1097" s="95">
        <v>2</v>
      </c>
      <c r="C1097" s="130">
        <v>1.0634715255499035E-4</v>
      </c>
      <c r="D1097" s="95" t="b">
        <v>0</v>
      </c>
      <c r="E1097" s="95" t="b">
        <v>0</v>
      </c>
      <c r="F1097" s="95" t="b">
        <v>0</v>
      </c>
    </row>
    <row r="1098" spans="1:6" x14ac:dyDescent="0.25">
      <c r="A1098" s="95" t="s">
        <v>15037</v>
      </c>
      <c r="B1098" s="95">
        <v>2</v>
      </c>
      <c r="C1098" s="130">
        <v>1.0634715255499035E-4</v>
      </c>
      <c r="D1098" s="95" t="b">
        <v>0</v>
      </c>
      <c r="E1098" s="95" t="b">
        <v>0</v>
      </c>
      <c r="F1098" s="95" t="b">
        <v>0</v>
      </c>
    </row>
    <row r="1099" spans="1:6" x14ac:dyDescent="0.25">
      <c r="A1099" s="95" t="s">
        <v>1600</v>
      </c>
      <c r="B1099" s="95">
        <v>2</v>
      </c>
      <c r="C1099" s="130">
        <v>1.0634715255499035E-4</v>
      </c>
      <c r="D1099" s="95" t="b">
        <v>0</v>
      </c>
      <c r="E1099" s="95" t="b">
        <v>0</v>
      </c>
      <c r="F1099" s="95" t="b">
        <v>0</v>
      </c>
    </row>
    <row r="1100" spans="1:6" x14ac:dyDescent="0.25">
      <c r="A1100" s="95" t="s">
        <v>15038</v>
      </c>
      <c r="B1100" s="95">
        <v>2</v>
      </c>
      <c r="C1100" s="130">
        <v>1.0634715255499035E-4</v>
      </c>
      <c r="D1100" s="95" t="b">
        <v>0</v>
      </c>
      <c r="E1100" s="95" t="b">
        <v>0</v>
      </c>
      <c r="F1100" s="95" t="b">
        <v>0</v>
      </c>
    </row>
    <row r="1101" spans="1:6" x14ac:dyDescent="0.25">
      <c r="A1101" s="95" t="s">
        <v>15039</v>
      </c>
      <c r="B1101" s="95">
        <v>2</v>
      </c>
      <c r="C1101" s="130">
        <v>1.0634715255499035E-4</v>
      </c>
      <c r="D1101" s="95" t="b">
        <v>0</v>
      </c>
      <c r="E1101" s="95" t="b">
        <v>0</v>
      </c>
      <c r="F1101" s="95" t="b">
        <v>0</v>
      </c>
    </row>
    <row r="1102" spans="1:6" x14ac:dyDescent="0.25">
      <c r="A1102" s="95" t="s">
        <v>15040</v>
      </c>
      <c r="B1102" s="95">
        <v>2</v>
      </c>
      <c r="C1102" s="130">
        <v>1.0634715255499035E-4</v>
      </c>
      <c r="D1102" s="95" t="b">
        <v>0</v>
      </c>
      <c r="E1102" s="95" t="b">
        <v>0</v>
      </c>
      <c r="F1102" s="95" t="b">
        <v>0</v>
      </c>
    </row>
    <row r="1103" spans="1:6" x14ac:dyDescent="0.25">
      <c r="A1103" s="95" t="s">
        <v>1601</v>
      </c>
      <c r="B1103" s="95">
        <v>2</v>
      </c>
      <c r="C1103" s="130">
        <v>1.0634715255499035E-4</v>
      </c>
      <c r="D1103" s="95" t="b">
        <v>0</v>
      </c>
      <c r="E1103" s="95" t="b">
        <v>0</v>
      </c>
      <c r="F1103" s="95" t="b">
        <v>0</v>
      </c>
    </row>
    <row r="1104" spans="1:6" x14ac:dyDescent="0.25">
      <c r="A1104" s="95" t="s">
        <v>15041</v>
      </c>
      <c r="B1104" s="95">
        <v>2</v>
      </c>
      <c r="C1104" s="130">
        <v>1.0634715255499035E-4</v>
      </c>
      <c r="D1104" s="95" t="b">
        <v>0</v>
      </c>
      <c r="E1104" s="95" t="b">
        <v>0</v>
      </c>
      <c r="F1104" s="95" t="b">
        <v>0</v>
      </c>
    </row>
    <row r="1105" spans="1:6" x14ac:dyDescent="0.25">
      <c r="A1105" s="95" t="s">
        <v>15042</v>
      </c>
      <c r="B1105" s="95">
        <v>2</v>
      </c>
      <c r="C1105" s="130">
        <v>1.0634715255499035E-4</v>
      </c>
      <c r="D1105" s="95" t="b">
        <v>0</v>
      </c>
      <c r="E1105" s="95" t="b">
        <v>0</v>
      </c>
      <c r="F1105" s="95" t="b">
        <v>0</v>
      </c>
    </row>
    <row r="1106" spans="1:6" x14ac:dyDescent="0.25">
      <c r="A1106" s="95" t="s">
        <v>15043</v>
      </c>
      <c r="B1106" s="95">
        <v>2</v>
      </c>
      <c r="C1106" s="130">
        <v>1.0634715255499035E-4</v>
      </c>
      <c r="D1106" s="95" t="b">
        <v>0</v>
      </c>
      <c r="E1106" s="95" t="b">
        <v>0</v>
      </c>
      <c r="F1106" s="95" t="b">
        <v>0</v>
      </c>
    </row>
    <row r="1107" spans="1:6" x14ac:dyDescent="0.25">
      <c r="A1107" s="95" t="s">
        <v>15044</v>
      </c>
      <c r="B1107" s="95">
        <v>2</v>
      </c>
      <c r="C1107" s="130">
        <v>1.0634715255499035E-4</v>
      </c>
      <c r="D1107" s="95" t="b">
        <v>0</v>
      </c>
      <c r="E1107" s="95" t="b">
        <v>1</v>
      </c>
      <c r="F1107" s="95" t="b">
        <v>0</v>
      </c>
    </row>
    <row r="1108" spans="1:6" x14ac:dyDescent="0.25">
      <c r="A1108" s="95" t="s">
        <v>1557</v>
      </c>
      <c r="B1108" s="95">
        <v>2</v>
      </c>
      <c r="C1108" s="130">
        <v>1.0634715255499035E-4</v>
      </c>
      <c r="D1108" s="95" t="b">
        <v>0</v>
      </c>
      <c r="E1108" s="95" t="b">
        <v>0</v>
      </c>
      <c r="F1108" s="95" t="b">
        <v>0</v>
      </c>
    </row>
    <row r="1109" spans="1:6" x14ac:dyDescent="0.25">
      <c r="A1109" s="95" t="s">
        <v>15045</v>
      </c>
      <c r="B1109" s="95">
        <v>2</v>
      </c>
      <c r="C1109" s="130">
        <v>1.0634715255499035E-4</v>
      </c>
      <c r="D1109" s="95" t="b">
        <v>0</v>
      </c>
      <c r="E1109" s="95" t="b">
        <v>0</v>
      </c>
      <c r="F1109" s="95" t="b">
        <v>0</v>
      </c>
    </row>
    <row r="1110" spans="1:6" x14ac:dyDescent="0.25">
      <c r="A1110" s="95" t="s">
        <v>1100</v>
      </c>
      <c r="B1110" s="95">
        <v>2</v>
      </c>
      <c r="C1110" s="130">
        <v>1.0634715255499035E-4</v>
      </c>
      <c r="D1110" s="95" t="b">
        <v>0</v>
      </c>
      <c r="E1110" s="95" t="b">
        <v>0</v>
      </c>
      <c r="F1110" s="95" t="b">
        <v>0</v>
      </c>
    </row>
    <row r="1111" spans="1:6" x14ac:dyDescent="0.25">
      <c r="A1111" s="95" t="s">
        <v>15046</v>
      </c>
      <c r="B1111" s="95">
        <v>2</v>
      </c>
      <c r="C1111" s="130">
        <v>1.0634715255499035E-4</v>
      </c>
      <c r="D1111" s="95" t="b">
        <v>0</v>
      </c>
      <c r="E1111" s="95" t="b">
        <v>0</v>
      </c>
      <c r="F1111" s="95" t="b">
        <v>0</v>
      </c>
    </row>
    <row r="1112" spans="1:6" x14ac:dyDescent="0.25">
      <c r="A1112" s="95" t="s">
        <v>15047</v>
      </c>
      <c r="B1112" s="95">
        <v>2</v>
      </c>
      <c r="C1112" s="130">
        <v>1.0634715255499035E-4</v>
      </c>
      <c r="D1112" s="95" t="b">
        <v>0</v>
      </c>
      <c r="E1112" s="95" t="b">
        <v>0</v>
      </c>
      <c r="F1112" s="95" t="b">
        <v>0</v>
      </c>
    </row>
    <row r="1113" spans="1:6" x14ac:dyDescent="0.25">
      <c r="A1113" s="95" t="s">
        <v>15048</v>
      </c>
      <c r="B1113" s="95">
        <v>2</v>
      </c>
      <c r="C1113" s="130">
        <v>1.0634715255499035E-4</v>
      </c>
      <c r="D1113" s="95" t="b">
        <v>0</v>
      </c>
      <c r="E1113" s="95" t="b">
        <v>0</v>
      </c>
      <c r="F1113" s="95" t="b">
        <v>0</v>
      </c>
    </row>
    <row r="1114" spans="1:6" x14ac:dyDescent="0.25">
      <c r="A1114" s="95" t="s">
        <v>15049</v>
      </c>
      <c r="B1114" s="95">
        <v>2</v>
      </c>
      <c r="C1114" s="130">
        <v>1.0634715255499035E-4</v>
      </c>
      <c r="D1114" s="95" t="b">
        <v>0</v>
      </c>
      <c r="E1114" s="95" t="b">
        <v>0</v>
      </c>
      <c r="F1114" s="95" t="b">
        <v>0</v>
      </c>
    </row>
    <row r="1115" spans="1:6" x14ac:dyDescent="0.25">
      <c r="A1115" s="95" t="s">
        <v>15050</v>
      </c>
      <c r="B1115" s="95">
        <v>2</v>
      </c>
      <c r="C1115" s="130">
        <v>1.0634715255499035E-4</v>
      </c>
      <c r="D1115" s="95" t="b">
        <v>0</v>
      </c>
      <c r="E1115" s="95" t="b">
        <v>0</v>
      </c>
      <c r="F1115" s="95" t="b">
        <v>0</v>
      </c>
    </row>
    <row r="1116" spans="1:6" x14ac:dyDescent="0.25">
      <c r="A1116" s="95" t="s">
        <v>15051</v>
      </c>
      <c r="B1116" s="95">
        <v>2</v>
      </c>
      <c r="C1116" s="130">
        <v>1.0634715255499035E-4</v>
      </c>
      <c r="D1116" s="95" t="b">
        <v>0</v>
      </c>
      <c r="E1116" s="95" t="b">
        <v>0</v>
      </c>
      <c r="F1116" s="95" t="b">
        <v>0</v>
      </c>
    </row>
    <row r="1117" spans="1:6" x14ac:dyDescent="0.25">
      <c r="A1117" s="95" t="s">
        <v>15052</v>
      </c>
      <c r="B1117" s="95">
        <v>2</v>
      </c>
      <c r="C1117" s="130">
        <v>1.0634715255499035E-4</v>
      </c>
      <c r="D1117" s="95" t="b">
        <v>0</v>
      </c>
      <c r="E1117" s="95" t="b">
        <v>0</v>
      </c>
      <c r="F1117" s="95" t="b">
        <v>0</v>
      </c>
    </row>
    <row r="1118" spans="1:6" x14ac:dyDescent="0.25">
      <c r="A1118" s="95" t="s">
        <v>15053</v>
      </c>
      <c r="B1118" s="95">
        <v>2</v>
      </c>
      <c r="C1118" s="130">
        <v>1.0634715255499035E-4</v>
      </c>
      <c r="D1118" s="95" t="b">
        <v>0</v>
      </c>
      <c r="E1118" s="95" t="b">
        <v>0</v>
      </c>
      <c r="F1118" s="95" t="b">
        <v>0</v>
      </c>
    </row>
    <row r="1119" spans="1:6" x14ac:dyDescent="0.25">
      <c r="A1119" s="95" t="s">
        <v>1593</v>
      </c>
      <c r="B1119" s="95">
        <v>2</v>
      </c>
      <c r="C1119" s="130">
        <v>1.1701838017915885E-4</v>
      </c>
      <c r="D1119" s="95" t="b">
        <v>0</v>
      </c>
      <c r="E1119" s="95" t="b">
        <v>0</v>
      </c>
      <c r="F1119" s="95" t="b">
        <v>0</v>
      </c>
    </row>
    <row r="1120" spans="1:6" x14ac:dyDescent="0.25">
      <c r="A1120" s="95" t="s">
        <v>15054</v>
      </c>
      <c r="B1120" s="95">
        <v>2</v>
      </c>
      <c r="C1120" s="130">
        <v>1.1701838017915885E-4</v>
      </c>
      <c r="D1120" s="95" t="b">
        <v>0</v>
      </c>
      <c r="E1120" s="95" t="b">
        <v>0</v>
      </c>
      <c r="F1120" s="95" t="b">
        <v>0</v>
      </c>
    </row>
    <row r="1121" spans="1:6" x14ac:dyDescent="0.25">
      <c r="A1121" s="95" t="s">
        <v>1567</v>
      </c>
      <c r="B1121" s="95">
        <v>2</v>
      </c>
      <c r="C1121" s="130">
        <v>1.0634715255499035E-4</v>
      </c>
      <c r="D1121" s="95" t="b">
        <v>0</v>
      </c>
      <c r="E1121" s="95" t="b">
        <v>0</v>
      </c>
      <c r="F1121" s="95" t="b">
        <v>0</v>
      </c>
    </row>
    <row r="1122" spans="1:6" x14ac:dyDescent="0.25">
      <c r="A1122" s="95" t="s">
        <v>1562</v>
      </c>
      <c r="B1122" s="95">
        <v>2</v>
      </c>
      <c r="C1122" s="130">
        <v>1.0634715255499035E-4</v>
      </c>
      <c r="D1122" s="95" t="b">
        <v>0</v>
      </c>
      <c r="E1122" s="95" t="b">
        <v>0</v>
      </c>
      <c r="F1122" s="95" t="b">
        <v>0</v>
      </c>
    </row>
    <row r="1123" spans="1:6" x14ac:dyDescent="0.25">
      <c r="A1123" s="95" t="s">
        <v>1554</v>
      </c>
      <c r="B1123" s="95">
        <v>2</v>
      </c>
      <c r="C1123" s="130">
        <v>1.0634715255499035E-4</v>
      </c>
      <c r="D1123" s="95" t="b">
        <v>0</v>
      </c>
      <c r="E1123" s="95" t="b">
        <v>0</v>
      </c>
      <c r="F1123" s="95" t="b">
        <v>0</v>
      </c>
    </row>
    <row r="1124" spans="1:6" x14ac:dyDescent="0.25">
      <c r="A1124" s="95" t="s">
        <v>15055</v>
      </c>
      <c r="B1124" s="95">
        <v>2</v>
      </c>
      <c r="C1124" s="130">
        <v>1.0634715255499035E-4</v>
      </c>
      <c r="D1124" s="95" t="b">
        <v>0</v>
      </c>
      <c r="E1124" s="95" t="b">
        <v>0</v>
      </c>
      <c r="F1124" s="95" t="b">
        <v>0</v>
      </c>
    </row>
    <row r="1125" spans="1:6" x14ac:dyDescent="0.25">
      <c r="A1125" s="95" t="s">
        <v>1542</v>
      </c>
      <c r="B1125" s="95">
        <v>2</v>
      </c>
      <c r="C1125" s="130">
        <v>1.0634715255499035E-4</v>
      </c>
      <c r="D1125" s="95" t="b">
        <v>0</v>
      </c>
      <c r="E1125" s="95" t="b">
        <v>0</v>
      </c>
      <c r="F1125" s="95" t="b">
        <v>0</v>
      </c>
    </row>
    <row r="1126" spans="1:6" x14ac:dyDescent="0.25">
      <c r="A1126" s="95" t="s">
        <v>1495</v>
      </c>
      <c r="B1126" s="95">
        <v>2</v>
      </c>
      <c r="C1126" s="130">
        <v>1.0634715255499035E-4</v>
      </c>
      <c r="D1126" s="95" t="b">
        <v>0</v>
      </c>
      <c r="E1126" s="95" t="b">
        <v>0</v>
      </c>
      <c r="F1126" s="95" t="b">
        <v>0</v>
      </c>
    </row>
    <row r="1127" spans="1:6" x14ac:dyDescent="0.25">
      <c r="A1127" s="95" t="s">
        <v>15056</v>
      </c>
      <c r="B1127" s="95">
        <v>2</v>
      </c>
      <c r="C1127" s="130">
        <v>1.0634715255499035E-4</v>
      </c>
      <c r="D1127" s="95" t="b">
        <v>0</v>
      </c>
      <c r="E1127" s="95" t="b">
        <v>0</v>
      </c>
      <c r="F1127" s="95" t="b">
        <v>0</v>
      </c>
    </row>
    <row r="1128" spans="1:6" x14ac:dyDescent="0.25">
      <c r="A1128" s="95" t="s">
        <v>15057</v>
      </c>
      <c r="B1128" s="95">
        <v>2</v>
      </c>
      <c r="C1128" s="130">
        <v>1.0634715255499035E-4</v>
      </c>
      <c r="D1128" s="95" t="b">
        <v>0</v>
      </c>
      <c r="E1128" s="95" t="b">
        <v>0</v>
      </c>
      <c r="F1128" s="95" t="b">
        <v>0</v>
      </c>
    </row>
    <row r="1129" spans="1:6" x14ac:dyDescent="0.25">
      <c r="A1129" s="95" t="s">
        <v>15058</v>
      </c>
      <c r="B1129" s="95">
        <v>2</v>
      </c>
      <c r="C1129" s="130">
        <v>1.0634715255499035E-4</v>
      </c>
      <c r="D1129" s="95" t="b">
        <v>0</v>
      </c>
      <c r="E1129" s="95" t="b">
        <v>0</v>
      </c>
      <c r="F1129" s="95" t="b">
        <v>0</v>
      </c>
    </row>
    <row r="1130" spans="1:6" x14ac:dyDescent="0.25">
      <c r="A1130" s="95" t="s">
        <v>15059</v>
      </c>
      <c r="B1130" s="95">
        <v>2</v>
      </c>
      <c r="C1130" s="130">
        <v>1.0634715255499035E-4</v>
      </c>
      <c r="D1130" s="95" t="b">
        <v>0</v>
      </c>
      <c r="E1130" s="95" t="b">
        <v>0</v>
      </c>
      <c r="F1130" s="95" t="b">
        <v>0</v>
      </c>
    </row>
    <row r="1131" spans="1:6" x14ac:dyDescent="0.25">
      <c r="A1131" s="95" t="s">
        <v>1484</v>
      </c>
      <c r="B1131" s="95">
        <v>2</v>
      </c>
      <c r="C1131" s="130">
        <v>1.0634715255499035E-4</v>
      </c>
      <c r="D1131" s="95" t="b">
        <v>0</v>
      </c>
      <c r="E1131" s="95" t="b">
        <v>0</v>
      </c>
      <c r="F1131" s="95" t="b">
        <v>0</v>
      </c>
    </row>
    <row r="1132" spans="1:6" x14ac:dyDescent="0.25">
      <c r="A1132" s="95" t="s">
        <v>15060</v>
      </c>
      <c r="B1132" s="95">
        <v>2</v>
      </c>
      <c r="C1132" s="130">
        <v>1.0634715255499035E-4</v>
      </c>
      <c r="D1132" s="95" t="b">
        <v>0</v>
      </c>
      <c r="E1132" s="95" t="b">
        <v>0</v>
      </c>
      <c r="F1132" s="95" t="b">
        <v>0</v>
      </c>
    </row>
    <row r="1133" spans="1:6" x14ac:dyDescent="0.25">
      <c r="A1133" s="95" t="s">
        <v>15061</v>
      </c>
      <c r="B1133" s="95">
        <v>2</v>
      </c>
      <c r="C1133" s="130">
        <v>1.0634715255499035E-4</v>
      </c>
      <c r="D1133" s="95" t="b">
        <v>0</v>
      </c>
      <c r="E1133" s="95" t="b">
        <v>0</v>
      </c>
      <c r="F1133" s="95" t="b">
        <v>0</v>
      </c>
    </row>
    <row r="1134" spans="1:6" x14ac:dyDescent="0.25">
      <c r="A1134" s="95" t="s">
        <v>15062</v>
      </c>
      <c r="B1134" s="95">
        <v>2</v>
      </c>
      <c r="C1134" s="130">
        <v>1.0634715255499035E-4</v>
      </c>
      <c r="D1134" s="95" t="b">
        <v>0</v>
      </c>
      <c r="E1134" s="95" t="b">
        <v>0</v>
      </c>
      <c r="F1134" s="95" t="b">
        <v>0</v>
      </c>
    </row>
    <row r="1135" spans="1:6" x14ac:dyDescent="0.25">
      <c r="A1135" s="95" t="s">
        <v>1492</v>
      </c>
      <c r="B1135" s="95">
        <v>2</v>
      </c>
      <c r="C1135" s="130">
        <v>1.0634715255499035E-4</v>
      </c>
      <c r="D1135" s="95" t="b">
        <v>0</v>
      </c>
      <c r="E1135" s="95" t="b">
        <v>0</v>
      </c>
      <c r="F1135" s="95" t="b">
        <v>0</v>
      </c>
    </row>
    <row r="1136" spans="1:6" x14ac:dyDescent="0.25">
      <c r="A1136" s="95" t="s">
        <v>15063</v>
      </c>
      <c r="B1136" s="95">
        <v>2</v>
      </c>
      <c r="C1136" s="130">
        <v>1.0634715255499035E-4</v>
      </c>
      <c r="D1136" s="95" t="b">
        <v>0</v>
      </c>
      <c r="E1136" s="95" t="b">
        <v>0</v>
      </c>
      <c r="F1136" s="95" t="b">
        <v>0</v>
      </c>
    </row>
    <row r="1137" spans="1:6" x14ac:dyDescent="0.25">
      <c r="A1137" s="95" t="s">
        <v>1452</v>
      </c>
      <c r="B1137" s="95">
        <v>2</v>
      </c>
      <c r="C1137" s="130">
        <v>1.0634715255499035E-4</v>
      </c>
      <c r="D1137" s="95" t="b">
        <v>0</v>
      </c>
      <c r="E1137" s="95" t="b">
        <v>0</v>
      </c>
      <c r="F1137" s="95" t="b">
        <v>0</v>
      </c>
    </row>
    <row r="1138" spans="1:6" x14ac:dyDescent="0.25">
      <c r="A1138" s="95" t="s">
        <v>15064</v>
      </c>
      <c r="B1138" s="95">
        <v>2</v>
      </c>
      <c r="C1138" s="130">
        <v>1.0634715255499035E-4</v>
      </c>
      <c r="D1138" s="95" t="b">
        <v>0</v>
      </c>
      <c r="E1138" s="95" t="b">
        <v>0</v>
      </c>
      <c r="F1138" s="95" t="b">
        <v>0</v>
      </c>
    </row>
    <row r="1139" spans="1:6" x14ac:dyDescent="0.25">
      <c r="A1139" s="95" t="s">
        <v>15065</v>
      </c>
      <c r="B1139" s="95">
        <v>2</v>
      </c>
      <c r="C1139" s="130">
        <v>1.0634715255499035E-4</v>
      </c>
      <c r="D1139" s="95" t="b">
        <v>0</v>
      </c>
      <c r="E1139" s="95" t="b">
        <v>0</v>
      </c>
      <c r="F1139" s="95" t="b">
        <v>0</v>
      </c>
    </row>
    <row r="1140" spans="1:6" x14ac:dyDescent="0.25">
      <c r="A1140" s="95" t="s">
        <v>15066</v>
      </c>
      <c r="B1140" s="95">
        <v>2</v>
      </c>
      <c r="C1140" s="130">
        <v>1.0634715255499035E-4</v>
      </c>
      <c r="D1140" s="95" t="b">
        <v>0</v>
      </c>
      <c r="E1140" s="95" t="b">
        <v>0</v>
      </c>
      <c r="F1140" s="95" t="b">
        <v>0</v>
      </c>
    </row>
    <row r="1141" spans="1:6" x14ac:dyDescent="0.25">
      <c r="A1141" s="95" t="s">
        <v>15067</v>
      </c>
      <c r="B1141" s="95">
        <v>2</v>
      </c>
      <c r="C1141" s="130">
        <v>1.0634715255499035E-4</v>
      </c>
      <c r="D1141" s="95" t="b">
        <v>0</v>
      </c>
      <c r="E1141" s="95" t="b">
        <v>0</v>
      </c>
      <c r="F1141" s="95" t="b">
        <v>0</v>
      </c>
    </row>
    <row r="1142" spans="1:6" x14ac:dyDescent="0.25">
      <c r="A1142" s="95" t="s">
        <v>15068</v>
      </c>
      <c r="B1142" s="95">
        <v>2</v>
      </c>
      <c r="C1142" s="130">
        <v>1.0634715255499035E-4</v>
      </c>
      <c r="D1142" s="95" t="b">
        <v>0</v>
      </c>
      <c r="E1142" s="95" t="b">
        <v>0</v>
      </c>
      <c r="F1142" s="95" t="b">
        <v>0</v>
      </c>
    </row>
    <row r="1143" spans="1:6" x14ac:dyDescent="0.25">
      <c r="A1143" s="95" t="s">
        <v>15069</v>
      </c>
      <c r="B1143" s="95">
        <v>2</v>
      </c>
      <c r="C1143" s="130">
        <v>1.0634715255499035E-4</v>
      </c>
      <c r="D1143" s="95" t="b">
        <v>0</v>
      </c>
      <c r="E1143" s="95" t="b">
        <v>0</v>
      </c>
      <c r="F1143" s="95" t="b">
        <v>0</v>
      </c>
    </row>
    <row r="1144" spans="1:6" x14ac:dyDescent="0.25">
      <c r="A1144" s="95" t="s">
        <v>15070</v>
      </c>
      <c r="B1144" s="95">
        <v>2</v>
      </c>
      <c r="C1144" s="130">
        <v>1.0634715255499035E-4</v>
      </c>
      <c r="D1144" s="95" t="b">
        <v>0</v>
      </c>
      <c r="E1144" s="95" t="b">
        <v>0</v>
      </c>
      <c r="F1144" s="95" t="b">
        <v>0</v>
      </c>
    </row>
    <row r="1145" spans="1:6" x14ac:dyDescent="0.25">
      <c r="A1145" s="95" t="s">
        <v>15071</v>
      </c>
      <c r="B1145" s="95">
        <v>2</v>
      </c>
      <c r="C1145" s="130">
        <v>1.0634715255499035E-4</v>
      </c>
      <c r="D1145" s="95" t="b">
        <v>0</v>
      </c>
      <c r="E1145" s="95" t="b">
        <v>0</v>
      </c>
      <c r="F1145" s="95" t="b">
        <v>0</v>
      </c>
    </row>
    <row r="1146" spans="1:6" x14ac:dyDescent="0.25">
      <c r="A1146" s="95" t="s">
        <v>1424</v>
      </c>
      <c r="B1146" s="95">
        <v>2</v>
      </c>
      <c r="C1146" s="130">
        <v>1.0634715255499035E-4</v>
      </c>
      <c r="D1146" s="95" t="b">
        <v>0</v>
      </c>
      <c r="E1146" s="95" t="b">
        <v>0</v>
      </c>
      <c r="F1146" s="95" t="b">
        <v>0</v>
      </c>
    </row>
    <row r="1147" spans="1:6" x14ac:dyDescent="0.25">
      <c r="A1147" s="95" t="s">
        <v>15072</v>
      </c>
      <c r="B1147" s="95">
        <v>2</v>
      </c>
      <c r="C1147" s="130">
        <v>1.1701838017915885E-4</v>
      </c>
      <c r="D1147" s="95" t="b">
        <v>0</v>
      </c>
      <c r="E1147" s="95" t="b">
        <v>0</v>
      </c>
      <c r="F1147" s="95" t="b">
        <v>0</v>
      </c>
    </row>
    <row r="1148" spans="1:6" x14ac:dyDescent="0.25">
      <c r="A1148" s="95" t="s">
        <v>1423</v>
      </c>
      <c r="B1148" s="95">
        <v>2</v>
      </c>
      <c r="C1148" s="130">
        <v>1.0634715255499035E-4</v>
      </c>
      <c r="D1148" s="95" t="b">
        <v>0</v>
      </c>
      <c r="E1148" s="95" t="b">
        <v>0</v>
      </c>
      <c r="F1148" s="95" t="b">
        <v>0</v>
      </c>
    </row>
    <row r="1149" spans="1:6" x14ac:dyDescent="0.25">
      <c r="A1149" s="95" t="s">
        <v>15073</v>
      </c>
      <c r="B1149" s="95">
        <v>2</v>
      </c>
      <c r="C1149" s="130">
        <v>1.1701838017915885E-4</v>
      </c>
      <c r="D1149" s="95" t="b">
        <v>0</v>
      </c>
      <c r="E1149" s="95" t="b">
        <v>0</v>
      </c>
      <c r="F1149" s="95" t="b">
        <v>0</v>
      </c>
    </row>
    <row r="1150" spans="1:6" x14ac:dyDescent="0.25">
      <c r="A1150" s="95" t="s">
        <v>15074</v>
      </c>
      <c r="B1150" s="95">
        <v>2</v>
      </c>
      <c r="C1150" s="130">
        <v>1.1701838017915885E-4</v>
      </c>
      <c r="D1150" s="95" t="b">
        <v>0</v>
      </c>
      <c r="E1150" s="95" t="b">
        <v>0</v>
      </c>
      <c r="F1150" s="95" t="b">
        <v>0</v>
      </c>
    </row>
    <row r="1151" spans="1:6" x14ac:dyDescent="0.25">
      <c r="A1151" s="95" t="s">
        <v>15075</v>
      </c>
      <c r="B1151" s="95">
        <v>2</v>
      </c>
      <c r="C1151" s="130">
        <v>1.0634715255499035E-4</v>
      </c>
      <c r="D1151" s="95" t="b">
        <v>0</v>
      </c>
      <c r="E1151" s="95" t="b">
        <v>0</v>
      </c>
      <c r="F1151" s="95" t="b">
        <v>0</v>
      </c>
    </row>
    <row r="1152" spans="1:6" x14ac:dyDescent="0.25">
      <c r="A1152" s="95" t="s">
        <v>15076</v>
      </c>
      <c r="B1152" s="95">
        <v>2</v>
      </c>
      <c r="C1152" s="130">
        <v>1.0634715255499035E-4</v>
      </c>
      <c r="D1152" s="95" t="b">
        <v>0</v>
      </c>
      <c r="E1152" s="95" t="b">
        <v>0</v>
      </c>
      <c r="F1152" s="95" t="b">
        <v>0</v>
      </c>
    </row>
    <row r="1153" spans="1:6" x14ac:dyDescent="0.25">
      <c r="A1153" s="95" t="s">
        <v>15077</v>
      </c>
      <c r="B1153" s="95">
        <v>2</v>
      </c>
      <c r="C1153" s="130">
        <v>1.1701838017915885E-4</v>
      </c>
      <c r="D1153" s="95" t="b">
        <v>0</v>
      </c>
      <c r="E1153" s="95" t="b">
        <v>0</v>
      </c>
      <c r="F1153" s="95" t="b">
        <v>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91037-DE60-47BB-BE1C-90FA5939DDF0}">
  <dimension ref="A1:K3276"/>
  <sheetViews>
    <sheetView topLeftCell="H1" workbookViewId="0">
      <selection activeCell="B3" sqref="B3"/>
    </sheetView>
  </sheetViews>
  <sheetFormatPr defaultRowHeight="15" x14ac:dyDescent="0.25"/>
  <cols>
    <col min="1" max="1" width="9.5703125" customWidth="1"/>
    <col min="2" max="2" width="9.5703125" bestFit="1" customWidth="1"/>
    <col min="3" max="3" width="8.5703125" bestFit="1" customWidth="1"/>
    <col min="4" max="4" width="10.7109375" bestFit="1" customWidth="1"/>
    <col min="5" max="5" width="20.85546875" bestFit="1" customWidth="1"/>
    <col min="6" max="6" width="36.42578125" bestFit="1" customWidth="1"/>
    <col min="7" max="7" width="37.28515625" bestFit="1" customWidth="1"/>
    <col min="8" max="8" width="51.5703125" bestFit="1" customWidth="1"/>
    <col min="9" max="9" width="36.42578125" bestFit="1" customWidth="1"/>
    <col min="10" max="10" width="37.28515625" bestFit="1" customWidth="1"/>
    <col min="11" max="11" width="51.5703125" bestFit="1" customWidth="1"/>
  </cols>
  <sheetData>
    <row r="1" spans="1:11" ht="15" customHeight="1" x14ac:dyDescent="0.25">
      <c r="A1" s="13" t="s">
        <v>15083</v>
      </c>
      <c r="B1" s="13" t="s">
        <v>15084</v>
      </c>
      <c r="C1" s="13" t="s">
        <v>15078</v>
      </c>
      <c r="D1" s="13" t="s">
        <v>15079</v>
      </c>
      <c r="E1" s="13" t="s">
        <v>15085</v>
      </c>
      <c r="F1" s="13" t="s">
        <v>15086</v>
      </c>
      <c r="G1" s="13" t="s">
        <v>15087</v>
      </c>
      <c r="H1" s="13" t="s">
        <v>15088</v>
      </c>
      <c r="I1" s="13" t="s">
        <v>15089</v>
      </c>
      <c r="J1" s="13" t="s">
        <v>15090</v>
      </c>
      <c r="K1" s="13" t="s">
        <v>15091</v>
      </c>
    </row>
    <row r="2" spans="1:11" x14ac:dyDescent="0.25">
      <c r="A2" s="95" t="s">
        <v>14214</v>
      </c>
      <c r="B2" s="95" t="s">
        <v>14228</v>
      </c>
      <c r="C2" s="95">
        <v>684</v>
      </c>
      <c r="D2" s="130">
        <v>6.2348950581647897E-3</v>
      </c>
      <c r="E2" s="130">
        <v>1.1298716141238199</v>
      </c>
      <c r="F2" s="95" t="b">
        <v>0</v>
      </c>
      <c r="G2" s="95" t="b">
        <v>0</v>
      </c>
      <c r="H2" s="95" t="b">
        <v>0</v>
      </c>
      <c r="I2" s="95" t="b">
        <v>0</v>
      </c>
      <c r="J2" s="95" t="b">
        <v>0</v>
      </c>
      <c r="K2" s="95" t="b">
        <v>0</v>
      </c>
    </row>
    <row r="3" spans="1:11" x14ac:dyDescent="0.25">
      <c r="A3" s="95" t="s">
        <v>14228</v>
      </c>
      <c r="B3" s="95" t="s">
        <v>14214</v>
      </c>
      <c r="C3" s="95">
        <v>676</v>
      </c>
      <c r="D3" s="130">
        <v>6.2218338468207927E-3</v>
      </c>
      <c r="E3" s="130">
        <v>1.1184647774474923</v>
      </c>
      <c r="F3" s="95" t="b">
        <v>0</v>
      </c>
      <c r="G3" s="95" t="b">
        <v>0</v>
      </c>
      <c r="H3" s="95" t="b">
        <v>0</v>
      </c>
      <c r="I3" s="95" t="b">
        <v>0</v>
      </c>
      <c r="J3" s="95" t="b">
        <v>0</v>
      </c>
      <c r="K3" s="95" t="b">
        <v>0</v>
      </c>
    </row>
    <row r="4" spans="1:11" x14ac:dyDescent="0.25">
      <c r="A4" s="95" t="s">
        <v>14226</v>
      </c>
      <c r="B4" s="95" t="s">
        <v>14214</v>
      </c>
      <c r="C4" s="95">
        <v>671</v>
      </c>
      <c r="D4" s="130">
        <v>6.1333027490438818E-3</v>
      </c>
      <c r="E4" s="130">
        <v>0.91691228795803537</v>
      </c>
      <c r="F4" s="95" t="b">
        <v>0</v>
      </c>
      <c r="G4" s="95" t="b">
        <v>0</v>
      </c>
      <c r="H4" s="95" t="b">
        <v>0</v>
      </c>
      <c r="I4" s="95" t="b">
        <v>0</v>
      </c>
      <c r="J4" s="95" t="b">
        <v>0</v>
      </c>
      <c r="K4" s="95" t="b">
        <v>0</v>
      </c>
    </row>
    <row r="5" spans="1:11" x14ac:dyDescent="0.25">
      <c r="A5" s="95" t="s">
        <v>14219</v>
      </c>
      <c r="B5" s="95" t="s">
        <v>14224</v>
      </c>
      <c r="C5" s="95">
        <v>639</v>
      </c>
      <c r="D5" s="130">
        <v>6.6165451716777655E-3</v>
      </c>
      <c r="E5" s="130">
        <v>1.1660129777840127</v>
      </c>
      <c r="F5" s="95" t="b">
        <v>0</v>
      </c>
      <c r="G5" s="95" t="b">
        <v>0</v>
      </c>
      <c r="H5" s="95" t="b">
        <v>0</v>
      </c>
      <c r="I5" s="95" t="b">
        <v>0</v>
      </c>
      <c r="J5" s="95" t="b">
        <v>0</v>
      </c>
      <c r="K5" s="95" t="b">
        <v>0</v>
      </c>
    </row>
    <row r="6" spans="1:11" x14ac:dyDescent="0.25">
      <c r="A6" s="95" t="s">
        <v>14217</v>
      </c>
      <c r="B6" s="95" t="s">
        <v>1165</v>
      </c>
      <c r="C6" s="95">
        <v>562</v>
      </c>
      <c r="D6" s="130">
        <v>5.4915373936678261E-3</v>
      </c>
      <c r="E6" s="130">
        <v>1.3978229146065237</v>
      </c>
      <c r="F6" s="95" t="b">
        <v>0</v>
      </c>
      <c r="G6" s="95" t="b">
        <v>0</v>
      </c>
      <c r="H6" s="95" t="b">
        <v>0</v>
      </c>
      <c r="I6" s="95" t="b">
        <v>0</v>
      </c>
      <c r="J6" s="95" t="b">
        <v>0</v>
      </c>
      <c r="K6" s="95" t="b">
        <v>0</v>
      </c>
    </row>
    <row r="7" spans="1:11" x14ac:dyDescent="0.25">
      <c r="A7" s="95" t="s">
        <v>14213</v>
      </c>
      <c r="B7" s="95" t="s">
        <v>14216</v>
      </c>
      <c r="C7" s="95">
        <v>528</v>
      </c>
      <c r="D7" s="130">
        <v>6.3917198576117478E-3</v>
      </c>
      <c r="E7" s="130">
        <v>0.52971502596224918</v>
      </c>
      <c r="F7" s="95" t="b">
        <v>0</v>
      </c>
      <c r="G7" s="95" t="b">
        <v>0</v>
      </c>
      <c r="H7" s="95" t="b">
        <v>0</v>
      </c>
      <c r="I7" s="95" t="b">
        <v>0</v>
      </c>
      <c r="J7" s="95" t="b">
        <v>0</v>
      </c>
      <c r="K7" s="95" t="b">
        <v>0</v>
      </c>
    </row>
    <row r="8" spans="1:11" x14ac:dyDescent="0.25">
      <c r="A8" s="95" t="s">
        <v>14229</v>
      </c>
      <c r="B8" s="95" t="s">
        <v>14216</v>
      </c>
      <c r="C8" s="95">
        <v>383</v>
      </c>
      <c r="D8" s="130">
        <v>4.8729923945713734E-3</v>
      </c>
      <c r="E8" s="130">
        <v>1.1405295581798758</v>
      </c>
      <c r="F8" s="95" t="b">
        <v>0</v>
      </c>
      <c r="G8" s="95" t="b">
        <v>0</v>
      </c>
      <c r="H8" s="95" t="b">
        <v>0</v>
      </c>
      <c r="I8" s="95" t="b">
        <v>0</v>
      </c>
      <c r="J8" s="95" t="b">
        <v>0</v>
      </c>
      <c r="K8" s="95" t="b">
        <v>0</v>
      </c>
    </row>
    <row r="9" spans="1:11" x14ac:dyDescent="0.25">
      <c r="A9" s="95" t="s">
        <v>14214</v>
      </c>
      <c r="B9" s="95" t="s">
        <v>14213</v>
      </c>
      <c r="C9" s="95">
        <v>374</v>
      </c>
      <c r="D9" s="130">
        <v>5.5003122785282606E-3</v>
      </c>
      <c r="E9" s="130">
        <v>0.14582409099042612</v>
      </c>
      <c r="F9" s="95" t="b">
        <v>0</v>
      </c>
      <c r="G9" s="95" t="b">
        <v>0</v>
      </c>
      <c r="H9" s="95" t="b">
        <v>0</v>
      </c>
      <c r="I9" s="95" t="b">
        <v>0</v>
      </c>
      <c r="J9" s="95" t="b">
        <v>0</v>
      </c>
      <c r="K9" s="95" t="b">
        <v>0</v>
      </c>
    </row>
    <row r="10" spans="1:11" x14ac:dyDescent="0.25">
      <c r="A10" s="95" t="s">
        <v>14214</v>
      </c>
      <c r="B10" s="95" t="s">
        <v>14219</v>
      </c>
      <c r="C10" s="95">
        <v>365</v>
      </c>
      <c r="D10" s="130">
        <v>4.9294239947179084E-3</v>
      </c>
      <c r="E10" s="130">
        <v>0.46903506927751698</v>
      </c>
      <c r="F10" s="95" t="b">
        <v>0</v>
      </c>
      <c r="G10" s="95" t="b">
        <v>0</v>
      </c>
      <c r="H10" s="95" t="b">
        <v>0</v>
      </c>
      <c r="I10" s="95" t="b">
        <v>0</v>
      </c>
      <c r="J10" s="95" t="b">
        <v>0</v>
      </c>
      <c r="K10" s="95" t="b">
        <v>0</v>
      </c>
    </row>
    <row r="11" spans="1:11" x14ac:dyDescent="0.25">
      <c r="A11" s="95" t="s">
        <v>14240</v>
      </c>
      <c r="B11" s="95" t="s">
        <v>14214</v>
      </c>
      <c r="C11" s="95">
        <v>359</v>
      </c>
      <c r="D11" s="130">
        <v>4.9625338342335068E-3</v>
      </c>
      <c r="E11" s="130">
        <v>1.1553958958433552</v>
      </c>
      <c r="F11" s="95" t="b">
        <v>0</v>
      </c>
      <c r="G11" s="95" t="b">
        <v>0</v>
      </c>
      <c r="H11" s="95" t="b">
        <v>0</v>
      </c>
      <c r="I11" s="95" t="b">
        <v>0</v>
      </c>
      <c r="J11" s="95" t="b">
        <v>0</v>
      </c>
      <c r="K11" s="95" t="b">
        <v>0</v>
      </c>
    </row>
    <row r="12" spans="1:11" x14ac:dyDescent="0.25">
      <c r="A12" s="95" t="s">
        <v>14213</v>
      </c>
      <c r="B12" s="95" t="s">
        <v>14219</v>
      </c>
      <c r="C12" s="95">
        <v>335</v>
      </c>
      <c r="D12" s="130">
        <v>4.824271229901006E-3</v>
      </c>
      <c r="E12" s="130">
        <v>0.41940723354495635</v>
      </c>
      <c r="F12" s="95" t="b">
        <v>0</v>
      </c>
      <c r="G12" s="95" t="b">
        <v>0</v>
      </c>
      <c r="H12" s="95" t="b">
        <v>0</v>
      </c>
      <c r="I12" s="95" t="b">
        <v>0</v>
      </c>
      <c r="J12" s="95" t="b">
        <v>0</v>
      </c>
      <c r="K12" s="95" t="b">
        <v>0</v>
      </c>
    </row>
    <row r="13" spans="1:11" x14ac:dyDescent="0.25">
      <c r="A13" s="95" t="s">
        <v>14245</v>
      </c>
      <c r="B13" s="95" t="s">
        <v>14236</v>
      </c>
      <c r="C13" s="95">
        <v>282</v>
      </c>
      <c r="D13" s="130">
        <v>4.2524718664134938E-3</v>
      </c>
      <c r="E13" s="130">
        <v>2.1251205919953153</v>
      </c>
      <c r="F13" s="95" t="b">
        <v>0</v>
      </c>
      <c r="G13" s="95" t="b">
        <v>0</v>
      </c>
      <c r="H13" s="95" t="b">
        <v>0</v>
      </c>
      <c r="I13" s="95" t="b">
        <v>0</v>
      </c>
      <c r="J13" s="95" t="b">
        <v>0</v>
      </c>
      <c r="K13" s="95" t="b">
        <v>0</v>
      </c>
    </row>
    <row r="14" spans="1:11" x14ac:dyDescent="0.25">
      <c r="A14" s="95" t="s">
        <v>14216</v>
      </c>
      <c r="B14" s="95" t="s">
        <v>14245</v>
      </c>
      <c r="C14" s="95">
        <v>274</v>
      </c>
      <c r="D14" s="130">
        <v>4.1925338024272774E-3</v>
      </c>
      <c r="E14" s="130">
        <v>1.3682694852842794</v>
      </c>
      <c r="F14" s="95" t="b">
        <v>0</v>
      </c>
      <c r="G14" s="95" t="b">
        <v>0</v>
      </c>
      <c r="H14" s="95" t="b">
        <v>0</v>
      </c>
      <c r="I14" s="95" t="b">
        <v>0</v>
      </c>
      <c r="J14" s="95" t="b">
        <v>0</v>
      </c>
      <c r="K14" s="95" t="b">
        <v>0</v>
      </c>
    </row>
    <row r="15" spans="1:11" x14ac:dyDescent="0.25">
      <c r="A15" s="95" t="s">
        <v>14219</v>
      </c>
      <c r="B15" s="95" t="s">
        <v>14213</v>
      </c>
      <c r="C15" s="95">
        <v>266</v>
      </c>
      <c r="D15" s="130">
        <v>4.2660265605408308E-3</v>
      </c>
      <c r="E15" s="130">
        <v>0.31775721711253163</v>
      </c>
      <c r="F15" s="95" t="b">
        <v>0</v>
      </c>
      <c r="G15" s="95" t="b">
        <v>0</v>
      </c>
      <c r="H15" s="95" t="b">
        <v>0</v>
      </c>
      <c r="I15" s="95" t="b">
        <v>0</v>
      </c>
      <c r="J15" s="95" t="b">
        <v>0</v>
      </c>
      <c r="K15" s="95" t="b">
        <v>0</v>
      </c>
    </row>
    <row r="16" spans="1:11" x14ac:dyDescent="0.25">
      <c r="A16" s="95" t="s">
        <v>14216</v>
      </c>
      <c r="B16" s="95" t="s">
        <v>14218</v>
      </c>
      <c r="C16" s="95">
        <v>256</v>
      </c>
      <c r="D16" s="130">
        <v>4.1215416589359044E-3</v>
      </c>
      <c r="E16" s="130">
        <v>0.54240319187162156</v>
      </c>
      <c r="F16" s="95" t="b">
        <v>0</v>
      </c>
      <c r="G16" s="95" t="b">
        <v>0</v>
      </c>
      <c r="H16" s="95" t="b">
        <v>0</v>
      </c>
      <c r="I16" s="95" t="b">
        <v>0</v>
      </c>
      <c r="J16" s="95" t="b">
        <v>0</v>
      </c>
      <c r="K16" s="95" t="b">
        <v>0</v>
      </c>
    </row>
    <row r="17" spans="1:11" x14ac:dyDescent="0.25">
      <c r="A17" s="95" t="s">
        <v>14216</v>
      </c>
      <c r="B17" s="95" t="s">
        <v>14239</v>
      </c>
      <c r="C17" s="95">
        <v>252</v>
      </c>
      <c r="D17" s="130">
        <v>4.2641416782602023E-3</v>
      </c>
      <c r="E17" s="130">
        <v>1.2314544960203362</v>
      </c>
      <c r="F17" s="95" t="b">
        <v>0</v>
      </c>
      <c r="G17" s="95" t="b">
        <v>0</v>
      </c>
      <c r="H17" s="95" t="b">
        <v>0</v>
      </c>
      <c r="I17" s="95" t="b">
        <v>0</v>
      </c>
      <c r="J17" s="95" t="b">
        <v>0</v>
      </c>
      <c r="K17" s="95" t="b">
        <v>0</v>
      </c>
    </row>
    <row r="18" spans="1:11" x14ac:dyDescent="0.25">
      <c r="A18" s="95" t="s">
        <v>14215</v>
      </c>
      <c r="B18" s="95" t="s">
        <v>14213</v>
      </c>
      <c r="C18" s="95">
        <v>244</v>
      </c>
      <c r="D18" s="130">
        <v>3.9667553420441011E-3</v>
      </c>
      <c r="E18" s="130">
        <v>0.19817917012916209</v>
      </c>
      <c r="F18" s="95" t="b">
        <v>0</v>
      </c>
      <c r="G18" s="95" t="b">
        <v>0</v>
      </c>
      <c r="H18" s="95" t="b">
        <v>0</v>
      </c>
      <c r="I18" s="95" t="b">
        <v>0</v>
      </c>
      <c r="J18" s="95" t="b">
        <v>0</v>
      </c>
      <c r="K18" s="95" t="b">
        <v>0</v>
      </c>
    </row>
    <row r="19" spans="1:11" x14ac:dyDescent="0.25">
      <c r="A19" s="95" t="s">
        <v>14213</v>
      </c>
      <c r="B19" s="95" t="s">
        <v>14214</v>
      </c>
      <c r="C19" s="95">
        <v>244</v>
      </c>
      <c r="D19" s="130">
        <v>4.1203306041982342E-3</v>
      </c>
      <c r="E19" s="130">
        <v>-4.1884662282264118E-2</v>
      </c>
      <c r="F19" s="95" t="b">
        <v>0</v>
      </c>
      <c r="G19" s="95" t="b">
        <v>0</v>
      </c>
      <c r="H19" s="95" t="b">
        <v>0</v>
      </c>
      <c r="I19" s="95" t="b">
        <v>0</v>
      </c>
      <c r="J19" s="95" t="b">
        <v>0</v>
      </c>
      <c r="K19" s="95" t="b">
        <v>0</v>
      </c>
    </row>
    <row r="20" spans="1:11" x14ac:dyDescent="0.25">
      <c r="A20" s="95" t="s">
        <v>14222</v>
      </c>
      <c r="B20" s="95" t="s">
        <v>14213</v>
      </c>
      <c r="C20" s="95">
        <v>244</v>
      </c>
      <c r="D20" s="130">
        <v>4.852637299535229E-3</v>
      </c>
      <c r="E20" s="130">
        <v>0.32987223388689302</v>
      </c>
      <c r="F20" s="95" t="b">
        <v>0</v>
      </c>
      <c r="G20" s="95" t="b">
        <v>0</v>
      </c>
      <c r="H20" s="95" t="b">
        <v>0</v>
      </c>
      <c r="I20" s="95" t="b">
        <v>0</v>
      </c>
      <c r="J20" s="95" t="b">
        <v>0</v>
      </c>
      <c r="K20" s="95" t="b">
        <v>0</v>
      </c>
    </row>
    <row r="21" spans="1:11" x14ac:dyDescent="0.25">
      <c r="A21" s="95" t="s">
        <v>14221</v>
      </c>
      <c r="B21" s="95" t="s">
        <v>14238</v>
      </c>
      <c r="C21" s="95">
        <v>241</v>
      </c>
      <c r="D21" s="130">
        <v>4.1635138246191947E-3</v>
      </c>
      <c r="E21" s="130">
        <v>1.3205956555600133</v>
      </c>
      <c r="F21" s="95" t="b">
        <v>0</v>
      </c>
      <c r="G21" s="95" t="b">
        <v>0</v>
      </c>
      <c r="H21" s="95" t="b">
        <v>0</v>
      </c>
      <c r="I21" s="95" t="b">
        <v>0</v>
      </c>
      <c r="J21" s="95" t="b">
        <v>0</v>
      </c>
      <c r="K21" s="95" t="b">
        <v>0</v>
      </c>
    </row>
    <row r="22" spans="1:11" x14ac:dyDescent="0.25">
      <c r="A22" s="95" t="s">
        <v>14213</v>
      </c>
      <c r="B22" s="95" t="s">
        <v>14222</v>
      </c>
      <c r="C22" s="95">
        <v>240</v>
      </c>
      <c r="D22" s="130">
        <v>4.2724534872399019E-3</v>
      </c>
      <c r="E22" s="130">
        <v>0.32097289437097226</v>
      </c>
      <c r="F22" s="95" t="b">
        <v>0</v>
      </c>
      <c r="G22" s="95" t="b">
        <v>0</v>
      </c>
      <c r="H22" s="95" t="b">
        <v>0</v>
      </c>
      <c r="I22" s="95" t="b">
        <v>0</v>
      </c>
      <c r="J22" s="95" t="b">
        <v>0</v>
      </c>
      <c r="K22" s="95" t="b">
        <v>0</v>
      </c>
    </row>
    <row r="23" spans="1:11" x14ac:dyDescent="0.25">
      <c r="A23" s="95" t="s">
        <v>14213</v>
      </c>
      <c r="B23" s="95" t="s">
        <v>14218</v>
      </c>
      <c r="C23" s="95">
        <v>238</v>
      </c>
      <c r="D23" s="130">
        <v>3.9465250813377302E-3</v>
      </c>
      <c r="E23" s="130">
        <v>0.26591858218957232</v>
      </c>
      <c r="F23" s="95" t="b">
        <v>0</v>
      </c>
      <c r="G23" s="95" t="b">
        <v>0</v>
      </c>
      <c r="H23" s="95" t="b">
        <v>0</v>
      </c>
      <c r="I23" s="95" t="b">
        <v>0</v>
      </c>
      <c r="J23" s="95" t="b">
        <v>0</v>
      </c>
      <c r="K23" s="95" t="b">
        <v>0</v>
      </c>
    </row>
    <row r="24" spans="1:11" x14ac:dyDescent="0.25">
      <c r="A24" s="95" t="s">
        <v>14238</v>
      </c>
      <c r="B24" s="95" t="s">
        <v>14213</v>
      </c>
      <c r="C24" s="95">
        <v>232</v>
      </c>
      <c r="D24" s="130">
        <v>4.0164736944110838E-3</v>
      </c>
      <c r="E24" s="130">
        <v>0.94018813995036565</v>
      </c>
      <c r="F24" s="95" t="b">
        <v>0</v>
      </c>
      <c r="G24" s="95" t="b">
        <v>0</v>
      </c>
      <c r="H24" s="95" t="b">
        <v>0</v>
      </c>
      <c r="I24" s="95" t="b">
        <v>0</v>
      </c>
      <c r="J24" s="95" t="b">
        <v>0</v>
      </c>
      <c r="K24" s="95" t="b">
        <v>0</v>
      </c>
    </row>
    <row r="25" spans="1:11" x14ac:dyDescent="0.25">
      <c r="A25" s="95" t="s">
        <v>14215</v>
      </c>
      <c r="B25" s="95" t="s">
        <v>14231</v>
      </c>
      <c r="C25" s="95">
        <v>229</v>
      </c>
      <c r="D25" s="130">
        <v>4.0501244590963993E-3</v>
      </c>
      <c r="E25" s="130">
        <v>1.0271330016005171</v>
      </c>
      <c r="F25" s="95" t="b">
        <v>0</v>
      </c>
      <c r="G25" s="95" t="b">
        <v>0</v>
      </c>
      <c r="H25" s="95" t="b">
        <v>0</v>
      </c>
      <c r="I25" s="95" t="b">
        <v>0</v>
      </c>
      <c r="J25" s="95" t="b">
        <v>0</v>
      </c>
      <c r="K25" s="95" t="b">
        <v>0</v>
      </c>
    </row>
    <row r="26" spans="1:11" x14ac:dyDescent="0.25">
      <c r="A26" s="95" t="s">
        <v>14236</v>
      </c>
      <c r="B26" s="95" t="s">
        <v>14213</v>
      </c>
      <c r="C26" s="95">
        <v>227</v>
      </c>
      <c r="D26" s="130">
        <v>3.8021932227243456E-3</v>
      </c>
      <c r="E26" s="130">
        <v>0.90687640175905959</v>
      </c>
      <c r="F26" s="95" t="b">
        <v>0</v>
      </c>
      <c r="G26" s="95" t="b">
        <v>0</v>
      </c>
      <c r="H26" s="95" t="b">
        <v>0</v>
      </c>
      <c r="I26" s="95" t="b">
        <v>0</v>
      </c>
      <c r="J26" s="95" t="b">
        <v>0</v>
      </c>
      <c r="K26" s="95" t="b">
        <v>0</v>
      </c>
    </row>
    <row r="27" spans="1:11" x14ac:dyDescent="0.25">
      <c r="A27" s="95" t="s">
        <v>14214</v>
      </c>
      <c r="B27" s="95" t="s">
        <v>14215</v>
      </c>
      <c r="C27" s="95">
        <v>223</v>
      </c>
      <c r="D27" s="130">
        <v>4.7456895278514552E-3</v>
      </c>
      <c r="E27" s="130">
        <v>0.16423965384800043</v>
      </c>
      <c r="F27" s="95" t="b">
        <v>0</v>
      </c>
      <c r="G27" s="95" t="b">
        <v>0</v>
      </c>
      <c r="H27" s="95" t="b">
        <v>0</v>
      </c>
      <c r="I27" s="95" t="b">
        <v>0</v>
      </c>
      <c r="J27" s="95" t="b">
        <v>0</v>
      </c>
      <c r="K27" s="95" t="b">
        <v>0</v>
      </c>
    </row>
    <row r="28" spans="1:11" x14ac:dyDescent="0.25">
      <c r="A28" s="95" t="s">
        <v>14222</v>
      </c>
      <c r="B28" s="95" t="s">
        <v>14241</v>
      </c>
      <c r="C28" s="95">
        <v>215</v>
      </c>
      <c r="D28" s="130">
        <v>3.7861323475498533E-3</v>
      </c>
      <c r="E28" s="130">
        <v>1.3377984286010136</v>
      </c>
      <c r="F28" s="95" t="b">
        <v>0</v>
      </c>
      <c r="G28" s="95" t="b">
        <v>0</v>
      </c>
      <c r="H28" s="95" t="b">
        <v>0</v>
      </c>
      <c r="I28" s="95" t="b">
        <v>0</v>
      </c>
      <c r="J28" s="95" t="b">
        <v>0</v>
      </c>
      <c r="K28" s="95" t="b">
        <v>0</v>
      </c>
    </row>
    <row r="29" spans="1:11" x14ac:dyDescent="0.25">
      <c r="A29" s="95" t="s">
        <v>14243</v>
      </c>
      <c r="B29" s="95" t="s">
        <v>14215</v>
      </c>
      <c r="C29" s="95">
        <v>214</v>
      </c>
      <c r="D29" s="130">
        <v>3.9214744889814962E-3</v>
      </c>
      <c r="E29" s="130">
        <v>1.204091417640162</v>
      </c>
      <c r="F29" s="95" t="b">
        <v>0</v>
      </c>
      <c r="G29" s="95" t="b">
        <v>0</v>
      </c>
      <c r="H29" s="95" t="b">
        <v>0</v>
      </c>
      <c r="I29" s="95" t="b">
        <v>0</v>
      </c>
      <c r="J29" s="95" t="b">
        <v>0</v>
      </c>
      <c r="K29" s="95" t="b">
        <v>0</v>
      </c>
    </row>
    <row r="30" spans="1:11" x14ac:dyDescent="0.25">
      <c r="A30" s="95" t="s">
        <v>14231</v>
      </c>
      <c r="B30" s="95" t="s">
        <v>2743</v>
      </c>
      <c r="C30" s="95">
        <v>214</v>
      </c>
      <c r="D30" s="130">
        <v>3.6815943489846531E-3</v>
      </c>
      <c r="E30" s="130">
        <v>1.2835369356809123</v>
      </c>
      <c r="F30" s="95" t="b">
        <v>0</v>
      </c>
      <c r="G30" s="95" t="b">
        <v>0</v>
      </c>
      <c r="H30" s="95" t="b">
        <v>0</v>
      </c>
      <c r="I30" s="95" t="b">
        <v>0</v>
      </c>
      <c r="J30" s="95" t="b">
        <v>0</v>
      </c>
      <c r="K30" s="95" t="b">
        <v>0</v>
      </c>
    </row>
    <row r="31" spans="1:11" x14ac:dyDescent="0.25">
      <c r="A31" s="95" t="s">
        <v>14220</v>
      </c>
      <c r="B31" s="95" t="s">
        <v>14214</v>
      </c>
      <c r="C31" s="95">
        <v>212</v>
      </c>
      <c r="D31" s="130">
        <v>3.8157395482216268E-3</v>
      </c>
      <c r="E31" s="130">
        <v>0.2597961569441013</v>
      </c>
      <c r="F31" s="95" t="b">
        <v>0</v>
      </c>
      <c r="G31" s="95" t="b">
        <v>0</v>
      </c>
      <c r="H31" s="95" t="b">
        <v>0</v>
      </c>
      <c r="I31" s="95" t="b">
        <v>0</v>
      </c>
      <c r="J31" s="95" t="b">
        <v>0</v>
      </c>
      <c r="K31" s="95" t="b">
        <v>0</v>
      </c>
    </row>
    <row r="32" spans="1:11" x14ac:dyDescent="0.25">
      <c r="A32" s="95" t="s">
        <v>14253</v>
      </c>
      <c r="B32" s="95" t="s">
        <v>14246</v>
      </c>
      <c r="C32" s="95">
        <v>208</v>
      </c>
      <c r="D32" s="130">
        <v>3.6787156659041529E-3</v>
      </c>
      <c r="E32" s="130">
        <v>2.3254276404898047</v>
      </c>
      <c r="F32" s="95" t="b">
        <v>0</v>
      </c>
      <c r="G32" s="95" t="b">
        <v>0</v>
      </c>
      <c r="H32" s="95" t="b">
        <v>0</v>
      </c>
      <c r="I32" s="95" t="b">
        <v>0</v>
      </c>
      <c r="J32" s="95" t="b">
        <v>0</v>
      </c>
      <c r="K32" s="95" t="b">
        <v>0</v>
      </c>
    </row>
    <row r="33" spans="1:11" x14ac:dyDescent="0.25">
      <c r="A33" s="95" t="s">
        <v>14214</v>
      </c>
      <c r="B33" s="95" t="s">
        <v>14225</v>
      </c>
      <c r="C33" s="95">
        <v>207</v>
      </c>
      <c r="D33" s="130">
        <v>3.6296311502136327E-3</v>
      </c>
      <c r="E33" s="130">
        <v>0.39164887844590462</v>
      </c>
      <c r="F33" s="95" t="b">
        <v>0</v>
      </c>
      <c r="G33" s="95" t="b">
        <v>0</v>
      </c>
      <c r="H33" s="95" t="b">
        <v>0</v>
      </c>
      <c r="I33" s="95" t="b">
        <v>0</v>
      </c>
      <c r="J33" s="95" t="b">
        <v>0</v>
      </c>
      <c r="K33" s="95" t="b">
        <v>0</v>
      </c>
    </row>
    <row r="34" spans="1:11" x14ac:dyDescent="0.25">
      <c r="A34" s="95" t="s">
        <v>14249</v>
      </c>
      <c r="B34" s="95" t="s">
        <v>14253</v>
      </c>
      <c r="C34" s="95">
        <v>207</v>
      </c>
      <c r="D34" s="130">
        <v>3.6769638293063481E-3</v>
      </c>
      <c r="E34" s="130">
        <v>2.3438953340746331</v>
      </c>
      <c r="F34" s="95" t="b">
        <v>0</v>
      </c>
      <c r="G34" s="95" t="b">
        <v>0</v>
      </c>
      <c r="H34" s="95" t="b">
        <v>0</v>
      </c>
      <c r="I34" s="95" t="b">
        <v>0</v>
      </c>
      <c r="J34" s="95" t="b">
        <v>0</v>
      </c>
      <c r="K34" s="95" t="b">
        <v>0</v>
      </c>
    </row>
    <row r="35" spans="1:11" x14ac:dyDescent="0.25">
      <c r="A35" s="95" t="s">
        <v>14225</v>
      </c>
      <c r="B35" s="95" t="s">
        <v>14227</v>
      </c>
      <c r="C35" s="95">
        <v>201</v>
      </c>
      <c r="D35" s="130">
        <v>3.8696789321128158E-3</v>
      </c>
      <c r="E35" s="130">
        <v>0.97659292974878031</v>
      </c>
      <c r="F35" s="95" t="b">
        <v>0</v>
      </c>
      <c r="G35" s="95" t="b">
        <v>0</v>
      </c>
      <c r="H35" s="95" t="b">
        <v>0</v>
      </c>
      <c r="I35" s="95" t="b">
        <v>0</v>
      </c>
      <c r="J35" s="95" t="b">
        <v>0</v>
      </c>
      <c r="K35" s="95" t="b">
        <v>0</v>
      </c>
    </row>
    <row r="36" spans="1:11" x14ac:dyDescent="0.25">
      <c r="A36" s="95" t="s">
        <v>14256</v>
      </c>
      <c r="B36" s="95" t="s">
        <v>14225</v>
      </c>
      <c r="C36" s="95">
        <v>199</v>
      </c>
      <c r="D36" s="130">
        <v>3.5425760165030853E-3</v>
      </c>
      <c r="E36" s="130">
        <v>1.6479691391404045</v>
      </c>
      <c r="F36" s="95" t="b">
        <v>0</v>
      </c>
      <c r="G36" s="95" t="b">
        <v>0</v>
      </c>
      <c r="H36" s="95" t="b">
        <v>0</v>
      </c>
      <c r="I36" s="95" t="b">
        <v>0</v>
      </c>
      <c r="J36" s="95" t="b">
        <v>0</v>
      </c>
      <c r="K36" s="95" t="b">
        <v>0</v>
      </c>
    </row>
    <row r="37" spans="1:11" x14ac:dyDescent="0.25">
      <c r="A37" s="95" t="s">
        <v>14223</v>
      </c>
      <c r="B37" s="95" t="s">
        <v>14214</v>
      </c>
      <c r="C37" s="95">
        <v>192</v>
      </c>
      <c r="D37" s="130">
        <v>3.652023465174127E-3</v>
      </c>
      <c r="E37" s="130">
        <v>0.27049437770427393</v>
      </c>
      <c r="F37" s="95" t="b">
        <v>0</v>
      </c>
      <c r="G37" s="95" t="b">
        <v>0</v>
      </c>
      <c r="H37" s="95" t="b">
        <v>0</v>
      </c>
      <c r="I37" s="95" t="b">
        <v>0</v>
      </c>
      <c r="J37" s="95" t="b">
        <v>0</v>
      </c>
      <c r="K37" s="95" t="b">
        <v>0</v>
      </c>
    </row>
    <row r="38" spans="1:11" x14ac:dyDescent="0.25">
      <c r="A38" s="95" t="s">
        <v>14213</v>
      </c>
      <c r="B38" s="95" t="s">
        <v>14220</v>
      </c>
      <c r="C38" s="95">
        <v>176</v>
      </c>
      <c r="D38" s="130">
        <v>3.3159957653661476E-3</v>
      </c>
      <c r="E38" s="130">
        <v>0.17154214416169922</v>
      </c>
      <c r="F38" s="95" t="b">
        <v>0</v>
      </c>
      <c r="G38" s="95" t="b">
        <v>0</v>
      </c>
      <c r="H38" s="95" t="b">
        <v>0</v>
      </c>
      <c r="I38" s="95" t="b">
        <v>0</v>
      </c>
      <c r="J38" s="95" t="b">
        <v>0</v>
      </c>
      <c r="K38" s="95" t="b">
        <v>0</v>
      </c>
    </row>
    <row r="39" spans="1:11" x14ac:dyDescent="0.25">
      <c r="A39" s="95" t="s">
        <v>2743</v>
      </c>
      <c r="B39" s="95" t="s">
        <v>14249</v>
      </c>
      <c r="C39" s="95">
        <v>175</v>
      </c>
      <c r="D39" s="130">
        <v>3.3447042094040952E-3</v>
      </c>
      <c r="E39" s="130">
        <v>1.749767536669824</v>
      </c>
      <c r="F39" s="95" t="b">
        <v>0</v>
      </c>
      <c r="G39" s="95" t="b">
        <v>0</v>
      </c>
      <c r="H39" s="95" t="b">
        <v>0</v>
      </c>
      <c r="I39" s="95" t="b">
        <v>0</v>
      </c>
      <c r="J39" s="95" t="b">
        <v>0</v>
      </c>
      <c r="K39" s="95" t="b">
        <v>0</v>
      </c>
    </row>
    <row r="40" spans="1:11" x14ac:dyDescent="0.25">
      <c r="A40" s="95" t="s">
        <v>14224</v>
      </c>
      <c r="B40" s="95" t="s">
        <v>14222</v>
      </c>
      <c r="C40" s="95">
        <v>174</v>
      </c>
      <c r="D40" s="130">
        <v>3.2938885133961607E-3</v>
      </c>
      <c r="E40" s="130">
        <v>0.64343776133756025</v>
      </c>
      <c r="F40" s="95" t="b">
        <v>0</v>
      </c>
      <c r="G40" s="95" t="b">
        <v>0</v>
      </c>
      <c r="H40" s="95" t="b">
        <v>0</v>
      </c>
      <c r="I40" s="95" t="b">
        <v>0</v>
      </c>
      <c r="J40" s="95" t="b">
        <v>0</v>
      </c>
      <c r="K40" s="95" t="b">
        <v>0</v>
      </c>
    </row>
    <row r="41" spans="1:11" x14ac:dyDescent="0.25">
      <c r="A41" s="95" t="s">
        <v>14220</v>
      </c>
      <c r="B41" s="95" t="s">
        <v>14213</v>
      </c>
      <c r="C41" s="95">
        <v>173</v>
      </c>
      <c r="D41" s="130">
        <v>3.5318471217229662E-3</v>
      </c>
      <c r="E41" s="130">
        <v>0.16135359824215365</v>
      </c>
      <c r="F41" s="95" t="b">
        <v>0</v>
      </c>
      <c r="G41" s="95" t="b">
        <v>0</v>
      </c>
      <c r="H41" s="95" t="b">
        <v>0</v>
      </c>
      <c r="I41" s="95" t="b">
        <v>0</v>
      </c>
      <c r="J41" s="95" t="b">
        <v>0</v>
      </c>
      <c r="K41" s="95" t="b">
        <v>0</v>
      </c>
    </row>
    <row r="42" spans="1:11" x14ac:dyDescent="0.25">
      <c r="A42" s="95" t="s">
        <v>14214</v>
      </c>
      <c r="B42" s="95" t="s">
        <v>14223</v>
      </c>
      <c r="C42" s="95">
        <v>170</v>
      </c>
      <c r="D42" s="130">
        <v>3.3637171169975544E-3</v>
      </c>
      <c r="E42" s="130">
        <v>0.21320967088076845</v>
      </c>
      <c r="F42" s="95" t="b">
        <v>0</v>
      </c>
      <c r="G42" s="95" t="b">
        <v>0</v>
      </c>
      <c r="H42" s="95" t="b">
        <v>0</v>
      </c>
      <c r="I42" s="95" t="b">
        <v>0</v>
      </c>
      <c r="J42" s="95" t="b">
        <v>0</v>
      </c>
      <c r="K42" s="95" t="b">
        <v>0</v>
      </c>
    </row>
    <row r="43" spans="1:11" x14ac:dyDescent="0.25">
      <c r="A43" s="95" t="s">
        <v>14233</v>
      </c>
      <c r="B43" s="95" t="s">
        <v>14222</v>
      </c>
      <c r="C43" s="95">
        <v>166</v>
      </c>
      <c r="D43" s="130">
        <v>3.1803654206131217E-3</v>
      </c>
      <c r="E43" s="130">
        <v>1.0589038559014767</v>
      </c>
      <c r="F43" s="95" t="b">
        <v>0</v>
      </c>
      <c r="G43" s="95" t="b">
        <v>0</v>
      </c>
      <c r="H43" s="95" t="b">
        <v>0</v>
      </c>
      <c r="I43" s="95" t="b">
        <v>0</v>
      </c>
      <c r="J43" s="95" t="b">
        <v>0</v>
      </c>
      <c r="K43" s="95" t="b">
        <v>0</v>
      </c>
    </row>
    <row r="44" spans="1:11" x14ac:dyDescent="0.25">
      <c r="A44" s="95" t="s">
        <v>14221</v>
      </c>
      <c r="B44" s="95" t="s">
        <v>14218</v>
      </c>
      <c r="C44" s="95">
        <v>165</v>
      </c>
      <c r="D44" s="130">
        <v>3.6609825687087135E-3</v>
      </c>
      <c r="E44" s="130">
        <v>0.47638737275822218</v>
      </c>
      <c r="F44" s="95" t="b">
        <v>0</v>
      </c>
      <c r="G44" s="95" t="b">
        <v>0</v>
      </c>
      <c r="H44" s="95" t="b">
        <v>0</v>
      </c>
      <c r="I44" s="95" t="b">
        <v>0</v>
      </c>
      <c r="J44" s="95" t="b">
        <v>0</v>
      </c>
      <c r="K44" s="95" t="b">
        <v>0</v>
      </c>
    </row>
    <row r="45" spans="1:11" x14ac:dyDescent="0.25">
      <c r="A45" s="95" t="s">
        <v>14215</v>
      </c>
      <c r="B45" s="95" t="s">
        <v>14244</v>
      </c>
      <c r="C45" s="95">
        <v>163</v>
      </c>
      <c r="D45" s="130">
        <v>3.145771987723707E-3</v>
      </c>
      <c r="E45" s="130">
        <v>1.1392681461267187</v>
      </c>
      <c r="F45" s="95" t="b">
        <v>0</v>
      </c>
      <c r="G45" s="95" t="b">
        <v>0</v>
      </c>
      <c r="H45" s="95" t="b">
        <v>0</v>
      </c>
      <c r="I45" s="95" t="b">
        <v>0</v>
      </c>
      <c r="J45" s="95" t="b">
        <v>0</v>
      </c>
      <c r="K45" s="95" t="b">
        <v>0</v>
      </c>
    </row>
    <row r="46" spans="1:11" x14ac:dyDescent="0.25">
      <c r="A46" s="95" t="s">
        <v>14213</v>
      </c>
      <c r="B46" s="95" t="s">
        <v>14226</v>
      </c>
      <c r="C46" s="95">
        <v>157</v>
      </c>
      <c r="D46" s="130">
        <v>3.1466459880933151E-3</v>
      </c>
      <c r="E46" s="130">
        <v>0.28065389953279413</v>
      </c>
      <c r="F46" s="95" t="b">
        <v>0</v>
      </c>
      <c r="G46" s="95" t="b">
        <v>0</v>
      </c>
      <c r="H46" s="95" t="b">
        <v>0</v>
      </c>
      <c r="I46" s="95" t="b">
        <v>0</v>
      </c>
      <c r="J46" s="95" t="b">
        <v>0</v>
      </c>
      <c r="K46" s="95" t="b">
        <v>0</v>
      </c>
    </row>
    <row r="47" spans="1:11" x14ac:dyDescent="0.25">
      <c r="A47" s="95" t="s">
        <v>14214</v>
      </c>
      <c r="B47" s="95" t="s">
        <v>14222</v>
      </c>
      <c r="C47" s="95">
        <v>157</v>
      </c>
      <c r="D47" s="130">
        <v>3.4834803835592006E-3</v>
      </c>
      <c r="E47" s="130">
        <v>0.14904108338153116</v>
      </c>
      <c r="F47" s="95" t="b">
        <v>0</v>
      </c>
      <c r="G47" s="95" t="b">
        <v>0</v>
      </c>
      <c r="H47" s="95" t="b">
        <v>0</v>
      </c>
      <c r="I47" s="95" t="b">
        <v>0</v>
      </c>
      <c r="J47" s="95" t="b">
        <v>0</v>
      </c>
      <c r="K47" s="95" t="b">
        <v>0</v>
      </c>
    </row>
    <row r="48" spans="1:11" x14ac:dyDescent="0.25">
      <c r="A48" s="95" t="s">
        <v>14221</v>
      </c>
      <c r="B48" s="95" t="s">
        <v>14232</v>
      </c>
      <c r="C48" s="95">
        <v>150</v>
      </c>
      <c r="D48" s="130">
        <v>2.9908507859275242E-3</v>
      </c>
      <c r="E48" s="130">
        <v>0.9925827181127358</v>
      </c>
      <c r="F48" s="95" t="b">
        <v>0</v>
      </c>
      <c r="G48" s="95" t="b">
        <v>0</v>
      </c>
      <c r="H48" s="95" t="b">
        <v>0</v>
      </c>
      <c r="I48" s="95" t="b">
        <v>0</v>
      </c>
      <c r="J48" s="95" t="b">
        <v>0</v>
      </c>
      <c r="K48" s="95" t="b">
        <v>0</v>
      </c>
    </row>
    <row r="49" spans="1:11" x14ac:dyDescent="0.25">
      <c r="A49" s="95" t="s">
        <v>14223</v>
      </c>
      <c r="B49" s="95" t="s">
        <v>14215</v>
      </c>
      <c r="C49" s="95">
        <v>149</v>
      </c>
      <c r="D49" s="130">
        <v>3.1002827841255048E-3</v>
      </c>
      <c r="E49" s="130">
        <v>0.3932089185209004</v>
      </c>
      <c r="F49" s="95" t="b">
        <v>0</v>
      </c>
      <c r="G49" s="95" t="b">
        <v>0</v>
      </c>
      <c r="H49" s="95" t="b">
        <v>0</v>
      </c>
      <c r="I49" s="95" t="b">
        <v>0</v>
      </c>
      <c r="J49" s="95" t="b">
        <v>0</v>
      </c>
      <c r="K49" s="95" t="b">
        <v>0</v>
      </c>
    </row>
    <row r="50" spans="1:11" x14ac:dyDescent="0.25">
      <c r="A50" s="95" t="s">
        <v>14224</v>
      </c>
      <c r="B50" s="95" t="s">
        <v>14258</v>
      </c>
      <c r="C50" s="95">
        <v>146</v>
      </c>
      <c r="D50" s="130">
        <v>2.9414711785464725E-3</v>
      </c>
      <c r="E50" s="130">
        <v>1.5370106403830299</v>
      </c>
      <c r="F50" s="95" t="b">
        <v>0</v>
      </c>
      <c r="G50" s="95" t="b">
        <v>0</v>
      </c>
      <c r="H50" s="95" t="b">
        <v>0</v>
      </c>
      <c r="I50" s="95" t="b">
        <v>0</v>
      </c>
      <c r="J50" s="95" t="b">
        <v>0</v>
      </c>
      <c r="K50" s="95" t="b">
        <v>0</v>
      </c>
    </row>
    <row r="51" spans="1:11" x14ac:dyDescent="0.25">
      <c r="A51" s="95" t="s">
        <v>14227</v>
      </c>
      <c r="B51" s="95" t="s">
        <v>14213</v>
      </c>
      <c r="C51" s="95">
        <v>144</v>
      </c>
      <c r="D51" s="130">
        <v>3.0045495857131985E-3</v>
      </c>
      <c r="E51" s="130">
        <v>0.34123625136659208</v>
      </c>
      <c r="F51" s="95" t="b">
        <v>0</v>
      </c>
      <c r="G51" s="95" t="b">
        <v>0</v>
      </c>
      <c r="H51" s="95" t="b">
        <v>0</v>
      </c>
      <c r="I51" s="95" t="b">
        <v>0</v>
      </c>
      <c r="J51" s="95" t="b">
        <v>0</v>
      </c>
      <c r="K51" s="95" t="b">
        <v>0</v>
      </c>
    </row>
    <row r="52" spans="1:11" x14ac:dyDescent="0.25">
      <c r="A52" s="95" t="s">
        <v>14214</v>
      </c>
      <c r="B52" s="95" t="s">
        <v>14234</v>
      </c>
      <c r="C52" s="95">
        <v>140</v>
      </c>
      <c r="D52" s="130">
        <v>3.3300555569578381E-3</v>
      </c>
      <c r="E52" s="130">
        <v>0.64967178640691714</v>
      </c>
      <c r="F52" s="95" t="b">
        <v>0</v>
      </c>
      <c r="G52" s="95" t="b">
        <v>0</v>
      </c>
      <c r="H52" s="95" t="b">
        <v>0</v>
      </c>
      <c r="I52" s="95" t="b">
        <v>0</v>
      </c>
      <c r="J52" s="95" t="b">
        <v>0</v>
      </c>
      <c r="K52" s="95" t="b">
        <v>0</v>
      </c>
    </row>
    <row r="53" spans="1:11" x14ac:dyDescent="0.25">
      <c r="A53" s="95" t="s">
        <v>14218</v>
      </c>
      <c r="B53" s="95" t="s">
        <v>14213</v>
      </c>
      <c r="C53" s="95">
        <v>136</v>
      </c>
      <c r="D53" s="130">
        <v>2.9990077744827303E-3</v>
      </c>
      <c r="E53" s="130">
        <v>1.9188124425632374E-2</v>
      </c>
      <c r="F53" s="95" t="b">
        <v>0</v>
      </c>
      <c r="G53" s="95" t="b">
        <v>0</v>
      </c>
      <c r="H53" s="95" t="b">
        <v>0</v>
      </c>
      <c r="I53" s="95" t="b">
        <v>0</v>
      </c>
      <c r="J53" s="95" t="b">
        <v>0</v>
      </c>
      <c r="K53" s="95" t="b">
        <v>0</v>
      </c>
    </row>
    <row r="54" spans="1:11" x14ac:dyDescent="0.25">
      <c r="A54" s="95" t="s">
        <v>14220</v>
      </c>
      <c r="B54" s="95" t="s">
        <v>14226</v>
      </c>
      <c r="C54" s="95">
        <v>135</v>
      </c>
      <c r="D54" s="130">
        <v>2.801254730991539E-3</v>
      </c>
      <c r="E54" s="130">
        <v>0.57782280025490984</v>
      </c>
      <c r="F54" s="95" t="b">
        <v>0</v>
      </c>
      <c r="G54" s="95" t="b">
        <v>0</v>
      </c>
      <c r="H54" s="95" t="b">
        <v>0</v>
      </c>
      <c r="I54" s="95" t="b">
        <v>0</v>
      </c>
      <c r="J54" s="95" t="b">
        <v>0</v>
      </c>
      <c r="K54" s="95" t="b">
        <v>0</v>
      </c>
    </row>
    <row r="55" spans="1:11" x14ac:dyDescent="0.25">
      <c r="A55" s="95" t="s">
        <v>14218</v>
      </c>
      <c r="B55" s="95" t="s">
        <v>14224</v>
      </c>
      <c r="C55" s="95">
        <v>135</v>
      </c>
      <c r="D55" s="130">
        <v>2.8246081763563294E-3</v>
      </c>
      <c r="E55" s="130">
        <v>0.48361952369456873</v>
      </c>
      <c r="F55" s="95" t="b">
        <v>0</v>
      </c>
      <c r="G55" s="95" t="b">
        <v>0</v>
      </c>
      <c r="H55" s="95" t="b">
        <v>0</v>
      </c>
      <c r="I55" s="95" t="b">
        <v>0</v>
      </c>
      <c r="J55" s="95" t="b">
        <v>0</v>
      </c>
      <c r="K55" s="95" t="b">
        <v>0</v>
      </c>
    </row>
    <row r="56" spans="1:11" x14ac:dyDescent="0.25">
      <c r="A56" s="95" t="s">
        <v>14214</v>
      </c>
      <c r="B56" s="95" t="s">
        <v>14218</v>
      </c>
      <c r="C56" s="95">
        <v>133</v>
      </c>
      <c r="D56" s="130">
        <v>2.8062985510822484E-3</v>
      </c>
      <c r="E56" s="130">
        <v>2.5573044413077214E-2</v>
      </c>
      <c r="F56" s="95" t="b">
        <v>0</v>
      </c>
      <c r="G56" s="95" t="b">
        <v>0</v>
      </c>
      <c r="H56" s="95" t="b">
        <v>0</v>
      </c>
      <c r="I56" s="95" t="b">
        <v>0</v>
      </c>
      <c r="J56" s="95" t="b">
        <v>0</v>
      </c>
      <c r="K56" s="95" t="b">
        <v>0</v>
      </c>
    </row>
    <row r="57" spans="1:11" x14ac:dyDescent="0.25">
      <c r="A57" s="95" t="s">
        <v>14218</v>
      </c>
      <c r="B57" s="95" t="s">
        <v>14220</v>
      </c>
      <c r="C57" s="95">
        <v>133</v>
      </c>
      <c r="D57" s="130">
        <v>2.7827621292991983E-3</v>
      </c>
      <c r="E57" s="130">
        <v>0.37495762289303519</v>
      </c>
      <c r="F57" s="95" t="b">
        <v>0</v>
      </c>
      <c r="G57" s="95" t="b">
        <v>0</v>
      </c>
      <c r="H57" s="95" t="b">
        <v>0</v>
      </c>
      <c r="I57" s="95" t="b">
        <v>0</v>
      </c>
      <c r="J57" s="95" t="b">
        <v>0</v>
      </c>
      <c r="K57" s="95" t="b">
        <v>0</v>
      </c>
    </row>
    <row r="58" spans="1:11" x14ac:dyDescent="0.25">
      <c r="A58" s="95" t="s">
        <v>14224</v>
      </c>
      <c r="B58" s="95" t="s">
        <v>14213</v>
      </c>
      <c r="C58" s="95">
        <v>132</v>
      </c>
      <c r="D58" s="130">
        <v>2.8010753161427752E-3</v>
      </c>
      <c r="E58" s="130">
        <v>0.14327350207845915</v>
      </c>
      <c r="F58" s="95" t="b">
        <v>0</v>
      </c>
      <c r="G58" s="95" t="b">
        <v>0</v>
      </c>
      <c r="H58" s="95" t="b">
        <v>0</v>
      </c>
      <c r="I58" s="95" t="b">
        <v>0</v>
      </c>
      <c r="J58" s="95" t="b">
        <v>0</v>
      </c>
      <c r="K58" s="95" t="b">
        <v>0</v>
      </c>
    </row>
    <row r="59" spans="1:11" x14ac:dyDescent="0.25">
      <c r="A59" s="95" t="s">
        <v>14216</v>
      </c>
      <c r="B59" s="95" t="s">
        <v>14223</v>
      </c>
      <c r="C59" s="95">
        <v>130</v>
      </c>
      <c r="D59" s="130">
        <v>2.758634781049703E-3</v>
      </c>
      <c r="E59" s="130">
        <v>0.3291459249231119</v>
      </c>
      <c r="F59" s="95" t="b">
        <v>0</v>
      </c>
      <c r="G59" s="95" t="b">
        <v>0</v>
      </c>
      <c r="H59" s="95" t="b">
        <v>0</v>
      </c>
      <c r="I59" s="95" t="b">
        <v>0</v>
      </c>
      <c r="J59" s="95" t="b">
        <v>0</v>
      </c>
      <c r="K59" s="95" t="b">
        <v>0</v>
      </c>
    </row>
    <row r="60" spans="1:11" x14ac:dyDescent="0.25">
      <c r="A60" s="95" t="s">
        <v>14213</v>
      </c>
      <c r="B60" s="95" t="s">
        <v>14221</v>
      </c>
      <c r="C60" s="95">
        <v>130</v>
      </c>
      <c r="D60" s="130">
        <v>2.758634781049703E-3</v>
      </c>
      <c r="E60" s="130">
        <v>4.9121711588403401E-2</v>
      </c>
      <c r="F60" s="95" t="b">
        <v>0</v>
      </c>
      <c r="G60" s="95" t="b">
        <v>0</v>
      </c>
      <c r="H60" s="95" t="b">
        <v>0</v>
      </c>
      <c r="I60" s="95" t="b">
        <v>0</v>
      </c>
      <c r="J60" s="95" t="b">
        <v>0</v>
      </c>
      <c r="K60" s="95" t="b">
        <v>0</v>
      </c>
    </row>
    <row r="61" spans="1:11" x14ac:dyDescent="0.25">
      <c r="A61" s="95" t="s">
        <v>14213</v>
      </c>
      <c r="B61" s="95" t="s">
        <v>14229</v>
      </c>
      <c r="C61" s="95">
        <v>129</v>
      </c>
      <c r="D61" s="130">
        <v>2.7374145135031663E-3</v>
      </c>
      <c r="E61" s="130">
        <v>0.42156378832808927</v>
      </c>
      <c r="F61" s="95" t="b">
        <v>0</v>
      </c>
      <c r="G61" s="95" t="b">
        <v>0</v>
      </c>
      <c r="H61" s="95" t="b">
        <v>0</v>
      </c>
      <c r="I61" s="95" t="b">
        <v>0</v>
      </c>
      <c r="J61" s="95" t="b">
        <v>0</v>
      </c>
      <c r="K61" s="95" t="b">
        <v>0</v>
      </c>
    </row>
    <row r="62" spans="1:11" x14ac:dyDescent="0.25">
      <c r="A62" s="95" t="s">
        <v>14213</v>
      </c>
      <c r="B62" s="95" t="s">
        <v>14215</v>
      </c>
      <c r="C62" s="95">
        <v>128</v>
      </c>
      <c r="D62" s="130">
        <v>2.7161942459566304E-3</v>
      </c>
      <c r="E62" s="130">
        <v>-8.9235017865223046E-2</v>
      </c>
      <c r="F62" s="95" t="b">
        <v>0</v>
      </c>
      <c r="G62" s="95" t="b">
        <v>0</v>
      </c>
      <c r="H62" s="95" t="b">
        <v>0</v>
      </c>
      <c r="I62" s="95" t="b">
        <v>0</v>
      </c>
      <c r="J62" s="95" t="b">
        <v>0</v>
      </c>
      <c r="K62" s="95" t="b">
        <v>0</v>
      </c>
    </row>
    <row r="63" spans="1:11" x14ac:dyDescent="0.25">
      <c r="A63" s="95" t="s">
        <v>14220</v>
      </c>
      <c r="B63" s="95" t="s">
        <v>14215</v>
      </c>
      <c r="C63" s="95">
        <v>128</v>
      </c>
      <c r="D63" s="130">
        <v>2.9225735068457003E-3</v>
      </c>
      <c r="E63" s="130">
        <v>0.27349976677112031</v>
      </c>
      <c r="F63" s="95" t="b">
        <v>0</v>
      </c>
      <c r="G63" s="95" t="b">
        <v>0</v>
      </c>
      <c r="H63" s="95" t="b">
        <v>0</v>
      </c>
      <c r="I63" s="95" t="b">
        <v>0</v>
      </c>
      <c r="J63" s="95" t="b">
        <v>0</v>
      </c>
      <c r="K63" s="95" t="b">
        <v>0</v>
      </c>
    </row>
    <row r="64" spans="1:11" x14ac:dyDescent="0.25">
      <c r="A64" s="95" t="s">
        <v>14215</v>
      </c>
      <c r="B64" s="95" t="s">
        <v>14220</v>
      </c>
      <c r="C64" s="95">
        <v>126</v>
      </c>
      <c r="D64" s="130">
        <v>2.8582556899422085E-3</v>
      </c>
      <c r="E64" s="130">
        <v>0.27661665477853004</v>
      </c>
      <c r="F64" s="95" t="b">
        <v>0</v>
      </c>
      <c r="G64" s="95" t="b">
        <v>0</v>
      </c>
      <c r="H64" s="95" t="b">
        <v>0</v>
      </c>
      <c r="I64" s="95" t="b">
        <v>0</v>
      </c>
      <c r="J64" s="95" t="b">
        <v>0</v>
      </c>
      <c r="K64" s="95" t="b">
        <v>0</v>
      </c>
    </row>
    <row r="65" spans="1:11" x14ac:dyDescent="0.25">
      <c r="A65" s="95" t="s">
        <v>14234</v>
      </c>
      <c r="B65" s="95" t="s">
        <v>14216</v>
      </c>
      <c r="C65" s="95">
        <v>123</v>
      </c>
      <c r="D65" s="130">
        <v>2.9256916678986719E-3</v>
      </c>
      <c r="E65" s="130">
        <v>0.8284440855568399</v>
      </c>
      <c r="F65" s="95" t="b">
        <v>0</v>
      </c>
      <c r="G65" s="95" t="b">
        <v>0</v>
      </c>
      <c r="H65" s="95" t="b">
        <v>0</v>
      </c>
      <c r="I65" s="95" t="b">
        <v>0</v>
      </c>
      <c r="J65" s="95" t="b">
        <v>0</v>
      </c>
      <c r="K65" s="95" t="b">
        <v>0</v>
      </c>
    </row>
    <row r="66" spans="1:11" x14ac:dyDescent="0.25">
      <c r="A66" s="95" t="s">
        <v>14225</v>
      </c>
      <c r="B66" s="95" t="s">
        <v>14262</v>
      </c>
      <c r="C66" s="95">
        <v>120</v>
      </c>
      <c r="D66" s="130">
        <v>2.5988027074914967E-3</v>
      </c>
      <c r="E66" s="130">
        <v>1.6050764564121038</v>
      </c>
      <c r="F66" s="95" t="b">
        <v>0</v>
      </c>
      <c r="G66" s="95" t="b">
        <v>0</v>
      </c>
      <c r="H66" s="95" t="b">
        <v>0</v>
      </c>
      <c r="I66" s="95" t="b">
        <v>0</v>
      </c>
      <c r="J66" s="95" t="b">
        <v>0</v>
      </c>
      <c r="K66" s="95" t="b">
        <v>0</v>
      </c>
    </row>
    <row r="67" spans="1:11" x14ac:dyDescent="0.25">
      <c r="A67" s="95" t="s">
        <v>14224</v>
      </c>
      <c r="B67" s="95" t="s">
        <v>14215</v>
      </c>
      <c r="C67" s="95">
        <v>118</v>
      </c>
      <c r="D67" s="130">
        <v>2.5707556430675299E-3</v>
      </c>
      <c r="E67" s="130">
        <v>0.33756388018862837</v>
      </c>
      <c r="F67" s="95" t="b">
        <v>0</v>
      </c>
      <c r="G67" s="95" t="b">
        <v>0</v>
      </c>
      <c r="H67" s="95" t="b">
        <v>0</v>
      </c>
      <c r="I67" s="95" t="b">
        <v>0</v>
      </c>
      <c r="J67" s="95" t="b">
        <v>0</v>
      </c>
      <c r="K67" s="95" t="b">
        <v>0</v>
      </c>
    </row>
    <row r="68" spans="1:11" x14ac:dyDescent="0.25">
      <c r="A68" s="95" t="s">
        <v>14223</v>
      </c>
      <c r="B68" s="95" t="s">
        <v>14229</v>
      </c>
      <c r="C68" s="95">
        <v>116</v>
      </c>
      <c r="D68" s="130">
        <v>2.5424476283999941E-3</v>
      </c>
      <c r="E68" s="130">
        <v>0.79189970487747663</v>
      </c>
      <c r="F68" s="95" t="b">
        <v>0</v>
      </c>
      <c r="G68" s="95" t="b">
        <v>0</v>
      </c>
      <c r="H68" s="95" t="b">
        <v>0</v>
      </c>
      <c r="I68" s="95" t="b">
        <v>0</v>
      </c>
      <c r="J68" s="95" t="b">
        <v>0</v>
      </c>
      <c r="K68" s="95" t="b">
        <v>0</v>
      </c>
    </row>
    <row r="69" spans="1:11" x14ac:dyDescent="0.25">
      <c r="A69" s="95" t="s">
        <v>14218</v>
      </c>
      <c r="B69" s="95" t="s">
        <v>14235</v>
      </c>
      <c r="C69" s="95">
        <v>115</v>
      </c>
      <c r="D69" s="130">
        <v>2.5359256916581913E-3</v>
      </c>
      <c r="E69" s="130">
        <v>0.91567823664257464</v>
      </c>
      <c r="F69" s="95" t="b">
        <v>0</v>
      </c>
      <c r="G69" s="95" t="b">
        <v>0</v>
      </c>
      <c r="H69" s="95" t="b">
        <v>0</v>
      </c>
      <c r="I69" s="95" t="b">
        <v>0</v>
      </c>
      <c r="J69" s="95" t="b">
        <v>0</v>
      </c>
      <c r="K69" s="95" t="b">
        <v>0</v>
      </c>
    </row>
    <row r="70" spans="1:11" x14ac:dyDescent="0.25">
      <c r="A70" s="95" t="s">
        <v>14219</v>
      </c>
      <c r="B70" s="95" t="s">
        <v>14221</v>
      </c>
      <c r="C70" s="95">
        <v>115</v>
      </c>
      <c r="D70" s="130">
        <v>2.5281943646766601E-3</v>
      </c>
      <c r="E70" s="130">
        <v>0.32817906963962817</v>
      </c>
      <c r="F70" s="95" t="b">
        <v>0</v>
      </c>
      <c r="G70" s="95" t="b">
        <v>0</v>
      </c>
      <c r="H70" s="95" t="b">
        <v>0</v>
      </c>
      <c r="I70" s="95" t="b">
        <v>0</v>
      </c>
      <c r="J70" s="95" t="b">
        <v>0</v>
      </c>
      <c r="K70" s="95" t="b">
        <v>0</v>
      </c>
    </row>
    <row r="71" spans="1:11" x14ac:dyDescent="0.25">
      <c r="A71" s="95" t="s">
        <v>14237</v>
      </c>
      <c r="B71" s="95" t="s">
        <v>14214</v>
      </c>
      <c r="C71" s="95">
        <v>115</v>
      </c>
      <c r="D71" s="130">
        <v>2.5437251369355108E-3</v>
      </c>
      <c r="E71" s="130">
        <v>0.63516876052134763</v>
      </c>
      <c r="F71" s="95" t="b">
        <v>0</v>
      </c>
      <c r="G71" s="95" t="b">
        <v>0</v>
      </c>
      <c r="H71" s="95" t="b">
        <v>0</v>
      </c>
      <c r="I71" s="95" t="b">
        <v>0</v>
      </c>
      <c r="J71" s="95" t="b">
        <v>0</v>
      </c>
      <c r="K71" s="95" t="b">
        <v>0</v>
      </c>
    </row>
    <row r="72" spans="1:11" x14ac:dyDescent="0.25">
      <c r="A72" s="95" t="s">
        <v>14221</v>
      </c>
      <c r="B72" s="95" t="s">
        <v>14233</v>
      </c>
      <c r="C72" s="95">
        <v>115</v>
      </c>
      <c r="D72" s="130">
        <v>2.5675444567993398E-3</v>
      </c>
      <c r="E72" s="130">
        <v>0.894703546988172</v>
      </c>
      <c r="F72" s="95" t="b">
        <v>0</v>
      </c>
      <c r="G72" s="95" t="b">
        <v>0</v>
      </c>
      <c r="H72" s="95" t="b">
        <v>0</v>
      </c>
      <c r="I72" s="95" t="b">
        <v>0</v>
      </c>
      <c r="J72" s="95" t="b">
        <v>0</v>
      </c>
      <c r="K72" s="95" t="b">
        <v>0</v>
      </c>
    </row>
    <row r="73" spans="1:11" x14ac:dyDescent="0.25">
      <c r="A73" s="95" t="s">
        <v>14258</v>
      </c>
      <c r="B73" s="95" t="s">
        <v>14213</v>
      </c>
      <c r="C73" s="95">
        <v>113</v>
      </c>
      <c r="D73" s="130">
        <v>2.5072183652368766E-3</v>
      </c>
      <c r="E73" s="130">
        <v>0.95777229014218368</v>
      </c>
      <c r="F73" s="95" t="b">
        <v>0</v>
      </c>
      <c r="G73" s="95" t="b">
        <v>0</v>
      </c>
      <c r="H73" s="95" t="b">
        <v>0</v>
      </c>
      <c r="I73" s="95" t="b">
        <v>0</v>
      </c>
      <c r="J73" s="95" t="b">
        <v>0</v>
      </c>
      <c r="K73" s="95" t="b">
        <v>0</v>
      </c>
    </row>
    <row r="74" spans="1:11" x14ac:dyDescent="0.25">
      <c r="A74" s="95" t="s">
        <v>14257</v>
      </c>
      <c r="B74" s="95" t="s">
        <v>14226</v>
      </c>
      <c r="C74" s="95">
        <v>112</v>
      </c>
      <c r="D74" s="130">
        <v>2.4850305920931879E-3</v>
      </c>
      <c r="E74" s="130">
        <v>1.4444848049944108</v>
      </c>
      <c r="F74" s="95" t="b">
        <v>0</v>
      </c>
      <c r="G74" s="95" t="b">
        <v>0</v>
      </c>
      <c r="H74" s="95" t="b">
        <v>0</v>
      </c>
      <c r="I74" s="95" t="b">
        <v>0</v>
      </c>
      <c r="J74" s="95" t="b">
        <v>0</v>
      </c>
      <c r="K74" s="95" t="b">
        <v>0</v>
      </c>
    </row>
    <row r="75" spans="1:11" x14ac:dyDescent="0.25">
      <c r="A75" s="95" t="s">
        <v>14229</v>
      </c>
      <c r="B75" s="95" t="s">
        <v>14264</v>
      </c>
      <c r="C75" s="95">
        <v>111</v>
      </c>
      <c r="D75" s="130">
        <v>2.4705060152321544E-3</v>
      </c>
      <c r="E75" s="130">
        <v>1.8462822869375088</v>
      </c>
      <c r="F75" s="95" t="b">
        <v>0</v>
      </c>
      <c r="G75" s="95" t="b">
        <v>0</v>
      </c>
      <c r="H75" s="95" t="b">
        <v>0</v>
      </c>
      <c r="I75" s="95" t="b">
        <v>0</v>
      </c>
      <c r="J75" s="95" t="b">
        <v>0</v>
      </c>
      <c r="K75" s="95" t="b">
        <v>0</v>
      </c>
    </row>
    <row r="76" spans="1:11" x14ac:dyDescent="0.25">
      <c r="A76" s="95" t="s">
        <v>14218</v>
      </c>
      <c r="B76" s="95" t="s">
        <v>14215</v>
      </c>
      <c r="C76" s="95">
        <v>111</v>
      </c>
      <c r="D76" s="130">
        <v>2.4705060152321544E-3</v>
      </c>
      <c r="E76" s="130">
        <v>0.17395449685196607</v>
      </c>
      <c r="F76" s="95" t="b">
        <v>0</v>
      </c>
      <c r="G76" s="95" t="b">
        <v>0</v>
      </c>
      <c r="H76" s="95" t="b">
        <v>0</v>
      </c>
      <c r="I76" s="95" t="b">
        <v>0</v>
      </c>
      <c r="J76" s="95" t="b">
        <v>0</v>
      </c>
      <c r="K76" s="95" t="b">
        <v>0</v>
      </c>
    </row>
    <row r="77" spans="1:11" x14ac:dyDescent="0.25">
      <c r="A77" s="95" t="s">
        <v>14232</v>
      </c>
      <c r="B77" s="95" t="s">
        <v>14223</v>
      </c>
      <c r="C77" s="95">
        <v>110</v>
      </c>
      <c r="D77" s="130">
        <v>2.4559120891124121E-3</v>
      </c>
      <c r="E77" s="130">
        <v>0.89747403647611834</v>
      </c>
      <c r="F77" s="95" t="b">
        <v>0</v>
      </c>
      <c r="G77" s="95" t="b">
        <v>0</v>
      </c>
      <c r="H77" s="95" t="b">
        <v>0</v>
      </c>
      <c r="I77" s="95" t="b">
        <v>0</v>
      </c>
      <c r="J77" s="95" t="b">
        <v>0</v>
      </c>
      <c r="K77" s="95" t="b">
        <v>0</v>
      </c>
    </row>
    <row r="78" spans="1:11" x14ac:dyDescent="0.25">
      <c r="A78" s="95" t="s">
        <v>14244</v>
      </c>
      <c r="B78" s="95" t="s">
        <v>14218</v>
      </c>
      <c r="C78" s="95">
        <v>110</v>
      </c>
      <c r="D78" s="130">
        <v>2.4559120891124121E-3</v>
      </c>
      <c r="E78" s="130">
        <v>1.0455826787774711</v>
      </c>
      <c r="F78" s="95" t="b">
        <v>0</v>
      </c>
      <c r="G78" s="95" t="b">
        <v>0</v>
      </c>
      <c r="H78" s="95" t="b">
        <v>0</v>
      </c>
      <c r="I78" s="95" t="b">
        <v>0</v>
      </c>
      <c r="J78" s="95" t="b">
        <v>0</v>
      </c>
      <c r="K78" s="95" t="b">
        <v>0</v>
      </c>
    </row>
    <row r="79" spans="1:11" x14ac:dyDescent="0.25">
      <c r="A79" s="95" t="s">
        <v>14216</v>
      </c>
      <c r="B79" s="95" t="s">
        <v>14213</v>
      </c>
      <c r="C79" s="95">
        <v>109</v>
      </c>
      <c r="D79" s="130">
        <v>2.4887540019232915E-3</v>
      </c>
      <c r="E79" s="130">
        <v>-0.15717919015564985</v>
      </c>
      <c r="F79" s="95" t="b">
        <v>0</v>
      </c>
      <c r="G79" s="95" t="b">
        <v>0</v>
      </c>
      <c r="H79" s="95" t="b">
        <v>0</v>
      </c>
      <c r="I79" s="95" t="b">
        <v>0</v>
      </c>
      <c r="J79" s="95" t="b">
        <v>0</v>
      </c>
      <c r="K79" s="95" t="b">
        <v>0</v>
      </c>
    </row>
    <row r="80" spans="1:11" x14ac:dyDescent="0.25">
      <c r="A80" s="95" t="s">
        <v>14214</v>
      </c>
      <c r="B80" s="95" t="s">
        <v>14221</v>
      </c>
      <c r="C80" s="95">
        <v>109</v>
      </c>
      <c r="D80" s="130">
        <v>2.5052063982889789E-3</v>
      </c>
      <c r="E80" s="130">
        <v>-1.5015364464878646E-2</v>
      </c>
      <c r="F80" s="95" t="b">
        <v>0</v>
      </c>
      <c r="G80" s="95" t="b">
        <v>0</v>
      </c>
      <c r="H80" s="95" t="b">
        <v>0</v>
      </c>
      <c r="I80" s="95" t="b">
        <v>0</v>
      </c>
      <c r="J80" s="95" t="b">
        <v>0</v>
      </c>
      <c r="K80" s="95" t="b">
        <v>0</v>
      </c>
    </row>
    <row r="81" spans="1:11" x14ac:dyDescent="0.25">
      <c r="A81" s="95" t="s">
        <v>14213</v>
      </c>
      <c r="B81" s="95" t="s">
        <v>14213</v>
      </c>
      <c r="C81" s="95">
        <v>108</v>
      </c>
      <c r="D81" s="130">
        <v>2.4420533168456509E-3</v>
      </c>
      <c r="E81" s="130">
        <v>-0.40600353403603551</v>
      </c>
      <c r="F81" s="95" t="b">
        <v>0</v>
      </c>
      <c r="G81" s="95" t="b">
        <v>0</v>
      </c>
      <c r="H81" s="95" t="b">
        <v>0</v>
      </c>
      <c r="I81" s="95" t="b">
        <v>0</v>
      </c>
      <c r="J81" s="95" t="b">
        <v>0</v>
      </c>
      <c r="K81" s="95" t="b">
        <v>0</v>
      </c>
    </row>
    <row r="82" spans="1:11" x14ac:dyDescent="0.25">
      <c r="A82" s="95" t="s">
        <v>14222</v>
      </c>
      <c r="B82" s="95" t="s">
        <v>14270</v>
      </c>
      <c r="C82" s="95">
        <v>108</v>
      </c>
      <c r="D82" s="130">
        <v>2.6656774755457521E-3</v>
      </c>
      <c r="E82" s="130">
        <v>1.532989869556747</v>
      </c>
      <c r="F82" s="95" t="b">
        <v>0</v>
      </c>
      <c r="G82" s="95" t="b">
        <v>0</v>
      </c>
      <c r="H82" s="95" t="b">
        <v>0</v>
      </c>
      <c r="I82" s="95" t="b">
        <v>0</v>
      </c>
      <c r="J82" s="95" t="b">
        <v>0</v>
      </c>
      <c r="K82" s="95" t="b">
        <v>0</v>
      </c>
    </row>
    <row r="83" spans="1:11" x14ac:dyDescent="0.25">
      <c r="A83" s="95" t="s">
        <v>14214</v>
      </c>
      <c r="B83" s="95" t="s">
        <v>14260</v>
      </c>
      <c r="C83" s="95">
        <v>107</v>
      </c>
      <c r="D83" s="130">
        <v>2.411707852385341E-3</v>
      </c>
      <c r="E83" s="130">
        <v>1.0138667811905695</v>
      </c>
      <c r="F83" s="95" t="b">
        <v>0</v>
      </c>
      <c r="G83" s="95" t="b">
        <v>0</v>
      </c>
      <c r="H83" s="95" t="b">
        <v>0</v>
      </c>
      <c r="I83" s="95" t="b">
        <v>0</v>
      </c>
      <c r="J83" s="95" t="b">
        <v>0</v>
      </c>
      <c r="K83" s="95" t="b">
        <v>0</v>
      </c>
    </row>
    <row r="84" spans="1:11" x14ac:dyDescent="0.25">
      <c r="A84" s="95" t="s">
        <v>14269</v>
      </c>
      <c r="B84" s="95" t="s">
        <v>14214</v>
      </c>
      <c r="C84" s="95">
        <v>107</v>
      </c>
      <c r="D84" s="130">
        <v>2.7730615010397148E-3</v>
      </c>
      <c r="E84" s="130">
        <v>1.1473531755879411</v>
      </c>
      <c r="F84" s="95" t="b">
        <v>0</v>
      </c>
      <c r="G84" s="95" t="b">
        <v>0</v>
      </c>
      <c r="H84" s="95" t="b">
        <v>0</v>
      </c>
      <c r="I84" s="95" t="b">
        <v>0</v>
      </c>
      <c r="J84" s="95" t="b">
        <v>0</v>
      </c>
      <c r="K84" s="95" t="b">
        <v>0</v>
      </c>
    </row>
    <row r="85" spans="1:11" x14ac:dyDescent="0.25">
      <c r="A85" s="95" t="s">
        <v>14223</v>
      </c>
      <c r="B85" s="95" t="s">
        <v>14236</v>
      </c>
      <c r="C85" s="95">
        <v>105</v>
      </c>
      <c r="D85" s="130">
        <v>2.381879741618507E-3</v>
      </c>
      <c r="E85" s="130">
        <v>0.99324088735167992</v>
      </c>
      <c r="F85" s="95" t="b">
        <v>0</v>
      </c>
      <c r="G85" s="95" t="b">
        <v>0</v>
      </c>
      <c r="H85" s="95" t="b">
        <v>0</v>
      </c>
      <c r="I85" s="95" t="b">
        <v>0</v>
      </c>
      <c r="J85" s="95" t="b">
        <v>0</v>
      </c>
      <c r="K85" s="95" t="b">
        <v>0</v>
      </c>
    </row>
    <row r="86" spans="1:11" x14ac:dyDescent="0.25">
      <c r="A86" s="95" t="s">
        <v>14223</v>
      </c>
      <c r="B86" s="95" t="s">
        <v>14247</v>
      </c>
      <c r="C86" s="95">
        <v>103</v>
      </c>
      <c r="D86" s="130">
        <v>2.3517583687898995E-3</v>
      </c>
      <c r="E86" s="130">
        <v>1.1824450261404507</v>
      </c>
      <c r="F86" s="95" t="b">
        <v>0</v>
      </c>
      <c r="G86" s="95" t="b">
        <v>0</v>
      </c>
      <c r="H86" s="95" t="b">
        <v>0</v>
      </c>
      <c r="I86" s="95" t="b">
        <v>0</v>
      </c>
      <c r="J86" s="95" t="b">
        <v>0</v>
      </c>
      <c r="K86" s="95" t="b">
        <v>0</v>
      </c>
    </row>
    <row r="87" spans="1:11" x14ac:dyDescent="0.25">
      <c r="A87" s="95" t="s">
        <v>14233</v>
      </c>
      <c r="B87" s="95" t="s">
        <v>14225</v>
      </c>
      <c r="C87" s="95">
        <v>103</v>
      </c>
      <c r="D87" s="130">
        <v>2.3517583687898995E-3</v>
      </c>
      <c r="E87" s="130">
        <v>0.9741700945832833</v>
      </c>
      <c r="F87" s="95" t="b">
        <v>0</v>
      </c>
      <c r="G87" s="95" t="b">
        <v>0</v>
      </c>
      <c r="H87" s="95" t="b">
        <v>0</v>
      </c>
      <c r="I87" s="95" t="b">
        <v>0</v>
      </c>
      <c r="J87" s="95" t="b">
        <v>0</v>
      </c>
      <c r="K87" s="95" t="b">
        <v>0</v>
      </c>
    </row>
    <row r="88" spans="1:11" x14ac:dyDescent="0.25">
      <c r="A88" s="95" t="s">
        <v>14251</v>
      </c>
      <c r="B88" s="95" t="s">
        <v>14215</v>
      </c>
      <c r="C88" s="95">
        <v>102</v>
      </c>
      <c r="D88" s="130">
        <v>2.3365859380352454E-3</v>
      </c>
      <c r="E88" s="130">
        <v>1.027609711303032</v>
      </c>
      <c r="F88" s="95" t="b">
        <v>0</v>
      </c>
      <c r="G88" s="95" t="b">
        <v>0</v>
      </c>
      <c r="H88" s="95" t="b">
        <v>0</v>
      </c>
      <c r="I88" s="95" t="b">
        <v>0</v>
      </c>
      <c r="J88" s="95" t="b">
        <v>0</v>
      </c>
      <c r="K88" s="95" t="b">
        <v>0</v>
      </c>
    </row>
    <row r="89" spans="1:11" x14ac:dyDescent="0.25">
      <c r="A89" s="95" t="s">
        <v>14215</v>
      </c>
      <c r="B89" s="95" t="s">
        <v>14272</v>
      </c>
      <c r="C89" s="95">
        <v>102</v>
      </c>
      <c r="D89" s="130">
        <v>2.3365859380352454E-3</v>
      </c>
      <c r="E89" s="130">
        <v>1.4012968057990158</v>
      </c>
      <c r="F89" s="95" t="b">
        <v>0</v>
      </c>
      <c r="G89" s="95" t="b">
        <v>0</v>
      </c>
      <c r="H89" s="95" t="b">
        <v>0</v>
      </c>
      <c r="I89" s="95" t="b">
        <v>0</v>
      </c>
      <c r="J89" s="95" t="b">
        <v>0</v>
      </c>
      <c r="K89" s="95" t="b">
        <v>0</v>
      </c>
    </row>
    <row r="90" spans="1:11" x14ac:dyDescent="0.25">
      <c r="A90" s="95" t="s">
        <v>14272</v>
      </c>
      <c r="B90" s="95" t="s">
        <v>14227</v>
      </c>
      <c r="C90" s="95">
        <v>102</v>
      </c>
      <c r="D90" s="130">
        <v>2.3365859380352454E-3</v>
      </c>
      <c r="E90" s="130">
        <v>1.7594005779466735</v>
      </c>
      <c r="F90" s="95" t="b">
        <v>0</v>
      </c>
      <c r="G90" s="95" t="b">
        <v>0</v>
      </c>
      <c r="H90" s="95" t="b">
        <v>0</v>
      </c>
      <c r="I90" s="95" t="b">
        <v>0</v>
      </c>
      <c r="J90" s="95" t="b">
        <v>0</v>
      </c>
      <c r="K90" s="95" t="b">
        <v>0</v>
      </c>
    </row>
    <row r="91" spans="1:11" x14ac:dyDescent="0.25">
      <c r="A91" s="95" t="s">
        <v>14230</v>
      </c>
      <c r="B91" s="95" t="s">
        <v>14248</v>
      </c>
      <c r="C91" s="95">
        <v>102</v>
      </c>
      <c r="D91" s="130">
        <v>2.3365859380352454E-3</v>
      </c>
      <c r="E91" s="130">
        <v>1.6109587389113909</v>
      </c>
      <c r="F91" s="95" t="b">
        <v>0</v>
      </c>
      <c r="G91" s="95" t="b">
        <v>0</v>
      </c>
      <c r="H91" s="95" t="b">
        <v>0</v>
      </c>
      <c r="I91" s="95" t="b">
        <v>0</v>
      </c>
      <c r="J91" s="95" t="b">
        <v>0</v>
      </c>
      <c r="K91" s="95" t="b">
        <v>0</v>
      </c>
    </row>
    <row r="92" spans="1:11" x14ac:dyDescent="0.25">
      <c r="A92" s="95" t="s">
        <v>14220</v>
      </c>
      <c r="B92" s="95" t="s">
        <v>14221</v>
      </c>
      <c r="C92" s="95">
        <v>102</v>
      </c>
      <c r="D92" s="130">
        <v>2.3760496049658642E-3</v>
      </c>
      <c r="E92" s="130">
        <v>0.30651331567982748</v>
      </c>
      <c r="F92" s="95" t="b">
        <v>0</v>
      </c>
      <c r="G92" s="95" t="b">
        <v>0</v>
      </c>
      <c r="H92" s="95" t="b">
        <v>0</v>
      </c>
      <c r="I92" s="95" t="b">
        <v>0</v>
      </c>
      <c r="J92" s="95" t="b">
        <v>0</v>
      </c>
      <c r="K92" s="95" t="b">
        <v>0</v>
      </c>
    </row>
    <row r="93" spans="1:11" x14ac:dyDescent="0.25">
      <c r="A93" s="95" t="s">
        <v>14222</v>
      </c>
      <c r="B93" s="95" t="s">
        <v>14243</v>
      </c>
      <c r="C93" s="95">
        <v>101</v>
      </c>
      <c r="D93" s="130">
        <v>2.3447809411212554E-3</v>
      </c>
      <c r="E93" s="130">
        <v>1.0201153453894152</v>
      </c>
      <c r="F93" s="95" t="b">
        <v>0</v>
      </c>
      <c r="G93" s="95" t="b">
        <v>0</v>
      </c>
      <c r="H93" s="95" t="b">
        <v>0</v>
      </c>
      <c r="I93" s="95" t="b">
        <v>0</v>
      </c>
      <c r="J93" s="95" t="b">
        <v>0</v>
      </c>
      <c r="K93" s="95" t="b">
        <v>0</v>
      </c>
    </row>
    <row r="94" spans="1:11" x14ac:dyDescent="0.25">
      <c r="A94" s="95" t="s">
        <v>14236</v>
      </c>
      <c r="B94" s="95" t="s">
        <v>14259</v>
      </c>
      <c r="C94" s="95">
        <v>101</v>
      </c>
      <c r="D94" s="130">
        <v>2.321338038781531E-3</v>
      </c>
      <c r="E94" s="130">
        <v>1.9470222934027401</v>
      </c>
      <c r="F94" s="95" t="b">
        <v>0</v>
      </c>
      <c r="G94" s="95" t="b">
        <v>0</v>
      </c>
      <c r="H94" s="95" t="b">
        <v>0</v>
      </c>
      <c r="I94" s="95" t="b">
        <v>0</v>
      </c>
      <c r="J94" s="95" t="b">
        <v>0</v>
      </c>
      <c r="K94" s="95" t="b">
        <v>0</v>
      </c>
    </row>
    <row r="95" spans="1:11" x14ac:dyDescent="0.25">
      <c r="A95" s="95" t="s">
        <v>14259</v>
      </c>
      <c r="B95" s="95" t="s">
        <v>14234</v>
      </c>
      <c r="C95" s="95">
        <v>101</v>
      </c>
      <c r="D95" s="130">
        <v>2.321338038781531E-3</v>
      </c>
      <c r="E95" s="130">
        <v>1.8814986437083168</v>
      </c>
      <c r="F95" s="95" t="b">
        <v>0</v>
      </c>
      <c r="G95" s="95" t="b">
        <v>0</v>
      </c>
      <c r="H95" s="95" t="b">
        <v>0</v>
      </c>
      <c r="I95" s="95" t="b">
        <v>0</v>
      </c>
      <c r="J95" s="95" t="b">
        <v>0</v>
      </c>
      <c r="K95" s="95" t="b">
        <v>0</v>
      </c>
    </row>
    <row r="96" spans="1:11" x14ac:dyDescent="0.25">
      <c r="A96" s="95" t="s">
        <v>14234</v>
      </c>
      <c r="B96" s="95" t="s">
        <v>14230</v>
      </c>
      <c r="C96" s="95">
        <v>101</v>
      </c>
      <c r="D96" s="130">
        <v>2.321338038781531E-3</v>
      </c>
      <c r="E96" s="130">
        <v>1.3496667742525086</v>
      </c>
      <c r="F96" s="95" t="b">
        <v>0</v>
      </c>
      <c r="G96" s="95" t="b">
        <v>0</v>
      </c>
      <c r="H96" s="95" t="b">
        <v>0</v>
      </c>
      <c r="I96" s="95" t="b">
        <v>0</v>
      </c>
      <c r="J96" s="95" t="b">
        <v>0</v>
      </c>
      <c r="K96" s="95" t="b">
        <v>0</v>
      </c>
    </row>
    <row r="97" spans="1:11" x14ac:dyDescent="0.25">
      <c r="A97" s="95" t="s">
        <v>14248</v>
      </c>
      <c r="B97" s="95" t="s">
        <v>14267</v>
      </c>
      <c r="C97" s="95">
        <v>101</v>
      </c>
      <c r="D97" s="130">
        <v>2.321338038781531E-3</v>
      </c>
      <c r="E97" s="130">
        <v>2.2791891157267621</v>
      </c>
      <c r="F97" s="95" t="b">
        <v>0</v>
      </c>
      <c r="G97" s="95" t="b">
        <v>0</v>
      </c>
      <c r="H97" s="95" t="b">
        <v>0</v>
      </c>
      <c r="I97" s="95" t="b">
        <v>0</v>
      </c>
      <c r="J97" s="95" t="b">
        <v>0</v>
      </c>
      <c r="K97" s="95" t="b">
        <v>0</v>
      </c>
    </row>
    <row r="98" spans="1:11" x14ac:dyDescent="0.25">
      <c r="A98" s="95" t="s">
        <v>14267</v>
      </c>
      <c r="B98" s="95" t="s">
        <v>14232</v>
      </c>
      <c r="C98" s="95">
        <v>101</v>
      </c>
      <c r="D98" s="130">
        <v>2.321338038781531E-3</v>
      </c>
      <c r="E98" s="130">
        <v>1.9677355521466287</v>
      </c>
      <c r="F98" s="95" t="b">
        <v>0</v>
      </c>
      <c r="G98" s="95" t="b">
        <v>0</v>
      </c>
      <c r="H98" s="95" t="b">
        <v>0</v>
      </c>
      <c r="I98" s="95" t="b">
        <v>0</v>
      </c>
      <c r="J98" s="95" t="b">
        <v>0</v>
      </c>
      <c r="K98" s="95" t="b">
        <v>0</v>
      </c>
    </row>
    <row r="99" spans="1:11" x14ac:dyDescent="0.25">
      <c r="A99" s="95" t="s">
        <v>14247</v>
      </c>
      <c r="B99" s="95" t="s">
        <v>14256</v>
      </c>
      <c r="C99" s="95">
        <v>101</v>
      </c>
      <c r="D99" s="130">
        <v>2.321338038781531E-3</v>
      </c>
      <c r="E99" s="130">
        <v>2.0450195072271464</v>
      </c>
      <c r="F99" s="95" t="b">
        <v>0</v>
      </c>
      <c r="G99" s="95" t="b">
        <v>0</v>
      </c>
      <c r="H99" s="95" t="b">
        <v>0</v>
      </c>
      <c r="I99" s="95" t="b">
        <v>0</v>
      </c>
      <c r="J99" s="95" t="b">
        <v>0</v>
      </c>
      <c r="K99" s="95" t="b">
        <v>0</v>
      </c>
    </row>
    <row r="100" spans="1:11" x14ac:dyDescent="0.25">
      <c r="A100" s="95" t="s">
        <v>14225</v>
      </c>
      <c r="B100" s="95" t="s">
        <v>14233</v>
      </c>
      <c r="C100" s="95">
        <v>101</v>
      </c>
      <c r="D100" s="130">
        <v>2.321338038781531E-3</v>
      </c>
      <c r="E100" s="130">
        <v>0.9674319558519141</v>
      </c>
      <c r="F100" s="95" t="b">
        <v>0</v>
      </c>
      <c r="G100" s="95" t="b">
        <v>0</v>
      </c>
      <c r="H100" s="95" t="b">
        <v>0</v>
      </c>
      <c r="I100" s="95" t="b">
        <v>0</v>
      </c>
      <c r="J100" s="95" t="b">
        <v>0</v>
      </c>
      <c r="K100" s="95" t="b">
        <v>0</v>
      </c>
    </row>
    <row r="101" spans="1:11" x14ac:dyDescent="0.25">
      <c r="A101" s="95" t="s">
        <v>14262</v>
      </c>
      <c r="B101" s="95" t="s">
        <v>14231</v>
      </c>
      <c r="C101" s="95">
        <v>101</v>
      </c>
      <c r="D101" s="130">
        <v>2.321338038781531E-3</v>
      </c>
      <c r="E101" s="130">
        <v>1.8954829338949535</v>
      </c>
      <c r="F101" s="95" t="b">
        <v>0</v>
      </c>
      <c r="G101" s="95" t="b">
        <v>0</v>
      </c>
      <c r="H101" s="95" t="b">
        <v>0</v>
      </c>
      <c r="I101" s="95" t="b">
        <v>0</v>
      </c>
      <c r="J101" s="95" t="b">
        <v>0</v>
      </c>
      <c r="K101" s="95" t="b">
        <v>0</v>
      </c>
    </row>
    <row r="102" spans="1:11" x14ac:dyDescent="0.25">
      <c r="A102" s="95" t="s">
        <v>14273</v>
      </c>
      <c r="B102" s="95" t="s">
        <v>14219</v>
      </c>
      <c r="C102" s="95">
        <v>101</v>
      </c>
      <c r="D102" s="130">
        <v>2.321338038781531E-3</v>
      </c>
      <c r="E102" s="130">
        <v>1.47903281097246</v>
      </c>
      <c r="F102" s="95" t="b">
        <v>0</v>
      </c>
      <c r="G102" s="95" t="b">
        <v>0</v>
      </c>
      <c r="H102" s="95" t="b">
        <v>0</v>
      </c>
      <c r="I102" s="95" t="b">
        <v>0</v>
      </c>
      <c r="J102" s="95" t="b">
        <v>0</v>
      </c>
      <c r="K102" s="95" t="b">
        <v>0</v>
      </c>
    </row>
    <row r="103" spans="1:11" x14ac:dyDescent="0.25">
      <c r="A103" s="95" t="s">
        <v>14218</v>
      </c>
      <c r="B103" s="95" t="s">
        <v>14237</v>
      </c>
      <c r="C103" s="95">
        <v>100</v>
      </c>
      <c r="D103" s="130">
        <v>2.306013923791597E-3</v>
      </c>
      <c r="E103" s="130">
        <v>0.89295790409537545</v>
      </c>
      <c r="F103" s="95" t="b">
        <v>0</v>
      </c>
      <c r="G103" s="95" t="b">
        <v>0</v>
      </c>
      <c r="H103" s="95" t="b">
        <v>0</v>
      </c>
      <c r="I103" s="95" t="b">
        <v>0</v>
      </c>
      <c r="J103" s="95" t="b">
        <v>0</v>
      </c>
      <c r="K103" s="95" t="b">
        <v>0</v>
      </c>
    </row>
    <row r="104" spans="1:11" x14ac:dyDescent="0.25">
      <c r="A104" s="95" t="s">
        <v>14237</v>
      </c>
      <c r="B104" s="95" t="s">
        <v>14213</v>
      </c>
      <c r="C104" s="95">
        <v>100</v>
      </c>
      <c r="D104" s="130">
        <v>2.3294603970253572E-3</v>
      </c>
      <c r="E104" s="130">
        <v>0.56431811926574427</v>
      </c>
      <c r="F104" s="95" t="b">
        <v>0</v>
      </c>
      <c r="G104" s="95" t="b">
        <v>0</v>
      </c>
      <c r="H104" s="95" t="b">
        <v>0</v>
      </c>
      <c r="I104" s="95" t="b">
        <v>0</v>
      </c>
      <c r="J104" s="95" t="b">
        <v>0</v>
      </c>
      <c r="K104" s="95" t="b">
        <v>0</v>
      </c>
    </row>
    <row r="105" spans="1:11" x14ac:dyDescent="0.25">
      <c r="A105" s="95" t="s">
        <v>14224</v>
      </c>
      <c r="B105" s="95" t="s">
        <v>14225</v>
      </c>
      <c r="C105" s="95">
        <v>99</v>
      </c>
      <c r="D105" s="130">
        <v>2.2906128308828001E-3</v>
      </c>
      <c r="E105" s="130">
        <v>0.5210608096692001</v>
      </c>
      <c r="F105" s="95" t="b">
        <v>0</v>
      </c>
      <c r="G105" s="95" t="b">
        <v>0</v>
      </c>
      <c r="H105" s="95" t="b">
        <v>0</v>
      </c>
      <c r="I105" s="95" t="b">
        <v>0</v>
      </c>
      <c r="J105" s="95" t="b">
        <v>0</v>
      </c>
      <c r="K105" s="95" t="b">
        <v>0</v>
      </c>
    </row>
    <row r="106" spans="1:11" x14ac:dyDescent="0.25">
      <c r="A106" s="95" t="s">
        <v>14215</v>
      </c>
      <c r="B106" s="95" t="s">
        <v>14223</v>
      </c>
      <c r="C106" s="95">
        <v>98</v>
      </c>
      <c r="D106" s="130">
        <v>2.3393745661925295E-3</v>
      </c>
      <c r="E106" s="130">
        <v>0.21182368019547615</v>
      </c>
      <c r="F106" s="95" t="b">
        <v>0</v>
      </c>
      <c r="G106" s="95" t="b">
        <v>0</v>
      </c>
      <c r="H106" s="95" t="b">
        <v>0</v>
      </c>
      <c r="I106" s="95" t="b">
        <v>0</v>
      </c>
      <c r="J106" s="95" t="b">
        <v>0</v>
      </c>
      <c r="K106" s="95" t="b">
        <v>0</v>
      </c>
    </row>
    <row r="107" spans="1:11" x14ac:dyDescent="0.25">
      <c r="A107" s="95" t="s">
        <v>14219</v>
      </c>
      <c r="B107" s="95" t="s">
        <v>14227</v>
      </c>
      <c r="C107" s="95">
        <v>96</v>
      </c>
      <c r="D107" s="130">
        <v>2.2834666676282318E-3</v>
      </c>
      <c r="E107" s="130">
        <v>0.489304296526343</v>
      </c>
      <c r="F107" s="95" t="b">
        <v>0</v>
      </c>
      <c r="G107" s="95" t="b">
        <v>0</v>
      </c>
      <c r="H107" s="95" t="b">
        <v>0</v>
      </c>
      <c r="I107" s="95" t="b">
        <v>0</v>
      </c>
      <c r="J107" s="95" t="b">
        <v>0</v>
      </c>
      <c r="K107" s="95" t="b">
        <v>0</v>
      </c>
    </row>
    <row r="108" spans="1:11" x14ac:dyDescent="0.25">
      <c r="A108" s="95" t="s">
        <v>14218</v>
      </c>
      <c r="B108" s="95" t="s">
        <v>14222</v>
      </c>
      <c r="C108" s="95">
        <v>96</v>
      </c>
      <c r="D108" s="130">
        <v>2.2439398289927797E-3</v>
      </c>
      <c r="E108" s="130">
        <v>0.24810939127733467</v>
      </c>
      <c r="F108" s="95" t="b">
        <v>0</v>
      </c>
      <c r="G108" s="95" t="b">
        <v>0</v>
      </c>
      <c r="H108" s="95" t="b">
        <v>0</v>
      </c>
      <c r="I108" s="95" t="b">
        <v>0</v>
      </c>
      <c r="J108" s="95" t="b">
        <v>0</v>
      </c>
      <c r="K108" s="95" t="b">
        <v>0</v>
      </c>
    </row>
    <row r="109" spans="1:11" x14ac:dyDescent="0.25">
      <c r="A109" s="95" t="s">
        <v>1165</v>
      </c>
      <c r="B109" s="95" t="s">
        <v>14251</v>
      </c>
      <c r="C109" s="95">
        <v>94</v>
      </c>
      <c r="D109" s="130">
        <v>2.2124249163232696E-3</v>
      </c>
      <c r="E109" s="130">
        <v>1.5435628457864305</v>
      </c>
      <c r="F109" s="95" t="b">
        <v>0</v>
      </c>
      <c r="G109" s="95" t="b">
        <v>0</v>
      </c>
      <c r="H109" s="95" t="b">
        <v>0</v>
      </c>
      <c r="I109" s="95" t="b">
        <v>0</v>
      </c>
      <c r="J109" s="95" t="b">
        <v>0</v>
      </c>
      <c r="K109" s="95" t="b">
        <v>0</v>
      </c>
    </row>
    <row r="110" spans="1:11" x14ac:dyDescent="0.25">
      <c r="A110" s="95" t="s">
        <v>14232</v>
      </c>
      <c r="B110" s="95" t="s">
        <v>14231</v>
      </c>
      <c r="C110" s="95">
        <v>93</v>
      </c>
      <c r="D110" s="130">
        <v>2.1965450536385665E-3</v>
      </c>
      <c r="E110" s="130">
        <v>1.2712642146294764</v>
      </c>
      <c r="F110" s="95" t="b">
        <v>0</v>
      </c>
      <c r="G110" s="95" t="b">
        <v>0</v>
      </c>
      <c r="H110" s="95" t="b">
        <v>0</v>
      </c>
      <c r="I110" s="95" t="b">
        <v>0</v>
      </c>
      <c r="J110" s="95" t="b">
        <v>0</v>
      </c>
      <c r="K110" s="95" t="b">
        <v>0</v>
      </c>
    </row>
    <row r="111" spans="1:11" x14ac:dyDescent="0.25">
      <c r="A111" s="95" t="s">
        <v>14226</v>
      </c>
      <c r="B111" s="95" t="s">
        <v>14221</v>
      </c>
      <c r="C111" s="95">
        <v>93</v>
      </c>
      <c r="D111" s="130">
        <v>2.1965450536385665E-3</v>
      </c>
      <c r="E111" s="130">
        <v>0.42312556424553849</v>
      </c>
      <c r="F111" s="95" t="b">
        <v>0</v>
      </c>
      <c r="G111" s="95" t="b">
        <v>0</v>
      </c>
      <c r="H111" s="95" t="b">
        <v>0</v>
      </c>
      <c r="I111" s="95" t="b">
        <v>0</v>
      </c>
      <c r="J111" s="95" t="b">
        <v>0</v>
      </c>
      <c r="K111" s="95" t="b">
        <v>0</v>
      </c>
    </row>
    <row r="112" spans="1:11" x14ac:dyDescent="0.25">
      <c r="A112" s="95" t="s">
        <v>1165</v>
      </c>
      <c r="B112" s="95" t="s">
        <v>14218</v>
      </c>
      <c r="C112" s="95">
        <v>92</v>
      </c>
      <c r="D112" s="130">
        <v>2.180582418782594E-3</v>
      </c>
      <c r="E112" s="130">
        <v>0.63984019320576824</v>
      </c>
      <c r="F112" s="95" t="b">
        <v>0</v>
      </c>
      <c r="G112" s="95" t="b">
        <v>0</v>
      </c>
      <c r="H112" s="95" t="b">
        <v>0</v>
      </c>
      <c r="I112" s="95" t="b">
        <v>0</v>
      </c>
      <c r="J112" s="95" t="b">
        <v>0</v>
      </c>
      <c r="K112" s="95" t="b">
        <v>0</v>
      </c>
    </row>
    <row r="113" spans="1:11" x14ac:dyDescent="0.25">
      <c r="A113" s="95" t="s">
        <v>14215</v>
      </c>
      <c r="B113" s="95" t="s">
        <v>14251</v>
      </c>
      <c r="C113" s="95">
        <v>91</v>
      </c>
      <c r="D113" s="130">
        <v>2.1645361120225947E-3</v>
      </c>
      <c r="E113" s="130">
        <v>0.9929822770940907</v>
      </c>
      <c r="F113" s="95" t="b">
        <v>0</v>
      </c>
      <c r="G113" s="95" t="b">
        <v>0</v>
      </c>
      <c r="H113" s="95" t="b">
        <v>0</v>
      </c>
      <c r="I113" s="95" t="b">
        <v>0</v>
      </c>
      <c r="J113" s="95" t="b">
        <v>0</v>
      </c>
      <c r="K113" s="95" t="b">
        <v>0</v>
      </c>
    </row>
    <row r="114" spans="1:11" x14ac:dyDescent="0.25">
      <c r="A114" s="95" t="s">
        <v>14251</v>
      </c>
      <c r="B114" s="95" t="s">
        <v>14222</v>
      </c>
      <c r="C114" s="95">
        <v>91</v>
      </c>
      <c r="D114" s="130">
        <v>2.1645361120225947E-3</v>
      </c>
      <c r="E114" s="130">
        <v>1.1152575720346658</v>
      </c>
      <c r="F114" s="95" t="b">
        <v>0</v>
      </c>
      <c r="G114" s="95" t="b">
        <v>0</v>
      </c>
      <c r="H114" s="95" t="b">
        <v>0</v>
      </c>
      <c r="I114" s="95" t="b">
        <v>0</v>
      </c>
      <c r="J114" s="95" t="b">
        <v>0</v>
      </c>
      <c r="K114" s="95" t="b">
        <v>0</v>
      </c>
    </row>
    <row r="115" spans="1:11" x14ac:dyDescent="0.25">
      <c r="A115" s="95" t="s">
        <v>14227</v>
      </c>
      <c r="B115" s="95" t="s">
        <v>14237</v>
      </c>
      <c r="C115" s="95">
        <v>91</v>
      </c>
      <c r="D115" s="130">
        <v>2.1645361120225947E-3</v>
      </c>
      <c r="E115" s="130">
        <v>1.1492238396323966</v>
      </c>
      <c r="F115" s="95" t="b">
        <v>0</v>
      </c>
      <c r="G115" s="95" t="b">
        <v>0</v>
      </c>
      <c r="H115" s="95" t="b">
        <v>0</v>
      </c>
      <c r="I115" s="95" t="b">
        <v>0</v>
      </c>
      <c r="J115" s="95" t="b">
        <v>0</v>
      </c>
      <c r="K115" s="95" t="b">
        <v>0</v>
      </c>
    </row>
    <row r="116" spans="1:11" x14ac:dyDescent="0.25">
      <c r="A116" s="95" t="s">
        <v>14230</v>
      </c>
      <c r="B116" s="95" t="s">
        <v>14214</v>
      </c>
      <c r="C116" s="95">
        <v>91</v>
      </c>
      <c r="D116" s="130">
        <v>2.1722763828930631E-3</v>
      </c>
      <c r="E116" s="130">
        <v>0.37724464545971159</v>
      </c>
      <c r="F116" s="95" t="b">
        <v>0</v>
      </c>
      <c r="G116" s="95" t="b">
        <v>0</v>
      </c>
      <c r="H116" s="95" t="b">
        <v>0</v>
      </c>
      <c r="I116" s="95" t="b">
        <v>0</v>
      </c>
      <c r="J116" s="95" t="b">
        <v>0</v>
      </c>
      <c r="K116" s="95" t="b">
        <v>0</v>
      </c>
    </row>
    <row r="117" spans="1:11" x14ac:dyDescent="0.25">
      <c r="A117" s="95" t="s">
        <v>14215</v>
      </c>
      <c r="B117" s="95" t="s">
        <v>14257</v>
      </c>
      <c r="C117" s="95">
        <v>90</v>
      </c>
      <c r="D117" s="130">
        <v>2.148405213850282E-3</v>
      </c>
      <c r="E117" s="130">
        <v>1.0790775110650965</v>
      </c>
      <c r="F117" s="95" t="b">
        <v>0</v>
      </c>
      <c r="G117" s="95" t="b">
        <v>0</v>
      </c>
      <c r="H117" s="95" t="b">
        <v>0</v>
      </c>
      <c r="I117" s="95" t="b">
        <v>0</v>
      </c>
      <c r="J117" s="95" t="b">
        <v>0</v>
      </c>
      <c r="K117" s="95" t="b">
        <v>0</v>
      </c>
    </row>
    <row r="118" spans="1:11" x14ac:dyDescent="0.25">
      <c r="A118" s="95" t="s">
        <v>14241</v>
      </c>
      <c r="B118" s="95" t="s">
        <v>14247</v>
      </c>
      <c r="C118" s="95">
        <v>90</v>
      </c>
      <c r="D118" s="130">
        <v>2.148405213850282E-3</v>
      </c>
      <c r="E118" s="130">
        <v>1.7788354576492951</v>
      </c>
      <c r="F118" s="95" t="b">
        <v>0</v>
      </c>
      <c r="G118" s="95" t="b">
        <v>0</v>
      </c>
      <c r="H118" s="95" t="b">
        <v>0</v>
      </c>
      <c r="I118" s="95" t="b">
        <v>0</v>
      </c>
      <c r="J118" s="95" t="b">
        <v>0</v>
      </c>
      <c r="K118" s="95" t="b">
        <v>0</v>
      </c>
    </row>
    <row r="119" spans="1:11" x14ac:dyDescent="0.25">
      <c r="A119" s="95" t="s">
        <v>14247</v>
      </c>
      <c r="B119" s="95" t="s">
        <v>14275</v>
      </c>
      <c r="C119" s="95">
        <v>90</v>
      </c>
      <c r="D119" s="130">
        <v>2.148405213850282E-3</v>
      </c>
      <c r="E119" s="130">
        <v>2.3115224862539669</v>
      </c>
      <c r="F119" s="95" t="b">
        <v>0</v>
      </c>
      <c r="G119" s="95" t="b">
        <v>0</v>
      </c>
      <c r="H119" s="95" t="b">
        <v>0</v>
      </c>
      <c r="I119" s="95" t="b">
        <v>0</v>
      </c>
      <c r="J119" s="95" t="b">
        <v>0</v>
      </c>
      <c r="K119" s="95" t="b">
        <v>0</v>
      </c>
    </row>
    <row r="120" spans="1:11" x14ac:dyDescent="0.25">
      <c r="A120" s="95" t="s">
        <v>14275</v>
      </c>
      <c r="B120" s="95" t="s">
        <v>14221</v>
      </c>
      <c r="C120" s="95">
        <v>90</v>
      </c>
      <c r="D120" s="130">
        <v>2.148405213850282E-3</v>
      </c>
      <c r="E120" s="130">
        <v>1.4918200201456717</v>
      </c>
      <c r="F120" s="95" t="b">
        <v>0</v>
      </c>
      <c r="G120" s="95" t="b">
        <v>0</v>
      </c>
      <c r="H120" s="95" t="b">
        <v>0</v>
      </c>
      <c r="I120" s="95" t="b">
        <v>0</v>
      </c>
      <c r="J120" s="95" t="b">
        <v>0</v>
      </c>
      <c r="K120" s="95" t="b">
        <v>0</v>
      </c>
    </row>
    <row r="121" spans="1:11" x14ac:dyDescent="0.25">
      <c r="A121" s="95" t="s">
        <v>14231</v>
      </c>
      <c r="B121" s="95" t="s">
        <v>14216</v>
      </c>
      <c r="C121" s="95">
        <v>90</v>
      </c>
      <c r="D121" s="130">
        <v>2.148405213850282E-3</v>
      </c>
      <c r="E121" s="130">
        <v>0.61682920763934035</v>
      </c>
      <c r="F121" s="95" t="b">
        <v>0</v>
      </c>
      <c r="G121" s="95" t="b">
        <v>0</v>
      </c>
      <c r="H121" s="95" t="b">
        <v>0</v>
      </c>
      <c r="I121" s="95" t="b">
        <v>0</v>
      </c>
      <c r="J121" s="95" t="b">
        <v>0</v>
      </c>
      <c r="K121" s="95" t="b">
        <v>0</v>
      </c>
    </row>
    <row r="122" spans="1:11" x14ac:dyDescent="0.25">
      <c r="A122" s="95" t="s">
        <v>14218</v>
      </c>
      <c r="B122" s="95" t="s">
        <v>14233</v>
      </c>
      <c r="C122" s="95">
        <v>90</v>
      </c>
      <c r="D122" s="130">
        <v>2.148405213850282E-3</v>
      </c>
      <c r="E122" s="130">
        <v>0.74376291824102969</v>
      </c>
      <c r="F122" s="95" t="b">
        <v>0</v>
      </c>
      <c r="G122" s="95" t="b">
        <v>0</v>
      </c>
      <c r="H122" s="95" t="b">
        <v>0</v>
      </c>
      <c r="I122" s="95" t="b">
        <v>0</v>
      </c>
      <c r="J122" s="95" t="b">
        <v>0</v>
      </c>
      <c r="K122" s="95" t="b">
        <v>0</v>
      </c>
    </row>
    <row r="123" spans="1:11" x14ac:dyDescent="0.25">
      <c r="A123" s="95" t="s">
        <v>14231</v>
      </c>
      <c r="B123" s="95" t="s">
        <v>14276</v>
      </c>
      <c r="C123" s="95">
        <v>87</v>
      </c>
      <c r="D123" s="130">
        <v>2.0994954650906E-3</v>
      </c>
      <c r="E123" s="130">
        <v>2.0065857672571767</v>
      </c>
      <c r="F123" s="95" t="b">
        <v>0</v>
      </c>
      <c r="G123" s="95" t="b">
        <v>0</v>
      </c>
      <c r="H123" s="95" t="b">
        <v>0</v>
      </c>
      <c r="I123" s="95" t="b">
        <v>0</v>
      </c>
      <c r="J123" s="95" t="b">
        <v>0</v>
      </c>
      <c r="K123" s="95" t="b">
        <v>0</v>
      </c>
    </row>
    <row r="124" spans="1:11" x14ac:dyDescent="0.25">
      <c r="A124" s="95" t="s">
        <v>14213</v>
      </c>
      <c r="B124" s="95" t="s">
        <v>14230</v>
      </c>
      <c r="C124" s="95">
        <v>87</v>
      </c>
      <c r="D124" s="130">
        <v>2.115070509679769E-3</v>
      </c>
      <c r="E124" s="130">
        <v>0.35340678239947942</v>
      </c>
      <c r="F124" s="95" t="b">
        <v>0</v>
      </c>
      <c r="G124" s="95" t="b">
        <v>0</v>
      </c>
      <c r="H124" s="95" t="b">
        <v>0</v>
      </c>
      <c r="I124" s="95" t="b">
        <v>0</v>
      </c>
      <c r="J124" s="95" t="b">
        <v>0</v>
      </c>
      <c r="K124" s="95" t="b">
        <v>0</v>
      </c>
    </row>
    <row r="125" spans="1:11" x14ac:dyDescent="0.25">
      <c r="A125" s="95" t="s">
        <v>14216</v>
      </c>
      <c r="B125" s="95" t="s">
        <v>14221</v>
      </c>
      <c r="C125" s="95">
        <v>87</v>
      </c>
      <c r="D125" s="130">
        <v>2.107237710072422E-3</v>
      </c>
      <c r="E125" s="130">
        <v>0.11951921332689668</v>
      </c>
      <c r="F125" s="95" t="b">
        <v>0</v>
      </c>
      <c r="G125" s="95" t="b">
        <v>0</v>
      </c>
      <c r="H125" s="95" t="b">
        <v>0</v>
      </c>
      <c r="I125" s="95" t="b">
        <v>0</v>
      </c>
      <c r="J125" s="95" t="b">
        <v>0</v>
      </c>
      <c r="K125" s="95" t="b">
        <v>0</v>
      </c>
    </row>
    <row r="126" spans="1:11" x14ac:dyDescent="0.25">
      <c r="A126" s="95" t="s">
        <v>14224</v>
      </c>
      <c r="B126" s="95" t="s">
        <v>14214</v>
      </c>
      <c r="C126" s="95">
        <v>87</v>
      </c>
      <c r="D126" s="130">
        <v>2.131016423297966E-3</v>
      </c>
      <c r="E126" s="130">
        <v>-2.762837560678064E-2</v>
      </c>
      <c r="F126" s="95" t="b">
        <v>0</v>
      </c>
      <c r="G126" s="95" t="b">
        <v>0</v>
      </c>
      <c r="H126" s="95" t="b">
        <v>0</v>
      </c>
      <c r="I126" s="95" t="b">
        <v>0</v>
      </c>
      <c r="J126" s="95" t="b">
        <v>0</v>
      </c>
      <c r="K126" s="95" t="b">
        <v>0</v>
      </c>
    </row>
    <row r="127" spans="1:11" x14ac:dyDescent="0.25">
      <c r="A127" s="95" t="s">
        <v>14216</v>
      </c>
      <c r="B127" s="95" t="s">
        <v>14215</v>
      </c>
      <c r="C127" s="95">
        <v>86</v>
      </c>
      <c r="D127" s="130">
        <v>2.0830165869681412E-3</v>
      </c>
      <c r="E127" s="130">
        <v>-1.7124934842812033E-2</v>
      </c>
      <c r="F127" s="95" t="b">
        <v>0</v>
      </c>
      <c r="G127" s="95" t="b">
        <v>0</v>
      </c>
      <c r="H127" s="95" t="b">
        <v>0</v>
      </c>
      <c r="I127" s="95" t="b">
        <v>0</v>
      </c>
      <c r="J127" s="95" t="b">
        <v>0</v>
      </c>
      <c r="K127" s="95" t="b">
        <v>0</v>
      </c>
    </row>
    <row r="128" spans="1:11" x14ac:dyDescent="0.25">
      <c r="A128" s="95" t="s">
        <v>14227</v>
      </c>
      <c r="B128" s="95" t="s">
        <v>2743</v>
      </c>
      <c r="C128" s="95">
        <v>86</v>
      </c>
      <c r="D128" s="130">
        <v>2.0830165869681412E-3</v>
      </c>
      <c r="E128" s="130">
        <v>0.65441706759803808</v>
      </c>
      <c r="F128" s="95" t="b">
        <v>0</v>
      </c>
      <c r="G128" s="95" t="b">
        <v>0</v>
      </c>
      <c r="H128" s="95" t="b">
        <v>0</v>
      </c>
      <c r="I128" s="95" t="b">
        <v>0</v>
      </c>
      <c r="J128" s="95" t="b">
        <v>0</v>
      </c>
      <c r="K128" s="95" t="b">
        <v>0</v>
      </c>
    </row>
    <row r="129" spans="1:11" x14ac:dyDescent="0.25">
      <c r="A129" s="95" t="s">
        <v>14213</v>
      </c>
      <c r="B129" s="95" t="s">
        <v>14224</v>
      </c>
      <c r="C129" s="95">
        <v>86</v>
      </c>
      <c r="D129" s="130">
        <v>2.0985937543341882E-3</v>
      </c>
      <c r="E129" s="130">
        <v>-3.7292299135269692E-2</v>
      </c>
      <c r="F129" s="95" t="b">
        <v>0</v>
      </c>
      <c r="G129" s="95" t="b">
        <v>0</v>
      </c>
      <c r="H129" s="95" t="b">
        <v>0</v>
      </c>
      <c r="I129" s="95" t="b">
        <v>0</v>
      </c>
      <c r="J129" s="95" t="b">
        <v>0</v>
      </c>
      <c r="K129" s="95" t="b">
        <v>0</v>
      </c>
    </row>
    <row r="130" spans="1:11" x14ac:dyDescent="0.25">
      <c r="A130" s="95" t="s">
        <v>14214</v>
      </c>
      <c r="B130" s="95" t="s">
        <v>14220</v>
      </c>
      <c r="C130" s="95">
        <v>84</v>
      </c>
      <c r="D130" s="130">
        <v>2.3005198915132339E-3</v>
      </c>
      <c r="E130" s="130">
        <v>-0.13731145927763788</v>
      </c>
      <c r="F130" s="95" t="b">
        <v>0</v>
      </c>
      <c r="G130" s="95" t="b">
        <v>0</v>
      </c>
      <c r="H130" s="95" t="b">
        <v>0</v>
      </c>
      <c r="I130" s="95" t="b">
        <v>0</v>
      </c>
      <c r="J130" s="95" t="b">
        <v>0</v>
      </c>
      <c r="K130" s="95" t="b">
        <v>0</v>
      </c>
    </row>
    <row r="131" spans="1:11" x14ac:dyDescent="0.25">
      <c r="A131" s="95" t="s">
        <v>14217</v>
      </c>
      <c r="B131" s="95" t="s">
        <v>1387</v>
      </c>
      <c r="C131" s="95">
        <v>84</v>
      </c>
      <c r="D131" s="130">
        <v>2.0497892484194393E-3</v>
      </c>
      <c r="E131" s="130">
        <v>1.2964385443017117</v>
      </c>
      <c r="F131" s="95" t="b">
        <v>0</v>
      </c>
      <c r="G131" s="95" t="b">
        <v>0</v>
      </c>
      <c r="H131" s="95" t="b">
        <v>0</v>
      </c>
      <c r="I131" s="95" t="b">
        <v>0</v>
      </c>
      <c r="J131" s="95" t="b">
        <v>0</v>
      </c>
      <c r="K131" s="95" t="b">
        <v>0</v>
      </c>
    </row>
    <row r="132" spans="1:11" x14ac:dyDescent="0.25">
      <c r="A132" s="95" t="s">
        <v>14221</v>
      </c>
      <c r="B132" s="95" t="s">
        <v>14227</v>
      </c>
      <c r="C132" s="95">
        <v>83</v>
      </c>
      <c r="D132" s="130">
        <v>2.0407830676237074E-3</v>
      </c>
      <c r="E132" s="130">
        <v>0.46337008926965417</v>
      </c>
      <c r="F132" s="95" t="b">
        <v>0</v>
      </c>
      <c r="G132" s="95" t="b">
        <v>0</v>
      </c>
      <c r="H132" s="95" t="b">
        <v>0</v>
      </c>
      <c r="I132" s="95" t="b">
        <v>0</v>
      </c>
      <c r="J132" s="95" t="b">
        <v>0</v>
      </c>
      <c r="K132" s="95" t="b">
        <v>0</v>
      </c>
    </row>
    <row r="133" spans="1:11" x14ac:dyDescent="0.25">
      <c r="A133" s="95" t="s">
        <v>14222</v>
      </c>
      <c r="B133" s="95" t="s">
        <v>14269</v>
      </c>
      <c r="C133" s="95">
        <v>83</v>
      </c>
      <c r="D133" s="130">
        <v>2.2091888199979293E-3</v>
      </c>
      <c r="E133" s="130">
        <v>1.4106752767745958</v>
      </c>
      <c r="F133" s="95" t="b">
        <v>0</v>
      </c>
      <c r="G133" s="95" t="b">
        <v>0</v>
      </c>
      <c r="H133" s="95" t="b">
        <v>0</v>
      </c>
      <c r="I133" s="95" t="b">
        <v>0</v>
      </c>
      <c r="J133" s="95" t="b">
        <v>0</v>
      </c>
      <c r="K133" s="95" t="b">
        <v>0</v>
      </c>
    </row>
    <row r="134" spans="1:11" x14ac:dyDescent="0.25">
      <c r="A134" s="95" t="s">
        <v>14223</v>
      </c>
      <c r="B134" s="95" t="s">
        <v>14213</v>
      </c>
      <c r="C134" s="95">
        <v>83</v>
      </c>
      <c r="D134" s="130">
        <v>2.0330386567095535E-3</v>
      </c>
      <c r="E134" s="130">
        <v>-0.10388155952519346</v>
      </c>
      <c r="F134" s="95" t="b">
        <v>0</v>
      </c>
      <c r="G134" s="95" t="b">
        <v>0</v>
      </c>
      <c r="H134" s="95" t="b">
        <v>0</v>
      </c>
      <c r="I134" s="95" t="b">
        <v>0</v>
      </c>
      <c r="J134" s="95" t="b">
        <v>0</v>
      </c>
      <c r="K134" s="95" t="b">
        <v>0</v>
      </c>
    </row>
    <row r="135" spans="1:11" x14ac:dyDescent="0.25">
      <c r="A135" s="95" t="s">
        <v>14230</v>
      </c>
      <c r="B135" s="95" t="s">
        <v>14216</v>
      </c>
      <c r="C135" s="95">
        <v>80</v>
      </c>
      <c r="D135" s="130">
        <v>1.9822258581995962E-3</v>
      </c>
      <c r="E135" s="130">
        <v>0.55764883217999184</v>
      </c>
      <c r="F135" s="95" t="b">
        <v>0</v>
      </c>
      <c r="G135" s="95" t="b">
        <v>0</v>
      </c>
      <c r="H135" s="95" t="b">
        <v>0</v>
      </c>
      <c r="I135" s="95" t="b">
        <v>0</v>
      </c>
      <c r="J135" s="95" t="b">
        <v>0</v>
      </c>
      <c r="K135" s="95" t="b">
        <v>0</v>
      </c>
    </row>
    <row r="136" spans="1:11" x14ac:dyDescent="0.25">
      <c r="A136" s="95" t="s">
        <v>14266</v>
      </c>
      <c r="B136" s="95" t="s">
        <v>8237</v>
      </c>
      <c r="C136" s="95">
        <v>80</v>
      </c>
      <c r="D136" s="130">
        <v>1.9822258581995962E-3</v>
      </c>
      <c r="E136" s="130">
        <v>2.5140755598791782</v>
      </c>
      <c r="F136" s="95" t="b">
        <v>0</v>
      </c>
      <c r="G136" s="95" t="b">
        <v>0</v>
      </c>
      <c r="H136" s="95" t="b">
        <v>0</v>
      </c>
      <c r="I136" s="95" t="b">
        <v>0</v>
      </c>
      <c r="J136" s="95" t="b">
        <v>0</v>
      </c>
      <c r="K136" s="95" t="b">
        <v>0</v>
      </c>
    </row>
    <row r="137" spans="1:11" x14ac:dyDescent="0.25">
      <c r="A137" s="95" t="s">
        <v>14218</v>
      </c>
      <c r="B137" s="95" t="s">
        <v>14225</v>
      </c>
      <c r="C137" s="95">
        <v>80</v>
      </c>
      <c r="D137" s="130">
        <v>1.9822258581995962E-3</v>
      </c>
      <c r="E137" s="130">
        <v>0.29146524724639938</v>
      </c>
      <c r="F137" s="95" t="b">
        <v>0</v>
      </c>
      <c r="G137" s="95" t="b">
        <v>0</v>
      </c>
      <c r="H137" s="95" t="b">
        <v>0</v>
      </c>
      <c r="I137" s="95" t="b">
        <v>0</v>
      </c>
      <c r="J137" s="95" t="b">
        <v>0</v>
      </c>
      <c r="K137" s="95" t="b">
        <v>0</v>
      </c>
    </row>
    <row r="138" spans="1:11" x14ac:dyDescent="0.25">
      <c r="A138" s="95" t="s">
        <v>14222</v>
      </c>
      <c r="B138" s="95" t="s">
        <v>14223</v>
      </c>
      <c r="C138" s="95">
        <v>79</v>
      </c>
      <c r="D138" s="130">
        <v>1.9650973864391366E-3</v>
      </c>
      <c r="E138" s="130">
        <v>0.24991775955115367</v>
      </c>
      <c r="F138" s="95" t="b">
        <v>0</v>
      </c>
      <c r="G138" s="95" t="b">
        <v>0</v>
      </c>
      <c r="H138" s="95" t="b">
        <v>0</v>
      </c>
      <c r="I138" s="95" t="b">
        <v>0</v>
      </c>
      <c r="J138" s="95" t="b">
        <v>0</v>
      </c>
      <c r="K138" s="95" t="b">
        <v>0</v>
      </c>
    </row>
    <row r="139" spans="1:11" x14ac:dyDescent="0.25">
      <c r="A139" s="95" t="s">
        <v>1165</v>
      </c>
      <c r="B139" s="95" t="s">
        <v>14219</v>
      </c>
      <c r="C139" s="95">
        <v>77</v>
      </c>
      <c r="D139" s="130">
        <v>1.9305468694561308E-3</v>
      </c>
      <c r="E139" s="130">
        <v>0.56756389240774563</v>
      </c>
      <c r="F139" s="95" t="b">
        <v>0</v>
      </c>
      <c r="G139" s="95" t="b">
        <v>0</v>
      </c>
      <c r="H139" s="95" t="b">
        <v>0</v>
      </c>
      <c r="I139" s="95" t="b">
        <v>0</v>
      </c>
      <c r="J139" s="95" t="b">
        <v>0</v>
      </c>
      <c r="K139" s="95" t="b">
        <v>0</v>
      </c>
    </row>
    <row r="140" spans="1:11" x14ac:dyDescent="0.25">
      <c r="A140" s="95" t="s">
        <v>14222</v>
      </c>
      <c r="B140" s="95" t="s">
        <v>14215</v>
      </c>
      <c r="C140" s="95">
        <v>77</v>
      </c>
      <c r="D140" s="130">
        <v>1.9382949549000446E-3</v>
      </c>
      <c r="E140" s="130">
        <v>7.1955434730539308E-2</v>
      </c>
      <c r="F140" s="95" t="b">
        <v>0</v>
      </c>
      <c r="G140" s="95" t="b">
        <v>0</v>
      </c>
      <c r="H140" s="95" t="b">
        <v>0</v>
      </c>
      <c r="I140" s="95" t="b">
        <v>0</v>
      </c>
      <c r="J140" s="95" t="b">
        <v>0</v>
      </c>
      <c r="K140" s="95" t="b">
        <v>0</v>
      </c>
    </row>
    <row r="141" spans="1:11" x14ac:dyDescent="0.25">
      <c r="A141" s="95" t="s">
        <v>14285</v>
      </c>
      <c r="B141" s="95" t="s">
        <v>14266</v>
      </c>
      <c r="C141" s="95">
        <v>76</v>
      </c>
      <c r="D141" s="130">
        <v>1.9131222931480962E-3</v>
      </c>
      <c r="E141" s="130">
        <v>2.6602035955574159</v>
      </c>
      <c r="F141" s="95" t="b">
        <v>0</v>
      </c>
      <c r="G141" s="95" t="b">
        <v>0</v>
      </c>
      <c r="H141" s="95" t="b">
        <v>0</v>
      </c>
      <c r="I141" s="95" t="b">
        <v>0</v>
      </c>
      <c r="J141" s="95" t="b">
        <v>0</v>
      </c>
      <c r="K141" s="95" t="b">
        <v>0</v>
      </c>
    </row>
    <row r="142" spans="1:11" x14ac:dyDescent="0.25">
      <c r="A142" s="95" t="s">
        <v>8237</v>
      </c>
      <c r="B142" s="95" t="s">
        <v>14286</v>
      </c>
      <c r="C142" s="95">
        <v>76</v>
      </c>
      <c r="D142" s="130">
        <v>1.9131222931480962E-3</v>
      </c>
      <c r="E142" s="130">
        <v>2.6865325342797655</v>
      </c>
      <c r="F142" s="95" t="b">
        <v>0</v>
      </c>
      <c r="G142" s="95" t="b">
        <v>0</v>
      </c>
      <c r="H142" s="95" t="b">
        <v>0</v>
      </c>
      <c r="I142" s="95" t="b">
        <v>0</v>
      </c>
      <c r="J142" s="95" t="b">
        <v>0</v>
      </c>
      <c r="K142" s="95" t="b">
        <v>0</v>
      </c>
    </row>
    <row r="143" spans="1:11" x14ac:dyDescent="0.25">
      <c r="A143" s="95" t="s">
        <v>14286</v>
      </c>
      <c r="B143" s="95" t="s">
        <v>14287</v>
      </c>
      <c r="C143" s="95">
        <v>76</v>
      </c>
      <c r="D143" s="130">
        <v>1.9131222931480962E-3</v>
      </c>
      <c r="E143" s="130">
        <v>2.8549369646691556</v>
      </c>
      <c r="F143" s="95" t="b">
        <v>0</v>
      </c>
      <c r="G143" s="95" t="b">
        <v>0</v>
      </c>
      <c r="H143" s="95" t="b">
        <v>0</v>
      </c>
      <c r="I143" s="95" t="b">
        <v>0</v>
      </c>
      <c r="J143" s="95" t="b">
        <v>0</v>
      </c>
      <c r="K143" s="95" t="b">
        <v>0</v>
      </c>
    </row>
    <row r="144" spans="1:11" x14ac:dyDescent="0.25">
      <c r="A144" s="95" t="s">
        <v>14287</v>
      </c>
      <c r="B144" s="95" t="s">
        <v>14288</v>
      </c>
      <c r="C144" s="95">
        <v>76</v>
      </c>
      <c r="D144" s="130">
        <v>1.9131222931480962E-3</v>
      </c>
      <c r="E144" s="130">
        <v>2.8549369646691556</v>
      </c>
      <c r="F144" s="95" t="b">
        <v>0</v>
      </c>
      <c r="G144" s="95" t="b">
        <v>0</v>
      </c>
      <c r="H144" s="95" t="b">
        <v>0</v>
      </c>
      <c r="I144" s="95" t="b">
        <v>0</v>
      </c>
      <c r="J144" s="95" t="b">
        <v>0</v>
      </c>
      <c r="K144" s="95" t="b">
        <v>0</v>
      </c>
    </row>
    <row r="145" spans="1:11" x14ac:dyDescent="0.25">
      <c r="A145" s="95" t="s">
        <v>14288</v>
      </c>
      <c r="B145" s="95" t="s">
        <v>14277</v>
      </c>
      <c r="C145" s="95">
        <v>76</v>
      </c>
      <c r="D145" s="130">
        <v>1.9131222931480962E-3</v>
      </c>
      <c r="E145" s="130">
        <v>2.7962313043313283</v>
      </c>
      <c r="F145" s="95" t="b">
        <v>0</v>
      </c>
      <c r="G145" s="95" t="b">
        <v>0</v>
      </c>
      <c r="H145" s="95" t="b">
        <v>0</v>
      </c>
      <c r="I145" s="95" t="b">
        <v>0</v>
      </c>
      <c r="J145" s="95" t="b">
        <v>0</v>
      </c>
      <c r="K145" s="95" t="b">
        <v>0</v>
      </c>
    </row>
    <row r="146" spans="1:11" x14ac:dyDescent="0.25">
      <c r="A146" s="95" t="s">
        <v>14277</v>
      </c>
      <c r="B146" s="95" t="s">
        <v>14289</v>
      </c>
      <c r="C146" s="95">
        <v>76</v>
      </c>
      <c r="D146" s="130">
        <v>1.9131222931480962E-3</v>
      </c>
      <c r="E146" s="130">
        <v>2.8166724645738732</v>
      </c>
      <c r="F146" s="95" t="b">
        <v>0</v>
      </c>
      <c r="G146" s="95" t="b">
        <v>0</v>
      </c>
      <c r="H146" s="95" t="b">
        <v>0</v>
      </c>
      <c r="I146" s="95" t="b">
        <v>0</v>
      </c>
      <c r="J146" s="95" t="b">
        <v>0</v>
      </c>
      <c r="K146" s="95" t="b">
        <v>0</v>
      </c>
    </row>
    <row r="147" spans="1:11" x14ac:dyDescent="0.25">
      <c r="A147" s="95" t="s">
        <v>14289</v>
      </c>
      <c r="B147" s="95" t="s">
        <v>14290</v>
      </c>
      <c r="C147" s="95">
        <v>76</v>
      </c>
      <c r="D147" s="130">
        <v>1.9131222931480962E-3</v>
      </c>
      <c r="E147" s="130">
        <v>2.8549369646691556</v>
      </c>
      <c r="F147" s="95" t="b">
        <v>0</v>
      </c>
      <c r="G147" s="95" t="b">
        <v>0</v>
      </c>
      <c r="H147" s="95" t="b">
        <v>0</v>
      </c>
      <c r="I147" s="95" t="b">
        <v>0</v>
      </c>
      <c r="J147" s="95" t="b">
        <v>0</v>
      </c>
      <c r="K147" s="95" t="b">
        <v>0</v>
      </c>
    </row>
    <row r="148" spans="1:11" x14ac:dyDescent="0.25">
      <c r="A148" s="95" t="s">
        <v>14290</v>
      </c>
      <c r="B148" s="95" t="s">
        <v>14291</v>
      </c>
      <c r="C148" s="95">
        <v>76</v>
      </c>
      <c r="D148" s="130">
        <v>1.9131222931480962E-3</v>
      </c>
      <c r="E148" s="130">
        <v>2.8549369646691556</v>
      </c>
      <c r="F148" s="95" t="b">
        <v>0</v>
      </c>
      <c r="G148" s="95" t="b">
        <v>0</v>
      </c>
      <c r="H148" s="95" t="b">
        <v>0</v>
      </c>
      <c r="I148" s="95" t="b">
        <v>0</v>
      </c>
      <c r="J148" s="95" t="b">
        <v>0</v>
      </c>
      <c r="K148" s="95" t="b">
        <v>0</v>
      </c>
    </row>
    <row r="149" spans="1:11" x14ac:dyDescent="0.25">
      <c r="A149" s="95" t="s">
        <v>14291</v>
      </c>
      <c r="B149" s="95" t="s">
        <v>14292</v>
      </c>
      <c r="C149" s="95">
        <v>76</v>
      </c>
      <c r="D149" s="130">
        <v>1.9131222931480962E-3</v>
      </c>
      <c r="E149" s="130">
        <v>2.8549369646691556</v>
      </c>
      <c r="F149" s="95" t="b">
        <v>0</v>
      </c>
      <c r="G149" s="95" t="b">
        <v>0</v>
      </c>
      <c r="H149" s="95" t="b">
        <v>0</v>
      </c>
      <c r="I149" s="95" t="b">
        <v>0</v>
      </c>
      <c r="J149" s="95" t="b">
        <v>0</v>
      </c>
      <c r="K149" s="95" t="b">
        <v>0</v>
      </c>
    </row>
    <row r="150" spans="1:11" x14ac:dyDescent="0.25">
      <c r="A150" s="95" t="s">
        <v>14292</v>
      </c>
      <c r="B150" s="95" t="s">
        <v>14229</v>
      </c>
      <c r="C150" s="95">
        <v>76</v>
      </c>
      <c r="D150" s="130">
        <v>1.9131222931480962E-3</v>
      </c>
      <c r="E150" s="130">
        <v>1.895644462493189</v>
      </c>
      <c r="F150" s="95" t="b">
        <v>0</v>
      </c>
      <c r="G150" s="95" t="b">
        <v>0</v>
      </c>
      <c r="H150" s="95" t="b">
        <v>0</v>
      </c>
      <c r="I150" s="95" t="b">
        <v>0</v>
      </c>
      <c r="J150" s="95" t="b">
        <v>0</v>
      </c>
      <c r="K150" s="95" t="b">
        <v>0</v>
      </c>
    </row>
    <row r="151" spans="1:11" x14ac:dyDescent="0.25">
      <c r="A151" s="95" t="s">
        <v>14229</v>
      </c>
      <c r="B151" s="95" t="s">
        <v>14282</v>
      </c>
      <c r="C151" s="95">
        <v>76</v>
      </c>
      <c r="D151" s="130">
        <v>1.9131222931480962E-3</v>
      </c>
      <c r="E151" s="130">
        <v>1.8845163542587642</v>
      </c>
      <c r="F151" s="95" t="b">
        <v>0</v>
      </c>
      <c r="G151" s="95" t="b">
        <v>0</v>
      </c>
      <c r="H151" s="95" t="b">
        <v>0</v>
      </c>
      <c r="I151" s="95" t="b">
        <v>0</v>
      </c>
      <c r="J151" s="95" t="b">
        <v>0</v>
      </c>
      <c r="K151" s="95" t="b">
        <v>0</v>
      </c>
    </row>
    <row r="152" spans="1:11" x14ac:dyDescent="0.25">
      <c r="A152" s="95" t="s">
        <v>14218</v>
      </c>
      <c r="B152" s="95" t="s">
        <v>14221</v>
      </c>
      <c r="C152" s="95">
        <v>75</v>
      </c>
      <c r="D152" s="130">
        <v>1.8955964288700808E-3</v>
      </c>
      <c r="E152" s="130">
        <v>0.13531612825166661</v>
      </c>
      <c r="F152" s="95" t="b">
        <v>0</v>
      </c>
      <c r="G152" s="95" t="b">
        <v>0</v>
      </c>
      <c r="H152" s="95" t="b">
        <v>0</v>
      </c>
      <c r="I152" s="95" t="b">
        <v>0</v>
      </c>
      <c r="J152" s="95" t="b">
        <v>0</v>
      </c>
      <c r="K152" s="95" t="b">
        <v>0</v>
      </c>
    </row>
    <row r="153" spans="1:11" x14ac:dyDescent="0.25">
      <c r="A153" s="95" t="s">
        <v>14225</v>
      </c>
      <c r="B153" s="95" t="s">
        <v>14216</v>
      </c>
      <c r="C153" s="95">
        <v>75</v>
      </c>
      <c r="D153" s="130">
        <v>1.8955964288700808E-3</v>
      </c>
      <c r="E153" s="130">
        <v>0.18080904566610365</v>
      </c>
      <c r="F153" s="95" t="b">
        <v>0</v>
      </c>
      <c r="G153" s="95" t="b">
        <v>0</v>
      </c>
      <c r="H153" s="95" t="b">
        <v>0</v>
      </c>
      <c r="I153" s="95" t="b">
        <v>0</v>
      </c>
      <c r="J153" s="95" t="b">
        <v>0</v>
      </c>
      <c r="K153" s="95" t="b">
        <v>0</v>
      </c>
    </row>
    <row r="154" spans="1:11" x14ac:dyDescent="0.25">
      <c r="A154" s="95" t="s">
        <v>14222</v>
      </c>
      <c r="B154" s="95" t="s">
        <v>14227</v>
      </c>
      <c r="C154" s="95">
        <v>74</v>
      </c>
      <c r="D154" s="130">
        <v>1.8857180742342275E-3</v>
      </c>
      <c r="E154" s="130">
        <v>0.42587161028444964</v>
      </c>
      <c r="F154" s="95" t="b">
        <v>0</v>
      </c>
      <c r="G154" s="95" t="b">
        <v>0</v>
      </c>
      <c r="H154" s="95" t="b">
        <v>0</v>
      </c>
      <c r="I154" s="95" t="b">
        <v>0</v>
      </c>
      <c r="J154" s="95" t="b">
        <v>0</v>
      </c>
      <c r="K154" s="95" t="b">
        <v>0</v>
      </c>
    </row>
    <row r="155" spans="1:11" x14ac:dyDescent="0.25">
      <c r="A155" s="95" t="s">
        <v>14213</v>
      </c>
      <c r="B155" s="95" t="s">
        <v>14256</v>
      </c>
      <c r="C155" s="95">
        <v>74</v>
      </c>
      <c r="D155" s="130">
        <v>1.8779679260363066E-3</v>
      </c>
      <c r="E155" s="130">
        <v>0.72145881580686766</v>
      </c>
      <c r="F155" s="95" t="b">
        <v>0</v>
      </c>
      <c r="G155" s="95" t="b">
        <v>0</v>
      </c>
      <c r="H155" s="95" t="b">
        <v>0</v>
      </c>
      <c r="I155" s="95" t="b">
        <v>0</v>
      </c>
      <c r="J155" s="95" t="b">
        <v>0</v>
      </c>
      <c r="K155" s="95" t="b">
        <v>0</v>
      </c>
    </row>
    <row r="156" spans="1:11" x14ac:dyDescent="0.25">
      <c r="A156" s="95" t="s">
        <v>1165</v>
      </c>
      <c r="B156" s="95" t="s">
        <v>14285</v>
      </c>
      <c r="C156" s="95">
        <v>74</v>
      </c>
      <c r="D156" s="130">
        <v>1.8779679260363066E-3</v>
      </c>
      <c r="E156" s="130">
        <v>1.9377909132127507</v>
      </c>
      <c r="F156" s="95" t="b">
        <v>0</v>
      </c>
      <c r="G156" s="95" t="b">
        <v>0</v>
      </c>
      <c r="H156" s="95" t="b">
        <v>0</v>
      </c>
      <c r="I156" s="95" t="b">
        <v>0</v>
      </c>
      <c r="J156" s="95" t="b">
        <v>0</v>
      </c>
      <c r="K156" s="95" t="b">
        <v>0</v>
      </c>
    </row>
    <row r="157" spans="1:11" x14ac:dyDescent="0.25">
      <c r="A157" s="95" t="s">
        <v>14220</v>
      </c>
      <c r="B157" s="95" t="s">
        <v>14227</v>
      </c>
      <c r="C157" s="95">
        <v>73</v>
      </c>
      <c r="D157" s="130">
        <v>1.9254597679601228E-3</v>
      </c>
      <c r="E157" s="130">
        <v>0.40078783823912401</v>
      </c>
      <c r="F157" s="95" t="b">
        <v>0</v>
      </c>
      <c r="G157" s="95" t="b">
        <v>0</v>
      </c>
      <c r="H157" s="95" t="b">
        <v>0</v>
      </c>
      <c r="I157" s="95" t="b">
        <v>0</v>
      </c>
      <c r="J157" s="95" t="b">
        <v>0</v>
      </c>
      <c r="K157" s="95" t="b">
        <v>0</v>
      </c>
    </row>
    <row r="158" spans="1:11" x14ac:dyDescent="0.25">
      <c r="A158" s="95" t="s">
        <v>14225</v>
      </c>
      <c r="B158" s="95" t="s">
        <v>14283</v>
      </c>
      <c r="C158" s="95">
        <v>73</v>
      </c>
      <c r="D158" s="130">
        <v>1.8602353975553866E-3</v>
      </c>
      <c r="E158" s="130">
        <v>1.6209751087615405</v>
      </c>
      <c r="F158" s="95" t="b">
        <v>0</v>
      </c>
      <c r="G158" s="95" t="b">
        <v>0</v>
      </c>
      <c r="H158" s="95" t="b">
        <v>0</v>
      </c>
      <c r="I158" s="95" t="b">
        <v>0</v>
      </c>
      <c r="J158" s="95" t="b">
        <v>0</v>
      </c>
      <c r="K158" s="95" t="b">
        <v>0</v>
      </c>
    </row>
    <row r="159" spans="1:11" x14ac:dyDescent="0.25">
      <c r="A159" s="95" t="s">
        <v>14280</v>
      </c>
      <c r="B159" s="95" t="s">
        <v>14223</v>
      </c>
      <c r="C159" s="95">
        <v>72</v>
      </c>
      <c r="D159" s="130">
        <v>1.8906218885267746E-3</v>
      </c>
      <c r="E159" s="130">
        <v>1.5038988332065308</v>
      </c>
      <c r="F159" s="95" t="b">
        <v>0</v>
      </c>
      <c r="G159" s="95" t="b">
        <v>0</v>
      </c>
      <c r="H159" s="95" t="b">
        <v>0</v>
      </c>
      <c r="I159" s="95" t="b">
        <v>0</v>
      </c>
      <c r="J159" s="95" t="b">
        <v>0</v>
      </c>
      <c r="K159" s="95" t="b">
        <v>0</v>
      </c>
    </row>
    <row r="160" spans="1:11" x14ac:dyDescent="0.25">
      <c r="A160" s="95" t="s">
        <v>14218</v>
      </c>
      <c r="B160" s="95" t="s">
        <v>14295</v>
      </c>
      <c r="C160" s="95">
        <v>72</v>
      </c>
      <c r="D160" s="130">
        <v>1.8423974183299121E-3</v>
      </c>
      <c r="E160" s="130">
        <v>1.4761566780639981</v>
      </c>
      <c r="F160" s="95" t="b">
        <v>0</v>
      </c>
      <c r="G160" s="95" t="b">
        <v>0</v>
      </c>
      <c r="H160" s="95" t="b">
        <v>0</v>
      </c>
      <c r="I160" s="95" t="b">
        <v>0</v>
      </c>
      <c r="J160" s="95" t="b">
        <v>0</v>
      </c>
      <c r="K160" s="95" t="b">
        <v>0</v>
      </c>
    </row>
    <row r="161" spans="1:11" x14ac:dyDescent="0.25">
      <c r="A161" s="95" t="s">
        <v>14295</v>
      </c>
      <c r="B161" s="95" t="s">
        <v>14214</v>
      </c>
      <c r="C161" s="95">
        <v>72</v>
      </c>
      <c r="D161" s="130">
        <v>1.8423974183299121E-3</v>
      </c>
      <c r="E161" s="130">
        <v>1.1553958958433552</v>
      </c>
      <c r="F161" s="95" t="b">
        <v>0</v>
      </c>
      <c r="G161" s="95" t="b">
        <v>0</v>
      </c>
      <c r="H161" s="95" t="b">
        <v>0</v>
      </c>
      <c r="I161" s="95" t="b">
        <v>0</v>
      </c>
      <c r="J161" s="95" t="b">
        <v>0</v>
      </c>
      <c r="K161" s="95" t="b">
        <v>0</v>
      </c>
    </row>
    <row r="162" spans="1:11" x14ac:dyDescent="0.25">
      <c r="A162" s="95" t="s">
        <v>14252</v>
      </c>
      <c r="B162" s="95" t="s">
        <v>14221</v>
      </c>
      <c r="C162" s="95">
        <v>72</v>
      </c>
      <c r="D162" s="130">
        <v>1.8423974183299121E-3</v>
      </c>
      <c r="E162" s="130">
        <v>1.0407215063286543</v>
      </c>
      <c r="F162" s="95" t="b">
        <v>0</v>
      </c>
      <c r="G162" s="95" t="b">
        <v>0</v>
      </c>
      <c r="H162" s="95" t="b">
        <v>0</v>
      </c>
      <c r="I162" s="95" t="b">
        <v>0</v>
      </c>
      <c r="J162" s="95" t="b">
        <v>0</v>
      </c>
      <c r="K162" s="95" t="b">
        <v>0</v>
      </c>
    </row>
    <row r="163" spans="1:11" x14ac:dyDescent="0.25">
      <c r="A163" s="95" t="s">
        <v>14235</v>
      </c>
      <c r="B163" s="95" t="s">
        <v>14219</v>
      </c>
      <c r="C163" s="95">
        <v>71</v>
      </c>
      <c r="D163" s="130">
        <v>1.8244525236726693E-3</v>
      </c>
      <c r="E163" s="130">
        <v>0.71329081857063625</v>
      </c>
      <c r="F163" s="95" t="b">
        <v>0</v>
      </c>
      <c r="G163" s="95" t="b">
        <v>0</v>
      </c>
      <c r="H163" s="95" t="b">
        <v>0</v>
      </c>
      <c r="I163" s="95" t="b">
        <v>0</v>
      </c>
      <c r="J163" s="95" t="b">
        <v>0</v>
      </c>
      <c r="K163" s="95" t="b">
        <v>0</v>
      </c>
    </row>
    <row r="164" spans="1:11" x14ac:dyDescent="0.25">
      <c r="A164" s="95" t="s">
        <v>14221</v>
      </c>
      <c r="B164" s="95" t="s">
        <v>14219</v>
      </c>
      <c r="C164" s="95">
        <v>69</v>
      </c>
      <c r="D164" s="130">
        <v>1.7959899098545595E-3</v>
      </c>
      <c r="E164" s="130">
        <v>0.10277332065662201</v>
      </c>
      <c r="F164" s="95" t="b">
        <v>0</v>
      </c>
      <c r="G164" s="95" t="b">
        <v>0</v>
      </c>
      <c r="H164" s="95" t="b">
        <v>0</v>
      </c>
      <c r="I164" s="95" t="b">
        <v>0</v>
      </c>
      <c r="J164" s="95" t="b">
        <v>0</v>
      </c>
      <c r="K164" s="95" t="b">
        <v>0</v>
      </c>
    </row>
    <row r="165" spans="1:11" x14ac:dyDescent="0.25">
      <c r="A165" s="95" t="s">
        <v>1165</v>
      </c>
      <c r="B165" s="95" t="s">
        <v>14284</v>
      </c>
      <c r="C165" s="95">
        <v>68</v>
      </c>
      <c r="D165" s="130">
        <v>1.7699610705813049E-3</v>
      </c>
      <c r="E165" s="130">
        <v>1.895238562527287</v>
      </c>
      <c r="F165" s="95" t="b">
        <v>0</v>
      </c>
      <c r="G165" s="95" t="b">
        <v>0</v>
      </c>
      <c r="H165" s="95" t="b">
        <v>0</v>
      </c>
      <c r="I165" s="95" t="b">
        <v>0</v>
      </c>
      <c r="J165" s="95" t="b">
        <v>0</v>
      </c>
      <c r="K165" s="95" t="b">
        <v>0</v>
      </c>
    </row>
    <row r="166" spans="1:11" x14ac:dyDescent="0.25">
      <c r="A166" s="95" t="s">
        <v>14242</v>
      </c>
      <c r="B166" s="95" t="s">
        <v>14268</v>
      </c>
      <c r="C166" s="95">
        <v>68</v>
      </c>
      <c r="D166" s="130">
        <v>1.801694490761027E-3</v>
      </c>
      <c r="E166" s="130">
        <v>1.9876081515081461</v>
      </c>
      <c r="F166" s="95" t="b">
        <v>0</v>
      </c>
      <c r="G166" s="95" t="b">
        <v>0</v>
      </c>
      <c r="H166" s="95" t="b">
        <v>0</v>
      </c>
      <c r="I166" s="95" t="b">
        <v>0</v>
      </c>
      <c r="J166" s="95" t="b">
        <v>0</v>
      </c>
      <c r="K166" s="95" t="b">
        <v>0</v>
      </c>
    </row>
    <row r="167" spans="1:11" x14ac:dyDescent="0.25">
      <c r="A167" s="95" t="s">
        <v>14221</v>
      </c>
      <c r="B167" s="95" t="s">
        <v>14221</v>
      </c>
      <c r="C167" s="95">
        <v>68</v>
      </c>
      <c r="D167" s="130">
        <v>1.8532220731113805E-3</v>
      </c>
      <c r="E167" s="130">
        <v>0.13724907539905842</v>
      </c>
      <c r="F167" s="95" t="b">
        <v>0</v>
      </c>
      <c r="G167" s="95" t="b">
        <v>0</v>
      </c>
      <c r="H167" s="95" t="b">
        <v>0</v>
      </c>
      <c r="I167" s="95" t="b">
        <v>0</v>
      </c>
      <c r="J167" s="95" t="b">
        <v>0</v>
      </c>
      <c r="K167" s="95" t="b">
        <v>0</v>
      </c>
    </row>
    <row r="168" spans="1:11" x14ac:dyDescent="0.25">
      <c r="A168" s="95" t="s">
        <v>14226</v>
      </c>
      <c r="B168" s="95" t="s">
        <v>14223</v>
      </c>
      <c r="C168" s="95">
        <v>67</v>
      </c>
      <c r="D168" s="130">
        <v>1.7672028007305234E-3</v>
      </c>
      <c r="E168" s="130">
        <v>0.3159200303004267</v>
      </c>
      <c r="F168" s="95" t="b">
        <v>0</v>
      </c>
      <c r="G168" s="95" t="b">
        <v>0</v>
      </c>
      <c r="H168" s="95" t="b">
        <v>0</v>
      </c>
      <c r="I168" s="95" t="b">
        <v>0</v>
      </c>
      <c r="J168" s="95" t="b">
        <v>0</v>
      </c>
      <c r="K168" s="95" t="b">
        <v>0</v>
      </c>
    </row>
    <row r="169" spans="1:11" x14ac:dyDescent="0.25">
      <c r="A169" s="95" t="s">
        <v>14244</v>
      </c>
      <c r="B169" s="95" t="s">
        <v>14254</v>
      </c>
      <c r="C169" s="95">
        <v>67</v>
      </c>
      <c r="D169" s="130">
        <v>1.751573014915744E-3</v>
      </c>
      <c r="E169" s="130">
        <v>1.7739400087098487</v>
      </c>
      <c r="F169" s="95" t="b">
        <v>0</v>
      </c>
      <c r="G169" s="95" t="b">
        <v>0</v>
      </c>
      <c r="H169" s="95" t="b">
        <v>0</v>
      </c>
      <c r="I169" s="95" t="b">
        <v>0</v>
      </c>
      <c r="J169" s="95" t="b">
        <v>0</v>
      </c>
      <c r="K169" s="95" t="b">
        <v>0</v>
      </c>
    </row>
    <row r="170" spans="1:11" x14ac:dyDescent="0.25">
      <c r="A170" s="95" t="s">
        <v>14255</v>
      </c>
      <c r="B170" s="95" t="s">
        <v>14214</v>
      </c>
      <c r="C170" s="95">
        <v>67</v>
      </c>
      <c r="D170" s="130">
        <v>1.7999594243741531E-3</v>
      </c>
      <c r="E170" s="130">
        <v>0.6761193290975579</v>
      </c>
      <c r="F170" s="95" t="b">
        <v>0</v>
      </c>
      <c r="G170" s="95" t="b">
        <v>0</v>
      </c>
      <c r="H170" s="95" t="b">
        <v>0</v>
      </c>
      <c r="I170" s="95" t="b">
        <v>0</v>
      </c>
      <c r="J170" s="95" t="b">
        <v>0</v>
      </c>
      <c r="K170" s="95" t="b">
        <v>0</v>
      </c>
    </row>
    <row r="171" spans="1:11" x14ac:dyDescent="0.25">
      <c r="A171" s="95" t="s">
        <v>14270</v>
      </c>
      <c r="B171" s="95" t="s">
        <v>14226</v>
      </c>
      <c r="C171" s="95">
        <v>67</v>
      </c>
      <c r="D171" s="130">
        <v>1.751573014915744E-3</v>
      </c>
      <c r="E171" s="130">
        <v>1.4620756788017859</v>
      </c>
      <c r="F171" s="95" t="b">
        <v>0</v>
      </c>
      <c r="G171" s="95" t="b">
        <v>0</v>
      </c>
      <c r="H171" s="95" t="b">
        <v>0</v>
      </c>
      <c r="I171" s="95" t="b">
        <v>0</v>
      </c>
      <c r="J171" s="95" t="b">
        <v>0</v>
      </c>
      <c r="K171" s="95" t="b">
        <v>0</v>
      </c>
    </row>
    <row r="172" spans="1:11" x14ac:dyDescent="0.25">
      <c r="A172" s="95" t="s">
        <v>14225</v>
      </c>
      <c r="B172" s="95" t="s">
        <v>14219</v>
      </c>
      <c r="C172" s="95">
        <v>66</v>
      </c>
      <c r="D172" s="130">
        <v>1.7408266395255907E-3</v>
      </c>
      <c r="E172" s="130">
        <v>0.21257304089594659</v>
      </c>
      <c r="F172" s="95" t="b">
        <v>0</v>
      </c>
      <c r="G172" s="95" t="b">
        <v>0</v>
      </c>
      <c r="H172" s="95" t="b">
        <v>0</v>
      </c>
      <c r="I172" s="95" t="b">
        <v>0</v>
      </c>
      <c r="J172" s="95" t="b">
        <v>0</v>
      </c>
      <c r="K172" s="95" t="b">
        <v>0</v>
      </c>
    </row>
    <row r="173" spans="1:11" x14ac:dyDescent="0.25">
      <c r="A173" s="95" t="s">
        <v>14299</v>
      </c>
      <c r="B173" s="95" t="s">
        <v>14302</v>
      </c>
      <c r="C173" s="95">
        <v>66</v>
      </c>
      <c r="D173" s="130">
        <v>1.7330700644828769E-3</v>
      </c>
      <c r="E173" s="130">
        <v>2.9032416442437103</v>
      </c>
      <c r="F173" s="95" t="b">
        <v>0</v>
      </c>
      <c r="G173" s="95" t="b">
        <v>0</v>
      </c>
      <c r="H173" s="95" t="b">
        <v>0</v>
      </c>
      <c r="I173" s="95" t="b">
        <v>0</v>
      </c>
      <c r="J173" s="95" t="b">
        <v>0</v>
      </c>
      <c r="K173" s="95" t="b">
        <v>0</v>
      </c>
    </row>
    <row r="174" spans="1:11" x14ac:dyDescent="0.25">
      <c r="A174" s="95" t="s">
        <v>14302</v>
      </c>
      <c r="B174" s="95" t="s">
        <v>14214</v>
      </c>
      <c r="C174" s="95">
        <v>66</v>
      </c>
      <c r="D174" s="130">
        <v>1.7330700644828769E-3</v>
      </c>
      <c r="E174" s="130">
        <v>1.1553958958433552</v>
      </c>
      <c r="F174" s="95" t="b">
        <v>0</v>
      </c>
      <c r="G174" s="95" t="b">
        <v>0</v>
      </c>
      <c r="H174" s="95" t="b">
        <v>0</v>
      </c>
      <c r="I174" s="95" t="b">
        <v>0</v>
      </c>
      <c r="J174" s="95" t="b">
        <v>0</v>
      </c>
      <c r="K174" s="95" t="b">
        <v>0</v>
      </c>
    </row>
    <row r="175" spans="1:11" x14ac:dyDescent="0.25">
      <c r="A175" s="95" t="s">
        <v>14260</v>
      </c>
      <c r="B175" s="95" t="s">
        <v>14274</v>
      </c>
      <c r="C175" s="95">
        <v>66</v>
      </c>
      <c r="D175" s="130">
        <v>1.7330700644828769E-3</v>
      </c>
      <c r="E175" s="130">
        <v>2.3895458109324013</v>
      </c>
      <c r="F175" s="95" t="b">
        <v>0</v>
      </c>
      <c r="G175" s="95" t="b">
        <v>0</v>
      </c>
      <c r="H175" s="95" t="b">
        <v>0</v>
      </c>
      <c r="I175" s="95" t="b">
        <v>0</v>
      </c>
      <c r="J175" s="95" t="b">
        <v>0</v>
      </c>
      <c r="K175" s="95" t="b">
        <v>0</v>
      </c>
    </row>
    <row r="176" spans="1:11" x14ac:dyDescent="0.25">
      <c r="A176" s="95" t="s">
        <v>14239</v>
      </c>
      <c r="B176" s="95" t="s">
        <v>14219</v>
      </c>
      <c r="C176" s="95">
        <v>66</v>
      </c>
      <c r="D176" s="130">
        <v>1.7330700644828769E-3</v>
      </c>
      <c r="E176" s="130">
        <v>0.7374753628652726</v>
      </c>
      <c r="F176" s="95" t="b">
        <v>0</v>
      </c>
      <c r="G176" s="95" t="b">
        <v>0</v>
      </c>
      <c r="H176" s="95" t="b">
        <v>0</v>
      </c>
      <c r="I176" s="95" t="b">
        <v>0</v>
      </c>
      <c r="J176" s="95" t="b">
        <v>0</v>
      </c>
      <c r="K176" s="95" t="b">
        <v>0</v>
      </c>
    </row>
    <row r="177" spans="1:11" x14ac:dyDescent="0.25">
      <c r="A177" s="95" t="s">
        <v>14303</v>
      </c>
      <c r="B177" s="95" t="s">
        <v>14215</v>
      </c>
      <c r="C177" s="95">
        <v>65</v>
      </c>
      <c r="D177" s="130">
        <v>1.780164201766193E-3</v>
      </c>
      <c r="E177" s="130">
        <v>1.3882253969512572</v>
      </c>
      <c r="F177" s="95" t="b">
        <v>0</v>
      </c>
      <c r="G177" s="95" t="b">
        <v>0</v>
      </c>
      <c r="H177" s="95" t="b">
        <v>0</v>
      </c>
      <c r="I177" s="95" t="b">
        <v>0</v>
      </c>
      <c r="J177" s="95" t="b">
        <v>0</v>
      </c>
      <c r="K177" s="95" t="b">
        <v>0</v>
      </c>
    </row>
    <row r="178" spans="1:11" x14ac:dyDescent="0.25">
      <c r="A178" s="95" t="s">
        <v>14214</v>
      </c>
      <c r="B178" s="95" t="s">
        <v>14216</v>
      </c>
      <c r="C178" s="95">
        <v>65</v>
      </c>
      <c r="D178" s="130">
        <v>1.826099937643291E-3</v>
      </c>
      <c r="E178" s="130">
        <v>-0.36762576161577648</v>
      </c>
      <c r="F178" s="95" t="b">
        <v>0</v>
      </c>
      <c r="G178" s="95" t="b">
        <v>0</v>
      </c>
      <c r="H178" s="95" t="b">
        <v>0</v>
      </c>
      <c r="I178" s="95" t="b">
        <v>0</v>
      </c>
      <c r="J178" s="95" t="b">
        <v>0</v>
      </c>
      <c r="K178" s="95" t="b">
        <v>0</v>
      </c>
    </row>
    <row r="179" spans="1:11" x14ac:dyDescent="0.25">
      <c r="A179" s="95" t="s">
        <v>14284</v>
      </c>
      <c r="B179" s="95" t="s">
        <v>14299</v>
      </c>
      <c r="C179" s="95">
        <v>65</v>
      </c>
      <c r="D179" s="130">
        <v>1.7144504783206573E-3</v>
      </c>
      <c r="E179" s="130">
        <v>2.8353414086057747</v>
      </c>
      <c r="F179" s="95" t="b">
        <v>0</v>
      </c>
      <c r="G179" s="95" t="b">
        <v>0</v>
      </c>
      <c r="H179" s="95" t="b">
        <v>0</v>
      </c>
      <c r="I179" s="95" t="b">
        <v>0</v>
      </c>
      <c r="J179" s="95" t="b">
        <v>0</v>
      </c>
      <c r="K179" s="95" t="b">
        <v>0</v>
      </c>
    </row>
    <row r="180" spans="1:11" x14ac:dyDescent="0.25">
      <c r="A180" s="95" t="s">
        <v>14274</v>
      </c>
      <c r="B180" s="95" t="s">
        <v>14213</v>
      </c>
      <c r="C180" s="95">
        <v>65</v>
      </c>
      <c r="D180" s="130">
        <v>1.7144504783206573E-3</v>
      </c>
      <c r="E180" s="130">
        <v>0.97138471731797427</v>
      </c>
      <c r="F180" s="95" t="b">
        <v>0</v>
      </c>
      <c r="G180" s="95" t="b">
        <v>0</v>
      </c>
      <c r="H180" s="95" t="b">
        <v>0</v>
      </c>
      <c r="I180" s="95" t="b">
        <v>0</v>
      </c>
      <c r="J180" s="95" t="b">
        <v>0</v>
      </c>
      <c r="K180" s="95" t="b">
        <v>0</v>
      </c>
    </row>
    <row r="181" spans="1:11" x14ac:dyDescent="0.25">
      <c r="A181" s="95" t="s">
        <v>14216</v>
      </c>
      <c r="B181" s="95" t="s">
        <v>14279</v>
      </c>
      <c r="C181" s="95">
        <v>65</v>
      </c>
      <c r="D181" s="130">
        <v>1.7144504783206573E-3</v>
      </c>
      <c r="E181" s="130">
        <v>1.2950012781714486</v>
      </c>
      <c r="F181" s="95" t="b">
        <v>0</v>
      </c>
      <c r="G181" s="95" t="b">
        <v>0</v>
      </c>
      <c r="H181" s="95" t="b">
        <v>0</v>
      </c>
      <c r="I181" s="95" t="b">
        <v>0</v>
      </c>
      <c r="J181" s="95" t="b">
        <v>0</v>
      </c>
      <c r="K181" s="95" t="b">
        <v>0</v>
      </c>
    </row>
    <row r="182" spans="1:11" x14ac:dyDescent="0.25">
      <c r="A182" s="95" t="s">
        <v>14279</v>
      </c>
      <c r="B182" s="95" t="s">
        <v>14305</v>
      </c>
      <c r="C182" s="95">
        <v>65</v>
      </c>
      <c r="D182" s="130">
        <v>1.7144504783206573E-3</v>
      </c>
      <c r="E182" s="130">
        <v>2.8219367045662302</v>
      </c>
      <c r="F182" s="95" t="b">
        <v>0</v>
      </c>
      <c r="G182" s="95" t="b">
        <v>0</v>
      </c>
      <c r="H182" s="95" t="b">
        <v>0</v>
      </c>
      <c r="I182" s="95" t="b">
        <v>0</v>
      </c>
      <c r="J182" s="95" t="b">
        <v>0</v>
      </c>
      <c r="K182" s="95" t="b">
        <v>0</v>
      </c>
    </row>
    <row r="183" spans="1:11" x14ac:dyDescent="0.25">
      <c r="A183" s="95" t="s">
        <v>14305</v>
      </c>
      <c r="B183" s="95" t="s">
        <v>14213</v>
      </c>
      <c r="C183" s="95">
        <v>65</v>
      </c>
      <c r="D183" s="130">
        <v>1.7144504783206573E-3</v>
      </c>
      <c r="E183" s="130">
        <v>1.1452430949413637</v>
      </c>
      <c r="F183" s="95" t="b">
        <v>0</v>
      </c>
      <c r="G183" s="95" t="b">
        <v>0</v>
      </c>
      <c r="H183" s="95" t="b">
        <v>0</v>
      </c>
      <c r="I183" s="95" t="b">
        <v>0</v>
      </c>
      <c r="J183" s="95" t="b">
        <v>0</v>
      </c>
      <c r="K183" s="95" t="b">
        <v>0</v>
      </c>
    </row>
    <row r="184" spans="1:11" x14ac:dyDescent="0.25">
      <c r="A184" s="95" t="s">
        <v>14216</v>
      </c>
      <c r="B184" s="95" t="s">
        <v>14273</v>
      </c>
      <c r="C184" s="95">
        <v>65</v>
      </c>
      <c r="D184" s="130">
        <v>1.7144504783206573E-3</v>
      </c>
      <c r="E184" s="130">
        <v>1.2044937567725229</v>
      </c>
      <c r="F184" s="95" t="b">
        <v>0</v>
      </c>
      <c r="G184" s="95" t="b">
        <v>0</v>
      </c>
      <c r="H184" s="95" t="b">
        <v>0</v>
      </c>
      <c r="I184" s="95" t="b">
        <v>0</v>
      </c>
      <c r="J184" s="95" t="b">
        <v>0</v>
      </c>
      <c r="K184" s="95" t="b">
        <v>0</v>
      </c>
    </row>
    <row r="185" spans="1:11" x14ac:dyDescent="0.25">
      <c r="A185" s="95" t="s">
        <v>14233</v>
      </c>
      <c r="B185" s="95" t="s">
        <v>14252</v>
      </c>
      <c r="C185" s="95">
        <v>65</v>
      </c>
      <c r="D185" s="130">
        <v>1.7144504783206573E-3</v>
      </c>
      <c r="E185" s="130">
        <v>1.5196049635083029</v>
      </c>
      <c r="F185" s="95" t="b">
        <v>0</v>
      </c>
      <c r="G185" s="95" t="b">
        <v>0</v>
      </c>
      <c r="H185" s="95" t="b">
        <v>0</v>
      </c>
      <c r="I185" s="95" t="b">
        <v>0</v>
      </c>
      <c r="J185" s="95" t="b">
        <v>0</v>
      </c>
      <c r="K185" s="95" t="b">
        <v>0</v>
      </c>
    </row>
    <row r="186" spans="1:11" x14ac:dyDescent="0.25">
      <c r="A186" s="95" t="s">
        <v>14222</v>
      </c>
      <c r="B186" s="95" t="s">
        <v>14220</v>
      </c>
      <c r="C186" s="95">
        <v>65</v>
      </c>
      <c r="D186" s="130">
        <v>1.7300876301188602E-3</v>
      </c>
      <c r="E186" s="130">
        <v>0.12085253006155379</v>
      </c>
      <c r="F186" s="95" t="b">
        <v>0</v>
      </c>
      <c r="G186" s="95" t="b">
        <v>0</v>
      </c>
      <c r="H186" s="95" t="b">
        <v>0</v>
      </c>
      <c r="I186" s="95" t="b">
        <v>0</v>
      </c>
      <c r="J186" s="95" t="b">
        <v>0</v>
      </c>
      <c r="K186" s="95" t="b">
        <v>0</v>
      </c>
    </row>
    <row r="187" spans="1:11" x14ac:dyDescent="0.25">
      <c r="A187" s="95" t="s">
        <v>14298</v>
      </c>
      <c r="B187" s="95" t="s">
        <v>14215</v>
      </c>
      <c r="C187" s="95">
        <v>64</v>
      </c>
      <c r="D187" s="130">
        <v>1.6957124618927316E-3</v>
      </c>
      <c r="E187" s="130">
        <v>1.3493073309208876</v>
      </c>
      <c r="F187" s="95" t="b">
        <v>0</v>
      </c>
      <c r="G187" s="95" t="b">
        <v>0</v>
      </c>
      <c r="H187" s="95" t="b">
        <v>0</v>
      </c>
      <c r="I187" s="95" t="b">
        <v>0</v>
      </c>
      <c r="J187" s="95" t="b">
        <v>0</v>
      </c>
      <c r="K187" s="95" t="b">
        <v>0</v>
      </c>
    </row>
    <row r="188" spans="1:11" x14ac:dyDescent="0.25">
      <c r="A188" s="95" t="s">
        <v>14307</v>
      </c>
      <c r="B188" s="95" t="s">
        <v>14308</v>
      </c>
      <c r="C188" s="95">
        <v>64</v>
      </c>
      <c r="D188" s="130">
        <v>1.6957124618927316E-3</v>
      </c>
      <c r="E188" s="130">
        <v>2.9295705829660599</v>
      </c>
      <c r="F188" s="95" t="b">
        <v>0</v>
      </c>
      <c r="G188" s="95" t="b">
        <v>0</v>
      </c>
      <c r="H188" s="95" t="b">
        <v>0</v>
      </c>
      <c r="I188" s="95" t="b">
        <v>0</v>
      </c>
      <c r="J188" s="95" t="b">
        <v>0</v>
      </c>
      <c r="K188" s="95" t="b">
        <v>0</v>
      </c>
    </row>
    <row r="189" spans="1:11" x14ac:dyDescent="0.25">
      <c r="A189" s="95" t="s">
        <v>14308</v>
      </c>
      <c r="B189" s="95" t="s">
        <v>14309</v>
      </c>
      <c r="C189" s="95">
        <v>64</v>
      </c>
      <c r="D189" s="130">
        <v>1.6957124618927316E-3</v>
      </c>
      <c r="E189" s="130">
        <v>2.9295705829660599</v>
      </c>
      <c r="F189" s="95" t="b">
        <v>0</v>
      </c>
      <c r="G189" s="95" t="b">
        <v>0</v>
      </c>
      <c r="H189" s="95" t="b">
        <v>0</v>
      </c>
      <c r="I189" s="95" t="b">
        <v>0</v>
      </c>
      <c r="J189" s="95" t="b">
        <v>0</v>
      </c>
      <c r="K189" s="95" t="b">
        <v>0</v>
      </c>
    </row>
    <row r="190" spans="1:11" x14ac:dyDescent="0.25">
      <c r="A190" s="95" t="s">
        <v>14216</v>
      </c>
      <c r="B190" s="95" t="s">
        <v>14216</v>
      </c>
      <c r="C190" s="95">
        <v>64</v>
      </c>
      <c r="D190" s="130">
        <v>1.7703735903660681E-3</v>
      </c>
      <c r="E190" s="130">
        <v>-0.14191732116096442</v>
      </c>
      <c r="F190" s="95" t="b">
        <v>0</v>
      </c>
      <c r="G190" s="95" t="b">
        <v>0</v>
      </c>
      <c r="H190" s="95" t="b">
        <v>0</v>
      </c>
      <c r="I190" s="95" t="b">
        <v>0</v>
      </c>
      <c r="J190" s="95" t="b">
        <v>0</v>
      </c>
      <c r="K190" s="95" t="b">
        <v>0</v>
      </c>
    </row>
    <row r="191" spans="1:11" x14ac:dyDescent="0.25">
      <c r="A191" s="95" t="s">
        <v>14220</v>
      </c>
      <c r="B191" s="95" t="s">
        <v>14310</v>
      </c>
      <c r="C191" s="95">
        <v>63</v>
      </c>
      <c r="D191" s="130">
        <v>1.6768541645767415E-3</v>
      </c>
      <c r="E191" s="130">
        <v>1.5138149571219415</v>
      </c>
      <c r="F191" s="95" t="b">
        <v>0</v>
      </c>
      <c r="G191" s="95" t="b">
        <v>0</v>
      </c>
      <c r="H191" s="95" t="b">
        <v>0</v>
      </c>
      <c r="I191" s="95" t="b">
        <v>0</v>
      </c>
      <c r="J191" s="95" t="b">
        <v>0</v>
      </c>
      <c r="K191" s="95" t="b">
        <v>0</v>
      </c>
    </row>
    <row r="192" spans="1:11" x14ac:dyDescent="0.25">
      <c r="A192" s="95" t="s">
        <v>14310</v>
      </c>
      <c r="B192" s="95" t="s">
        <v>14222</v>
      </c>
      <c r="C192" s="95">
        <v>63</v>
      </c>
      <c r="D192" s="130">
        <v>1.6768541645767415E-3</v>
      </c>
      <c r="E192" s="130">
        <v>1.5254320371237151</v>
      </c>
      <c r="F192" s="95" t="b">
        <v>0</v>
      </c>
      <c r="G192" s="95" t="b">
        <v>0</v>
      </c>
      <c r="H192" s="95" t="b">
        <v>0</v>
      </c>
      <c r="I192" s="95" t="b">
        <v>0</v>
      </c>
      <c r="J192" s="95" t="b">
        <v>0</v>
      </c>
      <c r="K192" s="95" t="b">
        <v>0</v>
      </c>
    </row>
    <row r="193" spans="1:11" x14ac:dyDescent="0.25">
      <c r="A193" s="95" t="s">
        <v>14239</v>
      </c>
      <c r="B193" s="95" t="s">
        <v>14298</v>
      </c>
      <c r="C193" s="95">
        <v>63</v>
      </c>
      <c r="D193" s="130">
        <v>1.6768541645767415E-3</v>
      </c>
      <c r="E193" s="130">
        <v>2.1288916827402158</v>
      </c>
      <c r="F193" s="95" t="b">
        <v>0</v>
      </c>
      <c r="G193" s="95" t="b">
        <v>0</v>
      </c>
      <c r="H193" s="95" t="b">
        <v>0</v>
      </c>
      <c r="I193" s="95" t="b">
        <v>0</v>
      </c>
      <c r="J193" s="95" t="b">
        <v>0</v>
      </c>
      <c r="K193" s="95" t="b">
        <v>0</v>
      </c>
    </row>
    <row r="194" spans="1:11" x14ac:dyDescent="0.25">
      <c r="A194" s="95" t="s">
        <v>14254</v>
      </c>
      <c r="B194" s="95" t="s">
        <v>2743</v>
      </c>
      <c r="C194" s="95">
        <v>63</v>
      </c>
      <c r="D194" s="130">
        <v>1.6768541645767415E-3</v>
      </c>
      <c r="E194" s="130">
        <v>1.180598505814092</v>
      </c>
      <c r="F194" s="95" t="b">
        <v>0</v>
      </c>
      <c r="G194" s="95" t="b">
        <v>0</v>
      </c>
      <c r="H194" s="95" t="b">
        <v>0</v>
      </c>
      <c r="I194" s="95" t="b">
        <v>0</v>
      </c>
      <c r="J194" s="95" t="b">
        <v>0</v>
      </c>
      <c r="K194" s="95" t="b">
        <v>0</v>
      </c>
    </row>
    <row r="195" spans="1:11" x14ac:dyDescent="0.25">
      <c r="A195" s="95" t="s">
        <v>14213</v>
      </c>
      <c r="B195" s="95" t="s">
        <v>14233</v>
      </c>
      <c r="C195" s="95">
        <v>63</v>
      </c>
      <c r="D195" s="130">
        <v>1.6768541645767415E-3</v>
      </c>
      <c r="E195" s="130">
        <v>0.26378445267688644</v>
      </c>
      <c r="F195" s="95" t="b">
        <v>0</v>
      </c>
      <c r="G195" s="95" t="b">
        <v>0</v>
      </c>
      <c r="H195" s="95" t="b">
        <v>0</v>
      </c>
      <c r="I195" s="95" t="b">
        <v>0</v>
      </c>
      <c r="J195" s="95" t="b">
        <v>0</v>
      </c>
      <c r="K195" s="95" t="b">
        <v>0</v>
      </c>
    </row>
    <row r="196" spans="1:11" x14ac:dyDescent="0.25">
      <c r="A196" s="95" t="s">
        <v>14311</v>
      </c>
      <c r="B196" s="95" t="s">
        <v>14312</v>
      </c>
      <c r="C196" s="95">
        <v>63</v>
      </c>
      <c r="D196" s="130">
        <v>1.6768541645767415E-3</v>
      </c>
      <c r="E196" s="130">
        <v>2.9364100074963653</v>
      </c>
      <c r="F196" s="95" t="b">
        <v>0</v>
      </c>
      <c r="G196" s="95" t="b">
        <v>0</v>
      </c>
      <c r="H196" s="95" t="b">
        <v>0</v>
      </c>
      <c r="I196" s="95" t="b">
        <v>0</v>
      </c>
      <c r="J196" s="95" t="b">
        <v>0</v>
      </c>
      <c r="K196" s="95" t="b">
        <v>0</v>
      </c>
    </row>
    <row r="197" spans="1:11" x14ac:dyDescent="0.25">
      <c r="A197" s="95" t="s">
        <v>14312</v>
      </c>
      <c r="B197" s="95" t="s">
        <v>14307</v>
      </c>
      <c r="C197" s="95">
        <v>63</v>
      </c>
      <c r="D197" s="130">
        <v>1.6768541645767415E-3</v>
      </c>
      <c r="E197" s="130">
        <v>2.9295705829660599</v>
      </c>
      <c r="F197" s="95" t="b">
        <v>0</v>
      </c>
      <c r="G197" s="95" t="b">
        <v>0</v>
      </c>
      <c r="H197" s="95" t="b">
        <v>0</v>
      </c>
      <c r="I197" s="95" t="b">
        <v>0</v>
      </c>
      <c r="J197" s="95" t="b">
        <v>0</v>
      </c>
      <c r="K197" s="95" t="b">
        <v>0</v>
      </c>
    </row>
    <row r="198" spans="1:11" x14ac:dyDescent="0.25">
      <c r="A198" s="95" t="s">
        <v>14309</v>
      </c>
      <c r="B198" s="95" t="s">
        <v>2743</v>
      </c>
      <c r="C198" s="95">
        <v>63</v>
      </c>
      <c r="D198" s="130">
        <v>1.6768541645767415E-3</v>
      </c>
      <c r="E198" s="130">
        <v>1.6754485274941862</v>
      </c>
      <c r="F198" s="95" t="b">
        <v>0</v>
      </c>
      <c r="G198" s="95" t="b">
        <v>0</v>
      </c>
      <c r="H198" s="95" t="b">
        <v>0</v>
      </c>
      <c r="I198" s="95" t="b">
        <v>0</v>
      </c>
      <c r="J198" s="95" t="b">
        <v>0</v>
      </c>
      <c r="K198" s="95" t="b">
        <v>0</v>
      </c>
    </row>
    <row r="199" spans="1:11" x14ac:dyDescent="0.25">
      <c r="A199" s="95" t="s">
        <v>14313</v>
      </c>
      <c r="B199" s="95" t="s">
        <v>14314</v>
      </c>
      <c r="C199" s="95">
        <v>63</v>
      </c>
      <c r="D199" s="130">
        <v>1.6768541645767415E-3</v>
      </c>
      <c r="E199" s="130">
        <v>2.9364100074963653</v>
      </c>
      <c r="F199" s="95" t="b">
        <v>0</v>
      </c>
      <c r="G199" s="95" t="b">
        <v>0</v>
      </c>
      <c r="H199" s="95" t="b">
        <v>0</v>
      </c>
      <c r="I199" s="95" t="b">
        <v>0</v>
      </c>
      <c r="J199" s="95" t="b">
        <v>0</v>
      </c>
      <c r="K199" s="95" t="b">
        <v>0</v>
      </c>
    </row>
    <row r="200" spans="1:11" x14ac:dyDescent="0.25">
      <c r="A200" s="95" t="s">
        <v>14314</v>
      </c>
      <c r="B200" s="95" t="s">
        <v>14304</v>
      </c>
      <c r="C200" s="95">
        <v>63</v>
      </c>
      <c r="D200" s="130">
        <v>1.6768541645767415E-3</v>
      </c>
      <c r="E200" s="130">
        <v>2.9228372003070913</v>
      </c>
      <c r="F200" s="95" t="b">
        <v>0</v>
      </c>
      <c r="G200" s="95" t="b">
        <v>0</v>
      </c>
      <c r="H200" s="95" t="b">
        <v>0</v>
      </c>
      <c r="I200" s="95" t="b">
        <v>0</v>
      </c>
      <c r="J200" s="95" t="b">
        <v>0</v>
      </c>
      <c r="K200" s="95" t="b">
        <v>0</v>
      </c>
    </row>
    <row r="201" spans="1:11" x14ac:dyDescent="0.25">
      <c r="A201" s="95" t="s">
        <v>14215</v>
      </c>
      <c r="B201" s="95" t="s">
        <v>2743</v>
      </c>
      <c r="C201" s="95">
        <v>62</v>
      </c>
      <c r="D201" s="130">
        <v>1.6578736769931246E-3</v>
      </c>
      <c r="E201" s="130">
        <v>0.14022589037181457</v>
      </c>
      <c r="F201" s="95" t="b">
        <v>0</v>
      </c>
      <c r="G201" s="95" t="b">
        <v>0</v>
      </c>
      <c r="H201" s="95" t="b">
        <v>0</v>
      </c>
      <c r="I201" s="95" t="b">
        <v>0</v>
      </c>
      <c r="J201" s="95" t="b">
        <v>0</v>
      </c>
      <c r="K201" s="95" t="b">
        <v>0</v>
      </c>
    </row>
    <row r="202" spans="1:11" x14ac:dyDescent="0.25">
      <c r="A202" s="95" t="s">
        <v>14217</v>
      </c>
      <c r="B202" s="95" t="s">
        <v>1352</v>
      </c>
      <c r="C202" s="95">
        <v>62</v>
      </c>
      <c r="D202" s="130">
        <v>1.6578736769931246E-3</v>
      </c>
      <c r="E202" s="130">
        <v>1.0246198469069507</v>
      </c>
      <c r="F202" s="95" t="b">
        <v>0</v>
      </c>
      <c r="G202" s="95" t="b">
        <v>0</v>
      </c>
      <c r="H202" s="95" t="b">
        <v>0</v>
      </c>
      <c r="I202" s="95" t="b">
        <v>0</v>
      </c>
      <c r="J202" s="95" t="b">
        <v>0</v>
      </c>
      <c r="K202" s="95" t="b">
        <v>0</v>
      </c>
    </row>
    <row r="203" spans="1:11" x14ac:dyDescent="0.25">
      <c r="A203" s="95" t="s">
        <v>14221</v>
      </c>
      <c r="B203" s="95" t="s">
        <v>14226</v>
      </c>
      <c r="C203" s="95">
        <v>62</v>
      </c>
      <c r="D203" s="130">
        <v>1.6578736769931246E-3</v>
      </c>
      <c r="E203" s="130">
        <v>0.24670774003306969</v>
      </c>
      <c r="F203" s="95" t="b">
        <v>0</v>
      </c>
      <c r="G203" s="95" t="b">
        <v>0</v>
      </c>
      <c r="H203" s="95" t="b">
        <v>0</v>
      </c>
      <c r="I203" s="95" t="b">
        <v>0</v>
      </c>
      <c r="J203" s="95" t="b">
        <v>0</v>
      </c>
      <c r="K203" s="95" t="b">
        <v>0</v>
      </c>
    </row>
    <row r="204" spans="1:11" x14ac:dyDescent="0.25">
      <c r="A204" s="95" t="s">
        <v>14219</v>
      </c>
      <c r="B204" s="95" t="s">
        <v>14240</v>
      </c>
      <c r="C204" s="95">
        <v>61</v>
      </c>
      <c r="D204" s="130">
        <v>1.6387690281615423E-3</v>
      </c>
      <c r="E204" s="130">
        <v>0.71361842892249583</v>
      </c>
      <c r="F204" s="95" t="b">
        <v>0</v>
      </c>
      <c r="G204" s="95" t="b">
        <v>0</v>
      </c>
      <c r="H204" s="95" t="b">
        <v>0</v>
      </c>
      <c r="I204" s="95" t="b">
        <v>0</v>
      </c>
      <c r="J204" s="95" t="b">
        <v>0</v>
      </c>
      <c r="K204" s="95" t="b">
        <v>0</v>
      </c>
    </row>
    <row r="205" spans="1:11" x14ac:dyDescent="0.25">
      <c r="A205" s="95" t="s">
        <v>2743</v>
      </c>
      <c r="B205" s="95" t="s">
        <v>14316</v>
      </c>
      <c r="C205" s="95">
        <v>61</v>
      </c>
      <c r="D205" s="130">
        <v>1.6387690281615423E-3</v>
      </c>
      <c r="E205" s="130">
        <v>1.8994264412431952</v>
      </c>
      <c r="F205" s="95" t="b">
        <v>0</v>
      </c>
      <c r="G205" s="95" t="b">
        <v>0</v>
      </c>
      <c r="H205" s="95" t="b">
        <v>0</v>
      </c>
      <c r="I205" s="95" t="b">
        <v>0</v>
      </c>
      <c r="J205" s="95" t="b">
        <v>0</v>
      </c>
      <c r="K205" s="95" t="b">
        <v>0</v>
      </c>
    </row>
    <row r="206" spans="1:11" x14ac:dyDescent="0.25">
      <c r="A206" s="95" t="s">
        <v>14316</v>
      </c>
      <c r="B206" s="95" t="s">
        <v>14313</v>
      </c>
      <c r="C206" s="95">
        <v>61</v>
      </c>
      <c r="D206" s="130">
        <v>1.6387690281615423E-3</v>
      </c>
      <c r="E206" s="130">
        <v>2.9364100074963653</v>
      </c>
      <c r="F206" s="95" t="b">
        <v>0</v>
      </c>
      <c r="G206" s="95" t="b">
        <v>0</v>
      </c>
      <c r="H206" s="95" t="b">
        <v>0</v>
      </c>
      <c r="I206" s="95" t="b">
        <v>0</v>
      </c>
      <c r="J206" s="95" t="b">
        <v>0</v>
      </c>
      <c r="K206" s="95" t="b">
        <v>0</v>
      </c>
    </row>
    <row r="207" spans="1:11" x14ac:dyDescent="0.25">
      <c r="A207" s="95" t="s">
        <v>14304</v>
      </c>
      <c r="B207" s="95" t="s">
        <v>2833</v>
      </c>
      <c r="C207" s="95">
        <v>61</v>
      </c>
      <c r="D207" s="130">
        <v>1.6387690281615423E-3</v>
      </c>
      <c r="E207" s="130">
        <v>2.9293481530088785</v>
      </c>
      <c r="F207" s="95" t="b">
        <v>0</v>
      </c>
      <c r="G207" s="95" t="b">
        <v>0</v>
      </c>
      <c r="H207" s="95" t="b">
        <v>0</v>
      </c>
      <c r="I207" s="95" t="b">
        <v>0</v>
      </c>
      <c r="J207" s="95" t="b">
        <v>0</v>
      </c>
      <c r="K207" s="95" t="b">
        <v>0</v>
      </c>
    </row>
    <row r="208" spans="1:11" x14ac:dyDescent="0.25">
      <c r="A208" s="95" t="s">
        <v>14216</v>
      </c>
      <c r="B208" s="95" t="s">
        <v>14220</v>
      </c>
      <c r="C208" s="95">
        <v>61</v>
      </c>
      <c r="D208" s="130">
        <v>1.6387690281615423E-3</v>
      </c>
      <c r="E208" s="130">
        <v>-4.3819087214971984E-2</v>
      </c>
      <c r="F208" s="95" t="b">
        <v>0</v>
      </c>
      <c r="G208" s="95" t="b">
        <v>0</v>
      </c>
      <c r="H208" s="95" t="b">
        <v>0</v>
      </c>
      <c r="I208" s="95" t="b">
        <v>0</v>
      </c>
      <c r="J208" s="95" t="b">
        <v>0</v>
      </c>
      <c r="K208" s="95" t="b">
        <v>0</v>
      </c>
    </row>
    <row r="209" spans="1:11" x14ac:dyDescent="0.25">
      <c r="A209" s="95" t="s">
        <v>14223</v>
      </c>
      <c r="B209" s="95" t="s">
        <v>14221</v>
      </c>
      <c r="C209" s="95">
        <v>61</v>
      </c>
      <c r="D209" s="130">
        <v>1.6387690281615423E-3</v>
      </c>
      <c r="E209" s="130">
        <v>0.13697583191405133</v>
      </c>
      <c r="F209" s="95" t="b">
        <v>0</v>
      </c>
      <c r="G209" s="95" t="b">
        <v>0</v>
      </c>
      <c r="H209" s="95" t="b">
        <v>0</v>
      </c>
      <c r="I209" s="95" t="b">
        <v>0</v>
      </c>
      <c r="J209" s="95" t="b">
        <v>0</v>
      </c>
      <c r="K209" s="95" t="b">
        <v>0</v>
      </c>
    </row>
    <row r="210" spans="1:11" x14ac:dyDescent="0.25">
      <c r="A210" s="95" t="s">
        <v>14223</v>
      </c>
      <c r="B210" s="95" t="s">
        <v>14220</v>
      </c>
      <c r="C210" s="95">
        <v>60</v>
      </c>
      <c r="D210" s="130">
        <v>1.6351959468629829E-3</v>
      </c>
      <c r="E210" s="130">
        <v>0.12064836435291079</v>
      </c>
      <c r="F210" s="95" t="b">
        <v>0</v>
      </c>
      <c r="G210" s="95" t="b">
        <v>0</v>
      </c>
      <c r="H210" s="95" t="b">
        <v>0</v>
      </c>
      <c r="I210" s="95" t="b">
        <v>0</v>
      </c>
      <c r="J210" s="95" t="b">
        <v>0</v>
      </c>
      <c r="K210" s="95" t="b">
        <v>0</v>
      </c>
    </row>
    <row r="211" spans="1:11" x14ac:dyDescent="0.25">
      <c r="A211" s="95" t="s">
        <v>14220</v>
      </c>
      <c r="B211" s="95" t="s">
        <v>14229</v>
      </c>
      <c r="C211" s="95">
        <v>60</v>
      </c>
      <c r="D211" s="130">
        <v>1.6195381824708035E-3</v>
      </c>
      <c r="E211" s="130">
        <v>0.45186011304882728</v>
      </c>
      <c r="F211" s="95" t="b">
        <v>0</v>
      </c>
      <c r="G211" s="95" t="b">
        <v>0</v>
      </c>
      <c r="H211" s="95" t="b">
        <v>0</v>
      </c>
      <c r="I211" s="95" t="b">
        <v>0</v>
      </c>
      <c r="J211" s="95" t="b">
        <v>0</v>
      </c>
      <c r="K211" s="95" t="b">
        <v>0</v>
      </c>
    </row>
    <row r="212" spans="1:11" x14ac:dyDescent="0.25">
      <c r="A212" s="95" t="s">
        <v>14230</v>
      </c>
      <c r="B212" s="95" t="s">
        <v>14317</v>
      </c>
      <c r="C212" s="95">
        <v>60</v>
      </c>
      <c r="D212" s="130">
        <v>1.6681999707626998E-3</v>
      </c>
      <c r="E212" s="130">
        <v>1.9985579142452097</v>
      </c>
      <c r="F212" s="95" t="b">
        <v>0</v>
      </c>
      <c r="G212" s="95" t="b">
        <v>0</v>
      </c>
      <c r="H212" s="95" t="b">
        <v>0</v>
      </c>
      <c r="I212" s="95" t="b">
        <v>0</v>
      </c>
      <c r="J212" s="95" t="b">
        <v>0</v>
      </c>
      <c r="K212" s="95" t="b">
        <v>0</v>
      </c>
    </row>
    <row r="213" spans="1:11" x14ac:dyDescent="0.25">
      <c r="A213" s="95" t="s">
        <v>14223</v>
      </c>
      <c r="B213" s="95" t="s">
        <v>14219</v>
      </c>
      <c r="C213" s="95">
        <v>59</v>
      </c>
      <c r="D213" s="130">
        <v>1.607942681081933E-3</v>
      </c>
      <c r="E213" s="130">
        <v>8.1682075771973103E-2</v>
      </c>
      <c r="F213" s="95" t="b">
        <v>0</v>
      </c>
      <c r="G213" s="95" t="b">
        <v>0</v>
      </c>
      <c r="H213" s="95" t="b">
        <v>0</v>
      </c>
      <c r="I213" s="95" t="b">
        <v>0</v>
      </c>
      <c r="J213" s="95" t="b">
        <v>0</v>
      </c>
      <c r="K213" s="95" t="b">
        <v>0</v>
      </c>
    </row>
    <row r="214" spans="1:11" x14ac:dyDescent="0.25">
      <c r="A214" s="95" t="s">
        <v>1165</v>
      </c>
      <c r="B214" s="95" t="s">
        <v>14220</v>
      </c>
      <c r="C214" s="95">
        <v>59</v>
      </c>
      <c r="D214" s="130">
        <v>1.6001790364467356E-3</v>
      </c>
      <c r="E214" s="130">
        <v>0.48359222871684604</v>
      </c>
      <c r="F214" s="95" t="b">
        <v>0</v>
      </c>
      <c r="G214" s="95" t="b">
        <v>0</v>
      </c>
      <c r="H214" s="95" t="b">
        <v>0</v>
      </c>
      <c r="I214" s="95" t="b">
        <v>0</v>
      </c>
      <c r="J214" s="95" t="b">
        <v>0</v>
      </c>
      <c r="K214" s="95" t="b">
        <v>0</v>
      </c>
    </row>
    <row r="215" spans="1:11" x14ac:dyDescent="0.25">
      <c r="A215" s="95" t="s">
        <v>14218</v>
      </c>
      <c r="B215" s="95" t="s">
        <v>14223</v>
      </c>
      <c r="C215" s="95">
        <v>59</v>
      </c>
      <c r="D215" s="130">
        <v>1.6001790364467356E-3</v>
      </c>
      <c r="E215" s="130">
        <v>6.6309488410107628E-2</v>
      </c>
      <c r="F215" s="95" t="b">
        <v>0</v>
      </c>
      <c r="G215" s="95" t="b">
        <v>0</v>
      </c>
      <c r="H215" s="95" t="b">
        <v>0</v>
      </c>
      <c r="I215" s="95" t="b">
        <v>0</v>
      </c>
      <c r="J215" s="95" t="b">
        <v>0</v>
      </c>
      <c r="K215" s="95" t="b">
        <v>0</v>
      </c>
    </row>
    <row r="216" spans="1:11" x14ac:dyDescent="0.25">
      <c r="A216" s="95" t="s">
        <v>14221</v>
      </c>
      <c r="B216" s="95" t="s">
        <v>14214</v>
      </c>
      <c r="C216" s="95">
        <v>59</v>
      </c>
      <c r="D216" s="130">
        <v>1.6403966379166547E-3</v>
      </c>
      <c r="E216" s="130">
        <v>-0.28886067356759387</v>
      </c>
      <c r="F216" s="95" t="b">
        <v>0</v>
      </c>
      <c r="G216" s="95" t="b">
        <v>0</v>
      </c>
      <c r="H216" s="95" t="b">
        <v>0</v>
      </c>
      <c r="I216" s="95" t="b">
        <v>0</v>
      </c>
      <c r="J216" s="95" t="b">
        <v>0</v>
      </c>
      <c r="K216" s="95" t="b">
        <v>0</v>
      </c>
    </row>
    <row r="217" spans="1:11" x14ac:dyDescent="0.25">
      <c r="A217" s="95" t="s">
        <v>14215</v>
      </c>
      <c r="B217" s="95" t="s">
        <v>14218</v>
      </c>
      <c r="C217" s="95">
        <v>59</v>
      </c>
      <c r="D217" s="130">
        <v>1.6158413523723904E-3</v>
      </c>
      <c r="E217" s="130">
        <v>-8.9589729911377661E-2</v>
      </c>
      <c r="F217" s="95" t="b">
        <v>0</v>
      </c>
      <c r="G217" s="95" t="b">
        <v>0</v>
      </c>
      <c r="H217" s="95" t="b">
        <v>0</v>
      </c>
      <c r="I217" s="95" t="b">
        <v>0</v>
      </c>
      <c r="J217" s="95" t="b">
        <v>0</v>
      </c>
      <c r="K217" s="95" t="b">
        <v>0</v>
      </c>
    </row>
    <row r="218" spans="1:11" x14ac:dyDescent="0.25">
      <c r="A218" s="95" t="s">
        <v>14224</v>
      </c>
      <c r="B218" s="95" t="s">
        <v>14226</v>
      </c>
      <c r="C218" s="95">
        <v>58</v>
      </c>
      <c r="D218" s="130">
        <v>1.5806894153008834E-3</v>
      </c>
      <c r="E218" s="130">
        <v>0.31030910108209209</v>
      </c>
      <c r="F218" s="95" t="b">
        <v>0</v>
      </c>
      <c r="G218" s="95" t="b">
        <v>0</v>
      </c>
      <c r="H218" s="95" t="b">
        <v>0</v>
      </c>
      <c r="I218" s="95" t="b">
        <v>0</v>
      </c>
      <c r="J218" s="95" t="b">
        <v>0</v>
      </c>
      <c r="K218" s="95" t="b">
        <v>0</v>
      </c>
    </row>
    <row r="219" spans="1:11" x14ac:dyDescent="0.25">
      <c r="A219" s="95" t="s">
        <v>14317</v>
      </c>
      <c r="B219" s="95" t="s">
        <v>14321</v>
      </c>
      <c r="C219" s="95">
        <v>58</v>
      </c>
      <c r="D219" s="130">
        <v>1.6294430212817057E-3</v>
      </c>
      <c r="E219" s="130">
        <v>2.9723225633870096</v>
      </c>
      <c r="F219" s="95" t="b">
        <v>0</v>
      </c>
      <c r="G219" s="95" t="b">
        <v>0</v>
      </c>
      <c r="H219" s="95" t="b">
        <v>0</v>
      </c>
      <c r="I219" s="95" t="b">
        <v>0</v>
      </c>
      <c r="J219" s="95" t="b">
        <v>0</v>
      </c>
      <c r="K219" s="95" t="b">
        <v>0</v>
      </c>
    </row>
    <row r="220" spans="1:11" x14ac:dyDescent="0.25">
      <c r="A220" s="95" t="s">
        <v>14321</v>
      </c>
      <c r="B220" s="95" t="s">
        <v>14223</v>
      </c>
      <c r="C220" s="95">
        <v>58</v>
      </c>
      <c r="D220" s="130">
        <v>1.6294430212817057E-3</v>
      </c>
      <c r="E220" s="130">
        <v>1.5550513556539121</v>
      </c>
      <c r="F220" s="95" t="b">
        <v>0</v>
      </c>
      <c r="G220" s="95" t="b">
        <v>0</v>
      </c>
      <c r="H220" s="95" t="b">
        <v>0</v>
      </c>
      <c r="I220" s="95" t="b">
        <v>0</v>
      </c>
      <c r="J220" s="95" t="b">
        <v>0</v>
      </c>
      <c r="K220" s="95" t="b">
        <v>0</v>
      </c>
    </row>
    <row r="221" spans="1:11" x14ac:dyDescent="0.25">
      <c r="A221" s="95" t="s">
        <v>14232</v>
      </c>
      <c r="B221" s="95" t="s">
        <v>14243</v>
      </c>
      <c r="C221" s="95">
        <v>57</v>
      </c>
      <c r="D221" s="130">
        <v>1.5610670692411228E-3</v>
      </c>
      <c r="E221" s="130">
        <v>1.2754595103364452</v>
      </c>
      <c r="F221" s="95" t="b">
        <v>0</v>
      </c>
      <c r="G221" s="95" t="b">
        <v>0</v>
      </c>
      <c r="H221" s="95" t="b">
        <v>0</v>
      </c>
      <c r="I221" s="95" t="b">
        <v>0</v>
      </c>
      <c r="J221" s="95" t="b">
        <v>0</v>
      </c>
      <c r="K221" s="95" t="b">
        <v>0</v>
      </c>
    </row>
    <row r="222" spans="1:11" x14ac:dyDescent="0.25">
      <c r="A222" s="95" t="s">
        <v>14214</v>
      </c>
      <c r="B222" s="95" t="s">
        <v>14265</v>
      </c>
      <c r="C222" s="95">
        <v>57</v>
      </c>
      <c r="D222" s="130">
        <v>1.5767389789197793E-3</v>
      </c>
      <c r="E222" s="130">
        <v>0.82242479346296427</v>
      </c>
      <c r="F222" s="95" t="b">
        <v>0</v>
      </c>
      <c r="G222" s="95" t="b">
        <v>0</v>
      </c>
      <c r="H222" s="95" t="b">
        <v>0</v>
      </c>
      <c r="I222" s="95" t="b">
        <v>0</v>
      </c>
      <c r="J222" s="95" t="b">
        <v>0</v>
      </c>
      <c r="K222" s="95" t="b">
        <v>0</v>
      </c>
    </row>
    <row r="223" spans="1:11" x14ac:dyDescent="0.25">
      <c r="A223" s="95" t="s">
        <v>14222</v>
      </c>
      <c r="B223" s="95" t="s">
        <v>14263</v>
      </c>
      <c r="C223" s="95">
        <v>57</v>
      </c>
      <c r="D223" s="130">
        <v>1.5610670692411228E-3</v>
      </c>
      <c r="E223" s="130">
        <v>1.1749213729224015</v>
      </c>
      <c r="F223" s="95" t="b">
        <v>0</v>
      </c>
      <c r="G223" s="95" t="b">
        <v>0</v>
      </c>
      <c r="H223" s="95" t="b">
        <v>0</v>
      </c>
      <c r="I223" s="95" t="b">
        <v>0</v>
      </c>
      <c r="J223" s="95" t="b">
        <v>0</v>
      </c>
      <c r="K223" s="95" t="b">
        <v>0</v>
      </c>
    </row>
    <row r="224" spans="1:11" x14ac:dyDescent="0.25">
      <c r="A224" s="95" t="s">
        <v>14213</v>
      </c>
      <c r="B224" s="95" t="s">
        <v>14223</v>
      </c>
      <c r="C224" s="95">
        <v>57</v>
      </c>
      <c r="D224" s="130">
        <v>1.5610670692411228E-3</v>
      </c>
      <c r="E224" s="130">
        <v>-0.27374417313794519</v>
      </c>
      <c r="F224" s="95" t="b">
        <v>0</v>
      </c>
      <c r="G224" s="95" t="b">
        <v>0</v>
      </c>
      <c r="H224" s="95" t="b">
        <v>0</v>
      </c>
      <c r="I224" s="95" t="b">
        <v>0</v>
      </c>
      <c r="J224" s="95" t="b">
        <v>0</v>
      </c>
      <c r="K224" s="95" t="b">
        <v>0</v>
      </c>
    </row>
    <row r="225" spans="1:11" x14ac:dyDescent="0.25">
      <c r="A225" s="95" t="s">
        <v>14243</v>
      </c>
      <c r="B225" s="95" t="s">
        <v>14222</v>
      </c>
      <c r="C225" s="95">
        <v>56</v>
      </c>
      <c r="D225" s="130">
        <v>1.5413096695233118E-3</v>
      </c>
      <c r="E225" s="130">
        <v>0.75907231146962928</v>
      </c>
      <c r="F225" s="95" t="b">
        <v>0</v>
      </c>
      <c r="G225" s="95" t="b">
        <v>0</v>
      </c>
      <c r="H225" s="95" t="b">
        <v>0</v>
      </c>
      <c r="I225" s="95" t="b">
        <v>0</v>
      </c>
      <c r="J225" s="95" t="b">
        <v>0</v>
      </c>
      <c r="K225" s="95" t="b">
        <v>0</v>
      </c>
    </row>
    <row r="226" spans="1:11" x14ac:dyDescent="0.25">
      <c r="A226" s="95" t="s">
        <v>14242</v>
      </c>
      <c r="B226" s="95" t="s">
        <v>14252</v>
      </c>
      <c r="C226" s="95">
        <v>56</v>
      </c>
      <c r="D226" s="130">
        <v>1.5413096695233118E-3</v>
      </c>
      <c r="E226" s="130">
        <v>1.6177694363223765</v>
      </c>
      <c r="F226" s="95" t="b">
        <v>0</v>
      </c>
      <c r="G226" s="95" t="b">
        <v>0</v>
      </c>
      <c r="H226" s="95" t="b">
        <v>0</v>
      </c>
      <c r="I226" s="95" t="b">
        <v>0</v>
      </c>
      <c r="J226" s="95" t="b">
        <v>0</v>
      </c>
      <c r="K226" s="95" t="b">
        <v>0</v>
      </c>
    </row>
    <row r="227" spans="1:11" x14ac:dyDescent="0.25">
      <c r="A227" s="95" t="s">
        <v>14294</v>
      </c>
      <c r="B227" s="95" t="s">
        <v>14215</v>
      </c>
      <c r="C227" s="95">
        <v>53</v>
      </c>
      <c r="D227" s="130">
        <v>1.4812025856776828E-3</v>
      </c>
      <c r="E227" s="130">
        <v>1.273652175814791</v>
      </c>
      <c r="F227" s="95" t="b">
        <v>0</v>
      </c>
      <c r="G227" s="95" t="b">
        <v>0</v>
      </c>
      <c r="H227" s="95" t="b">
        <v>0</v>
      </c>
      <c r="I227" s="95" t="b">
        <v>0</v>
      </c>
      <c r="J227" s="95" t="b">
        <v>0</v>
      </c>
      <c r="K227" s="95" t="b">
        <v>0</v>
      </c>
    </row>
    <row r="228" spans="1:11" x14ac:dyDescent="0.25">
      <c r="A228" s="95" t="s">
        <v>14324</v>
      </c>
      <c r="B228" s="95" t="s">
        <v>14330</v>
      </c>
      <c r="C228" s="95">
        <v>53</v>
      </c>
      <c r="D228" s="130">
        <v>1.4812025856776828E-3</v>
      </c>
      <c r="E228" s="130">
        <v>2.9875625299437463</v>
      </c>
      <c r="F228" s="95" t="b">
        <v>0</v>
      </c>
      <c r="G228" s="95" t="b">
        <v>0</v>
      </c>
      <c r="H228" s="95" t="b">
        <v>0</v>
      </c>
      <c r="I228" s="95" t="b">
        <v>0</v>
      </c>
      <c r="J228" s="95" t="b">
        <v>0</v>
      </c>
      <c r="K228" s="95" t="b">
        <v>0</v>
      </c>
    </row>
    <row r="229" spans="1:11" x14ac:dyDescent="0.25">
      <c r="A229" s="95" t="s">
        <v>14268</v>
      </c>
      <c r="B229" s="95" t="s">
        <v>14213</v>
      </c>
      <c r="C229" s="95">
        <v>53</v>
      </c>
      <c r="D229" s="130">
        <v>1.4812025856776828E-3</v>
      </c>
      <c r="E229" s="130">
        <v>0.81261411320568</v>
      </c>
      <c r="F229" s="95" t="b">
        <v>0</v>
      </c>
      <c r="G229" s="95" t="b">
        <v>0</v>
      </c>
      <c r="H229" s="95" t="b">
        <v>0</v>
      </c>
      <c r="I229" s="95" t="b">
        <v>0</v>
      </c>
      <c r="J229" s="95" t="b">
        <v>0</v>
      </c>
      <c r="K229" s="95" t="b">
        <v>0</v>
      </c>
    </row>
    <row r="230" spans="1:11" x14ac:dyDescent="0.25">
      <c r="A230" s="95" t="s">
        <v>14216</v>
      </c>
      <c r="B230" s="95" t="s">
        <v>14226</v>
      </c>
      <c r="C230" s="95">
        <v>53</v>
      </c>
      <c r="D230" s="130">
        <v>1.4812025856776828E-3</v>
      </c>
      <c r="E230" s="130">
        <v>5.3851718151061094E-2</v>
      </c>
      <c r="F230" s="95" t="b">
        <v>0</v>
      </c>
      <c r="G230" s="95" t="b">
        <v>0</v>
      </c>
      <c r="H230" s="95" t="b">
        <v>0</v>
      </c>
      <c r="I230" s="95" t="b">
        <v>0</v>
      </c>
      <c r="J230" s="95" t="b">
        <v>0</v>
      </c>
      <c r="K230" s="95" t="b">
        <v>0</v>
      </c>
    </row>
    <row r="231" spans="1:11" x14ac:dyDescent="0.25">
      <c r="A231" s="95" t="s">
        <v>14218</v>
      </c>
      <c r="B231" s="95" t="s">
        <v>14218</v>
      </c>
      <c r="C231" s="95">
        <v>53</v>
      </c>
      <c r="D231" s="130">
        <v>1.4968959116077984E-3</v>
      </c>
      <c r="E231" s="130">
        <v>-6.1305999687750551E-2</v>
      </c>
      <c r="F231" s="95" t="b">
        <v>0</v>
      </c>
      <c r="G231" s="95" t="b">
        <v>0</v>
      </c>
      <c r="H231" s="95" t="b">
        <v>0</v>
      </c>
      <c r="I231" s="95" t="b">
        <v>0</v>
      </c>
      <c r="J231" s="95" t="b">
        <v>0</v>
      </c>
      <c r="K231" s="95" t="b">
        <v>0</v>
      </c>
    </row>
    <row r="232" spans="1:11" x14ac:dyDescent="0.25">
      <c r="A232" s="95" t="s">
        <v>14229</v>
      </c>
      <c r="B232" s="95" t="s">
        <v>14220</v>
      </c>
      <c r="C232" s="95">
        <v>53</v>
      </c>
      <c r="D232" s="130">
        <v>1.4812025856776828E-3</v>
      </c>
      <c r="E232" s="130">
        <v>0.40055502673115456</v>
      </c>
      <c r="F232" s="95" t="b">
        <v>0</v>
      </c>
      <c r="G232" s="95" t="b">
        <v>0</v>
      </c>
      <c r="H232" s="95" t="b">
        <v>0</v>
      </c>
      <c r="I232" s="95" t="b">
        <v>0</v>
      </c>
      <c r="J232" s="95" t="b">
        <v>0</v>
      </c>
      <c r="K232" s="95" t="b">
        <v>0</v>
      </c>
    </row>
    <row r="233" spans="1:11" x14ac:dyDescent="0.25">
      <c r="A233" s="95" t="s">
        <v>14221</v>
      </c>
      <c r="B233" s="95" t="s">
        <v>14220</v>
      </c>
      <c r="C233" s="95">
        <v>52</v>
      </c>
      <c r="D233" s="130">
        <v>1.4686525925208587E-3</v>
      </c>
      <c r="E233" s="130">
        <v>1.1594623393604082E-2</v>
      </c>
      <c r="F233" s="95" t="b">
        <v>0</v>
      </c>
      <c r="G233" s="95" t="b">
        <v>0</v>
      </c>
      <c r="H233" s="95" t="b">
        <v>0</v>
      </c>
      <c r="I233" s="95" t="b">
        <v>0</v>
      </c>
      <c r="J233" s="95" t="b">
        <v>0</v>
      </c>
      <c r="K233" s="95" t="b">
        <v>0</v>
      </c>
    </row>
    <row r="234" spans="1:11" x14ac:dyDescent="0.25">
      <c r="A234" s="95" t="s">
        <v>14221</v>
      </c>
      <c r="B234" s="95" t="s">
        <v>14216</v>
      </c>
      <c r="C234" s="95">
        <v>52</v>
      </c>
      <c r="D234" s="130">
        <v>1.4686525925208587E-3</v>
      </c>
      <c r="E234" s="130">
        <v>-0.10735374952550852</v>
      </c>
      <c r="F234" s="95" t="b">
        <v>0</v>
      </c>
      <c r="G234" s="95" t="b">
        <v>0</v>
      </c>
      <c r="H234" s="95" t="b">
        <v>0</v>
      </c>
      <c r="I234" s="95" t="b">
        <v>0</v>
      </c>
      <c r="J234" s="95" t="b">
        <v>0</v>
      </c>
      <c r="K234" s="95" t="b">
        <v>0</v>
      </c>
    </row>
    <row r="235" spans="1:11" x14ac:dyDescent="0.25">
      <c r="A235" s="95" t="s">
        <v>14318</v>
      </c>
      <c r="B235" s="95" t="s">
        <v>14220</v>
      </c>
      <c r="C235" s="95">
        <v>52</v>
      </c>
      <c r="D235" s="130">
        <v>1.4608799501146328E-3</v>
      </c>
      <c r="E235" s="130">
        <v>1.4485519540630536</v>
      </c>
      <c r="F235" s="95" t="b">
        <v>0</v>
      </c>
      <c r="G235" s="95" t="b">
        <v>0</v>
      </c>
      <c r="H235" s="95" t="b">
        <v>0</v>
      </c>
      <c r="I235" s="95" t="b">
        <v>0</v>
      </c>
      <c r="J235" s="95" t="b">
        <v>0</v>
      </c>
      <c r="K235" s="95" t="b">
        <v>0</v>
      </c>
    </row>
    <row r="236" spans="1:11" x14ac:dyDescent="0.25">
      <c r="A236" s="95" t="s">
        <v>14213</v>
      </c>
      <c r="B236" s="95" t="s">
        <v>14225</v>
      </c>
      <c r="C236" s="95">
        <v>51</v>
      </c>
      <c r="D236" s="130">
        <v>1.4642093385687106E-3</v>
      </c>
      <c r="E236" s="130">
        <v>-0.22913106922600787</v>
      </c>
      <c r="F236" s="95" t="b">
        <v>0</v>
      </c>
      <c r="G236" s="95" t="b">
        <v>0</v>
      </c>
      <c r="H236" s="95" t="b">
        <v>0</v>
      </c>
      <c r="I236" s="95" t="b">
        <v>0</v>
      </c>
      <c r="J236" s="95" t="b">
        <v>0</v>
      </c>
      <c r="K236" s="95" t="b">
        <v>0</v>
      </c>
    </row>
    <row r="237" spans="1:11" x14ac:dyDescent="0.25">
      <c r="A237" s="95" t="s">
        <v>14215</v>
      </c>
      <c r="B237" s="95" t="s">
        <v>14214</v>
      </c>
      <c r="C237" s="95">
        <v>50</v>
      </c>
      <c r="D237" s="130">
        <v>1.4436024546059516E-3</v>
      </c>
      <c r="E237" s="130">
        <v>-0.48008785097155693</v>
      </c>
      <c r="F237" s="95" t="b">
        <v>0</v>
      </c>
      <c r="G237" s="95" t="b">
        <v>0</v>
      </c>
      <c r="H237" s="95" t="b">
        <v>0</v>
      </c>
      <c r="I237" s="95" t="b">
        <v>0</v>
      </c>
      <c r="J237" s="95" t="b">
        <v>0</v>
      </c>
      <c r="K237" s="95" t="b">
        <v>0</v>
      </c>
    </row>
    <row r="238" spans="1:11" x14ac:dyDescent="0.25">
      <c r="A238" s="95" t="s">
        <v>14222</v>
      </c>
      <c r="B238" s="95" t="s">
        <v>14216</v>
      </c>
      <c r="C238" s="95">
        <v>50</v>
      </c>
      <c r="D238" s="130">
        <v>1.4197876525000109E-3</v>
      </c>
      <c r="E238" s="130">
        <v>-0.11203919516439559</v>
      </c>
      <c r="F238" s="95" t="b">
        <v>0</v>
      </c>
      <c r="G238" s="95" t="b">
        <v>0</v>
      </c>
      <c r="H238" s="95" t="b">
        <v>0</v>
      </c>
      <c r="I238" s="95" t="b">
        <v>0</v>
      </c>
      <c r="J238" s="95" t="b">
        <v>0</v>
      </c>
      <c r="K238" s="95" t="b">
        <v>0</v>
      </c>
    </row>
    <row r="239" spans="1:11" x14ac:dyDescent="0.25">
      <c r="A239" s="95" t="s">
        <v>14220</v>
      </c>
      <c r="B239" s="95" t="s">
        <v>14223</v>
      </c>
      <c r="C239" s="95">
        <v>50</v>
      </c>
      <c r="D239" s="130">
        <v>1.4275633347236459E-3</v>
      </c>
      <c r="E239" s="130">
        <v>3.2085760161925603E-2</v>
      </c>
      <c r="F239" s="95" t="b">
        <v>0</v>
      </c>
      <c r="G239" s="95" t="b">
        <v>0</v>
      </c>
      <c r="H239" s="95" t="b">
        <v>0</v>
      </c>
      <c r="I239" s="95" t="b">
        <v>0</v>
      </c>
      <c r="J239" s="95" t="b">
        <v>0</v>
      </c>
      <c r="K239" s="95" t="b">
        <v>0</v>
      </c>
    </row>
    <row r="240" spans="1:11" x14ac:dyDescent="0.25">
      <c r="A240" s="95" t="s">
        <v>14220</v>
      </c>
      <c r="B240" s="95" t="s">
        <v>14230</v>
      </c>
      <c r="C240" s="95">
        <v>49</v>
      </c>
      <c r="D240" s="130">
        <v>1.4571554717034679E-3</v>
      </c>
      <c r="E240" s="130">
        <v>0.46681839444571793</v>
      </c>
      <c r="F240" s="95" t="b">
        <v>0</v>
      </c>
      <c r="G240" s="95" t="b">
        <v>0</v>
      </c>
      <c r="H240" s="95" t="b">
        <v>0</v>
      </c>
      <c r="I240" s="95" t="b">
        <v>0</v>
      </c>
      <c r="J240" s="95" t="b">
        <v>0</v>
      </c>
      <c r="K240" s="95" t="b">
        <v>0</v>
      </c>
    </row>
    <row r="241" spans="1:11" x14ac:dyDescent="0.25">
      <c r="A241" s="95" t="s">
        <v>14227</v>
      </c>
      <c r="B241" s="95" t="s">
        <v>14231</v>
      </c>
      <c r="C241" s="95">
        <v>49</v>
      </c>
      <c r="D241" s="130">
        <v>1.399012068029173E-3</v>
      </c>
      <c r="E241" s="130">
        <v>0.72957801477005257</v>
      </c>
      <c r="F241" s="95" t="b">
        <v>0</v>
      </c>
      <c r="G241" s="95" t="b">
        <v>0</v>
      </c>
      <c r="H241" s="95" t="b">
        <v>0</v>
      </c>
      <c r="I241" s="95" t="b">
        <v>0</v>
      </c>
      <c r="J241" s="95" t="b">
        <v>0</v>
      </c>
      <c r="K241" s="95" t="b">
        <v>0</v>
      </c>
    </row>
    <row r="242" spans="1:11" x14ac:dyDescent="0.25">
      <c r="A242" s="95" t="s">
        <v>14239</v>
      </c>
      <c r="B242" s="95" t="s">
        <v>14215</v>
      </c>
      <c r="C242" s="95">
        <v>49</v>
      </c>
      <c r="D242" s="130">
        <v>1.623808386248333E-3</v>
      </c>
      <c r="E242" s="130">
        <v>0.51732009333071494</v>
      </c>
      <c r="F242" s="95" t="b">
        <v>0</v>
      </c>
      <c r="G242" s="95" t="b">
        <v>0</v>
      </c>
      <c r="H242" s="95" t="b">
        <v>0</v>
      </c>
      <c r="I242" s="95" t="b">
        <v>0</v>
      </c>
      <c r="J242" s="95" t="b">
        <v>0</v>
      </c>
      <c r="K242" s="95" t="b">
        <v>0</v>
      </c>
    </row>
    <row r="243" spans="1:11" x14ac:dyDescent="0.25">
      <c r="A243" s="95" t="s">
        <v>14213</v>
      </c>
      <c r="B243" s="95" t="s">
        <v>14271</v>
      </c>
      <c r="C243" s="95">
        <v>48</v>
      </c>
      <c r="D243" s="130">
        <v>1.3858583564217136E-3</v>
      </c>
      <c r="E243" s="130">
        <v>0.80293763217597569</v>
      </c>
      <c r="F243" s="95" t="b">
        <v>0</v>
      </c>
      <c r="G243" s="95" t="b">
        <v>0</v>
      </c>
      <c r="H243" s="95" t="b">
        <v>0</v>
      </c>
      <c r="I243" s="95" t="b">
        <v>0</v>
      </c>
      <c r="J243" s="95" t="b">
        <v>0</v>
      </c>
      <c r="K243" s="95" t="b">
        <v>0</v>
      </c>
    </row>
    <row r="244" spans="1:11" x14ac:dyDescent="0.25">
      <c r="A244" s="95" t="s">
        <v>14264</v>
      </c>
      <c r="B244" s="95" t="s">
        <v>14229</v>
      </c>
      <c r="C244" s="95">
        <v>48</v>
      </c>
      <c r="D244" s="130">
        <v>1.3780793774764337E-3</v>
      </c>
      <c r="E244" s="130">
        <v>1.5394592019281526</v>
      </c>
      <c r="F244" s="95" t="b">
        <v>0</v>
      </c>
      <c r="G244" s="95" t="b">
        <v>0</v>
      </c>
      <c r="H244" s="95" t="b">
        <v>0</v>
      </c>
      <c r="I244" s="95" t="b">
        <v>0</v>
      </c>
      <c r="J244" s="95" t="b">
        <v>0</v>
      </c>
      <c r="K244" s="95" t="b">
        <v>0</v>
      </c>
    </row>
    <row r="245" spans="1:11" x14ac:dyDescent="0.25">
      <c r="A245" s="95" t="s">
        <v>14220</v>
      </c>
      <c r="B245" s="95" t="s">
        <v>14246</v>
      </c>
      <c r="C245" s="95">
        <v>48</v>
      </c>
      <c r="D245" s="130">
        <v>1.3780793774764337E-3</v>
      </c>
      <c r="E245" s="130">
        <v>0.78681622918567917</v>
      </c>
      <c r="F245" s="95" t="b">
        <v>0</v>
      </c>
      <c r="G245" s="95" t="b">
        <v>0</v>
      </c>
      <c r="H245" s="95" t="b">
        <v>0</v>
      </c>
      <c r="I245" s="95" t="b">
        <v>0</v>
      </c>
      <c r="J245" s="95" t="b">
        <v>0</v>
      </c>
      <c r="K245" s="95" t="b">
        <v>0</v>
      </c>
    </row>
    <row r="246" spans="1:11" x14ac:dyDescent="0.25">
      <c r="A246" s="95" t="s">
        <v>2833</v>
      </c>
      <c r="B246" s="95" t="s">
        <v>14333</v>
      </c>
      <c r="C246" s="95">
        <v>47</v>
      </c>
      <c r="D246" s="130">
        <v>1.3569863073295946E-3</v>
      </c>
      <c r="E246" s="130">
        <v>2.9433588674516931</v>
      </c>
      <c r="F246" s="95" t="b">
        <v>0</v>
      </c>
      <c r="G246" s="95" t="b">
        <v>0</v>
      </c>
      <c r="H246" s="95" t="b">
        <v>0</v>
      </c>
      <c r="I246" s="95" t="b">
        <v>0</v>
      </c>
      <c r="J246" s="95" t="b">
        <v>0</v>
      </c>
      <c r="K246" s="95" t="b">
        <v>0</v>
      </c>
    </row>
    <row r="247" spans="1:11" x14ac:dyDescent="0.25">
      <c r="A247" s="95" t="s">
        <v>14227</v>
      </c>
      <c r="B247" s="95" t="s">
        <v>14214</v>
      </c>
      <c r="C247" s="95">
        <v>47</v>
      </c>
      <c r="D247" s="130">
        <v>1.3727187941786627E-3</v>
      </c>
      <c r="E247" s="130">
        <v>-0.13487558189094842</v>
      </c>
      <c r="F247" s="95" t="b">
        <v>0</v>
      </c>
      <c r="G247" s="95" t="b">
        <v>0</v>
      </c>
      <c r="H247" s="95" t="b">
        <v>0</v>
      </c>
      <c r="I247" s="95" t="b">
        <v>0</v>
      </c>
      <c r="J247" s="95" t="b">
        <v>0</v>
      </c>
      <c r="K247" s="95" t="b">
        <v>0</v>
      </c>
    </row>
    <row r="248" spans="1:11" x14ac:dyDescent="0.25">
      <c r="A248" s="95" t="s">
        <v>14224</v>
      </c>
      <c r="B248" s="95" t="s">
        <v>14216</v>
      </c>
      <c r="C248" s="95">
        <v>47</v>
      </c>
      <c r="D248" s="130">
        <v>1.3569863073295946E-3</v>
      </c>
      <c r="E248" s="130">
        <v>-5.8694178240251291E-2</v>
      </c>
      <c r="F248" s="95" t="b">
        <v>0</v>
      </c>
      <c r="G248" s="95" t="b">
        <v>0</v>
      </c>
      <c r="H248" s="95" t="b">
        <v>0</v>
      </c>
      <c r="I248" s="95" t="b">
        <v>0</v>
      </c>
      <c r="J248" s="95" t="b">
        <v>0</v>
      </c>
      <c r="K248" s="95" t="b">
        <v>0</v>
      </c>
    </row>
    <row r="249" spans="1:11" x14ac:dyDescent="0.25">
      <c r="A249" s="95" t="s">
        <v>14250</v>
      </c>
      <c r="B249" s="95" t="s">
        <v>14219</v>
      </c>
      <c r="C249" s="95">
        <v>47</v>
      </c>
      <c r="D249" s="130">
        <v>1.3808492529352933E-3</v>
      </c>
      <c r="E249" s="130">
        <v>0.77455371185166533</v>
      </c>
      <c r="F249" s="95" t="b">
        <v>0</v>
      </c>
      <c r="G249" s="95" t="b">
        <v>0</v>
      </c>
      <c r="H249" s="95" t="b">
        <v>0</v>
      </c>
      <c r="I249" s="95" t="b">
        <v>0</v>
      </c>
      <c r="J249" s="95" t="b">
        <v>0</v>
      </c>
      <c r="K249" s="95" t="b">
        <v>0</v>
      </c>
    </row>
    <row r="250" spans="1:11" x14ac:dyDescent="0.25">
      <c r="A250" s="95" t="s">
        <v>14226</v>
      </c>
      <c r="B250" s="95" t="s">
        <v>14222</v>
      </c>
      <c r="C250" s="95">
        <v>47</v>
      </c>
      <c r="D250" s="130">
        <v>1.3891666350691531E-3</v>
      </c>
      <c r="E250" s="130">
        <v>0.13232376700512052</v>
      </c>
      <c r="F250" s="95" t="b">
        <v>0</v>
      </c>
      <c r="G250" s="95" t="b">
        <v>0</v>
      </c>
      <c r="H250" s="95" t="b">
        <v>0</v>
      </c>
      <c r="I250" s="95" t="b">
        <v>0</v>
      </c>
      <c r="J250" s="95" t="b">
        <v>0</v>
      </c>
      <c r="K250" s="95" t="b">
        <v>0</v>
      </c>
    </row>
    <row r="251" spans="1:11" x14ac:dyDescent="0.25">
      <c r="A251" s="95" t="s">
        <v>14217</v>
      </c>
      <c r="B251" s="95" t="s">
        <v>1359</v>
      </c>
      <c r="C251" s="95">
        <v>46</v>
      </c>
      <c r="D251" s="130">
        <v>1.3357294447471726E-3</v>
      </c>
      <c r="E251" s="130">
        <v>1.4456046023021367</v>
      </c>
      <c r="F251" s="95" t="b">
        <v>0</v>
      </c>
      <c r="G251" s="95" t="b">
        <v>0</v>
      </c>
      <c r="H251" s="95" t="b">
        <v>0</v>
      </c>
      <c r="I251" s="95" t="b">
        <v>0</v>
      </c>
      <c r="J251" s="95" t="b">
        <v>0</v>
      </c>
      <c r="K251" s="95" t="b">
        <v>0</v>
      </c>
    </row>
    <row r="252" spans="1:11" x14ac:dyDescent="0.25">
      <c r="A252" s="95" t="s">
        <v>1359</v>
      </c>
      <c r="B252" s="95" t="s">
        <v>14311</v>
      </c>
      <c r="C252" s="95">
        <v>46</v>
      </c>
      <c r="D252" s="130">
        <v>1.3357294447471726E-3</v>
      </c>
      <c r="E252" s="130">
        <v>2.9270699812422216</v>
      </c>
      <c r="F252" s="95" t="b">
        <v>0</v>
      </c>
      <c r="G252" s="95" t="b">
        <v>0</v>
      </c>
      <c r="H252" s="95" t="b">
        <v>0</v>
      </c>
      <c r="I252" s="95" t="b">
        <v>0</v>
      </c>
      <c r="J252" s="95" t="b">
        <v>0</v>
      </c>
      <c r="K252" s="95" t="b">
        <v>0</v>
      </c>
    </row>
    <row r="253" spans="1:11" x14ac:dyDescent="0.25">
      <c r="A253" s="95" t="s">
        <v>1355</v>
      </c>
      <c r="B253" s="95" t="s">
        <v>1354</v>
      </c>
      <c r="C253" s="95">
        <v>46</v>
      </c>
      <c r="D253" s="130">
        <v>1.3357294447471726E-3</v>
      </c>
      <c r="E253" s="130">
        <v>2.8274987163222161</v>
      </c>
      <c r="F253" s="95" t="b">
        <v>0</v>
      </c>
      <c r="G253" s="95" t="b">
        <v>0</v>
      </c>
      <c r="H253" s="95" t="b">
        <v>0</v>
      </c>
      <c r="I253" s="95" t="b">
        <v>0</v>
      </c>
      <c r="J253" s="95" t="b">
        <v>0</v>
      </c>
      <c r="K253" s="95" t="b">
        <v>0</v>
      </c>
    </row>
    <row r="254" spans="1:11" x14ac:dyDescent="0.25">
      <c r="A254" s="95" t="s">
        <v>14213</v>
      </c>
      <c r="B254" s="95" t="s">
        <v>14318</v>
      </c>
      <c r="C254" s="95">
        <v>46</v>
      </c>
      <c r="D254" s="130">
        <v>1.3357294447471726E-3</v>
      </c>
      <c r="E254" s="130">
        <v>1.0356867537835286</v>
      </c>
      <c r="F254" s="95" t="b">
        <v>0</v>
      </c>
      <c r="G254" s="95" t="b">
        <v>0</v>
      </c>
      <c r="H254" s="95" t="b">
        <v>0</v>
      </c>
      <c r="I254" s="95" t="b">
        <v>0</v>
      </c>
      <c r="J254" s="95" t="b">
        <v>0</v>
      </c>
      <c r="K254" s="95" t="b">
        <v>0</v>
      </c>
    </row>
    <row r="255" spans="1:11" x14ac:dyDescent="0.25">
      <c r="A255" s="95" t="s">
        <v>14218</v>
      </c>
      <c r="B255" s="95" t="s">
        <v>14214</v>
      </c>
      <c r="C255" s="95">
        <v>45</v>
      </c>
      <c r="D255" s="130">
        <v>1.3143052284689321E-3</v>
      </c>
      <c r="E255" s="130">
        <v>-0.45098546926724986</v>
      </c>
      <c r="F255" s="95" t="b">
        <v>0</v>
      </c>
      <c r="G255" s="95" t="b">
        <v>0</v>
      </c>
      <c r="H255" s="95" t="b">
        <v>0</v>
      </c>
      <c r="I255" s="95" t="b">
        <v>0</v>
      </c>
      <c r="J255" s="95" t="b">
        <v>0</v>
      </c>
      <c r="K255" s="95" t="b">
        <v>0</v>
      </c>
    </row>
    <row r="256" spans="1:11" x14ac:dyDescent="0.25">
      <c r="A256" s="95" t="s">
        <v>14250</v>
      </c>
      <c r="B256" s="95" t="s">
        <v>14235</v>
      </c>
      <c r="C256" s="95">
        <v>45</v>
      </c>
      <c r="D256" s="130">
        <v>1.3143052284689321E-3</v>
      </c>
      <c r="E256" s="130">
        <v>1.3912098318937434</v>
      </c>
      <c r="F256" s="95" t="b">
        <v>0</v>
      </c>
      <c r="G256" s="95" t="b">
        <v>0</v>
      </c>
      <c r="H256" s="95" t="b">
        <v>0</v>
      </c>
      <c r="I256" s="95" t="b">
        <v>0</v>
      </c>
      <c r="J256" s="95" t="b">
        <v>0</v>
      </c>
      <c r="K256" s="95" t="b">
        <v>0</v>
      </c>
    </row>
    <row r="257" spans="1:11" x14ac:dyDescent="0.25">
      <c r="A257" s="95" t="s">
        <v>14315</v>
      </c>
      <c r="B257" s="95" t="s">
        <v>14215</v>
      </c>
      <c r="C257" s="95">
        <v>45</v>
      </c>
      <c r="D257" s="130">
        <v>1.5467944696660252E-3</v>
      </c>
      <c r="E257" s="130">
        <v>1.2420973612730193</v>
      </c>
      <c r="F257" s="95" t="b">
        <v>0</v>
      </c>
      <c r="G257" s="95" t="b">
        <v>0</v>
      </c>
      <c r="H257" s="95" t="b">
        <v>0</v>
      </c>
      <c r="I257" s="95" t="b">
        <v>0</v>
      </c>
      <c r="J257" s="95" t="b">
        <v>0</v>
      </c>
      <c r="K257" s="95" t="b">
        <v>0</v>
      </c>
    </row>
    <row r="258" spans="1:11" x14ac:dyDescent="0.25">
      <c r="A258" s="95" t="s">
        <v>14221</v>
      </c>
      <c r="B258" s="95" t="s">
        <v>14235</v>
      </c>
      <c r="C258" s="95">
        <v>45</v>
      </c>
      <c r="D258" s="130">
        <v>1.3143052284689321E-3</v>
      </c>
      <c r="E258" s="130">
        <v>0.55267820789716215</v>
      </c>
      <c r="F258" s="95" t="b">
        <v>0</v>
      </c>
      <c r="G258" s="95" t="b">
        <v>0</v>
      </c>
      <c r="H258" s="95" t="b">
        <v>0</v>
      </c>
      <c r="I258" s="95" t="b">
        <v>0</v>
      </c>
      <c r="J258" s="95" t="b">
        <v>0</v>
      </c>
      <c r="K258" s="95" t="b">
        <v>0</v>
      </c>
    </row>
    <row r="259" spans="1:11" x14ac:dyDescent="0.25">
      <c r="A259" s="95" t="s">
        <v>14225</v>
      </c>
      <c r="B259" s="95" t="s">
        <v>14335</v>
      </c>
      <c r="C259" s="95">
        <v>44</v>
      </c>
      <c r="D259" s="130">
        <v>1.2927099389181467E-3</v>
      </c>
      <c r="E259" s="130">
        <v>1.6304416961361783</v>
      </c>
      <c r="F259" s="95" t="b">
        <v>0</v>
      </c>
      <c r="G259" s="95" t="b">
        <v>0</v>
      </c>
      <c r="H259" s="95" t="b">
        <v>0</v>
      </c>
      <c r="I259" s="95" t="b">
        <v>0</v>
      </c>
      <c r="J259" s="95" t="b">
        <v>0</v>
      </c>
      <c r="K259" s="95" t="b">
        <v>0</v>
      </c>
    </row>
    <row r="260" spans="1:11" x14ac:dyDescent="0.25">
      <c r="A260" s="95" t="s">
        <v>14220</v>
      </c>
      <c r="B260" s="95" t="s">
        <v>14315</v>
      </c>
      <c r="C260" s="95">
        <v>44</v>
      </c>
      <c r="D260" s="130">
        <v>1.5274769466498536E-3</v>
      </c>
      <c r="E260" s="130">
        <v>1.3579270841545472</v>
      </c>
      <c r="F260" s="95" t="b">
        <v>0</v>
      </c>
      <c r="G260" s="95" t="b">
        <v>0</v>
      </c>
      <c r="H260" s="95" t="b">
        <v>0</v>
      </c>
      <c r="I260" s="95" t="b">
        <v>0</v>
      </c>
      <c r="J260" s="95" t="b">
        <v>0</v>
      </c>
      <c r="K260" s="95" t="b">
        <v>0</v>
      </c>
    </row>
    <row r="261" spans="1:11" x14ac:dyDescent="0.25">
      <c r="A261" s="95" t="s">
        <v>14213</v>
      </c>
      <c r="B261" s="95" t="s">
        <v>14255</v>
      </c>
      <c r="C261" s="95">
        <v>44</v>
      </c>
      <c r="D261" s="130">
        <v>1.2927099389181467E-3</v>
      </c>
      <c r="E261" s="130">
        <v>0.48490268154588678</v>
      </c>
      <c r="F261" s="95" t="b">
        <v>0</v>
      </c>
      <c r="G261" s="95" t="b">
        <v>0</v>
      </c>
      <c r="H261" s="95" t="b">
        <v>0</v>
      </c>
      <c r="I261" s="95" t="b">
        <v>0</v>
      </c>
      <c r="J261" s="95" t="b">
        <v>0</v>
      </c>
      <c r="K261" s="95" t="b">
        <v>0</v>
      </c>
    </row>
    <row r="262" spans="1:11" x14ac:dyDescent="0.25">
      <c r="A262" s="95" t="s">
        <v>14217</v>
      </c>
      <c r="B262" s="95" t="s">
        <v>1690</v>
      </c>
      <c r="C262" s="95">
        <v>44</v>
      </c>
      <c r="D262" s="130">
        <v>1.2927099389181467E-3</v>
      </c>
      <c r="E262" s="130">
        <v>1.4549446285562802</v>
      </c>
      <c r="F262" s="95" t="b">
        <v>0</v>
      </c>
      <c r="G262" s="95" t="b">
        <v>0</v>
      </c>
      <c r="H262" s="95" t="b">
        <v>0</v>
      </c>
      <c r="I262" s="95" t="b">
        <v>0</v>
      </c>
      <c r="J262" s="95" t="b">
        <v>0</v>
      </c>
      <c r="K262" s="95" t="b">
        <v>0</v>
      </c>
    </row>
    <row r="263" spans="1:11" x14ac:dyDescent="0.25">
      <c r="A263" s="95" t="s">
        <v>1690</v>
      </c>
      <c r="B263" s="95" t="s">
        <v>1352</v>
      </c>
      <c r="C263" s="95">
        <v>44</v>
      </c>
      <c r="D263" s="130">
        <v>1.2927099389181467E-3</v>
      </c>
      <c r="E263" s="130">
        <v>2.5130340858023636</v>
      </c>
      <c r="F263" s="95" t="b">
        <v>0</v>
      </c>
      <c r="G263" s="95" t="b">
        <v>0</v>
      </c>
      <c r="H263" s="95" t="b">
        <v>0</v>
      </c>
      <c r="I263" s="95" t="b">
        <v>0</v>
      </c>
      <c r="J263" s="95" t="b">
        <v>0</v>
      </c>
      <c r="K263" s="95" t="b">
        <v>0</v>
      </c>
    </row>
    <row r="264" spans="1:11" x14ac:dyDescent="0.25">
      <c r="A264" s="95" t="s">
        <v>14215</v>
      </c>
      <c r="B264" s="95" t="s">
        <v>14227</v>
      </c>
      <c r="C264" s="95">
        <v>43</v>
      </c>
      <c r="D264" s="130">
        <v>1.2709396874036932E-3</v>
      </c>
      <c r="E264" s="130">
        <v>5.841528237532901E-2</v>
      </c>
      <c r="F264" s="95" t="b">
        <v>0</v>
      </c>
      <c r="G264" s="95" t="b">
        <v>0</v>
      </c>
      <c r="H264" s="95" t="b">
        <v>0</v>
      </c>
      <c r="I264" s="95" t="b">
        <v>0</v>
      </c>
      <c r="J264" s="95" t="b">
        <v>0</v>
      </c>
      <c r="K264" s="95" t="b">
        <v>0</v>
      </c>
    </row>
    <row r="265" spans="1:11" x14ac:dyDescent="0.25">
      <c r="A265" s="95" t="s">
        <v>14215</v>
      </c>
      <c r="B265" s="95" t="s">
        <v>14241</v>
      </c>
      <c r="C265" s="95">
        <v>43</v>
      </c>
      <c r="D265" s="130">
        <v>1.3032579753524827E-3</v>
      </c>
      <c r="E265" s="130">
        <v>0.50713536050726382</v>
      </c>
      <c r="F265" s="95" t="b">
        <v>0</v>
      </c>
      <c r="G265" s="95" t="b">
        <v>0</v>
      </c>
      <c r="H265" s="95" t="b">
        <v>0</v>
      </c>
      <c r="I265" s="95" t="b">
        <v>0</v>
      </c>
      <c r="J265" s="95" t="b">
        <v>0</v>
      </c>
      <c r="K265" s="95" t="b">
        <v>0</v>
      </c>
    </row>
    <row r="266" spans="1:11" x14ac:dyDescent="0.25">
      <c r="A266" s="95" t="s">
        <v>14216</v>
      </c>
      <c r="B266" s="95" t="s">
        <v>14214</v>
      </c>
      <c r="C266" s="95">
        <v>43</v>
      </c>
      <c r="D266" s="130">
        <v>1.3297520743110981E-3</v>
      </c>
      <c r="E266" s="130">
        <v>-0.55098443161469535</v>
      </c>
      <c r="F266" s="95" t="b">
        <v>0</v>
      </c>
      <c r="G266" s="95" t="b">
        <v>0</v>
      </c>
      <c r="H266" s="95" t="b">
        <v>0</v>
      </c>
      <c r="I266" s="95" t="b">
        <v>0</v>
      </c>
      <c r="J266" s="95" t="b">
        <v>0</v>
      </c>
      <c r="K266" s="95" t="b">
        <v>0</v>
      </c>
    </row>
    <row r="267" spans="1:11" x14ac:dyDescent="0.25">
      <c r="A267" s="95" t="s">
        <v>14216</v>
      </c>
      <c r="B267" s="95" t="s">
        <v>14224</v>
      </c>
      <c r="C267" s="95">
        <v>43</v>
      </c>
      <c r="D267" s="130">
        <v>1.2787282710867167E-3</v>
      </c>
      <c r="E267" s="130">
        <v>-9.3500693372539287E-2</v>
      </c>
      <c r="F267" s="95" t="b">
        <v>0</v>
      </c>
      <c r="G267" s="95" t="b">
        <v>0</v>
      </c>
      <c r="H267" s="95" t="b">
        <v>0</v>
      </c>
      <c r="I267" s="95" t="b">
        <v>0</v>
      </c>
      <c r="J267" s="95" t="b">
        <v>0</v>
      </c>
      <c r="K267" s="95" t="b">
        <v>0</v>
      </c>
    </row>
    <row r="268" spans="1:11" x14ac:dyDescent="0.25">
      <c r="A268" s="95" t="s">
        <v>14232</v>
      </c>
      <c r="B268" s="95" t="s">
        <v>14215</v>
      </c>
      <c r="C268" s="95">
        <v>43</v>
      </c>
      <c r="D268" s="130">
        <v>1.2709396874036932E-3</v>
      </c>
      <c r="E268" s="130">
        <v>0.32272384819482502</v>
      </c>
      <c r="F268" s="95" t="b">
        <v>0</v>
      </c>
      <c r="G268" s="95" t="b">
        <v>0</v>
      </c>
      <c r="H268" s="95" t="b">
        <v>0</v>
      </c>
      <c r="I268" s="95" t="b">
        <v>0</v>
      </c>
      <c r="J268" s="95" t="b">
        <v>0</v>
      </c>
      <c r="K268" s="95" t="b">
        <v>0</v>
      </c>
    </row>
    <row r="269" spans="1:11" x14ac:dyDescent="0.25">
      <c r="A269" s="95" t="s">
        <v>14215</v>
      </c>
      <c r="B269" s="95" t="s">
        <v>14239</v>
      </c>
      <c r="C269" s="95">
        <v>42</v>
      </c>
      <c r="D269" s="130">
        <v>1.2489904043172582E-3</v>
      </c>
      <c r="E269" s="130">
        <v>0.4586982775233987</v>
      </c>
      <c r="F269" s="95" t="b">
        <v>0</v>
      </c>
      <c r="G269" s="95" t="b">
        <v>0</v>
      </c>
      <c r="H269" s="95" t="b">
        <v>0</v>
      </c>
      <c r="I269" s="95" t="b">
        <v>0</v>
      </c>
      <c r="J269" s="95" t="b">
        <v>0</v>
      </c>
      <c r="K269" s="95" t="b">
        <v>0</v>
      </c>
    </row>
    <row r="270" spans="1:11" x14ac:dyDescent="0.25">
      <c r="A270" s="95" t="s">
        <v>14239</v>
      </c>
      <c r="B270" s="95" t="s">
        <v>14225</v>
      </c>
      <c r="C270" s="95">
        <v>42</v>
      </c>
      <c r="D270" s="130">
        <v>1.2489904043172582E-3</v>
      </c>
      <c r="E270" s="130">
        <v>0.71011704588924895</v>
      </c>
      <c r="F270" s="95" t="b">
        <v>0</v>
      </c>
      <c r="G270" s="95" t="b">
        <v>0</v>
      </c>
      <c r="H270" s="95" t="b">
        <v>0</v>
      </c>
      <c r="I270" s="95" t="b">
        <v>0</v>
      </c>
      <c r="J270" s="95" t="b">
        <v>0</v>
      </c>
      <c r="K270" s="95" t="b">
        <v>0</v>
      </c>
    </row>
    <row r="271" spans="1:11" x14ac:dyDescent="0.25">
      <c r="A271" s="95" t="s">
        <v>14215</v>
      </c>
      <c r="B271" s="95" t="s">
        <v>14225</v>
      </c>
      <c r="C271" s="95">
        <v>42</v>
      </c>
      <c r="D271" s="130">
        <v>1.2567811878207399E-3</v>
      </c>
      <c r="E271" s="130">
        <v>-6.3235321612625933E-2</v>
      </c>
      <c r="F271" s="95" t="b">
        <v>0</v>
      </c>
      <c r="G271" s="95" t="b">
        <v>0</v>
      </c>
      <c r="H271" s="95" t="b">
        <v>0</v>
      </c>
      <c r="I271" s="95" t="b">
        <v>0</v>
      </c>
      <c r="J271" s="95" t="b">
        <v>0</v>
      </c>
      <c r="K271" s="95" t="b">
        <v>0</v>
      </c>
    </row>
    <row r="272" spans="1:11" x14ac:dyDescent="0.25">
      <c r="A272" s="95" t="s">
        <v>14226</v>
      </c>
      <c r="B272" s="95" t="s">
        <v>14332</v>
      </c>
      <c r="C272" s="95">
        <v>42</v>
      </c>
      <c r="D272" s="130">
        <v>1.2489904043172582E-3</v>
      </c>
      <c r="E272" s="130">
        <v>1.6035976392650217</v>
      </c>
      <c r="F272" s="95" t="b">
        <v>0</v>
      </c>
      <c r="G272" s="95" t="b">
        <v>0</v>
      </c>
      <c r="H272" s="95" t="b">
        <v>0</v>
      </c>
      <c r="I272" s="95" t="b">
        <v>0</v>
      </c>
      <c r="J272" s="95" t="b">
        <v>0</v>
      </c>
      <c r="K272" s="95" t="b">
        <v>0</v>
      </c>
    </row>
    <row r="273" spans="1:11" x14ac:dyDescent="0.25">
      <c r="A273" s="95" t="s">
        <v>14263</v>
      </c>
      <c r="B273" s="95" t="s">
        <v>14214</v>
      </c>
      <c r="C273" s="95">
        <v>42</v>
      </c>
      <c r="D273" s="130">
        <v>1.2567811878207399E-3</v>
      </c>
      <c r="E273" s="130">
        <v>0.66470183393441884</v>
      </c>
      <c r="F273" s="95" t="b">
        <v>0</v>
      </c>
      <c r="G273" s="95" t="b">
        <v>0</v>
      </c>
      <c r="H273" s="95" t="b">
        <v>0</v>
      </c>
      <c r="I273" s="95" t="b">
        <v>0</v>
      </c>
      <c r="J273" s="95" t="b">
        <v>0</v>
      </c>
      <c r="K273" s="95" t="b">
        <v>0</v>
      </c>
    </row>
    <row r="274" spans="1:11" x14ac:dyDescent="0.25">
      <c r="A274" s="95" t="s">
        <v>14221</v>
      </c>
      <c r="B274" s="95" t="s">
        <v>14213</v>
      </c>
      <c r="C274" s="95">
        <v>42</v>
      </c>
      <c r="D274" s="130">
        <v>1.3269585484148238E-3</v>
      </c>
      <c r="E274" s="130">
        <v>-0.44661619571382916</v>
      </c>
      <c r="F274" s="95" t="b">
        <v>0</v>
      </c>
      <c r="G274" s="95" t="b">
        <v>0</v>
      </c>
      <c r="H274" s="95" t="b">
        <v>0</v>
      </c>
      <c r="I274" s="95" t="b">
        <v>0</v>
      </c>
      <c r="J274" s="95" t="b">
        <v>0</v>
      </c>
      <c r="K274" s="95" t="b">
        <v>0</v>
      </c>
    </row>
    <row r="275" spans="1:11" x14ac:dyDescent="0.25">
      <c r="A275" s="95" t="s">
        <v>14293</v>
      </c>
      <c r="B275" s="95" t="s">
        <v>14216</v>
      </c>
      <c r="C275" s="95">
        <v>41</v>
      </c>
      <c r="D275" s="130">
        <v>1.2268578262059605E-3</v>
      </c>
      <c r="E275" s="130">
        <v>1.129474081220821</v>
      </c>
      <c r="F275" s="95" t="b">
        <v>0</v>
      </c>
      <c r="G275" s="95" t="b">
        <v>0</v>
      </c>
      <c r="H275" s="95" t="b">
        <v>0</v>
      </c>
      <c r="I275" s="95" t="b">
        <v>0</v>
      </c>
      <c r="J275" s="95" t="b">
        <v>0</v>
      </c>
      <c r="K275" s="95" t="b">
        <v>0</v>
      </c>
    </row>
    <row r="276" spans="1:11" x14ac:dyDescent="0.25">
      <c r="A276" s="95" t="s">
        <v>14225</v>
      </c>
      <c r="B276" s="95" t="s">
        <v>14250</v>
      </c>
      <c r="C276" s="95">
        <v>41</v>
      </c>
      <c r="D276" s="130">
        <v>1.2268578262059605E-3</v>
      </c>
      <c r="E276" s="130">
        <v>0.88595375099478846</v>
      </c>
      <c r="F276" s="95" t="b">
        <v>0</v>
      </c>
      <c r="G276" s="95" t="b">
        <v>0</v>
      </c>
      <c r="H276" s="95" t="b">
        <v>0</v>
      </c>
      <c r="I276" s="95" t="b">
        <v>0</v>
      </c>
      <c r="J276" s="95" t="b">
        <v>0</v>
      </c>
      <c r="K276" s="95" t="b">
        <v>0</v>
      </c>
    </row>
    <row r="277" spans="1:11" x14ac:dyDescent="0.25">
      <c r="A277" s="95" t="s">
        <v>14224</v>
      </c>
      <c r="B277" s="95" t="s">
        <v>14303</v>
      </c>
      <c r="C277" s="95">
        <v>41</v>
      </c>
      <c r="D277" s="130">
        <v>1.2268578262059605E-3</v>
      </c>
      <c r="E277" s="130">
        <v>1.4130775329580725</v>
      </c>
      <c r="F277" s="95" t="b">
        <v>0</v>
      </c>
      <c r="G277" s="95" t="b">
        <v>0</v>
      </c>
      <c r="H277" s="95" t="b">
        <v>0</v>
      </c>
      <c r="I277" s="95" t="b">
        <v>0</v>
      </c>
      <c r="J277" s="95" t="b">
        <v>0</v>
      </c>
      <c r="K277" s="95" t="b">
        <v>0</v>
      </c>
    </row>
    <row r="278" spans="1:11" x14ac:dyDescent="0.25">
      <c r="A278" s="95" t="s">
        <v>14213</v>
      </c>
      <c r="B278" s="95" t="s">
        <v>14240</v>
      </c>
      <c r="C278" s="95">
        <v>41</v>
      </c>
      <c r="D278" s="130">
        <v>1.2268578262059605E-3</v>
      </c>
      <c r="E278" s="130">
        <v>0.20876958062701448</v>
      </c>
      <c r="F278" s="95" t="b">
        <v>0</v>
      </c>
      <c r="G278" s="95" t="b">
        <v>0</v>
      </c>
      <c r="H278" s="95" t="b">
        <v>0</v>
      </c>
      <c r="I278" s="95" t="b">
        <v>0</v>
      </c>
      <c r="J278" s="95" t="b">
        <v>0</v>
      </c>
      <c r="K278" s="95" t="b">
        <v>0</v>
      </c>
    </row>
    <row r="279" spans="1:11" x14ac:dyDescent="0.25">
      <c r="A279" s="95" t="s">
        <v>14335</v>
      </c>
      <c r="B279" s="95" t="s">
        <v>14218</v>
      </c>
      <c r="C279" s="95">
        <v>41</v>
      </c>
      <c r="D279" s="130">
        <v>1.2268578262059605E-3</v>
      </c>
      <c r="E279" s="130">
        <v>1.4240380346355705</v>
      </c>
      <c r="F279" s="95" t="b">
        <v>0</v>
      </c>
      <c r="G279" s="95" t="b">
        <v>0</v>
      </c>
      <c r="H279" s="95" t="b">
        <v>0</v>
      </c>
      <c r="I279" s="95" t="b">
        <v>0</v>
      </c>
      <c r="J279" s="95" t="b">
        <v>0</v>
      </c>
      <c r="K279" s="95" t="b">
        <v>0</v>
      </c>
    </row>
    <row r="280" spans="1:11" x14ac:dyDescent="0.25">
      <c r="A280" s="95" t="s">
        <v>14250</v>
      </c>
      <c r="B280" s="95" t="s">
        <v>14222</v>
      </c>
      <c r="C280" s="95">
        <v>41</v>
      </c>
      <c r="D280" s="130">
        <v>1.2268578262059605E-3</v>
      </c>
      <c r="E280" s="130">
        <v>0.7616389367869385</v>
      </c>
      <c r="F280" s="95" t="b">
        <v>0</v>
      </c>
      <c r="G280" s="95" t="b">
        <v>0</v>
      </c>
      <c r="H280" s="95" t="b">
        <v>0</v>
      </c>
      <c r="I280" s="95" t="b">
        <v>0</v>
      </c>
      <c r="J280" s="95" t="b">
        <v>0</v>
      </c>
      <c r="K280" s="95" t="b">
        <v>0</v>
      </c>
    </row>
    <row r="281" spans="1:11" x14ac:dyDescent="0.25">
      <c r="A281" s="95" t="s">
        <v>14215</v>
      </c>
      <c r="B281" s="95" t="s">
        <v>14216</v>
      </c>
      <c r="C281" s="95">
        <v>41</v>
      </c>
      <c r="D281" s="130">
        <v>1.2426413253360882E-3</v>
      </c>
      <c r="E281" s="130">
        <v>-0.32991840653840987</v>
      </c>
      <c r="F281" s="95" t="b">
        <v>0</v>
      </c>
      <c r="G281" s="95" t="b">
        <v>0</v>
      </c>
      <c r="H281" s="95" t="b">
        <v>0</v>
      </c>
      <c r="I281" s="95" t="b">
        <v>0</v>
      </c>
      <c r="J281" s="95" t="b">
        <v>0</v>
      </c>
      <c r="K281" s="95" t="b">
        <v>0</v>
      </c>
    </row>
    <row r="282" spans="1:11" x14ac:dyDescent="0.25">
      <c r="A282" s="95" t="s">
        <v>1354</v>
      </c>
      <c r="B282" s="95" t="s">
        <v>1462</v>
      </c>
      <c r="C282" s="95">
        <v>41</v>
      </c>
      <c r="D282" s="130">
        <v>1.2268578262059605E-3</v>
      </c>
      <c r="E282" s="130">
        <v>2.8549369646691556</v>
      </c>
      <c r="F282" s="95" t="b">
        <v>0</v>
      </c>
      <c r="G282" s="95" t="b">
        <v>0</v>
      </c>
      <c r="H282" s="95" t="b">
        <v>0</v>
      </c>
      <c r="I282" s="95" t="b">
        <v>0</v>
      </c>
      <c r="J282" s="95" t="b">
        <v>0</v>
      </c>
      <c r="K282" s="95" t="b">
        <v>0</v>
      </c>
    </row>
    <row r="283" spans="1:11" x14ac:dyDescent="0.25">
      <c r="A283" s="95" t="s">
        <v>14221</v>
      </c>
      <c r="B283" s="95" t="s">
        <v>14328</v>
      </c>
      <c r="C283" s="95">
        <v>41</v>
      </c>
      <c r="D283" s="130">
        <v>1.2268578262059605E-3</v>
      </c>
      <c r="E283" s="130">
        <v>1.4010320727936205</v>
      </c>
      <c r="F283" s="95" t="b">
        <v>0</v>
      </c>
      <c r="G283" s="95" t="b">
        <v>0</v>
      </c>
      <c r="H283" s="95" t="b">
        <v>0</v>
      </c>
      <c r="I283" s="95" t="b">
        <v>0</v>
      </c>
      <c r="J283" s="95" t="b">
        <v>0</v>
      </c>
      <c r="K283" s="95" t="b">
        <v>0</v>
      </c>
    </row>
    <row r="284" spans="1:11" x14ac:dyDescent="0.25">
      <c r="A284" s="95" t="s">
        <v>14254</v>
      </c>
      <c r="B284" s="95" t="s">
        <v>14213</v>
      </c>
      <c r="C284" s="95">
        <v>41</v>
      </c>
      <c r="D284" s="130">
        <v>1.2268578262059605E-3</v>
      </c>
      <c r="E284" s="130">
        <v>0.45699695599711782</v>
      </c>
      <c r="F284" s="95" t="b">
        <v>0</v>
      </c>
      <c r="G284" s="95" t="b">
        <v>0</v>
      </c>
      <c r="H284" s="95" t="b">
        <v>0</v>
      </c>
      <c r="I284" s="95" t="b">
        <v>0</v>
      </c>
      <c r="J284" s="95" t="b">
        <v>0</v>
      </c>
      <c r="K284" s="95" t="b">
        <v>0</v>
      </c>
    </row>
    <row r="285" spans="1:11" x14ac:dyDescent="0.25">
      <c r="A285" s="95" t="s">
        <v>14235</v>
      </c>
      <c r="B285" s="95" t="s">
        <v>14224</v>
      </c>
      <c r="C285" s="95">
        <v>40</v>
      </c>
      <c r="D285" s="130">
        <v>1.204537481583168E-3</v>
      </c>
      <c r="E285" s="130">
        <v>0.59793928429257481</v>
      </c>
      <c r="F285" s="95" t="b">
        <v>0</v>
      </c>
      <c r="G285" s="95" t="b">
        <v>0</v>
      </c>
      <c r="H285" s="95" t="b">
        <v>0</v>
      </c>
      <c r="I285" s="95" t="b">
        <v>0</v>
      </c>
      <c r="J285" s="95" t="b">
        <v>0</v>
      </c>
      <c r="K285" s="95" t="b">
        <v>0</v>
      </c>
    </row>
    <row r="286" spans="1:11" x14ac:dyDescent="0.25">
      <c r="A286" s="95" t="s">
        <v>14263</v>
      </c>
      <c r="B286" s="95" t="s">
        <v>14226</v>
      </c>
      <c r="C286" s="95">
        <v>40</v>
      </c>
      <c r="D286" s="130">
        <v>1.204537481583168E-3</v>
      </c>
      <c r="E286" s="130">
        <v>1.1575412706090347</v>
      </c>
      <c r="F286" s="95" t="b">
        <v>0</v>
      </c>
      <c r="G286" s="95" t="b">
        <v>0</v>
      </c>
      <c r="H286" s="95" t="b">
        <v>0</v>
      </c>
      <c r="I286" s="95" t="b">
        <v>0</v>
      </c>
      <c r="J286" s="95" t="b">
        <v>0</v>
      </c>
      <c r="K286" s="95" t="b">
        <v>0</v>
      </c>
    </row>
    <row r="287" spans="1:11" x14ac:dyDescent="0.25">
      <c r="A287" s="95" t="s">
        <v>14222</v>
      </c>
      <c r="B287" s="95" t="s">
        <v>14281</v>
      </c>
      <c r="C287" s="95">
        <v>40</v>
      </c>
      <c r="D287" s="130">
        <v>1.204537481583168E-3</v>
      </c>
      <c r="E287" s="130">
        <v>1.2319598738927657</v>
      </c>
      <c r="F287" s="95" t="b">
        <v>0</v>
      </c>
      <c r="G287" s="95" t="b">
        <v>0</v>
      </c>
      <c r="H287" s="95" t="b">
        <v>0</v>
      </c>
      <c r="I287" s="95" t="b">
        <v>0</v>
      </c>
      <c r="J287" s="95" t="b">
        <v>0</v>
      </c>
      <c r="K287" s="95" t="b">
        <v>0</v>
      </c>
    </row>
    <row r="288" spans="1:11" x14ac:dyDescent="0.25">
      <c r="A288" s="95" t="s">
        <v>14281</v>
      </c>
      <c r="B288" s="95" t="s">
        <v>14242</v>
      </c>
      <c r="C288" s="95">
        <v>40</v>
      </c>
      <c r="D288" s="130">
        <v>1.204537481583168E-3</v>
      </c>
      <c r="E288" s="130">
        <v>1.9083812838961216</v>
      </c>
      <c r="F288" s="95" t="b">
        <v>0</v>
      </c>
      <c r="G288" s="95" t="b">
        <v>0</v>
      </c>
      <c r="H288" s="95" t="b">
        <v>0</v>
      </c>
      <c r="I288" s="95" t="b">
        <v>0</v>
      </c>
      <c r="J288" s="95" t="b">
        <v>0</v>
      </c>
      <c r="K288" s="95" t="b">
        <v>0</v>
      </c>
    </row>
    <row r="289" spans="1:11" x14ac:dyDescent="0.25">
      <c r="A289" s="95" t="s">
        <v>14219</v>
      </c>
      <c r="B289" s="95" t="s">
        <v>14216</v>
      </c>
      <c r="C289" s="95">
        <v>40</v>
      </c>
      <c r="D289" s="130">
        <v>1.204537481583168E-3</v>
      </c>
      <c r="E289" s="130">
        <v>-0.25855603523915094</v>
      </c>
      <c r="F289" s="95" t="b">
        <v>0</v>
      </c>
      <c r="G289" s="95" t="b">
        <v>0</v>
      </c>
      <c r="H289" s="95" t="b">
        <v>0</v>
      </c>
      <c r="I289" s="95" t="b">
        <v>0</v>
      </c>
      <c r="J289" s="95" t="b">
        <v>0</v>
      </c>
      <c r="K289" s="95" t="b">
        <v>0</v>
      </c>
    </row>
    <row r="290" spans="1:11" x14ac:dyDescent="0.25">
      <c r="A290" s="95" t="s">
        <v>14235</v>
      </c>
      <c r="B290" s="95" t="s">
        <v>14250</v>
      </c>
      <c r="C290" s="95">
        <v>40</v>
      </c>
      <c r="D290" s="130">
        <v>1.204537481583168E-3</v>
      </c>
      <c r="E290" s="130">
        <v>1.3442332501004983</v>
      </c>
      <c r="F290" s="95" t="b">
        <v>0</v>
      </c>
      <c r="G290" s="95" t="b">
        <v>0</v>
      </c>
      <c r="H290" s="95" t="b">
        <v>0</v>
      </c>
      <c r="I290" s="95" t="b">
        <v>0</v>
      </c>
      <c r="J290" s="95" t="b">
        <v>0</v>
      </c>
      <c r="K290" s="95" t="b">
        <v>0</v>
      </c>
    </row>
    <row r="291" spans="1:11" x14ac:dyDescent="0.25">
      <c r="A291" s="95" t="s">
        <v>14218</v>
      </c>
      <c r="B291" s="95" t="s">
        <v>14216</v>
      </c>
      <c r="C291" s="95">
        <v>40</v>
      </c>
      <c r="D291" s="130">
        <v>1.204537481583168E-3</v>
      </c>
      <c r="E291" s="130">
        <v>-0.26578239966520079</v>
      </c>
      <c r="F291" s="95" t="b">
        <v>0</v>
      </c>
      <c r="G291" s="95" t="b">
        <v>0</v>
      </c>
      <c r="H291" s="95" t="b">
        <v>0</v>
      </c>
      <c r="I291" s="95" t="b">
        <v>0</v>
      </c>
      <c r="J291" s="95" t="b">
        <v>0</v>
      </c>
      <c r="K291" s="95" t="b">
        <v>0</v>
      </c>
    </row>
    <row r="292" spans="1:11" x14ac:dyDescent="0.25">
      <c r="A292" s="95" t="s">
        <v>14222</v>
      </c>
      <c r="B292" s="95" t="s">
        <v>14225</v>
      </c>
      <c r="C292" s="95">
        <v>40</v>
      </c>
      <c r="D292" s="130">
        <v>1.2545781234135495E-3</v>
      </c>
      <c r="E292" s="130">
        <v>4.7268443075166894E-2</v>
      </c>
      <c r="F292" s="95" t="b">
        <v>0</v>
      </c>
      <c r="G292" s="95" t="b">
        <v>0</v>
      </c>
      <c r="H292" s="95" t="b">
        <v>0</v>
      </c>
      <c r="I292" s="95" t="b">
        <v>0</v>
      </c>
      <c r="J292" s="95" t="b">
        <v>0</v>
      </c>
      <c r="K292" s="95" t="b">
        <v>0</v>
      </c>
    </row>
    <row r="293" spans="1:11" x14ac:dyDescent="0.25">
      <c r="A293" s="95" t="s">
        <v>1462</v>
      </c>
      <c r="B293" s="95" t="s">
        <v>1461</v>
      </c>
      <c r="C293" s="95">
        <v>40</v>
      </c>
      <c r="D293" s="130">
        <v>1.204537481583168E-3</v>
      </c>
      <c r="E293" s="130">
        <v>3.1229667002302115</v>
      </c>
      <c r="F293" s="95" t="b">
        <v>0</v>
      </c>
      <c r="G293" s="95" t="b">
        <v>0</v>
      </c>
      <c r="H293" s="95" t="b">
        <v>0</v>
      </c>
      <c r="I293" s="95" t="b">
        <v>0</v>
      </c>
      <c r="J293" s="95" t="b">
        <v>0</v>
      </c>
      <c r="K293" s="95" t="b">
        <v>0</v>
      </c>
    </row>
    <row r="294" spans="1:11" x14ac:dyDescent="0.25">
      <c r="A294" s="95" t="s">
        <v>14265</v>
      </c>
      <c r="B294" s="95" t="s">
        <v>14220</v>
      </c>
      <c r="C294" s="95">
        <v>40</v>
      </c>
      <c r="D294" s="130">
        <v>1.204537481583168E-3</v>
      </c>
      <c r="E294" s="130">
        <v>1.0228547407004627</v>
      </c>
      <c r="F294" s="95" t="b">
        <v>0</v>
      </c>
      <c r="G294" s="95" t="b">
        <v>0</v>
      </c>
      <c r="H294" s="95" t="b">
        <v>0</v>
      </c>
      <c r="I294" s="95" t="b">
        <v>0</v>
      </c>
      <c r="J294" s="95" t="b">
        <v>0</v>
      </c>
      <c r="K294" s="95" t="b">
        <v>0</v>
      </c>
    </row>
    <row r="295" spans="1:11" x14ac:dyDescent="0.25">
      <c r="A295" s="95" t="s">
        <v>14283</v>
      </c>
      <c r="B295" s="95" t="s">
        <v>14213</v>
      </c>
      <c r="C295" s="95">
        <v>40</v>
      </c>
      <c r="D295" s="130">
        <v>1.204537481583168E-3</v>
      </c>
      <c r="E295" s="130">
        <v>0.86648949398853459</v>
      </c>
      <c r="F295" s="95" t="b">
        <v>0</v>
      </c>
      <c r="G295" s="95" t="b">
        <v>0</v>
      </c>
      <c r="H295" s="95" t="b">
        <v>0</v>
      </c>
      <c r="I295" s="95" t="b">
        <v>0</v>
      </c>
      <c r="J295" s="95" t="b">
        <v>0</v>
      </c>
      <c r="K295" s="95" t="b">
        <v>0</v>
      </c>
    </row>
    <row r="296" spans="1:11" x14ac:dyDescent="0.25">
      <c r="A296" s="95" t="s">
        <v>14222</v>
      </c>
      <c r="B296" s="95" t="s">
        <v>14219</v>
      </c>
      <c r="C296" s="95">
        <v>39</v>
      </c>
      <c r="D296" s="130">
        <v>1.1820246753196937E-3</v>
      </c>
      <c r="E296" s="130">
        <v>-0.13266326939424083</v>
      </c>
      <c r="F296" s="95" t="b">
        <v>0</v>
      </c>
      <c r="G296" s="95" t="b">
        <v>0</v>
      </c>
      <c r="H296" s="95" t="b">
        <v>0</v>
      </c>
      <c r="I296" s="95" t="b">
        <v>0</v>
      </c>
      <c r="J296" s="95" t="b">
        <v>0</v>
      </c>
      <c r="K296" s="95" t="b">
        <v>0</v>
      </c>
    </row>
    <row r="297" spans="1:11" x14ac:dyDescent="0.25">
      <c r="A297" s="95" t="s">
        <v>14217</v>
      </c>
      <c r="B297" s="95" t="s">
        <v>1362</v>
      </c>
      <c r="C297" s="95">
        <v>39</v>
      </c>
      <c r="D297" s="130">
        <v>1.1820246753196937E-3</v>
      </c>
      <c r="E297" s="130">
        <v>1.4549446285562802</v>
      </c>
      <c r="F297" s="95" t="b">
        <v>0</v>
      </c>
      <c r="G297" s="95" t="b">
        <v>0</v>
      </c>
      <c r="H297" s="95" t="b">
        <v>0</v>
      </c>
      <c r="I297" s="95" t="b">
        <v>0</v>
      </c>
      <c r="J297" s="95" t="b">
        <v>0</v>
      </c>
      <c r="K297" s="95" t="b">
        <v>0</v>
      </c>
    </row>
    <row r="298" spans="1:11" x14ac:dyDescent="0.25">
      <c r="A298" s="95" t="s">
        <v>1362</v>
      </c>
      <c r="B298" s="95" t="s">
        <v>14293</v>
      </c>
      <c r="C298" s="95">
        <v>39</v>
      </c>
      <c r="D298" s="130">
        <v>1.1820246753196937E-3</v>
      </c>
      <c r="E298" s="130">
        <v>2.8724276968294911</v>
      </c>
      <c r="F298" s="95" t="b">
        <v>0</v>
      </c>
      <c r="G298" s="95" t="b">
        <v>0</v>
      </c>
      <c r="H298" s="95" t="b">
        <v>0</v>
      </c>
      <c r="I298" s="95" t="b">
        <v>0</v>
      </c>
      <c r="J298" s="95" t="b">
        <v>0</v>
      </c>
      <c r="K298" s="95" t="b">
        <v>0</v>
      </c>
    </row>
    <row r="299" spans="1:11" x14ac:dyDescent="0.25">
      <c r="A299" s="95" t="s">
        <v>14252</v>
      </c>
      <c r="B299" s="95" t="s">
        <v>1361</v>
      </c>
      <c r="C299" s="95">
        <v>39</v>
      </c>
      <c r="D299" s="130">
        <v>1.1820246753196937E-3</v>
      </c>
      <c r="E299" s="130">
        <v>2.3568869745483298</v>
      </c>
      <c r="F299" s="95" t="b">
        <v>0</v>
      </c>
      <c r="G299" s="95" t="b">
        <v>0</v>
      </c>
      <c r="H299" s="95" t="b">
        <v>0</v>
      </c>
      <c r="I299" s="95" t="b">
        <v>0</v>
      </c>
      <c r="J299" s="95" t="b">
        <v>0</v>
      </c>
      <c r="K299" s="95" t="b">
        <v>0</v>
      </c>
    </row>
    <row r="300" spans="1:11" x14ac:dyDescent="0.25">
      <c r="A300" s="95" t="s">
        <v>14241</v>
      </c>
      <c r="B300" s="95" t="s">
        <v>14222</v>
      </c>
      <c r="C300" s="95">
        <v>39</v>
      </c>
      <c r="D300" s="130">
        <v>1.1820246753196937E-3</v>
      </c>
      <c r="E300" s="130">
        <v>0.60327904408227506</v>
      </c>
      <c r="F300" s="95" t="b">
        <v>0</v>
      </c>
      <c r="G300" s="95" t="b">
        <v>0</v>
      </c>
      <c r="H300" s="95" t="b">
        <v>0</v>
      </c>
      <c r="I300" s="95" t="b">
        <v>0</v>
      </c>
      <c r="J300" s="95" t="b">
        <v>0</v>
      </c>
      <c r="K300" s="95" t="b">
        <v>0</v>
      </c>
    </row>
    <row r="301" spans="1:11" x14ac:dyDescent="0.25">
      <c r="A301" s="95" t="s">
        <v>14234</v>
      </c>
      <c r="B301" s="95" t="s">
        <v>14214</v>
      </c>
      <c r="C301" s="95">
        <v>39</v>
      </c>
      <c r="D301" s="130">
        <v>1.2321757949566219E-3</v>
      </c>
      <c r="E301" s="130">
        <v>9.3247989094510764E-2</v>
      </c>
      <c r="F301" s="95" t="b">
        <v>0</v>
      </c>
      <c r="G301" s="95" t="b">
        <v>0</v>
      </c>
      <c r="H301" s="95" t="b">
        <v>0</v>
      </c>
      <c r="I301" s="95" t="b">
        <v>0</v>
      </c>
      <c r="J301" s="95" t="b">
        <v>0</v>
      </c>
      <c r="K301" s="95" t="b">
        <v>0</v>
      </c>
    </row>
    <row r="302" spans="1:11" x14ac:dyDescent="0.25">
      <c r="A302" s="95" t="s">
        <v>14331</v>
      </c>
      <c r="B302" s="95" t="s">
        <v>14213</v>
      </c>
      <c r="C302" s="95">
        <v>39</v>
      </c>
      <c r="D302" s="130">
        <v>1.1820246753196937E-3</v>
      </c>
      <c r="E302" s="130">
        <v>1.1235238452481273</v>
      </c>
      <c r="F302" s="95" t="b">
        <v>0</v>
      </c>
      <c r="G302" s="95" t="b">
        <v>0</v>
      </c>
      <c r="H302" s="95" t="b">
        <v>0</v>
      </c>
      <c r="I302" s="95" t="b">
        <v>0</v>
      </c>
      <c r="J302" s="95" t="b">
        <v>0</v>
      </c>
      <c r="K302" s="95" t="b">
        <v>0</v>
      </c>
    </row>
    <row r="303" spans="1:11" x14ac:dyDescent="0.25">
      <c r="A303" s="95" t="s">
        <v>14220</v>
      </c>
      <c r="B303" s="95" t="s">
        <v>14350</v>
      </c>
      <c r="C303" s="95">
        <v>39</v>
      </c>
      <c r="D303" s="130">
        <v>1.1820246753196937E-3</v>
      </c>
      <c r="E303" s="130">
        <v>1.5138149571219415</v>
      </c>
      <c r="F303" s="95" t="b">
        <v>0</v>
      </c>
      <c r="G303" s="95" t="b">
        <v>0</v>
      </c>
      <c r="H303" s="95" t="b">
        <v>0</v>
      </c>
      <c r="I303" s="95" t="b">
        <v>0</v>
      </c>
      <c r="J303" s="95" t="b">
        <v>0</v>
      </c>
      <c r="K303" s="95" t="b">
        <v>0</v>
      </c>
    </row>
    <row r="304" spans="1:11" x14ac:dyDescent="0.25">
      <c r="A304" s="95" t="s">
        <v>14350</v>
      </c>
      <c r="B304" s="95" t="s">
        <v>14223</v>
      </c>
      <c r="C304" s="95">
        <v>39</v>
      </c>
      <c r="D304" s="130">
        <v>1.1820246753196937E-3</v>
      </c>
      <c r="E304" s="130">
        <v>1.5550513556539121</v>
      </c>
      <c r="F304" s="95" t="b">
        <v>0</v>
      </c>
      <c r="G304" s="95" t="b">
        <v>0</v>
      </c>
      <c r="H304" s="95" t="b">
        <v>0</v>
      </c>
      <c r="I304" s="95" t="b">
        <v>0</v>
      </c>
      <c r="J304" s="95" t="b">
        <v>0</v>
      </c>
      <c r="K304" s="95" t="b">
        <v>0</v>
      </c>
    </row>
    <row r="305" spans="1:11" x14ac:dyDescent="0.25">
      <c r="A305" s="95" t="s">
        <v>14220</v>
      </c>
      <c r="B305" s="95" t="s">
        <v>14250</v>
      </c>
      <c r="C305" s="95">
        <v>39</v>
      </c>
      <c r="D305" s="130">
        <v>1.1898227469972821E-3</v>
      </c>
      <c r="E305" s="130">
        <v>0.72830260709192884</v>
      </c>
      <c r="F305" s="95" t="b">
        <v>0</v>
      </c>
      <c r="G305" s="95" t="b">
        <v>0</v>
      </c>
      <c r="H305" s="95" t="b">
        <v>0</v>
      </c>
      <c r="I305" s="95" t="b">
        <v>0</v>
      </c>
      <c r="J305" s="95" t="b">
        <v>0</v>
      </c>
      <c r="K305" s="95" t="b">
        <v>0</v>
      </c>
    </row>
    <row r="306" spans="1:11" x14ac:dyDescent="0.25">
      <c r="A306" s="95" t="s">
        <v>1461</v>
      </c>
      <c r="B306" s="95" t="s">
        <v>1460</v>
      </c>
      <c r="C306" s="95">
        <v>39</v>
      </c>
      <c r="D306" s="130">
        <v>1.1820246753196937E-3</v>
      </c>
      <c r="E306" s="130">
        <v>3.1119713159287481</v>
      </c>
      <c r="F306" s="95" t="b">
        <v>0</v>
      </c>
      <c r="G306" s="95" t="b">
        <v>0</v>
      </c>
      <c r="H306" s="95" t="b">
        <v>0</v>
      </c>
      <c r="I306" s="95" t="b">
        <v>0</v>
      </c>
      <c r="J306" s="95" t="b">
        <v>0</v>
      </c>
      <c r="K306" s="95" t="b">
        <v>0</v>
      </c>
    </row>
    <row r="307" spans="1:11" x14ac:dyDescent="0.25">
      <c r="A307" s="95" t="s">
        <v>14225</v>
      </c>
      <c r="B307" s="95" t="s">
        <v>14220</v>
      </c>
      <c r="C307" s="95">
        <v>38</v>
      </c>
      <c r="D307" s="130">
        <v>1.1671152328237913E-3</v>
      </c>
      <c r="E307" s="130">
        <v>4.4797518103263491E-3</v>
      </c>
      <c r="F307" s="95" t="b">
        <v>0</v>
      </c>
      <c r="G307" s="95" t="b">
        <v>0</v>
      </c>
      <c r="H307" s="95" t="b">
        <v>0</v>
      </c>
      <c r="I307" s="95" t="b">
        <v>0</v>
      </c>
      <c r="J307" s="95" t="b">
        <v>0</v>
      </c>
      <c r="K307" s="95" t="b">
        <v>0</v>
      </c>
    </row>
    <row r="308" spans="1:11" x14ac:dyDescent="0.25">
      <c r="A308" s="95" t="s">
        <v>1460</v>
      </c>
      <c r="B308" s="95" t="s">
        <v>1459</v>
      </c>
      <c r="C308" s="95">
        <v>38</v>
      </c>
      <c r="D308" s="130">
        <v>1.1593144714332495E-3</v>
      </c>
      <c r="E308" s="130">
        <v>3.1229667002302115</v>
      </c>
      <c r="F308" s="95" t="b">
        <v>0</v>
      </c>
      <c r="G308" s="95" t="b">
        <v>0</v>
      </c>
      <c r="H308" s="95" t="b">
        <v>0</v>
      </c>
      <c r="I308" s="95" t="b">
        <v>0</v>
      </c>
      <c r="J308" s="95" t="b">
        <v>0</v>
      </c>
      <c r="K308" s="95" t="b">
        <v>0</v>
      </c>
    </row>
    <row r="309" spans="1:11" x14ac:dyDescent="0.25">
      <c r="A309" s="95" t="s">
        <v>2743</v>
      </c>
      <c r="B309" s="95" t="s">
        <v>14219</v>
      </c>
      <c r="C309" s="95">
        <v>38</v>
      </c>
      <c r="D309" s="130">
        <v>1.1593144714332495E-3</v>
      </c>
      <c r="E309" s="130">
        <v>0.22249229188251832</v>
      </c>
      <c r="F309" s="95" t="b">
        <v>0</v>
      </c>
      <c r="G309" s="95" t="b">
        <v>0</v>
      </c>
      <c r="H309" s="95" t="b">
        <v>0</v>
      </c>
      <c r="I309" s="95" t="b">
        <v>0</v>
      </c>
      <c r="J309" s="95" t="b">
        <v>0</v>
      </c>
      <c r="K309" s="95" t="b">
        <v>0</v>
      </c>
    </row>
    <row r="310" spans="1:11" x14ac:dyDescent="0.25">
      <c r="A310" s="95" t="s">
        <v>2743</v>
      </c>
      <c r="B310" s="95" t="s">
        <v>14342</v>
      </c>
      <c r="C310" s="95">
        <v>37</v>
      </c>
      <c r="D310" s="130">
        <v>1.1364016740652704E-3</v>
      </c>
      <c r="E310" s="130">
        <v>1.8341597097306037</v>
      </c>
      <c r="F310" s="95" t="b">
        <v>0</v>
      </c>
      <c r="G310" s="95" t="b">
        <v>0</v>
      </c>
      <c r="H310" s="95" t="b">
        <v>0</v>
      </c>
      <c r="I310" s="95" t="b">
        <v>0</v>
      </c>
      <c r="J310" s="95" t="b">
        <v>0</v>
      </c>
      <c r="K310" s="95" t="b">
        <v>0</v>
      </c>
    </row>
    <row r="311" spans="1:11" x14ac:dyDescent="0.25">
      <c r="A311" s="95" t="s">
        <v>14216</v>
      </c>
      <c r="B311" s="95" t="s">
        <v>14232</v>
      </c>
      <c r="C311" s="95">
        <v>37</v>
      </c>
      <c r="D311" s="130">
        <v>1.1364016740652704E-3</v>
      </c>
      <c r="E311" s="130">
        <v>0.25995298113950566</v>
      </c>
      <c r="F311" s="95" t="b">
        <v>0</v>
      </c>
      <c r="G311" s="95" t="b">
        <v>0</v>
      </c>
      <c r="H311" s="95" t="b">
        <v>0</v>
      </c>
      <c r="I311" s="95" t="b">
        <v>0</v>
      </c>
      <c r="J311" s="95" t="b">
        <v>0</v>
      </c>
      <c r="K311" s="95" t="b">
        <v>0</v>
      </c>
    </row>
    <row r="312" spans="1:11" x14ac:dyDescent="0.25">
      <c r="A312" s="95" t="s">
        <v>14225</v>
      </c>
      <c r="B312" s="95" t="s">
        <v>14214</v>
      </c>
      <c r="C312" s="95">
        <v>37</v>
      </c>
      <c r="D312" s="130">
        <v>1.1442052732444333E-3</v>
      </c>
      <c r="E312" s="130">
        <v>-0.36240608570803173</v>
      </c>
      <c r="F312" s="95" t="b">
        <v>0</v>
      </c>
      <c r="G312" s="95" t="b">
        <v>0</v>
      </c>
      <c r="H312" s="95" t="b">
        <v>0</v>
      </c>
      <c r="I312" s="95" t="b">
        <v>0</v>
      </c>
      <c r="J312" s="95" t="b">
        <v>0</v>
      </c>
      <c r="K312" s="95" t="b">
        <v>0</v>
      </c>
    </row>
    <row r="313" spans="1:11" x14ac:dyDescent="0.25">
      <c r="A313" s="95" t="s">
        <v>14271</v>
      </c>
      <c r="B313" s="95" t="s">
        <v>14223</v>
      </c>
      <c r="C313" s="95">
        <v>37</v>
      </c>
      <c r="D313" s="130">
        <v>1.1689872926511542E-3</v>
      </c>
      <c r="E313" s="130">
        <v>1.0938693020356975</v>
      </c>
      <c r="F313" s="95" t="b">
        <v>0</v>
      </c>
      <c r="G313" s="95" t="b">
        <v>0</v>
      </c>
      <c r="H313" s="95" t="b">
        <v>0</v>
      </c>
      <c r="I313" s="95" t="b">
        <v>0</v>
      </c>
      <c r="J313" s="95" t="b">
        <v>0</v>
      </c>
      <c r="K313" s="95" t="b">
        <v>0</v>
      </c>
    </row>
    <row r="314" spans="1:11" x14ac:dyDescent="0.25">
      <c r="A314" s="95" t="s">
        <v>14227</v>
      </c>
      <c r="B314" s="95" t="s">
        <v>14220</v>
      </c>
      <c r="C314" s="95">
        <v>37</v>
      </c>
      <c r="D314" s="130">
        <v>1.1442052732444333E-3</v>
      </c>
      <c r="E314" s="130">
        <v>0.11653224920887202</v>
      </c>
      <c r="F314" s="95" t="b">
        <v>0</v>
      </c>
      <c r="G314" s="95" t="b">
        <v>0</v>
      </c>
      <c r="H314" s="95" t="b">
        <v>0</v>
      </c>
      <c r="I314" s="95" t="b">
        <v>0</v>
      </c>
      <c r="J314" s="95" t="b">
        <v>0</v>
      </c>
      <c r="K314" s="95" t="b">
        <v>0</v>
      </c>
    </row>
    <row r="315" spans="1:11" x14ac:dyDescent="0.25">
      <c r="A315" s="95" t="s">
        <v>2743</v>
      </c>
      <c r="B315" s="95" t="s">
        <v>14327</v>
      </c>
      <c r="C315" s="95">
        <v>37</v>
      </c>
      <c r="D315" s="130">
        <v>1.1364016740652704E-3</v>
      </c>
      <c r="E315" s="130">
        <v>1.7272654758159465</v>
      </c>
      <c r="F315" s="95" t="b">
        <v>0</v>
      </c>
      <c r="G315" s="95" t="b">
        <v>0</v>
      </c>
      <c r="H315" s="95" t="b">
        <v>0</v>
      </c>
      <c r="I315" s="95" t="b">
        <v>0</v>
      </c>
      <c r="J315" s="95" t="b">
        <v>0</v>
      </c>
      <c r="K315" s="95" t="b">
        <v>0</v>
      </c>
    </row>
    <row r="316" spans="1:11" x14ac:dyDescent="0.25">
      <c r="A316" s="95" t="s">
        <v>14213</v>
      </c>
      <c r="B316" s="95" t="s">
        <v>14242</v>
      </c>
      <c r="C316" s="95">
        <v>36</v>
      </c>
      <c r="D316" s="130">
        <v>1.113280806399989E-3</v>
      </c>
      <c r="E316" s="130">
        <v>0.18104339586304136</v>
      </c>
      <c r="F316" s="95" t="b">
        <v>0</v>
      </c>
      <c r="G316" s="95" t="b">
        <v>0</v>
      </c>
      <c r="H316" s="95" t="b">
        <v>0</v>
      </c>
      <c r="I316" s="95" t="b">
        <v>0</v>
      </c>
      <c r="J316" s="95" t="b">
        <v>0</v>
      </c>
      <c r="K316" s="95" t="b">
        <v>0</v>
      </c>
    </row>
    <row r="317" spans="1:11" x14ac:dyDescent="0.25">
      <c r="A317" s="95" t="s">
        <v>14223</v>
      </c>
      <c r="B317" s="95" t="s">
        <v>14225</v>
      </c>
      <c r="C317" s="95">
        <v>36</v>
      </c>
      <c r="D317" s="130">
        <v>1.113280806399989E-3</v>
      </c>
      <c r="E317" s="130">
        <v>3.6068893065060885E-2</v>
      </c>
      <c r="F317" s="95" t="b">
        <v>0</v>
      </c>
      <c r="G317" s="95" t="b">
        <v>0</v>
      </c>
      <c r="H317" s="95" t="b">
        <v>0</v>
      </c>
      <c r="I317" s="95" t="b">
        <v>0</v>
      </c>
      <c r="J317" s="95" t="b">
        <v>0</v>
      </c>
      <c r="K317" s="95" t="b">
        <v>0</v>
      </c>
    </row>
    <row r="318" spans="1:11" x14ac:dyDescent="0.25">
      <c r="A318" s="95" t="s">
        <v>14344</v>
      </c>
      <c r="B318" s="95" t="s">
        <v>14224</v>
      </c>
      <c r="C318" s="95">
        <v>36</v>
      </c>
      <c r="D318" s="130">
        <v>1.113280806399989E-3</v>
      </c>
      <c r="E318" s="130">
        <v>1.5459328444548981</v>
      </c>
      <c r="F318" s="95" t="b">
        <v>0</v>
      </c>
      <c r="G318" s="95" t="b">
        <v>0</v>
      </c>
      <c r="H318" s="95" t="b">
        <v>0</v>
      </c>
      <c r="I318" s="95" t="b">
        <v>0</v>
      </c>
      <c r="J318" s="95" t="b">
        <v>0</v>
      </c>
      <c r="K318" s="95" t="b">
        <v>0</v>
      </c>
    </row>
    <row r="319" spans="1:11" x14ac:dyDescent="0.25">
      <c r="A319" s="95" t="s">
        <v>14237</v>
      </c>
      <c r="B319" s="95" t="s">
        <v>14215</v>
      </c>
      <c r="C319" s="95">
        <v>36</v>
      </c>
      <c r="D319" s="130">
        <v>1.1459203570496944E-3</v>
      </c>
      <c r="E319" s="130">
        <v>0.36360292204292527</v>
      </c>
      <c r="F319" s="95" t="b">
        <v>0</v>
      </c>
      <c r="G319" s="95" t="b">
        <v>0</v>
      </c>
      <c r="H319" s="95" t="b">
        <v>0</v>
      </c>
      <c r="I319" s="95" t="b">
        <v>0</v>
      </c>
      <c r="J319" s="95" t="b">
        <v>0</v>
      </c>
      <c r="K319" s="95" t="b">
        <v>0</v>
      </c>
    </row>
    <row r="320" spans="1:11" x14ac:dyDescent="0.25">
      <c r="A320" s="95" t="s">
        <v>14217</v>
      </c>
      <c r="B320" s="95" t="s">
        <v>1269</v>
      </c>
      <c r="C320" s="95">
        <v>36</v>
      </c>
      <c r="D320" s="130">
        <v>1.113280806399989E-3</v>
      </c>
      <c r="E320" s="130">
        <v>1.4430454052565724</v>
      </c>
      <c r="F320" s="95" t="b">
        <v>0</v>
      </c>
      <c r="G320" s="95" t="b">
        <v>0</v>
      </c>
      <c r="H320" s="95" t="b">
        <v>0</v>
      </c>
      <c r="I320" s="95" t="b">
        <v>0</v>
      </c>
      <c r="J320" s="95" t="b">
        <v>0</v>
      </c>
      <c r="K320" s="95" t="b">
        <v>0</v>
      </c>
    </row>
    <row r="321" spans="1:11" x14ac:dyDescent="0.25">
      <c r="A321" s="95" t="s">
        <v>1459</v>
      </c>
      <c r="B321" s="95" t="s">
        <v>1458</v>
      </c>
      <c r="C321" s="95">
        <v>36</v>
      </c>
      <c r="D321" s="130">
        <v>1.113280806399989E-3</v>
      </c>
      <c r="E321" s="130">
        <v>3.1794480561826597</v>
      </c>
      <c r="F321" s="95" t="b">
        <v>0</v>
      </c>
      <c r="G321" s="95" t="b">
        <v>0</v>
      </c>
      <c r="H321" s="95" t="b">
        <v>0</v>
      </c>
      <c r="I321" s="95" t="b">
        <v>0</v>
      </c>
      <c r="J321" s="95" t="b">
        <v>0</v>
      </c>
      <c r="K321" s="95" t="b">
        <v>0</v>
      </c>
    </row>
    <row r="322" spans="1:11" x14ac:dyDescent="0.25">
      <c r="A322" s="95" t="s">
        <v>14213</v>
      </c>
      <c r="B322" s="95" t="s">
        <v>14248</v>
      </c>
      <c r="C322" s="95">
        <v>36</v>
      </c>
      <c r="D322" s="130">
        <v>1.113280806399989E-3</v>
      </c>
      <c r="E322" s="130">
        <v>0.31118332615714905</v>
      </c>
      <c r="F322" s="95" t="b">
        <v>0</v>
      </c>
      <c r="G322" s="95" t="b">
        <v>0</v>
      </c>
      <c r="H322" s="95" t="b">
        <v>0</v>
      </c>
      <c r="I322" s="95" t="b">
        <v>0</v>
      </c>
      <c r="J322" s="95" t="b">
        <v>0</v>
      </c>
      <c r="K322" s="95" t="b">
        <v>0</v>
      </c>
    </row>
    <row r="323" spans="1:11" x14ac:dyDescent="0.25">
      <c r="A323" s="95" t="s">
        <v>14219</v>
      </c>
      <c r="B323" s="95" t="s">
        <v>14230</v>
      </c>
      <c r="C323" s="95">
        <v>35</v>
      </c>
      <c r="D323" s="130">
        <v>1.0899460872397543E-3</v>
      </c>
      <c r="E323" s="130">
        <v>0.29025844413558638</v>
      </c>
      <c r="F323" s="95" t="b">
        <v>0</v>
      </c>
      <c r="G323" s="95" t="b">
        <v>0</v>
      </c>
      <c r="H323" s="95" t="b">
        <v>0</v>
      </c>
      <c r="I323" s="95" t="b">
        <v>0</v>
      </c>
      <c r="J323" s="95" t="b">
        <v>0</v>
      </c>
      <c r="K323" s="95" t="b">
        <v>0</v>
      </c>
    </row>
    <row r="324" spans="1:11" x14ac:dyDescent="0.25">
      <c r="A324" s="95" t="s">
        <v>14221</v>
      </c>
      <c r="B324" s="95" t="s">
        <v>14224</v>
      </c>
      <c r="C324" s="95">
        <v>35</v>
      </c>
      <c r="D324" s="130">
        <v>1.0899460872397543E-3</v>
      </c>
      <c r="E324" s="130">
        <v>-5.8160902617306248E-2</v>
      </c>
      <c r="F324" s="95" t="b">
        <v>0</v>
      </c>
      <c r="G324" s="95" t="b">
        <v>0</v>
      </c>
      <c r="H324" s="95" t="b">
        <v>0</v>
      </c>
      <c r="I324" s="95" t="b">
        <v>0</v>
      </c>
      <c r="J324" s="95" t="b">
        <v>0</v>
      </c>
      <c r="K324" s="95" t="b">
        <v>0</v>
      </c>
    </row>
    <row r="325" spans="1:11" x14ac:dyDescent="0.25">
      <c r="A325" s="95" t="s">
        <v>14214</v>
      </c>
      <c r="B325" s="95" t="s">
        <v>14226</v>
      </c>
      <c r="C325" s="95">
        <v>35</v>
      </c>
      <c r="D325" s="130">
        <v>1.1500650268750185E-3</v>
      </c>
      <c r="E325" s="130">
        <v>-0.35879793021323281</v>
      </c>
      <c r="F325" s="95" t="b">
        <v>0</v>
      </c>
      <c r="G325" s="95" t="b">
        <v>0</v>
      </c>
      <c r="H325" s="95" t="b">
        <v>0</v>
      </c>
      <c r="I325" s="95" t="b">
        <v>0</v>
      </c>
      <c r="J325" s="95" t="b">
        <v>0</v>
      </c>
      <c r="K325" s="95" t="b">
        <v>0</v>
      </c>
    </row>
    <row r="326" spans="1:11" x14ac:dyDescent="0.25">
      <c r="A326" s="95" t="s">
        <v>14222</v>
      </c>
      <c r="B326" s="95" t="s">
        <v>14233</v>
      </c>
      <c r="C326" s="95">
        <v>35</v>
      </c>
      <c r="D326" s="130">
        <v>1.0977558579868558E-3</v>
      </c>
      <c r="E326" s="130">
        <v>0.39042164464472923</v>
      </c>
      <c r="F326" s="95" t="b">
        <v>0</v>
      </c>
      <c r="G326" s="95" t="b">
        <v>0</v>
      </c>
      <c r="H326" s="95" t="b">
        <v>0</v>
      </c>
      <c r="I326" s="95" t="b">
        <v>0</v>
      </c>
      <c r="J326" s="95" t="b">
        <v>0</v>
      </c>
      <c r="K326" s="95" t="b">
        <v>0</v>
      </c>
    </row>
    <row r="327" spans="1:11" x14ac:dyDescent="0.25">
      <c r="A327" s="95" t="s">
        <v>14246</v>
      </c>
      <c r="B327" s="95" t="s">
        <v>14213</v>
      </c>
      <c r="C327" s="95">
        <v>35</v>
      </c>
      <c r="D327" s="130">
        <v>1.0899460872397543E-3</v>
      </c>
      <c r="E327" s="130">
        <v>0.60295130861689095</v>
      </c>
      <c r="F327" s="95" t="b">
        <v>0</v>
      </c>
      <c r="G327" s="95" t="b">
        <v>0</v>
      </c>
      <c r="H327" s="95" t="b">
        <v>0</v>
      </c>
      <c r="I327" s="95" t="b">
        <v>0</v>
      </c>
      <c r="J327" s="95" t="b">
        <v>0</v>
      </c>
      <c r="K327" s="95" t="b">
        <v>0</v>
      </c>
    </row>
    <row r="328" spans="1:11" x14ac:dyDescent="0.25">
      <c r="A328" s="95" t="s">
        <v>14227</v>
      </c>
      <c r="B328" s="95" t="s">
        <v>14227</v>
      </c>
      <c r="C328" s="95">
        <v>35</v>
      </c>
      <c r="D328" s="130">
        <v>1.1598631330345236E-3</v>
      </c>
      <c r="E328" s="130">
        <v>0.34109928662692801</v>
      </c>
      <c r="F328" s="95" t="b">
        <v>0</v>
      </c>
      <c r="G328" s="95" t="b">
        <v>0</v>
      </c>
      <c r="H328" s="95" t="b">
        <v>0</v>
      </c>
      <c r="I328" s="95" t="b">
        <v>0</v>
      </c>
      <c r="J328" s="95" t="b">
        <v>0</v>
      </c>
      <c r="K328" s="95" t="b">
        <v>0</v>
      </c>
    </row>
    <row r="329" spans="1:11" x14ac:dyDescent="0.25">
      <c r="A329" s="95" t="s">
        <v>14227</v>
      </c>
      <c r="B329" s="95" t="s">
        <v>14336</v>
      </c>
      <c r="C329" s="95">
        <v>35</v>
      </c>
      <c r="D329" s="130">
        <v>1.0899460872397543E-3</v>
      </c>
      <c r="E329" s="130">
        <v>1.6546914339486274</v>
      </c>
      <c r="F329" s="95" t="b">
        <v>0</v>
      </c>
      <c r="G329" s="95" t="b">
        <v>0</v>
      </c>
      <c r="H329" s="95" t="b">
        <v>0</v>
      </c>
      <c r="I329" s="95" t="b">
        <v>0</v>
      </c>
      <c r="J329" s="95" t="b">
        <v>0</v>
      </c>
      <c r="K329" s="95" t="b">
        <v>0</v>
      </c>
    </row>
    <row r="330" spans="1:11" x14ac:dyDescent="0.25">
      <c r="A330" s="95" t="s">
        <v>14336</v>
      </c>
      <c r="B330" s="95" t="s">
        <v>14223</v>
      </c>
      <c r="C330" s="95">
        <v>35</v>
      </c>
      <c r="D330" s="130">
        <v>1.0899460872397543E-3</v>
      </c>
      <c r="E330" s="130">
        <v>1.4363615683226136</v>
      </c>
      <c r="F330" s="95" t="b">
        <v>0</v>
      </c>
      <c r="G330" s="95" t="b">
        <v>0</v>
      </c>
      <c r="H330" s="95" t="b">
        <v>0</v>
      </c>
      <c r="I330" s="95" t="b">
        <v>0</v>
      </c>
      <c r="J330" s="95" t="b">
        <v>0</v>
      </c>
      <c r="K330" s="95" t="b">
        <v>0</v>
      </c>
    </row>
    <row r="331" spans="1:11" x14ac:dyDescent="0.25">
      <c r="A331" s="95" t="s">
        <v>14224</v>
      </c>
      <c r="B331" s="95" t="s">
        <v>14220</v>
      </c>
      <c r="C331" s="95">
        <v>35</v>
      </c>
      <c r="D331" s="130">
        <v>1.0899460872397543E-3</v>
      </c>
      <c r="E331" s="130">
        <v>-6.7775618906580584E-2</v>
      </c>
      <c r="F331" s="95" t="b">
        <v>0</v>
      </c>
      <c r="G331" s="95" t="b">
        <v>0</v>
      </c>
      <c r="H331" s="95" t="b">
        <v>0</v>
      </c>
      <c r="I331" s="95" t="b">
        <v>0</v>
      </c>
      <c r="J331" s="95" t="b">
        <v>0</v>
      </c>
      <c r="K331" s="95" t="b">
        <v>0</v>
      </c>
    </row>
    <row r="332" spans="1:11" x14ac:dyDescent="0.25">
      <c r="A332" s="95" t="s">
        <v>14225</v>
      </c>
      <c r="B332" s="95" t="s">
        <v>14213</v>
      </c>
      <c r="C332" s="95">
        <v>35</v>
      </c>
      <c r="D332" s="130">
        <v>1.1057987903456863E-3</v>
      </c>
      <c r="E332" s="130">
        <v>-0.39669256632674271</v>
      </c>
      <c r="F332" s="95" t="b">
        <v>0</v>
      </c>
      <c r="G332" s="95" t="b">
        <v>0</v>
      </c>
      <c r="H332" s="95" t="b">
        <v>0</v>
      </c>
      <c r="I332" s="95" t="b">
        <v>0</v>
      </c>
      <c r="J332" s="95" t="b">
        <v>0</v>
      </c>
      <c r="K332" s="95" t="b">
        <v>0</v>
      </c>
    </row>
    <row r="333" spans="1:11" x14ac:dyDescent="0.25">
      <c r="A333" s="95" t="s">
        <v>14214</v>
      </c>
      <c r="B333" s="95" t="s">
        <v>14224</v>
      </c>
      <c r="C333" s="95">
        <v>35</v>
      </c>
      <c r="D333" s="130">
        <v>1.1314770898642507E-3</v>
      </c>
      <c r="E333" s="130">
        <v>-0.41534292771563058</v>
      </c>
      <c r="F333" s="95" t="b">
        <v>0</v>
      </c>
      <c r="G333" s="95" t="b">
        <v>0</v>
      </c>
      <c r="H333" s="95" t="b">
        <v>0</v>
      </c>
      <c r="I333" s="95" t="b">
        <v>0</v>
      </c>
      <c r="J333" s="95" t="b">
        <v>0</v>
      </c>
      <c r="K333" s="95" t="b">
        <v>0</v>
      </c>
    </row>
    <row r="334" spans="1:11" x14ac:dyDescent="0.25">
      <c r="A334" s="95" t="s">
        <v>14220</v>
      </c>
      <c r="B334" s="95" t="s">
        <v>14220</v>
      </c>
      <c r="C334" s="95">
        <v>35</v>
      </c>
      <c r="D334" s="130">
        <v>1.0977558579868558E-3</v>
      </c>
      <c r="E334" s="130">
        <v>-0.16716769466583156</v>
      </c>
      <c r="F334" s="95" t="b">
        <v>0</v>
      </c>
      <c r="G334" s="95" t="b">
        <v>0</v>
      </c>
      <c r="H334" s="95" t="b">
        <v>0</v>
      </c>
      <c r="I334" s="95" t="b">
        <v>0</v>
      </c>
      <c r="J334" s="95" t="b">
        <v>0</v>
      </c>
      <c r="K334" s="95" t="b">
        <v>0</v>
      </c>
    </row>
    <row r="335" spans="1:11" x14ac:dyDescent="0.25">
      <c r="A335" s="95" t="s">
        <v>14221</v>
      </c>
      <c r="B335" s="95" t="s">
        <v>14240</v>
      </c>
      <c r="C335" s="95">
        <v>35</v>
      </c>
      <c r="D335" s="130">
        <v>1.0899460872397543E-3</v>
      </c>
      <c r="E335" s="130">
        <v>0.50961557166881022</v>
      </c>
      <c r="F335" s="95" t="b">
        <v>0</v>
      </c>
      <c r="G335" s="95" t="b">
        <v>0</v>
      </c>
      <c r="H335" s="95" t="b">
        <v>0</v>
      </c>
      <c r="I335" s="95" t="b">
        <v>0</v>
      </c>
      <c r="J335" s="95" t="b">
        <v>0</v>
      </c>
      <c r="K335" s="95" t="b">
        <v>0</v>
      </c>
    </row>
    <row r="336" spans="1:11" x14ac:dyDescent="0.25">
      <c r="A336" s="95" t="s">
        <v>14349</v>
      </c>
      <c r="B336" s="95" t="s">
        <v>14223</v>
      </c>
      <c r="C336" s="95">
        <v>34</v>
      </c>
      <c r="D336" s="130">
        <v>1.0663914049015169E-3</v>
      </c>
      <c r="E336" s="130">
        <v>1.4954656656696681</v>
      </c>
      <c r="F336" s="95" t="b">
        <v>0</v>
      </c>
      <c r="G336" s="95" t="b">
        <v>0</v>
      </c>
      <c r="H336" s="95" t="b">
        <v>0</v>
      </c>
      <c r="I336" s="95" t="b">
        <v>0</v>
      </c>
      <c r="J336" s="95" t="b">
        <v>0</v>
      </c>
      <c r="K336" s="95" t="b">
        <v>0</v>
      </c>
    </row>
    <row r="337" spans="1:11" x14ac:dyDescent="0.25">
      <c r="A337" s="95" t="s">
        <v>14213</v>
      </c>
      <c r="B337" s="95" t="s">
        <v>14357</v>
      </c>
      <c r="C337" s="95">
        <v>34</v>
      </c>
      <c r="D337" s="130">
        <v>1.0663914049015169E-3</v>
      </c>
      <c r="E337" s="130">
        <v>1.1510801724855981</v>
      </c>
      <c r="F337" s="95" t="b">
        <v>0</v>
      </c>
      <c r="G337" s="95" t="b">
        <v>0</v>
      </c>
      <c r="H337" s="95" t="b">
        <v>0</v>
      </c>
      <c r="I337" s="95" t="b">
        <v>0</v>
      </c>
      <c r="J337" s="95" t="b">
        <v>0</v>
      </c>
      <c r="K337" s="95" t="b">
        <v>0</v>
      </c>
    </row>
    <row r="338" spans="1:11" x14ac:dyDescent="0.25">
      <c r="A338" s="95" t="s">
        <v>14219</v>
      </c>
      <c r="B338" s="95" t="s">
        <v>14215</v>
      </c>
      <c r="C338" s="95">
        <v>34</v>
      </c>
      <c r="D338" s="130">
        <v>1.0663914049015169E-3</v>
      </c>
      <c r="E338" s="130">
        <v>-0.33266320046638642</v>
      </c>
      <c r="F338" s="95" t="b">
        <v>0</v>
      </c>
      <c r="G338" s="95" t="b">
        <v>0</v>
      </c>
      <c r="H338" s="95" t="b">
        <v>0</v>
      </c>
      <c r="I338" s="95" t="b">
        <v>0</v>
      </c>
      <c r="J338" s="95" t="b">
        <v>0</v>
      </c>
      <c r="K338" s="95" t="b">
        <v>0</v>
      </c>
    </row>
    <row r="339" spans="1:11" x14ac:dyDescent="0.25">
      <c r="A339" s="95" t="s">
        <v>14219</v>
      </c>
      <c r="B339" s="95" t="s">
        <v>14214</v>
      </c>
      <c r="C339" s="95">
        <v>34</v>
      </c>
      <c r="D339" s="130">
        <v>1.0742045391929525E-3</v>
      </c>
      <c r="E339" s="130">
        <v>-0.56549270157428844</v>
      </c>
      <c r="F339" s="95" t="b">
        <v>0</v>
      </c>
      <c r="G339" s="95" t="b">
        <v>0</v>
      </c>
      <c r="H339" s="95" t="b">
        <v>0</v>
      </c>
      <c r="I339" s="95" t="b">
        <v>0</v>
      </c>
      <c r="J339" s="95" t="b">
        <v>0</v>
      </c>
      <c r="K339" s="95" t="b">
        <v>0</v>
      </c>
    </row>
    <row r="340" spans="1:11" x14ac:dyDescent="0.25">
      <c r="A340" s="95" t="s">
        <v>14227</v>
      </c>
      <c r="B340" s="95" t="s">
        <v>14242</v>
      </c>
      <c r="C340" s="95">
        <v>34</v>
      </c>
      <c r="D340" s="130">
        <v>1.0663914049015169E-3</v>
      </c>
      <c r="E340" s="130">
        <v>0.77852086093233686</v>
      </c>
      <c r="F340" s="95" t="b">
        <v>0</v>
      </c>
      <c r="G340" s="95" t="b">
        <v>0</v>
      </c>
      <c r="H340" s="95" t="b">
        <v>0</v>
      </c>
      <c r="I340" s="95" t="b">
        <v>0</v>
      </c>
      <c r="J340" s="95" t="b">
        <v>0</v>
      </c>
      <c r="K340" s="95" t="b">
        <v>0</v>
      </c>
    </row>
    <row r="341" spans="1:11" x14ac:dyDescent="0.25">
      <c r="A341" s="95" t="s">
        <v>1165</v>
      </c>
      <c r="B341" s="95" t="s">
        <v>14229</v>
      </c>
      <c r="C341" s="95">
        <v>34</v>
      </c>
      <c r="D341" s="130">
        <v>1.0663914049015169E-3</v>
      </c>
      <c r="E341" s="130">
        <v>0.62916373579824802</v>
      </c>
      <c r="F341" s="95" t="b">
        <v>0</v>
      </c>
      <c r="G341" s="95" t="b">
        <v>0</v>
      </c>
      <c r="H341" s="95" t="b">
        <v>0</v>
      </c>
      <c r="I341" s="95" t="b">
        <v>0</v>
      </c>
      <c r="J341" s="95" t="b">
        <v>0</v>
      </c>
      <c r="K341" s="95" t="b">
        <v>0</v>
      </c>
    </row>
    <row r="342" spans="1:11" x14ac:dyDescent="0.25">
      <c r="A342" s="95" t="s">
        <v>14215</v>
      </c>
      <c r="B342" s="95" t="s">
        <v>14222</v>
      </c>
      <c r="C342" s="95">
        <v>34</v>
      </c>
      <c r="D342" s="130">
        <v>1.0663914049015169E-3</v>
      </c>
      <c r="E342" s="130">
        <v>-0.27754279698496082</v>
      </c>
      <c r="F342" s="95" t="b">
        <v>0</v>
      </c>
      <c r="G342" s="95" t="b">
        <v>0</v>
      </c>
      <c r="H342" s="95" t="b">
        <v>0</v>
      </c>
      <c r="I342" s="95" t="b">
        <v>0</v>
      </c>
      <c r="J342" s="95" t="b">
        <v>0</v>
      </c>
      <c r="K342" s="95" t="b">
        <v>0</v>
      </c>
    </row>
    <row r="343" spans="1:11" x14ac:dyDescent="0.25">
      <c r="A343" s="95" t="s">
        <v>14244</v>
      </c>
      <c r="B343" s="95" t="s">
        <v>14221</v>
      </c>
      <c r="C343" s="95">
        <v>34</v>
      </c>
      <c r="D343" s="130">
        <v>1.0663914049015169E-3</v>
      </c>
      <c r="E343" s="130">
        <v>0.58150564481000733</v>
      </c>
      <c r="F343" s="95" t="b">
        <v>0</v>
      </c>
      <c r="G343" s="95" t="b">
        <v>0</v>
      </c>
      <c r="H343" s="95" t="b">
        <v>0</v>
      </c>
      <c r="I343" s="95" t="b">
        <v>0</v>
      </c>
      <c r="J343" s="95" t="b">
        <v>0</v>
      </c>
      <c r="K343" s="95" t="b">
        <v>0</v>
      </c>
    </row>
    <row r="344" spans="1:11" x14ac:dyDescent="0.25">
      <c r="A344" s="95" t="s">
        <v>14218</v>
      </c>
      <c r="B344" s="95" t="s">
        <v>14226</v>
      </c>
      <c r="C344" s="95">
        <v>34</v>
      </c>
      <c r="D344" s="130">
        <v>1.0663914049015169E-3</v>
      </c>
      <c r="E344" s="130">
        <v>-5.8690330255784497E-2</v>
      </c>
      <c r="F344" s="95" t="b">
        <v>0</v>
      </c>
      <c r="G344" s="95" t="b">
        <v>0</v>
      </c>
      <c r="H344" s="95" t="b">
        <v>0</v>
      </c>
      <c r="I344" s="95" t="b">
        <v>0</v>
      </c>
      <c r="J344" s="95" t="b">
        <v>0</v>
      </c>
      <c r="K344" s="95" t="b">
        <v>0</v>
      </c>
    </row>
    <row r="345" spans="1:11" x14ac:dyDescent="0.25">
      <c r="A345" s="95" t="s">
        <v>14217</v>
      </c>
      <c r="B345" s="95" t="s">
        <v>1336</v>
      </c>
      <c r="C345" s="95">
        <v>33</v>
      </c>
      <c r="D345" s="130">
        <v>1.0426102880402187E-3</v>
      </c>
      <c r="E345" s="130">
        <v>1.4549446285562802</v>
      </c>
      <c r="F345" s="95" t="b">
        <v>0</v>
      </c>
      <c r="G345" s="95" t="b">
        <v>0</v>
      </c>
      <c r="H345" s="95" t="b">
        <v>0</v>
      </c>
      <c r="I345" s="95" t="b">
        <v>0</v>
      </c>
      <c r="J345" s="95" t="b">
        <v>0</v>
      </c>
      <c r="K345" s="95" t="b">
        <v>0</v>
      </c>
    </row>
    <row r="346" spans="1:11" x14ac:dyDescent="0.25">
      <c r="A346" s="95" t="s">
        <v>14225</v>
      </c>
      <c r="B346" s="95" t="s">
        <v>14218</v>
      </c>
      <c r="C346" s="95">
        <v>33</v>
      </c>
      <c r="D346" s="130">
        <v>1.0426102880402187E-3</v>
      </c>
      <c r="E346" s="130">
        <v>-9.3477756143085372E-2</v>
      </c>
      <c r="F346" s="95" t="b">
        <v>0</v>
      </c>
      <c r="G346" s="95" t="b">
        <v>0</v>
      </c>
      <c r="H346" s="95" t="b">
        <v>0</v>
      </c>
      <c r="I346" s="95" t="b">
        <v>0</v>
      </c>
      <c r="J346" s="95" t="b">
        <v>0</v>
      </c>
      <c r="K346" s="95" t="b">
        <v>0</v>
      </c>
    </row>
    <row r="347" spans="1:11" x14ac:dyDescent="0.25">
      <c r="A347" s="95" t="s">
        <v>14223</v>
      </c>
      <c r="B347" s="95" t="s">
        <v>14344</v>
      </c>
      <c r="C347" s="95">
        <v>33</v>
      </c>
      <c r="D347" s="130">
        <v>1.0426102880402187E-3</v>
      </c>
      <c r="E347" s="130">
        <v>1.4628124595873031</v>
      </c>
      <c r="F347" s="95" t="b">
        <v>0</v>
      </c>
      <c r="G347" s="95" t="b">
        <v>0</v>
      </c>
      <c r="H347" s="95" t="b">
        <v>0</v>
      </c>
      <c r="I347" s="95" t="b">
        <v>0</v>
      </c>
      <c r="J347" s="95" t="b">
        <v>0</v>
      </c>
      <c r="K347" s="95" t="b">
        <v>0</v>
      </c>
    </row>
    <row r="348" spans="1:11" x14ac:dyDescent="0.25">
      <c r="A348" s="95" t="s">
        <v>14327</v>
      </c>
      <c r="B348" s="95" t="s">
        <v>1355</v>
      </c>
      <c r="C348" s="95">
        <v>33</v>
      </c>
      <c r="D348" s="130">
        <v>1.0426102880402187E-3</v>
      </c>
      <c r="E348" s="130">
        <v>2.8149318029975716</v>
      </c>
      <c r="F348" s="95" t="b">
        <v>0</v>
      </c>
      <c r="G348" s="95" t="b">
        <v>0</v>
      </c>
      <c r="H348" s="95" t="b">
        <v>0</v>
      </c>
      <c r="I348" s="95" t="b">
        <v>0</v>
      </c>
      <c r="J348" s="95" t="b">
        <v>0</v>
      </c>
      <c r="K348" s="95" t="b">
        <v>0</v>
      </c>
    </row>
    <row r="349" spans="1:11" x14ac:dyDescent="0.25">
      <c r="A349" s="95" t="s">
        <v>14319</v>
      </c>
      <c r="B349" s="95" t="s">
        <v>14224</v>
      </c>
      <c r="C349" s="95">
        <v>33</v>
      </c>
      <c r="D349" s="130">
        <v>1.0843470253393034E-3</v>
      </c>
      <c r="E349" s="130">
        <v>1.3605415623212547</v>
      </c>
      <c r="F349" s="95" t="b">
        <v>0</v>
      </c>
      <c r="G349" s="95" t="b">
        <v>0</v>
      </c>
      <c r="H349" s="95" t="b">
        <v>0</v>
      </c>
      <c r="I349" s="95" t="b">
        <v>0</v>
      </c>
      <c r="J349" s="95" t="b">
        <v>0</v>
      </c>
      <c r="K349" s="95" t="b">
        <v>0</v>
      </c>
    </row>
    <row r="350" spans="1:11" x14ac:dyDescent="0.25">
      <c r="A350" s="95" t="s">
        <v>14326</v>
      </c>
      <c r="B350" s="95" t="s">
        <v>14218</v>
      </c>
      <c r="C350" s="95">
        <v>33</v>
      </c>
      <c r="D350" s="130">
        <v>1.05042699396222E-3</v>
      </c>
      <c r="E350" s="130">
        <v>1.2521632599810526</v>
      </c>
      <c r="F350" s="95" t="b">
        <v>0</v>
      </c>
      <c r="G350" s="95" t="b">
        <v>0</v>
      </c>
      <c r="H350" s="95" t="b">
        <v>0</v>
      </c>
      <c r="I350" s="95" t="b">
        <v>0</v>
      </c>
      <c r="J350" s="95" t="b">
        <v>0</v>
      </c>
      <c r="K350" s="95" t="b">
        <v>0</v>
      </c>
    </row>
    <row r="351" spans="1:11" x14ac:dyDescent="0.25">
      <c r="A351" s="95" t="s">
        <v>14258</v>
      </c>
      <c r="B351" s="95" t="s">
        <v>14362</v>
      </c>
      <c r="C351" s="95">
        <v>32</v>
      </c>
      <c r="D351" s="130">
        <v>1.0185958729330617E-3</v>
      </c>
      <c r="E351" s="130">
        <v>2.495201308667347</v>
      </c>
      <c r="F351" s="95" t="b">
        <v>0</v>
      </c>
      <c r="G351" s="95" t="b">
        <v>0</v>
      </c>
      <c r="H351" s="95" t="b">
        <v>0</v>
      </c>
      <c r="I351" s="95" t="b">
        <v>0</v>
      </c>
      <c r="J351" s="95" t="b">
        <v>0</v>
      </c>
      <c r="K351" s="95" t="b">
        <v>0</v>
      </c>
    </row>
    <row r="352" spans="1:11" x14ac:dyDescent="0.25">
      <c r="A352" s="95" t="s">
        <v>14362</v>
      </c>
      <c r="B352" s="95" t="s">
        <v>14235</v>
      </c>
      <c r="C352" s="95">
        <v>32</v>
      </c>
      <c r="D352" s="130">
        <v>1.0185958729330617E-3</v>
      </c>
      <c r="E352" s="130">
        <v>2.1145742751749115</v>
      </c>
      <c r="F352" s="95" t="b">
        <v>0</v>
      </c>
      <c r="G352" s="95" t="b">
        <v>0</v>
      </c>
      <c r="H352" s="95" t="b">
        <v>0</v>
      </c>
      <c r="I352" s="95" t="b">
        <v>0</v>
      </c>
      <c r="J352" s="95" t="b">
        <v>0</v>
      </c>
      <c r="K352" s="95" t="b">
        <v>0</v>
      </c>
    </row>
    <row r="353" spans="1:11" x14ac:dyDescent="0.25">
      <c r="A353" s="95" t="s">
        <v>14227</v>
      </c>
      <c r="B353" s="95" t="s">
        <v>14340</v>
      </c>
      <c r="C353" s="95">
        <v>32</v>
      </c>
      <c r="D353" s="130">
        <v>1.0185958729330617E-3</v>
      </c>
      <c r="E353" s="130">
        <v>1.6350785231136442</v>
      </c>
      <c r="F353" s="95" t="b">
        <v>0</v>
      </c>
      <c r="G353" s="95" t="b">
        <v>0</v>
      </c>
      <c r="H353" s="95" t="b">
        <v>0</v>
      </c>
      <c r="I353" s="95" t="b">
        <v>0</v>
      </c>
      <c r="J353" s="95" t="b">
        <v>0</v>
      </c>
      <c r="K353" s="95" t="b">
        <v>0</v>
      </c>
    </row>
    <row r="354" spans="1:11" x14ac:dyDescent="0.25">
      <c r="A354" s="95" t="s">
        <v>14340</v>
      </c>
      <c r="B354" s="95" t="s">
        <v>14218</v>
      </c>
      <c r="C354" s="95">
        <v>32</v>
      </c>
      <c r="D354" s="130">
        <v>1.0185958729330617E-3</v>
      </c>
      <c r="E354" s="130">
        <v>1.3357093114311276</v>
      </c>
      <c r="F354" s="95" t="b">
        <v>0</v>
      </c>
      <c r="G354" s="95" t="b">
        <v>0</v>
      </c>
      <c r="H354" s="95" t="b">
        <v>0</v>
      </c>
      <c r="I354" s="95" t="b">
        <v>0</v>
      </c>
      <c r="J354" s="95" t="b">
        <v>0</v>
      </c>
      <c r="K354" s="95" t="b">
        <v>0</v>
      </c>
    </row>
    <row r="355" spans="1:11" x14ac:dyDescent="0.25">
      <c r="A355" s="95" t="s">
        <v>14232</v>
      </c>
      <c r="B355" s="95" t="s">
        <v>14228</v>
      </c>
      <c r="C355" s="95">
        <v>32</v>
      </c>
      <c r="D355" s="130">
        <v>1.0185958729330617E-3</v>
      </c>
      <c r="E355" s="130">
        <v>0.67328609253900829</v>
      </c>
      <c r="F355" s="95" t="b">
        <v>0</v>
      </c>
      <c r="G355" s="95" t="b">
        <v>0</v>
      </c>
      <c r="H355" s="95" t="b">
        <v>0</v>
      </c>
      <c r="I355" s="95" t="b">
        <v>0</v>
      </c>
      <c r="J355" s="95" t="b">
        <v>0</v>
      </c>
      <c r="K355" s="95" t="b">
        <v>0</v>
      </c>
    </row>
    <row r="356" spans="1:11" x14ac:dyDescent="0.25">
      <c r="A356" s="95" t="s">
        <v>14228</v>
      </c>
      <c r="B356" s="95" t="s">
        <v>14223</v>
      </c>
      <c r="C356" s="95">
        <v>32</v>
      </c>
      <c r="D356" s="130">
        <v>1.0185958729330617E-3</v>
      </c>
      <c r="E356" s="130">
        <v>0.19332351963631916</v>
      </c>
      <c r="F356" s="95" t="b">
        <v>0</v>
      </c>
      <c r="G356" s="95" t="b">
        <v>0</v>
      </c>
      <c r="H356" s="95" t="b">
        <v>0</v>
      </c>
      <c r="I356" s="95" t="b">
        <v>0</v>
      </c>
      <c r="J356" s="95" t="b">
        <v>0</v>
      </c>
      <c r="K356" s="95" t="b">
        <v>0</v>
      </c>
    </row>
    <row r="357" spans="1:11" x14ac:dyDescent="0.25">
      <c r="A357" s="95" t="s">
        <v>14235</v>
      </c>
      <c r="B357" s="95" t="s">
        <v>2743</v>
      </c>
      <c r="C357" s="95">
        <v>32</v>
      </c>
      <c r="D357" s="130">
        <v>1.0185958729330617E-3</v>
      </c>
      <c r="E357" s="130">
        <v>0.57043758922349852</v>
      </c>
      <c r="F357" s="95" t="b">
        <v>0</v>
      </c>
      <c r="G357" s="95" t="b">
        <v>0</v>
      </c>
      <c r="H357" s="95" t="b">
        <v>0</v>
      </c>
      <c r="I357" s="95" t="b">
        <v>0</v>
      </c>
      <c r="J357" s="95" t="b">
        <v>0</v>
      </c>
      <c r="K357" s="95" t="b">
        <v>0</v>
      </c>
    </row>
    <row r="358" spans="1:11" x14ac:dyDescent="0.25">
      <c r="A358" s="95" t="s">
        <v>14213</v>
      </c>
      <c r="B358" s="95" t="s">
        <v>14252</v>
      </c>
      <c r="C358" s="95">
        <v>32</v>
      </c>
      <c r="D358" s="130">
        <v>1.0514880245714455E-3</v>
      </c>
      <c r="E358" s="130">
        <v>0.31380746998329789</v>
      </c>
      <c r="F358" s="95" t="b">
        <v>0</v>
      </c>
      <c r="G358" s="95" t="b">
        <v>0</v>
      </c>
      <c r="H358" s="95" t="b">
        <v>0</v>
      </c>
      <c r="I358" s="95" t="b">
        <v>0</v>
      </c>
      <c r="J358" s="95" t="b">
        <v>0</v>
      </c>
      <c r="K358" s="95" t="b">
        <v>0</v>
      </c>
    </row>
    <row r="359" spans="1:11" x14ac:dyDescent="0.25">
      <c r="A359" s="95" t="s">
        <v>14241</v>
      </c>
      <c r="B359" s="95" t="s">
        <v>14214</v>
      </c>
      <c r="C359" s="95">
        <v>32</v>
      </c>
      <c r="D359" s="130">
        <v>1.0604462930601359E-3</v>
      </c>
      <c r="E359" s="130">
        <v>0.14732827409532218</v>
      </c>
      <c r="F359" s="95" t="b">
        <v>0</v>
      </c>
      <c r="G359" s="95" t="b">
        <v>0</v>
      </c>
      <c r="H359" s="95" t="b">
        <v>0</v>
      </c>
      <c r="I359" s="95" t="b">
        <v>0</v>
      </c>
      <c r="J359" s="95" t="b">
        <v>0</v>
      </c>
      <c r="K359" s="95" t="b">
        <v>0</v>
      </c>
    </row>
    <row r="360" spans="1:11" x14ac:dyDescent="0.25">
      <c r="A360" s="95" t="s">
        <v>14223</v>
      </c>
      <c r="B360" s="95" t="s">
        <v>14249</v>
      </c>
      <c r="C360" s="95">
        <v>32</v>
      </c>
      <c r="D360" s="130">
        <v>1.0185958729330617E-3</v>
      </c>
      <c r="E360" s="130">
        <v>0.68000083516755616</v>
      </c>
      <c r="F360" s="95" t="b">
        <v>0</v>
      </c>
      <c r="G360" s="95" t="b">
        <v>0</v>
      </c>
      <c r="H360" s="95" t="b">
        <v>0</v>
      </c>
      <c r="I360" s="95" t="b">
        <v>0</v>
      </c>
      <c r="J360" s="95" t="b">
        <v>0</v>
      </c>
      <c r="K360" s="95" t="b">
        <v>0</v>
      </c>
    </row>
    <row r="361" spans="1:11" x14ac:dyDescent="0.25">
      <c r="A361" s="95" t="s">
        <v>14215</v>
      </c>
      <c r="B361" s="95" t="s">
        <v>14247</v>
      </c>
      <c r="C361" s="95">
        <v>32</v>
      </c>
      <c r="D361" s="130">
        <v>1.0185958729330617E-3</v>
      </c>
      <c r="E361" s="130">
        <v>0.50850677544688427</v>
      </c>
      <c r="F361" s="95" t="b">
        <v>0</v>
      </c>
      <c r="G361" s="95" t="b">
        <v>0</v>
      </c>
      <c r="H361" s="95" t="b">
        <v>0</v>
      </c>
      <c r="I361" s="95" t="b">
        <v>0</v>
      </c>
      <c r="J361" s="95" t="b">
        <v>0</v>
      </c>
      <c r="K361" s="95" t="b">
        <v>0</v>
      </c>
    </row>
    <row r="362" spans="1:11" x14ac:dyDescent="0.25">
      <c r="A362" s="95" t="s">
        <v>14363</v>
      </c>
      <c r="B362" s="95" t="s">
        <v>14213</v>
      </c>
      <c r="C362" s="95">
        <v>32</v>
      </c>
      <c r="D362" s="130">
        <v>1.0185958729330617E-3</v>
      </c>
      <c r="E362" s="130">
        <v>1.1452430949413637</v>
      </c>
      <c r="F362" s="95" t="b">
        <v>0</v>
      </c>
      <c r="G362" s="95" t="b">
        <v>0</v>
      </c>
      <c r="H362" s="95" t="b">
        <v>0</v>
      </c>
      <c r="I362" s="95" t="b">
        <v>0</v>
      </c>
      <c r="J362" s="95" t="b">
        <v>0</v>
      </c>
      <c r="K362" s="95" t="b">
        <v>0</v>
      </c>
    </row>
    <row r="363" spans="1:11" x14ac:dyDescent="0.25">
      <c r="A363" s="95" t="s">
        <v>14222</v>
      </c>
      <c r="B363" s="95" t="s">
        <v>14346</v>
      </c>
      <c r="C363" s="95">
        <v>31</v>
      </c>
      <c r="D363" s="130">
        <v>9.9434086667117409E-4</v>
      </c>
      <c r="E363" s="130">
        <v>1.411567706671284</v>
      </c>
      <c r="F363" s="95" t="b">
        <v>0</v>
      </c>
      <c r="G363" s="95" t="b">
        <v>0</v>
      </c>
      <c r="H363" s="95" t="b">
        <v>0</v>
      </c>
      <c r="I363" s="95" t="b">
        <v>0</v>
      </c>
      <c r="J363" s="95" t="b">
        <v>0</v>
      </c>
      <c r="K363" s="95" t="b">
        <v>0</v>
      </c>
    </row>
    <row r="364" spans="1:11" x14ac:dyDescent="0.25">
      <c r="A364" s="95" t="s">
        <v>14296</v>
      </c>
      <c r="B364" s="95" t="s">
        <v>14235</v>
      </c>
      <c r="C364" s="95">
        <v>31</v>
      </c>
      <c r="D364" s="130">
        <v>9.9434086667117409E-4</v>
      </c>
      <c r="E364" s="130">
        <v>1.7608379289949274</v>
      </c>
      <c r="F364" s="95" t="b">
        <v>0</v>
      </c>
      <c r="G364" s="95" t="b">
        <v>0</v>
      </c>
      <c r="H364" s="95" t="b">
        <v>0</v>
      </c>
      <c r="I364" s="95" t="b">
        <v>0</v>
      </c>
      <c r="J364" s="95" t="b">
        <v>0</v>
      </c>
      <c r="K364" s="95" t="b">
        <v>0</v>
      </c>
    </row>
    <row r="365" spans="1:11" x14ac:dyDescent="0.25">
      <c r="A365" s="95" t="s">
        <v>14219</v>
      </c>
      <c r="B365" s="95" t="s">
        <v>14218</v>
      </c>
      <c r="C365" s="95">
        <v>31</v>
      </c>
      <c r="D365" s="130">
        <v>1.0102552673871528E-3</v>
      </c>
      <c r="E365" s="130">
        <v>-0.28699381102821719</v>
      </c>
      <c r="F365" s="95" t="b">
        <v>0</v>
      </c>
      <c r="G365" s="95" t="b">
        <v>0</v>
      </c>
      <c r="H365" s="95" t="b">
        <v>0</v>
      </c>
      <c r="I365" s="95" t="b">
        <v>0</v>
      </c>
      <c r="J365" s="95" t="b">
        <v>0</v>
      </c>
      <c r="K365" s="95" t="b">
        <v>0</v>
      </c>
    </row>
    <row r="366" spans="1:11" x14ac:dyDescent="0.25">
      <c r="A366" s="95" t="s">
        <v>14352</v>
      </c>
      <c r="B366" s="95" t="s">
        <v>14222</v>
      </c>
      <c r="C366" s="95">
        <v>31</v>
      </c>
      <c r="D366" s="130">
        <v>1.0872778980278261E-3</v>
      </c>
      <c r="E366" s="130">
        <v>1.4370101343411774</v>
      </c>
      <c r="F366" s="95" t="b">
        <v>0</v>
      </c>
      <c r="G366" s="95" t="b">
        <v>0</v>
      </c>
      <c r="H366" s="95" t="b">
        <v>0</v>
      </c>
      <c r="I366" s="95" t="b">
        <v>0</v>
      </c>
      <c r="J366" s="95" t="b">
        <v>0</v>
      </c>
      <c r="K366" s="95" t="b">
        <v>0</v>
      </c>
    </row>
    <row r="367" spans="1:11" x14ac:dyDescent="0.25">
      <c r="A367" s="95" t="s">
        <v>14231</v>
      </c>
      <c r="B367" s="95" t="s">
        <v>14229</v>
      </c>
      <c r="C367" s="95">
        <v>31</v>
      </c>
      <c r="D367" s="130">
        <v>9.9434086667117409E-4</v>
      </c>
      <c r="E367" s="130">
        <v>0.65784136663469162</v>
      </c>
      <c r="F367" s="95" t="b">
        <v>0</v>
      </c>
      <c r="G367" s="95" t="b">
        <v>0</v>
      </c>
      <c r="H367" s="95" t="b">
        <v>0</v>
      </c>
      <c r="I367" s="95" t="b">
        <v>0</v>
      </c>
      <c r="J367" s="95" t="b">
        <v>0</v>
      </c>
      <c r="K367" s="95" t="b">
        <v>0</v>
      </c>
    </row>
    <row r="368" spans="1:11" x14ac:dyDescent="0.25">
      <c r="A368" s="95" t="s">
        <v>14247</v>
      </c>
      <c r="B368" s="95" t="s">
        <v>14213</v>
      </c>
      <c r="C368" s="95">
        <v>31</v>
      </c>
      <c r="D368" s="130">
        <v>9.9434086667117409E-4</v>
      </c>
      <c r="E368" s="130">
        <v>0.2404054416798998</v>
      </c>
      <c r="F368" s="95" t="b">
        <v>0</v>
      </c>
      <c r="G368" s="95" t="b">
        <v>0</v>
      </c>
      <c r="H368" s="95" t="b">
        <v>0</v>
      </c>
      <c r="I368" s="95" t="b">
        <v>0</v>
      </c>
      <c r="J368" s="95" t="b">
        <v>0</v>
      </c>
      <c r="K368" s="95" t="b">
        <v>0</v>
      </c>
    </row>
    <row r="369" spans="1:11" x14ac:dyDescent="0.25">
      <c r="A369" s="95" t="s">
        <v>14220</v>
      </c>
      <c r="B369" s="95" t="s">
        <v>14222</v>
      </c>
      <c r="C369" s="95">
        <v>30</v>
      </c>
      <c r="D369" s="130">
        <v>1.0119410058625339E-3</v>
      </c>
      <c r="E369" s="130">
        <v>-0.21938230798462791</v>
      </c>
      <c r="F369" s="95" t="b">
        <v>0</v>
      </c>
      <c r="G369" s="95" t="b">
        <v>0</v>
      </c>
      <c r="H369" s="95" t="b">
        <v>0</v>
      </c>
      <c r="I369" s="95" t="b">
        <v>0</v>
      </c>
      <c r="J369" s="95" t="b">
        <v>0</v>
      </c>
      <c r="K369" s="95" t="b">
        <v>0</v>
      </c>
    </row>
    <row r="370" spans="1:11" x14ac:dyDescent="0.25">
      <c r="A370" s="95" t="s">
        <v>14235</v>
      </c>
      <c r="B370" s="95" t="s">
        <v>14227</v>
      </c>
      <c r="C370" s="95">
        <v>30</v>
      </c>
      <c r="D370" s="130">
        <v>1.1010020069226894E-3</v>
      </c>
      <c r="E370" s="130">
        <v>0.6195214915454369</v>
      </c>
      <c r="F370" s="95" t="b">
        <v>0</v>
      </c>
      <c r="G370" s="95" t="b">
        <v>0</v>
      </c>
      <c r="H370" s="95" t="b">
        <v>0</v>
      </c>
      <c r="I370" s="95" t="b">
        <v>0</v>
      </c>
      <c r="J370" s="95" t="b">
        <v>0</v>
      </c>
      <c r="K370" s="95" t="b">
        <v>0</v>
      </c>
    </row>
    <row r="371" spans="1:11" x14ac:dyDescent="0.25">
      <c r="A371" s="95" t="s">
        <v>14332</v>
      </c>
      <c r="B371" s="95" t="s">
        <v>14213</v>
      </c>
      <c r="C371" s="95">
        <v>30</v>
      </c>
      <c r="D371" s="130">
        <v>9.6983750559792917E-4</v>
      </c>
      <c r="E371" s="130">
        <v>0.97891167317483851</v>
      </c>
      <c r="F371" s="95" t="b">
        <v>0</v>
      </c>
      <c r="G371" s="95" t="b">
        <v>0</v>
      </c>
      <c r="H371" s="95" t="b">
        <v>0</v>
      </c>
      <c r="I371" s="95" t="b">
        <v>0</v>
      </c>
      <c r="J371" s="95" t="b">
        <v>0</v>
      </c>
      <c r="K371" s="95" t="b">
        <v>0</v>
      </c>
    </row>
    <row r="372" spans="1:11" x14ac:dyDescent="0.25">
      <c r="A372" s="95" t="s">
        <v>14339</v>
      </c>
      <c r="B372" s="95" t="s">
        <v>14368</v>
      </c>
      <c r="C372" s="95">
        <v>30</v>
      </c>
      <c r="D372" s="130">
        <v>9.6983750559792917E-4</v>
      </c>
      <c r="E372" s="130">
        <v>3.082538043174603</v>
      </c>
      <c r="F372" s="95" t="b">
        <v>0</v>
      </c>
      <c r="G372" s="95" t="b">
        <v>0</v>
      </c>
      <c r="H372" s="95" t="b">
        <v>0</v>
      </c>
      <c r="I372" s="95" t="b">
        <v>0</v>
      </c>
      <c r="J372" s="95" t="b">
        <v>0</v>
      </c>
      <c r="K372" s="95" t="b">
        <v>0</v>
      </c>
    </row>
    <row r="373" spans="1:11" x14ac:dyDescent="0.25">
      <c r="A373" s="95" t="s">
        <v>14368</v>
      </c>
      <c r="B373" s="95" t="s">
        <v>14219</v>
      </c>
      <c r="C373" s="95">
        <v>30</v>
      </c>
      <c r="D373" s="130">
        <v>9.6983750559792917E-4</v>
      </c>
      <c r="E373" s="130">
        <v>1.4790328109724598</v>
      </c>
      <c r="F373" s="95" t="b">
        <v>0</v>
      </c>
      <c r="G373" s="95" t="b">
        <v>0</v>
      </c>
      <c r="H373" s="95" t="b">
        <v>0</v>
      </c>
      <c r="I373" s="95" t="b">
        <v>0</v>
      </c>
      <c r="J373" s="95" t="b">
        <v>0</v>
      </c>
      <c r="K373" s="95" t="b">
        <v>0</v>
      </c>
    </row>
    <row r="374" spans="1:11" x14ac:dyDescent="0.25">
      <c r="A374" s="95" t="s">
        <v>14214</v>
      </c>
      <c r="B374" s="95" t="s">
        <v>14360</v>
      </c>
      <c r="C374" s="95">
        <v>30</v>
      </c>
      <c r="D374" s="130">
        <v>9.6983750559792917E-4</v>
      </c>
      <c r="E374" s="130">
        <v>1.1220672656403041</v>
      </c>
      <c r="F374" s="95" t="b">
        <v>0</v>
      </c>
      <c r="G374" s="95" t="b">
        <v>0</v>
      </c>
      <c r="H374" s="95" t="b">
        <v>0</v>
      </c>
      <c r="I374" s="95" t="b">
        <v>0</v>
      </c>
      <c r="J374" s="95" t="b">
        <v>0</v>
      </c>
      <c r="K374" s="95" t="b">
        <v>0</v>
      </c>
    </row>
    <row r="375" spans="1:11" x14ac:dyDescent="0.25">
      <c r="A375" s="95" t="s">
        <v>14360</v>
      </c>
      <c r="B375" s="95" t="s">
        <v>14213</v>
      </c>
      <c r="C375" s="95">
        <v>30</v>
      </c>
      <c r="D375" s="130">
        <v>9.6983750559792917E-4</v>
      </c>
      <c r="E375" s="130">
        <v>1.1038504097831385</v>
      </c>
      <c r="F375" s="95" t="b">
        <v>0</v>
      </c>
      <c r="G375" s="95" t="b">
        <v>0</v>
      </c>
      <c r="H375" s="95" t="b">
        <v>0</v>
      </c>
      <c r="I375" s="95" t="b">
        <v>0</v>
      </c>
      <c r="J375" s="95" t="b">
        <v>0</v>
      </c>
      <c r="K375" s="95" t="b">
        <v>0</v>
      </c>
    </row>
    <row r="376" spans="1:11" x14ac:dyDescent="0.25">
      <c r="A376" s="95" t="s">
        <v>14255</v>
      </c>
      <c r="B376" s="95" t="s">
        <v>14215</v>
      </c>
      <c r="C376" s="95">
        <v>30</v>
      </c>
      <c r="D376" s="130">
        <v>9.6983750559792917E-4</v>
      </c>
      <c r="E376" s="130">
        <v>0.55999528222429595</v>
      </c>
      <c r="F376" s="95" t="b">
        <v>0</v>
      </c>
      <c r="G376" s="95" t="b">
        <v>0</v>
      </c>
      <c r="H376" s="95" t="b">
        <v>0</v>
      </c>
      <c r="I376" s="95" t="b">
        <v>0</v>
      </c>
      <c r="J376" s="95" t="b">
        <v>0</v>
      </c>
      <c r="K376" s="95" t="b">
        <v>0</v>
      </c>
    </row>
    <row r="377" spans="1:11" x14ac:dyDescent="0.25">
      <c r="A377" s="95" t="s">
        <v>14215</v>
      </c>
      <c r="B377" s="95" t="s">
        <v>14369</v>
      </c>
      <c r="C377" s="95">
        <v>30</v>
      </c>
      <c r="D377" s="130">
        <v>9.6983750559792917E-4</v>
      </c>
      <c r="E377" s="130">
        <v>1.4012968057990158</v>
      </c>
      <c r="F377" s="95" t="b">
        <v>0</v>
      </c>
      <c r="G377" s="95" t="b">
        <v>0</v>
      </c>
      <c r="H377" s="95" t="b">
        <v>0</v>
      </c>
      <c r="I377" s="95" t="b">
        <v>0</v>
      </c>
      <c r="J377" s="95" t="b">
        <v>0</v>
      </c>
      <c r="K377" s="95" t="b">
        <v>0</v>
      </c>
    </row>
    <row r="378" spans="1:11" x14ac:dyDescent="0.25">
      <c r="A378" s="95" t="s">
        <v>14369</v>
      </c>
      <c r="B378" s="95" t="s">
        <v>14221</v>
      </c>
      <c r="C378" s="95">
        <v>30</v>
      </c>
      <c r="D378" s="130">
        <v>9.6983750559792917E-4</v>
      </c>
      <c r="E378" s="130">
        <v>1.5198487437459152</v>
      </c>
      <c r="F378" s="95" t="b">
        <v>0</v>
      </c>
      <c r="G378" s="95" t="b">
        <v>0</v>
      </c>
      <c r="H378" s="95" t="b">
        <v>0</v>
      </c>
      <c r="I378" s="95" t="b">
        <v>0</v>
      </c>
      <c r="J378" s="95" t="b">
        <v>0</v>
      </c>
      <c r="K378" s="95" t="b">
        <v>0</v>
      </c>
    </row>
    <row r="379" spans="1:11" x14ac:dyDescent="0.25">
      <c r="A379" s="95" t="s">
        <v>14214</v>
      </c>
      <c r="B379" s="95" t="s">
        <v>14363</v>
      </c>
      <c r="C379" s="95">
        <v>30</v>
      </c>
      <c r="D379" s="130">
        <v>9.6983750559792917E-4</v>
      </c>
      <c r="E379" s="130">
        <v>1.1354312271982858</v>
      </c>
      <c r="F379" s="95" t="b">
        <v>0</v>
      </c>
      <c r="G379" s="95" t="b">
        <v>0</v>
      </c>
      <c r="H379" s="95" t="b">
        <v>0</v>
      </c>
      <c r="I379" s="95" t="b">
        <v>0</v>
      </c>
      <c r="J379" s="95" t="b">
        <v>0</v>
      </c>
      <c r="K379" s="95" t="b">
        <v>0</v>
      </c>
    </row>
    <row r="380" spans="1:11" x14ac:dyDescent="0.25">
      <c r="A380" s="95" t="s">
        <v>14248</v>
      </c>
      <c r="B380" s="95" t="s">
        <v>14354</v>
      </c>
      <c r="C380" s="95">
        <v>30</v>
      </c>
      <c r="D380" s="130">
        <v>9.6983750559792917E-4</v>
      </c>
      <c r="E380" s="130">
        <v>2.2638723576426565</v>
      </c>
      <c r="F380" s="95" t="b">
        <v>0</v>
      </c>
      <c r="G380" s="95" t="b">
        <v>0</v>
      </c>
      <c r="H380" s="95" t="b">
        <v>0</v>
      </c>
      <c r="I380" s="95" t="b">
        <v>0</v>
      </c>
      <c r="J380" s="95" t="b">
        <v>0</v>
      </c>
      <c r="K380" s="95" t="b">
        <v>0</v>
      </c>
    </row>
    <row r="381" spans="1:11" x14ac:dyDescent="0.25">
      <c r="A381" s="95" t="s">
        <v>14354</v>
      </c>
      <c r="B381" s="95" t="s">
        <v>14243</v>
      </c>
      <c r="C381" s="95">
        <v>30</v>
      </c>
      <c r="D381" s="130">
        <v>9.6983750559792917E-4</v>
      </c>
      <c r="E381" s="130">
        <v>2.1393734129523478</v>
      </c>
      <c r="F381" s="95" t="b">
        <v>0</v>
      </c>
      <c r="G381" s="95" t="b">
        <v>0</v>
      </c>
      <c r="H381" s="95" t="b">
        <v>0</v>
      </c>
      <c r="I381" s="95" t="b">
        <v>0</v>
      </c>
      <c r="J381" s="95" t="b">
        <v>0</v>
      </c>
      <c r="K381" s="95" t="b">
        <v>0</v>
      </c>
    </row>
    <row r="382" spans="1:11" x14ac:dyDescent="0.25">
      <c r="A382" s="95" t="s">
        <v>14226</v>
      </c>
      <c r="B382" s="95" t="s">
        <v>14234</v>
      </c>
      <c r="C382" s="95">
        <v>30</v>
      </c>
      <c r="D382" s="130">
        <v>1.3415048540103532E-3</v>
      </c>
      <c r="E382" s="130">
        <v>0.48774948354544717</v>
      </c>
      <c r="F382" s="95" t="b">
        <v>0</v>
      </c>
      <c r="G382" s="95" t="b">
        <v>0</v>
      </c>
      <c r="H382" s="95" t="b">
        <v>0</v>
      </c>
      <c r="I382" s="95" t="b">
        <v>0</v>
      </c>
      <c r="J382" s="95" t="b">
        <v>0</v>
      </c>
      <c r="K382" s="95" t="b">
        <v>0</v>
      </c>
    </row>
    <row r="383" spans="1:11" x14ac:dyDescent="0.25">
      <c r="A383" s="95" t="s">
        <v>14222</v>
      </c>
      <c r="B383" s="95" t="s">
        <v>14226</v>
      </c>
      <c r="C383" s="95">
        <v>29</v>
      </c>
      <c r="D383" s="130">
        <v>9.4507750820088492E-4</v>
      </c>
      <c r="E383" s="130">
        <v>-7.093805790633477E-2</v>
      </c>
      <c r="F383" s="95" t="b">
        <v>0</v>
      </c>
      <c r="G383" s="95" t="b">
        <v>0</v>
      </c>
      <c r="H383" s="95" t="b">
        <v>0</v>
      </c>
      <c r="I383" s="95" t="b">
        <v>0</v>
      </c>
      <c r="J383" s="95" t="b">
        <v>0</v>
      </c>
      <c r="K383" s="95" t="b">
        <v>0</v>
      </c>
    </row>
    <row r="384" spans="1:11" x14ac:dyDescent="0.25">
      <c r="A384" s="95" t="s">
        <v>14214</v>
      </c>
      <c r="B384" s="95" t="s">
        <v>14334</v>
      </c>
      <c r="C384" s="95">
        <v>29</v>
      </c>
      <c r="D384" s="130">
        <v>9.4507750820088492E-4</v>
      </c>
      <c r="E384" s="130">
        <v>0.95376009076176782</v>
      </c>
      <c r="F384" s="95" t="b">
        <v>0</v>
      </c>
      <c r="G384" s="95" t="b">
        <v>0</v>
      </c>
      <c r="H384" s="95" t="b">
        <v>0</v>
      </c>
      <c r="I384" s="95" t="b">
        <v>0</v>
      </c>
      <c r="J384" s="95" t="b">
        <v>0</v>
      </c>
      <c r="K384" s="95" t="b">
        <v>0</v>
      </c>
    </row>
    <row r="385" spans="1:11" x14ac:dyDescent="0.25">
      <c r="A385" s="95" t="s">
        <v>14220</v>
      </c>
      <c r="B385" s="95" t="s">
        <v>14216</v>
      </c>
      <c r="C385" s="95">
        <v>29</v>
      </c>
      <c r="D385" s="130">
        <v>9.4507750820088492E-4</v>
      </c>
      <c r="E385" s="130">
        <v>-0.36778611403626377</v>
      </c>
      <c r="F385" s="95" t="b">
        <v>0</v>
      </c>
      <c r="G385" s="95" t="b">
        <v>0</v>
      </c>
      <c r="H385" s="95" t="b">
        <v>0</v>
      </c>
      <c r="I385" s="95" t="b">
        <v>0</v>
      </c>
      <c r="J385" s="95" t="b">
        <v>0</v>
      </c>
      <c r="K385" s="95" t="b">
        <v>0</v>
      </c>
    </row>
    <row r="386" spans="1:11" x14ac:dyDescent="0.25">
      <c r="A386" s="95" t="s">
        <v>14221</v>
      </c>
      <c r="B386" s="95" t="s">
        <v>14222</v>
      </c>
      <c r="C386" s="95">
        <v>29</v>
      </c>
      <c r="D386" s="130">
        <v>9.5291102226787241E-4</v>
      </c>
      <c r="E386" s="130">
        <v>-0.22727854603042216</v>
      </c>
      <c r="F386" s="95" t="b">
        <v>0</v>
      </c>
      <c r="G386" s="95" t="b">
        <v>0</v>
      </c>
      <c r="H386" s="95" t="b">
        <v>0</v>
      </c>
      <c r="I386" s="95" t="b">
        <v>0</v>
      </c>
      <c r="J386" s="95" t="b">
        <v>0</v>
      </c>
      <c r="K386" s="95" t="b">
        <v>0</v>
      </c>
    </row>
    <row r="387" spans="1:11" x14ac:dyDescent="0.25">
      <c r="A387" s="95" t="s">
        <v>14347</v>
      </c>
      <c r="B387" s="95" t="s">
        <v>14254</v>
      </c>
      <c r="C387" s="95">
        <v>29</v>
      </c>
      <c r="D387" s="130">
        <v>9.4507750820088492E-4</v>
      </c>
      <c r="E387" s="130">
        <v>2.278025228558179</v>
      </c>
      <c r="F387" s="95" t="b">
        <v>0</v>
      </c>
      <c r="G387" s="95" t="b">
        <v>0</v>
      </c>
      <c r="H387" s="95" t="b">
        <v>0</v>
      </c>
      <c r="I387" s="95" t="b">
        <v>0</v>
      </c>
      <c r="J387" s="95" t="b">
        <v>0</v>
      </c>
      <c r="K387" s="95" t="b">
        <v>0</v>
      </c>
    </row>
    <row r="388" spans="1:11" x14ac:dyDescent="0.25">
      <c r="A388" s="95" t="s">
        <v>14220</v>
      </c>
      <c r="B388" s="95" t="s">
        <v>14261</v>
      </c>
      <c r="C388" s="95">
        <v>29</v>
      </c>
      <c r="D388" s="130">
        <v>9.4507750820088492E-4</v>
      </c>
      <c r="E388" s="130">
        <v>0.85236131405381177</v>
      </c>
      <c r="F388" s="95" t="b">
        <v>0</v>
      </c>
      <c r="G388" s="95" t="b">
        <v>0</v>
      </c>
      <c r="H388" s="95" t="b">
        <v>0</v>
      </c>
      <c r="I388" s="95" t="b">
        <v>0</v>
      </c>
      <c r="J388" s="95" t="b">
        <v>0</v>
      </c>
      <c r="K388" s="95" t="b">
        <v>0</v>
      </c>
    </row>
    <row r="389" spans="1:11" x14ac:dyDescent="0.25">
      <c r="A389" s="95" t="s">
        <v>14218</v>
      </c>
      <c r="B389" s="95" t="s">
        <v>14326</v>
      </c>
      <c r="C389" s="95">
        <v>29</v>
      </c>
      <c r="D389" s="130">
        <v>9.5291102226787241E-4</v>
      </c>
      <c r="E389" s="130">
        <v>1.1981919864687103</v>
      </c>
      <c r="F389" s="95" t="b">
        <v>0</v>
      </c>
      <c r="G389" s="95" t="b">
        <v>0</v>
      </c>
      <c r="H389" s="95" t="b">
        <v>0</v>
      </c>
      <c r="I389" s="95" t="b">
        <v>0</v>
      </c>
      <c r="J389" s="95" t="b">
        <v>0</v>
      </c>
      <c r="K389" s="95" t="b">
        <v>0</v>
      </c>
    </row>
    <row r="390" spans="1:11" x14ac:dyDescent="0.25">
      <c r="A390" s="95" t="s">
        <v>14338</v>
      </c>
      <c r="B390" s="95" t="s">
        <v>14215</v>
      </c>
      <c r="C390" s="95">
        <v>29</v>
      </c>
      <c r="D390" s="130">
        <v>9.4507750820088492E-4</v>
      </c>
      <c r="E390" s="130">
        <v>1.1974108810748698</v>
      </c>
      <c r="F390" s="95" t="b">
        <v>0</v>
      </c>
      <c r="G390" s="95" t="b">
        <v>0</v>
      </c>
      <c r="H390" s="95" t="b">
        <v>0</v>
      </c>
      <c r="I390" s="95" t="b">
        <v>0</v>
      </c>
      <c r="J390" s="95" t="b">
        <v>0</v>
      </c>
      <c r="K390" s="95" t="b">
        <v>0</v>
      </c>
    </row>
    <row r="391" spans="1:11" x14ac:dyDescent="0.25">
      <c r="A391" s="95" t="s">
        <v>14241</v>
      </c>
      <c r="B391" s="95" t="s">
        <v>14216</v>
      </c>
      <c r="C391" s="95">
        <v>28</v>
      </c>
      <c r="D391" s="130">
        <v>9.2005202150001496E-4</v>
      </c>
      <c r="E391" s="130">
        <v>0.32569191916706569</v>
      </c>
      <c r="F391" s="95" t="b">
        <v>0</v>
      </c>
      <c r="G391" s="95" t="b">
        <v>0</v>
      </c>
      <c r="H391" s="95" t="b">
        <v>0</v>
      </c>
      <c r="I391" s="95" t="b">
        <v>0</v>
      </c>
      <c r="J391" s="95" t="b">
        <v>0</v>
      </c>
      <c r="K391" s="95" t="b">
        <v>0</v>
      </c>
    </row>
    <row r="392" spans="1:11" x14ac:dyDescent="0.25">
      <c r="A392" s="95" t="s">
        <v>14261</v>
      </c>
      <c r="B392" s="95" t="s">
        <v>14320</v>
      </c>
      <c r="C392" s="95">
        <v>28</v>
      </c>
      <c r="D392" s="130">
        <v>9.2005202150001496E-4</v>
      </c>
      <c r="E392" s="130">
        <v>2.3191100496116661</v>
      </c>
      <c r="F392" s="95" t="b">
        <v>0</v>
      </c>
      <c r="G392" s="95" t="b">
        <v>0</v>
      </c>
      <c r="H392" s="95" t="b">
        <v>0</v>
      </c>
      <c r="I392" s="95" t="b">
        <v>0</v>
      </c>
      <c r="J392" s="95" t="b">
        <v>0</v>
      </c>
      <c r="K392" s="95" t="b">
        <v>0</v>
      </c>
    </row>
    <row r="393" spans="1:11" x14ac:dyDescent="0.25">
      <c r="A393" s="95" t="s">
        <v>14223</v>
      </c>
      <c r="B393" s="95" t="s">
        <v>14216</v>
      </c>
      <c r="C393" s="95">
        <v>28</v>
      </c>
      <c r="D393" s="130">
        <v>9.4447827213836513E-4</v>
      </c>
      <c r="E393" s="130">
        <v>-0.32929322760762619</v>
      </c>
      <c r="F393" s="95" t="b">
        <v>0</v>
      </c>
      <c r="G393" s="95" t="b">
        <v>0</v>
      </c>
      <c r="H393" s="95" t="b">
        <v>0</v>
      </c>
      <c r="I393" s="95" t="b">
        <v>0</v>
      </c>
      <c r="J393" s="95" t="b">
        <v>0</v>
      </c>
      <c r="K393" s="95" t="b">
        <v>0</v>
      </c>
    </row>
    <row r="394" spans="1:11" x14ac:dyDescent="0.25">
      <c r="A394" s="95" t="s">
        <v>14330</v>
      </c>
      <c r="B394" s="95" t="s">
        <v>14294</v>
      </c>
      <c r="C394" s="95">
        <v>28</v>
      </c>
      <c r="D394" s="130">
        <v>9.2005202150001496E-4</v>
      </c>
      <c r="E394" s="130">
        <v>2.645089493218892</v>
      </c>
      <c r="F394" s="95" t="b">
        <v>0</v>
      </c>
      <c r="G394" s="95" t="b">
        <v>0</v>
      </c>
      <c r="H394" s="95" t="b">
        <v>0</v>
      </c>
      <c r="I394" s="95" t="b">
        <v>0</v>
      </c>
      <c r="J394" s="95" t="b">
        <v>0</v>
      </c>
      <c r="K394" s="95" t="b">
        <v>0</v>
      </c>
    </row>
    <row r="395" spans="1:11" x14ac:dyDescent="0.25">
      <c r="A395" s="95" t="s">
        <v>14230</v>
      </c>
      <c r="B395" s="95" t="s">
        <v>14222</v>
      </c>
      <c r="C395" s="95">
        <v>28</v>
      </c>
      <c r="D395" s="130">
        <v>9.2005202150001496E-4</v>
      </c>
      <c r="E395" s="130">
        <v>0.2353974257611969</v>
      </c>
      <c r="F395" s="95" t="b">
        <v>0</v>
      </c>
      <c r="G395" s="95" t="b">
        <v>0</v>
      </c>
      <c r="H395" s="95" t="b">
        <v>0</v>
      </c>
      <c r="I395" s="95" t="b">
        <v>0</v>
      </c>
      <c r="J395" s="95" t="b">
        <v>0</v>
      </c>
      <c r="K395" s="95" t="b">
        <v>0</v>
      </c>
    </row>
    <row r="396" spans="1:11" x14ac:dyDescent="0.25">
      <c r="A396" s="95" t="s">
        <v>14223</v>
      </c>
      <c r="B396" s="95" t="s">
        <v>14232</v>
      </c>
      <c r="C396" s="95">
        <v>28</v>
      </c>
      <c r="D396" s="130">
        <v>9.2005202150001496E-4</v>
      </c>
      <c r="E396" s="130">
        <v>0.31055532460973606</v>
      </c>
      <c r="F396" s="95" t="b">
        <v>0</v>
      </c>
      <c r="G396" s="95" t="b">
        <v>0</v>
      </c>
      <c r="H396" s="95" t="b">
        <v>0</v>
      </c>
      <c r="I396" s="95" t="b">
        <v>0</v>
      </c>
      <c r="J396" s="95" t="b">
        <v>0</v>
      </c>
      <c r="K396" s="95" t="b">
        <v>0</v>
      </c>
    </row>
    <row r="397" spans="1:11" x14ac:dyDescent="0.25">
      <c r="A397" s="95" t="s">
        <v>14218</v>
      </c>
      <c r="B397" s="95" t="s">
        <v>14219</v>
      </c>
      <c r="C397" s="95">
        <v>28</v>
      </c>
      <c r="D397" s="130">
        <v>9.2005202150001496E-4</v>
      </c>
      <c r="E397" s="130">
        <v>-0.33340303657126957</v>
      </c>
      <c r="F397" s="95" t="b">
        <v>0</v>
      </c>
      <c r="G397" s="95" t="b">
        <v>0</v>
      </c>
      <c r="H397" s="95" t="b">
        <v>0</v>
      </c>
      <c r="I397" s="95" t="b">
        <v>0</v>
      </c>
      <c r="J397" s="95" t="b">
        <v>0</v>
      </c>
      <c r="K397" s="95" t="b">
        <v>0</v>
      </c>
    </row>
    <row r="398" spans="1:11" x14ac:dyDescent="0.25">
      <c r="A398" s="95" t="s">
        <v>14278</v>
      </c>
      <c r="B398" s="95" t="s">
        <v>14227</v>
      </c>
      <c r="C398" s="95">
        <v>28</v>
      </c>
      <c r="D398" s="130">
        <v>9.2005202150001496E-4</v>
      </c>
      <c r="E398" s="130">
        <v>1.2874805169128187</v>
      </c>
      <c r="F398" s="95" t="b">
        <v>0</v>
      </c>
      <c r="G398" s="95" t="b">
        <v>0</v>
      </c>
      <c r="H398" s="95" t="b">
        <v>0</v>
      </c>
      <c r="I398" s="95" t="b">
        <v>0</v>
      </c>
      <c r="J398" s="95" t="b">
        <v>0</v>
      </c>
      <c r="K398" s="95" t="b">
        <v>0</v>
      </c>
    </row>
    <row r="399" spans="1:11" x14ac:dyDescent="0.25">
      <c r="A399" s="95" t="s">
        <v>14215</v>
      </c>
      <c r="B399" s="95" t="s">
        <v>14219</v>
      </c>
      <c r="C399" s="95">
        <v>28</v>
      </c>
      <c r="D399" s="130">
        <v>9.2005202150001496E-4</v>
      </c>
      <c r="E399" s="130">
        <v>-0.40826290883625177</v>
      </c>
      <c r="F399" s="95" t="b">
        <v>0</v>
      </c>
      <c r="G399" s="95" t="b">
        <v>0</v>
      </c>
      <c r="H399" s="95" t="b">
        <v>0</v>
      </c>
      <c r="I399" s="95" t="b">
        <v>0</v>
      </c>
      <c r="J399" s="95" t="b">
        <v>0</v>
      </c>
      <c r="K399" s="95" t="b">
        <v>0</v>
      </c>
    </row>
    <row r="400" spans="1:11" x14ac:dyDescent="0.25">
      <c r="A400" s="95" t="s">
        <v>14215</v>
      </c>
      <c r="B400" s="95" t="s">
        <v>14226</v>
      </c>
      <c r="C400" s="95">
        <v>28</v>
      </c>
      <c r="D400" s="130">
        <v>9.2005202150001496E-4</v>
      </c>
      <c r="E400" s="130">
        <v>-0.21787108822080259</v>
      </c>
      <c r="F400" s="95" t="b">
        <v>0</v>
      </c>
      <c r="G400" s="95" t="b">
        <v>0</v>
      </c>
      <c r="H400" s="95" t="b">
        <v>0</v>
      </c>
      <c r="I400" s="95" t="b">
        <v>0</v>
      </c>
      <c r="J400" s="95" t="b">
        <v>0</v>
      </c>
      <c r="K400" s="95" t="b">
        <v>0</v>
      </c>
    </row>
    <row r="401" spans="1:11" x14ac:dyDescent="0.25">
      <c r="A401" s="95" t="s">
        <v>14213</v>
      </c>
      <c r="B401" s="95" t="s">
        <v>14351</v>
      </c>
      <c r="C401" s="95">
        <v>28</v>
      </c>
      <c r="D401" s="130">
        <v>9.2005202150001496E-4</v>
      </c>
      <c r="E401" s="130">
        <v>1.007173596801318</v>
      </c>
      <c r="F401" s="95" t="b">
        <v>0</v>
      </c>
      <c r="G401" s="95" t="b">
        <v>0</v>
      </c>
      <c r="H401" s="95" t="b">
        <v>0</v>
      </c>
      <c r="I401" s="95" t="b">
        <v>0</v>
      </c>
      <c r="J401" s="95" t="b">
        <v>0</v>
      </c>
      <c r="K401" s="95" t="b">
        <v>0</v>
      </c>
    </row>
    <row r="402" spans="1:11" x14ac:dyDescent="0.25">
      <c r="A402" s="95" t="s">
        <v>14374</v>
      </c>
      <c r="B402" s="95" t="s">
        <v>14216</v>
      </c>
      <c r="C402" s="95">
        <v>28</v>
      </c>
      <c r="D402" s="130">
        <v>9.2005202150001496E-4</v>
      </c>
      <c r="E402" s="130">
        <v>1.3917514878927855</v>
      </c>
      <c r="F402" s="95" t="b">
        <v>0</v>
      </c>
      <c r="G402" s="95" t="b">
        <v>0</v>
      </c>
      <c r="H402" s="95" t="b">
        <v>0</v>
      </c>
      <c r="I402" s="95" t="b">
        <v>0</v>
      </c>
      <c r="J402" s="95" t="b">
        <v>0</v>
      </c>
      <c r="K402" s="95" t="b">
        <v>0</v>
      </c>
    </row>
    <row r="403" spans="1:11" x14ac:dyDescent="0.25">
      <c r="A403" s="95" t="s">
        <v>14214</v>
      </c>
      <c r="B403" s="95" t="s">
        <v>14214</v>
      </c>
      <c r="C403" s="95">
        <v>27</v>
      </c>
      <c r="D403" s="130">
        <v>8.947515597694896E-4</v>
      </c>
      <c r="E403" s="130">
        <v>-0.9855309461490751</v>
      </c>
      <c r="F403" s="95" t="b">
        <v>0</v>
      </c>
      <c r="G403" s="95" t="b">
        <v>0</v>
      </c>
      <c r="H403" s="95" t="b">
        <v>0</v>
      </c>
      <c r="I403" s="95" t="b">
        <v>0</v>
      </c>
      <c r="J403" s="95" t="b">
        <v>0</v>
      </c>
      <c r="K403" s="95" t="b">
        <v>0</v>
      </c>
    </row>
    <row r="404" spans="1:11" x14ac:dyDescent="0.25">
      <c r="A404" s="95" t="s">
        <v>14218</v>
      </c>
      <c r="B404" s="95" t="s">
        <v>14230</v>
      </c>
      <c r="C404" s="95">
        <v>27</v>
      </c>
      <c r="D404" s="130">
        <v>8.947515597694896E-4</v>
      </c>
      <c r="E404" s="130">
        <v>0.17032779951824825</v>
      </c>
      <c r="F404" s="95" t="b">
        <v>0</v>
      </c>
      <c r="G404" s="95" t="b">
        <v>0</v>
      </c>
      <c r="H404" s="95" t="b">
        <v>0</v>
      </c>
      <c r="I404" s="95" t="b">
        <v>0</v>
      </c>
      <c r="J404" s="95" t="b">
        <v>0</v>
      </c>
      <c r="K404" s="95" t="b">
        <v>0</v>
      </c>
    </row>
    <row r="405" spans="1:11" x14ac:dyDescent="0.25">
      <c r="A405" s="95" t="s">
        <v>14215</v>
      </c>
      <c r="B405" s="95" t="s">
        <v>14261</v>
      </c>
      <c r="C405" s="95">
        <v>27</v>
      </c>
      <c r="D405" s="130">
        <v>8.947515597694896E-4</v>
      </c>
      <c r="E405" s="130">
        <v>0.70880892899091752</v>
      </c>
      <c r="F405" s="95" t="b">
        <v>0</v>
      </c>
      <c r="G405" s="95" t="b">
        <v>0</v>
      </c>
      <c r="H405" s="95" t="b">
        <v>0</v>
      </c>
      <c r="I405" s="95" t="b">
        <v>0</v>
      </c>
      <c r="J405" s="95" t="b">
        <v>0</v>
      </c>
      <c r="K405" s="95" t="b">
        <v>0</v>
      </c>
    </row>
    <row r="406" spans="1:11" x14ac:dyDescent="0.25">
      <c r="A406" s="95" t="s">
        <v>14214</v>
      </c>
      <c r="B406" s="95" t="s">
        <v>14237</v>
      </c>
      <c r="C406" s="95">
        <v>27</v>
      </c>
      <c r="D406" s="130">
        <v>9.1923122275676861E-4</v>
      </c>
      <c r="E406" s="130">
        <v>1.1624940988893884E-2</v>
      </c>
      <c r="F406" s="95" t="b">
        <v>0</v>
      </c>
      <c r="G406" s="95" t="b">
        <v>0</v>
      </c>
      <c r="H406" s="95" t="b">
        <v>0</v>
      </c>
      <c r="I406" s="95" t="b">
        <v>0</v>
      </c>
      <c r="J406" s="95" t="b">
        <v>0</v>
      </c>
      <c r="K406" s="95" t="b">
        <v>0</v>
      </c>
    </row>
    <row r="407" spans="1:11" x14ac:dyDescent="0.25">
      <c r="A407" s="95" t="s">
        <v>14215</v>
      </c>
      <c r="B407" s="95" t="s">
        <v>14224</v>
      </c>
      <c r="C407" s="95">
        <v>27</v>
      </c>
      <c r="D407" s="130">
        <v>8.947515597694896E-4</v>
      </c>
      <c r="E407" s="130">
        <v>-0.29021035290643227</v>
      </c>
      <c r="F407" s="95" t="b">
        <v>0</v>
      </c>
      <c r="G407" s="95" t="b">
        <v>0</v>
      </c>
      <c r="H407" s="95" t="b">
        <v>0</v>
      </c>
      <c r="I407" s="95" t="b">
        <v>0</v>
      </c>
      <c r="J407" s="95" t="b">
        <v>0</v>
      </c>
      <c r="K407" s="95" t="b">
        <v>0</v>
      </c>
    </row>
    <row r="408" spans="1:11" x14ac:dyDescent="0.25">
      <c r="A408" s="95" t="s">
        <v>14214</v>
      </c>
      <c r="B408" s="95" t="s">
        <v>14230</v>
      </c>
      <c r="C408" s="95">
        <v>27</v>
      </c>
      <c r="D408" s="130">
        <v>8.947515597694896E-4</v>
      </c>
      <c r="E408" s="130">
        <v>-0.14236892774722065</v>
      </c>
      <c r="F408" s="95" t="b">
        <v>0</v>
      </c>
      <c r="G408" s="95" t="b">
        <v>0</v>
      </c>
      <c r="H408" s="95" t="b">
        <v>0</v>
      </c>
      <c r="I408" s="95" t="b">
        <v>0</v>
      </c>
      <c r="J408" s="95" t="b">
        <v>0</v>
      </c>
      <c r="K408" s="95" t="b">
        <v>0</v>
      </c>
    </row>
    <row r="409" spans="1:11" x14ac:dyDescent="0.25">
      <c r="A409" s="95" t="s">
        <v>2797</v>
      </c>
      <c r="B409" s="95" t="s">
        <v>2743</v>
      </c>
      <c r="C409" s="95">
        <v>27</v>
      </c>
      <c r="D409" s="130">
        <v>9.3731539908059201E-4</v>
      </c>
      <c r="E409" s="130">
        <v>1.5821727991412238</v>
      </c>
      <c r="F409" s="95" t="b">
        <v>0</v>
      </c>
      <c r="G409" s="95" t="b">
        <v>0</v>
      </c>
      <c r="H409" s="95" t="b">
        <v>0</v>
      </c>
      <c r="I409" s="95" t="b">
        <v>0</v>
      </c>
      <c r="J409" s="95" t="b">
        <v>0</v>
      </c>
      <c r="K409" s="95" t="b">
        <v>0</v>
      </c>
    </row>
    <row r="410" spans="1:11" x14ac:dyDescent="0.25">
      <c r="A410" s="95" t="s">
        <v>14225</v>
      </c>
      <c r="B410" s="95" t="s">
        <v>14255</v>
      </c>
      <c r="C410" s="95">
        <v>27</v>
      </c>
      <c r="D410" s="130">
        <v>8.947515597694896E-4</v>
      </c>
      <c r="E410" s="130">
        <v>0.77148044806465343</v>
      </c>
      <c r="F410" s="95" t="b">
        <v>0</v>
      </c>
      <c r="G410" s="95" t="b">
        <v>0</v>
      </c>
      <c r="H410" s="95" t="b">
        <v>0</v>
      </c>
      <c r="I410" s="95" t="b">
        <v>0</v>
      </c>
      <c r="J410" s="95" t="b">
        <v>0</v>
      </c>
      <c r="K410" s="95" t="b">
        <v>0</v>
      </c>
    </row>
    <row r="411" spans="1:11" x14ac:dyDescent="0.25">
      <c r="A411" s="95" t="s">
        <v>14225</v>
      </c>
      <c r="B411" s="95" t="s">
        <v>14241</v>
      </c>
      <c r="C411" s="95">
        <v>27</v>
      </c>
      <c r="D411" s="130">
        <v>9.4698397570165498E-4</v>
      </c>
      <c r="E411" s="130">
        <v>0.55348071461921367</v>
      </c>
      <c r="F411" s="95" t="b">
        <v>0</v>
      </c>
      <c r="G411" s="95" t="b">
        <v>0</v>
      </c>
      <c r="H411" s="95" t="b">
        <v>0</v>
      </c>
      <c r="I411" s="95" t="b">
        <v>0</v>
      </c>
      <c r="J411" s="95" t="b">
        <v>0</v>
      </c>
      <c r="K411" s="95" t="b">
        <v>0</v>
      </c>
    </row>
    <row r="412" spans="1:11" x14ac:dyDescent="0.25">
      <c r="A412" s="95" t="s">
        <v>14226</v>
      </c>
      <c r="B412" s="95" t="s">
        <v>14237</v>
      </c>
      <c r="C412" s="95">
        <v>27</v>
      </c>
      <c r="D412" s="130">
        <v>8.947515597694896E-4</v>
      </c>
      <c r="E412" s="130">
        <v>0.51870941908599966</v>
      </c>
      <c r="F412" s="95" t="b">
        <v>0</v>
      </c>
      <c r="G412" s="95" t="b">
        <v>0</v>
      </c>
      <c r="H412" s="95" t="b">
        <v>0</v>
      </c>
      <c r="I412" s="95" t="b">
        <v>0</v>
      </c>
      <c r="J412" s="95" t="b">
        <v>0</v>
      </c>
      <c r="K412" s="95" t="b">
        <v>0</v>
      </c>
    </row>
    <row r="413" spans="1:11" x14ac:dyDescent="0.25">
      <c r="A413" s="95" t="s">
        <v>14219</v>
      </c>
      <c r="B413" s="95" t="s">
        <v>14274</v>
      </c>
      <c r="C413" s="95">
        <v>27</v>
      </c>
      <c r="D413" s="130">
        <v>8.947515597694896E-4</v>
      </c>
      <c r="E413" s="130">
        <v>0.92797507238279042</v>
      </c>
      <c r="F413" s="95" t="b">
        <v>0</v>
      </c>
      <c r="G413" s="95" t="b">
        <v>0</v>
      </c>
      <c r="H413" s="95" t="b">
        <v>0</v>
      </c>
      <c r="I413" s="95" t="b">
        <v>0</v>
      </c>
      <c r="J413" s="95" t="b">
        <v>0</v>
      </c>
      <c r="K413" s="95" t="b">
        <v>0</v>
      </c>
    </row>
    <row r="414" spans="1:11" x14ac:dyDescent="0.25">
      <c r="A414" s="95" t="s">
        <v>14274</v>
      </c>
      <c r="B414" s="95" t="s">
        <v>14375</v>
      </c>
      <c r="C414" s="95">
        <v>27</v>
      </c>
      <c r="D414" s="130">
        <v>8.947515597694896E-4</v>
      </c>
      <c r="E414" s="130">
        <v>2.7489788226837022</v>
      </c>
      <c r="F414" s="95" t="b">
        <v>0</v>
      </c>
      <c r="G414" s="95" t="b">
        <v>0</v>
      </c>
      <c r="H414" s="95" t="b">
        <v>0</v>
      </c>
      <c r="I414" s="95" t="b">
        <v>0</v>
      </c>
      <c r="J414" s="95" t="b">
        <v>0</v>
      </c>
      <c r="K414" s="95" t="b">
        <v>0</v>
      </c>
    </row>
    <row r="415" spans="1:11" x14ac:dyDescent="0.25">
      <c r="A415" s="95" t="s">
        <v>14375</v>
      </c>
      <c r="B415" s="95" t="s">
        <v>14221</v>
      </c>
      <c r="C415" s="95">
        <v>27</v>
      </c>
      <c r="D415" s="130">
        <v>8.947515597694896E-4</v>
      </c>
      <c r="E415" s="130">
        <v>1.5198487437459152</v>
      </c>
      <c r="F415" s="95" t="b">
        <v>0</v>
      </c>
      <c r="G415" s="95" t="b">
        <v>0</v>
      </c>
      <c r="H415" s="95" t="b">
        <v>0</v>
      </c>
      <c r="I415" s="95" t="b">
        <v>0</v>
      </c>
      <c r="J415" s="95" t="b">
        <v>0</v>
      </c>
      <c r="K415" s="95" t="b">
        <v>0</v>
      </c>
    </row>
    <row r="416" spans="1:11" x14ac:dyDescent="0.25">
      <c r="A416" s="95" t="s">
        <v>14221</v>
      </c>
      <c r="B416" s="95" t="s">
        <v>14376</v>
      </c>
      <c r="C416" s="95">
        <v>27</v>
      </c>
      <c r="D416" s="130">
        <v>8.947515597694896E-4</v>
      </c>
      <c r="E416" s="130">
        <v>1.5206419758968537</v>
      </c>
      <c r="F416" s="95" t="b">
        <v>0</v>
      </c>
      <c r="G416" s="95" t="b">
        <v>0</v>
      </c>
      <c r="H416" s="95" t="b">
        <v>0</v>
      </c>
      <c r="I416" s="95" t="b">
        <v>0</v>
      </c>
      <c r="J416" s="95" t="b">
        <v>0</v>
      </c>
      <c r="K416" s="95" t="b">
        <v>0</v>
      </c>
    </row>
    <row r="417" spans="1:11" x14ac:dyDescent="0.25">
      <c r="A417" s="95" t="s">
        <v>14376</v>
      </c>
      <c r="B417" s="95" t="s">
        <v>14214</v>
      </c>
      <c r="C417" s="95">
        <v>27</v>
      </c>
      <c r="D417" s="130">
        <v>8.947515597694896E-4</v>
      </c>
      <c r="E417" s="130">
        <v>1.1553958958433552</v>
      </c>
      <c r="F417" s="95" t="b">
        <v>0</v>
      </c>
      <c r="G417" s="95" t="b">
        <v>0</v>
      </c>
      <c r="H417" s="95" t="b">
        <v>0</v>
      </c>
      <c r="I417" s="95" t="b">
        <v>0</v>
      </c>
      <c r="J417" s="95" t="b">
        <v>0</v>
      </c>
      <c r="K417" s="95" t="b">
        <v>0</v>
      </c>
    </row>
    <row r="418" spans="1:11" x14ac:dyDescent="0.25">
      <c r="A418" s="95" t="s">
        <v>14216</v>
      </c>
      <c r="B418" s="95" t="s">
        <v>14341</v>
      </c>
      <c r="C418" s="95">
        <v>27</v>
      </c>
      <c r="D418" s="130">
        <v>8.947515597694896E-4</v>
      </c>
      <c r="E418" s="130">
        <v>1.1838128615851098</v>
      </c>
      <c r="F418" s="95" t="b">
        <v>0</v>
      </c>
      <c r="G418" s="95" t="b">
        <v>0</v>
      </c>
      <c r="H418" s="95" t="b">
        <v>0</v>
      </c>
      <c r="I418" s="95" t="b">
        <v>0</v>
      </c>
      <c r="J418" s="95" t="b">
        <v>0</v>
      </c>
      <c r="K418" s="95" t="b">
        <v>0</v>
      </c>
    </row>
    <row r="419" spans="1:11" x14ac:dyDescent="0.25">
      <c r="A419" s="95" t="s">
        <v>14341</v>
      </c>
      <c r="B419" s="95" t="s">
        <v>14377</v>
      </c>
      <c r="C419" s="95">
        <v>27</v>
      </c>
      <c r="D419" s="130">
        <v>8.947515597694896E-4</v>
      </c>
      <c r="E419" s="130">
        <v>3.0922978804637595</v>
      </c>
      <c r="F419" s="95" t="b">
        <v>0</v>
      </c>
      <c r="G419" s="95" t="b">
        <v>0</v>
      </c>
      <c r="H419" s="95" t="b">
        <v>0</v>
      </c>
      <c r="I419" s="95" t="b">
        <v>0</v>
      </c>
      <c r="J419" s="95" t="b">
        <v>0</v>
      </c>
      <c r="K419" s="95" t="b">
        <v>0</v>
      </c>
    </row>
    <row r="420" spans="1:11" x14ac:dyDescent="0.25">
      <c r="A420" s="95" t="s">
        <v>14377</v>
      </c>
      <c r="B420" s="95" t="s">
        <v>14221</v>
      </c>
      <c r="C420" s="95">
        <v>27</v>
      </c>
      <c r="D420" s="130">
        <v>8.947515597694896E-4</v>
      </c>
      <c r="E420" s="130">
        <v>1.5198487437459152</v>
      </c>
      <c r="F420" s="95" t="b">
        <v>0</v>
      </c>
      <c r="G420" s="95" t="b">
        <v>0</v>
      </c>
      <c r="H420" s="95" t="b">
        <v>0</v>
      </c>
      <c r="I420" s="95" t="b">
        <v>0</v>
      </c>
      <c r="J420" s="95" t="b">
        <v>0</v>
      </c>
      <c r="K420" s="95" t="b">
        <v>0</v>
      </c>
    </row>
    <row r="421" spans="1:11" x14ac:dyDescent="0.25">
      <c r="A421" s="95" t="s">
        <v>14226</v>
      </c>
      <c r="B421" s="95" t="s">
        <v>14225</v>
      </c>
      <c r="C421" s="95">
        <v>27</v>
      </c>
      <c r="D421" s="130">
        <v>8.947515597694896E-4</v>
      </c>
      <c r="E421" s="130">
        <v>1.412677524507994E-2</v>
      </c>
      <c r="F421" s="95" t="b">
        <v>0</v>
      </c>
      <c r="G421" s="95" t="b">
        <v>0</v>
      </c>
      <c r="H421" s="95" t="b">
        <v>0</v>
      </c>
      <c r="I421" s="95" t="b">
        <v>0</v>
      </c>
      <c r="J421" s="95" t="b">
        <v>0</v>
      </c>
      <c r="K421" s="95" t="b">
        <v>0</v>
      </c>
    </row>
    <row r="422" spans="1:11" x14ac:dyDescent="0.25">
      <c r="A422" s="95" t="s">
        <v>14249</v>
      </c>
      <c r="B422" s="95" t="s">
        <v>14331</v>
      </c>
      <c r="C422" s="95">
        <v>27</v>
      </c>
      <c r="D422" s="130">
        <v>8.947515597694896E-4</v>
      </c>
      <c r="E422" s="130">
        <v>2.057232177909833</v>
      </c>
      <c r="F422" s="95" t="b">
        <v>0</v>
      </c>
      <c r="G422" s="95" t="b">
        <v>0</v>
      </c>
      <c r="H422" s="95" t="b">
        <v>0</v>
      </c>
      <c r="I422" s="95" t="b">
        <v>0</v>
      </c>
      <c r="J422" s="95" t="b">
        <v>0</v>
      </c>
      <c r="K422" s="95" t="b">
        <v>0</v>
      </c>
    </row>
    <row r="423" spans="1:11" x14ac:dyDescent="0.25">
      <c r="A423" s="95" t="s">
        <v>14235</v>
      </c>
      <c r="B423" s="95" t="s">
        <v>14226</v>
      </c>
      <c r="C423" s="95">
        <v>26</v>
      </c>
      <c r="D423" s="130">
        <v>8.6916593417150684E-4</v>
      </c>
      <c r="E423" s="130">
        <v>0.46739763843782806</v>
      </c>
      <c r="F423" s="95" t="b">
        <v>0</v>
      </c>
      <c r="G423" s="95" t="b">
        <v>0</v>
      </c>
      <c r="H423" s="95" t="b">
        <v>0</v>
      </c>
      <c r="I423" s="95" t="b">
        <v>0</v>
      </c>
      <c r="J423" s="95" t="b">
        <v>0</v>
      </c>
      <c r="K423" s="95" t="b">
        <v>0</v>
      </c>
    </row>
    <row r="424" spans="1:11" x14ac:dyDescent="0.25">
      <c r="A424" s="95" t="s">
        <v>14235</v>
      </c>
      <c r="B424" s="95" t="s">
        <v>14240</v>
      </c>
      <c r="C424" s="95">
        <v>26</v>
      </c>
      <c r="D424" s="130">
        <v>8.6916593417150684E-4</v>
      </c>
      <c r="E424" s="130">
        <v>0.97862911522154672</v>
      </c>
      <c r="F424" s="95" t="b">
        <v>0</v>
      </c>
      <c r="G424" s="95" t="b">
        <v>0</v>
      </c>
      <c r="H424" s="95" t="b">
        <v>0</v>
      </c>
      <c r="I424" s="95" t="b">
        <v>0</v>
      </c>
      <c r="J424" s="95" t="b">
        <v>0</v>
      </c>
      <c r="K424" s="95" t="b">
        <v>0</v>
      </c>
    </row>
    <row r="425" spans="1:11" x14ac:dyDescent="0.25">
      <c r="A425" s="95" t="s">
        <v>14254</v>
      </c>
      <c r="B425" s="95" t="s">
        <v>14216</v>
      </c>
      <c r="C425" s="95">
        <v>26</v>
      </c>
      <c r="D425" s="130">
        <v>8.6916593417150684E-4</v>
      </c>
      <c r="E425" s="130">
        <v>0.5056948401996223</v>
      </c>
      <c r="F425" s="95" t="b">
        <v>0</v>
      </c>
      <c r="G425" s="95" t="b">
        <v>0</v>
      </c>
      <c r="H425" s="95" t="b">
        <v>0</v>
      </c>
      <c r="I425" s="95" t="b">
        <v>0</v>
      </c>
      <c r="J425" s="95" t="b">
        <v>0</v>
      </c>
      <c r="K425" s="95" t="b">
        <v>0</v>
      </c>
    </row>
    <row r="426" spans="1:11" x14ac:dyDescent="0.25">
      <c r="A426" s="95" t="s">
        <v>1165</v>
      </c>
      <c r="B426" s="95" t="s">
        <v>2743</v>
      </c>
      <c r="C426" s="95">
        <v>26</v>
      </c>
      <c r="D426" s="130">
        <v>8.6916593417150684E-4</v>
      </c>
      <c r="E426" s="130">
        <v>0.29930165625811334</v>
      </c>
      <c r="F426" s="95" t="b">
        <v>0</v>
      </c>
      <c r="G426" s="95" t="b">
        <v>0</v>
      </c>
      <c r="H426" s="95" t="b">
        <v>0</v>
      </c>
      <c r="I426" s="95" t="b">
        <v>0</v>
      </c>
      <c r="J426" s="95" t="b">
        <v>0</v>
      </c>
      <c r="K426" s="95" t="b">
        <v>0</v>
      </c>
    </row>
    <row r="427" spans="1:11" x14ac:dyDescent="0.25">
      <c r="A427" s="95" t="s">
        <v>14220</v>
      </c>
      <c r="B427" s="95" t="s">
        <v>14218</v>
      </c>
      <c r="C427" s="95">
        <v>26</v>
      </c>
      <c r="D427" s="130">
        <v>8.6916593417150684E-4</v>
      </c>
      <c r="E427" s="130">
        <v>-0.33295024225977832</v>
      </c>
      <c r="F427" s="95" t="b">
        <v>0</v>
      </c>
      <c r="G427" s="95" t="b">
        <v>0</v>
      </c>
      <c r="H427" s="95" t="b">
        <v>0</v>
      </c>
      <c r="I427" s="95" t="b">
        <v>0</v>
      </c>
      <c r="J427" s="95" t="b">
        <v>0</v>
      </c>
      <c r="K427" s="95" t="b">
        <v>0</v>
      </c>
    </row>
    <row r="428" spans="1:11" x14ac:dyDescent="0.25">
      <c r="A428" s="95" t="s">
        <v>14224</v>
      </c>
      <c r="B428" s="95" t="s">
        <v>14329</v>
      </c>
      <c r="C428" s="95">
        <v>25</v>
      </c>
      <c r="D428" s="130">
        <v>8.4328417155211163E-4</v>
      </c>
      <c r="E428" s="130">
        <v>1.2868711719524411</v>
      </c>
      <c r="F428" s="95" t="b">
        <v>0</v>
      </c>
      <c r="G428" s="95" t="b">
        <v>0</v>
      </c>
      <c r="H428" s="95" t="b">
        <v>0</v>
      </c>
      <c r="I428" s="95" t="b">
        <v>0</v>
      </c>
      <c r="J428" s="95" t="b">
        <v>0</v>
      </c>
      <c r="K428" s="95" t="b">
        <v>0</v>
      </c>
    </row>
    <row r="429" spans="1:11" x14ac:dyDescent="0.25">
      <c r="A429" s="95" t="s">
        <v>14219</v>
      </c>
      <c r="B429" s="95" t="s">
        <v>14220</v>
      </c>
      <c r="C429" s="95">
        <v>25</v>
      </c>
      <c r="D429" s="130">
        <v>8.4328417155211163E-4</v>
      </c>
      <c r="E429" s="130">
        <v>-0.34372764497596314</v>
      </c>
      <c r="F429" s="95" t="b">
        <v>0</v>
      </c>
      <c r="G429" s="95" t="b">
        <v>0</v>
      </c>
      <c r="H429" s="95" t="b">
        <v>0</v>
      </c>
      <c r="I429" s="95" t="b">
        <v>0</v>
      </c>
      <c r="J429" s="95" t="b">
        <v>0</v>
      </c>
      <c r="K429" s="95" t="b">
        <v>0</v>
      </c>
    </row>
    <row r="430" spans="1:11" x14ac:dyDescent="0.25">
      <c r="A430" s="95" t="s">
        <v>14255</v>
      </c>
      <c r="B430" s="95" t="s">
        <v>14226</v>
      </c>
      <c r="C430" s="95">
        <v>25</v>
      </c>
      <c r="D430" s="130">
        <v>8.4328417155211163E-4</v>
      </c>
      <c r="E430" s="130">
        <v>0.76201327081332293</v>
      </c>
      <c r="F430" s="95" t="b">
        <v>0</v>
      </c>
      <c r="G430" s="95" t="b">
        <v>0</v>
      </c>
      <c r="H430" s="95" t="b">
        <v>0</v>
      </c>
      <c r="I430" s="95" t="b">
        <v>0</v>
      </c>
      <c r="J430" s="95" t="b">
        <v>0</v>
      </c>
      <c r="K430" s="95" t="b">
        <v>0</v>
      </c>
    </row>
    <row r="431" spans="1:11" x14ac:dyDescent="0.25">
      <c r="A431" s="95" t="s">
        <v>14226</v>
      </c>
      <c r="B431" s="95" t="s">
        <v>14213</v>
      </c>
      <c r="C431" s="95">
        <v>25</v>
      </c>
      <c r="D431" s="130">
        <v>8.6788462877832593E-4</v>
      </c>
      <c r="E431" s="130">
        <v>-0.52202302444091075</v>
      </c>
      <c r="F431" s="95" t="b">
        <v>0</v>
      </c>
      <c r="G431" s="95" t="b">
        <v>0</v>
      </c>
      <c r="H431" s="95" t="b">
        <v>0</v>
      </c>
      <c r="I431" s="95" t="b">
        <v>0</v>
      </c>
      <c r="J431" s="95" t="b">
        <v>0</v>
      </c>
      <c r="K431" s="95" t="b">
        <v>0</v>
      </c>
    </row>
    <row r="432" spans="1:11" x14ac:dyDescent="0.25">
      <c r="A432" s="95" t="s">
        <v>14219</v>
      </c>
      <c r="B432" s="95" t="s">
        <v>14239</v>
      </c>
      <c r="C432" s="95">
        <v>25</v>
      </c>
      <c r="D432" s="130">
        <v>8.4328417155211163E-4</v>
      </c>
      <c r="E432" s="130">
        <v>0.31547523248856796</v>
      </c>
      <c r="F432" s="95" t="b">
        <v>0</v>
      </c>
      <c r="G432" s="95" t="b">
        <v>0</v>
      </c>
      <c r="H432" s="95" t="b">
        <v>0</v>
      </c>
      <c r="I432" s="95" t="b">
        <v>0</v>
      </c>
      <c r="J432" s="95" t="b">
        <v>0</v>
      </c>
      <c r="K432" s="95" t="b">
        <v>0</v>
      </c>
    </row>
    <row r="433" spans="1:11" x14ac:dyDescent="0.25">
      <c r="A433" s="95" t="s">
        <v>14217</v>
      </c>
      <c r="B433" s="95" t="s">
        <v>14235</v>
      </c>
      <c r="C433" s="95">
        <v>25</v>
      </c>
      <c r="D433" s="130">
        <v>8.4328417155211163E-4</v>
      </c>
      <c r="E433" s="130">
        <v>0.2317083554532825</v>
      </c>
      <c r="F433" s="95" t="b">
        <v>0</v>
      </c>
      <c r="G433" s="95" t="b">
        <v>0</v>
      </c>
      <c r="H433" s="95" t="b">
        <v>0</v>
      </c>
      <c r="I433" s="95" t="b">
        <v>0</v>
      </c>
      <c r="J433" s="95" t="b">
        <v>0</v>
      </c>
      <c r="K433" s="95" t="b">
        <v>0</v>
      </c>
    </row>
    <row r="434" spans="1:11" x14ac:dyDescent="0.25">
      <c r="A434" s="95" t="s">
        <v>14213</v>
      </c>
      <c r="B434" s="95" t="s">
        <v>14234</v>
      </c>
      <c r="C434" s="95">
        <v>25</v>
      </c>
      <c r="D434" s="130">
        <v>8.4328417155211163E-4</v>
      </c>
      <c r="E434" s="130">
        <v>-0.11089601891221444</v>
      </c>
      <c r="F434" s="95" t="b">
        <v>0</v>
      </c>
      <c r="G434" s="95" t="b">
        <v>0</v>
      </c>
      <c r="H434" s="95" t="b">
        <v>0</v>
      </c>
      <c r="I434" s="95" t="b">
        <v>0</v>
      </c>
      <c r="J434" s="95" t="b">
        <v>0</v>
      </c>
      <c r="K434" s="95" t="b">
        <v>0</v>
      </c>
    </row>
    <row r="435" spans="1:11" x14ac:dyDescent="0.25">
      <c r="A435" s="95" t="s">
        <v>14224</v>
      </c>
      <c r="B435" s="95" t="s">
        <v>14221</v>
      </c>
      <c r="C435" s="95">
        <v>25</v>
      </c>
      <c r="D435" s="130">
        <v>8.4328417155211163E-4</v>
      </c>
      <c r="E435" s="130">
        <v>-0.20475477165080144</v>
      </c>
      <c r="F435" s="95" t="b">
        <v>0</v>
      </c>
      <c r="G435" s="95" t="b">
        <v>0</v>
      </c>
      <c r="H435" s="95" t="b">
        <v>0</v>
      </c>
      <c r="I435" s="95" t="b">
        <v>0</v>
      </c>
      <c r="J435" s="95" t="b">
        <v>0</v>
      </c>
      <c r="K435" s="95" t="b">
        <v>0</v>
      </c>
    </row>
    <row r="436" spans="1:11" x14ac:dyDescent="0.25">
      <c r="A436" s="95" t="s">
        <v>14246</v>
      </c>
      <c r="B436" s="95" t="s">
        <v>2743</v>
      </c>
      <c r="C436" s="95">
        <v>25</v>
      </c>
      <c r="D436" s="130">
        <v>8.5933026092556951E-4</v>
      </c>
      <c r="E436" s="130">
        <v>0.99386813002178098</v>
      </c>
      <c r="F436" s="95" t="b">
        <v>0</v>
      </c>
      <c r="G436" s="95" t="b">
        <v>0</v>
      </c>
      <c r="H436" s="95" t="b">
        <v>0</v>
      </c>
      <c r="I436" s="95" t="b">
        <v>0</v>
      </c>
      <c r="J436" s="95" t="b">
        <v>0</v>
      </c>
      <c r="K436" s="95" t="b">
        <v>0</v>
      </c>
    </row>
    <row r="437" spans="1:11" x14ac:dyDescent="0.25">
      <c r="A437" s="95" t="s">
        <v>14364</v>
      </c>
      <c r="B437" s="95" t="s">
        <v>14221</v>
      </c>
      <c r="C437" s="95">
        <v>25</v>
      </c>
      <c r="D437" s="130">
        <v>8.4328417155211163E-4</v>
      </c>
      <c r="E437" s="130">
        <v>1.4264270585836802</v>
      </c>
      <c r="F437" s="95" t="b">
        <v>0</v>
      </c>
      <c r="G437" s="95" t="b">
        <v>0</v>
      </c>
      <c r="H437" s="95" t="b">
        <v>0</v>
      </c>
      <c r="I437" s="95" t="b">
        <v>0</v>
      </c>
      <c r="J437" s="95" t="b">
        <v>0</v>
      </c>
      <c r="K437" s="95" t="b">
        <v>0</v>
      </c>
    </row>
    <row r="438" spans="1:11" x14ac:dyDescent="0.25">
      <c r="A438" s="95" t="s">
        <v>14214</v>
      </c>
      <c r="B438" s="95" t="s">
        <v>14381</v>
      </c>
      <c r="C438" s="95">
        <v>25</v>
      </c>
      <c r="D438" s="130">
        <v>8.4328417155211163E-4</v>
      </c>
      <c r="E438" s="130">
        <v>1.1634599507985293</v>
      </c>
      <c r="F438" s="95" t="b">
        <v>0</v>
      </c>
      <c r="G438" s="95" t="b">
        <v>0</v>
      </c>
      <c r="H438" s="95" t="b">
        <v>0</v>
      </c>
      <c r="I438" s="95" t="b">
        <v>0</v>
      </c>
      <c r="J438" s="95" t="b">
        <v>0</v>
      </c>
      <c r="K438" s="95" t="b">
        <v>0</v>
      </c>
    </row>
    <row r="439" spans="1:11" x14ac:dyDescent="0.25">
      <c r="A439" s="95" t="s">
        <v>14234</v>
      </c>
      <c r="B439" s="95" t="s">
        <v>14215</v>
      </c>
      <c r="C439" s="95">
        <v>25</v>
      </c>
      <c r="D439" s="130">
        <v>9.1750167243557449E-4</v>
      </c>
      <c r="E439" s="130">
        <v>0.13295289184795137</v>
      </c>
      <c r="F439" s="95" t="b">
        <v>0</v>
      </c>
      <c r="G439" s="95" t="b">
        <v>0</v>
      </c>
      <c r="H439" s="95" t="b">
        <v>0</v>
      </c>
      <c r="I439" s="95" t="b">
        <v>0</v>
      </c>
      <c r="J439" s="95" t="b">
        <v>0</v>
      </c>
      <c r="K439" s="95" t="b">
        <v>0</v>
      </c>
    </row>
    <row r="440" spans="1:11" x14ac:dyDescent="0.25">
      <c r="A440" s="95" t="s">
        <v>14234</v>
      </c>
      <c r="B440" s="95" t="s">
        <v>14218</v>
      </c>
      <c r="C440" s="95">
        <v>25</v>
      </c>
      <c r="D440" s="130">
        <v>9.6912682046701654E-4</v>
      </c>
      <c r="E440" s="130">
        <v>0.21873950449410307</v>
      </c>
      <c r="F440" s="95" t="b">
        <v>0</v>
      </c>
      <c r="G440" s="95" t="b">
        <v>0</v>
      </c>
      <c r="H440" s="95" t="b">
        <v>0</v>
      </c>
      <c r="I440" s="95" t="b">
        <v>0</v>
      </c>
      <c r="J440" s="95" t="b">
        <v>0</v>
      </c>
      <c r="K440" s="95" t="b">
        <v>0</v>
      </c>
    </row>
    <row r="441" spans="1:11" x14ac:dyDescent="0.25">
      <c r="A441" s="95" t="s">
        <v>14214</v>
      </c>
      <c r="B441" s="95" t="s">
        <v>14240</v>
      </c>
      <c r="C441" s="95">
        <v>25</v>
      </c>
      <c r="D441" s="130">
        <v>8.4328417155211163E-4</v>
      </c>
      <c r="E441" s="130">
        <v>6.3055108922477881E-3</v>
      </c>
      <c r="F441" s="95" t="b">
        <v>0</v>
      </c>
      <c r="G441" s="95" t="b">
        <v>0</v>
      </c>
      <c r="H441" s="95" t="b">
        <v>0</v>
      </c>
      <c r="I441" s="95" t="b">
        <v>0</v>
      </c>
      <c r="J441" s="95" t="b">
        <v>0</v>
      </c>
      <c r="K441" s="95" t="b">
        <v>0</v>
      </c>
    </row>
    <row r="442" spans="1:11" x14ac:dyDescent="0.25">
      <c r="A442" s="95" t="s">
        <v>14216</v>
      </c>
      <c r="B442" s="95" t="s">
        <v>14382</v>
      </c>
      <c r="C442" s="95">
        <v>25</v>
      </c>
      <c r="D442" s="130">
        <v>8.4328417155211163E-4</v>
      </c>
      <c r="E442" s="130">
        <v>1.3959017739123099</v>
      </c>
      <c r="F442" s="95" t="b">
        <v>0</v>
      </c>
      <c r="G442" s="95" t="b">
        <v>0</v>
      </c>
      <c r="H442" s="95" t="b">
        <v>0</v>
      </c>
      <c r="I442" s="95" t="b">
        <v>0</v>
      </c>
      <c r="J442" s="95" t="b">
        <v>0</v>
      </c>
      <c r="K442" s="95" t="b">
        <v>0</v>
      </c>
    </row>
    <row r="443" spans="1:11" x14ac:dyDescent="0.25">
      <c r="A443" s="95" t="s">
        <v>14242</v>
      </c>
      <c r="B443" s="95" t="s">
        <v>14220</v>
      </c>
      <c r="C443" s="95">
        <v>25</v>
      </c>
      <c r="D443" s="130">
        <v>8.4328417155211163E-4</v>
      </c>
      <c r="E443" s="130">
        <v>0.38489340267237127</v>
      </c>
      <c r="F443" s="95" t="b">
        <v>0</v>
      </c>
      <c r="G443" s="95" t="b">
        <v>0</v>
      </c>
      <c r="H443" s="95" t="b">
        <v>0</v>
      </c>
      <c r="I443" s="95" t="b">
        <v>0</v>
      </c>
      <c r="J443" s="95" t="b">
        <v>0</v>
      </c>
      <c r="K443" s="95" t="b">
        <v>0</v>
      </c>
    </row>
    <row r="444" spans="1:11" x14ac:dyDescent="0.25">
      <c r="A444" s="95" t="s">
        <v>14234</v>
      </c>
      <c r="B444" s="95" t="s">
        <v>14224</v>
      </c>
      <c r="C444" s="95">
        <v>24</v>
      </c>
      <c r="D444" s="130">
        <v>8.249570504885468E-4</v>
      </c>
      <c r="E444" s="130">
        <v>0.33987836202177374</v>
      </c>
      <c r="F444" s="95" t="b">
        <v>0</v>
      </c>
      <c r="G444" s="95" t="b">
        <v>0</v>
      </c>
      <c r="H444" s="95" t="b">
        <v>0</v>
      </c>
      <c r="I444" s="95" t="b">
        <v>0</v>
      </c>
      <c r="J444" s="95" t="b">
        <v>0</v>
      </c>
      <c r="K444" s="95" t="b">
        <v>0</v>
      </c>
    </row>
    <row r="445" spans="1:11" x14ac:dyDescent="0.25">
      <c r="A445" s="95" t="s">
        <v>14254</v>
      </c>
      <c r="B445" s="95" t="s">
        <v>14226</v>
      </c>
      <c r="C445" s="95">
        <v>24</v>
      </c>
      <c r="D445" s="130">
        <v>8.170944202282388E-4</v>
      </c>
      <c r="E445" s="130">
        <v>0.74860587763553388</v>
      </c>
      <c r="F445" s="95" t="b">
        <v>0</v>
      </c>
      <c r="G445" s="95" t="b">
        <v>0</v>
      </c>
      <c r="H445" s="95" t="b">
        <v>0</v>
      </c>
      <c r="I445" s="95" t="b">
        <v>0</v>
      </c>
      <c r="J445" s="95" t="b">
        <v>0</v>
      </c>
      <c r="K445" s="95" t="b">
        <v>0</v>
      </c>
    </row>
    <row r="446" spans="1:11" x14ac:dyDescent="0.25">
      <c r="A446" s="95" t="s">
        <v>14213</v>
      </c>
      <c r="B446" s="95" t="s">
        <v>14261</v>
      </c>
      <c r="C446" s="95">
        <v>24</v>
      </c>
      <c r="D446" s="130">
        <v>8.170944202282388E-4</v>
      </c>
      <c r="E446" s="130">
        <v>0.40743977323011837</v>
      </c>
      <c r="F446" s="95" t="b">
        <v>0</v>
      </c>
      <c r="G446" s="95" t="b">
        <v>0</v>
      </c>
      <c r="H446" s="95" t="b">
        <v>0</v>
      </c>
      <c r="I446" s="95" t="b">
        <v>0</v>
      </c>
      <c r="J446" s="95" t="b">
        <v>0</v>
      </c>
      <c r="K446" s="95" t="b">
        <v>0</v>
      </c>
    </row>
    <row r="447" spans="1:11" x14ac:dyDescent="0.25">
      <c r="A447" s="95" t="s">
        <v>14270</v>
      </c>
      <c r="B447" s="95" t="s">
        <v>14220</v>
      </c>
      <c r="C447" s="95">
        <v>24</v>
      </c>
      <c r="D447" s="130">
        <v>8.170944202282388E-4</v>
      </c>
      <c r="E447" s="130">
        <v>0.85748734703655449</v>
      </c>
      <c r="F447" s="95" t="b">
        <v>0</v>
      </c>
      <c r="G447" s="95" t="b">
        <v>0</v>
      </c>
      <c r="H447" s="95" t="b">
        <v>0</v>
      </c>
      <c r="I447" s="95" t="b">
        <v>0</v>
      </c>
      <c r="J447" s="95" t="b">
        <v>0</v>
      </c>
      <c r="K447" s="95" t="b">
        <v>0</v>
      </c>
    </row>
    <row r="448" spans="1:11" x14ac:dyDescent="0.25">
      <c r="A448" s="95" t="s">
        <v>14219</v>
      </c>
      <c r="B448" s="95" t="s">
        <v>14254</v>
      </c>
      <c r="C448" s="95">
        <v>24</v>
      </c>
      <c r="D448" s="130">
        <v>8.170944202282388E-4</v>
      </c>
      <c r="E448" s="130">
        <v>0.54553094923889256</v>
      </c>
      <c r="F448" s="95" t="b">
        <v>0</v>
      </c>
      <c r="G448" s="95" t="b">
        <v>0</v>
      </c>
      <c r="H448" s="95" t="b">
        <v>0</v>
      </c>
      <c r="I448" s="95" t="b">
        <v>0</v>
      </c>
      <c r="J448" s="95" t="b">
        <v>0</v>
      </c>
      <c r="K448" s="95" t="b">
        <v>0</v>
      </c>
    </row>
    <row r="449" spans="1:11" x14ac:dyDescent="0.25">
      <c r="A449" s="95" t="s">
        <v>14237</v>
      </c>
      <c r="B449" s="95" t="s">
        <v>14220</v>
      </c>
      <c r="C449" s="95">
        <v>24</v>
      </c>
      <c r="D449" s="130">
        <v>8.170944202282388E-4</v>
      </c>
      <c r="E449" s="130">
        <v>0.30998612684788479</v>
      </c>
      <c r="F449" s="95" t="b">
        <v>0</v>
      </c>
      <c r="G449" s="95" t="b">
        <v>0</v>
      </c>
      <c r="H449" s="95" t="b">
        <v>0</v>
      </c>
      <c r="I449" s="95" t="b">
        <v>0</v>
      </c>
      <c r="J449" s="95" t="b">
        <v>0</v>
      </c>
      <c r="K449" s="95" t="b">
        <v>0</v>
      </c>
    </row>
    <row r="450" spans="1:11" x14ac:dyDescent="0.25">
      <c r="A450" s="95" t="s">
        <v>14365</v>
      </c>
      <c r="B450" s="95" t="s">
        <v>14221</v>
      </c>
      <c r="C450" s="95">
        <v>24</v>
      </c>
      <c r="D450" s="130">
        <v>8.170944202282388E-4</v>
      </c>
      <c r="E450" s="130">
        <v>1.4086982916232487</v>
      </c>
      <c r="F450" s="95" t="b">
        <v>0</v>
      </c>
      <c r="G450" s="95" t="b">
        <v>0</v>
      </c>
      <c r="H450" s="95" t="b">
        <v>0</v>
      </c>
      <c r="I450" s="95" t="b">
        <v>0</v>
      </c>
      <c r="J450" s="95" t="b">
        <v>0</v>
      </c>
      <c r="K450" s="95" t="b">
        <v>0</v>
      </c>
    </row>
    <row r="451" spans="1:11" x14ac:dyDescent="0.25">
      <c r="A451" s="95" t="s">
        <v>14328</v>
      </c>
      <c r="B451" s="95" t="s">
        <v>14220</v>
      </c>
      <c r="C451" s="95">
        <v>24</v>
      </c>
      <c r="D451" s="130">
        <v>8.170944202282388E-4</v>
      </c>
      <c r="E451" s="130">
        <v>1.1833409264255679</v>
      </c>
      <c r="F451" s="95" t="b">
        <v>0</v>
      </c>
      <c r="G451" s="95" t="b">
        <v>0</v>
      </c>
      <c r="H451" s="95" t="b">
        <v>0</v>
      </c>
      <c r="I451" s="95" t="b">
        <v>0</v>
      </c>
      <c r="J451" s="95" t="b">
        <v>0</v>
      </c>
      <c r="K451" s="95" t="b">
        <v>0</v>
      </c>
    </row>
    <row r="452" spans="1:11" x14ac:dyDescent="0.25">
      <c r="A452" s="95" t="s">
        <v>14219</v>
      </c>
      <c r="B452" s="95" t="s">
        <v>14225</v>
      </c>
      <c r="C452" s="95">
        <v>24</v>
      </c>
      <c r="D452" s="130">
        <v>8.170944202282388E-4</v>
      </c>
      <c r="E452" s="130">
        <v>-0.22418713360788836</v>
      </c>
      <c r="F452" s="95" t="b">
        <v>0</v>
      </c>
      <c r="G452" s="95" t="b">
        <v>0</v>
      </c>
      <c r="H452" s="95" t="b">
        <v>0</v>
      </c>
      <c r="I452" s="95" t="b">
        <v>0</v>
      </c>
      <c r="J452" s="95" t="b">
        <v>0</v>
      </c>
      <c r="K452" s="95" t="b">
        <v>0</v>
      </c>
    </row>
    <row r="453" spans="1:11" x14ac:dyDescent="0.25">
      <c r="A453" s="95" t="s">
        <v>14217</v>
      </c>
      <c r="B453" s="95" t="s">
        <v>1346</v>
      </c>
      <c r="C453" s="95">
        <v>24</v>
      </c>
      <c r="D453" s="130">
        <v>8.170944202282388E-4</v>
      </c>
      <c r="E453" s="130">
        <v>1.4037921061088987</v>
      </c>
      <c r="F453" s="95" t="b">
        <v>0</v>
      </c>
      <c r="G453" s="95" t="b">
        <v>0</v>
      </c>
      <c r="H453" s="95" t="b">
        <v>0</v>
      </c>
      <c r="I453" s="95" t="b">
        <v>0</v>
      </c>
      <c r="J453" s="95" t="b">
        <v>0</v>
      </c>
      <c r="K453" s="95" t="b">
        <v>0</v>
      </c>
    </row>
    <row r="454" spans="1:11" x14ac:dyDescent="0.25">
      <c r="A454" s="95" t="s">
        <v>1346</v>
      </c>
      <c r="B454" s="95" t="s">
        <v>2743</v>
      </c>
      <c r="C454" s="95">
        <v>24</v>
      </c>
      <c r="D454" s="130">
        <v>8.170944202282388E-4</v>
      </c>
      <c r="E454" s="130">
        <v>1.6311354295771103</v>
      </c>
      <c r="F454" s="95" t="b">
        <v>0</v>
      </c>
      <c r="G454" s="95" t="b">
        <v>0</v>
      </c>
      <c r="H454" s="95" t="b">
        <v>0</v>
      </c>
      <c r="I454" s="95" t="b">
        <v>0</v>
      </c>
      <c r="J454" s="95" t="b">
        <v>0</v>
      </c>
      <c r="K454" s="95" t="b">
        <v>0</v>
      </c>
    </row>
    <row r="455" spans="1:11" x14ac:dyDescent="0.25">
      <c r="A455" s="95" t="s">
        <v>14216</v>
      </c>
      <c r="B455" s="95" t="s">
        <v>14254</v>
      </c>
      <c r="C455" s="95">
        <v>24</v>
      </c>
      <c r="D455" s="130">
        <v>8.170944202282388E-4</v>
      </c>
      <c r="E455" s="130">
        <v>0.45804968066115431</v>
      </c>
      <c r="F455" s="95" t="b">
        <v>0</v>
      </c>
      <c r="G455" s="95" t="b">
        <v>0</v>
      </c>
      <c r="H455" s="95" t="b">
        <v>0</v>
      </c>
      <c r="I455" s="95" t="b">
        <v>0</v>
      </c>
      <c r="J455" s="95" t="b">
        <v>0</v>
      </c>
      <c r="K455" s="95" t="b">
        <v>0</v>
      </c>
    </row>
    <row r="456" spans="1:11" x14ac:dyDescent="0.25">
      <c r="A456" s="95" t="s">
        <v>14342</v>
      </c>
      <c r="B456" s="95" t="s">
        <v>14322</v>
      </c>
      <c r="C456" s="95">
        <v>23</v>
      </c>
      <c r="D456" s="130">
        <v>7.9058384005152398E-4</v>
      </c>
      <c r="E456" s="130">
        <v>2.7081350817154619</v>
      </c>
      <c r="F456" s="95" t="b">
        <v>0</v>
      </c>
      <c r="G456" s="95" t="b">
        <v>0</v>
      </c>
      <c r="H456" s="95" t="b">
        <v>0</v>
      </c>
      <c r="I456" s="95" t="b">
        <v>0</v>
      </c>
      <c r="J456" s="95" t="b">
        <v>0</v>
      </c>
      <c r="K456" s="95" t="b">
        <v>0</v>
      </c>
    </row>
    <row r="457" spans="1:11" x14ac:dyDescent="0.25">
      <c r="A457" s="95" t="s">
        <v>14322</v>
      </c>
      <c r="B457" s="95" t="s">
        <v>14216</v>
      </c>
      <c r="C457" s="95">
        <v>23</v>
      </c>
      <c r="D457" s="130">
        <v>7.9058384005152398E-4</v>
      </c>
      <c r="E457" s="130">
        <v>0.99760446823788707</v>
      </c>
      <c r="F457" s="95" t="b">
        <v>0</v>
      </c>
      <c r="G457" s="95" t="b">
        <v>0</v>
      </c>
      <c r="H457" s="95" t="b">
        <v>0</v>
      </c>
      <c r="I457" s="95" t="b">
        <v>0</v>
      </c>
      <c r="J457" s="95" t="b">
        <v>0</v>
      </c>
      <c r="K457" s="95" t="b">
        <v>0</v>
      </c>
    </row>
    <row r="458" spans="1:11" x14ac:dyDescent="0.25">
      <c r="A458" s="95" t="s">
        <v>14239</v>
      </c>
      <c r="B458" s="95" t="s">
        <v>14322</v>
      </c>
      <c r="C458" s="95">
        <v>23</v>
      </c>
      <c r="D458" s="130">
        <v>7.9058384005152398E-4</v>
      </c>
      <c r="E458" s="130">
        <v>1.7805021536459924</v>
      </c>
      <c r="F458" s="95" t="b">
        <v>0</v>
      </c>
      <c r="G458" s="95" t="b">
        <v>0</v>
      </c>
      <c r="H458" s="95" t="b">
        <v>0</v>
      </c>
      <c r="I458" s="95" t="b">
        <v>0</v>
      </c>
      <c r="J458" s="95" t="b">
        <v>0</v>
      </c>
      <c r="K458" s="95" t="b">
        <v>0</v>
      </c>
    </row>
    <row r="459" spans="1:11" x14ac:dyDescent="0.25">
      <c r="A459" s="95" t="s">
        <v>14322</v>
      </c>
      <c r="B459" s="95" t="s">
        <v>14224</v>
      </c>
      <c r="C459" s="95">
        <v>23</v>
      </c>
      <c r="D459" s="130">
        <v>7.9058384005152398E-4</v>
      </c>
      <c r="E459" s="130">
        <v>1.218732614430613</v>
      </c>
      <c r="F459" s="95" t="b">
        <v>0</v>
      </c>
      <c r="G459" s="95" t="b">
        <v>0</v>
      </c>
      <c r="H459" s="95" t="b">
        <v>0</v>
      </c>
      <c r="I459" s="95" t="b">
        <v>0</v>
      </c>
      <c r="J459" s="95" t="b">
        <v>0</v>
      </c>
      <c r="K459" s="95" t="b">
        <v>0</v>
      </c>
    </row>
    <row r="460" spans="1:11" x14ac:dyDescent="0.25">
      <c r="A460" s="95" t="s">
        <v>14213</v>
      </c>
      <c r="B460" s="95" t="s">
        <v>2743</v>
      </c>
      <c r="C460" s="95">
        <v>23</v>
      </c>
      <c r="D460" s="130">
        <v>7.9058384005152398E-4</v>
      </c>
      <c r="E460" s="130">
        <v>-0.54065459642226421</v>
      </c>
      <c r="F460" s="95" t="b">
        <v>0</v>
      </c>
      <c r="G460" s="95" t="b">
        <v>0</v>
      </c>
      <c r="H460" s="95" t="b">
        <v>0</v>
      </c>
      <c r="I460" s="95" t="b">
        <v>0</v>
      </c>
      <c r="J460" s="95" t="b">
        <v>0</v>
      </c>
      <c r="K460" s="95" t="b">
        <v>0</v>
      </c>
    </row>
    <row r="461" spans="1:11" x14ac:dyDescent="0.25">
      <c r="A461" s="95" t="s">
        <v>14223</v>
      </c>
      <c r="B461" s="95" t="s">
        <v>14218</v>
      </c>
      <c r="C461" s="95">
        <v>23</v>
      </c>
      <c r="D461" s="130">
        <v>7.9058384005152398E-4</v>
      </c>
      <c r="E461" s="130">
        <v>-0.33246290122762895</v>
      </c>
      <c r="F461" s="95" t="b">
        <v>0</v>
      </c>
      <c r="G461" s="95" t="b">
        <v>0</v>
      </c>
      <c r="H461" s="95" t="b">
        <v>0</v>
      </c>
      <c r="I461" s="95" t="b">
        <v>0</v>
      </c>
      <c r="J461" s="95" t="b">
        <v>0</v>
      </c>
      <c r="K461" s="95" t="b">
        <v>0</v>
      </c>
    </row>
    <row r="462" spans="1:11" x14ac:dyDescent="0.25">
      <c r="A462" s="95" t="s">
        <v>14228</v>
      </c>
      <c r="B462" s="95" t="s">
        <v>14218</v>
      </c>
      <c r="C462" s="95">
        <v>23</v>
      </c>
      <c r="D462" s="130">
        <v>7.9058384005152398E-4</v>
      </c>
      <c r="E462" s="130">
        <v>-3.1137968722496915E-2</v>
      </c>
      <c r="F462" s="95" t="b">
        <v>0</v>
      </c>
      <c r="G462" s="95" t="b">
        <v>0</v>
      </c>
      <c r="H462" s="95" t="b">
        <v>0</v>
      </c>
      <c r="I462" s="95" t="b">
        <v>0</v>
      </c>
      <c r="J462" s="95" t="b">
        <v>0</v>
      </c>
      <c r="K462" s="95" t="b">
        <v>0</v>
      </c>
    </row>
    <row r="463" spans="1:11" x14ac:dyDescent="0.25">
      <c r="A463" s="95" t="s">
        <v>14235</v>
      </c>
      <c r="B463" s="95" t="s">
        <v>14221</v>
      </c>
      <c r="C463" s="95">
        <v>23</v>
      </c>
      <c r="D463" s="130">
        <v>7.9058384005152398E-4</v>
      </c>
      <c r="E463" s="130">
        <v>0.26457623864260921</v>
      </c>
      <c r="F463" s="95" t="b">
        <v>0</v>
      </c>
      <c r="G463" s="95" t="b">
        <v>0</v>
      </c>
      <c r="H463" s="95" t="b">
        <v>0</v>
      </c>
      <c r="I463" s="95" t="b">
        <v>0</v>
      </c>
      <c r="J463" s="95" t="b">
        <v>0</v>
      </c>
      <c r="K463" s="95" t="b">
        <v>0</v>
      </c>
    </row>
    <row r="464" spans="1:11" x14ac:dyDescent="0.25">
      <c r="A464" s="95" t="s">
        <v>2743</v>
      </c>
      <c r="B464" s="95" t="s">
        <v>14220</v>
      </c>
      <c r="C464" s="95">
        <v>23</v>
      </c>
      <c r="D464" s="130">
        <v>7.9058384005152398E-4</v>
      </c>
      <c r="E464" s="130">
        <v>3.6103581122739377E-2</v>
      </c>
      <c r="F464" s="95" t="b">
        <v>0</v>
      </c>
      <c r="G464" s="95" t="b">
        <v>0</v>
      </c>
      <c r="H464" s="95" t="b">
        <v>0</v>
      </c>
      <c r="I464" s="95" t="b">
        <v>0</v>
      </c>
      <c r="J464" s="95" t="b">
        <v>0</v>
      </c>
      <c r="K464" s="95" t="b">
        <v>0</v>
      </c>
    </row>
    <row r="465" spans="1:11" x14ac:dyDescent="0.25">
      <c r="A465" s="95" t="s">
        <v>14260</v>
      </c>
      <c r="B465" s="95" t="s">
        <v>14324</v>
      </c>
      <c r="C465" s="95">
        <v>23</v>
      </c>
      <c r="D465" s="130">
        <v>7.9058384005152398E-4</v>
      </c>
      <c r="E465" s="130">
        <v>2.1703134186681701</v>
      </c>
      <c r="F465" s="95" t="b">
        <v>0</v>
      </c>
      <c r="G465" s="95" t="b">
        <v>0</v>
      </c>
      <c r="H465" s="95" t="b">
        <v>0</v>
      </c>
      <c r="I465" s="95" t="b">
        <v>0</v>
      </c>
      <c r="J465" s="95" t="b">
        <v>0</v>
      </c>
      <c r="K465" s="95" t="b">
        <v>0</v>
      </c>
    </row>
    <row r="466" spans="1:11" x14ac:dyDescent="0.25">
      <c r="A466" s="95" t="s">
        <v>14264</v>
      </c>
      <c r="B466" s="95" t="s">
        <v>14213</v>
      </c>
      <c r="C466" s="95">
        <v>23</v>
      </c>
      <c r="D466" s="130">
        <v>7.9058384005152398E-4</v>
      </c>
      <c r="E466" s="130">
        <v>0.46954443301833282</v>
      </c>
      <c r="F466" s="95" t="b">
        <v>0</v>
      </c>
      <c r="G466" s="95" t="b">
        <v>0</v>
      </c>
      <c r="H466" s="95" t="b">
        <v>0</v>
      </c>
      <c r="I466" s="95" t="b">
        <v>0</v>
      </c>
      <c r="J466" s="95" t="b">
        <v>0</v>
      </c>
      <c r="K466" s="95" t="b">
        <v>0</v>
      </c>
    </row>
    <row r="467" spans="1:11" x14ac:dyDescent="0.25">
      <c r="A467" s="95" t="s">
        <v>14233</v>
      </c>
      <c r="B467" s="95" t="s">
        <v>14214</v>
      </c>
      <c r="C467" s="95">
        <v>23</v>
      </c>
      <c r="D467" s="130">
        <v>7.9058384005152398E-4</v>
      </c>
      <c r="E467" s="130">
        <v>-0.16951253740134525</v>
      </c>
      <c r="F467" s="95" t="b">
        <v>0</v>
      </c>
      <c r="G467" s="95" t="b">
        <v>0</v>
      </c>
      <c r="H467" s="95" t="b">
        <v>0</v>
      </c>
      <c r="I467" s="95" t="b">
        <v>0</v>
      </c>
      <c r="J467" s="95" t="b">
        <v>0</v>
      </c>
      <c r="K467" s="95" t="b">
        <v>0</v>
      </c>
    </row>
    <row r="468" spans="1:11" x14ac:dyDescent="0.25">
      <c r="A468" s="95" t="s">
        <v>14222</v>
      </c>
      <c r="B468" s="95" t="s">
        <v>14384</v>
      </c>
      <c r="C468" s="95">
        <v>23</v>
      </c>
      <c r="D468" s="130">
        <v>7.9058384005152398E-4</v>
      </c>
      <c r="E468" s="130">
        <v>1.532989869556747</v>
      </c>
      <c r="F468" s="95" t="b">
        <v>0</v>
      </c>
      <c r="G468" s="95" t="b">
        <v>0</v>
      </c>
      <c r="H468" s="95" t="b">
        <v>0</v>
      </c>
      <c r="I468" s="95" t="b">
        <v>0</v>
      </c>
      <c r="J468" s="95" t="b">
        <v>0</v>
      </c>
      <c r="K468" s="95" t="b">
        <v>0</v>
      </c>
    </row>
    <row r="469" spans="1:11" x14ac:dyDescent="0.25">
      <c r="A469" s="95" t="s">
        <v>14384</v>
      </c>
      <c r="B469" s="95" t="s">
        <v>14218</v>
      </c>
      <c r="C469" s="95">
        <v>23</v>
      </c>
      <c r="D469" s="130">
        <v>7.9058384005152398E-4</v>
      </c>
      <c r="E469" s="130">
        <v>1.474012009597409</v>
      </c>
      <c r="F469" s="95" t="b">
        <v>0</v>
      </c>
      <c r="G469" s="95" t="b">
        <v>0</v>
      </c>
      <c r="H469" s="95" t="b">
        <v>0</v>
      </c>
      <c r="I469" s="95" t="b">
        <v>0</v>
      </c>
      <c r="J469" s="95" t="b">
        <v>0</v>
      </c>
      <c r="K469" s="95" t="b">
        <v>0</v>
      </c>
    </row>
    <row r="470" spans="1:11" x14ac:dyDescent="0.25">
      <c r="A470" s="95" t="s">
        <v>14219</v>
      </c>
      <c r="B470" s="95" t="s">
        <v>14222</v>
      </c>
      <c r="C470" s="95">
        <v>23</v>
      </c>
      <c r="D470" s="130">
        <v>7.9058384005152398E-4</v>
      </c>
      <c r="E470" s="130">
        <v>-0.36520764131859096</v>
      </c>
      <c r="F470" s="95" t="b">
        <v>0</v>
      </c>
      <c r="G470" s="95" t="b">
        <v>0</v>
      </c>
      <c r="H470" s="95" t="b">
        <v>0</v>
      </c>
      <c r="I470" s="95" t="b">
        <v>0</v>
      </c>
      <c r="J470" s="95" t="b">
        <v>0</v>
      </c>
      <c r="K470" s="95" t="b">
        <v>0</v>
      </c>
    </row>
    <row r="471" spans="1:11" x14ac:dyDescent="0.25">
      <c r="A471" s="95" t="s">
        <v>14237</v>
      </c>
      <c r="B471" s="95" t="s">
        <v>14222</v>
      </c>
      <c r="C471" s="95">
        <v>23</v>
      </c>
      <c r="D471" s="130">
        <v>7.9058384005152398E-4</v>
      </c>
      <c r="E471" s="130">
        <v>0.3062348974656886</v>
      </c>
      <c r="F471" s="95" t="b">
        <v>0</v>
      </c>
      <c r="G471" s="95" t="b">
        <v>0</v>
      </c>
      <c r="H471" s="95" t="b">
        <v>0</v>
      </c>
      <c r="I471" s="95" t="b">
        <v>0</v>
      </c>
      <c r="J471" s="95" t="b">
        <v>0</v>
      </c>
      <c r="K471" s="95" t="b">
        <v>0</v>
      </c>
    </row>
    <row r="472" spans="1:11" x14ac:dyDescent="0.25">
      <c r="A472" s="95" t="s">
        <v>14226</v>
      </c>
      <c r="B472" s="95" t="s">
        <v>14220</v>
      </c>
      <c r="C472" s="95">
        <v>23</v>
      </c>
      <c r="D472" s="130">
        <v>8.6626120530301667E-4</v>
      </c>
      <c r="E472" s="130">
        <v>-0.19277843122482086</v>
      </c>
      <c r="F472" s="95" t="b">
        <v>0</v>
      </c>
      <c r="G472" s="95" t="b">
        <v>0</v>
      </c>
      <c r="H472" s="95" t="b">
        <v>0</v>
      </c>
      <c r="I472" s="95" t="b">
        <v>0</v>
      </c>
      <c r="J472" s="95" t="b">
        <v>0</v>
      </c>
      <c r="K472" s="95" t="b">
        <v>0</v>
      </c>
    </row>
    <row r="473" spans="1:11" x14ac:dyDescent="0.25">
      <c r="A473" s="95" t="s">
        <v>14236</v>
      </c>
      <c r="B473" s="95" t="s">
        <v>14220</v>
      </c>
      <c r="C473" s="95">
        <v>23</v>
      </c>
      <c r="D473" s="130">
        <v>7.9058384005152398E-4</v>
      </c>
      <c r="E473" s="130">
        <v>0.2780351464540643</v>
      </c>
      <c r="F473" s="95" t="b">
        <v>0</v>
      </c>
      <c r="G473" s="95" t="b">
        <v>0</v>
      </c>
      <c r="H473" s="95" t="b">
        <v>0</v>
      </c>
      <c r="I473" s="95" t="b">
        <v>0</v>
      </c>
      <c r="J473" s="95" t="b">
        <v>0</v>
      </c>
      <c r="K473" s="95" t="b">
        <v>0</v>
      </c>
    </row>
    <row r="474" spans="1:11" x14ac:dyDescent="0.25">
      <c r="A474" s="95" t="s">
        <v>14351</v>
      </c>
      <c r="B474" s="95" t="s">
        <v>14319</v>
      </c>
      <c r="C474" s="95">
        <v>23</v>
      </c>
      <c r="D474" s="130">
        <v>7.9058384005152398E-4</v>
      </c>
      <c r="E474" s="130">
        <v>2.7355617742988962</v>
      </c>
      <c r="F474" s="95" t="b">
        <v>0</v>
      </c>
      <c r="G474" s="95" t="b">
        <v>0</v>
      </c>
      <c r="H474" s="95" t="b">
        <v>0</v>
      </c>
      <c r="I474" s="95" t="b">
        <v>0</v>
      </c>
      <c r="J474" s="95" t="b">
        <v>0</v>
      </c>
      <c r="K474" s="95" t="b">
        <v>0</v>
      </c>
    </row>
    <row r="475" spans="1:11" x14ac:dyDescent="0.25">
      <c r="A475" s="95" t="s">
        <v>14329</v>
      </c>
      <c r="B475" s="95" t="s">
        <v>14213</v>
      </c>
      <c r="C475" s="95">
        <v>23</v>
      </c>
      <c r="D475" s="130">
        <v>7.9058384005152398E-4</v>
      </c>
      <c r="E475" s="130">
        <v>0.78269506135816735</v>
      </c>
      <c r="F475" s="95" t="b">
        <v>0</v>
      </c>
      <c r="G475" s="95" t="b">
        <v>0</v>
      </c>
      <c r="H475" s="95" t="b">
        <v>0</v>
      </c>
      <c r="I475" s="95" t="b">
        <v>0</v>
      </c>
      <c r="J475" s="95" t="b">
        <v>0</v>
      </c>
      <c r="K475" s="95" t="b">
        <v>0</v>
      </c>
    </row>
    <row r="476" spans="1:11" x14ac:dyDescent="0.25">
      <c r="A476" s="95" t="s">
        <v>14231</v>
      </c>
      <c r="B476" s="95" t="s">
        <v>14364</v>
      </c>
      <c r="C476" s="95">
        <v>23</v>
      </c>
      <c r="D476" s="130">
        <v>7.9058384005152398E-4</v>
      </c>
      <c r="E476" s="130">
        <v>1.8769519094404972</v>
      </c>
      <c r="F476" s="95" t="b">
        <v>0</v>
      </c>
      <c r="G476" s="95" t="b">
        <v>0</v>
      </c>
      <c r="H476" s="95" t="b">
        <v>0</v>
      </c>
      <c r="I476" s="95" t="b">
        <v>0</v>
      </c>
      <c r="J476" s="95" t="b">
        <v>0</v>
      </c>
      <c r="K476" s="95" t="b">
        <v>0</v>
      </c>
    </row>
    <row r="477" spans="1:11" x14ac:dyDescent="0.25">
      <c r="A477" s="95" t="s">
        <v>14218</v>
      </c>
      <c r="B477" s="95" t="s">
        <v>14365</v>
      </c>
      <c r="C477" s="95">
        <v>23</v>
      </c>
      <c r="D477" s="130">
        <v>7.9058384005152398E-4</v>
      </c>
      <c r="E477" s="130">
        <v>1.3465228202473185</v>
      </c>
      <c r="F477" s="95" t="b">
        <v>0</v>
      </c>
      <c r="G477" s="95" t="b">
        <v>0</v>
      </c>
      <c r="H477" s="95" t="b">
        <v>0</v>
      </c>
      <c r="I477" s="95" t="b">
        <v>0</v>
      </c>
      <c r="J477" s="95" t="b">
        <v>0</v>
      </c>
      <c r="K477" s="95" t="b">
        <v>0</v>
      </c>
    </row>
    <row r="478" spans="1:11" x14ac:dyDescent="0.25">
      <c r="A478" s="95" t="s">
        <v>14381</v>
      </c>
      <c r="B478" s="95" t="s">
        <v>14244</v>
      </c>
      <c r="C478" s="95">
        <v>23</v>
      </c>
      <c r="D478" s="130">
        <v>7.9058384005152398E-4</v>
      </c>
      <c r="E478" s="130">
        <v>2.2253221202192468</v>
      </c>
      <c r="F478" s="95" t="b">
        <v>0</v>
      </c>
      <c r="G478" s="95" t="b">
        <v>0</v>
      </c>
      <c r="H478" s="95" t="b">
        <v>0</v>
      </c>
      <c r="I478" s="95" t="b">
        <v>0</v>
      </c>
      <c r="J478" s="95" t="b">
        <v>0</v>
      </c>
      <c r="K478" s="95" t="b">
        <v>0</v>
      </c>
    </row>
    <row r="479" spans="1:11" x14ac:dyDescent="0.25">
      <c r="A479" s="95" t="s">
        <v>14220</v>
      </c>
      <c r="B479" s="95" t="s">
        <v>14385</v>
      </c>
      <c r="C479" s="95">
        <v>23</v>
      </c>
      <c r="D479" s="130">
        <v>7.9058384005152398E-4</v>
      </c>
      <c r="E479" s="130">
        <v>1.5138149571219415</v>
      </c>
      <c r="F479" s="95" t="b">
        <v>0</v>
      </c>
      <c r="G479" s="95" t="b">
        <v>0</v>
      </c>
      <c r="H479" s="95" t="b">
        <v>0</v>
      </c>
      <c r="I479" s="95" t="b">
        <v>0</v>
      </c>
      <c r="J479" s="95" t="b">
        <v>0</v>
      </c>
      <c r="K479" s="95" t="b">
        <v>0</v>
      </c>
    </row>
    <row r="480" spans="1:11" x14ac:dyDescent="0.25">
      <c r="A480" s="95" t="s">
        <v>14224</v>
      </c>
      <c r="B480" s="95" t="s">
        <v>14218</v>
      </c>
      <c r="C480" s="95">
        <v>23</v>
      </c>
      <c r="D480" s="130">
        <v>7.9058384005152398E-4</v>
      </c>
      <c r="E480" s="130">
        <v>-0.28680367845375238</v>
      </c>
      <c r="F480" s="95" t="b">
        <v>0</v>
      </c>
      <c r="G480" s="95" t="b">
        <v>0</v>
      </c>
      <c r="H480" s="95" t="b">
        <v>0</v>
      </c>
      <c r="I480" s="95" t="b">
        <v>0</v>
      </c>
      <c r="J480" s="95" t="b">
        <v>0</v>
      </c>
      <c r="K480" s="95" t="b">
        <v>0</v>
      </c>
    </row>
    <row r="481" spans="1:11" x14ac:dyDescent="0.25">
      <c r="A481" s="95" t="s">
        <v>14386</v>
      </c>
      <c r="B481" s="95" t="s">
        <v>14268</v>
      </c>
      <c r="C481" s="95">
        <v>23</v>
      </c>
      <c r="D481" s="130">
        <v>7.9058384005152398E-4</v>
      </c>
      <c r="E481" s="130">
        <v>2.6788457056134742</v>
      </c>
      <c r="F481" s="95" t="b">
        <v>0</v>
      </c>
      <c r="G481" s="95" t="b">
        <v>0</v>
      </c>
      <c r="H481" s="95" t="b">
        <v>0</v>
      </c>
      <c r="I481" s="95" t="b">
        <v>0</v>
      </c>
      <c r="J481" s="95" t="b">
        <v>0</v>
      </c>
      <c r="K481" s="95" t="b">
        <v>0</v>
      </c>
    </row>
    <row r="482" spans="1:11" x14ac:dyDescent="0.25">
      <c r="A482" s="95" t="s">
        <v>14278</v>
      </c>
      <c r="B482" s="95" t="s">
        <v>14218</v>
      </c>
      <c r="C482" s="95">
        <v>23</v>
      </c>
      <c r="D482" s="130">
        <v>8.0669005337548393E-4</v>
      </c>
      <c r="E482" s="130">
        <v>0.91666175323892807</v>
      </c>
      <c r="F482" s="95" t="b">
        <v>0</v>
      </c>
      <c r="G482" s="95" t="b">
        <v>0</v>
      </c>
      <c r="H482" s="95" t="b">
        <v>0</v>
      </c>
      <c r="I482" s="95" t="b">
        <v>0</v>
      </c>
      <c r="J482" s="95" t="b">
        <v>0</v>
      </c>
      <c r="K482" s="95" t="b">
        <v>0</v>
      </c>
    </row>
    <row r="483" spans="1:11" x14ac:dyDescent="0.25">
      <c r="A483" s="95" t="s">
        <v>2743</v>
      </c>
      <c r="B483" s="95" t="s">
        <v>2743</v>
      </c>
      <c r="C483" s="95">
        <v>22</v>
      </c>
      <c r="D483" s="130">
        <v>7.8856556627457679E-4</v>
      </c>
      <c r="E483" s="130">
        <v>0.18838651713994606</v>
      </c>
      <c r="F483" s="95" t="b">
        <v>0</v>
      </c>
      <c r="G483" s="95" t="b">
        <v>0</v>
      </c>
      <c r="H483" s="95" t="b">
        <v>0</v>
      </c>
      <c r="I483" s="95" t="b">
        <v>0</v>
      </c>
      <c r="J483" s="95" t="b">
        <v>0</v>
      </c>
      <c r="K483" s="95" t="b">
        <v>0</v>
      </c>
    </row>
    <row r="484" spans="1:11" x14ac:dyDescent="0.25">
      <c r="A484" s="95" t="s">
        <v>14223</v>
      </c>
      <c r="B484" s="95" t="s">
        <v>14238</v>
      </c>
      <c r="C484" s="95">
        <v>22</v>
      </c>
      <c r="D484" s="130">
        <v>7.637384733249268E-4</v>
      </c>
      <c r="E484" s="130">
        <v>0.32790712801781341</v>
      </c>
      <c r="F484" s="95" t="b">
        <v>0</v>
      </c>
      <c r="G484" s="95" t="b">
        <v>0</v>
      </c>
      <c r="H484" s="95" t="b">
        <v>0</v>
      </c>
      <c r="I484" s="95" t="b">
        <v>0</v>
      </c>
      <c r="J484" s="95" t="b">
        <v>0</v>
      </c>
      <c r="K484" s="95" t="b">
        <v>0</v>
      </c>
    </row>
    <row r="485" spans="1:11" x14ac:dyDescent="0.25">
      <c r="A485" s="95" t="s">
        <v>14222</v>
      </c>
      <c r="B485" s="95" t="s">
        <v>14235</v>
      </c>
      <c r="C485" s="95">
        <v>22</v>
      </c>
      <c r="D485" s="130">
        <v>7.637384733249268E-4</v>
      </c>
      <c r="E485" s="130">
        <v>0.2542362686039179</v>
      </c>
      <c r="F485" s="95" t="b">
        <v>0</v>
      </c>
      <c r="G485" s="95" t="b">
        <v>0</v>
      </c>
      <c r="H485" s="95" t="b">
        <v>0</v>
      </c>
      <c r="I485" s="95" t="b">
        <v>0</v>
      </c>
      <c r="J485" s="95" t="b">
        <v>0</v>
      </c>
      <c r="K485" s="95" t="b">
        <v>0</v>
      </c>
    </row>
    <row r="486" spans="1:11" x14ac:dyDescent="0.25">
      <c r="A486" s="95" t="s">
        <v>14218</v>
      </c>
      <c r="B486" s="95" t="s">
        <v>14371</v>
      </c>
      <c r="C486" s="95">
        <v>22</v>
      </c>
      <c r="D486" s="130">
        <v>7.637384733249268E-4</v>
      </c>
      <c r="E486" s="130">
        <v>1.371421327543985</v>
      </c>
      <c r="F486" s="95" t="b">
        <v>0</v>
      </c>
      <c r="G486" s="95" t="b">
        <v>0</v>
      </c>
      <c r="H486" s="95" t="b">
        <v>0</v>
      </c>
      <c r="I486" s="95" t="b">
        <v>0</v>
      </c>
      <c r="J486" s="95" t="b">
        <v>0</v>
      </c>
      <c r="K486" s="95" t="b">
        <v>0</v>
      </c>
    </row>
    <row r="487" spans="1:11" x14ac:dyDescent="0.25">
      <c r="A487" s="95" t="s">
        <v>14371</v>
      </c>
      <c r="B487" s="95" t="s">
        <v>14220</v>
      </c>
      <c r="C487" s="95">
        <v>22</v>
      </c>
      <c r="D487" s="130">
        <v>7.637384733249268E-4</v>
      </c>
      <c r="E487" s="130">
        <v>1.405964510291885</v>
      </c>
      <c r="F487" s="95" t="b">
        <v>0</v>
      </c>
      <c r="G487" s="95" t="b">
        <v>0</v>
      </c>
      <c r="H487" s="95" t="b">
        <v>0</v>
      </c>
      <c r="I487" s="95" t="b">
        <v>0</v>
      </c>
      <c r="J487" s="95" t="b">
        <v>0</v>
      </c>
      <c r="K487" s="95" t="b">
        <v>0</v>
      </c>
    </row>
    <row r="488" spans="1:11" x14ac:dyDescent="0.25">
      <c r="A488" s="95" t="s">
        <v>14320</v>
      </c>
      <c r="B488" s="95" t="s">
        <v>14220</v>
      </c>
      <c r="C488" s="95">
        <v>22</v>
      </c>
      <c r="D488" s="130">
        <v>7.637384733249268E-4</v>
      </c>
      <c r="E488" s="130">
        <v>1.0896945480711671</v>
      </c>
      <c r="F488" s="95" t="b">
        <v>0</v>
      </c>
      <c r="G488" s="95" t="b">
        <v>0</v>
      </c>
      <c r="H488" s="95" t="b">
        <v>0</v>
      </c>
      <c r="I488" s="95" t="b">
        <v>0</v>
      </c>
      <c r="J488" s="95" t="b">
        <v>0</v>
      </c>
      <c r="K488" s="95" t="b">
        <v>0</v>
      </c>
    </row>
    <row r="489" spans="1:11" x14ac:dyDescent="0.25">
      <c r="A489" s="95" t="s">
        <v>14232</v>
      </c>
      <c r="B489" s="95" t="s">
        <v>14235</v>
      </c>
      <c r="C489" s="95">
        <v>22</v>
      </c>
      <c r="D489" s="130">
        <v>7.637384733249268E-4</v>
      </c>
      <c r="E489" s="130">
        <v>0.75802695166109901</v>
      </c>
      <c r="F489" s="95" t="b">
        <v>0</v>
      </c>
      <c r="G489" s="95" t="b">
        <v>0</v>
      </c>
      <c r="H489" s="95" t="b">
        <v>0</v>
      </c>
      <c r="I489" s="95" t="b">
        <v>0</v>
      </c>
      <c r="J489" s="95" t="b">
        <v>0</v>
      </c>
      <c r="K489" s="95" t="b">
        <v>0</v>
      </c>
    </row>
    <row r="490" spans="1:11" x14ac:dyDescent="0.25">
      <c r="A490" s="95" t="s">
        <v>14323</v>
      </c>
      <c r="B490" s="95" t="s">
        <v>14243</v>
      </c>
      <c r="C490" s="95">
        <v>22</v>
      </c>
      <c r="D490" s="130">
        <v>7.637384733249268E-4</v>
      </c>
      <c r="E490" s="130">
        <v>1.9275088842425923</v>
      </c>
      <c r="F490" s="95" t="b">
        <v>0</v>
      </c>
      <c r="G490" s="95" t="b">
        <v>0</v>
      </c>
      <c r="H490" s="95" t="b">
        <v>0</v>
      </c>
      <c r="I490" s="95" t="b">
        <v>0</v>
      </c>
      <c r="J490" s="95" t="b">
        <v>0</v>
      </c>
      <c r="K490" s="95" t="b">
        <v>0</v>
      </c>
    </row>
    <row r="491" spans="1:11" x14ac:dyDescent="0.25">
      <c r="A491" s="95" t="s">
        <v>14225</v>
      </c>
      <c r="B491" s="95" t="s">
        <v>14278</v>
      </c>
      <c r="C491" s="95">
        <v>22</v>
      </c>
      <c r="D491" s="130">
        <v>7.637384733249268E-4</v>
      </c>
      <c r="E491" s="130">
        <v>1.0678902460918895</v>
      </c>
      <c r="F491" s="95" t="b">
        <v>0</v>
      </c>
      <c r="G491" s="95" t="b">
        <v>0</v>
      </c>
      <c r="H491" s="95" t="b">
        <v>0</v>
      </c>
      <c r="I491" s="95" t="b">
        <v>0</v>
      </c>
      <c r="J491" s="95" t="b">
        <v>0</v>
      </c>
      <c r="K491" s="95" t="b">
        <v>0</v>
      </c>
    </row>
    <row r="492" spans="1:11" x14ac:dyDescent="0.25">
      <c r="A492" s="95" t="s">
        <v>14215</v>
      </c>
      <c r="B492" s="95" t="s">
        <v>14347</v>
      </c>
      <c r="C492" s="95">
        <v>22</v>
      </c>
      <c r="D492" s="130">
        <v>7.637384733249268E-4</v>
      </c>
      <c r="E492" s="130">
        <v>1.1416594952932597</v>
      </c>
      <c r="F492" s="95" t="b">
        <v>0</v>
      </c>
      <c r="G492" s="95" t="b">
        <v>0</v>
      </c>
      <c r="H492" s="95" t="b">
        <v>0</v>
      </c>
      <c r="I492" s="95" t="b">
        <v>0</v>
      </c>
      <c r="J492" s="95" t="b">
        <v>0</v>
      </c>
      <c r="K492" s="95" t="b">
        <v>0</v>
      </c>
    </row>
    <row r="493" spans="1:11" x14ac:dyDescent="0.25">
      <c r="A493" s="95" t="s">
        <v>14223</v>
      </c>
      <c r="B493" s="95" t="s">
        <v>14217</v>
      </c>
      <c r="C493" s="95">
        <v>22</v>
      </c>
      <c r="D493" s="130">
        <v>7.637384733249268E-4</v>
      </c>
      <c r="E493" s="130">
        <v>1.3914565510516346</v>
      </c>
      <c r="F493" s="95" t="b">
        <v>0</v>
      </c>
      <c r="G493" s="95" t="b">
        <v>0</v>
      </c>
      <c r="H493" s="95" t="b">
        <v>0</v>
      </c>
      <c r="I493" s="95" t="b">
        <v>0</v>
      </c>
      <c r="J493" s="95" t="b">
        <v>0</v>
      </c>
      <c r="K493" s="95" t="b">
        <v>0</v>
      </c>
    </row>
    <row r="494" spans="1:11" x14ac:dyDescent="0.25">
      <c r="A494" s="95" t="s">
        <v>14326</v>
      </c>
      <c r="B494" s="95" t="s">
        <v>14226</v>
      </c>
      <c r="C494" s="95">
        <v>22</v>
      </c>
      <c r="D494" s="130">
        <v>7.637384733249268E-4</v>
      </c>
      <c r="E494" s="130">
        <v>1.2714846229158714</v>
      </c>
      <c r="F494" s="95" t="b">
        <v>0</v>
      </c>
      <c r="G494" s="95" t="b">
        <v>0</v>
      </c>
      <c r="H494" s="95" t="b">
        <v>0</v>
      </c>
      <c r="I494" s="95" t="b">
        <v>0</v>
      </c>
      <c r="J494" s="95" t="b">
        <v>0</v>
      </c>
      <c r="K494" s="95" t="b">
        <v>0</v>
      </c>
    </row>
    <row r="495" spans="1:11" x14ac:dyDescent="0.25">
      <c r="A495" s="95" t="s">
        <v>14221</v>
      </c>
      <c r="B495" s="95" t="s">
        <v>14225</v>
      </c>
      <c r="C495" s="95">
        <v>22</v>
      </c>
      <c r="D495" s="130">
        <v>7.637384733249268E-4</v>
      </c>
      <c r="E495" s="130">
        <v>-0.2247167610904825</v>
      </c>
      <c r="F495" s="95" t="b">
        <v>0</v>
      </c>
      <c r="G495" s="95" t="b">
        <v>0</v>
      </c>
      <c r="H495" s="95" t="b">
        <v>0</v>
      </c>
      <c r="I495" s="95" t="b">
        <v>0</v>
      </c>
      <c r="J495" s="95" t="b">
        <v>0</v>
      </c>
      <c r="K495" s="95" t="b">
        <v>0</v>
      </c>
    </row>
    <row r="496" spans="1:11" x14ac:dyDescent="0.25">
      <c r="A496" s="95" t="s">
        <v>14219</v>
      </c>
      <c r="B496" s="95" t="s">
        <v>14232</v>
      </c>
      <c r="C496" s="95">
        <v>22</v>
      </c>
      <c r="D496" s="130">
        <v>7.637384733249268E-4</v>
      </c>
      <c r="E496" s="130">
        <v>0.12165520647245506</v>
      </c>
      <c r="F496" s="95" t="b">
        <v>0</v>
      </c>
      <c r="G496" s="95" t="b">
        <v>0</v>
      </c>
      <c r="H496" s="95" t="b">
        <v>0</v>
      </c>
      <c r="I496" s="95" t="b">
        <v>0</v>
      </c>
      <c r="J496" s="95" t="b">
        <v>0</v>
      </c>
      <c r="K496" s="95" t="b">
        <v>0</v>
      </c>
    </row>
    <row r="497" spans="1:11" x14ac:dyDescent="0.25">
      <c r="A497" s="95" t="s">
        <v>14232</v>
      </c>
      <c r="B497" s="95" t="s">
        <v>14230</v>
      </c>
      <c r="C497" s="95">
        <v>22</v>
      </c>
      <c r="D497" s="130">
        <v>7.637384733249268E-4</v>
      </c>
      <c r="E497" s="130">
        <v>0.64201059073139699</v>
      </c>
      <c r="F497" s="95" t="b">
        <v>0</v>
      </c>
      <c r="G497" s="95" t="b">
        <v>0</v>
      </c>
      <c r="H497" s="95" t="b">
        <v>0</v>
      </c>
      <c r="I497" s="95" t="b">
        <v>0</v>
      </c>
      <c r="J497" s="95" t="b">
        <v>0</v>
      </c>
      <c r="K497" s="95" t="b">
        <v>0</v>
      </c>
    </row>
    <row r="498" spans="1:11" x14ac:dyDescent="0.25">
      <c r="A498" s="95" t="s">
        <v>14218</v>
      </c>
      <c r="B498" s="95" t="s">
        <v>14337</v>
      </c>
      <c r="C498" s="95">
        <v>22</v>
      </c>
      <c r="D498" s="130">
        <v>7.637384733249268E-4</v>
      </c>
      <c r="E498" s="130">
        <v>1.1558215272046304</v>
      </c>
      <c r="F498" s="95" t="b">
        <v>0</v>
      </c>
      <c r="G498" s="95" t="b">
        <v>0</v>
      </c>
      <c r="H498" s="95" t="b">
        <v>0</v>
      </c>
      <c r="I498" s="95" t="b">
        <v>0</v>
      </c>
      <c r="J498" s="95" t="b">
        <v>0</v>
      </c>
      <c r="K498" s="95" t="b">
        <v>0</v>
      </c>
    </row>
    <row r="499" spans="1:11" x14ac:dyDescent="0.25">
      <c r="A499" s="95" t="s">
        <v>14337</v>
      </c>
      <c r="B499" s="95" t="s">
        <v>14215</v>
      </c>
      <c r="C499" s="95">
        <v>22</v>
      </c>
      <c r="D499" s="130">
        <v>7.637384733249268E-4</v>
      </c>
      <c r="E499" s="130">
        <v>1.0678902460918895</v>
      </c>
      <c r="F499" s="95" t="b">
        <v>0</v>
      </c>
      <c r="G499" s="95" t="b">
        <v>0</v>
      </c>
      <c r="H499" s="95" t="b">
        <v>0</v>
      </c>
      <c r="I499" s="95" t="b">
        <v>0</v>
      </c>
      <c r="J499" s="95" t="b">
        <v>0</v>
      </c>
      <c r="K499" s="95" t="b">
        <v>0</v>
      </c>
    </row>
    <row r="500" spans="1:11" x14ac:dyDescent="0.25">
      <c r="A500" s="95" t="s">
        <v>14220</v>
      </c>
      <c r="B500" s="95" t="s">
        <v>14234</v>
      </c>
      <c r="C500" s="95">
        <v>22</v>
      </c>
      <c r="D500" s="130">
        <v>7.637384733249268E-4</v>
      </c>
      <c r="E500" s="130">
        <v>0.19632143787429754</v>
      </c>
      <c r="F500" s="95" t="b">
        <v>0</v>
      </c>
      <c r="G500" s="95" t="b">
        <v>0</v>
      </c>
      <c r="H500" s="95" t="b">
        <v>0</v>
      </c>
      <c r="I500" s="95" t="b">
        <v>0</v>
      </c>
      <c r="J500" s="95" t="b">
        <v>0</v>
      </c>
      <c r="K500" s="95" t="b">
        <v>0</v>
      </c>
    </row>
    <row r="501" spans="1:11" x14ac:dyDescent="0.25">
      <c r="A501" s="95" t="s">
        <v>14230</v>
      </c>
      <c r="B501" s="95" t="s">
        <v>14223</v>
      </c>
      <c r="C501" s="95">
        <v>22</v>
      </c>
      <c r="D501" s="130">
        <v>7.637384733249268E-4</v>
      </c>
      <c r="E501" s="130">
        <v>0.16028139377138109</v>
      </c>
      <c r="F501" s="95" t="b">
        <v>0</v>
      </c>
      <c r="G501" s="95" t="b">
        <v>0</v>
      </c>
      <c r="H501" s="95" t="b">
        <v>0</v>
      </c>
      <c r="I501" s="95" t="b">
        <v>0</v>
      </c>
      <c r="J501" s="95" t="b">
        <v>0</v>
      </c>
      <c r="K501" s="95" t="b">
        <v>0</v>
      </c>
    </row>
    <row r="502" spans="1:11" x14ac:dyDescent="0.25">
      <c r="A502" s="95" t="s">
        <v>14230</v>
      </c>
      <c r="B502" s="95" t="s">
        <v>14240</v>
      </c>
      <c r="C502" s="95">
        <v>21</v>
      </c>
      <c r="D502" s="130">
        <v>7.3654309221239829E-4</v>
      </c>
      <c r="E502" s="130">
        <v>0.76568276040080974</v>
      </c>
      <c r="F502" s="95" t="b">
        <v>0</v>
      </c>
      <c r="G502" s="95" t="b">
        <v>0</v>
      </c>
      <c r="H502" s="95" t="b">
        <v>0</v>
      </c>
      <c r="I502" s="95" t="b">
        <v>0</v>
      </c>
      <c r="J502" s="95" t="b">
        <v>0</v>
      </c>
      <c r="K502" s="95" t="b">
        <v>0</v>
      </c>
    </row>
    <row r="503" spans="1:11" x14ac:dyDescent="0.25">
      <c r="A503" s="95" t="s">
        <v>14215</v>
      </c>
      <c r="B503" s="95" t="s">
        <v>14221</v>
      </c>
      <c r="C503" s="95">
        <v>21</v>
      </c>
      <c r="D503" s="130">
        <v>7.3654309221239829E-4</v>
      </c>
      <c r="E503" s="130">
        <v>-0.49238571267109643</v>
      </c>
      <c r="F503" s="95" t="b">
        <v>0</v>
      </c>
      <c r="G503" s="95" t="b">
        <v>0</v>
      </c>
      <c r="H503" s="95" t="b">
        <v>0</v>
      </c>
      <c r="I503" s="95" t="b">
        <v>0</v>
      </c>
      <c r="J503" s="95" t="b">
        <v>0</v>
      </c>
      <c r="K503" s="95" t="b">
        <v>0</v>
      </c>
    </row>
    <row r="504" spans="1:11" x14ac:dyDescent="0.25">
      <c r="A504" s="95" t="s">
        <v>2743</v>
      </c>
      <c r="B504" s="95" t="s">
        <v>14221</v>
      </c>
      <c r="C504" s="95">
        <v>21</v>
      </c>
      <c r="D504" s="130">
        <v>7.3654309221239829E-4</v>
      </c>
      <c r="E504" s="130">
        <v>5.7439227730827856E-3</v>
      </c>
      <c r="F504" s="95" t="b">
        <v>0</v>
      </c>
      <c r="G504" s="95" t="b">
        <v>0</v>
      </c>
      <c r="H504" s="95" t="b">
        <v>0</v>
      </c>
      <c r="I504" s="95" t="b">
        <v>0</v>
      </c>
      <c r="J504" s="95" t="b">
        <v>0</v>
      </c>
      <c r="K504" s="95" t="b">
        <v>0</v>
      </c>
    </row>
    <row r="505" spans="1:11" x14ac:dyDescent="0.25">
      <c r="A505" s="95" t="s">
        <v>14230</v>
      </c>
      <c r="B505" s="95" t="s">
        <v>14391</v>
      </c>
      <c r="C505" s="95">
        <v>21</v>
      </c>
      <c r="D505" s="130">
        <v>7.3654309221239829E-4</v>
      </c>
      <c r="E505" s="130">
        <v>1.9985579142452097</v>
      </c>
      <c r="F505" s="95" t="b">
        <v>0</v>
      </c>
      <c r="G505" s="95" t="b">
        <v>0</v>
      </c>
      <c r="H505" s="95" t="b">
        <v>0</v>
      </c>
      <c r="I505" s="95" t="b">
        <v>0</v>
      </c>
      <c r="J505" s="95" t="b">
        <v>0</v>
      </c>
      <c r="K505" s="95" t="b">
        <v>0</v>
      </c>
    </row>
    <row r="506" spans="1:11" x14ac:dyDescent="0.25">
      <c r="A506" s="95" t="s">
        <v>14237</v>
      </c>
      <c r="B506" s="95" t="s">
        <v>14218</v>
      </c>
      <c r="C506" s="95">
        <v>21</v>
      </c>
      <c r="D506" s="130">
        <v>7.7070140484588267E-4</v>
      </c>
      <c r="E506" s="130">
        <v>0.21530632865570903</v>
      </c>
      <c r="F506" s="95" t="b">
        <v>0</v>
      </c>
      <c r="G506" s="95" t="b">
        <v>0</v>
      </c>
      <c r="H506" s="95" t="b">
        <v>0</v>
      </c>
      <c r="I506" s="95" t="b">
        <v>0</v>
      </c>
      <c r="J506" s="95" t="b">
        <v>0</v>
      </c>
      <c r="K506" s="95" t="b">
        <v>0</v>
      </c>
    </row>
    <row r="507" spans="1:11" x14ac:dyDescent="0.25">
      <c r="A507" s="95" t="s">
        <v>14395</v>
      </c>
      <c r="B507" s="95" t="s">
        <v>14213</v>
      </c>
      <c r="C507" s="95">
        <v>21</v>
      </c>
      <c r="D507" s="130">
        <v>7.6146169378709619E-4</v>
      </c>
      <c r="E507" s="130">
        <v>1.1452430949413634</v>
      </c>
      <c r="F507" s="95" t="b">
        <v>0</v>
      </c>
      <c r="G507" s="95" t="b">
        <v>0</v>
      </c>
      <c r="H507" s="95" t="b">
        <v>0</v>
      </c>
      <c r="I507" s="95" t="b">
        <v>0</v>
      </c>
      <c r="J507" s="95" t="b">
        <v>0</v>
      </c>
      <c r="K507" s="95" t="b">
        <v>0</v>
      </c>
    </row>
    <row r="508" spans="1:11" x14ac:dyDescent="0.25">
      <c r="A508" s="95" t="s">
        <v>14225</v>
      </c>
      <c r="B508" s="95" t="s">
        <v>14223</v>
      </c>
      <c r="C508" s="95">
        <v>21</v>
      </c>
      <c r="D508" s="130">
        <v>7.3654309221239829E-4</v>
      </c>
      <c r="E508" s="130">
        <v>-0.20873305523055058</v>
      </c>
      <c r="F508" s="95" t="b">
        <v>0</v>
      </c>
      <c r="G508" s="95" t="b">
        <v>0</v>
      </c>
      <c r="H508" s="95" t="b">
        <v>0</v>
      </c>
      <c r="I508" s="95" t="b">
        <v>0</v>
      </c>
      <c r="J508" s="95" t="b">
        <v>0</v>
      </c>
      <c r="K508" s="95" t="b">
        <v>0</v>
      </c>
    </row>
    <row r="509" spans="1:11" x14ac:dyDescent="0.25">
      <c r="A509" s="95" t="s">
        <v>14252</v>
      </c>
      <c r="B509" s="95" t="s">
        <v>14225</v>
      </c>
      <c r="C509" s="95">
        <v>21</v>
      </c>
      <c r="D509" s="130">
        <v>7.3654309221239829E-4</v>
      </c>
      <c r="E509" s="130">
        <v>0.63372870002579429</v>
      </c>
      <c r="F509" s="95" t="b">
        <v>0</v>
      </c>
      <c r="G509" s="95" t="b">
        <v>0</v>
      </c>
      <c r="H509" s="95" t="b">
        <v>0</v>
      </c>
      <c r="I509" s="95" t="b">
        <v>0</v>
      </c>
      <c r="J509" s="95" t="b">
        <v>0</v>
      </c>
      <c r="K509" s="95" t="b">
        <v>0</v>
      </c>
    </row>
    <row r="510" spans="1:11" x14ac:dyDescent="0.25">
      <c r="A510" s="95" t="s">
        <v>14251</v>
      </c>
      <c r="B510" s="95" t="s">
        <v>14220</v>
      </c>
      <c r="C510" s="95">
        <v>21</v>
      </c>
      <c r="D510" s="130">
        <v>7.3654309221239829E-4</v>
      </c>
      <c r="E510" s="130">
        <v>0.46370329813567451</v>
      </c>
      <c r="F510" s="95" t="b">
        <v>0</v>
      </c>
      <c r="G510" s="95" t="b">
        <v>0</v>
      </c>
      <c r="H510" s="95" t="b">
        <v>0</v>
      </c>
      <c r="I510" s="95" t="b">
        <v>0</v>
      </c>
      <c r="J510" s="95" t="b">
        <v>0</v>
      </c>
      <c r="K510" s="95" t="b">
        <v>0</v>
      </c>
    </row>
    <row r="511" spans="1:11" x14ac:dyDescent="0.25">
      <c r="A511" s="95" t="s">
        <v>14224</v>
      </c>
      <c r="B511" s="95" t="s">
        <v>14240</v>
      </c>
      <c r="C511" s="95">
        <v>21</v>
      </c>
      <c r="D511" s="130">
        <v>7.3654309221239829E-4</v>
      </c>
      <c r="E511" s="130">
        <v>0.38033187903679261</v>
      </c>
      <c r="F511" s="95" t="b">
        <v>0</v>
      </c>
      <c r="G511" s="95" t="b">
        <v>0</v>
      </c>
      <c r="H511" s="95" t="b">
        <v>0</v>
      </c>
      <c r="I511" s="95" t="b">
        <v>0</v>
      </c>
      <c r="J511" s="95" t="b">
        <v>0</v>
      </c>
      <c r="K511" s="95" t="b">
        <v>0</v>
      </c>
    </row>
    <row r="512" spans="1:11" x14ac:dyDescent="0.25">
      <c r="A512" s="95" t="s">
        <v>14219</v>
      </c>
      <c r="B512" s="95" t="s">
        <v>14229</v>
      </c>
      <c r="C512" s="95">
        <v>21</v>
      </c>
      <c r="D512" s="130">
        <v>7.3654309221239829E-4</v>
      </c>
      <c r="E512" s="130">
        <v>-3.4503757232790561E-2</v>
      </c>
      <c r="F512" s="95" t="b">
        <v>0</v>
      </c>
      <c r="G512" s="95" t="b">
        <v>0</v>
      </c>
      <c r="H512" s="95" t="b">
        <v>0</v>
      </c>
      <c r="I512" s="95" t="b">
        <v>0</v>
      </c>
      <c r="J512" s="95" t="b">
        <v>0</v>
      </c>
      <c r="K512" s="95" t="b">
        <v>0</v>
      </c>
    </row>
    <row r="513" spans="1:11" x14ac:dyDescent="0.25">
      <c r="A513" s="95" t="s">
        <v>14271</v>
      </c>
      <c r="B513" s="95" t="s">
        <v>14281</v>
      </c>
      <c r="C513" s="95">
        <v>21</v>
      </c>
      <c r="D513" s="130">
        <v>7.3654309221239829E-4</v>
      </c>
      <c r="E513" s="130">
        <v>2.125496087006713</v>
      </c>
      <c r="F513" s="95" t="b">
        <v>0</v>
      </c>
      <c r="G513" s="95" t="b">
        <v>0</v>
      </c>
      <c r="H513" s="95" t="b">
        <v>0</v>
      </c>
      <c r="I513" s="95" t="b">
        <v>0</v>
      </c>
      <c r="J513" s="95" t="b">
        <v>0</v>
      </c>
      <c r="K513" s="95" t="b">
        <v>0</v>
      </c>
    </row>
    <row r="514" spans="1:11" x14ac:dyDescent="0.25">
      <c r="A514" s="95" t="s">
        <v>14281</v>
      </c>
      <c r="B514" s="95" t="s">
        <v>14215</v>
      </c>
      <c r="C514" s="95">
        <v>21</v>
      </c>
      <c r="D514" s="130">
        <v>7.3654309221239829E-4</v>
      </c>
      <c r="E514" s="130">
        <v>0.80735470469323301</v>
      </c>
      <c r="F514" s="95" t="b">
        <v>0</v>
      </c>
      <c r="G514" s="95" t="b">
        <v>0</v>
      </c>
      <c r="H514" s="95" t="b">
        <v>0</v>
      </c>
      <c r="I514" s="95" t="b">
        <v>0</v>
      </c>
      <c r="J514" s="95" t="b">
        <v>0</v>
      </c>
      <c r="K514" s="95" t="b">
        <v>0</v>
      </c>
    </row>
    <row r="515" spans="1:11" x14ac:dyDescent="0.25">
      <c r="A515" s="95" t="s">
        <v>14222</v>
      </c>
      <c r="B515" s="95" t="s">
        <v>14230</v>
      </c>
      <c r="C515" s="95">
        <v>21</v>
      </c>
      <c r="D515" s="130">
        <v>7.3654309221239829E-4</v>
      </c>
      <c r="E515" s="130">
        <v>0.11801652158592892</v>
      </c>
      <c r="F515" s="95" t="b">
        <v>0</v>
      </c>
      <c r="G515" s="95" t="b">
        <v>0</v>
      </c>
      <c r="H515" s="95" t="b">
        <v>0</v>
      </c>
      <c r="I515" s="95" t="b">
        <v>0</v>
      </c>
      <c r="J515" s="95" t="b">
        <v>0</v>
      </c>
      <c r="K515" s="95" t="b">
        <v>0</v>
      </c>
    </row>
    <row r="516" spans="1:11" x14ac:dyDescent="0.25">
      <c r="A516" s="95" t="s">
        <v>14225</v>
      </c>
      <c r="B516" s="95" t="s">
        <v>14231</v>
      </c>
      <c r="C516" s="95">
        <v>21</v>
      </c>
      <c r="D516" s="130">
        <v>7.3654309221239829E-4</v>
      </c>
      <c r="E516" s="130">
        <v>0.23796685952709726</v>
      </c>
      <c r="F516" s="95" t="b">
        <v>0</v>
      </c>
      <c r="G516" s="95" t="b">
        <v>0</v>
      </c>
      <c r="H516" s="95" t="b">
        <v>0</v>
      </c>
      <c r="I516" s="95" t="b">
        <v>0</v>
      </c>
      <c r="J516" s="95" t="b">
        <v>0</v>
      </c>
      <c r="K516" s="95" t="b">
        <v>0</v>
      </c>
    </row>
    <row r="517" spans="1:11" x14ac:dyDescent="0.25">
      <c r="A517" s="95" t="s">
        <v>14218</v>
      </c>
      <c r="B517" s="95" t="s">
        <v>14296</v>
      </c>
      <c r="C517" s="95">
        <v>21</v>
      </c>
      <c r="D517" s="130">
        <v>7.3654309221239829E-4</v>
      </c>
      <c r="E517" s="130">
        <v>0.94711762407884204</v>
      </c>
      <c r="F517" s="95" t="b">
        <v>0</v>
      </c>
      <c r="G517" s="95" t="b">
        <v>0</v>
      </c>
      <c r="H517" s="95" t="b">
        <v>0</v>
      </c>
      <c r="I517" s="95" t="b">
        <v>0</v>
      </c>
      <c r="J517" s="95" t="b">
        <v>0</v>
      </c>
      <c r="K517" s="95" t="b">
        <v>0</v>
      </c>
    </row>
    <row r="518" spans="1:11" x14ac:dyDescent="0.25">
      <c r="A518" s="95" t="s">
        <v>14218</v>
      </c>
      <c r="B518" s="95" t="s">
        <v>14259</v>
      </c>
      <c r="C518" s="95">
        <v>21</v>
      </c>
      <c r="D518" s="130">
        <v>7.3654309221239829E-4</v>
      </c>
      <c r="E518" s="130">
        <v>0.59971888584349486</v>
      </c>
      <c r="F518" s="95" t="b">
        <v>0</v>
      </c>
      <c r="G518" s="95" t="b">
        <v>0</v>
      </c>
      <c r="H518" s="95" t="b">
        <v>0</v>
      </c>
      <c r="I518" s="95" t="b">
        <v>0</v>
      </c>
      <c r="J518" s="95" t="b">
        <v>0</v>
      </c>
      <c r="K518" s="95" t="b">
        <v>0</v>
      </c>
    </row>
    <row r="519" spans="1:11" x14ac:dyDescent="0.25">
      <c r="A519" s="95" t="s">
        <v>14216</v>
      </c>
      <c r="B519" s="95" t="s">
        <v>14222</v>
      </c>
      <c r="C519" s="95">
        <v>21</v>
      </c>
      <c r="D519" s="130">
        <v>7.3654309221239829E-4</v>
      </c>
      <c r="E519" s="130">
        <v>-0.4921974511800028</v>
      </c>
      <c r="F519" s="95" t="b">
        <v>0</v>
      </c>
      <c r="G519" s="95" t="b">
        <v>0</v>
      </c>
      <c r="H519" s="95" t="b">
        <v>0</v>
      </c>
      <c r="I519" s="95" t="b">
        <v>0</v>
      </c>
      <c r="J519" s="95" t="b">
        <v>0</v>
      </c>
      <c r="K519" s="95" t="b">
        <v>0</v>
      </c>
    </row>
    <row r="520" spans="1:11" x14ac:dyDescent="0.25">
      <c r="A520" s="95" t="s">
        <v>14265</v>
      </c>
      <c r="B520" s="95" t="s">
        <v>14218</v>
      </c>
      <c r="C520" s="95">
        <v>21</v>
      </c>
      <c r="D520" s="130">
        <v>7.3654309221239829E-4</v>
      </c>
      <c r="E520" s="130">
        <v>0.70632619289193033</v>
      </c>
      <c r="F520" s="95" t="b">
        <v>0</v>
      </c>
      <c r="G520" s="95" t="b">
        <v>0</v>
      </c>
      <c r="H520" s="95" t="b">
        <v>0</v>
      </c>
      <c r="I520" s="95" t="b">
        <v>0</v>
      </c>
      <c r="J520" s="95" t="b">
        <v>0</v>
      </c>
      <c r="K520" s="95" t="b">
        <v>0</v>
      </c>
    </row>
    <row r="521" spans="1:11" x14ac:dyDescent="0.25">
      <c r="A521" s="95" t="s">
        <v>14231</v>
      </c>
      <c r="B521" s="95" t="s">
        <v>14280</v>
      </c>
      <c r="C521" s="95">
        <v>21</v>
      </c>
      <c r="D521" s="130">
        <v>7.3654309221239829E-4</v>
      </c>
      <c r="E521" s="130">
        <v>1.4203200431124463</v>
      </c>
      <c r="F521" s="95" t="b">
        <v>0</v>
      </c>
      <c r="G521" s="95" t="b">
        <v>0</v>
      </c>
      <c r="H521" s="95" t="b">
        <v>0</v>
      </c>
      <c r="I521" s="95" t="b">
        <v>0</v>
      </c>
      <c r="J521" s="95" t="b">
        <v>0</v>
      </c>
      <c r="K521" s="95" t="b">
        <v>0</v>
      </c>
    </row>
    <row r="522" spans="1:11" x14ac:dyDescent="0.25">
      <c r="A522" s="95" t="s">
        <v>14216</v>
      </c>
      <c r="B522" s="95" t="s">
        <v>14234</v>
      </c>
      <c r="C522" s="95">
        <v>21</v>
      </c>
      <c r="D522" s="130">
        <v>7.3654309221239829E-4</v>
      </c>
      <c r="E522" s="130">
        <v>5.8204868576378826E-2</v>
      </c>
      <c r="F522" s="95" t="b">
        <v>0</v>
      </c>
      <c r="G522" s="95" t="b">
        <v>0</v>
      </c>
      <c r="H522" s="95" t="b">
        <v>0</v>
      </c>
      <c r="I522" s="95" t="b">
        <v>0</v>
      </c>
      <c r="J522" s="95" t="b">
        <v>0</v>
      </c>
      <c r="K522" s="95" t="b">
        <v>0</v>
      </c>
    </row>
    <row r="523" spans="1:11" x14ac:dyDescent="0.25">
      <c r="A523" s="95" t="s">
        <v>14390</v>
      </c>
      <c r="B523" s="95" t="s">
        <v>14238</v>
      </c>
      <c r="C523" s="95">
        <v>20</v>
      </c>
      <c r="D523" s="130">
        <v>7.0898101703326891E-4</v>
      </c>
      <c r="E523" s="130">
        <v>2.1324978949683002</v>
      </c>
      <c r="F523" s="95" t="b">
        <v>0</v>
      </c>
      <c r="G523" s="95" t="b">
        <v>0</v>
      </c>
      <c r="H523" s="95" t="b">
        <v>0</v>
      </c>
      <c r="I523" s="95" t="b">
        <v>0</v>
      </c>
      <c r="J523" s="95" t="b">
        <v>0</v>
      </c>
      <c r="K523" s="95" t="b">
        <v>0</v>
      </c>
    </row>
    <row r="524" spans="1:11" x14ac:dyDescent="0.25">
      <c r="A524" s="95" t="s">
        <v>14234</v>
      </c>
      <c r="B524" s="95" t="s">
        <v>14213</v>
      </c>
      <c r="C524" s="95">
        <v>20</v>
      </c>
      <c r="D524" s="130">
        <v>7.0898101703326891E-4</v>
      </c>
      <c r="E524" s="130">
        <v>-0.20693942316999889</v>
      </c>
      <c r="F524" s="95" t="b">
        <v>0</v>
      </c>
      <c r="G524" s="95" t="b">
        <v>0</v>
      </c>
      <c r="H524" s="95" t="b">
        <v>0</v>
      </c>
      <c r="I524" s="95" t="b">
        <v>0</v>
      </c>
      <c r="J524" s="95" t="b">
        <v>0</v>
      </c>
      <c r="K524" s="95" t="b">
        <v>0</v>
      </c>
    </row>
    <row r="525" spans="1:11" x14ac:dyDescent="0.25">
      <c r="A525" s="95" t="s">
        <v>14224</v>
      </c>
      <c r="B525" s="95" t="s">
        <v>14251</v>
      </c>
      <c r="C525" s="95">
        <v>20</v>
      </c>
      <c r="D525" s="130">
        <v>7.0898101703326891E-4</v>
      </c>
      <c r="E525" s="130">
        <v>0.54688110751915475</v>
      </c>
      <c r="F525" s="95" t="b">
        <v>0</v>
      </c>
      <c r="G525" s="95" t="b">
        <v>0</v>
      </c>
      <c r="H525" s="95" t="b">
        <v>0</v>
      </c>
      <c r="I525" s="95" t="b">
        <v>0</v>
      </c>
      <c r="J525" s="95" t="b">
        <v>0</v>
      </c>
      <c r="K525" s="95" t="b">
        <v>0</v>
      </c>
    </row>
    <row r="526" spans="1:11" x14ac:dyDescent="0.25">
      <c r="A526" s="95" t="s">
        <v>1387</v>
      </c>
      <c r="B526" s="95" t="s">
        <v>14213</v>
      </c>
      <c r="C526" s="95">
        <v>20</v>
      </c>
      <c r="D526" s="130">
        <v>7.0898101703326891E-4</v>
      </c>
      <c r="E526" s="130">
        <v>0.38181510137842628</v>
      </c>
      <c r="F526" s="95" t="b">
        <v>0</v>
      </c>
      <c r="G526" s="95" t="b">
        <v>0</v>
      </c>
      <c r="H526" s="95" t="b">
        <v>0</v>
      </c>
      <c r="I526" s="95" t="b">
        <v>0</v>
      </c>
      <c r="J526" s="95" t="b">
        <v>0</v>
      </c>
      <c r="K526" s="95" t="b">
        <v>0</v>
      </c>
    </row>
    <row r="527" spans="1:11" x14ac:dyDescent="0.25">
      <c r="A527" s="95" t="s">
        <v>14219</v>
      </c>
      <c r="B527" s="95" t="s">
        <v>14226</v>
      </c>
      <c r="C527" s="95">
        <v>20</v>
      </c>
      <c r="D527" s="130">
        <v>7.0898101703326891E-4</v>
      </c>
      <c r="E527" s="130">
        <v>-0.28191288720800856</v>
      </c>
      <c r="F527" s="95" t="b">
        <v>0</v>
      </c>
      <c r="G527" s="95" t="b">
        <v>0</v>
      </c>
      <c r="H527" s="95" t="b">
        <v>0</v>
      </c>
      <c r="I527" s="95" t="b">
        <v>0</v>
      </c>
      <c r="J527" s="95" t="b">
        <v>0</v>
      </c>
      <c r="K527" s="95" t="b">
        <v>0</v>
      </c>
    </row>
    <row r="528" spans="1:11" x14ac:dyDescent="0.25">
      <c r="A528" s="95" t="s">
        <v>14214</v>
      </c>
      <c r="B528" s="95" t="s">
        <v>14233</v>
      </c>
      <c r="C528" s="95">
        <v>20</v>
      </c>
      <c r="D528" s="130">
        <v>7.2520161313056777E-4</v>
      </c>
      <c r="E528" s="130">
        <v>-0.22214632279978291</v>
      </c>
      <c r="F528" s="95" t="b">
        <v>0</v>
      </c>
      <c r="G528" s="95" t="b">
        <v>0</v>
      </c>
      <c r="H528" s="95" t="b">
        <v>0</v>
      </c>
      <c r="I528" s="95" t="b">
        <v>0</v>
      </c>
      <c r="J528" s="95" t="b">
        <v>0</v>
      </c>
      <c r="K528" s="95" t="b">
        <v>0</v>
      </c>
    </row>
    <row r="529" spans="1:11" x14ac:dyDescent="0.25">
      <c r="A529" s="95" t="s">
        <v>14224</v>
      </c>
      <c r="B529" s="95" t="s">
        <v>14242</v>
      </c>
      <c r="C529" s="95">
        <v>20</v>
      </c>
      <c r="D529" s="130">
        <v>7.5327061330697097E-4</v>
      </c>
      <c r="E529" s="130">
        <v>0.38789775115532971</v>
      </c>
      <c r="F529" s="95" t="b">
        <v>0</v>
      </c>
      <c r="G529" s="95" t="b">
        <v>0</v>
      </c>
      <c r="H529" s="95" t="b">
        <v>0</v>
      </c>
      <c r="I529" s="95" t="b">
        <v>0</v>
      </c>
      <c r="J529" s="95" t="b">
        <v>0</v>
      </c>
      <c r="K529" s="95" t="b">
        <v>0</v>
      </c>
    </row>
    <row r="530" spans="1:11" x14ac:dyDescent="0.25">
      <c r="A530" s="95" t="s">
        <v>14214</v>
      </c>
      <c r="B530" s="95" t="s">
        <v>14410</v>
      </c>
      <c r="C530" s="95">
        <v>20</v>
      </c>
      <c r="D530" s="130">
        <v>7.0898101703326891E-4</v>
      </c>
      <c r="E530" s="130">
        <v>1.1634599507985293</v>
      </c>
      <c r="F530" s="95" t="b">
        <v>0</v>
      </c>
      <c r="G530" s="95" t="b">
        <v>0</v>
      </c>
      <c r="H530" s="95" t="b">
        <v>0</v>
      </c>
      <c r="I530" s="95" t="b">
        <v>0</v>
      </c>
      <c r="J530" s="95" t="b">
        <v>0</v>
      </c>
      <c r="K530" s="95" t="b">
        <v>0</v>
      </c>
    </row>
    <row r="531" spans="1:11" x14ac:dyDescent="0.25">
      <c r="A531" s="95" t="s">
        <v>14410</v>
      </c>
      <c r="B531" s="95" t="s">
        <v>14223</v>
      </c>
      <c r="C531" s="95">
        <v>20</v>
      </c>
      <c r="D531" s="130">
        <v>7.0898101703326891E-4</v>
      </c>
      <c r="E531" s="130">
        <v>1.5550513556539121</v>
      </c>
      <c r="F531" s="95" t="b">
        <v>0</v>
      </c>
      <c r="G531" s="95" t="b">
        <v>0</v>
      </c>
      <c r="H531" s="95" t="b">
        <v>0</v>
      </c>
      <c r="I531" s="95" t="b">
        <v>0</v>
      </c>
      <c r="J531" s="95" t="b">
        <v>0</v>
      </c>
      <c r="K531" s="95" t="b">
        <v>0</v>
      </c>
    </row>
    <row r="532" spans="1:11" x14ac:dyDescent="0.25">
      <c r="A532" s="95" t="s">
        <v>14337</v>
      </c>
      <c r="B532" s="95" t="s">
        <v>14214</v>
      </c>
      <c r="C532" s="95">
        <v>20</v>
      </c>
      <c r="D532" s="130">
        <v>7.0898101703326891E-4</v>
      </c>
      <c r="E532" s="130">
        <v>0.79366805982576238</v>
      </c>
      <c r="F532" s="95" t="b">
        <v>0</v>
      </c>
      <c r="G532" s="95" t="b">
        <v>0</v>
      </c>
      <c r="H532" s="95" t="b">
        <v>0</v>
      </c>
      <c r="I532" s="95" t="b">
        <v>0</v>
      </c>
      <c r="J532" s="95" t="b">
        <v>0</v>
      </c>
      <c r="K532" s="95" t="b">
        <v>0</v>
      </c>
    </row>
    <row r="533" spans="1:11" x14ac:dyDescent="0.25">
      <c r="A533" s="95" t="s">
        <v>1352</v>
      </c>
      <c r="B533" s="95" t="s">
        <v>14255</v>
      </c>
      <c r="C533" s="95">
        <v>20</v>
      </c>
      <c r="D533" s="130">
        <v>7.0898101703326891E-4</v>
      </c>
      <c r="E533" s="130">
        <v>1.5044339140404459</v>
      </c>
      <c r="F533" s="95" t="b">
        <v>0</v>
      </c>
      <c r="G533" s="95" t="b">
        <v>0</v>
      </c>
      <c r="H533" s="95" t="b">
        <v>0</v>
      </c>
      <c r="I533" s="95" t="b">
        <v>0</v>
      </c>
      <c r="J533" s="95" t="b">
        <v>0</v>
      </c>
      <c r="K533" s="95" t="b">
        <v>0</v>
      </c>
    </row>
    <row r="534" spans="1:11" x14ac:dyDescent="0.25">
      <c r="A534" s="95" t="s">
        <v>14268</v>
      </c>
      <c r="B534" s="95" t="s">
        <v>14278</v>
      </c>
      <c r="C534" s="95">
        <v>20</v>
      </c>
      <c r="D534" s="130">
        <v>7.0898101703326891E-4</v>
      </c>
      <c r="E534" s="130">
        <v>2.0555964152155739</v>
      </c>
      <c r="F534" s="95" t="b">
        <v>0</v>
      </c>
      <c r="G534" s="95" t="b">
        <v>0</v>
      </c>
      <c r="H534" s="95" t="b">
        <v>0</v>
      </c>
      <c r="I534" s="95" t="b">
        <v>0</v>
      </c>
      <c r="J534" s="95" t="b">
        <v>0</v>
      </c>
      <c r="K534" s="95" t="b">
        <v>0</v>
      </c>
    </row>
    <row r="535" spans="1:11" x14ac:dyDescent="0.25">
      <c r="A535" s="95" t="s">
        <v>14220</v>
      </c>
      <c r="B535" s="95" t="s">
        <v>14411</v>
      </c>
      <c r="C535" s="95">
        <v>20</v>
      </c>
      <c r="D535" s="130">
        <v>7.0898101703326891E-4</v>
      </c>
      <c r="E535" s="130">
        <v>1.5138149571219415</v>
      </c>
      <c r="F535" s="95" t="b">
        <v>0</v>
      </c>
      <c r="G535" s="95" t="b">
        <v>0</v>
      </c>
      <c r="H535" s="95" t="b">
        <v>0</v>
      </c>
      <c r="I535" s="95" t="b">
        <v>0</v>
      </c>
      <c r="J535" s="95" t="b">
        <v>0</v>
      </c>
      <c r="K535" s="95" t="b">
        <v>0</v>
      </c>
    </row>
    <row r="536" spans="1:11" x14ac:dyDescent="0.25">
      <c r="A536" s="95" t="s">
        <v>14411</v>
      </c>
      <c r="B536" s="95" t="s">
        <v>14242</v>
      </c>
      <c r="C536" s="95">
        <v>20</v>
      </c>
      <c r="D536" s="130">
        <v>7.0898101703326891E-4</v>
      </c>
      <c r="E536" s="130">
        <v>2.2094112795601029</v>
      </c>
      <c r="F536" s="95" t="b">
        <v>0</v>
      </c>
      <c r="G536" s="95" t="b">
        <v>0</v>
      </c>
      <c r="H536" s="95" t="b">
        <v>0</v>
      </c>
      <c r="I536" s="95" t="b">
        <v>0</v>
      </c>
      <c r="J536" s="95" t="b">
        <v>0</v>
      </c>
      <c r="K536" s="95" t="b">
        <v>0</v>
      </c>
    </row>
    <row r="537" spans="1:11" x14ac:dyDescent="0.25">
      <c r="A537" s="95" t="s">
        <v>14221</v>
      </c>
      <c r="B537" s="95" t="s">
        <v>14338</v>
      </c>
      <c r="C537" s="95">
        <v>20</v>
      </c>
      <c r="D537" s="130">
        <v>7.0898101703326891E-4</v>
      </c>
      <c r="E537" s="130">
        <v>1.1589141398792606</v>
      </c>
      <c r="F537" s="95" t="b">
        <v>0</v>
      </c>
      <c r="G537" s="95" t="b">
        <v>0</v>
      </c>
      <c r="H537" s="95" t="b">
        <v>0</v>
      </c>
      <c r="I537" s="95" t="b">
        <v>0</v>
      </c>
      <c r="J537" s="95" t="b">
        <v>0</v>
      </c>
      <c r="K537" s="95" t="b">
        <v>0</v>
      </c>
    </row>
    <row r="538" spans="1:11" x14ac:dyDescent="0.25">
      <c r="A538" s="95" t="s">
        <v>14216</v>
      </c>
      <c r="B538" s="95" t="s">
        <v>14374</v>
      </c>
      <c r="C538" s="95">
        <v>20</v>
      </c>
      <c r="D538" s="130">
        <v>7.0898101703326891E-4</v>
      </c>
      <c r="E538" s="130">
        <v>1.2497737382340717</v>
      </c>
      <c r="F538" s="95" t="b">
        <v>0</v>
      </c>
      <c r="G538" s="95" t="b">
        <v>0</v>
      </c>
      <c r="H538" s="95" t="b">
        <v>0</v>
      </c>
      <c r="I538" s="95" t="b">
        <v>0</v>
      </c>
      <c r="J538" s="95" t="b">
        <v>0</v>
      </c>
      <c r="K538" s="95" t="b">
        <v>0</v>
      </c>
    </row>
    <row r="539" spans="1:11" x14ac:dyDescent="0.25">
      <c r="A539" s="95" t="s">
        <v>1352</v>
      </c>
      <c r="B539" s="95" t="s">
        <v>14339</v>
      </c>
      <c r="C539" s="95">
        <v>20</v>
      </c>
      <c r="D539" s="130">
        <v>7.0898101703326891E-4</v>
      </c>
      <c r="E539" s="130">
        <v>2.1908147910684441</v>
      </c>
      <c r="F539" s="95" t="b">
        <v>0</v>
      </c>
      <c r="G539" s="95" t="b">
        <v>0</v>
      </c>
      <c r="H539" s="95" t="b">
        <v>0</v>
      </c>
      <c r="I539" s="95" t="b">
        <v>0</v>
      </c>
      <c r="J539" s="95" t="b">
        <v>0</v>
      </c>
      <c r="K539" s="95" t="b">
        <v>0</v>
      </c>
    </row>
    <row r="540" spans="1:11" x14ac:dyDescent="0.25">
      <c r="A540" s="95" t="s">
        <v>14214</v>
      </c>
      <c r="B540" s="95" t="s">
        <v>14390</v>
      </c>
      <c r="C540" s="95">
        <v>19</v>
      </c>
      <c r="D540" s="130">
        <v>6.8103389814622552E-4</v>
      </c>
      <c r="E540" s="130">
        <v>1.119994257017439</v>
      </c>
      <c r="F540" s="95" t="b">
        <v>0</v>
      </c>
      <c r="G540" s="95" t="b">
        <v>0</v>
      </c>
      <c r="H540" s="95" t="b">
        <v>0</v>
      </c>
      <c r="I540" s="95" t="b">
        <v>0</v>
      </c>
      <c r="J540" s="95" t="b">
        <v>0</v>
      </c>
      <c r="K540" s="95" t="b">
        <v>0</v>
      </c>
    </row>
    <row r="541" spans="1:11" x14ac:dyDescent="0.25">
      <c r="A541" s="95" t="s">
        <v>14214</v>
      </c>
      <c r="B541" s="95" t="s">
        <v>14232</v>
      </c>
      <c r="C541" s="95">
        <v>19</v>
      </c>
      <c r="D541" s="130">
        <v>6.8103389814622552E-4</v>
      </c>
      <c r="E541" s="130">
        <v>-0.26193696508844089</v>
      </c>
      <c r="F541" s="95" t="b">
        <v>0</v>
      </c>
      <c r="G541" s="95" t="b">
        <v>0</v>
      </c>
      <c r="H541" s="95" t="b">
        <v>0</v>
      </c>
      <c r="I541" s="95" t="b">
        <v>0</v>
      </c>
      <c r="J541" s="95" t="b">
        <v>0</v>
      </c>
      <c r="K541" s="95" t="b">
        <v>0</v>
      </c>
    </row>
    <row r="542" spans="1:11" x14ac:dyDescent="0.25">
      <c r="A542" s="95" t="s">
        <v>14238</v>
      </c>
      <c r="B542" s="95" t="s">
        <v>14220</v>
      </c>
      <c r="C542" s="95">
        <v>19</v>
      </c>
      <c r="D542" s="130">
        <v>6.8103389814622552E-4</v>
      </c>
      <c r="E542" s="130">
        <v>0.21891052188282953</v>
      </c>
      <c r="F542" s="95" t="b">
        <v>0</v>
      </c>
      <c r="G542" s="95" t="b">
        <v>0</v>
      </c>
      <c r="H542" s="95" t="b">
        <v>0</v>
      </c>
      <c r="I542" s="95" t="b">
        <v>0</v>
      </c>
      <c r="J542" s="95" t="b">
        <v>0</v>
      </c>
      <c r="K542" s="95" t="b">
        <v>0</v>
      </c>
    </row>
    <row r="543" spans="1:11" x14ac:dyDescent="0.25">
      <c r="A543" s="95" t="s">
        <v>14215</v>
      </c>
      <c r="B543" s="95" t="s">
        <v>14232</v>
      </c>
      <c r="C543" s="95">
        <v>19</v>
      </c>
      <c r="D543" s="130">
        <v>7.3653638355493259E-4</v>
      </c>
      <c r="E543" s="130">
        <v>-2.4100110087954187E-2</v>
      </c>
      <c r="F543" s="95" t="b">
        <v>0</v>
      </c>
      <c r="G543" s="95" t="b">
        <v>0</v>
      </c>
      <c r="H543" s="95" t="b">
        <v>0</v>
      </c>
      <c r="I543" s="95" t="b">
        <v>0</v>
      </c>
      <c r="J543" s="95" t="b">
        <v>0</v>
      </c>
      <c r="K543" s="95" t="b">
        <v>0</v>
      </c>
    </row>
    <row r="544" spans="1:11" x14ac:dyDescent="0.25">
      <c r="A544" s="95" t="s">
        <v>14216</v>
      </c>
      <c r="B544" s="95" t="s">
        <v>14300</v>
      </c>
      <c r="C544" s="95">
        <v>19</v>
      </c>
      <c r="D544" s="130">
        <v>6.8103389814622552E-4</v>
      </c>
      <c r="E544" s="130">
        <v>0.84214646215890243</v>
      </c>
      <c r="F544" s="95" t="b">
        <v>0</v>
      </c>
      <c r="G544" s="95" t="b">
        <v>0</v>
      </c>
      <c r="H544" s="95" t="b">
        <v>0</v>
      </c>
      <c r="I544" s="95" t="b">
        <v>0</v>
      </c>
      <c r="J544" s="95" t="b">
        <v>0</v>
      </c>
      <c r="K544" s="95" t="b">
        <v>0</v>
      </c>
    </row>
    <row r="545" spans="1:11" x14ac:dyDescent="0.25">
      <c r="A545" s="95" t="s">
        <v>14239</v>
      </c>
      <c r="B545" s="95" t="s">
        <v>14218</v>
      </c>
      <c r="C545" s="95">
        <v>19</v>
      </c>
      <c r="D545" s="130">
        <v>7.6096898030112857E-4</v>
      </c>
      <c r="E545" s="130">
        <v>0.19166422690118201</v>
      </c>
      <c r="F545" s="95" t="b">
        <v>0</v>
      </c>
      <c r="G545" s="95" t="b">
        <v>0</v>
      </c>
      <c r="H545" s="95" t="b">
        <v>0</v>
      </c>
      <c r="I545" s="95" t="b">
        <v>0</v>
      </c>
      <c r="J545" s="95" t="b">
        <v>0</v>
      </c>
      <c r="K545" s="95" t="b">
        <v>0</v>
      </c>
    </row>
    <row r="546" spans="1:11" x14ac:dyDescent="0.25">
      <c r="A546" s="95" t="s">
        <v>14236</v>
      </c>
      <c r="B546" s="95" t="s">
        <v>14214</v>
      </c>
      <c r="C546" s="95">
        <v>19</v>
      </c>
      <c r="D546" s="130">
        <v>6.8103389814622552E-4</v>
      </c>
      <c r="E546" s="130">
        <v>-0.16024305357924251</v>
      </c>
      <c r="F546" s="95" t="b">
        <v>0</v>
      </c>
      <c r="G546" s="95" t="b">
        <v>0</v>
      </c>
      <c r="H546" s="95" t="b">
        <v>0</v>
      </c>
      <c r="I546" s="95" t="b">
        <v>0</v>
      </c>
      <c r="J546" s="95" t="b">
        <v>0</v>
      </c>
      <c r="K546" s="95" t="b">
        <v>0</v>
      </c>
    </row>
    <row r="547" spans="1:11" x14ac:dyDescent="0.25">
      <c r="A547" s="95" t="s">
        <v>14219</v>
      </c>
      <c r="B547" s="95" t="s">
        <v>14219</v>
      </c>
      <c r="C547" s="95">
        <v>19</v>
      </c>
      <c r="D547" s="130">
        <v>6.8103389814622552E-4</v>
      </c>
      <c r="E547" s="130">
        <v>-0.49458110253460996</v>
      </c>
      <c r="F547" s="95" t="b">
        <v>0</v>
      </c>
      <c r="G547" s="95" t="b">
        <v>0</v>
      </c>
      <c r="H547" s="95" t="b">
        <v>0</v>
      </c>
      <c r="I547" s="95" t="b">
        <v>0</v>
      </c>
      <c r="J547" s="95" t="b">
        <v>0</v>
      </c>
      <c r="K547" s="95" t="b">
        <v>0</v>
      </c>
    </row>
    <row r="548" spans="1:11" x14ac:dyDescent="0.25">
      <c r="A548" s="95" t="s">
        <v>14213</v>
      </c>
      <c r="B548" s="95" t="s">
        <v>14237</v>
      </c>
      <c r="C548" s="95">
        <v>19</v>
      </c>
      <c r="D548" s="130">
        <v>6.8103389814622552E-4</v>
      </c>
      <c r="E548" s="130">
        <v>-0.15336500053019561</v>
      </c>
      <c r="F548" s="95" t="b">
        <v>0</v>
      </c>
      <c r="G548" s="95" t="b">
        <v>0</v>
      </c>
      <c r="H548" s="95" t="b">
        <v>0</v>
      </c>
      <c r="I548" s="95" t="b">
        <v>0</v>
      </c>
      <c r="J548" s="95" t="b">
        <v>0</v>
      </c>
      <c r="K548" s="95" t="b">
        <v>0</v>
      </c>
    </row>
    <row r="549" spans="1:11" x14ac:dyDescent="0.25">
      <c r="A549" s="95" t="s">
        <v>14225</v>
      </c>
      <c r="B549" s="95" t="s">
        <v>14303</v>
      </c>
      <c r="C549" s="95">
        <v>19</v>
      </c>
      <c r="D549" s="130">
        <v>7.6096898030112857E-4</v>
      </c>
      <c r="E549" s="130">
        <v>1.1155870956415384</v>
      </c>
      <c r="F549" s="95" t="b">
        <v>0</v>
      </c>
      <c r="G549" s="95" t="b">
        <v>0</v>
      </c>
      <c r="H549" s="95" t="b">
        <v>0</v>
      </c>
      <c r="I549" s="95" t="b">
        <v>0</v>
      </c>
      <c r="J549" s="95" t="b">
        <v>0</v>
      </c>
      <c r="K549" s="95" t="b">
        <v>0</v>
      </c>
    </row>
    <row r="550" spans="1:11" x14ac:dyDescent="0.25">
      <c r="A550" s="95" t="s">
        <v>14215</v>
      </c>
      <c r="B550" s="95" t="s">
        <v>14230</v>
      </c>
      <c r="C550" s="95">
        <v>19</v>
      </c>
      <c r="D550" s="130">
        <v>6.8103389814622552E-4</v>
      </c>
      <c r="E550" s="130">
        <v>-5.7142235952892327E-2</v>
      </c>
      <c r="F550" s="95" t="b">
        <v>0</v>
      </c>
      <c r="G550" s="95" t="b">
        <v>0</v>
      </c>
      <c r="H550" s="95" t="b">
        <v>0</v>
      </c>
      <c r="I550" s="95" t="b">
        <v>0</v>
      </c>
      <c r="J550" s="95" t="b">
        <v>0</v>
      </c>
      <c r="K550" s="95" t="b">
        <v>0</v>
      </c>
    </row>
    <row r="551" spans="1:11" x14ac:dyDescent="0.25">
      <c r="A551" s="95" t="s">
        <v>14239</v>
      </c>
      <c r="B551" s="95" t="s">
        <v>14213</v>
      </c>
      <c r="C551" s="95">
        <v>19</v>
      </c>
      <c r="D551" s="130">
        <v>6.8103389814622552E-4</v>
      </c>
      <c r="E551" s="130">
        <v>-0.13710468775486354</v>
      </c>
      <c r="F551" s="95" t="b">
        <v>0</v>
      </c>
      <c r="G551" s="95" t="b">
        <v>0</v>
      </c>
      <c r="H551" s="95" t="b">
        <v>0</v>
      </c>
      <c r="I551" s="95" t="b">
        <v>0</v>
      </c>
      <c r="J551" s="95" t="b">
        <v>0</v>
      </c>
      <c r="K551" s="95" t="b">
        <v>0</v>
      </c>
    </row>
    <row r="552" spans="1:11" x14ac:dyDescent="0.25">
      <c r="A552" s="95" t="s">
        <v>14217</v>
      </c>
      <c r="B552" s="95" t="s">
        <v>1505</v>
      </c>
      <c r="C552" s="95">
        <v>19</v>
      </c>
      <c r="D552" s="130">
        <v>6.8103389814622552E-4</v>
      </c>
      <c r="E552" s="130">
        <v>1.4549446285562802</v>
      </c>
      <c r="F552" s="95" t="b">
        <v>0</v>
      </c>
      <c r="G552" s="95" t="b">
        <v>0</v>
      </c>
      <c r="H552" s="95" t="b">
        <v>0</v>
      </c>
      <c r="I552" s="95" t="b">
        <v>0</v>
      </c>
      <c r="J552" s="95" t="b">
        <v>0</v>
      </c>
      <c r="K552" s="95" t="b">
        <v>0</v>
      </c>
    </row>
    <row r="553" spans="1:11" x14ac:dyDescent="0.25">
      <c r="A553" s="95" t="s">
        <v>14214</v>
      </c>
      <c r="B553" s="95" t="s">
        <v>14389</v>
      </c>
      <c r="C553" s="95">
        <v>19</v>
      </c>
      <c r="D553" s="130">
        <v>6.8103389814622552E-4</v>
      </c>
      <c r="E553" s="130">
        <v>1.099790870929152</v>
      </c>
      <c r="F553" s="95" t="b">
        <v>0</v>
      </c>
      <c r="G553" s="95" t="b">
        <v>0</v>
      </c>
      <c r="H553" s="95" t="b">
        <v>0</v>
      </c>
      <c r="I553" s="95" t="b">
        <v>0</v>
      </c>
      <c r="J553" s="95" t="b">
        <v>0</v>
      </c>
      <c r="K553" s="95" t="b">
        <v>0</v>
      </c>
    </row>
    <row r="554" spans="1:11" x14ac:dyDescent="0.25">
      <c r="A554" s="95" t="s">
        <v>14357</v>
      </c>
      <c r="B554" s="95" t="s">
        <v>14353</v>
      </c>
      <c r="C554" s="95">
        <v>18</v>
      </c>
      <c r="D554" s="130">
        <v>6.5268145181751104E-4</v>
      </c>
      <c r="E554" s="130">
        <v>2.9314596441519853</v>
      </c>
      <c r="F554" s="95" t="b">
        <v>0</v>
      </c>
      <c r="G554" s="95" t="b">
        <v>0</v>
      </c>
      <c r="H554" s="95" t="b">
        <v>0</v>
      </c>
      <c r="I554" s="95" t="b">
        <v>0</v>
      </c>
      <c r="J554" s="95" t="b">
        <v>0</v>
      </c>
      <c r="K554" s="95" t="b">
        <v>0</v>
      </c>
    </row>
    <row r="555" spans="1:11" x14ac:dyDescent="0.25">
      <c r="A555" s="95" t="s">
        <v>14401</v>
      </c>
      <c r="B555" s="95" t="s">
        <v>14213</v>
      </c>
      <c r="C555" s="95">
        <v>18</v>
      </c>
      <c r="D555" s="130">
        <v>6.5268145181751104E-4</v>
      </c>
      <c r="E555" s="130">
        <v>1.0994856043806884</v>
      </c>
      <c r="F555" s="95" t="b">
        <v>0</v>
      </c>
      <c r="G555" s="95" t="b">
        <v>0</v>
      </c>
      <c r="H555" s="95" t="b">
        <v>0</v>
      </c>
      <c r="I555" s="95" t="b">
        <v>0</v>
      </c>
      <c r="J555" s="95" t="b">
        <v>0</v>
      </c>
      <c r="K555" s="95" t="b">
        <v>0</v>
      </c>
    </row>
    <row r="556" spans="1:11" x14ac:dyDescent="0.25">
      <c r="A556" s="95" t="s">
        <v>14216</v>
      </c>
      <c r="B556" s="95" t="s">
        <v>14417</v>
      </c>
      <c r="C556" s="95">
        <v>18</v>
      </c>
      <c r="D556" s="130">
        <v>6.6900122714236363E-4</v>
      </c>
      <c r="E556" s="130">
        <v>1.3959017739123099</v>
      </c>
      <c r="F556" s="95" t="b">
        <v>0</v>
      </c>
      <c r="G556" s="95" t="b">
        <v>0</v>
      </c>
      <c r="H556" s="95" t="b">
        <v>0</v>
      </c>
      <c r="I556" s="95" t="b">
        <v>0</v>
      </c>
      <c r="J556" s="95" t="b">
        <v>0</v>
      </c>
      <c r="K556" s="95" t="b">
        <v>0</v>
      </c>
    </row>
    <row r="557" spans="1:11" x14ac:dyDescent="0.25">
      <c r="A557" s="95" t="s">
        <v>14252</v>
      </c>
      <c r="B557" s="95" t="s">
        <v>14213</v>
      </c>
      <c r="C557" s="95">
        <v>18</v>
      </c>
      <c r="D557" s="130">
        <v>6.5268145181751104E-4</v>
      </c>
      <c r="E557" s="130">
        <v>6.4055866196140204E-2</v>
      </c>
      <c r="F557" s="95" t="b">
        <v>0</v>
      </c>
      <c r="G557" s="95" t="b">
        <v>0</v>
      </c>
      <c r="H557" s="95" t="b">
        <v>0</v>
      </c>
      <c r="I557" s="95" t="b">
        <v>0</v>
      </c>
      <c r="J557" s="95" t="b">
        <v>0</v>
      </c>
      <c r="K557" s="95" t="b">
        <v>0</v>
      </c>
    </row>
    <row r="558" spans="1:11" x14ac:dyDescent="0.25">
      <c r="A558" s="95" t="s">
        <v>14334</v>
      </c>
      <c r="B558" s="95" t="s">
        <v>14252</v>
      </c>
      <c r="C558" s="95">
        <v>18</v>
      </c>
      <c r="D558" s="130">
        <v>6.5268145181751104E-4</v>
      </c>
      <c r="E558" s="130">
        <v>1.9858425495494727</v>
      </c>
      <c r="F558" s="95" t="b">
        <v>0</v>
      </c>
      <c r="G558" s="95" t="b">
        <v>0</v>
      </c>
      <c r="H558" s="95" t="b">
        <v>0</v>
      </c>
      <c r="I558" s="95" t="b">
        <v>0</v>
      </c>
      <c r="J558" s="95" t="b">
        <v>0</v>
      </c>
      <c r="K558" s="95" t="b">
        <v>0</v>
      </c>
    </row>
    <row r="559" spans="1:11" x14ac:dyDescent="0.25">
      <c r="A559" s="95" t="s">
        <v>14224</v>
      </c>
      <c r="B559" s="95" t="s">
        <v>14315</v>
      </c>
      <c r="C559" s="95">
        <v>18</v>
      </c>
      <c r="D559" s="130">
        <v>6.5268145181751104E-4</v>
      </c>
      <c r="E559" s="130">
        <v>1.0691389885309168</v>
      </c>
      <c r="F559" s="95" t="b">
        <v>0</v>
      </c>
      <c r="G559" s="95" t="b">
        <v>0</v>
      </c>
      <c r="H559" s="95" t="b">
        <v>0</v>
      </c>
      <c r="I559" s="95" t="b">
        <v>0</v>
      </c>
      <c r="J559" s="95" t="b">
        <v>0</v>
      </c>
      <c r="K559" s="95" t="b">
        <v>0</v>
      </c>
    </row>
    <row r="560" spans="1:11" x14ac:dyDescent="0.25">
      <c r="A560" s="95" t="s">
        <v>14315</v>
      </c>
      <c r="B560" s="95" t="s">
        <v>14294</v>
      </c>
      <c r="C560" s="95">
        <v>18</v>
      </c>
      <c r="D560" s="130">
        <v>6.5268145181751104E-4</v>
      </c>
      <c r="E560" s="130">
        <v>2.3166212492079712</v>
      </c>
      <c r="F560" s="95" t="b">
        <v>0</v>
      </c>
      <c r="G560" s="95" t="b">
        <v>0</v>
      </c>
      <c r="H560" s="95" t="b">
        <v>0</v>
      </c>
      <c r="I560" s="95" t="b">
        <v>0</v>
      </c>
      <c r="J560" s="95" t="b">
        <v>0</v>
      </c>
      <c r="K560" s="95" t="b">
        <v>0</v>
      </c>
    </row>
    <row r="561" spans="1:11" x14ac:dyDescent="0.25">
      <c r="A561" s="95" t="s">
        <v>14216</v>
      </c>
      <c r="B561" s="95" t="s">
        <v>14349</v>
      </c>
      <c r="C561" s="95">
        <v>18</v>
      </c>
      <c r="D561" s="130">
        <v>6.5268145181751104E-4</v>
      </c>
      <c r="E561" s="130">
        <v>1.0601096719891168</v>
      </c>
      <c r="F561" s="95" t="b">
        <v>0</v>
      </c>
      <c r="G561" s="95" t="b">
        <v>0</v>
      </c>
      <c r="H561" s="95" t="b">
        <v>0</v>
      </c>
      <c r="I561" s="95" t="b">
        <v>0</v>
      </c>
      <c r="J561" s="95" t="b">
        <v>0</v>
      </c>
      <c r="K561" s="95" t="b">
        <v>0</v>
      </c>
    </row>
    <row r="562" spans="1:11" x14ac:dyDescent="0.25">
      <c r="A562" s="95" t="s">
        <v>14238</v>
      </c>
      <c r="B562" s="95" t="s">
        <v>14323</v>
      </c>
      <c r="C562" s="95">
        <v>18</v>
      </c>
      <c r="D562" s="130">
        <v>6.5268145181751104E-4</v>
      </c>
      <c r="E562" s="130">
        <v>1.672292095165155</v>
      </c>
      <c r="F562" s="95" t="b">
        <v>0</v>
      </c>
      <c r="G562" s="95" t="b">
        <v>0</v>
      </c>
      <c r="H562" s="95" t="b">
        <v>0</v>
      </c>
      <c r="I562" s="95" t="b">
        <v>0</v>
      </c>
      <c r="J562" s="95" t="b">
        <v>0</v>
      </c>
      <c r="K562" s="95" t="b">
        <v>0</v>
      </c>
    </row>
    <row r="563" spans="1:11" x14ac:dyDescent="0.25">
      <c r="A563" s="95" t="s">
        <v>14213</v>
      </c>
      <c r="B563" s="95" t="s">
        <v>14420</v>
      </c>
      <c r="C563" s="95">
        <v>18</v>
      </c>
      <c r="D563" s="130">
        <v>6.5268145181751104E-4</v>
      </c>
      <c r="E563" s="130">
        <v>1.1510801724855981</v>
      </c>
      <c r="F563" s="95" t="b">
        <v>0</v>
      </c>
      <c r="G563" s="95" t="b">
        <v>0</v>
      </c>
      <c r="H563" s="95" t="b">
        <v>0</v>
      </c>
      <c r="I563" s="95" t="b">
        <v>0</v>
      </c>
      <c r="J563" s="95" t="b">
        <v>0</v>
      </c>
      <c r="K563" s="95" t="b">
        <v>0</v>
      </c>
    </row>
    <row r="564" spans="1:11" x14ac:dyDescent="0.25">
      <c r="A564" s="95" t="s">
        <v>14420</v>
      </c>
      <c r="B564" s="95" t="s">
        <v>14222</v>
      </c>
      <c r="C564" s="95">
        <v>18</v>
      </c>
      <c r="D564" s="130">
        <v>6.5268145181751104E-4</v>
      </c>
      <c r="E564" s="130">
        <v>1.5254320371237149</v>
      </c>
      <c r="F564" s="95" t="b">
        <v>0</v>
      </c>
      <c r="G564" s="95" t="b">
        <v>0</v>
      </c>
      <c r="H564" s="95" t="b">
        <v>0</v>
      </c>
      <c r="I564" s="95" t="b">
        <v>0</v>
      </c>
      <c r="J564" s="95" t="b">
        <v>0</v>
      </c>
      <c r="K564" s="95" t="b">
        <v>0</v>
      </c>
    </row>
    <row r="565" spans="1:11" x14ac:dyDescent="0.25">
      <c r="A565" s="95" t="s">
        <v>14222</v>
      </c>
      <c r="B565" s="95" t="s">
        <v>14273</v>
      </c>
      <c r="C565" s="95">
        <v>18</v>
      </c>
      <c r="D565" s="130">
        <v>6.5268145181751104E-4</v>
      </c>
      <c r="E565" s="130">
        <v>0.78394100087741048</v>
      </c>
      <c r="F565" s="95" t="b">
        <v>0</v>
      </c>
      <c r="G565" s="95" t="b">
        <v>0</v>
      </c>
      <c r="H565" s="95" t="b">
        <v>0</v>
      </c>
      <c r="I565" s="95" t="b">
        <v>0</v>
      </c>
      <c r="J565" s="95" t="b">
        <v>0</v>
      </c>
      <c r="K565" s="95" t="b">
        <v>0</v>
      </c>
    </row>
    <row r="566" spans="1:11" x14ac:dyDescent="0.25">
      <c r="A566" s="95" t="s">
        <v>14300</v>
      </c>
      <c r="B566" s="95" t="s">
        <v>14300</v>
      </c>
      <c r="C566" s="95">
        <v>18</v>
      </c>
      <c r="D566" s="130">
        <v>6.5268145181751104E-4</v>
      </c>
      <c r="E566" s="130">
        <v>2.3260052366407802</v>
      </c>
      <c r="F566" s="95" t="b">
        <v>0</v>
      </c>
      <c r="G566" s="95" t="b">
        <v>0</v>
      </c>
      <c r="H566" s="95" t="b">
        <v>0</v>
      </c>
      <c r="I566" s="95" t="b">
        <v>0</v>
      </c>
      <c r="J566" s="95" t="b">
        <v>0</v>
      </c>
      <c r="K566" s="95" t="b">
        <v>0</v>
      </c>
    </row>
    <row r="567" spans="1:11" x14ac:dyDescent="0.25">
      <c r="A567" s="95" t="s">
        <v>14300</v>
      </c>
      <c r="B567" s="95" t="s">
        <v>14243</v>
      </c>
      <c r="C567" s="95">
        <v>18</v>
      </c>
      <c r="D567" s="130">
        <v>6.5268145181751104E-4</v>
      </c>
      <c r="E567" s="130">
        <v>1.6413182513970423</v>
      </c>
      <c r="F567" s="95" t="b">
        <v>0</v>
      </c>
      <c r="G567" s="95" t="b">
        <v>0</v>
      </c>
      <c r="H567" s="95" t="b">
        <v>0</v>
      </c>
      <c r="I567" s="95" t="b">
        <v>0</v>
      </c>
      <c r="J567" s="95" t="b">
        <v>0</v>
      </c>
      <c r="K567" s="95" t="b">
        <v>0</v>
      </c>
    </row>
    <row r="568" spans="1:11" x14ac:dyDescent="0.25">
      <c r="A568" s="95" t="s">
        <v>14215</v>
      </c>
      <c r="B568" s="95" t="s">
        <v>14388</v>
      </c>
      <c r="C568" s="95">
        <v>18</v>
      </c>
      <c r="D568" s="130">
        <v>6.5268145181751104E-4</v>
      </c>
      <c r="E568" s="130">
        <v>1.3141466300801159</v>
      </c>
      <c r="F568" s="95" t="b">
        <v>0</v>
      </c>
      <c r="G568" s="95" t="b">
        <v>0</v>
      </c>
      <c r="H568" s="95" t="b">
        <v>0</v>
      </c>
      <c r="I568" s="95" t="b">
        <v>0</v>
      </c>
      <c r="J568" s="95" t="b">
        <v>0</v>
      </c>
      <c r="K568" s="95" t="b">
        <v>0</v>
      </c>
    </row>
    <row r="569" spans="1:11" x14ac:dyDescent="0.25">
      <c r="A569" s="95" t="s">
        <v>2743</v>
      </c>
      <c r="B569" s="95" t="s">
        <v>1165</v>
      </c>
      <c r="C569" s="95">
        <v>18</v>
      </c>
      <c r="D569" s="130">
        <v>6.5268145181751104E-4</v>
      </c>
      <c r="E569" s="130">
        <v>0.34784091682768381</v>
      </c>
      <c r="F569" s="95" t="b">
        <v>0</v>
      </c>
      <c r="G569" s="95" t="b">
        <v>0</v>
      </c>
      <c r="H569" s="95" t="b">
        <v>0</v>
      </c>
      <c r="I569" s="95" t="b">
        <v>0</v>
      </c>
      <c r="J569" s="95" t="b">
        <v>0</v>
      </c>
      <c r="K569" s="95" t="b">
        <v>0</v>
      </c>
    </row>
    <row r="570" spans="1:11" x14ac:dyDescent="0.25">
      <c r="A570" s="95" t="s">
        <v>14271</v>
      </c>
      <c r="B570" s="95" t="s">
        <v>14218</v>
      </c>
      <c r="C570" s="95">
        <v>18</v>
      </c>
      <c r="D570" s="130">
        <v>6.5268145181751104E-4</v>
      </c>
      <c r="E570" s="130">
        <v>0.69990073701550548</v>
      </c>
      <c r="F570" s="95" t="b">
        <v>0</v>
      </c>
      <c r="G570" s="95" t="b">
        <v>0</v>
      </c>
      <c r="H570" s="95" t="b">
        <v>0</v>
      </c>
      <c r="I570" s="95" t="b">
        <v>0</v>
      </c>
      <c r="J570" s="95" t="b">
        <v>0</v>
      </c>
      <c r="K570" s="95" t="b">
        <v>0</v>
      </c>
    </row>
    <row r="571" spans="1:11" x14ac:dyDescent="0.25">
      <c r="A571" s="95" t="s">
        <v>14235</v>
      </c>
      <c r="B571" s="95" t="s">
        <v>14230</v>
      </c>
      <c r="C571" s="95">
        <v>18</v>
      </c>
      <c r="D571" s="130">
        <v>6.5268145181751104E-4</v>
      </c>
      <c r="E571" s="130">
        <v>0.63683007822761684</v>
      </c>
      <c r="F571" s="95" t="b">
        <v>0</v>
      </c>
      <c r="G571" s="95" t="b">
        <v>0</v>
      </c>
      <c r="H571" s="95" t="b">
        <v>0</v>
      </c>
      <c r="I571" s="95" t="b">
        <v>0</v>
      </c>
      <c r="J571" s="95" t="b">
        <v>0</v>
      </c>
      <c r="K571" s="95" t="b">
        <v>0</v>
      </c>
    </row>
    <row r="572" spans="1:11" x14ac:dyDescent="0.25">
      <c r="A572" s="95" t="s">
        <v>14223</v>
      </c>
      <c r="B572" s="95" t="s">
        <v>14224</v>
      </c>
      <c r="C572" s="95">
        <v>18</v>
      </c>
      <c r="D572" s="130">
        <v>6.5268145181751104E-4</v>
      </c>
      <c r="E572" s="130">
        <v>-0.30005060765381353</v>
      </c>
      <c r="F572" s="95" t="b">
        <v>0</v>
      </c>
      <c r="G572" s="95" t="b">
        <v>0</v>
      </c>
      <c r="H572" s="95" t="b">
        <v>0</v>
      </c>
      <c r="I572" s="95" t="b">
        <v>0</v>
      </c>
      <c r="J572" s="95" t="b">
        <v>0</v>
      </c>
      <c r="K572" s="95" t="b">
        <v>0</v>
      </c>
    </row>
    <row r="573" spans="1:11" x14ac:dyDescent="0.25">
      <c r="A573" s="95" t="s">
        <v>14224</v>
      </c>
      <c r="B573" s="95" t="s">
        <v>14345</v>
      </c>
      <c r="C573" s="95">
        <v>18</v>
      </c>
      <c r="D573" s="130">
        <v>6.5268145181751104E-4</v>
      </c>
      <c r="E573" s="130">
        <v>1.2452302475865982</v>
      </c>
      <c r="F573" s="95" t="b">
        <v>0</v>
      </c>
      <c r="G573" s="95" t="b">
        <v>0</v>
      </c>
      <c r="H573" s="95" t="b">
        <v>0</v>
      </c>
      <c r="I573" s="95" t="b">
        <v>0</v>
      </c>
      <c r="J573" s="95" t="b">
        <v>0</v>
      </c>
      <c r="K573" s="95" t="b">
        <v>0</v>
      </c>
    </row>
    <row r="574" spans="1:11" x14ac:dyDescent="0.25">
      <c r="A574" s="95" t="s">
        <v>14345</v>
      </c>
      <c r="B574" s="95" t="s">
        <v>14265</v>
      </c>
      <c r="C574" s="95">
        <v>18</v>
      </c>
      <c r="D574" s="130">
        <v>6.5268145181751104E-4</v>
      </c>
      <c r="E574" s="130">
        <v>2.3500450046949211</v>
      </c>
      <c r="F574" s="95" t="b">
        <v>0</v>
      </c>
      <c r="G574" s="95" t="b">
        <v>0</v>
      </c>
      <c r="H574" s="95" t="b">
        <v>0</v>
      </c>
      <c r="I574" s="95" t="b">
        <v>0</v>
      </c>
      <c r="J574" s="95" t="b">
        <v>0</v>
      </c>
      <c r="K574" s="95" t="b">
        <v>0</v>
      </c>
    </row>
    <row r="575" spans="1:11" x14ac:dyDescent="0.25">
      <c r="A575" s="95" t="s">
        <v>14215</v>
      </c>
      <c r="B575" s="95" t="s">
        <v>14273</v>
      </c>
      <c r="C575" s="95">
        <v>18</v>
      </c>
      <c r="D575" s="130">
        <v>6.5268145181751104E-4</v>
      </c>
      <c r="E575" s="130">
        <v>0.65224793711967954</v>
      </c>
      <c r="F575" s="95" t="b">
        <v>0</v>
      </c>
      <c r="G575" s="95" t="b">
        <v>0</v>
      </c>
      <c r="H575" s="95" t="b">
        <v>0</v>
      </c>
      <c r="I575" s="95" t="b">
        <v>0</v>
      </c>
      <c r="J575" s="95" t="b">
        <v>0</v>
      </c>
      <c r="K575" s="95" t="b">
        <v>0</v>
      </c>
    </row>
    <row r="576" spans="1:11" x14ac:dyDescent="0.25">
      <c r="A576" s="95" t="s">
        <v>14261</v>
      </c>
      <c r="B576" s="95" t="s">
        <v>14223</v>
      </c>
      <c r="C576" s="95">
        <v>18</v>
      </c>
      <c r="D576" s="130">
        <v>6.5268145181751104E-4</v>
      </c>
      <c r="E576" s="130">
        <v>0.70995331563965536</v>
      </c>
      <c r="F576" s="95" t="b">
        <v>0</v>
      </c>
      <c r="G576" s="95" t="b">
        <v>0</v>
      </c>
      <c r="H576" s="95" t="b">
        <v>0</v>
      </c>
      <c r="I576" s="95" t="b">
        <v>0</v>
      </c>
      <c r="J576" s="95" t="b">
        <v>0</v>
      </c>
      <c r="K576" s="95" t="b">
        <v>0</v>
      </c>
    </row>
    <row r="577" spans="1:11" x14ac:dyDescent="0.25">
      <c r="A577" s="95" t="s">
        <v>14221</v>
      </c>
      <c r="B577" s="95" t="s">
        <v>14425</v>
      </c>
      <c r="C577" s="95">
        <v>18</v>
      </c>
      <c r="D577" s="130">
        <v>6.5268145181751104E-4</v>
      </c>
      <c r="E577" s="130">
        <v>1.5206419758968537</v>
      </c>
      <c r="F577" s="95" t="b">
        <v>0</v>
      </c>
      <c r="G577" s="95" t="b">
        <v>0</v>
      </c>
      <c r="H577" s="95" t="b">
        <v>0</v>
      </c>
      <c r="I577" s="95" t="b">
        <v>0</v>
      </c>
      <c r="J577" s="95" t="b">
        <v>0</v>
      </c>
      <c r="K577" s="95" t="b">
        <v>0</v>
      </c>
    </row>
    <row r="578" spans="1:11" x14ac:dyDescent="0.25">
      <c r="A578" s="95" t="s">
        <v>14425</v>
      </c>
      <c r="B578" s="95" t="s">
        <v>14219</v>
      </c>
      <c r="C578" s="95">
        <v>18</v>
      </c>
      <c r="D578" s="130">
        <v>6.5268145181751104E-4</v>
      </c>
      <c r="E578" s="130">
        <v>1.47903281097246</v>
      </c>
      <c r="F578" s="95" t="b">
        <v>0</v>
      </c>
      <c r="G578" s="95" t="b">
        <v>0</v>
      </c>
      <c r="H578" s="95" t="b">
        <v>0</v>
      </c>
      <c r="I578" s="95" t="b">
        <v>0</v>
      </c>
      <c r="J578" s="95" t="b">
        <v>0</v>
      </c>
      <c r="K578" s="95" t="b">
        <v>0</v>
      </c>
    </row>
    <row r="579" spans="1:11" x14ac:dyDescent="0.25">
      <c r="A579" s="95" t="s">
        <v>14246</v>
      </c>
      <c r="B579" s="95" t="s">
        <v>1165</v>
      </c>
      <c r="C579" s="95">
        <v>18</v>
      </c>
      <c r="D579" s="130">
        <v>6.5268145181751104E-4</v>
      </c>
      <c r="E579" s="130">
        <v>1.0978052018596873</v>
      </c>
      <c r="F579" s="95" t="b">
        <v>0</v>
      </c>
      <c r="G579" s="95" t="b">
        <v>0</v>
      </c>
      <c r="H579" s="95" t="b">
        <v>0</v>
      </c>
      <c r="I579" s="95" t="b">
        <v>0</v>
      </c>
      <c r="J579" s="95" t="b">
        <v>0</v>
      </c>
      <c r="K579" s="95" t="b">
        <v>0</v>
      </c>
    </row>
    <row r="580" spans="1:11" x14ac:dyDescent="0.25">
      <c r="A580" s="95" t="s">
        <v>14301</v>
      </c>
      <c r="B580" s="95" t="s">
        <v>14219</v>
      </c>
      <c r="C580" s="95">
        <v>18</v>
      </c>
      <c r="D580" s="130">
        <v>6.5268145181751104E-4</v>
      </c>
      <c r="E580" s="130">
        <v>0.96345330443362176</v>
      </c>
      <c r="F580" s="95" t="b">
        <v>0</v>
      </c>
      <c r="G580" s="95" t="b">
        <v>0</v>
      </c>
      <c r="H580" s="95" t="b">
        <v>0</v>
      </c>
      <c r="I580" s="95" t="b">
        <v>0</v>
      </c>
      <c r="J580" s="95" t="b">
        <v>0</v>
      </c>
      <c r="K580" s="95" t="b">
        <v>0</v>
      </c>
    </row>
    <row r="581" spans="1:11" x14ac:dyDescent="0.25">
      <c r="A581" s="95" t="s">
        <v>14223</v>
      </c>
      <c r="B581" s="95" t="s">
        <v>14230</v>
      </c>
      <c r="C581" s="95">
        <v>18</v>
      </c>
      <c r="D581" s="130">
        <v>6.5268145181751104E-4</v>
      </c>
      <c r="E581" s="130">
        <v>8.5627672505884836E-2</v>
      </c>
      <c r="F581" s="95" t="b">
        <v>0</v>
      </c>
      <c r="G581" s="95" t="b">
        <v>0</v>
      </c>
      <c r="H581" s="95" t="b">
        <v>0</v>
      </c>
      <c r="I581" s="95" t="b">
        <v>0</v>
      </c>
      <c r="J581" s="95" t="b">
        <v>0</v>
      </c>
      <c r="K581" s="95" t="b">
        <v>0</v>
      </c>
    </row>
    <row r="582" spans="1:11" x14ac:dyDescent="0.25">
      <c r="A582" s="95" t="s">
        <v>14241</v>
      </c>
      <c r="B582" s="95" t="s">
        <v>2743</v>
      </c>
      <c r="C582" s="95">
        <v>17</v>
      </c>
      <c r="D582" s="130">
        <v>6.2390113725619063E-4</v>
      </c>
      <c r="E582" s="130">
        <v>0.39951927333482645</v>
      </c>
      <c r="F582" s="95" t="b">
        <v>0</v>
      </c>
      <c r="G582" s="95" t="b">
        <v>0</v>
      </c>
      <c r="H582" s="95" t="b">
        <v>0</v>
      </c>
      <c r="I582" s="95" t="b">
        <v>0</v>
      </c>
      <c r="J582" s="95" t="b">
        <v>0</v>
      </c>
      <c r="K582" s="95" t="b">
        <v>0</v>
      </c>
    </row>
    <row r="583" spans="1:11" x14ac:dyDescent="0.25">
      <c r="A583" s="95" t="s">
        <v>14217</v>
      </c>
      <c r="B583" s="95" t="s">
        <v>1471</v>
      </c>
      <c r="C583" s="95">
        <v>17</v>
      </c>
      <c r="D583" s="130">
        <v>6.2390113725619063E-4</v>
      </c>
      <c r="E583" s="130">
        <v>1.4549446285562802</v>
      </c>
      <c r="F583" s="95" t="b">
        <v>0</v>
      </c>
      <c r="G583" s="95" t="b">
        <v>0</v>
      </c>
      <c r="H583" s="95" t="b">
        <v>0</v>
      </c>
      <c r="I583" s="95" t="b">
        <v>0</v>
      </c>
      <c r="J583" s="95" t="b">
        <v>0</v>
      </c>
      <c r="K583" s="95" t="b">
        <v>0</v>
      </c>
    </row>
    <row r="584" spans="1:11" x14ac:dyDescent="0.25">
      <c r="A584" s="95" t="s">
        <v>14233</v>
      </c>
      <c r="B584" s="95" t="s">
        <v>14219</v>
      </c>
      <c r="C584" s="95">
        <v>17</v>
      </c>
      <c r="D584" s="130">
        <v>6.2390113725619063E-4</v>
      </c>
      <c r="E584" s="130">
        <v>2.2845463088440439E-2</v>
      </c>
      <c r="F584" s="95" t="b">
        <v>0</v>
      </c>
      <c r="G584" s="95" t="b">
        <v>0</v>
      </c>
      <c r="H584" s="95" t="b">
        <v>0</v>
      </c>
      <c r="I584" s="95" t="b">
        <v>0</v>
      </c>
      <c r="J584" s="95" t="b">
        <v>0</v>
      </c>
      <c r="K584" s="95" t="b">
        <v>0</v>
      </c>
    </row>
    <row r="585" spans="1:11" x14ac:dyDescent="0.25">
      <c r="A585" s="95" t="s">
        <v>14217</v>
      </c>
      <c r="B585" s="95" t="s">
        <v>1349</v>
      </c>
      <c r="C585" s="95">
        <v>17</v>
      </c>
      <c r="D585" s="130">
        <v>6.2390113725619063E-4</v>
      </c>
      <c r="E585" s="130">
        <v>1.4549446285562802</v>
      </c>
      <c r="F585" s="95" t="b">
        <v>0</v>
      </c>
      <c r="G585" s="95" t="b">
        <v>0</v>
      </c>
      <c r="H585" s="95" t="b">
        <v>0</v>
      </c>
      <c r="I585" s="95" t="b">
        <v>0</v>
      </c>
      <c r="J585" s="95" t="b">
        <v>0</v>
      </c>
      <c r="K585" s="95" t="b">
        <v>0</v>
      </c>
    </row>
    <row r="586" spans="1:11" x14ac:dyDescent="0.25">
      <c r="A586" s="95" t="s">
        <v>14227</v>
      </c>
      <c r="B586" s="95" t="s">
        <v>14224</v>
      </c>
      <c r="C586" s="95">
        <v>17</v>
      </c>
      <c r="D586" s="130">
        <v>6.2390113725619063E-4</v>
      </c>
      <c r="E586" s="130">
        <v>-0.11904078020623581</v>
      </c>
      <c r="F586" s="95" t="b">
        <v>0</v>
      </c>
      <c r="G586" s="95" t="b">
        <v>0</v>
      </c>
      <c r="H586" s="95" t="b">
        <v>0</v>
      </c>
      <c r="I586" s="95" t="b">
        <v>0</v>
      </c>
      <c r="J586" s="95" t="b">
        <v>0</v>
      </c>
      <c r="K586" s="95" t="b">
        <v>0</v>
      </c>
    </row>
    <row r="587" spans="1:11" x14ac:dyDescent="0.25">
      <c r="A587" s="95" t="s">
        <v>14216</v>
      </c>
      <c r="B587" s="95" t="s">
        <v>14372</v>
      </c>
      <c r="C587" s="95">
        <v>17</v>
      </c>
      <c r="D587" s="130">
        <v>6.2390113725619063E-4</v>
      </c>
      <c r="E587" s="130">
        <v>1.1791926639483645</v>
      </c>
      <c r="F587" s="95" t="b">
        <v>0</v>
      </c>
      <c r="G587" s="95" t="b">
        <v>0</v>
      </c>
      <c r="H587" s="95" t="b">
        <v>0</v>
      </c>
      <c r="I587" s="95" t="b">
        <v>0</v>
      </c>
      <c r="J587" s="95" t="b">
        <v>0</v>
      </c>
      <c r="K587" s="95" t="b">
        <v>0</v>
      </c>
    </row>
    <row r="588" spans="1:11" x14ac:dyDescent="0.25">
      <c r="A588" s="95" t="s">
        <v>1352</v>
      </c>
      <c r="B588" s="95" t="s">
        <v>14220</v>
      </c>
      <c r="C588" s="95">
        <v>17</v>
      </c>
      <c r="D588" s="130">
        <v>6.2390113725619063E-4</v>
      </c>
      <c r="E588" s="130">
        <v>0.5184323110425888</v>
      </c>
      <c r="F588" s="95" t="b">
        <v>0</v>
      </c>
      <c r="G588" s="95" t="b">
        <v>0</v>
      </c>
      <c r="H588" s="95" t="b">
        <v>0</v>
      </c>
      <c r="I588" s="95" t="b">
        <v>0</v>
      </c>
      <c r="J588" s="95" t="b">
        <v>0</v>
      </c>
      <c r="K588" s="95" t="b">
        <v>0</v>
      </c>
    </row>
    <row r="589" spans="1:11" x14ac:dyDescent="0.25">
      <c r="A589" s="95" t="s">
        <v>14388</v>
      </c>
      <c r="B589" s="95" t="s">
        <v>14240</v>
      </c>
      <c r="C589" s="95">
        <v>17</v>
      </c>
      <c r="D589" s="130">
        <v>6.2390113725619063E-4</v>
      </c>
      <c r="E589" s="130">
        <v>2.0686823489276955</v>
      </c>
      <c r="F589" s="95" t="b">
        <v>0</v>
      </c>
      <c r="G589" s="95" t="b">
        <v>0</v>
      </c>
      <c r="H589" s="95" t="b">
        <v>0</v>
      </c>
      <c r="I589" s="95" t="b">
        <v>0</v>
      </c>
      <c r="J589" s="95" t="b">
        <v>0</v>
      </c>
      <c r="K589" s="95" t="b">
        <v>0</v>
      </c>
    </row>
    <row r="590" spans="1:11" x14ac:dyDescent="0.25">
      <c r="A590" s="95" t="s">
        <v>1165</v>
      </c>
      <c r="B590" s="95" t="s">
        <v>14421</v>
      </c>
      <c r="C590" s="95">
        <v>17</v>
      </c>
      <c r="D590" s="130">
        <v>6.2390113725619063E-4</v>
      </c>
      <c r="E590" s="130">
        <v>1.9129673294877185</v>
      </c>
      <c r="F590" s="95" t="b">
        <v>0</v>
      </c>
      <c r="G590" s="95" t="b">
        <v>0</v>
      </c>
      <c r="H590" s="95" t="b">
        <v>0</v>
      </c>
      <c r="I590" s="95" t="b">
        <v>0</v>
      </c>
      <c r="J590" s="95" t="b">
        <v>0</v>
      </c>
      <c r="K590" s="95" t="b">
        <v>0</v>
      </c>
    </row>
    <row r="591" spans="1:11" x14ac:dyDescent="0.25">
      <c r="A591" s="95" t="s">
        <v>14421</v>
      </c>
      <c r="B591" s="95" t="s">
        <v>14223</v>
      </c>
      <c r="C591" s="95">
        <v>17</v>
      </c>
      <c r="D591" s="130">
        <v>6.2390113725619063E-4</v>
      </c>
      <c r="E591" s="130">
        <v>1.5302277719288799</v>
      </c>
      <c r="F591" s="95" t="b">
        <v>0</v>
      </c>
      <c r="G591" s="95" t="b">
        <v>0</v>
      </c>
      <c r="H591" s="95" t="b">
        <v>0</v>
      </c>
      <c r="I591" s="95" t="b">
        <v>0</v>
      </c>
      <c r="J591" s="95" t="b">
        <v>0</v>
      </c>
      <c r="K591" s="95" t="b">
        <v>0</v>
      </c>
    </row>
    <row r="592" spans="1:11" x14ac:dyDescent="0.25">
      <c r="A592" s="95" t="s">
        <v>14223</v>
      </c>
      <c r="B592" s="95" t="s">
        <v>14429</v>
      </c>
      <c r="C592" s="95">
        <v>17</v>
      </c>
      <c r="D592" s="130">
        <v>6.2390113725619063E-4</v>
      </c>
      <c r="E592" s="130">
        <v>1.5675478101073159</v>
      </c>
      <c r="F592" s="95" t="b">
        <v>0</v>
      </c>
      <c r="G592" s="95" t="b">
        <v>0</v>
      </c>
      <c r="H592" s="95" t="b">
        <v>0</v>
      </c>
      <c r="I592" s="95" t="b">
        <v>0</v>
      </c>
      <c r="J592" s="95" t="b">
        <v>0</v>
      </c>
      <c r="K592" s="95" t="b">
        <v>0</v>
      </c>
    </row>
    <row r="593" spans="1:11" x14ac:dyDescent="0.25">
      <c r="A593" s="95" t="s">
        <v>14429</v>
      </c>
      <c r="B593" s="95" t="s">
        <v>14271</v>
      </c>
      <c r="C593" s="95">
        <v>17</v>
      </c>
      <c r="D593" s="130">
        <v>6.2390113725619063E-4</v>
      </c>
      <c r="E593" s="130">
        <v>2.7063667792647372</v>
      </c>
      <c r="F593" s="95" t="b">
        <v>0</v>
      </c>
      <c r="G593" s="95" t="b">
        <v>0</v>
      </c>
      <c r="H593" s="95" t="b">
        <v>0</v>
      </c>
      <c r="I593" s="95" t="b">
        <v>0</v>
      </c>
      <c r="J593" s="95" t="b">
        <v>0</v>
      </c>
      <c r="K593" s="95" t="b">
        <v>0</v>
      </c>
    </row>
    <row r="594" spans="1:11" x14ac:dyDescent="0.25">
      <c r="A594" s="95" t="s">
        <v>14219</v>
      </c>
      <c r="B594" s="95" t="s">
        <v>14233</v>
      </c>
      <c r="C594" s="95">
        <v>17</v>
      </c>
      <c r="D594" s="130">
        <v>6.2390113725619063E-4</v>
      </c>
      <c r="E594" s="130">
        <v>2.7195694606028525E-2</v>
      </c>
      <c r="F594" s="95" t="b">
        <v>0</v>
      </c>
      <c r="G594" s="95" t="b">
        <v>0</v>
      </c>
      <c r="H594" s="95" t="b">
        <v>0</v>
      </c>
      <c r="I594" s="95" t="b">
        <v>0</v>
      </c>
      <c r="J594" s="95" t="b">
        <v>0</v>
      </c>
      <c r="K594" s="95" t="b">
        <v>0</v>
      </c>
    </row>
    <row r="595" spans="1:11" x14ac:dyDescent="0.25">
      <c r="A595" s="95" t="s">
        <v>14232</v>
      </c>
      <c r="B595" s="95" t="s">
        <v>14320</v>
      </c>
      <c r="C595" s="95">
        <v>17</v>
      </c>
      <c r="D595" s="130">
        <v>6.2390113725619063E-4</v>
      </c>
      <c r="E595" s="130">
        <v>1.5038014804292648</v>
      </c>
      <c r="F595" s="95" t="b">
        <v>0</v>
      </c>
      <c r="G595" s="95" t="b">
        <v>0</v>
      </c>
      <c r="H595" s="95" t="b">
        <v>0</v>
      </c>
      <c r="I595" s="95" t="b">
        <v>0</v>
      </c>
      <c r="J595" s="95" t="b">
        <v>0</v>
      </c>
      <c r="K595" s="95" t="b">
        <v>0</v>
      </c>
    </row>
    <row r="596" spans="1:11" x14ac:dyDescent="0.25">
      <c r="A596" s="95" t="s">
        <v>14320</v>
      </c>
      <c r="B596" s="95" t="s">
        <v>14216</v>
      </c>
      <c r="C596" s="95">
        <v>17</v>
      </c>
      <c r="D596" s="130">
        <v>6.2390113725619063E-4</v>
      </c>
      <c r="E596" s="130">
        <v>0.85877241570812224</v>
      </c>
      <c r="F596" s="95" t="b">
        <v>0</v>
      </c>
      <c r="G596" s="95" t="b">
        <v>0</v>
      </c>
      <c r="H596" s="95" t="b">
        <v>0</v>
      </c>
      <c r="I596" s="95" t="b">
        <v>0</v>
      </c>
      <c r="J596" s="95" t="b">
        <v>0</v>
      </c>
      <c r="K596" s="95" t="b">
        <v>0</v>
      </c>
    </row>
    <row r="597" spans="1:11" x14ac:dyDescent="0.25">
      <c r="A597" s="95" t="s">
        <v>14227</v>
      </c>
      <c r="B597" s="95" t="s">
        <v>14229</v>
      </c>
      <c r="C597" s="95">
        <v>17</v>
      </c>
      <c r="D597" s="130">
        <v>6.2390113725619063E-4</v>
      </c>
      <c r="E597" s="130">
        <v>0.16372404820144193</v>
      </c>
      <c r="F597" s="95" t="b">
        <v>0</v>
      </c>
      <c r="G597" s="95" t="b">
        <v>0</v>
      </c>
      <c r="H597" s="95" t="b">
        <v>0</v>
      </c>
      <c r="I597" s="95" t="b">
        <v>0</v>
      </c>
      <c r="J597" s="95" t="b">
        <v>0</v>
      </c>
      <c r="K597" s="95" t="b">
        <v>0</v>
      </c>
    </row>
    <row r="598" spans="1:11" x14ac:dyDescent="0.25">
      <c r="A598" s="95" t="s">
        <v>14217</v>
      </c>
      <c r="B598" s="95" t="s">
        <v>1365</v>
      </c>
      <c r="C598" s="95">
        <v>17</v>
      </c>
      <c r="D598" s="130">
        <v>6.2390113725619063E-4</v>
      </c>
      <c r="E598" s="130">
        <v>1.4549446285562802</v>
      </c>
      <c r="F598" s="95" t="b">
        <v>0</v>
      </c>
      <c r="G598" s="95" t="b">
        <v>0</v>
      </c>
      <c r="H598" s="95" t="b">
        <v>0</v>
      </c>
      <c r="I598" s="95" t="b">
        <v>0</v>
      </c>
      <c r="J598" s="95" t="b">
        <v>0</v>
      </c>
      <c r="K598" s="95" t="b">
        <v>0</v>
      </c>
    </row>
    <row r="599" spans="1:11" x14ac:dyDescent="0.25">
      <c r="A599" s="95" t="s">
        <v>1365</v>
      </c>
      <c r="B599" s="95" t="s">
        <v>14225</v>
      </c>
      <c r="C599" s="95">
        <v>17</v>
      </c>
      <c r="D599" s="130">
        <v>6.2390113725619063E-4</v>
      </c>
      <c r="E599" s="130">
        <v>1.6479691391404045</v>
      </c>
      <c r="F599" s="95" t="b">
        <v>0</v>
      </c>
      <c r="G599" s="95" t="b">
        <v>0</v>
      </c>
      <c r="H599" s="95" t="b">
        <v>0</v>
      </c>
      <c r="I599" s="95" t="b">
        <v>0</v>
      </c>
      <c r="J599" s="95" t="b">
        <v>0</v>
      </c>
      <c r="K599" s="95" t="b">
        <v>0</v>
      </c>
    </row>
    <row r="600" spans="1:11" x14ac:dyDescent="0.25">
      <c r="A600" s="95" t="s">
        <v>14241</v>
      </c>
      <c r="B600" s="95" t="s">
        <v>14213</v>
      </c>
      <c r="C600" s="95">
        <v>17</v>
      </c>
      <c r="D600" s="130">
        <v>6.2390113725619063E-4</v>
      </c>
      <c r="E600" s="130">
        <v>-0.13752558374830154</v>
      </c>
      <c r="F600" s="95" t="b">
        <v>0</v>
      </c>
      <c r="G600" s="95" t="b">
        <v>0</v>
      </c>
      <c r="H600" s="95" t="b">
        <v>0</v>
      </c>
      <c r="I600" s="95" t="b">
        <v>0</v>
      </c>
      <c r="J600" s="95" t="b">
        <v>0</v>
      </c>
      <c r="K600" s="95" t="b">
        <v>0</v>
      </c>
    </row>
    <row r="601" spans="1:11" x14ac:dyDescent="0.25">
      <c r="A601" s="95" t="s">
        <v>14227</v>
      </c>
      <c r="B601" s="95" t="s">
        <v>14225</v>
      </c>
      <c r="C601" s="95">
        <v>17</v>
      </c>
      <c r="D601" s="130">
        <v>6.2390113725619063E-4</v>
      </c>
      <c r="E601" s="130">
        <v>-8.3951275151342666E-2</v>
      </c>
      <c r="F601" s="95" t="b">
        <v>0</v>
      </c>
      <c r="G601" s="95" t="b">
        <v>0</v>
      </c>
      <c r="H601" s="95" t="b">
        <v>0</v>
      </c>
      <c r="I601" s="95" t="b">
        <v>0</v>
      </c>
      <c r="J601" s="95" t="b">
        <v>0</v>
      </c>
      <c r="K601" s="95" t="b">
        <v>0</v>
      </c>
    </row>
    <row r="602" spans="1:11" x14ac:dyDescent="0.25">
      <c r="A602" s="95" t="s">
        <v>14227</v>
      </c>
      <c r="B602" s="95" t="s">
        <v>14226</v>
      </c>
      <c r="C602" s="95">
        <v>17</v>
      </c>
      <c r="D602" s="130">
        <v>6.2390113725619063E-4</v>
      </c>
      <c r="E602" s="130">
        <v>-6.2495782703838008E-2</v>
      </c>
      <c r="F602" s="95" t="b">
        <v>0</v>
      </c>
      <c r="G602" s="95" t="b">
        <v>0</v>
      </c>
      <c r="H602" s="95" t="b">
        <v>0</v>
      </c>
      <c r="I602" s="95" t="b">
        <v>0</v>
      </c>
      <c r="J602" s="95" t="b">
        <v>0</v>
      </c>
      <c r="K602" s="95" t="b">
        <v>0</v>
      </c>
    </row>
    <row r="603" spans="1:11" x14ac:dyDescent="0.25">
      <c r="A603" s="95" t="s">
        <v>14260</v>
      </c>
      <c r="B603" s="95" t="s">
        <v>14215</v>
      </c>
      <c r="C603" s="95">
        <v>17</v>
      </c>
      <c r="D603" s="130">
        <v>6.2390113725619063E-4</v>
      </c>
      <c r="E603" s="130">
        <v>0.43969737103636192</v>
      </c>
      <c r="F603" s="95" t="b">
        <v>0</v>
      </c>
      <c r="G603" s="95" t="b">
        <v>0</v>
      </c>
      <c r="H603" s="95" t="b">
        <v>0</v>
      </c>
      <c r="I603" s="95" t="b">
        <v>0</v>
      </c>
      <c r="J603" s="95" t="b">
        <v>0</v>
      </c>
      <c r="K603" s="95" t="b">
        <v>0</v>
      </c>
    </row>
    <row r="604" spans="1:11" x14ac:dyDescent="0.25">
      <c r="A604" s="95" t="s">
        <v>14213</v>
      </c>
      <c r="B604" s="95" t="s">
        <v>14337</v>
      </c>
      <c r="C604" s="95">
        <v>17</v>
      </c>
      <c r="D604" s="130">
        <v>6.2390113725619063E-4</v>
      </c>
      <c r="E604" s="130">
        <v>0.71877126218229803</v>
      </c>
      <c r="F604" s="95" t="b">
        <v>0</v>
      </c>
      <c r="G604" s="95" t="b">
        <v>0</v>
      </c>
      <c r="H604" s="95" t="b">
        <v>0</v>
      </c>
      <c r="I604" s="95" t="b">
        <v>0</v>
      </c>
      <c r="J604" s="95" t="b">
        <v>0</v>
      </c>
      <c r="K604" s="95" t="b">
        <v>0</v>
      </c>
    </row>
    <row r="605" spans="1:11" x14ac:dyDescent="0.25">
      <c r="A605" s="95" t="s">
        <v>14213</v>
      </c>
      <c r="B605" s="95" t="s">
        <v>14431</v>
      </c>
      <c r="C605" s="95">
        <v>17</v>
      </c>
      <c r="D605" s="130">
        <v>6.2390113725619063E-4</v>
      </c>
      <c r="E605" s="130">
        <v>1.1510801724855981</v>
      </c>
      <c r="F605" s="95" t="b">
        <v>0</v>
      </c>
      <c r="G605" s="95" t="b">
        <v>0</v>
      </c>
      <c r="H605" s="95" t="b">
        <v>0</v>
      </c>
      <c r="I605" s="95" t="b">
        <v>0</v>
      </c>
      <c r="J605" s="95" t="b">
        <v>0</v>
      </c>
      <c r="K605" s="95" t="b">
        <v>0</v>
      </c>
    </row>
    <row r="606" spans="1:11" x14ac:dyDescent="0.25">
      <c r="A606" s="95" t="s">
        <v>14431</v>
      </c>
      <c r="B606" s="95" t="s">
        <v>14301</v>
      </c>
      <c r="C606" s="95">
        <v>17</v>
      </c>
      <c r="D606" s="130">
        <v>6.2390113725619063E-4</v>
      </c>
      <c r="E606" s="130">
        <v>2.9096757542491205</v>
      </c>
      <c r="F606" s="95" t="b">
        <v>0</v>
      </c>
      <c r="G606" s="95" t="b">
        <v>0</v>
      </c>
      <c r="H606" s="95" t="b">
        <v>0</v>
      </c>
      <c r="I606" s="95" t="b">
        <v>0</v>
      </c>
      <c r="J606" s="95" t="b">
        <v>0</v>
      </c>
      <c r="K606" s="95" t="b">
        <v>0</v>
      </c>
    </row>
    <row r="607" spans="1:11" x14ac:dyDescent="0.25">
      <c r="A607" s="95" t="s">
        <v>14218</v>
      </c>
      <c r="B607" s="95" t="s">
        <v>14227</v>
      </c>
      <c r="C607" s="95">
        <v>16</v>
      </c>
      <c r="D607" s="130">
        <v>5.9466775745987879E-4</v>
      </c>
      <c r="E607" s="130">
        <v>-0.29607331828335048</v>
      </c>
      <c r="F607" s="95" t="b">
        <v>0</v>
      </c>
      <c r="G607" s="95" t="b">
        <v>0</v>
      </c>
      <c r="H607" s="95" t="b">
        <v>0</v>
      </c>
      <c r="I607" s="95" t="b">
        <v>0</v>
      </c>
      <c r="J607" s="95" t="b">
        <v>0</v>
      </c>
      <c r="K607" s="95" t="b">
        <v>0</v>
      </c>
    </row>
    <row r="608" spans="1:11" x14ac:dyDescent="0.25">
      <c r="A608" s="95" t="s">
        <v>14233</v>
      </c>
      <c r="B608" s="95" t="s">
        <v>14221</v>
      </c>
      <c r="C608" s="95">
        <v>16</v>
      </c>
      <c r="D608" s="130">
        <v>6.0261649064557684E-4</v>
      </c>
      <c r="E608" s="130">
        <v>3.7332457139546603E-2</v>
      </c>
      <c r="F608" s="95" t="b">
        <v>0</v>
      </c>
      <c r="G608" s="95" t="b">
        <v>0</v>
      </c>
      <c r="H608" s="95" t="b">
        <v>0</v>
      </c>
      <c r="I608" s="95" t="b">
        <v>0</v>
      </c>
      <c r="J608" s="95" t="b">
        <v>0</v>
      </c>
      <c r="K608" s="95" t="b">
        <v>0</v>
      </c>
    </row>
    <row r="609" spans="1:11" x14ac:dyDescent="0.25">
      <c r="A609" s="95" t="s">
        <v>14216</v>
      </c>
      <c r="B609" s="95" t="s">
        <v>14219</v>
      </c>
      <c r="C609" s="95">
        <v>16</v>
      </c>
      <c r="D609" s="130">
        <v>5.9466775745987879E-4</v>
      </c>
      <c r="E609" s="130">
        <v>-0.65669598940925245</v>
      </c>
      <c r="F609" s="95" t="b">
        <v>0</v>
      </c>
      <c r="G609" s="95" t="b">
        <v>0</v>
      </c>
      <c r="H609" s="95" t="b">
        <v>0</v>
      </c>
      <c r="I609" s="95" t="b">
        <v>0</v>
      </c>
      <c r="J609" s="95" t="b">
        <v>0</v>
      </c>
      <c r="K609" s="95" t="b">
        <v>0</v>
      </c>
    </row>
    <row r="610" spans="1:11" x14ac:dyDescent="0.25">
      <c r="A610" s="95" t="s">
        <v>14213</v>
      </c>
      <c r="B610" s="95" t="s">
        <v>14228</v>
      </c>
      <c r="C610" s="95">
        <v>16</v>
      </c>
      <c r="D610" s="130">
        <v>5.9466775745987879E-4</v>
      </c>
      <c r="E610" s="130">
        <v>-0.51344428325330282</v>
      </c>
      <c r="F610" s="95" t="b">
        <v>0</v>
      </c>
      <c r="G610" s="95" t="b">
        <v>0</v>
      </c>
      <c r="H610" s="95" t="b">
        <v>0</v>
      </c>
      <c r="I610" s="95" t="b">
        <v>0</v>
      </c>
      <c r="J610" s="95" t="b">
        <v>0</v>
      </c>
      <c r="K610" s="95" t="b">
        <v>0</v>
      </c>
    </row>
    <row r="611" spans="1:11" x14ac:dyDescent="0.25">
      <c r="A611" s="95" t="s">
        <v>14214</v>
      </c>
      <c r="B611" s="95" t="s">
        <v>14263</v>
      </c>
      <c r="C611" s="95">
        <v>16</v>
      </c>
      <c r="D611" s="130">
        <v>5.9466775745987879E-4</v>
      </c>
      <c r="E611" s="130">
        <v>0.25363658114761722</v>
      </c>
      <c r="F611" s="95" t="b">
        <v>0</v>
      </c>
      <c r="G611" s="95" t="b">
        <v>0</v>
      </c>
      <c r="H611" s="95" t="b">
        <v>0</v>
      </c>
      <c r="I611" s="95" t="b">
        <v>0</v>
      </c>
      <c r="J611" s="95" t="b">
        <v>0</v>
      </c>
      <c r="K611" s="95" t="b">
        <v>0</v>
      </c>
    </row>
    <row r="612" spans="1:11" x14ac:dyDescent="0.25">
      <c r="A612" s="95" t="s">
        <v>14264</v>
      </c>
      <c r="B612" s="95" t="s">
        <v>14226</v>
      </c>
      <c r="C612" s="95">
        <v>16</v>
      </c>
      <c r="D612" s="130">
        <v>5.9466775745987879E-4</v>
      </c>
      <c r="E612" s="130">
        <v>0.8361181163032102</v>
      </c>
      <c r="F612" s="95" t="b">
        <v>0</v>
      </c>
      <c r="G612" s="95" t="b">
        <v>0</v>
      </c>
      <c r="H612" s="95" t="b">
        <v>0</v>
      </c>
      <c r="I612" s="95" t="b">
        <v>0</v>
      </c>
      <c r="J612" s="95" t="b">
        <v>0</v>
      </c>
      <c r="K612" s="95" t="b">
        <v>0</v>
      </c>
    </row>
    <row r="613" spans="1:11" x14ac:dyDescent="0.25">
      <c r="A613" s="95" t="s">
        <v>14217</v>
      </c>
      <c r="B613" s="95" t="s">
        <v>1291</v>
      </c>
      <c r="C613" s="95">
        <v>16</v>
      </c>
      <c r="D613" s="130">
        <v>5.9466775745987879E-4</v>
      </c>
      <c r="E613" s="130">
        <v>1.4549446285562802</v>
      </c>
      <c r="F613" s="95" t="b">
        <v>0</v>
      </c>
      <c r="G613" s="95" t="b">
        <v>0</v>
      </c>
      <c r="H613" s="95" t="b">
        <v>0</v>
      </c>
      <c r="I613" s="95" t="b">
        <v>0</v>
      </c>
      <c r="J613" s="95" t="b">
        <v>0</v>
      </c>
      <c r="K613" s="95" t="b">
        <v>0</v>
      </c>
    </row>
    <row r="614" spans="1:11" x14ac:dyDescent="0.25">
      <c r="A614" s="95" t="s">
        <v>1291</v>
      </c>
      <c r="B614" s="95" t="s">
        <v>14229</v>
      </c>
      <c r="C614" s="95">
        <v>16</v>
      </c>
      <c r="D614" s="130">
        <v>5.9466775745987879E-4</v>
      </c>
      <c r="E614" s="130">
        <v>1.895644462493189</v>
      </c>
      <c r="F614" s="95" t="b">
        <v>0</v>
      </c>
      <c r="G614" s="95" t="b">
        <v>0</v>
      </c>
      <c r="H614" s="95" t="b">
        <v>0</v>
      </c>
      <c r="I614" s="95" t="b">
        <v>0</v>
      </c>
      <c r="J614" s="95" t="b">
        <v>0</v>
      </c>
      <c r="K614" s="95" t="b">
        <v>0</v>
      </c>
    </row>
    <row r="615" spans="1:11" x14ac:dyDescent="0.25">
      <c r="A615" s="95" t="s">
        <v>14213</v>
      </c>
      <c r="B615" s="95" t="s">
        <v>14232</v>
      </c>
      <c r="C615" s="95">
        <v>16</v>
      </c>
      <c r="D615" s="130">
        <v>5.9466775745987879E-4</v>
      </c>
      <c r="E615" s="130">
        <v>-0.34895036169827631</v>
      </c>
      <c r="F615" s="95" t="b">
        <v>0</v>
      </c>
      <c r="G615" s="95" t="b">
        <v>0</v>
      </c>
      <c r="H615" s="95" t="b">
        <v>0</v>
      </c>
      <c r="I615" s="95" t="b">
        <v>0</v>
      </c>
      <c r="J615" s="95" t="b">
        <v>0</v>
      </c>
      <c r="K615" s="95" t="b">
        <v>0</v>
      </c>
    </row>
    <row r="616" spans="1:11" x14ac:dyDescent="0.25">
      <c r="A616" s="95" t="s">
        <v>14213</v>
      </c>
      <c r="B616" s="95" t="s">
        <v>14300</v>
      </c>
      <c r="C616" s="95">
        <v>16</v>
      </c>
      <c r="D616" s="130">
        <v>5.9466775745987879E-4</v>
      </c>
      <c r="E616" s="130">
        <v>0.52269124243528653</v>
      </c>
      <c r="F616" s="95" t="b">
        <v>0</v>
      </c>
      <c r="G616" s="95" t="b">
        <v>0</v>
      </c>
      <c r="H616" s="95" t="b">
        <v>0</v>
      </c>
      <c r="I616" s="95" t="b">
        <v>0</v>
      </c>
      <c r="J616" s="95" t="b">
        <v>0</v>
      </c>
      <c r="K616" s="95" t="b">
        <v>0</v>
      </c>
    </row>
    <row r="617" spans="1:11" x14ac:dyDescent="0.25">
      <c r="A617" s="95" t="s">
        <v>14430</v>
      </c>
      <c r="B617" s="95" t="s">
        <v>14215</v>
      </c>
      <c r="C617" s="95">
        <v>16</v>
      </c>
      <c r="D617" s="130">
        <v>5.9466775745987879E-4</v>
      </c>
      <c r="E617" s="130">
        <v>1.3618964582289081</v>
      </c>
      <c r="F617" s="95" t="b">
        <v>0</v>
      </c>
      <c r="G617" s="95" t="b">
        <v>0</v>
      </c>
      <c r="H617" s="95" t="b">
        <v>0</v>
      </c>
      <c r="I617" s="95" t="b">
        <v>0</v>
      </c>
      <c r="J617" s="95" t="b">
        <v>0</v>
      </c>
      <c r="K617" s="95" t="b">
        <v>0</v>
      </c>
    </row>
    <row r="618" spans="1:11" x14ac:dyDescent="0.25">
      <c r="A618" s="95" t="s">
        <v>14218</v>
      </c>
      <c r="B618" s="95" t="s">
        <v>14248</v>
      </c>
      <c r="C618" s="95">
        <v>16</v>
      </c>
      <c r="D618" s="130">
        <v>6.1111383327907068E-4</v>
      </c>
      <c r="E618" s="130">
        <v>0.28407731362418659</v>
      </c>
      <c r="F618" s="95" t="b">
        <v>0</v>
      </c>
      <c r="G618" s="95" t="b">
        <v>0</v>
      </c>
      <c r="H618" s="95" t="b">
        <v>0</v>
      </c>
      <c r="I618" s="95" t="b">
        <v>0</v>
      </c>
      <c r="J618" s="95" t="b">
        <v>0</v>
      </c>
      <c r="K618" s="95" t="b">
        <v>0</v>
      </c>
    </row>
    <row r="619" spans="1:11" x14ac:dyDescent="0.25">
      <c r="A619" s="95" t="s">
        <v>14278</v>
      </c>
      <c r="B619" s="95" t="s">
        <v>14221</v>
      </c>
      <c r="C619" s="95">
        <v>16</v>
      </c>
      <c r="D619" s="130">
        <v>5.9466775745987879E-4</v>
      </c>
      <c r="E619" s="130">
        <v>0.80489063402576611</v>
      </c>
      <c r="F619" s="95" t="b">
        <v>0</v>
      </c>
      <c r="G619" s="95" t="b">
        <v>0</v>
      </c>
      <c r="H619" s="95" t="b">
        <v>0</v>
      </c>
      <c r="I619" s="95" t="b">
        <v>0</v>
      </c>
      <c r="J619" s="95" t="b">
        <v>0</v>
      </c>
      <c r="K619" s="95" t="b">
        <v>0</v>
      </c>
    </row>
    <row r="620" spans="1:11" x14ac:dyDescent="0.25">
      <c r="A620" s="95" t="s">
        <v>14227</v>
      </c>
      <c r="B620" s="95" t="s">
        <v>14222</v>
      </c>
      <c r="C620" s="95">
        <v>16</v>
      </c>
      <c r="D620" s="130">
        <v>6.0261649064557684E-4</v>
      </c>
      <c r="E620" s="130">
        <v>-0.23281731589038129</v>
      </c>
      <c r="F620" s="95" t="b">
        <v>0</v>
      </c>
      <c r="G620" s="95" t="b">
        <v>0</v>
      </c>
      <c r="H620" s="95" t="b">
        <v>0</v>
      </c>
      <c r="I620" s="95" t="b">
        <v>0</v>
      </c>
      <c r="J620" s="95" t="b">
        <v>0</v>
      </c>
      <c r="K620" s="95" t="b">
        <v>0</v>
      </c>
    </row>
    <row r="621" spans="1:11" x14ac:dyDescent="0.25">
      <c r="A621" s="95" t="s">
        <v>14217</v>
      </c>
      <c r="B621" s="95" t="s">
        <v>1808</v>
      </c>
      <c r="C621" s="95">
        <v>16</v>
      </c>
      <c r="D621" s="130">
        <v>5.9466775745987879E-4</v>
      </c>
      <c r="E621" s="130">
        <v>1.4549446285562802</v>
      </c>
      <c r="F621" s="95" t="b">
        <v>0</v>
      </c>
      <c r="G621" s="95" t="b">
        <v>0</v>
      </c>
      <c r="H621" s="95" t="b">
        <v>0</v>
      </c>
      <c r="I621" s="95" t="b">
        <v>0</v>
      </c>
      <c r="J621" s="95" t="b">
        <v>0</v>
      </c>
      <c r="K621" s="95" t="b">
        <v>0</v>
      </c>
    </row>
    <row r="622" spans="1:11" x14ac:dyDescent="0.25">
      <c r="A622" s="95" t="s">
        <v>1808</v>
      </c>
      <c r="B622" s="95" t="s">
        <v>1352</v>
      </c>
      <c r="C622" s="95">
        <v>16</v>
      </c>
      <c r="D622" s="130">
        <v>5.9466775745987879E-4</v>
      </c>
      <c r="E622" s="130">
        <v>2.5130340858023636</v>
      </c>
      <c r="F622" s="95" t="b">
        <v>0</v>
      </c>
      <c r="G622" s="95" t="b">
        <v>0</v>
      </c>
      <c r="H622" s="95" t="b">
        <v>0</v>
      </c>
      <c r="I622" s="95" t="b">
        <v>0</v>
      </c>
      <c r="J622" s="95" t="b">
        <v>0</v>
      </c>
      <c r="K622" s="95" t="b">
        <v>0</v>
      </c>
    </row>
    <row r="623" spans="1:11" x14ac:dyDescent="0.25">
      <c r="A623" s="95" t="s">
        <v>14220</v>
      </c>
      <c r="B623" s="95" t="s">
        <v>14225</v>
      </c>
      <c r="C623" s="95">
        <v>15</v>
      </c>
      <c r="D623" s="130">
        <v>5.9071821982391293E-4</v>
      </c>
      <c r="E623" s="130">
        <v>-0.39787520163191964</v>
      </c>
      <c r="F623" s="95" t="b">
        <v>0</v>
      </c>
      <c r="G623" s="95" t="b">
        <v>0</v>
      </c>
      <c r="H623" s="95" t="b">
        <v>0</v>
      </c>
      <c r="I623" s="95" t="b">
        <v>0</v>
      </c>
      <c r="J623" s="95" t="b">
        <v>0</v>
      </c>
      <c r="K623" s="95" t="b">
        <v>0</v>
      </c>
    </row>
    <row r="624" spans="1:11" x14ac:dyDescent="0.25">
      <c r="A624" s="95" t="s">
        <v>14230</v>
      </c>
      <c r="B624" s="95" t="s">
        <v>14218</v>
      </c>
      <c r="C624" s="95">
        <v>15</v>
      </c>
      <c r="D624" s="130">
        <v>5.649529599802282E-4</v>
      </c>
      <c r="E624" s="130">
        <v>-8.7089374051647003E-2</v>
      </c>
      <c r="F624" s="95" t="b">
        <v>0</v>
      </c>
      <c r="G624" s="95" t="b">
        <v>0</v>
      </c>
      <c r="H624" s="95" t="b">
        <v>0</v>
      </c>
      <c r="I624" s="95" t="b">
        <v>0</v>
      </c>
      <c r="J624" s="95" t="b">
        <v>0</v>
      </c>
      <c r="K624" s="95" t="b">
        <v>0</v>
      </c>
    </row>
    <row r="625" spans="1:11" x14ac:dyDescent="0.25">
      <c r="A625" s="95" t="s">
        <v>14220</v>
      </c>
      <c r="B625" s="95" t="s">
        <v>14224</v>
      </c>
      <c r="C625" s="95">
        <v>15</v>
      </c>
      <c r="D625" s="130">
        <v>5.649529599802282E-4</v>
      </c>
      <c r="E625" s="130">
        <v>-0.43296470668681281</v>
      </c>
      <c r="F625" s="95" t="b">
        <v>0</v>
      </c>
      <c r="G625" s="95" t="b">
        <v>0</v>
      </c>
      <c r="H625" s="95" t="b">
        <v>0</v>
      </c>
      <c r="I625" s="95" t="b">
        <v>0</v>
      </c>
      <c r="J625" s="95" t="b">
        <v>0</v>
      </c>
      <c r="K625" s="95" t="b">
        <v>0</v>
      </c>
    </row>
    <row r="626" spans="1:11" x14ac:dyDescent="0.25">
      <c r="A626" s="95" t="s">
        <v>2841</v>
      </c>
      <c r="B626" s="95" t="s">
        <v>2743</v>
      </c>
      <c r="C626" s="95">
        <v>15</v>
      </c>
      <c r="D626" s="130">
        <v>5.649529599802282E-4</v>
      </c>
      <c r="E626" s="130">
        <v>1.3812579563605103</v>
      </c>
      <c r="F626" s="95" t="b">
        <v>0</v>
      </c>
      <c r="G626" s="95" t="b">
        <v>0</v>
      </c>
      <c r="H626" s="95" t="b">
        <v>0</v>
      </c>
      <c r="I626" s="95" t="b">
        <v>0</v>
      </c>
      <c r="J626" s="95" t="b">
        <v>0</v>
      </c>
      <c r="K626" s="95" t="b">
        <v>0</v>
      </c>
    </row>
    <row r="627" spans="1:11" x14ac:dyDescent="0.25">
      <c r="A627" s="95" t="s">
        <v>14224</v>
      </c>
      <c r="B627" s="95" t="s">
        <v>14234</v>
      </c>
      <c r="C627" s="95">
        <v>15</v>
      </c>
      <c r="D627" s="130">
        <v>5.649529599802282E-4</v>
      </c>
      <c r="E627" s="130">
        <v>0.12938209186702354</v>
      </c>
      <c r="F627" s="95" t="b">
        <v>0</v>
      </c>
      <c r="G627" s="95" t="b">
        <v>0</v>
      </c>
      <c r="H627" s="95" t="b">
        <v>0</v>
      </c>
      <c r="I627" s="95" t="b">
        <v>0</v>
      </c>
      <c r="J627" s="95" t="b">
        <v>0</v>
      </c>
      <c r="K627" s="95" t="b">
        <v>0</v>
      </c>
    </row>
    <row r="628" spans="1:11" x14ac:dyDescent="0.25">
      <c r="A628" s="95" t="s">
        <v>14219</v>
      </c>
      <c r="B628" s="95" t="s">
        <v>14244</v>
      </c>
      <c r="C628" s="95">
        <v>15</v>
      </c>
      <c r="D628" s="130">
        <v>5.649529599802282E-4</v>
      </c>
      <c r="E628" s="130">
        <v>0.185258037469474</v>
      </c>
      <c r="F628" s="95" t="b">
        <v>0</v>
      </c>
      <c r="G628" s="95" t="b">
        <v>0</v>
      </c>
      <c r="H628" s="95" t="b">
        <v>0</v>
      </c>
      <c r="I628" s="95" t="b">
        <v>0</v>
      </c>
      <c r="J628" s="95" t="b">
        <v>0</v>
      </c>
      <c r="K628" s="95" t="b">
        <v>0</v>
      </c>
    </row>
    <row r="629" spans="1:11" x14ac:dyDescent="0.25">
      <c r="A629" s="95" t="s">
        <v>14391</v>
      </c>
      <c r="B629" s="95" t="s">
        <v>14216</v>
      </c>
      <c r="C629" s="95">
        <v>15</v>
      </c>
      <c r="D629" s="130">
        <v>5.649529599802282E-4</v>
      </c>
      <c r="E629" s="130">
        <v>1.2456234522145475</v>
      </c>
      <c r="F629" s="95" t="b">
        <v>0</v>
      </c>
      <c r="G629" s="95" t="b">
        <v>0</v>
      </c>
      <c r="H629" s="95" t="b">
        <v>0</v>
      </c>
      <c r="I629" s="95" t="b">
        <v>0</v>
      </c>
      <c r="J629" s="95" t="b">
        <v>0</v>
      </c>
      <c r="K629" s="95" t="b">
        <v>0</v>
      </c>
    </row>
    <row r="630" spans="1:11" x14ac:dyDescent="0.25">
      <c r="A630" s="95" t="s">
        <v>14226</v>
      </c>
      <c r="B630" s="95" t="s">
        <v>14215</v>
      </c>
      <c r="C630" s="95">
        <v>15</v>
      </c>
      <c r="D630" s="130">
        <v>5.8147609228020988E-4</v>
      </c>
      <c r="E630" s="130">
        <v>-0.50088947204737333</v>
      </c>
      <c r="F630" s="95" t="b">
        <v>0</v>
      </c>
      <c r="G630" s="95" t="b">
        <v>0</v>
      </c>
      <c r="H630" s="95" t="b">
        <v>0</v>
      </c>
      <c r="I630" s="95" t="b">
        <v>0</v>
      </c>
      <c r="J630" s="95" t="b">
        <v>0</v>
      </c>
      <c r="K630" s="95" t="b">
        <v>0</v>
      </c>
    </row>
    <row r="631" spans="1:11" x14ac:dyDescent="0.25">
      <c r="A631" s="95" t="s">
        <v>14358</v>
      </c>
      <c r="B631" s="95" t="s">
        <v>14252</v>
      </c>
      <c r="C631" s="95">
        <v>15</v>
      </c>
      <c r="D631" s="130">
        <v>5.7291921869912876E-4</v>
      </c>
      <c r="E631" s="130">
        <v>2.0642691568635159</v>
      </c>
      <c r="F631" s="95" t="b">
        <v>0</v>
      </c>
      <c r="G631" s="95" t="b">
        <v>0</v>
      </c>
      <c r="H631" s="95" t="b">
        <v>0</v>
      </c>
      <c r="I631" s="95" t="b">
        <v>0</v>
      </c>
      <c r="J631" s="95" t="b">
        <v>0</v>
      </c>
      <c r="K631" s="95" t="b">
        <v>0</v>
      </c>
    </row>
    <row r="632" spans="1:11" x14ac:dyDescent="0.25">
      <c r="A632" s="95" t="s">
        <v>14236</v>
      </c>
      <c r="B632" s="95" t="s">
        <v>2743</v>
      </c>
      <c r="C632" s="95">
        <v>15</v>
      </c>
      <c r="D632" s="130">
        <v>5.649529599802282E-4</v>
      </c>
      <c r="E632" s="130">
        <v>0.26398666070474602</v>
      </c>
      <c r="F632" s="95" t="b">
        <v>0</v>
      </c>
      <c r="G632" s="95" t="b">
        <v>0</v>
      </c>
      <c r="H632" s="95" t="b">
        <v>0</v>
      </c>
      <c r="I632" s="95" t="b">
        <v>0</v>
      </c>
      <c r="J632" s="95" t="b">
        <v>0</v>
      </c>
      <c r="K632" s="95" t="b">
        <v>0</v>
      </c>
    </row>
    <row r="633" spans="1:11" x14ac:dyDescent="0.25">
      <c r="A633" s="95" t="s">
        <v>14297</v>
      </c>
      <c r="B633" s="95" t="s">
        <v>14220</v>
      </c>
      <c r="C633" s="95">
        <v>15</v>
      </c>
      <c r="D633" s="130">
        <v>5.649529599802282E-4</v>
      </c>
      <c r="E633" s="130">
        <v>0.84169307985332242</v>
      </c>
      <c r="F633" s="95" t="b">
        <v>0</v>
      </c>
      <c r="G633" s="95" t="b">
        <v>0</v>
      </c>
      <c r="H633" s="95" t="b">
        <v>0</v>
      </c>
      <c r="I633" s="95" t="b">
        <v>0</v>
      </c>
      <c r="J633" s="95" t="b">
        <v>0</v>
      </c>
      <c r="K633" s="95" t="b">
        <v>0</v>
      </c>
    </row>
    <row r="634" spans="1:11" x14ac:dyDescent="0.25">
      <c r="A634" s="95" t="s">
        <v>14214</v>
      </c>
      <c r="B634" s="95" t="s">
        <v>14355</v>
      </c>
      <c r="C634" s="95">
        <v>15</v>
      </c>
      <c r="D634" s="130">
        <v>5.649529599802282E-4</v>
      </c>
      <c r="E634" s="130">
        <v>0.78324870908692323</v>
      </c>
      <c r="F634" s="95" t="b">
        <v>0</v>
      </c>
      <c r="G634" s="95" t="b">
        <v>0</v>
      </c>
      <c r="H634" s="95" t="b">
        <v>0</v>
      </c>
      <c r="I634" s="95" t="b">
        <v>0</v>
      </c>
      <c r="J634" s="95" t="b">
        <v>0</v>
      </c>
      <c r="K634" s="95" t="b">
        <v>0</v>
      </c>
    </row>
    <row r="635" spans="1:11" x14ac:dyDescent="0.25">
      <c r="A635" s="95" t="s">
        <v>14355</v>
      </c>
      <c r="B635" s="95" t="s">
        <v>14259</v>
      </c>
      <c r="C635" s="95">
        <v>15</v>
      </c>
      <c r="D635" s="130">
        <v>5.649529599802282E-4</v>
      </c>
      <c r="E635" s="130">
        <v>2.1568822282839184</v>
      </c>
      <c r="F635" s="95" t="b">
        <v>0</v>
      </c>
      <c r="G635" s="95" t="b">
        <v>0</v>
      </c>
      <c r="H635" s="95" t="b">
        <v>0</v>
      </c>
      <c r="I635" s="95" t="b">
        <v>0</v>
      </c>
      <c r="J635" s="95" t="b">
        <v>0</v>
      </c>
      <c r="K635" s="95" t="b">
        <v>0</v>
      </c>
    </row>
    <row r="636" spans="1:11" x14ac:dyDescent="0.25">
      <c r="A636" s="95" t="s">
        <v>14216</v>
      </c>
      <c r="B636" s="95" t="s">
        <v>14378</v>
      </c>
      <c r="C636" s="95">
        <v>15</v>
      </c>
      <c r="D636" s="130">
        <v>5.649529599802282E-4</v>
      </c>
      <c r="E636" s="130">
        <v>1.157019684997173</v>
      </c>
      <c r="F636" s="95" t="b">
        <v>0</v>
      </c>
      <c r="G636" s="95" t="b">
        <v>0</v>
      </c>
      <c r="H636" s="95" t="b">
        <v>0</v>
      </c>
      <c r="I636" s="95" t="b">
        <v>0</v>
      </c>
      <c r="J636" s="95" t="b">
        <v>0</v>
      </c>
      <c r="K636" s="95" t="b">
        <v>0</v>
      </c>
    </row>
    <row r="637" spans="1:11" x14ac:dyDescent="0.25">
      <c r="A637" s="95" t="s">
        <v>14213</v>
      </c>
      <c r="B637" s="95" t="s">
        <v>14227</v>
      </c>
      <c r="C637" s="95">
        <v>15</v>
      </c>
      <c r="D637" s="130">
        <v>5.649529599802282E-4</v>
      </c>
      <c r="E637" s="130">
        <v>-0.6491785474619941</v>
      </c>
      <c r="F637" s="95" t="b">
        <v>0</v>
      </c>
      <c r="G637" s="95" t="b">
        <v>0</v>
      </c>
      <c r="H637" s="95" t="b">
        <v>0</v>
      </c>
      <c r="I637" s="95" t="b">
        <v>0</v>
      </c>
      <c r="J637" s="95" t="b">
        <v>0</v>
      </c>
      <c r="K637" s="95" t="b">
        <v>0</v>
      </c>
    </row>
    <row r="638" spans="1:11" x14ac:dyDescent="0.25">
      <c r="A638" s="95" t="s">
        <v>14224</v>
      </c>
      <c r="B638" s="95" t="s">
        <v>14341</v>
      </c>
      <c r="C638" s="95">
        <v>15</v>
      </c>
      <c r="D638" s="130">
        <v>5.649529599802282E-4</v>
      </c>
      <c r="E638" s="130">
        <v>1.1458456154506864</v>
      </c>
      <c r="F638" s="95" t="b">
        <v>0</v>
      </c>
      <c r="G638" s="95" t="b">
        <v>0</v>
      </c>
      <c r="H638" s="95" t="b">
        <v>0</v>
      </c>
      <c r="I638" s="95" t="b">
        <v>0</v>
      </c>
      <c r="J638" s="95" t="b">
        <v>0</v>
      </c>
      <c r="K638" s="95" t="b">
        <v>0</v>
      </c>
    </row>
    <row r="639" spans="1:11" x14ac:dyDescent="0.25">
      <c r="A639" s="95" t="s">
        <v>14213</v>
      </c>
      <c r="B639" s="95" t="s">
        <v>14405</v>
      </c>
      <c r="C639" s="95">
        <v>15</v>
      </c>
      <c r="D639" s="130">
        <v>5.649529599802282E-4</v>
      </c>
      <c r="E639" s="130">
        <v>1.0261414358772982</v>
      </c>
      <c r="F639" s="95" t="b">
        <v>0</v>
      </c>
      <c r="G639" s="95" t="b">
        <v>0</v>
      </c>
      <c r="H639" s="95" t="b">
        <v>0</v>
      </c>
      <c r="I639" s="95" t="b">
        <v>0</v>
      </c>
      <c r="J639" s="95" t="b">
        <v>0</v>
      </c>
      <c r="K639" s="95" t="b">
        <v>0</v>
      </c>
    </row>
    <row r="640" spans="1:11" x14ac:dyDescent="0.25">
      <c r="A640" s="95" t="s">
        <v>14300</v>
      </c>
      <c r="B640" s="95" t="s">
        <v>14325</v>
      </c>
      <c r="C640" s="95">
        <v>15</v>
      </c>
      <c r="D640" s="130">
        <v>5.649529599802282E-4</v>
      </c>
      <c r="E640" s="130">
        <v>2.338970213805148</v>
      </c>
      <c r="F640" s="95" t="b">
        <v>0</v>
      </c>
      <c r="G640" s="95" t="b">
        <v>0</v>
      </c>
      <c r="H640" s="95" t="b">
        <v>0</v>
      </c>
      <c r="I640" s="95" t="b">
        <v>0</v>
      </c>
      <c r="J640" s="95" t="b">
        <v>0</v>
      </c>
      <c r="K640" s="95" t="b">
        <v>0</v>
      </c>
    </row>
    <row r="641" spans="1:11" x14ac:dyDescent="0.25">
      <c r="A641" s="95" t="s">
        <v>14217</v>
      </c>
      <c r="B641" s="95" t="s">
        <v>1434</v>
      </c>
      <c r="C641" s="95">
        <v>15</v>
      </c>
      <c r="D641" s="130">
        <v>5.649529599802282E-4</v>
      </c>
      <c r="E641" s="130">
        <v>1.4549446285562802</v>
      </c>
      <c r="F641" s="95" t="b">
        <v>0</v>
      </c>
      <c r="G641" s="95" t="b">
        <v>0</v>
      </c>
      <c r="H641" s="95" t="b">
        <v>0</v>
      </c>
      <c r="I641" s="95" t="b">
        <v>0</v>
      </c>
      <c r="J641" s="95" t="b">
        <v>0</v>
      </c>
      <c r="K641" s="95" t="b">
        <v>0</v>
      </c>
    </row>
    <row r="642" spans="1:11" x14ac:dyDescent="0.25">
      <c r="A642" s="95" t="s">
        <v>1434</v>
      </c>
      <c r="B642" s="95" t="s">
        <v>2743</v>
      </c>
      <c r="C642" s="95">
        <v>15</v>
      </c>
      <c r="D642" s="130">
        <v>5.649529599802282E-4</v>
      </c>
      <c r="E642" s="130">
        <v>1.6542592284242481</v>
      </c>
      <c r="F642" s="95" t="b">
        <v>0</v>
      </c>
      <c r="G642" s="95" t="b">
        <v>0</v>
      </c>
      <c r="H642" s="95" t="b">
        <v>0</v>
      </c>
      <c r="I642" s="95" t="b">
        <v>0</v>
      </c>
      <c r="J642" s="95" t="b">
        <v>0</v>
      </c>
      <c r="K642" s="95" t="b">
        <v>0</v>
      </c>
    </row>
    <row r="643" spans="1:11" x14ac:dyDescent="0.25">
      <c r="A643" s="95" t="s">
        <v>2743</v>
      </c>
      <c r="B643" s="95" t="s">
        <v>14423</v>
      </c>
      <c r="C643" s="95">
        <v>15</v>
      </c>
      <c r="D643" s="130">
        <v>5.649529599802282E-4</v>
      </c>
      <c r="E643" s="130">
        <v>1.8202451951955703</v>
      </c>
      <c r="F643" s="95" t="b">
        <v>0</v>
      </c>
      <c r="G643" s="95" t="b">
        <v>0</v>
      </c>
      <c r="H643" s="95" t="b">
        <v>0</v>
      </c>
      <c r="I643" s="95" t="b">
        <v>0</v>
      </c>
      <c r="J643" s="95" t="b">
        <v>0</v>
      </c>
      <c r="K643" s="95" t="b">
        <v>0</v>
      </c>
    </row>
    <row r="644" spans="1:11" x14ac:dyDescent="0.25">
      <c r="A644" s="95" t="s">
        <v>14423</v>
      </c>
      <c r="B644" s="95" t="s">
        <v>14442</v>
      </c>
      <c r="C644" s="95">
        <v>15</v>
      </c>
      <c r="D644" s="130">
        <v>5.649529599802282E-4</v>
      </c>
      <c r="E644" s="130">
        <v>3.4804780518466409</v>
      </c>
      <c r="F644" s="95" t="b">
        <v>0</v>
      </c>
      <c r="G644" s="95" t="b">
        <v>0</v>
      </c>
      <c r="H644" s="95" t="b">
        <v>0</v>
      </c>
      <c r="I644" s="95" t="b">
        <v>0</v>
      </c>
      <c r="J644" s="95" t="b">
        <v>0</v>
      </c>
      <c r="K644" s="95" t="b">
        <v>0</v>
      </c>
    </row>
    <row r="645" spans="1:11" x14ac:dyDescent="0.25">
      <c r="A645" s="95" t="s">
        <v>14442</v>
      </c>
      <c r="B645" s="95" t="s">
        <v>14414</v>
      </c>
      <c r="C645" s="95">
        <v>15</v>
      </c>
      <c r="D645" s="130">
        <v>5.649529599802282E-4</v>
      </c>
      <c r="E645" s="130">
        <v>3.4569969559971181</v>
      </c>
      <c r="F645" s="95" t="b">
        <v>0</v>
      </c>
      <c r="G645" s="95" t="b">
        <v>0</v>
      </c>
      <c r="H645" s="95" t="b">
        <v>0</v>
      </c>
      <c r="I645" s="95" t="b">
        <v>0</v>
      </c>
      <c r="J645" s="95" t="b">
        <v>0</v>
      </c>
      <c r="K645" s="95" t="b">
        <v>0</v>
      </c>
    </row>
    <row r="646" spans="1:11" x14ac:dyDescent="0.25">
      <c r="A646" s="95" t="s">
        <v>14414</v>
      </c>
      <c r="B646" s="95" t="s">
        <v>14221</v>
      </c>
      <c r="C646" s="95">
        <v>15</v>
      </c>
      <c r="D646" s="130">
        <v>5.649529599802282E-4</v>
      </c>
      <c r="E646" s="130">
        <v>1.4171864018487674</v>
      </c>
      <c r="F646" s="95" t="b">
        <v>0</v>
      </c>
      <c r="G646" s="95" t="b">
        <v>0</v>
      </c>
      <c r="H646" s="95" t="b">
        <v>0</v>
      </c>
      <c r="I646" s="95" t="b">
        <v>0</v>
      </c>
      <c r="J646" s="95" t="b">
        <v>0</v>
      </c>
      <c r="K646" s="95" t="b">
        <v>0</v>
      </c>
    </row>
    <row r="647" spans="1:11" x14ac:dyDescent="0.25">
      <c r="A647" s="95" t="s">
        <v>14398</v>
      </c>
      <c r="B647" s="95" t="s">
        <v>14223</v>
      </c>
      <c r="C647" s="95">
        <v>15</v>
      </c>
      <c r="D647" s="130">
        <v>5.7291921869912876E-4</v>
      </c>
      <c r="E647" s="130">
        <v>1.4089233199756741</v>
      </c>
      <c r="F647" s="95" t="b">
        <v>0</v>
      </c>
      <c r="G647" s="95" t="b">
        <v>0</v>
      </c>
      <c r="H647" s="95" t="b">
        <v>0</v>
      </c>
      <c r="I647" s="95" t="b">
        <v>0</v>
      </c>
      <c r="J647" s="95" t="b">
        <v>0</v>
      </c>
      <c r="K647" s="95" t="b">
        <v>0</v>
      </c>
    </row>
    <row r="648" spans="1:11" x14ac:dyDescent="0.25">
      <c r="A648" s="95" t="s">
        <v>14235</v>
      </c>
      <c r="B648" s="95" t="s">
        <v>14243</v>
      </c>
      <c r="C648" s="95">
        <v>15</v>
      </c>
      <c r="D648" s="130">
        <v>5.649529599802282E-4</v>
      </c>
      <c r="E648" s="130">
        <v>0.77764557693475489</v>
      </c>
      <c r="F648" s="95" t="b">
        <v>0</v>
      </c>
      <c r="G648" s="95" t="b">
        <v>0</v>
      </c>
      <c r="H648" s="95" t="b">
        <v>0</v>
      </c>
      <c r="I648" s="95" t="b">
        <v>0</v>
      </c>
      <c r="J648" s="95" t="b">
        <v>0</v>
      </c>
      <c r="K648" s="95" t="b">
        <v>0</v>
      </c>
    </row>
    <row r="649" spans="1:11" x14ac:dyDescent="0.25">
      <c r="A649" s="95" t="s">
        <v>14227</v>
      </c>
      <c r="B649" s="95" t="s">
        <v>14219</v>
      </c>
      <c r="C649" s="95">
        <v>15</v>
      </c>
      <c r="D649" s="130">
        <v>5.649529599802282E-4</v>
      </c>
      <c r="E649" s="130">
        <v>-0.30724526564187998</v>
      </c>
      <c r="F649" s="95" t="b">
        <v>0</v>
      </c>
      <c r="G649" s="95" t="b">
        <v>0</v>
      </c>
      <c r="H649" s="95" t="b">
        <v>0</v>
      </c>
      <c r="I649" s="95" t="b">
        <v>0</v>
      </c>
      <c r="J649" s="95" t="b">
        <v>0</v>
      </c>
      <c r="K649" s="95" t="b">
        <v>0</v>
      </c>
    </row>
    <row r="650" spans="1:11" x14ac:dyDescent="0.25">
      <c r="A650" s="95" t="s">
        <v>14230</v>
      </c>
      <c r="B650" s="95" t="s">
        <v>14268</v>
      </c>
      <c r="C650" s="95">
        <v>15</v>
      </c>
      <c r="D650" s="130">
        <v>5.649529599802282E-4</v>
      </c>
      <c r="E650" s="130">
        <v>1.1177443219644183</v>
      </c>
      <c r="F650" s="95" t="b">
        <v>0</v>
      </c>
      <c r="G650" s="95" t="b">
        <v>0</v>
      </c>
      <c r="H650" s="95" t="b">
        <v>0</v>
      </c>
      <c r="I650" s="95" t="b">
        <v>0</v>
      </c>
      <c r="J650" s="95" t="b">
        <v>0</v>
      </c>
      <c r="K650" s="95" t="b">
        <v>0</v>
      </c>
    </row>
    <row r="651" spans="1:11" x14ac:dyDescent="0.25">
      <c r="A651" s="95" t="s">
        <v>14268</v>
      </c>
      <c r="B651" s="95" t="s">
        <v>14219</v>
      </c>
      <c r="C651" s="95">
        <v>15</v>
      </c>
      <c r="D651" s="130">
        <v>5.649529599802282E-4</v>
      </c>
      <c r="E651" s="130">
        <v>0.5982192186916685</v>
      </c>
      <c r="F651" s="95" t="b">
        <v>0</v>
      </c>
      <c r="G651" s="95" t="b">
        <v>0</v>
      </c>
      <c r="H651" s="95" t="b">
        <v>0</v>
      </c>
      <c r="I651" s="95" t="b">
        <v>0</v>
      </c>
      <c r="J651" s="95" t="b">
        <v>0</v>
      </c>
      <c r="K651" s="95" t="b">
        <v>0</v>
      </c>
    </row>
    <row r="652" spans="1:11" x14ac:dyDescent="0.25">
      <c r="A652" s="95" t="s">
        <v>14250</v>
      </c>
      <c r="B652" s="95" t="s">
        <v>14213</v>
      </c>
      <c r="C652" s="95">
        <v>15</v>
      </c>
      <c r="D652" s="130">
        <v>5.649529599802282E-4</v>
      </c>
      <c r="E652" s="130">
        <v>-5.5242603059467245E-2</v>
      </c>
      <c r="F652" s="95" t="b">
        <v>0</v>
      </c>
      <c r="G652" s="95" t="b">
        <v>0</v>
      </c>
      <c r="H652" s="95" t="b">
        <v>0</v>
      </c>
      <c r="I652" s="95" t="b">
        <v>0</v>
      </c>
      <c r="J652" s="95" t="b">
        <v>0</v>
      </c>
      <c r="K652" s="95" t="b">
        <v>0</v>
      </c>
    </row>
    <row r="653" spans="1:11" x14ac:dyDescent="0.25">
      <c r="A653" s="95" t="s">
        <v>14234</v>
      </c>
      <c r="B653" s="95" t="s">
        <v>14222</v>
      </c>
      <c r="C653" s="95">
        <v>15</v>
      </c>
      <c r="D653" s="130">
        <v>5.9071821982391293E-4</v>
      </c>
      <c r="E653" s="130">
        <v>4.8310782404052621E-2</v>
      </c>
      <c r="F653" s="95" t="b">
        <v>0</v>
      </c>
      <c r="G653" s="95" t="b">
        <v>0</v>
      </c>
      <c r="H653" s="95" t="b">
        <v>0</v>
      </c>
      <c r="I653" s="95" t="b">
        <v>0</v>
      </c>
      <c r="J653" s="95" t="b">
        <v>0</v>
      </c>
      <c r="K653" s="95" t="b">
        <v>0</v>
      </c>
    </row>
    <row r="654" spans="1:11" x14ac:dyDescent="0.25">
      <c r="A654" s="95" t="s">
        <v>14214</v>
      </c>
      <c r="B654" s="95" t="s">
        <v>14231</v>
      </c>
      <c r="C654" s="95">
        <v>15</v>
      </c>
      <c r="D654" s="130">
        <v>5.649529599802282E-4</v>
      </c>
      <c r="E654" s="130">
        <v>-0.39444807668417642</v>
      </c>
      <c r="F654" s="95" t="b">
        <v>0</v>
      </c>
      <c r="G654" s="95" t="b">
        <v>0</v>
      </c>
      <c r="H654" s="95" t="b">
        <v>0</v>
      </c>
      <c r="I654" s="95" t="b">
        <v>0</v>
      </c>
      <c r="J654" s="95" t="b">
        <v>0</v>
      </c>
      <c r="K654" s="95" t="b">
        <v>0</v>
      </c>
    </row>
    <row r="655" spans="1:11" x14ac:dyDescent="0.25">
      <c r="A655" s="95" t="s">
        <v>14213</v>
      </c>
      <c r="B655" s="95" t="s">
        <v>14352</v>
      </c>
      <c r="C655" s="95">
        <v>15</v>
      </c>
      <c r="D655" s="130">
        <v>5.649529599802282E-4</v>
      </c>
      <c r="E655" s="130">
        <v>0.74738783492446925</v>
      </c>
      <c r="F655" s="95" t="b">
        <v>0</v>
      </c>
      <c r="G655" s="95" t="b">
        <v>0</v>
      </c>
      <c r="H655" s="95" t="b">
        <v>0</v>
      </c>
      <c r="I655" s="95" t="b">
        <v>0</v>
      </c>
      <c r="J655" s="95" t="b">
        <v>0</v>
      </c>
      <c r="K655" s="95" t="b">
        <v>0</v>
      </c>
    </row>
    <row r="656" spans="1:11" x14ac:dyDescent="0.25">
      <c r="A656" s="95" t="s">
        <v>14426</v>
      </c>
      <c r="B656" s="95" t="s">
        <v>14222</v>
      </c>
      <c r="C656" s="95">
        <v>15</v>
      </c>
      <c r="D656" s="130">
        <v>5.649529599802282E-4</v>
      </c>
      <c r="E656" s="130">
        <v>1.44625079107609</v>
      </c>
      <c r="F656" s="95" t="b">
        <v>0</v>
      </c>
      <c r="G656" s="95" t="b">
        <v>0</v>
      </c>
      <c r="H656" s="95" t="b">
        <v>0</v>
      </c>
      <c r="I656" s="95" t="b">
        <v>0</v>
      </c>
      <c r="J656" s="95" t="b">
        <v>0</v>
      </c>
      <c r="K656" s="95" t="b">
        <v>0</v>
      </c>
    </row>
    <row r="657" spans="1:11" x14ac:dyDescent="0.25">
      <c r="A657" s="95" t="s">
        <v>14214</v>
      </c>
      <c r="B657" s="95" t="s">
        <v>14244</v>
      </c>
      <c r="C657" s="95">
        <v>15</v>
      </c>
      <c r="D657" s="130">
        <v>5.649529599802282E-4</v>
      </c>
      <c r="E657" s="130">
        <v>-0.13466505422204469</v>
      </c>
      <c r="F657" s="95" t="b">
        <v>0</v>
      </c>
      <c r="G657" s="95" t="b">
        <v>0</v>
      </c>
      <c r="H657" s="95" t="b">
        <v>0</v>
      </c>
      <c r="I657" s="95" t="b">
        <v>0</v>
      </c>
      <c r="J657" s="95" t="b">
        <v>0</v>
      </c>
      <c r="K657" s="95" t="b">
        <v>0</v>
      </c>
    </row>
    <row r="658" spans="1:11" x14ac:dyDescent="0.25">
      <c r="A658" s="95" t="s">
        <v>2746</v>
      </c>
      <c r="B658" s="95" t="s">
        <v>14213</v>
      </c>
      <c r="C658" s="95">
        <v>15</v>
      </c>
      <c r="D658" s="130">
        <v>5.649529599802282E-4</v>
      </c>
      <c r="E658" s="130">
        <v>0.73026974697054559</v>
      </c>
      <c r="F658" s="95" t="b">
        <v>0</v>
      </c>
      <c r="G658" s="95" t="b">
        <v>0</v>
      </c>
      <c r="H658" s="95" t="b">
        <v>0</v>
      </c>
      <c r="I658" s="95" t="b">
        <v>0</v>
      </c>
      <c r="J658" s="95" t="b">
        <v>0</v>
      </c>
      <c r="K658" s="95" t="b">
        <v>0</v>
      </c>
    </row>
    <row r="659" spans="1:11" x14ac:dyDescent="0.25">
      <c r="A659" s="95" t="s">
        <v>1352</v>
      </c>
      <c r="B659" s="95" t="s">
        <v>14214</v>
      </c>
      <c r="C659" s="95">
        <v>15</v>
      </c>
      <c r="D659" s="130">
        <v>5.649529599802282E-4</v>
      </c>
      <c r="E659" s="130">
        <v>0.10877068375145317</v>
      </c>
      <c r="F659" s="95" t="b">
        <v>0</v>
      </c>
      <c r="G659" s="95" t="b">
        <v>0</v>
      </c>
      <c r="H659" s="95" t="b">
        <v>0</v>
      </c>
      <c r="I659" s="95" t="b">
        <v>0</v>
      </c>
      <c r="J659" s="95" t="b">
        <v>0</v>
      </c>
      <c r="K659" s="95" t="b">
        <v>0</v>
      </c>
    </row>
    <row r="660" spans="1:11" x14ac:dyDescent="0.25">
      <c r="A660" s="95" t="s">
        <v>14233</v>
      </c>
      <c r="B660" s="95" t="s">
        <v>14243</v>
      </c>
      <c r="C660" s="95">
        <v>15</v>
      </c>
      <c r="D660" s="130">
        <v>5.649529599802282E-4</v>
      </c>
      <c r="E660" s="130">
        <v>0.70800964879336037</v>
      </c>
      <c r="F660" s="95" t="b">
        <v>0</v>
      </c>
      <c r="G660" s="95" t="b">
        <v>0</v>
      </c>
      <c r="H660" s="95" t="b">
        <v>0</v>
      </c>
      <c r="I660" s="95" t="b">
        <v>0</v>
      </c>
      <c r="J660" s="95" t="b">
        <v>0</v>
      </c>
      <c r="K660" s="95" t="b">
        <v>0</v>
      </c>
    </row>
    <row r="661" spans="1:11" x14ac:dyDescent="0.25">
      <c r="A661" s="95" t="s">
        <v>14217</v>
      </c>
      <c r="B661" s="95" t="s">
        <v>1906</v>
      </c>
      <c r="C661" s="95">
        <v>14</v>
      </c>
      <c r="D661" s="130">
        <v>5.3472460411918695E-4</v>
      </c>
      <c r="E661" s="130">
        <v>1.4549446285562802</v>
      </c>
      <c r="F661" s="95" t="b">
        <v>0</v>
      </c>
      <c r="G661" s="95" t="b">
        <v>0</v>
      </c>
      <c r="H661" s="95" t="b">
        <v>0</v>
      </c>
      <c r="I661" s="95" t="b">
        <v>0</v>
      </c>
      <c r="J661" s="95" t="b">
        <v>0</v>
      </c>
      <c r="K661" s="95" t="b">
        <v>0</v>
      </c>
    </row>
    <row r="662" spans="1:11" x14ac:dyDescent="0.25">
      <c r="A662" s="95" t="s">
        <v>14446</v>
      </c>
      <c r="B662" s="95" t="s">
        <v>14447</v>
      </c>
      <c r="C662" s="95">
        <v>14</v>
      </c>
      <c r="D662" s="130">
        <v>5.3472460411918695E-4</v>
      </c>
      <c r="E662" s="130">
        <v>3.5896225212717088</v>
      </c>
      <c r="F662" s="95" t="b">
        <v>0</v>
      </c>
      <c r="G662" s="95" t="b">
        <v>0</v>
      </c>
      <c r="H662" s="95" t="b">
        <v>0</v>
      </c>
      <c r="I662" s="95" t="b">
        <v>0</v>
      </c>
      <c r="J662" s="95" t="b">
        <v>0</v>
      </c>
      <c r="K662" s="95" t="b">
        <v>0</v>
      </c>
    </row>
    <row r="663" spans="1:11" x14ac:dyDescent="0.25">
      <c r="A663" s="95" t="s">
        <v>14242</v>
      </c>
      <c r="B663" s="95" t="s">
        <v>14401</v>
      </c>
      <c r="C663" s="95">
        <v>14</v>
      </c>
      <c r="D663" s="130">
        <v>5.3472460411918695E-4</v>
      </c>
      <c r="E663" s="130">
        <v>2.0571021301526393</v>
      </c>
      <c r="F663" s="95" t="b">
        <v>0</v>
      </c>
      <c r="G663" s="95" t="b">
        <v>0</v>
      </c>
      <c r="H663" s="95" t="b">
        <v>0</v>
      </c>
      <c r="I663" s="95" t="b">
        <v>0</v>
      </c>
      <c r="J663" s="95" t="b">
        <v>0</v>
      </c>
      <c r="K663" s="95" t="b">
        <v>0</v>
      </c>
    </row>
    <row r="664" spans="1:11" x14ac:dyDescent="0.25">
      <c r="A664" s="95" t="s">
        <v>14218</v>
      </c>
      <c r="B664" s="95" t="s">
        <v>14436</v>
      </c>
      <c r="C664" s="95">
        <v>14</v>
      </c>
      <c r="D664" s="130">
        <v>5.3472460411918695E-4</v>
      </c>
      <c r="E664" s="130">
        <v>1.4461934546865551</v>
      </c>
      <c r="F664" s="95" t="b">
        <v>0</v>
      </c>
      <c r="G664" s="95" t="b">
        <v>0</v>
      </c>
      <c r="H664" s="95" t="b">
        <v>0</v>
      </c>
      <c r="I664" s="95" t="b">
        <v>0</v>
      </c>
      <c r="J664" s="95" t="b">
        <v>0</v>
      </c>
      <c r="K664" s="95" t="b">
        <v>0</v>
      </c>
    </row>
    <row r="665" spans="1:11" x14ac:dyDescent="0.25">
      <c r="A665" s="95" t="s">
        <v>14436</v>
      </c>
      <c r="B665" s="95" t="s">
        <v>14218</v>
      </c>
      <c r="C665" s="95">
        <v>14</v>
      </c>
      <c r="D665" s="130">
        <v>5.3472460411918695E-4</v>
      </c>
      <c r="E665" s="130">
        <v>1.4440487862199658</v>
      </c>
      <c r="F665" s="95" t="b">
        <v>0</v>
      </c>
      <c r="G665" s="95" t="b">
        <v>0</v>
      </c>
      <c r="H665" s="95" t="b">
        <v>0</v>
      </c>
      <c r="I665" s="95" t="b">
        <v>0</v>
      </c>
      <c r="J665" s="95" t="b">
        <v>0</v>
      </c>
      <c r="K665" s="95" t="b">
        <v>0</v>
      </c>
    </row>
    <row r="666" spans="1:11" x14ac:dyDescent="0.25">
      <c r="A666" s="95" t="s">
        <v>14224</v>
      </c>
      <c r="B666" s="95" t="s">
        <v>14237</v>
      </c>
      <c r="C666" s="95">
        <v>14</v>
      </c>
      <c r="D666" s="130">
        <v>5.3472460411918695E-4</v>
      </c>
      <c r="E666" s="130">
        <v>0.17613629459080782</v>
      </c>
      <c r="F666" s="95" t="b">
        <v>0</v>
      </c>
      <c r="G666" s="95" t="b">
        <v>0</v>
      </c>
      <c r="H666" s="95" t="b">
        <v>0</v>
      </c>
      <c r="I666" s="95" t="b">
        <v>0</v>
      </c>
      <c r="J666" s="95" t="b">
        <v>0</v>
      </c>
      <c r="K666" s="95" t="b">
        <v>0</v>
      </c>
    </row>
    <row r="667" spans="1:11" x14ac:dyDescent="0.25">
      <c r="A667" s="95" t="s">
        <v>14214</v>
      </c>
      <c r="B667" s="95" t="s">
        <v>14294</v>
      </c>
      <c r="C667" s="95">
        <v>14</v>
      </c>
      <c r="D667" s="130">
        <v>5.3472460411918695E-4</v>
      </c>
      <c r="E667" s="130">
        <v>0.43452672308506718</v>
      </c>
      <c r="F667" s="95" t="b">
        <v>0</v>
      </c>
      <c r="G667" s="95" t="b">
        <v>0</v>
      </c>
      <c r="H667" s="95" t="b">
        <v>0</v>
      </c>
      <c r="I667" s="95" t="b">
        <v>0</v>
      </c>
      <c r="J667" s="95" t="b">
        <v>0</v>
      </c>
      <c r="K667" s="95" t="b">
        <v>0</v>
      </c>
    </row>
    <row r="668" spans="1:11" x14ac:dyDescent="0.25">
      <c r="A668" s="95" t="s">
        <v>14294</v>
      </c>
      <c r="B668" s="95" t="s">
        <v>14216</v>
      </c>
      <c r="C668" s="95">
        <v>14</v>
      </c>
      <c r="D668" s="130">
        <v>5.3472460411918695E-4</v>
      </c>
      <c r="E668" s="130">
        <v>0.6990304328337682</v>
      </c>
      <c r="F668" s="95" t="b">
        <v>0</v>
      </c>
      <c r="G668" s="95" t="b">
        <v>0</v>
      </c>
      <c r="H668" s="95" t="b">
        <v>0</v>
      </c>
      <c r="I668" s="95" t="b">
        <v>0</v>
      </c>
      <c r="J668" s="95" t="b">
        <v>0</v>
      </c>
      <c r="K668" s="95" t="b">
        <v>0</v>
      </c>
    </row>
    <row r="669" spans="1:11" x14ac:dyDescent="0.25">
      <c r="A669" s="95" t="s">
        <v>14417</v>
      </c>
      <c r="B669" s="95" t="s">
        <v>14449</v>
      </c>
      <c r="C669" s="95">
        <v>14</v>
      </c>
      <c r="D669" s="130">
        <v>5.3472460411918695E-4</v>
      </c>
      <c r="E669" s="130">
        <v>3.4804780518466409</v>
      </c>
      <c r="F669" s="95" t="b">
        <v>0</v>
      </c>
      <c r="G669" s="95" t="b">
        <v>0</v>
      </c>
      <c r="H669" s="95" t="b">
        <v>0</v>
      </c>
      <c r="I669" s="95" t="b">
        <v>0</v>
      </c>
      <c r="J669" s="95" t="b">
        <v>0</v>
      </c>
      <c r="K669" s="95" t="b">
        <v>0</v>
      </c>
    </row>
    <row r="670" spans="1:11" x14ac:dyDescent="0.25">
      <c r="A670" s="95" t="s">
        <v>14449</v>
      </c>
      <c r="B670" s="95" t="s">
        <v>14216</v>
      </c>
      <c r="C670" s="95">
        <v>14</v>
      </c>
      <c r="D670" s="130">
        <v>5.3472460411918695E-4</v>
      </c>
      <c r="E670" s="130">
        <v>1.3917514878927855</v>
      </c>
      <c r="F670" s="95" t="b">
        <v>0</v>
      </c>
      <c r="G670" s="95" t="b">
        <v>0</v>
      </c>
      <c r="H670" s="95" t="b">
        <v>0</v>
      </c>
      <c r="I670" s="95" t="b">
        <v>0</v>
      </c>
      <c r="J670" s="95" t="b">
        <v>0</v>
      </c>
      <c r="K670" s="95" t="b">
        <v>0</v>
      </c>
    </row>
    <row r="671" spans="1:11" x14ac:dyDescent="0.25">
      <c r="A671" s="95" t="s">
        <v>14215</v>
      </c>
      <c r="B671" s="95" t="s">
        <v>14437</v>
      </c>
      <c r="C671" s="95">
        <v>14</v>
      </c>
      <c r="D671" s="130">
        <v>5.3472460411918695E-4</v>
      </c>
      <c r="E671" s="130">
        <v>1.3713335824215727</v>
      </c>
      <c r="F671" s="95" t="b">
        <v>0</v>
      </c>
      <c r="G671" s="95" t="b">
        <v>0</v>
      </c>
      <c r="H671" s="95" t="b">
        <v>0</v>
      </c>
      <c r="I671" s="95" t="b">
        <v>0</v>
      </c>
      <c r="J671" s="95" t="b">
        <v>0</v>
      </c>
      <c r="K671" s="95" t="b">
        <v>0</v>
      </c>
    </row>
    <row r="672" spans="1:11" x14ac:dyDescent="0.25">
      <c r="A672" s="95" t="s">
        <v>14437</v>
      </c>
      <c r="B672" s="95" t="s">
        <v>2841</v>
      </c>
      <c r="C672" s="95">
        <v>14</v>
      </c>
      <c r="D672" s="130">
        <v>5.3472460411918695E-4</v>
      </c>
      <c r="E672" s="130">
        <v>3.2042716399076916</v>
      </c>
      <c r="F672" s="95" t="b">
        <v>0</v>
      </c>
      <c r="G672" s="95" t="b">
        <v>0</v>
      </c>
      <c r="H672" s="95" t="b">
        <v>0</v>
      </c>
      <c r="I672" s="95" t="b">
        <v>0</v>
      </c>
      <c r="J672" s="95" t="b">
        <v>0</v>
      </c>
      <c r="K672" s="95" t="b">
        <v>0</v>
      </c>
    </row>
    <row r="673" spans="1:11" x14ac:dyDescent="0.25">
      <c r="A673" s="95" t="s">
        <v>2743</v>
      </c>
      <c r="B673" s="95" t="s">
        <v>14450</v>
      </c>
      <c r="C673" s="95">
        <v>14</v>
      </c>
      <c r="D673" s="130">
        <v>5.3472460411918695E-4</v>
      </c>
      <c r="E673" s="130">
        <v>1.8994264412431952</v>
      </c>
      <c r="F673" s="95" t="b">
        <v>0</v>
      </c>
      <c r="G673" s="95" t="b">
        <v>0</v>
      </c>
      <c r="H673" s="95" t="b">
        <v>0</v>
      </c>
      <c r="I673" s="95" t="b">
        <v>0</v>
      </c>
      <c r="J673" s="95" t="b">
        <v>0</v>
      </c>
      <c r="K673" s="95" t="b">
        <v>0</v>
      </c>
    </row>
    <row r="674" spans="1:11" x14ac:dyDescent="0.25">
      <c r="A674" s="95" t="s">
        <v>14296</v>
      </c>
      <c r="B674" s="95" t="s">
        <v>14219</v>
      </c>
      <c r="C674" s="95">
        <v>14</v>
      </c>
      <c r="D674" s="130">
        <v>5.3472460411918695E-4</v>
      </c>
      <c r="E674" s="130">
        <v>0.78006280663644101</v>
      </c>
      <c r="F674" s="95" t="b">
        <v>0</v>
      </c>
      <c r="G674" s="95" t="b">
        <v>0</v>
      </c>
      <c r="H674" s="95" t="b">
        <v>0</v>
      </c>
      <c r="I674" s="95" t="b">
        <v>0</v>
      </c>
      <c r="J674" s="95" t="b">
        <v>0</v>
      </c>
      <c r="K674" s="95" t="b">
        <v>0</v>
      </c>
    </row>
    <row r="675" spans="1:11" x14ac:dyDescent="0.25">
      <c r="A675" s="95" t="s">
        <v>14215</v>
      </c>
      <c r="B675" s="95" t="s">
        <v>14252</v>
      </c>
      <c r="C675" s="95">
        <v>14</v>
      </c>
      <c r="D675" s="130">
        <v>5.3472460411918695E-4</v>
      </c>
      <c r="E675" s="130">
        <v>0.20500216065504775</v>
      </c>
      <c r="F675" s="95" t="b">
        <v>0</v>
      </c>
      <c r="G675" s="95" t="b">
        <v>0</v>
      </c>
      <c r="H675" s="95" t="b">
        <v>0</v>
      </c>
      <c r="I675" s="95" t="b">
        <v>0</v>
      </c>
      <c r="J675" s="95" t="b">
        <v>0</v>
      </c>
      <c r="K675" s="95" t="b">
        <v>0</v>
      </c>
    </row>
    <row r="676" spans="1:11" x14ac:dyDescent="0.25">
      <c r="A676" s="95" t="s">
        <v>2743</v>
      </c>
      <c r="B676" s="95" t="s">
        <v>14395</v>
      </c>
      <c r="C676" s="95">
        <v>14</v>
      </c>
      <c r="D676" s="130">
        <v>5.3472460411918695E-4</v>
      </c>
      <c r="E676" s="130">
        <v>1.723335182187514</v>
      </c>
      <c r="F676" s="95" t="b">
        <v>0</v>
      </c>
      <c r="G676" s="95" t="b">
        <v>0</v>
      </c>
      <c r="H676" s="95" t="b">
        <v>0</v>
      </c>
      <c r="I676" s="95" t="b">
        <v>0</v>
      </c>
      <c r="J676" s="95" t="b">
        <v>0</v>
      </c>
      <c r="K676" s="95" t="b">
        <v>0</v>
      </c>
    </row>
    <row r="677" spans="1:11" x14ac:dyDescent="0.25">
      <c r="A677" s="95" t="s">
        <v>14233</v>
      </c>
      <c r="B677" s="95" t="s">
        <v>14227</v>
      </c>
      <c r="C677" s="95">
        <v>14</v>
      </c>
      <c r="D677" s="130">
        <v>5.3472460411918695E-4</v>
      </c>
      <c r="E677" s="130">
        <v>0.21889234436261804</v>
      </c>
      <c r="F677" s="95" t="b">
        <v>0</v>
      </c>
      <c r="G677" s="95" t="b">
        <v>0</v>
      </c>
      <c r="H677" s="95" t="b">
        <v>0</v>
      </c>
      <c r="I677" s="95" t="b">
        <v>0</v>
      </c>
      <c r="J677" s="95" t="b">
        <v>0</v>
      </c>
      <c r="K677" s="95" t="b">
        <v>0</v>
      </c>
    </row>
    <row r="678" spans="1:11" x14ac:dyDescent="0.25">
      <c r="A678" s="95" t="s">
        <v>14227</v>
      </c>
      <c r="B678" s="95" t="s">
        <v>14240</v>
      </c>
      <c r="C678" s="95">
        <v>14</v>
      </c>
      <c r="D678" s="130">
        <v>5.3472460411918695E-4</v>
      </c>
      <c r="E678" s="130">
        <v>0.36441480837984463</v>
      </c>
      <c r="F678" s="95" t="b">
        <v>0</v>
      </c>
      <c r="G678" s="95" t="b">
        <v>0</v>
      </c>
      <c r="H678" s="95" t="b">
        <v>0</v>
      </c>
      <c r="I678" s="95" t="b">
        <v>0</v>
      </c>
      <c r="J678" s="95" t="b">
        <v>0</v>
      </c>
      <c r="K678" s="95" t="b">
        <v>0</v>
      </c>
    </row>
    <row r="679" spans="1:11" x14ac:dyDescent="0.25">
      <c r="A679" s="95" t="s">
        <v>14214</v>
      </c>
      <c r="B679" s="95" t="s">
        <v>14235</v>
      </c>
      <c r="C679" s="95">
        <v>14</v>
      </c>
      <c r="D679" s="130">
        <v>5.5133700516898541E-4</v>
      </c>
      <c r="E679" s="130">
        <v>-0.31158829529826793</v>
      </c>
      <c r="F679" s="95" t="b">
        <v>0</v>
      </c>
      <c r="G679" s="95" t="b">
        <v>0</v>
      </c>
      <c r="H679" s="95" t="b">
        <v>0</v>
      </c>
      <c r="I679" s="95" t="b">
        <v>0</v>
      </c>
      <c r="J679" s="95" t="b">
        <v>0</v>
      </c>
      <c r="K679" s="95" t="b">
        <v>0</v>
      </c>
    </row>
    <row r="680" spans="1:11" x14ac:dyDescent="0.25">
      <c r="A680" s="95" t="s">
        <v>14405</v>
      </c>
      <c r="B680" s="95" t="s">
        <v>14213</v>
      </c>
      <c r="C680" s="95">
        <v>14</v>
      </c>
      <c r="D680" s="130">
        <v>5.3472460411918695E-4</v>
      </c>
      <c r="E680" s="130">
        <v>0.99034113495562037</v>
      </c>
      <c r="F680" s="95" t="b">
        <v>0</v>
      </c>
      <c r="G680" s="95" t="b">
        <v>0</v>
      </c>
      <c r="H680" s="95" t="b">
        <v>0</v>
      </c>
      <c r="I680" s="95" t="b">
        <v>0</v>
      </c>
      <c r="J680" s="95" t="b">
        <v>0</v>
      </c>
      <c r="K680" s="95" t="b">
        <v>0</v>
      </c>
    </row>
    <row r="681" spans="1:11" x14ac:dyDescent="0.25">
      <c r="A681" s="95" t="s">
        <v>14214</v>
      </c>
      <c r="B681" s="95" t="s">
        <v>14280</v>
      </c>
      <c r="C681" s="95">
        <v>14</v>
      </c>
      <c r="D681" s="130">
        <v>5.3472460411918695E-4</v>
      </c>
      <c r="E681" s="130">
        <v>0.40110296759811759</v>
      </c>
      <c r="F681" s="95" t="b">
        <v>0</v>
      </c>
      <c r="G681" s="95" t="b">
        <v>0</v>
      </c>
      <c r="H681" s="95" t="b">
        <v>0</v>
      </c>
      <c r="I681" s="95" t="b">
        <v>0</v>
      </c>
      <c r="J681" s="95" t="b">
        <v>0</v>
      </c>
      <c r="K681" s="95" t="b">
        <v>0</v>
      </c>
    </row>
    <row r="682" spans="1:11" x14ac:dyDescent="0.25">
      <c r="A682" s="95" t="s">
        <v>14223</v>
      </c>
      <c r="B682" s="95" t="s">
        <v>14250</v>
      </c>
      <c r="C682" s="95">
        <v>14</v>
      </c>
      <c r="D682" s="130">
        <v>5.3472460411918695E-4</v>
      </c>
      <c r="E682" s="130">
        <v>0.33709888872904198</v>
      </c>
      <c r="F682" s="95" t="b">
        <v>0</v>
      </c>
      <c r="G682" s="95" t="b">
        <v>0</v>
      </c>
      <c r="H682" s="95" t="b">
        <v>0</v>
      </c>
      <c r="I682" s="95" t="b">
        <v>0</v>
      </c>
      <c r="J682" s="95" t="b">
        <v>0</v>
      </c>
      <c r="K682" s="95" t="b">
        <v>0</v>
      </c>
    </row>
    <row r="683" spans="1:11" x14ac:dyDescent="0.25">
      <c r="A683" s="95" t="s">
        <v>14215</v>
      </c>
      <c r="B683" s="95" t="s">
        <v>14338</v>
      </c>
      <c r="C683" s="95">
        <v>14</v>
      </c>
      <c r="D683" s="130">
        <v>5.3472460411918695E-4</v>
      </c>
      <c r="E683" s="130">
        <v>0.88466700979567992</v>
      </c>
      <c r="F683" s="95" t="b">
        <v>0</v>
      </c>
      <c r="G683" s="95" t="b">
        <v>0</v>
      </c>
      <c r="H683" s="95" t="b">
        <v>0</v>
      </c>
      <c r="I683" s="95" t="b">
        <v>0</v>
      </c>
      <c r="J683" s="95" t="b">
        <v>0</v>
      </c>
      <c r="K683" s="95" t="b">
        <v>0</v>
      </c>
    </row>
    <row r="684" spans="1:11" x14ac:dyDescent="0.25">
      <c r="A684" s="95" t="s">
        <v>14217</v>
      </c>
      <c r="B684" s="95" t="s">
        <v>1254</v>
      </c>
      <c r="C684" s="95">
        <v>14</v>
      </c>
      <c r="D684" s="130">
        <v>5.3472460411918695E-4</v>
      </c>
      <c r="E684" s="130">
        <v>1.4549446285562802</v>
      </c>
      <c r="F684" s="95" t="b">
        <v>0</v>
      </c>
      <c r="G684" s="95" t="b">
        <v>0</v>
      </c>
      <c r="H684" s="95" t="b">
        <v>0</v>
      </c>
      <c r="I684" s="95" t="b">
        <v>0</v>
      </c>
      <c r="J684" s="95" t="b">
        <v>0</v>
      </c>
      <c r="K684" s="95" t="b">
        <v>0</v>
      </c>
    </row>
    <row r="685" spans="1:11" x14ac:dyDescent="0.25">
      <c r="A685" s="95" t="s">
        <v>1254</v>
      </c>
      <c r="B685" s="95" t="s">
        <v>14225</v>
      </c>
      <c r="C685" s="95">
        <v>14</v>
      </c>
      <c r="D685" s="130">
        <v>5.3472460411918695E-4</v>
      </c>
      <c r="E685" s="130">
        <v>1.6479691391404045</v>
      </c>
      <c r="F685" s="95" t="b">
        <v>0</v>
      </c>
      <c r="G685" s="95" t="b">
        <v>0</v>
      </c>
      <c r="H685" s="95" t="b">
        <v>0</v>
      </c>
      <c r="I685" s="95" t="b">
        <v>0</v>
      </c>
      <c r="J685" s="95" t="b">
        <v>0</v>
      </c>
      <c r="K685" s="95" t="b">
        <v>0</v>
      </c>
    </row>
    <row r="686" spans="1:11" x14ac:dyDescent="0.25">
      <c r="A686" s="95" t="s">
        <v>14214</v>
      </c>
      <c r="B686" s="95" t="s">
        <v>14242</v>
      </c>
      <c r="C686" s="95">
        <v>14</v>
      </c>
      <c r="D686" s="130">
        <v>5.3472460411918695E-4</v>
      </c>
      <c r="E686" s="130">
        <v>-0.21675129091307677</v>
      </c>
      <c r="F686" s="95" t="b">
        <v>0</v>
      </c>
      <c r="G686" s="95" t="b">
        <v>0</v>
      </c>
      <c r="H686" s="95" t="b">
        <v>0</v>
      </c>
      <c r="I686" s="95" t="b">
        <v>0</v>
      </c>
      <c r="J686" s="95" t="b">
        <v>0</v>
      </c>
      <c r="K686" s="95" t="b">
        <v>0</v>
      </c>
    </row>
    <row r="687" spans="1:11" x14ac:dyDescent="0.25">
      <c r="A687" s="95" t="s">
        <v>14296</v>
      </c>
      <c r="B687" s="95" t="s">
        <v>14221</v>
      </c>
      <c r="C687" s="95">
        <v>14</v>
      </c>
      <c r="D687" s="130">
        <v>5.4271101946152937E-4</v>
      </c>
      <c r="E687" s="130">
        <v>0.82087873940989642</v>
      </c>
      <c r="F687" s="95" t="b">
        <v>0</v>
      </c>
      <c r="G687" s="95" t="b">
        <v>0</v>
      </c>
      <c r="H687" s="95" t="b">
        <v>0</v>
      </c>
      <c r="I687" s="95" t="b">
        <v>0</v>
      </c>
      <c r="J687" s="95" t="b">
        <v>0</v>
      </c>
      <c r="K687" s="95" t="b">
        <v>0</v>
      </c>
    </row>
    <row r="688" spans="1:11" x14ac:dyDescent="0.25">
      <c r="A688" s="95" t="s">
        <v>14248</v>
      </c>
      <c r="B688" s="95" t="s">
        <v>14260</v>
      </c>
      <c r="C688" s="95">
        <v>14</v>
      </c>
      <c r="D688" s="130">
        <v>5.3472460411918695E-4</v>
      </c>
      <c r="E688" s="130">
        <v>1.3102046920753496</v>
      </c>
      <c r="F688" s="95" t="b">
        <v>0</v>
      </c>
      <c r="G688" s="95" t="b">
        <v>0</v>
      </c>
      <c r="H688" s="95" t="b">
        <v>0</v>
      </c>
      <c r="I688" s="95" t="b">
        <v>0</v>
      </c>
      <c r="J688" s="95" t="b">
        <v>0</v>
      </c>
      <c r="K688" s="95" t="b">
        <v>0</v>
      </c>
    </row>
    <row r="689" spans="1:11" x14ac:dyDescent="0.25">
      <c r="A689" s="95" t="s">
        <v>14260</v>
      </c>
      <c r="B689" s="95" t="s">
        <v>14220</v>
      </c>
      <c r="C689" s="95">
        <v>14</v>
      </c>
      <c r="D689" s="130">
        <v>5.3472460411918695E-4</v>
      </c>
      <c r="E689" s="130">
        <v>0.47785094919696663</v>
      </c>
      <c r="F689" s="95" t="b">
        <v>0</v>
      </c>
      <c r="G689" s="95" t="b">
        <v>0</v>
      </c>
      <c r="H689" s="95" t="b">
        <v>0</v>
      </c>
      <c r="I689" s="95" t="b">
        <v>0</v>
      </c>
      <c r="J689" s="95" t="b">
        <v>0</v>
      </c>
      <c r="K689" s="95" t="b">
        <v>0</v>
      </c>
    </row>
    <row r="690" spans="1:11" x14ac:dyDescent="0.25">
      <c r="A690" s="95" t="s">
        <v>14219</v>
      </c>
      <c r="B690" s="95" t="s">
        <v>14223</v>
      </c>
      <c r="C690" s="95">
        <v>14</v>
      </c>
      <c r="D690" s="130">
        <v>5.3472460411918695E-4</v>
      </c>
      <c r="E690" s="130">
        <v>-0.55118812312774867</v>
      </c>
      <c r="F690" s="95" t="b">
        <v>0</v>
      </c>
      <c r="G690" s="95" t="b">
        <v>0</v>
      </c>
      <c r="H690" s="95" t="b">
        <v>0</v>
      </c>
      <c r="I690" s="95" t="b">
        <v>0</v>
      </c>
      <c r="J690" s="95" t="b">
        <v>0</v>
      </c>
      <c r="K690" s="95" t="b">
        <v>0</v>
      </c>
    </row>
    <row r="691" spans="1:11" x14ac:dyDescent="0.25">
      <c r="A691" s="95" t="s">
        <v>14226</v>
      </c>
      <c r="B691" s="95" t="s">
        <v>14458</v>
      </c>
      <c r="C691" s="95">
        <v>14</v>
      </c>
      <c r="D691" s="130">
        <v>5.3472460411918695E-4</v>
      </c>
      <c r="E691" s="130">
        <v>1.670544428895635</v>
      </c>
      <c r="F691" s="95" t="b">
        <v>0</v>
      </c>
      <c r="G691" s="95" t="b">
        <v>0</v>
      </c>
      <c r="H691" s="95" t="b">
        <v>0</v>
      </c>
      <c r="I691" s="95" t="b">
        <v>0</v>
      </c>
      <c r="J691" s="95" t="b">
        <v>0</v>
      </c>
      <c r="K691" s="95" t="b">
        <v>0</v>
      </c>
    </row>
    <row r="692" spans="1:11" x14ac:dyDescent="0.25">
      <c r="A692" s="95" t="s">
        <v>14230</v>
      </c>
      <c r="B692" s="95" t="s">
        <v>14250</v>
      </c>
      <c r="C692" s="95">
        <v>14</v>
      </c>
      <c r="D692" s="130">
        <v>5.3472460411918695E-4</v>
      </c>
      <c r="E692" s="130">
        <v>0.76810899286693568</v>
      </c>
      <c r="F692" s="95" t="b">
        <v>0</v>
      </c>
      <c r="G692" s="95" t="b">
        <v>0</v>
      </c>
      <c r="H692" s="95" t="b">
        <v>0</v>
      </c>
      <c r="I692" s="95" t="b">
        <v>0</v>
      </c>
      <c r="J692" s="95" t="b">
        <v>0</v>
      </c>
      <c r="K692" s="95" t="b">
        <v>0</v>
      </c>
    </row>
    <row r="693" spans="1:11" x14ac:dyDescent="0.25">
      <c r="A693" s="95" t="s">
        <v>14213</v>
      </c>
      <c r="B693" s="95" t="s">
        <v>14459</v>
      </c>
      <c r="C693" s="95">
        <v>14</v>
      </c>
      <c r="D693" s="130">
        <v>5.3472460411918695E-4</v>
      </c>
      <c r="E693" s="130">
        <v>1.1510801724855981</v>
      </c>
      <c r="F693" s="95" t="b">
        <v>0</v>
      </c>
      <c r="G693" s="95" t="b">
        <v>0</v>
      </c>
      <c r="H693" s="95" t="b">
        <v>0</v>
      </c>
      <c r="I693" s="95" t="b">
        <v>0</v>
      </c>
      <c r="J693" s="95" t="b">
        <v>0</v>
      </c>
      <c r="K693" s="95" t="b">
        <v>0</v>
      </c>
    </row>
    <row r="694" spans="1:11" x14ac:dyDescent="0.25">
      <c r="A694" s="95" t="s">
        <v>14459</v>
      </c>
      <c r="B694" s="95" t="s">
        <v>14241</v>
      </c>
      <c r="C694" s="95">
        <v>14</v>
      </c>
      <c r="D694" s="130">
        <v>5.3472460411918695E-4</v>
      </c>
      <c r="E694" s="130">
        <v>2.2081206560786084</v>
      </c>
      <c r="F694" s="95" t="b">
        <v>0</v>
      </c>
      <c r="G694" s="95" t="b">
        <v>0</v>
      </c>
      <c r="H694" s="95" t="b">
        <v>0</v>
      </c>
      <c r="I694" s="95" t="b">
        <v>0</v>
      </c>
      <c r="J694" s="95" t="b">
        <v>0</v>
      </c>
      <c r="K694" s="95" t="b">
        <v>0</v>
      </c>
    </row>
    <row r="695" spans="1:11" x14ac:dyDescent="0.25">
      <c r="A695" s="95" t="s">
        <v>14382</v>
      </c>
      <c r="B695" s="95" t="s">
        <v>14214</v>
      </c>
      <c r="C695" s="95">
        <v>14</v>
      </c>
      <c r="D695" s="130">
        <v>5.3472460411918695E-4</v>
      </c>
      <c r="E695" s="130">
        <v>0.90358392284955558</v>
      </c>
      <c r="F695" s="95" t="b">
        <v>0</v>
      </c>
      <c r="G695" s="95" t="b">
        <v>0</v>
      </c>
      <c r="H695" s="95" t="b">
        <v>0</v>
      </c>
      <c r="I695" s="95" t="b">
        <v>0</v>
      </c>
      <c r="J695" s="95" t="b">
        <v>0</v>
      </c>
      <c r="K695" s="95" t="b">
        <v>0</v>
      </c>
    </row>
    <row r="696" spans="1:11" x14ac:dyDescent="0.25">
      <c r="A696" s="95" t="s">
        <v>14227</v>
      </c>
      <c r="B696" s="95" t="s">
        <v>14218</v>
      </c>
      <c r="C696" s="95">
        <v>14</v>
      </c>
      <c r="D696" s="130">
        <v>5.6071398548504211E-4</v>
      </c>
      <c r="E696" s="130">
        <v>-0.342229290394374</v>
      </c>
      <c r="F696" s="95" t="b">
        <v>0</v>
      </c>
      <c r="G696" s="95" t="b">
        <v>0</v>
      </c>
      <c r="H696" s="95" t="b">
        <v>0</v>
      </c>
      <c r="I696" s="95" t="b">
        <v>0</v>
      </c>
      <c r="J696" s="95" t="b">
        <v>0</v>
      </c>
      <c r="K696" s="95" t="b">
        <v>0</v>
      </c>
    </row>
    <row r="697" spans="1:11" x14ac:dyDescent="0.25">
      <c r="A697" s="95" t="s">
        <v>14225</v>
      </c>
      <c r="B697" s="95" t="s">
        <v>14254</v>
      </c>
      <c r="C697" s="95">
        <v>14</v>
      </c>
      <c r="D697" s="130">
        <v>5.3472460411918695E-4</v>
      </c>
      <c r="E697" s="130">
        <v>0.47781155204704134</v>
      </c>
      <c r="F697" s="95" t="b">
        <v>0</v>
      </c>
      <c r="G697" s="95" t="b">
        <v>0</v>
      </c>
      <c r="H697" s="95" t="b">
        <v>0</v>
      </c>
      <c r="I697" s="95" t="b">
        <v>0</v>
      </c>
      <c r="J697" s="95" t="b">
        <v>0</v>
      </c>
      <c r="K697" s="95" t="b">
        <v>0</v>
      </c>
    </row>
    <row r="698" spans="1:11" x14ac:dyDescent="0.25">
      <c r="A698" s="95" t="s">
        <v>14219</v>
      </c>
      <c r="B698" s="95" t="s">
        <v>14392</v>
      </c>
      <c r="C698" s="95">
        <v>14</v>
      </c>
      <c r="D698" s="130">
        <v>5.3472460411918695E-4</v>
      </c>
      <c r="E698" s="130">
        <v>1.3072917834343667</v>
      </c>
      <c r="F698" s="95" t="b">
        <v>0</v>
      </c>
      <c r="G698" s="95" t="b">
        <v>0</v>
      </c>
      <c r="H698" s="95" t="b">
        <v>0</v>
      </c>
      <c r="I698" s="95" t="b">
        <v>0</v>
      </c>
      <c r="J698" s="95" t="b">
        <v>0</v>
      </c>
      <c r="K698" s="95" t="b">
        <v>0</v>
      </c>
    </row>
    <row r="699" spans="1:11" x14ac:dyDescent="0.25">
      <c r="A699" s="95" t="s">
        <v>14392</v>
      </c>
      <c r="B699" s="95" t="s">
        <v>14221</v>
      </c>
      <c r="C699" s="95">
        <v>14</v>
      </c>
      <c r="D699" s="130">
        <v>5.3472460411918695E-4</v>
      </c>
      <c r="E699" s="130">
        <v>1.343757484690234</v>
      </c>
      <c r="F699" s="95" t="b">
        <v>0</v>
      </c>
      <c r="G699" s="95" t="b">
        <v>0</v>
      </c>
      <c r="H699" s="95" t="b">
        <v>0</v>
      </c>
      <c r="I699" s="95" t="b">
        <v>0</v>
      </c>
      <c r="J699" s="95" t="b">
        <v>0</v>
      </c>
      <c r="K699" s="95" t="b">
        <v>0</v>
      </c>
    </row>
    <row r="700" spans="1:11" x14ac:dyDescent="0.25">
      <c r="A700" s="95" t="s">
        <v>14215</v>
      </c>
      <c r="B700" s="95" t="s">
        <v>14386</v>
      </c>
      <c r="C700" s="95">
        <v>14</v>
      </c>
      <c r="D700" s="130">
        <v>5.3472460411918695E-4</v>
      </c>
      <c r="E700" s="130">
        <v>1.1856970054596612</v>
      </c>
      <c r="F700" s="95" t="b">
        <v>0</v>
      </c>
      <c r="G700" s="95" t="b">
        <v>0</v>
      </c>
      <c r="H700" s="95" t="b">
        <v>0</v>
      </c>
      <c r="I700" s="95" t="b">
        <v>0</v>
      </c>
      <c r="J700" s="95" t="b">
        <v>0</v>
      </c>
      <c r="K700" s="95" t="b">
        <v>0</v>
      </c>
    </row>
    <row r="701" spans="1:11" x14ac:dyDescent="0.25">
      <c r="A701" s="95" t="s">
        <v>14214</v>
      </c>
      <c r="B701" s="95" t="s">
        <v>14261</v>
      </c>
      <c r="C701" s="95">
        <v>13</v>
      </c>
      <c r="D701" s="130">
        <v>5.0394594664284864E-4</v>
      </c>
      <c r="E701" s="130">
        <v>0.15355166213828023</v>
      </c>
      <c r="F701" s="95" t="b">
        <v>0</v>
      </c>
      <c r="G701" s="95" t="b">
        <v>0</v>
      </c>
      <c r="H701" s="95" t="b">
        <v>0</v>
      </c>
      <c r="I701" s="95" t="b">
        <v>0</v>
      </c>
      <c r="J701" s="95" t="b">
        <v>0</v>
      </c>
      <c r="K701" s="95" t="b">
        <v>0</v>
      </c>
    </row>
    <row r="702" spans="1:11" x14ac:dyDescent="0.25">
      <c r="A702" s="95" t="s">
        <v>14213</v>
      </c>
      <c r="B702" s="95" t="s">
        <v>14301</v>
      </c>
      <c r="C702" s="95">
        <v>13</v>
      </c>
      <c r="D702" s="130">
        <v>5.0394594664284864E-4</v>
      </c>
      <c r="E702" s="130">
        <v>0.43894872209160846</v>
      </c>
      <c r="F702" s="95" t="b">
        <v>0</v>
      </c>
      <c r="G702" s="95" t="b">
        <v>0</v>
      </c>
      <c r="H702" s="95" t="b">
        <v>0</v>
      </c>
      <c r="I702" s="95" t="b">
        <v>0</v>
      </c>
      <c r="J702" s="95" t="b">
        <v>0</v>
      </c>
      <c r="K702" s="95" t="b">
        <v>0</v>
      </c>
    </row>
    <row r="703" spans="1:11" x14ac:dyDescent="0.25">
      <c r="A703" s="95" t="s">
        <v>14223</v>
      </c>
      <c r="B703" s="95" t="s">
        <v>14240</v>
      </c>
      <c r="C703" s="95">
        <v>13</v>
      </c>
      <c r="D703" s="130">
        <v>5.0394594664284864E-4</v>
      </c>
      <c r="E703" s="130">
        <v>0.12639671383583362</v>
      </c>
      <c r="F703" s="95" t="b">
        <v>0</v>
      </c>
      <c r="G703" s="95" t="b">
        <v>0</v>
      </c>
      <c r="H703" s="95" t="b">
        <v>0</v>
      </c>
      <c r="I703" s="95" t="b">
        <v>0</v>
      </c>
      <c r="J703" s="95" t="b">
        <v>0</v>
      </c>
      <c r="K703" s="95" t="b">
        <v>0</v>
      </c>
    </row>
    <row r="704" spans="1:11" x14ac:dyDescent="0.25">
      <c r="A704" s="95" t="s">
        <v>14218</v>
      </c>
      <c r="B704" s="95" t="s">
        <v>14229</v>
      </c>
      <c r="C704" s="95">
        <v>13</v>
      </c>
      <c r="D704" s="130">
        <v>5.0394594664284864E-4</v>
      </c>
      <c r="E704" s="130">
        <v>-0.25000606408592285</v>
      </c>
      <c r="F704" s="95" t="b">
        <v>0</v>
      </c>
      <c r="G704" s="95" t="b">
        <v>0</v>
      </c>
      <c r="H704" s="95" t="b">
        <v>0</v>
      </c>
      <c r="I704" s="95" t="b">
        <v>0</v>
      </c>
      <c r="J704" s="95" t="b">
        <v>0</v>
      </c>
      <c r="K704" s="95" t="b">
        <v>0</v>
      </c>
    </row>
    <row r="705" spans="1:11" x14ac:dyDescent="0.25">
      <c r="A705" s="95" t="s">
        <v>14448</v>
      </c>
      <c r="B705" s="95" t="s">
        <v>14416</v>
      </c>
      <c r="C705" s="95">
        <v>13</v>
      </c>
      <c r="D705" s="130">
        <v>5.0394594664284864E-4</v>
      </c>
      <c r="E705" s="130">
        <v>3.4804780518466409</v>
      </c>
      <c r="F705" s="95" t="b">
        <v>0</v>
      </c>
      <c r="G705" s="95" t="b">
        <v>0</v>
      </c>
      <c r="H705" s="95" t="b">
        <v>0</v>
      </c>
      <c r="I705" s="95" t="b">
        <v>0</v>
      </c>
      <c r="J705" s="95" t="b">
        <v>0</v>
      </c>
      <c r="K705" s="95" t="b">
        <v>0</v>
      </c>
    </row>
    <row r="706" spans="1:11" x14ac:dyDescent="0.25">
      <c r="A706" s="95" t="s">
        <v>14416</v>
      </c>
      <c r="B706" s="95" t="s">
        <v>1859</v>
      </c>
      <c r="C706" s="95">
        <v>13</v>
      </c>
      <c r="D706" s="130">
        <v>5.0394594664284864E-4</v>
      </c>
      <c r="E706" s="130">
        <v>3.3391488990501714</v>
      </c>
      <c r="F706" s="95" t="b">
        <v>0</v>
      </c>
      <c r="G706" s="95" t="b">
        <v>0</v>
      </c>
      <c r="H706" s="95" t="b">
        <v>0</v>
      </c>
      <c r="I706" s="95" t="b">
        <v>0</v>
      </c>
      <c r="J706" s="95" t="b">
        <v>0</v>
      </c>
      <c r="K706" s="95" t="b">
        <v>0</v>
      </c>
    </row>
    <row r="707" spans="1:11" x14ac:dyDescent="0.25">
      <c r="A707" s="95" t="s">
        <v>1336</v>
      </c>
      <c r="B707" s="95" t="s">
        <v>14218</v>
      </c>
      <c r="C707" s="95">
        <v>13</v>
      </c>
      <c r="D707" s="130">
        <v>5.0394594664284864E-4</v>
      </c>
      <c r="E707" s="130">
        <v>1.0694414220263584</v>
      </c>
      <c r="F707" s="95" t="b">
        <v>0</v>
      </c>
      <c r="G707" s="95" t="b">
        <v>0</v>
      </c>
      <c r="H707" s="95" t="b">
        <v>0</v>
      </c>
      <c r="I707" s="95" t="b">
        <v>0</v>
      </c>
      <c r="J707" s="95" t="b">
        <v>0</v>
      </c>
      <c r="K707" s="95" t="b">
        <v>0</v>
      </c>
    </row>
    <row r="708" spans="1:11" x14ac:dyDescent="0.25">
      <c r="A708" s="95" t="s">
        <v>14403</v>
      </c>
      <c r="B708" s="95" t="s">
        <v>14266</v>
      </c>
      <c r="C708" s="95">
        <v>13</v>
      </c>
      <c r="D708" s="130">
        <v>5.0394594664284864E-4</v>
      </c>
      <c r="E708" s="130">
        <v>2.4731169522002716</v>
      </c>
      <c r="F708" s="95" t="b">
        <v>0</v>
      </c>
      <c r="G708" s="95" t="b">
        <v>1</v>
      </c>
      <c r="H708" s="95" t="b">
        <v>0</v>
      </c>
      <c r="I708" s="95" t="b">
        <v>0</v>
      </c>
      <c r="J708" s="95" t="b">
        <v>0</v>
      </c>
      <c r="K708" s="95" t="b">
        <v>0</v>
      </c>
    </row>
    <row r="709" spans="1:11" x14ac:dyDescent="0.25">
      <c r="A709" s="95" t="s">
        <v>14353</v>
      </c>
      <c r="B709" s="95" t="s">
        <v>14462</v>
      </c>
      <c r="C709" s="95">
        <v>13</v>
      </c>
      <c r="D709" s="130">
        <v>5.0394594664284864E-4</v>
      </c>
      <c r="E709" s="130">
        <v>3.167548832882952</v>
      </c>
      <c r="F709" s="95" t="b">
        <v>0</v>
      </c>
      <c r="G709" s="95" t="b">
        <v>0</v>
      </c>
      <c r="H709" s="95" t="b">
        <v>0</v>
      </c>
      <c r="I709" s="95" t="b">
        <v>0</v>
      </c>
      <c r="J709" s="95" t="b">
        <v>0</v>
      </c>
      <c r="K709" s="95" t="b">
        <v>0</v>
      </c>
    </row>
    <row r="710" spans="1:11" x14ac:dyDescent="0.25">
      <c r="A710" s="95" t="s">
        <v>14462</v>
      </c>
      <c r="B710" s="95" t="s">
        <v>14219</v>
      </c>
      <c r="C710" s="95">
        <v>13</v>
      </c>
      <c r="D710" s="130">
        <v>5.0394594664284864E-4</v>
      </c>
      <c r="E710" s="130">
        <v>1.47903281097246</v>
      </c>
      <c r="F710" s="95" t="b">
        <v>0</v>
      </c>
      <c r="G710" s="95" t="b">
        <v>0</v>
      </c>
      <c r="H710" s="95" t="b">
        <v>0</v>
      </c>
      <c r="I710" s="95" t="b">
        <v>0</v>
      </c>
      <c r="J710" s="95" t="b">
        <v>0</v>
      </c>
      <c r="K710" s="95" t="b">
        <v>0</v>
      </c>
    </row>
    <row r="711" spans="1:11" x14ac:dyDescent="0.25">
      <c r="A711" s="95" t="s">
        <v>1352</v>
      </c>
      <c r="B711" s="95" t="s">
        <v>14297</v>
      </c>
      <c r="C711" s="95">
        <v>13</v>
      </c>
      <c r="D711" s="130">
        <v>5.0394594664284864E-4</v>
      </c>
      <c r="E711" s="130">
        <v>1.7881283473719449</v>
      </c>
      <c r="F711" s="95" t="b">
        <v>0</v>
      </c>
      <c r="G711" s="95" t="b">
        <v>0</v>
      </c>
      <c r="H711" s="95" t="b">
        <v>0</v>
      </c>
      <c r="I711" s="95" t="b">
        <v>0</v>
      </c>
      <c r="J711" s="95" t="b">
        <v>0</v>
      </c>
      <c r="K711" s="95" t="b">
        <v>0</v>
      </c>
    </row>
    <row r="712" spans="1:11" x14ac:dyDescent="0.25">
      <c r="A712" s="95" t="s">
        <v>14216</v>
      </c>
      <c r="B712" s="95" t="s">
        <v>14440</v>
      </c>
      <c r="C712" s="95">
        <v>13</v>
      </c>
      <c r="D712" s="130">
        <v>5.0394594664284864E-4</v>
      </c>
      <c r="E712" s="130">
        <v>1.3337538671634654</v>
      </c>
      <c r="F712" s="95" t="b">
        <v>0</v>
      </c>
      <c r="G712" s="95" t="b">
        <v>0</v>
      </c>
      <c r="H712" s="95" t="b">
        <v>0</v>
      </c>
      <c r="I712" s="95" t="b">
        <v>0</v>
      </c>
      <c r="J712" s="95" t="b">
        <v>0</v>
      </c>
      <c r="K712" s="95" t="b">
        <v>0</v>
      </c>
    </row>
    <row r="713" spans="1:11" x14ac:dyDescent="0.25">
      <c r="A713" s="95" t="s">
        <v>14440</v>
      </c>
      <c r="B713" s="95" t="s">
        <v>14222</v>
      </c>
      <c r="C713" s="95">
        <v>13</v>
      </c>
      <c r="D713" s="130">
        <v>5.0394594664284864E-4</v>
      </c>
      <c r="E713" s="130">
        <v>1.4632841303748705</v>
      </c>
      <c r="F713" s="95" t="b">
        <v>0</v>
      </c>
      <c r="G713" s="95" t="b">
        <v>0</v>
      </c>
      <c r="H713" s="95" t="b">
        <v>0</v>
      </c>
      <c r="I713" s="95" t="b">
        <v>0</v>
      </c>
      <c r="J713" s="95" t="b">
        <v>0</v>
      </c>
      <c r="K713" s="95" t="b">
        <v>0</v>
      </c>
    </row>
    <row r="714" spans="1:11" x14ac:dyDescent="0.25">
      <c r="A714" s="95" t="s">
        <v>14259</v>
      </c>
      <c r="B714" s="95" t="s">
        <v>14281</v>
      </c>
      <c r="C714" s="95">
        <v>13</v>
      </c>
      <c r="D714" s="130">
        <v>5.0394594664284864E-4</v>
      </c>
      <c r="E714" s="130">
        <v>1.7479468353104175</v>
      </c>
      <c r="F714" s="95" t="b">
        <v>0</v>
      </c>
      <c r="G714" s="95" t="b">
        <v>0</v>
      </c>
      <c r="H714" s="95" t="b">
        <v>0</v>
      </c>
      <c r="I714" s="95" t="b">
        <v>0</v>
      </c>
      <c r="J714" s="95" t="b">
        <v>0</v>
      </c>
      <c r="K714" s="95" t="b">
        <v>0</v>
      </c>
    </row>
    <row r="715" spans="1:11" x14ac:dyDescent="0.25">
      <c r="A715" s="95" t="s">
        <v>14281</v>
      </c>
      <c r="B715" s="95" t="s">
        <v>14216</v>
      </c>
      <c r="C715" s="95">
        <v>13</v>
      </c>
      <c r="D715" s="130">
        <v>5.0394594664284864E-4</v>
      </c>
      <c r="E715" s="130">
        <v>0.60260485320767876</v>
      </c>
      <c r="F715" s="95" t="b">
        <v>0</v>
      </c>
      <c r="G715" s="95" t="b">
        <v>0</v>
      </c>
      <c r="H715" s="95" t="b">
        <v>0</v>
      </c>
      <c r="I715" s="95" t="b">
        <v>0</v>
      </c>
      <c r="J715" s="95" t="b">
        <v>0</v>
      </c>
      <c r="K715" s="95" t="b">
        <v>0</v>
      </c>
    </row>
    <row r="716" spans="1:11" x14ac:dyDescent="0.25">
      <c r="A716" s="95" t="s">
        <v>14372</v>
      </c>
      <c r="B716" s="95" t="s">
        <v>14248</v>
      </c>
      <c r="C716" s="95">
        <v>13</v>
      </c>
      <c r="D716" s="130">
        <v>5.0394594664284864E-4</v>
      </c>
      <c r="E716" s="130">
        <v>2.0063365308188281</v>
      </c>
      <c r="F716" s="95" t="b">
        <v>0</v>
      </c>
      <c r="G716" s="95" t="b">
        <v>0</v>
      </c>
      <c r="H716" s="95" t="b">
        <v>0</v>
      </c>
      <c r="I716" s="95" t="b">
        <v>0</v>
      </c>
      <c r="J716" s="95" t="b">
        <v>0</v>
      </c>
      <c r="K716" s="95" t="b">
        <v>0</v>
      </c>
    </row>
    <row r="717" spans="1:11" x14ac:dyDescent="0.25">
      <c r="A717" s="95" t="s">
        <v>14248</v>
      </c>
      <c r="B717" s="95" t="s">
        <v>14214</v>
      </c>
      <c r="C717" s="95">
        <v>13</v>
      </c>
      <c r="D717" s="130">
        <v>5.0394594664284864E-4</v>
      </c>
      <c r="E717" s="130">
        <v>-0.12335770510947371</v>
      </c>
      <c r="F717" s="95" t="b">
        <v>0</v>
      </c>
      <c r="G717" s="95" t="b">
        <v>0</v>
      </c>
      <c r="H717" s="95" t="b">
        <v>0</v>
      </c>
      <c r="I717" s="95" t="b">
        <v>0</v>
      </c>
      <c r="J717" s="95" t="b">
        <v>0</v>
      </c>
      <c r="K717" s="95" t="b">
        <v>0</v>
      </c>
    </row>
    <row r="718" spans="1:11" x14ac:dyDescent="0.25">
      <c r="A718" s="95" t="s">
        <v>14378</v>
      </c>
      <c r="B718" s="95" t="s">
        <v>14232</v>
      </c>
      <c r="C718" s="95">
        <v>13</v>
      </c>
      <c r="D718" s="130">
        <v>5.0394594664284864E-4</v>
      </c>
      <c r="E718" s="130">
        <v>1.7305700444461665</v>
      </c>
      <c r="F718" s="95" t="b">
        <v>0</v>
      </c>
      <c r="G718" s="95" t="b">
        <v>0</v>
      </c>
      <c r="H718" s="95" t="b">
        <v>0</v>
      </c>
      <c r="I718" s="95" t="b">
        <v>0</v>
      </c>
      <c r="J718" s="95" t="b">
        <v>0</v>
      </c>
      <c r="K718" s="95" t="b">
        <v>0</v>
      </c>
    </row>
    <row r="719" spans="1:11" x14ac:dyDescent="0.25">
      <c r="A719" s="95" t="s">
        <v>14227</v>
      </c>
      <c r="B719" s="95" t="s">
        <v>14244</v>
      </c>
      <c r="C719" s="95">
        <v>13</v>
      </c>
      <c r="D719" s="130">
        <v>5.0394594664284864E-4</v>
      </c>
      <c r="E719" s="130">
        <v>0.41310830951050731</v>
      </c>
      <c r="F719" s="95" t="b">
        <v>0</v>
      </c>
      <c r="G719" s="95" t="b">
        <v>0</v>
      </c>
      <c r="H719" s="95" t="b">
        <v>0</v>
      </c>
      <c r="I719" s="95" t="b">
        <v>0</v>
      </c>
      <c r="J719" s="95" t="b">
        <v>0</v>
      </c>
      <c r="K719" s="95" t="b">
        <v>0</v>
      </c>
    </row>
    <row r="720" spans="1:11" x14ac:dyDescent="0.25">
      <c r="A720" s="95" t="s">
        <v>2743</v>
      </c>
      <c r="B720" s="95" t="s">
        <v>14366</v>
      </c>
      <c r="C720" s="95">
        <v>13</v>
      </c>
      <c r="D720" s="130">
        <v>5.0394594664284864E-4</v>
      </c>
      <c r="E720" s="130">
        <v>1.550971795651076</v>
      </c>
      <c r="F720" s="95" t="b">
        <v>0</v>
      </c>
      <c r="G720" s="95" t="b">
        <v>0</v>
      </c>
      <c r="H720" s="95" t="b">
        <v>0</v>
      </c>
      <c r="I720" s="95" t="b">
        <v>0</v>
      </c>
      <c r="J720" s="95" t="b">
        <v>0</v>
      </c>
      <c r="K720" s="95" t="b">
        <v>0</v>
      </c>
    </row>
    <row r="721" spans="1:11" x14ac:dyDescent="0.25">
      <c r="A721" s="95" t="s">
        <v>14215</v>
      </c>
      <c r="B721" s="95" t="s">
        <v>14215</v>
      </c>
      <c r="C721" s="95">
        <v>13</v>
      </c>
      <c r="D721" s="130">
        <v>5.0394594664284864E-4</v>
      </c>
      <c r="E721" s="130">
        <v>-0.83228500189283683</v>
      </c>
      <c r="F721" s="95" t="b">
        <v>0</v>
      </c>
      <c r="G721" s="95" t="b">
        <v>0</v>
      </c>
      <c r="H721" s="95" t="b">
        <v>0</v>
      </c>
      <c r="I721" s="95" t="b">
        <v>0</v>
      </c>
      <c r="J721" s="95" t="b">
        <v>0</v>
      </c>
      <c r="K721" s="95" t="b">
        <v>0</v>
      </c>
    </row>
    <row r="722" spans="1:11" x14ac:dyDescent="0.25">
      <c r="A722" s="95" t="s">
        <v>14221</v>
      </c>
      <c r="B722" s="95" t="s">
        <v>14380</v>
      </c>
      <c r="C722" s="95">
        <v>13</v>
      </c>
      <c r="D722" s="130">
        <v>5.0394594664284864E-4</v>
      </c>
      <c r="E722" s="130">
        <v>1.2366453195316529</v>
      </c>
      <c r="F722" s="95" t="b">
        <v>0</v>
      </c>
      <c r="G722" s="95" t="b">
        <v>0</v>
      </c>
      <c r="H722" s="95" t="b">
        <v>0</v>
      </c>
      <c r="I722" s="95" t="b">
        <v>0</v>
      </c>
      <c r="J722" s="95" t="b">
        <v>0</v>
      </c>
      <c r="K722" s="95" t="b">
        <v>0</v>
      </c>
    </row>
    <row r="723" spans="1:11" x14ac:dyDescent="0.25">
      <c r="A723" s="95" t="s">
        <v>14239</v>
      </c>
      <c r="B723" s="95" t="s">
        <v>14221</v>
      </c>
      <c r="C723" s="95">
        <v>13</v>
      </c>
      <c r="D723" s="130">
        <v>5.0394594664284864E-4</v>
      </c>
      <c r="E723" s="130">
        <v>7.2690712403696012E-2</v>
      </c>
      <c r="F723" s="95" t="b">
        <v>0</v>
      </c>
      <c r="G723" s="95" t="b">
        <v>0</v>
      </c>
      <c r="H723" s="95" t="b">
        <v>0</v>
      </c>
      <c r="I723" s="95" t="b">
        <v>0</v>
      </c>
      <c r="J723" s="95" t="b">
        <v>0</v>
      </c>
      <c r="K723" s="95" t="b">
        <v>0</v>
      </c>
    </row>
    <row r="724" spans="1:11" x14ac:dyDescent="0.25">
      <c r="A724" s="95" t="s">
        <v>14214</v>
      </c>
      <c r="B724" s="95" t="s">
        <v>14399</v>
      </c>
      <c r="C724" s="95">
        <v>13</v>
      </c>
      <c r="D724" s="130">
        <v>5.0394594664284864E-4</v>
      </c>
      <c r="E724" s="130">
        <v>0.95518400837144679</v>
      </c>
      <c r="F724" s="95" t="b">
        <v>0</v>
      </c>
      <c r="G724" s="95" t="b">
        <v>0</v>
      </c>
      <c r="H724" s="95" t="b">
        <v>0</v>
      </c>
      <c r="I724" s="95" t="b">
        <v>0</v>
      </c>
      <c r="J724" s="95" t="b">
        <v>0</v>
      </c>
      <c r="K724" s="95" t="b">
        <v>0</v>
      </c>
    </row>
    <row r="725" spans="1:11" x14ac:dyDescent="0.25">
      <c r="A725" s="95" t="s">
        <v>14239</v>
      </c>
      <c r="B725" s="95" t="s">
        <v>14250</v>
      </c>
      <c r="C725" s="95">
        <v>13</v>
      </c>
      <c r="D725" s="130">
        <v>5.0394594664284864E-4</v>
      </c>
      <c r="E725" s="130">
        <v>0.91201556855121568</v>
      </c>
      <c r="F725" s="95" t="b">
        <v>0</v>
      </c>
      <c r="G725" s="95" t="b">
        <v>0</v>
      </c>
      <c r="H725" s="95" t="b">
        <v>0</v>
      </c>
      <c r="I725" s="95" t="b">
        <v>0</v>
      </c>
      <c r="J725" s="95" t="b">
        <v>0</v>
      </c>
      <c r="K725" s="95" t="b">
        <v>0</v>
      </c>
    </row>
    <row r="726" spans="1:11" x14ac:dyDescent="0.25">
      <c r="A726" s="95" t="s">
        <v>14227</v>
      </c>
      <c r="B726" s="95" t="s">
        <v>14306</v>
      </c>
      <c r="C726" s="95">
        <v>13</v>
      </c>
      <c r="D726" s="130">
        <v>5.0394594664284864E-4</v>
      </c>
      <c r="E726" s="130">
        <v>1.0744112169439068</v>
      </c>
      <c r="F726" s="95" t="b">
        <v>0</v>
      </c>
      <c r="G726" s="95" t="b">
        <v>0</v>
      </c>
      <c r="H726" s="95" t="b">
        <v>0</v>
      </c>
      <c r="I726" s="95" t="b">
        <v>0</v>
      </c>
      <c r="J726" s="95" t="b">
        <v>0</v>
      </c>
      <c r="K726" s="95" t="b">
        <v>0</v>
      </c>
    </row>
    <row r="727" spans="1:11" x14ac:dyDescent="0.25">
      <c r="A727" s="95" t="s">
        <v>14225</v>
      </c>
      <c r="B727" s="95" t="s">
        <v>14367</v>
      </c>
      <c r="C727" s="95">
        <v>13</v>
      </c>
      <c r="D727" s="130">
        <v>5.0394594664284864E-4</v>
      </c>
      <c r="E727" s="130">
        <v>1.2865689489187393</v>
      </c>
      <c r="F727" s="95" t="b">
        <v>0</v>
      </c>
      <c r="G727" s="95" t="b">
        <v>0</v>
      </c>
      <c r="H727" s="95" t="b">
        <v>0</v>
      </c>
      <c r="I727" s="95" t="b">
        <v>0</v>
      </c>
      <c r="J727" s="95" t="b">
        <v>0</v>
      </c>
      <c r="K727" s="95" t="b">
        <v>0</v>
      </c>
    </row>
    <row r="728" spans="1:11" x14ac:dyDescent="0.25">
      <c r="A728" s="95" t="s">
        <v>14213</v>
      </c>
      <c r="B728" s="95" t="s">
        <v>14238</v>
      </c>
      <c r="C728" s="95">
        <v>13</v>
      </c>
      <c r="D728" s="130">
        <v>5.0394594664284864E-4</v>
      </c>
      <c r="E728" s="130">
        <v>-0.31703983811927383</v>
      </c>
      <c r="F728" s="95" t="b">
        <v>0</v>
      </c>
      <c r="G728" s="95" t="b">
        <v>0</v>
      </c>
      <c r="H728" s="95" t="b">
        <v>0</v>
      </c>
      <c r="I728" s="95" t="b">
        <v>0</v>
      </c>
      <c r="J728" s="95" t="b">
        <v>0</v>
      </c>
      <c r="K728" s="95" t="b">
        <v>0</v>
      </c>
    </row>
    <row r="729" spans="1:11" x14ac:dyDescent="0.25">
      <c r="A729" s="95" t="s">
        <v>14265</v>
      </c>
      <c r="B729" s="95" t="s">
        <v>14214</v>
      </c>
      <c r="C729" s="95">
        <v>13</v>
      </c>
      <c r="D729" s="130">
        <v>5.2066298652182481E-4</v>
      </c>
      <c r="E729" s="130">
        <v>0.17943413671079403</v>
      </c>
      <c r="F729" s="95" t="b">
        <v>0</v>
      </c>
      <c r="G729" s="95" t="b">
        <v>0</v>
      </c>
      <c r="H729" s="95" t="b">
        <v>0</v>
      </c>
      <c r="I729" s="95" t="b">
        <v>0</v>
      </c>
      <c r="J729" s="95" t="b">
        <v>0</v>
      </c>
      <c r="K729" s="95" t="b">
        <v>0</v>
      </c>
    </row>
    <row r="730" spans="1:11" x14ac:dyDescent="0.25">
      <c r="A730" s="95" t="s">
        <v>1269</v>
      </c>
      <c r="B730" s="95" t="s">
        <v>14213</v>
      </c>
      <c r="C730" s="95">
        <v>13</v>
      </c>
      <c r="D730" s="130">
        <v>5.0394594664284864E-4</v>
      </c>
      <c r="E730" s="130">
        <v>0.67940285063139016</v>
      </c>
      <c r="F730" s="95" t="b">
        <v>0</v>
      </c>
      <c r="G730" s="95" t="b">
        <v>0</v>
      </c>
      <c r="H730" s="95" t="b">
        <v>0</v>
      </c>
      <c r="I730" s="95" t="b">
        <v>0</v>
      </c>
      <c r="J730" s="95" t="b">
        <v>0</v>
      </c>
      <c r="K730" s="95" t="b">
        <v>0</v>
      </c>
    </row>
    <row r="731" spans="1:11" x14ac:dyDescent="0.25">
      <c r="A731" s="95" t="s">
        <v>14226</v>
      </c>
      <c r="B731" s="95" t="s">
        <v>14218</v>
      </c>
      <c r="C731" s="95">
        <v>13</v>
      </c>
      <c r="D731" s="130">
        <v>5.0394594664284864E-4</v>
      </c>
      <c r="E731" s="130">
        <v>-0.47725076615006606</v>
      </c>
      <c r="F731" s="95" t="b">
        <v>0</v>
      </c>
      <c r="G731" s="95" t="b">
        <v>0</v>
      </c>
      <c r="H731" s="95" t="b">
        <v>0</v>
      </c>
      <c r="I731" s="95" t="b">
        <v>0</v>
      </c>
      <c r="J731" s="95" t="b">
        <v>0</v>
      </c>
      <c r="K731" s="95" t="b">
        <v>0</v>
      </c>
    </row>
    <row r="732" spans="1:11" x14ac:dyDescent="0.25">
      <c r="A732" s="95" t="s">
        <v>14254</v>
      </c>
      <c r="B732" s="95" t="s">
        <v>14222</v>
      </c>
      <c r="C732" s="95">
        <v>13</v>
      </c>
      <c r="D732" s="130">
        <v>5.0394594664284864E-4</v>
      </c>
      <c r="E732" s="130">
        <v>0.33834539376657052</v>
      </c>
      <c r="F732" s="95" t="b">
        <v>0</v>
      </c>
      <c r="G732" s="95" t="b">
        <v>0</v>
      </c>
      <c r="H732" s="95" t="b">
        <v>0</v>
      </c>
      <c r="I732" s="95" t="b">
        <v>0</v>
      </c>
      <c r="J732" s="95" t="b">
        <v>0</v>
      </c>
      <c r="K732" s="95" t="b">
        <v>0</v>
      </c>
    </row>
    <row r="733" spans="1:11" x14ac:dyDescent="0.25">
      <c r="A733" s="95" t="s">
        <v>14213</v>
      </c>
      <c r="B733" s="95" t="s">
        <v>14348</v>
      </c>
      <c r="C733" s="95">
        <v>13</v>
      </c>
      <c r="D733" s="130">
        <v>5.0394594664284864E-4</v>
      </c>
      <c r="E733" s="130">
        <v>0.66296353346447257</v>
      </c>
      <c r="F733" s="95" t="b">
        <v>0</v>
      </c>
      <c r="G733" s="95" t="b">
        <v>0</v>
      </c>
      <c r="H733" s="95" t="b">
        <v>0</v>
      </c>
      <c r="I733" s="95" t="b">
        <v>0</v>
      </c>
      <c r="J733" s="95" t="b">
        <v>0</v>
      </c>
      <c r="K733" s="95" t="b">
        <v>0</v>
      </c>
    </row>
    <row r="734" spans="1:11" x14ac:dyDescent="0.25">
      <c r="A734" s="95" t="s">
        <v>14238</v>
      </c>
      <c r="B734" s="95" t="s">
        <v>14218</v>
      </c>
      <c r="C734" s="95">
        <v>13</v>
      </c>
      <c r="D734" s="130">
        <v>5.0394594664284864E-4</v>
      </c>
      <c r="E734" s="130">
        <v>1.7412422022348328E-2</v>
      </c>
      <c r="F734" s="95" t="b">
        <v>0</v>
      </c>
      <c r="G734" s="95" t="b">
        <v>0</v>
      </c>
      <c r="H734" s="95" t="b">
        <v>0</v>
      </c>
      <c r="I734" s="95" t="b">
        <v>0</v>
      </c>
      <c r="J734" s="95" t="b">
        <v>0</v>
      </c>
      <c r="K734" s="95" t="b">
        <v>0</v>
      </c>
    </row>
    <row r="735" spans="1:11" x14ac:dyDescent="0.25">
      <c r="A735" s="95" t="s">
        <v>14232</v>
      </c>
      <c r="B735" s="95" t="s">
        <v>14226</v>
      </c>
      <c r="C735" s="95">
        <v>13</v>
      </c>
      <c r="D735" s="130">
        <v>5.658929690963402E-4</v>
      </c>
      <c r="E735" s="130">
        <v>8.4397979558727035E-2</v>
      </c>
      <c r="F735" s="95" t="b">
        <v>0</v>
      </c>
      <c r="G735" s="95" t="b">
        <v>0</v>
      </c>
      <c r="H735" s="95" t="b">
        <v>0</v>
      </c>
      <c r="I735" s="95" t="b">
        <v>0</v>
      </c>
      <c r="J735" s="95" t="b">
        <v>0</v>
      </c>
      <c r="K735" s="95" t="b">
        <v>0</v>
      </c>
    </row>
    <row r="736" spans="1:11" x14ac:dyDescent="0.25">
      <c r="A736" s="95" t="s">
        <v>14259</v>
      </c>
      <c r="B736" s="95" t="s">
        <v>14460</v>
      </c>
      <c r="C736" s="95">
        <v>12</v>
      </c>
      <c r="D736" s="130">
        <v>4.7257457585913037E-4</v>
      </c>
      <c r="E736" s="130">
        <v>2.5023313637363125</v>
      </c>
      <c r="F736" s="95" t="b">
        <v>0</v>
      </c>
      <c r="G736" s="95" t="b">
        <v>0</v>
      </c>
      <c r="H736" s="95" t="b">
        <v>0</v>
      </c>
      <c r="I736" s="95" t="b">
        <v>0</v>
      </c>
      <c r="J736" s="95" t="b">
        <v>0</v>
      </c>
      <c r="K736" s="95" t="b">
        <v>0</v>
      </c>
    </row>
    <row r="737" spans="1:11" x14ac:dyDescent="0.25">
      <c r="A737" s="95" t="s">
        <v>14213</v>
      </c>
      <c r="B737" s="95" t="s">
        <v>14280</v>
      </c>
      <c r="C737" s="95">
        <v>12</v>
      </c>
      <c r="D737" s="130">
        <v>4.7257457585913037E-4</v>
      </c>
      <c r="E737" s="130">
        <v>0.32177639965457322</v>
      </c>
      <c r="F737" s="95" t="b">
        <v>0</v>
      </c>
      <c r="G737" s="95" t="b">
        <v>0</v>
      </c>
      <c r="H737" s="95" t="b">
        <v>0</v>
      </c>
      <c r="I737" s="95" t="b">
        <v>0</v>
      </c>
      <c r="J737" s="95" t="b">
        <v>0</v>
      </c>
      <c r="K737" s="95" t="b">
        <v>0</v>
      </c>
    </row>
    <row r="738" spans="1:11" x14ac:dyDescent="0.25">
      <c r="A738" s="95" t="s">
        <v>14214</v>
      </c>
      <c r="B738" s="95" t="s">
        <v>2743</v>
      </c>
      <c r="C738" s="95">
        <v>12</v>
      </c>
      <c r="D738" s="130">
        <v>4.7257457585913037E-4</v>
      </c>
      <c r="E738" s="130">
        <v>-0.81082140807930114</v>
      </c>
      <c r="F738" s="95" t="b">
        <v>0</v>
      </c>
      <c r="G738" s="95" t="b">
        <v>0</v>
      </c>
      <c r="H738" s="95" t="b">
        <v>0</v>
      </c>
      <c r="I738" s="95" t="b">
        <v>0</v>
      </c>
      <c r="J738" s="95" t="b">
        <v>0</v>
      </c>
      <c r="K738" s="95" t="b">
        <v>0</v>
      </c>
    </row>
    <row r="739" spans="1:11" x14ac:dyDescent="0.25">
      <c r="A739" s="95" t="s">
        <v>14227</v>
      </c>
      <c r="B739" s="95" t="s">
        <v>14215</v>
      </c>
      <c r="C739" s="95">
        <v>12</v>
      </c>
      <c r="D739" s="130">
        <v>4.7257457585913037E-4</v>
      </c>
      <c r="E739" s="130">
        <v>-0.49496269267113896</v>
      </c>
      <c r="F739" s="95" t="b">
        <v>0</v>
      </c>
      <c r="G739" s="95" t="b">
        <v>0</v>
      </c>
      <c r="H739" s="95" t="b">
        <v>0</v>
      </c>
      <c r="I739" s="95" t="b">
        <v>0</v>
      </c>
      <c r="J739" s="95" t="b">
        <v>0</v>
      </c>
      <c r="K739" s="95" t="b">
        <v>0</v>
      </c>
    </row>
    <row r="740" spans="1:11" x14ac:dyDescent="0.25">
      <c r="A740" s="95" t="s">
        <v>14214</v>
      </c>
      <c r="B740" s="95" t="s">
        <v>14243</v>
      </c>
      <c r="C740" s="95">
        <v>12</v>
      </c>
      <c r="D740" s="130">
        <v>4.7257457585913037E-4</v>
      </c>
      <c r="E740" s="130">
        <v>-0.27455470110382013</v>
      </c>
      <c r="F740" s="95" t="b">
        <v>0</v>
      </c>
      <c r="G740" s="95" t="b">
        <v>0</v>
      </c>
      <c r="H740" s="95" t="b">
        <v>0</v>
      </c>
      <c r="I740" s="95" t="b">
        <v>0</v>
      </c>
      <c r="J740" s="95" t="b">
        <v>0</v>
      </c>
      <c r="K740" s="95" t="b">
        <v>0</v>
      </c>
    </row>
    <row r="741" spans="1:11" x14ac:dyDescent="0.25">
      <c r="A741" s="95" t="s">
        <v>14461</v>
      </c>
      <c r="B741" s="95" t="s">
        <v>14293</v>
      </c>
      <c r="C741" s="95">
        <v>12</v>
      </c>
      <c r="D741" s="130">
        <v>4.7257457585913037E-4</v>
      </c>
      <c r="E741" s="130">
        <v>2.8376655905702792</v>
      </c>
      <c r="F741" s="95" t="b">
        <v>0</v>
      </c>
      <c r="G741" s="95" t="b">
        <v>0</v>
      </c>
      <c r="H741" s="95" t="b">
        <v>0</v>
      </c>
      <c r="I741" s="95" t="b">
        <v>0</v>
      </c>
      <c r="J741" s="95" t="b">
        <v>0</v>
      </c>
      <c r="K741" s="95" t="b">
        <v>0</v>
      </c>
    </row>
    <row r="742" spans="1:11" x14ac:dyDescent="0.25">
      <c r="A742" s="95" t="s">
        <v>14221</v>
      </c>
      <c r="B742" s="95" t="s">
        <v>14467</v>
      </c>
      <c r="C742" s="95">
        <v>12</v>
      </c>
      <c r="D742" s="130">
        <v>4.7257457585913037E-4</v>
      </c>
      <c r="E742" s="130">
        <v>1.5206419758968537</v>
      </c>
      <c r="F742" s="95" t="b">
        <v>0</v>
      </c>
      <c r="G742" s="95" t="b">
        <v>0</v>
      </c>
      <c r="H742" s="95" t="b">
        <v>0</v>
      </c>
      <c r="I742" s="95" t="b">
        <v>0</v>
      </c>
      <c r="J742" s="95" t="b">
        <v>0</v>
      </c>
      <c r="K742" s="95" t="b">
        <v>0</v>
      </c>
    </row>
    <row r="743" spans="1:11" x14ac:dyDescent="0.25">
      <c r="A743" s="95" t="s">
        <v>14213</v>
      </c>
      <c r="B743" s="95" t="s">
        <v>14249</v>
      </c>
      <c r="C743" s="95">
        <v>12</v>
      </c>
      <c r="D743" s="130">
        <v>4.7257457585913037E-4</v>
      </c>
      <c r="E743" s="130">
        <v>-0.16243553472644273</v>
      </c>
      <c r="F743" s="95" t="b">
        <v>0</v>
      </c>
      <c r="G743" s="95" t="b">
        <v>0</v>
      </c>
      <c r="H743" s="95" t="b">
        <v>0</v>
      </c>
      <c r="I743" s="95" t="b">
        <v>0</v>
      </c>
      <c r="J743" s="95" t="b">
        <v>0</v>
      </c>
      <c r="K743" s="95" t="b">
        <v>0</v>
      </c>
    </row>
    <row r="744" spans="1:11" x14ac:dyDescent="0.25">
      <c r="A744" s="95" t="s">
        <v>14463</v>
      </c>
      <c r="B744" s="95" t="s">
        <v>14215</v>
      </c>
      <c r="C744" s="95">
        <v>12</v>
      </c>
      <c r="D744" s="130">
        <v>4.7257457585913037E-4</v>
      </c>
      <c r="E744" s="130">
        <v>1.3534632906920454</v>
      </c>
      <c r="F744" s="95" t="b">
        <v>0</v>
      </c>
      <c r="G744" s="95" t="b">
        <v>0</v>
      </c>
      <c r="H744" s="95" t="b">
        <v>0</v>
      </c>
      <c r="I744" s="95" t="b">
        <v>0</v>
      </c>
      <c r="J744" s="95" t="b">
        <v>0</v>
      </c>
      <c r="K744" s="95" t="b">
        <v>0</v>
      </c>
    </row>
    <row r="745" spans="1:11" x14ac:dyDescent="0.25">
      <c r="A745" s="95" t="s">
        <v>14244</v>
      </c>
      <c r="B745" s="95" t="s">
        <v>14219</v>
      </c>
      <c r="C745" s="95">
        <v>12</v>
      </c>
      <c r="D745" s="130">
        <v>4.7257457585913037E-4</v>
      </c>
      <c r="E745" s="130">
        <v>8.8392041041921693E-2</v>
      </c>
      <c r="F745" s="95" t="b">
        <v>0</v>
      </c>
      <c r="G745" s="95" t="b">
        <v>0</v>
      </c>
      <c r="H745" s="95" t="b">
        <v>0</v>
      </c>
      <c r="I745" s="95" t="b">
        <v>0</v>
      </c>
      <c r="J745" s="95" t="b">
        <v>0</v>
      </c>
      <c r="K745" s="95" t="b">
        <v>0</v>
      </c>
    </row>
    <row r="746" spans="1:11" x14ac:dyDescent="0.25">
      <c r="A746" s="95" t="s">
        <v>14387</v>
      </c>
      <c r="B746" s="95" t="s">
        <v>14452</v>
      </c>
      <c r="C746" s="95">
        <v>12</v>
      </c>
      <c r="D746" s="130">
        <v>4.7257457585913037E-4</v>
      </c>
      <c r="E746" s="130">
        <v>3.3263810864971277</v>
      </c>
      <c r="F746" s="95" t="b">
        <v>0</v>
      </c>
      <c r="G746" s="95" t="b">
        <v>0</v>
      </c>
      <c r="H746" s="95" t="b">
        <v>0</v>
      </c>
      <c r="I746" s="95" t="b">
        <v>1</v>
      </c>
      <c r="J746" s="95" t="b">
        <v>0</v>
      </c>
      <c r="K746" s="95" t="b">
        <v>0</v>
      </c>
    </row>
    <row r="747" spans="1:11" x14ac:dyDescent="0.25">
      <c r="A747" s="95" t="s">
        <v>14217</v>
      </c>
      <c r="B747" s="95" t="s">
        <v>1394</v>
      </c>
      <c r="C747" s="95">
        <v>12</v>
      </c>
      <c r="D747" s="130">
        <v>4.7257457585913037E-4</v>
      </c>
      <c r="E747" s="130">
        <v>1.4549446285562802</v>
      </c>
      <c r="F747" s="95" t="b">
        <v>0</v>
      </c>
      <c r="G747" s="95" t="b">
        <v>0</v>
      </c>
      <c r="H747" s="95" t="b">
        <v>0</v>
      </c>
      <c r="I747" s="95" t="b">
        <v>0</v>
      </c>
      <c r="J747" s="95" t="b">
        <v>0</v>
      </c>
      <c r="K747" s="95" t="b">
        <v>0</v>
      </c>
    </row>
    <row r="748" spans="1:11" x14ac:dyDescent="0.25">
      <c r="A748" s="95" t="s">
        <v>14214</v>
      </c>
      <c r="B748" s="95" t="s">
        <v>14278</v>
      </c>
      <c r="C748" s="95">
        <v>12</v>
      </c>
      <c r="D748" s="130">
        <v>4.7257457585913037E-4</v>
      </c>
      <c r="E748" s="130">
        <v>0.31836191078427245</v>
      </c>
      <c r="F748" s="95" t="b">
        <v>0</v>
      </c>
      <c r="G748" s="95" t="b">
        <v>0</v>
      </c>
      <c r="H748" s="95" t="b">
        <v>0</v>
      </c>
      <c r="I748" s="95" t="b">
        <v>0</v>
      </c>
      <c r="J748" s="95" t="b">
        <v>0</v>
      </c>
      <c r="K748" s="95" t="b">
        <v>0</v>
      </c>
    </row>
    <row r="749" spans="1:11" x14ac:dyDescent="0.25">
      <c r="A749" s="95" t="s">
        <v>14248</v>
      </c>
      <c r="B749" s="95" t="s">
        <v>14220</v>
      </c>
      <c r="C749" s="95">
        <v>12</v>
      </c>
      <c r="D749" s="130">
        <v>4.7257457585913037E-4</v>
      </c>
      <c r="E749" s="130">
        <v>0.19718415359985722</v>
      </c>
      <c r="F749" s="95" t="b">
        <v>0</v>
      </c>
      <c r="G749" s="95" t="b">
        <v>0</v>
      </c>
      <c r="H749" s="95" t="b">
        <v>0</v>
      </c>
      <c r="I749" s="95" t="b">
        <v>0</v>
      </c>
      <c r="J749" s="95" t="b">
        <v>0</v>
      </c>
      <c r="K749" s="95" t="b">
        <v>0</v>
      </c>
    </row>
    <row r="750" spans="1:11" x14ac:dyDescent="0.25">
      <c r="A750" s="95" t="s">
        <v>14464</v>
      </c>
      <c r="B750" s="95" t="s">
        <v>14222</v>
      </c>
      <c r="C750" s="95">
        <v>12</v>
      </c>
      <c r="D750" s="130">
        <v>4.7257457585913037E-4</v>
      </c>
      <c r="E750" s="130">
        <v>1.4906699308645031</v>
      </c>
      <c r="F750" s="95" t="b">
        <v>0</v>
      </c>
      <c r="G750" s="95" t="b">
        <v>0</v>
      </c>
      <c r="H750" s="95" t="b">
        <v>0</v>
      </c>
      <c r="I750" s="95" t="b">
        <v>0</v>
      </c>
      <c r="J750" s="95" t="b">
        <v>0</v>
      </c>
      <c r="K750" s="95" t="b">
        <v>0</v>
      </c>
    </row>
    <row r="751" spans="1:11" x14ac:dyDescent="0.25">
      <c r="A751" s="95" t="s">
        <v>14215</v>
      </c>
      <c r="B751" s="95" t="s">
        <v>14249</v>
      </c>
      <c r="C751" s="95">
        <v>12</v>
      </c>
      <c r="D751" s="130">
        <v>4.7257457585913037E-4</v>
      </c>
      <c r="E751" s="130">
        <v>8.7781098586975054E-2</v>
      </c>
      <c r="F751" s="95" t="b">
        <v>0</v>
      </c>
      <c r="G751" s="95" t="b">
        <v>0</v>
      </c>
      <c r="H751" s="95" t="b">
        <v>0</v>
      </c>
      <c r="I751" s="95" t="b">
        <v>0</v>
      </c>
      <c r="J751" s="95" t="b">
        <v>0</v>
      </c>
      <c r="K751" s="95" t="b">
        <v>0</v>
      </c>
    </row>
    <row r="752" spans="1:11" x14ac:dyDescent="0.25">
      <c r="A752" s="95" t="s">
        <v>14325</v>
      </c>
      <c r="B752" s="95" t="s">
        <v>14213</v>
      </c>
      <c r="C752" s="95">
        <v>12</v>
      </c>
      <c r="D752" s="130">
        <v>4.7257457585913037E-4</v>
      </c>
      <c r="E752" s="130">
        <v>0.49203058116601989</v>
      </c>
      <c r="F752" s="95" t="b">
        <v>0</v>
      </c>
      <c r="G752" s="95" t="b">
        <v>0</v>
      </c>
      <c r="H752" s="95" t="b">
        <v>0</v>
      </c>
      <c r="I752" s="95" t="b">
        <v>0</v>
      </c>
      <c r="J752" s="95" t="b">
        <v>0</v>
      </c>
      <c r="K752" s="95" t="b">
        <v>0</v>
      </c>
    </row>
    <row r="753" spans="1:11" x14ac:dyDescent="0.25">
      <c r="A753" s="95" t="s">
        <v>14214</v>
      </c>
      <c r="B753" s="95" t="s">
        <v>14471</v>
      </c>
      <c r="C753" s="95">
        <v>12</v>
      </c>
      <c r="D753" s="130">
        <v>4.8941597596497235E-4</v>
      </c>
      <c r="E753" s="130">
        <v>1.1634599507985293</v>
      </c>
      <c r="F753" s="95" t="b">
        <v>0</v>
      </c>
      <c r="G753" s="95" t="b">
        <v>0</v>
      </c>
      <c r="H753" s="95" t="b">
        <v>0</v>
      </c>
      <c r="I753" s="95" t="b">
        <v>0</v>
      </c>
      <c r="J753" s="95" t="b">
        <v>0</v>
      </c>
      <c r="K753" s="95" t="b">
        <v>0</v>
      </c>
    </row>
    <row r="754" spans="1:11" x14ac:dyDescent="0.25">
      <c r="A754" s="95" t="s">
        <v>14471</v>
      </c>
      <c r="B754" s="95" t="s">
        <v>14214</v>
      </c>
      <c r="C754" s="95">
        <v>12</v>
      </c>
      <c r="D754" s="130">
        <v>4.8941597596497235E-4</v>
      </c>
      <c r="E754" s="130">
        <v>1.1553958958433552</v>
      </c>
      <c r="F754" s="95" t="b">
        <v>0</v>
      </c>
      <c r="G754" s="95" t="b">
        <v>0</v>
      </c>
      <c r="H754" s="95" t="b">
        <v>0</v>
      </c>
      <c r="I754" s="95" t="b">
        <v>0</v>
      </c>
      <c r="J754" s="95" t="b">
        <v>0</v>
      </c>
      <c r="K754" s="95" t="b">
        <v>0</v>
      </c>
    </row>
    <row r="755" spans="1:11" x14ac:dyDescent="0.25">
      <c r="A755" s="95" t="s">
        <v>14472</v>
      </c>
      <c r="B755" s="95" t="s">
        <v>14214</v>
      </c>
      <c r="C755" s="95">
        <v>12</v>
      </c>
      <c r="D755" s="130">
        <v>4.7257457585913037E-4</v>
      </c>
      <c r="E755" s="130">
        <v>1.1553958958433552</v>
      </c>
      <c r="F755" s="95" t="b">
        <v>0</v>
      </c>
      <c r="G755" s="95" t="b">
        <v>0</v>
      </c>
      <c r="H755" s="95" t="b">
        <v>0</v>
      </c>
      <c r="I755" s="95" t="b">
        <v>0</v>
      </c>
      <c r="J755" s="95" t="b">
        <v>0</v>
      </c>
      <c r="K755" s="95" t="b">
        <v>0</v>
      </c>
    </row>
    <row r="756" spans="1:11" x14ac:dyDescent="0.25">
      <c r="A756" s="95" t="s">
        <v>14241</v>
      </c>
      <c r="B756" s="95" t="s">
        <v>14227</v>
      </c>
      <c r="C756" s="95">
        <v>12</v>
      </c>
      <c r="D756" s="130">
        <v>4.7257457585913037E-4</v>
      </c>
      <c r="E756" s="130">
        <v>0.32536422392635928</v>
      </c>
      <c r="F756" s="95" t="b">
        <v>0</v>
      </c>
      <c r="G756" s="95" t="b">
        <v>0</v>
      </c>
      <c r="H756" s="95" t="b">
        <v>0</v>
      </c>
      <c r="I756" s="95" t="b">
        <v>0</v>
      </c>
      <c r="J756" s="95" t="b">
        <v>0</v>
      </c>
      <c r="K756" s="95" t="b">
        <v>0</v>
      </c>
    </row>
    <row r="757" spans="1:11" x14ac:dyDescent="0.25">
      <c r="A757" s="95" t="s">
        <v>14345</v>
      </c>
      <c r="B757" s="95" t="s">
        <v>14230</v>
      </c>
      <c r="C757" s="95">
        <v>12</v>
      </c>
      <c r="D757" s="130">
        <v>4.7257457585913037E-4</v>
      </c>
      <c r="E757" s="130">
        <v>1.5336711159425589</v>
      </c>
      <c r="F757" s="95" t="b">
        <v>0</v>
      </c>
      <c r="G757" s="95" t="b">
        <v>0</v>
      </c>
      <c r="H757" s="95" t="b">
        <v>0</v>
      </c>
      <c r="I757" s="95" t="b">
        <v>0</v>
      </c>
      <c r="J757" s="95" t="b">
        <v>0</v>
      </c>
      <c r="K757" s="95" t="b">
        <v>0</v>
      </c>
    </row>
    <row r="758" spans="1:11" x14ac:dyDescent="0.25">
      <c r="A758" s="95" t="s">
        <v>14217</v>
      </c>
      <c r="B758" s="95" t="s">
        <v>1164</v>
      </c>
      <c r="C758" s="95">
        <v>12</v>
      </c>
      <c r="D758" s="130">
        <v>4.7257457585913037E-4</v>
      </c>
      <c r="E758" s="130">
        <v>1.4549446285562802</v>
      </c>
      <c r="F758" s="95" t="b">
        <v>0</v>
      </c>
      <c r="G758" s="95" t="b">
        <v>0</v>
      </c>
      <c r="H758" s="95" t="b">
        <v>0</v>
      </c>
      <c r="I758" s="95" t="b">
        <v>0</v>
      </c>
      <c r="J758" s="95" t="b">
        <v>0</v>
      </c>
      <c r="K758" s="95" t="b">
        <v>0</v>
      </c>
    </row>
    <row r="759" spans="1:11" x14ac:dyDescent="0.25">
      <c r="A759" s="95" t="s">
        <v>1164</v>
      </c>
      <c r="B759" s="95" t="s">
        <v>2743</v>
      </c>
      <c r="C759" s="95">
        <v>12</v>
      </c>
      <c r="D759" s="130">
        <v>4.7257457585913037E-4</v>
      </c>
      <c r="E759" s="130">
        <v>1.6822879520244916</v>
      </c>
      <c r="F759" s="95" t="b">
        <v>0</v>
      </c>
      <c r="G759" s="95" t="b">
        <v>0</v>
      </c>
      <c r="H759" s="95" t="b">
        <v>0</v>
      </c>
      <c r="I759" s="95" t="b">
        <v>0</v>
      </c>
      <c r="J759" s="95" t="b">
        <v>0</v>
      </c>
      <c r="K759" s="95" t="b">
        <v>0</v>
      </c>
    </row>
    <row r="760" spans="1:11" x14ac:dyDescent="0.25">
      <c r="A760" s="95" t="s">
        <v>1165</v>
      </c>
      <c r="B760" s="95" t="s">
        <v>14473</v>
      </c>
      <c r="C760" s="95">
        <v>12</v>
      </c>
      <c r="D760" s="130">
        <v>4.7257457585913037E-4</v>
      </c>
      <c r="E760" s="130">
        <v>1.9377909132127507</v>
      </c>
      <c r="F760" s="95" t="b">
        <v>0</v>
      </c>
      <c r="G760" s="95" t="b">
        <v>0</v>
      </c>
      <c r="H760" s="95" t="b">
        <v>0</v>
      </c>
      <c r="I760" s="95" t="b">
        <v>0</v>
      </c>
      <c r="J760" s="95" t="b">
        <v>0</v>
      </c>
      <c r="K760" s="95" t="b">
        <v>0</v>
      </c>
    </row>
    <row r="761" spans="1:11" x14ac:dyDescent="0.25">
      <c r="A761" s="95" t="s">
        <v>14219</v>
      </c>
      <c r="B761" s="95" t="s">
        <v>14474</v>
      </c>
      <c r="C761" s="95">
        <v>12</v>
      </c>
      <c r="D761" s="130">
        <v>5.3660194160414139E-4</v>
      </c>
      <c r="E761" s="130">
        <v>1.483383042490048</v>
      </c>
      <c r="F761" s="95" t="b">
        <v>0</v>
      </c>
      <c r="G761" s="95" t="b">
        <v>0</v>
      </c>
      <c r="H761" s="95" t="b">
        <v>0</v>
      </c>
      <c r="I761" s="95" t="b">
        <v>0</v>
      </c>
      <c r="J761" s="95" t="b">
        <v>0</v>
      </c>
      <c r="K761" s="95" t="b">
        <v>0</v>
      </c>
    </row>
    <row r="762" spans="1:11" x14ac:dyDescent="0.25">
      <c r="A762" s="95" t="s">
        <v>14229</v>
      </c>
      <c r="B762" s="95" t="s">
        <v>14475</v>
      </c>
      <c r="C762" s="95">
        <v>12</v>
      </c>
      <c r="D762" s="130">
        <v>4.8941597596497235E-4</v>
      </c>
      <c r="E762" s="130">
        <v>1.9013298532684142</v>
      </c>
      <c r="F762" s="95" t="b">
        <v>0</v>
      </c>
      <c r="G762" s="95" t="b">
        <v>0</v>
      </c>
      <c r="H762" s="95" t="b">
        <v>0</v>
      </c>
      <c r="I762" s="95" t="b">
        <v>0</v>
      </c>
      <c r="J762" s="95" t="b">
        <v>0</v>
      </c>
      <c r="K762" s="95" t="b">
        <v>0</v>
      </c>
    </row>
    <row r="763" spans="1:11" x14ac:dyDescent="0.25">
      <c r="A763" s="95" t="s">
        <v>14475</v>
      </c>
      <c r="B763" s="95" t="s">
        <v>14264</v>
      </c>
      <c r="C763" s="95">
        <v>12</v>
      </c>
      <c r="D763" s="130">
        <v>4.8941597596497235E-4</v>
      </c>
      <c r="E763" s="130">
        <v>2.635380011832384</v>
      </c>
      <c r="F763" s="95" t="b">
        <v>0</v>
      </c>
      <c r="G763" s="95" t="b">
        <v>0</v>
      </c>
      <c r="H763" s="95" t="b">
        <v>0</v>
      </c>
      <c r="I763" s="95" t="b">
        <v>0</v>
      </c>
      <c r="J763" s="95" t="b">
        <v>0</v>
      </c>
      <c r="K763" s="95" t="b">
        <v>0</v>
      </c>
    </row>
    <row r="764" spans="1:11" x14ac:dyDescent="0.25">
      <c r="A764" s="95" t="s">
        <v>14242</v>
      </c>
      <c r="B764" s="95" t="s">
        <v>14232</v>
      </c>
      <c r="C764" s="95">
        <v>12</v>
      </c>
      <c r="D764" s="130">
        <v>4.7257457585913037E-4</v>
      </c>
      <c r="E764" s="130">
        <v>0.58703481934620805</v>
      </c>
      <c r="F764" s="95" t="b">
        <v>0</v>
      </c>
      <c r="G764" s="95" t="b">
        <v>0</v>
      </c>
      <c r="H764" s="95" t="b">
        <v>0</v>
      </c>
      <c r="I764" s="95" t="b">
        <v>0</v>
      </c>
      <c r="J764" s="95" t="b">
        <v>0</v>
      </c>
      <c r="K764" s="95" t="b">
        <v>0</v>
      </c>
    </row>
    <row r="765" spans="1:11" x14ac:dyDescent="0.25">
      <c r="A765" s="95" t="s">
        <v>14220</v>
      </c>
      <c r="B765" s="95" t="s">
        <v>14373</v>
      </c>
      <c r="C765" s="95">
        <v>12</v>
      </c>
      <c r="D765" s="130">
        <v>4.7257457585913037E-4</v>
      </c>
      <c r="E765" s="130">
        <v>1.1458381718273472</v>
      </c>
      <c r="F765" s="95" t="b">
        <v>0</v>
      </c>
      <c r="G765" s="95" t="b">
        <v>0</v>
      </c>
      <c r="H765" s="95" t="b">
        <v>0</v>
      </c>
      <c r="I765" s="95" t="b">
        <v>0</v>
      </c>
      <c r="J765" s="95" t="b">
        <v>0</v>
      </c>
      <c r="K765" s="95" t="b">
        <v>0</v>
      </c>
    </row>
    <row r="766" spans="1:11" x14ac:dyDescent="0.25">
      <c r="A766" s="95" t="s">
        <v>14458</v>
      </c>
      <c r="B766" s="95" t="s">
        <v>14213</v>
      </c>
      <c r="C766" s="95">
        <v>12</v>
      </c>
      <c r="D766" s="130">
        <v>4.7257457585913037E-4</v>
      </c>
      <c r="E766" s="130">
        <v>1.0782963053107504</v>
      </c>
      <c r="F766" s="95" t="b">
        <v>0</v>
      </c>
      <c r="G766" s="95" t="b">
        <v>0</v>
      </c>
      <c r="H766" s="95" t="b">
        <v>0</v>
      </c>
      <c r="I766" s="95" t="b">
        <v>0</v>
      </c>
      <c r="J766" s="95" t="b">
        <v>0</v>
      </c>
      <c r="K766" s="95" t="b">
        <v>0</v>
      </c>
    </row>
    <row r="767" spans="1:11" x14ac:dyDescent="0.25">
      <c r="A767" s="95" t="s">
        <v>14213</v>
      </c>
      <c r="B767" s="95" t="s">
        <v>14260</v>
      </c>
      <c r="C767" s="95">
        <v>12</v>
      </c>
      <c r="D767" s="130">
        <v>4.7257457585913037E-4</v>
      </c>
      <c r="E767" s="130">
        <v>5.1284471240053559E-2</v>
      </c>
      <c r="F767" s="95" t="b">
        <v>0</v>
      </c>
      <c r="G767" s="95" t="b">
        <v>0</v>
      </c>
      <c r="H767" s="95" t="b">
        <v>0</v>
      </c>
      <c r="I767" s="95" t="b">
        <v>0</v>
      </c>
      <c r="J767" s="95" t="b">
        <v>0</v>
      </c>
      <c r="K767" s="95" t="b">
        <v>0</v>
      </c>
    </row>
    <row r="768" spans="1:11" x14ac:dyDescent="0.25">
      <c r="A768" s="95" t="s">
        <v>14255</v>
      </c>
      <c r="B768" s="95" t="s">
        <v>14218</v>
      </c>
      <c r="C768" s="95">
        <v>12</v>
      </c>
      <c r="D768" s="130">
        <v>4.7257457585913037E-4</v>
      </c>
      <c r="E768" s="130">
        <v>0.24784188619841013</v>
      </c>
      <c r="F768" s="95" t="b">
        <v>0</v>
      </c>
      <c r="G768" s="95" t="b">
        <v>0</v>
      </c>
      <c r="H768" s="95" t="b">
        <v>0</v>
      </c>
      <c r="I768" s="95" t="b">
        <v>0</v>
      </c>
      <c r="J768" s="95" t="b">
        <v>0</v>
      </c>
      <c r="K768" s="95" t="b">
        <v>0</v>
      </c>
    </row>
    <row r="769" spans="1:11" x14ac:dyDescent="0.25">
      <c r="A769" s="95" t="s">
        <v>14216</v>
      </c>
      <c r="B769" s="95" t="s">
        <v>14269</v>
      </c>
      <c r="C769" s="95">
        <v>12</v>
      </c>
      <c r="D769" s="130">
        <v>4.7257457585913037E-4</v>
      </c>
      <c r="E769" s="130">
        <v>0.43369033480170954</v>
      </c>
      <c r="F769" s="95" t="b">
        <v>0</v>
      </c>
      <c r="G769" s="95" t="b">
        <v>0</v>
      </c>
      <c r="H769" s="95" t="b">
        <v>0</v>
      </c>
      <c r="I769" s="95" t="b">
        <v>0</v>
      </c>
      <c r="J769" s="95" t="b">
        <v>0</v>
      </c>
      <c r="K769" s="95" t="b">
        <v>0</v>
      </c>
    </row>
    <row r="770" spans="1:11" x14ac:dyDescent="0.25">
      <c r="A770" s="95" t="s">
        <v>14221</v>
      </c>
      <c r="B770" s="95" t="s">
        <v>14243</v>
      </c>
      <c r="C770" s="95">
        <v>12</v>
      </c>
      <c r="D770" s="130">
        <v>4.7257457585913037E-4</v>
      </c>
      <c r="E770" s="130">
        <v>8.2627323994504259E-2</v>
      </c>
      <c r="F770" s="95" t="b">
        <v>0</v>
      </c>
      <c r="G770" s="95" t="b">
        <v>0</v>
      </c>
      <c r="H770" s="95" t="b">
        <v>0</v>
      </c>
      <c r="I770" s="95" t="b">
        <v>0</v>
      </c>
      <c r="J770" s="95" t="b">
        <v>0</v>
      </c>
      <c r="K770" s="95" t="b">
        <v>0</v>
      </c>
    </row>
    <row r="771" spans="1:11" x14ac:dyDescent="0.25">
      <c r="A771" s="95" t="s">
        <v>14478</v>
      </c>
      <c r="B771" s="95" t="s">
        <v>14215</v>
      </c>
      <c r="C771" s="95">
        <v>12</v>
      </c>
      <c r="D771" s="130">
        <v>4.7257457585913037E-4</v>
      </c>
      <c r="E771" s="130">
        <v>1.3882253969512572</v>
      </c>
      <c r="F771" s="95" t="b">
        <v>0</v>
      </c>
      <c r="G771" s="95" t="b">
        <v>0</v>
      </c>
      <c r="H771" s="95" t="b">
        <v>0</v>
      </c>
      <c r="I771" s="95" t="b">
        <v>0</v>
      </c>
      <c r="J771" s="95" t="b">
        <v>0</v>
      </c>
      <c r="K771" s="95" t="b">
        <v>0</v>
      </c>
    </row>
    <row r="772" spans="1:11" x14ac:dyDescent="0.25">
      <c r="A772" s="95" t="s">
        <v>14234</v>
      </c>
      <c r="B772" s="95" t="s">
        <v>14242</v>
      </c>
      <c r="C772" s="95">
        <v>12</v>
      </c>
      <c r="D772" s="130">
        <v>5.3660194160414139E-4</v>
      </c>
      <c r="E772" s="130">
        <v>0.63538001183238402</v>
      </c>
      <c r="F772" s="95" t="b">
        <v>0</v>
      </c>
      <c r="G772" s="95" t="b">
        <v>0</v>
      </c>
      <c r="H772" s="95" t="b">
        <v>0</v>
      </c>
      <c r="I772" s="95" t="b">
        <v>0</v>
      </c>
      <c r="J772" s="95" t="b">
        <v>0</v>
      </c>
      <c r="K772" s="95" t="b">
        <v>0</v>
      </c>
    </row>
    <row r="773" spans="1:11" x14ac:dyDescent="0.25">
      <c r="A773" s="95" t="s">
        <v>14242</v>
      </c>
      <c r="B773" s="95" t="s">
        <v>14215</v>
      </c>
      <c r="C773" s="95">
        <v>12</v>
      </c>
      <c r="D773" s="130">
        <v>5.3660194160414139E-4</v>
      </c>
      <c r="E773" s="130">
        <v>-5.6339823812682335E-2</v>
      </c>
      <c r="F773" s="95" t="b">
        <v>0</v>
      </c>
      <c r="G773" s="95" t="b">
        <v>0</v>
      </c>
      <c r="H773" s="95" t="b">
        <v>0</v>
      </c>
      <c r="I773" s="95" t="b">
        <v>0</v>
      </c>
      <c r="J773" s="95" t="b">
        <v>0</v>
      </c>
      <c r="K773" s="95" t="b">
        <v>0</v>
      </c>
    </row>
    <row r="774" spans="1:11" x14ac:dyDescent="0.25">
      <c r="A774" s="95" t="s">
        <v>14231</v>
      </c>
      <c r="B774" s="95" t="s">
        <v>14226</v>
      </c>
      <c r="C774" s="95">
        <v>12</v>
      </c>
      <c r="D774" s="130">
        <v>5.3660194160414139E-4</v>
      </c>
      <c r="E774" s="130">
        <v>1.9441087942763866E-2</v>
      </c>
      <c r="F774" s="95" t="b">
        <v>0</v>
      </c>
      <c r="G774" s="95" t="b">
        <v>0</v>
      </c>
      <c r="H774" s="95" t="b">
        <v>0</v>
      </c>
      <c r="I774" s="95" t="b">
        <v>0</v>
      </c>
      <c r="J774" s="95" t="b">
        <v>0</v>
      </c>
      <c r="K774" s="95" t="b">
        <v>0</v>
      </c>
    </row>
    <row r="775" spans="1:11" x14ac:dyDescent="0.25">
      <c r="A775" s="95" t="s">
        <v>14353</v>
      </c>
      <c r="B775" s="95" t="s">
        <v>14466</v>
      </c>
      <c r="C775" s="95">
        <v>11</v>
      </c>
      <c r="D775" s="130">
        <v>4.4056098859539017E-4</v>
      </c>
      <c r="E775" s="130">
        <v>3.1297602719935518</v>
      </c>
      <c r="F775" s="95" t="b">
        <v>0</v>
      </c>
      <c r="G775" s="95" t="b">
        <v>0</v>
      </c>
      <c r="H775" s="95" t="b">
        <v>0</v>
      </c>
      <c r="I775" s="95" t="b">
        <v>0</v>
      </c>
      <c r="J775" s="95" t="b">
        <v>0</v>
      </c>
      <c r="K775" s="95" t="b">
        <v>0</v>
      </c>
    </row>
    <row r="776" spans="1:11" x14ac:dyDescent="0.25">
      <c r="A776" s="95" t="s">
        <v>14466</v>
      </c>
      <c r="B776" s="95" t="s">
        <v>14239</v>
      </c>
      <c r="C776" s="95">
        <v>11</v>
      </c>
      <c r="D776" s="130">
        <v>4.4056098859539017E-4</v>
      </c>
      <c r="E776" s="130">
        <v>2.1321141773870291</v>
      </c>
      <c r="F776" s="95" t="b">
        <v>0</v>
      </c>
      <c r="G776" s="95" t="b">
        <v>0</v>
      </c>
      <c r="H776" s="95" t="b">
        <v>0</v>
      </c>
      <c r="I776" s="95" t="b">
        <v>0</v>
      </c>
      <c r="J776" s="95" t="b">
        <v>0</v>
      </c>
      <c r="K776" s="95" t="b">
        <v>0</v>
      </c>
    </row>
    <row r="777" spans="1:11" x14ac:dyDescent="0.25">
      <c r="A777" s="95" t="s">
        <v>14215</v>
      </c>
      <c r="B777" s="95" t="s">
        <v>14323</v>
      </c>
      <c r="C777" s="95">
        <v>11</v>
      </c>
      <c r="D777" s="130">
        <v>4.4056098859539017E-4</v>
      </c>
      <c r="E777" s="130">
        <v>0.69450146395104062</v>
      </c>
      <c r="F777" s="95" t="b">
        <v>0</v>
      </c>
      <c r="G777" s="95" t="b">
        <v>0</v>
      </c>
      <c r="H777" s="95" t="b">
        <v>0</v>
      </c>
      <c r="I777" s="95" t="b">
        <v>0</v>
      </c>
      <c r="J777" s="95" t="b">
        <v>0</v>
      </c>
      <c r="K777" s="95" t="b">
        <v>0</v>
      </c>
    </row>
    <row r="778" spans="1:11" x14ac:dyDescent="0.25">
      <c r="A778" s="95" t="s">
        <v>14232</v>
      </c>
      <c r="B778" s="95" t="s">
        <v>14216</v>
      </c>
      <c r="C778" s="95">
        <v>11</v>
      </c>
      <c r="D778" s="130">
        <v>4.4863131130122461E-4</v>
      </c>
      <c r="E778" s="130">
        <v>-0.26582583128500825</v>
      </c>
      <c r="F778" s="95" t="b">
        <v>0</v>
      </c>
      <c r="G778" s="95" t="b">
        <v>0</v>
      </c>
      <c r="H778" s="95" t="b">
        <v>0</v>
      </c>
      <c r="I778" s="95" t="b">
        <v>0</v>
      </c>
      <c r="J778" s="95" t="b">
        <v>0</v>
      </c>
      <c r="K778" s="95" t="b">
        <v>0</v>
      </c>
    </row>
    <row r="779" spans="1:11" x14ac:dyDescent="0.25">
      <c r="A779" s="95" t="s">
        <v>14223</v>
      </c>
      <c r="B779" s="95" t="s">
        <v>14223</v>
      </c>
      <c r="C779" s="95">
        <v>11</v>
      </c>
      <c r="D779" s="130">
        <v>4.4056098859539017E-4</v>
      </c>
      <c r="E779" s="130">
        <v>-0.57175870603049372</v>
      </c>
      <c r="F779" s="95" t="b">
        <v>0</v>
      </c>
      <c r="G779" s="95" t="b">
        <v>0</v>
      </c>
      <c r="H779" s="95" t="b">
        <v>0</v>
      </c>
      <c r="I779" s="95" t="b">
        <v>0</v>
      </c>
      <c r="J779" s="95" t="b">
        <v>0</v>
      </c>
      <c r="K779" s="95" t="b">
        <v>0</v>
      </c>
    </row>
    <row r="780" spans="1:11" x14ac:dyDescent="0.25">
      <c r="A780" s="95" t="s">
        <v>14252</v>
      </c>
      <c r="B780" s="95" t="s">
        <v>14240</v>
      </c>
      <c r="C780" s="95">
        <v>11</v>
      </c>
      <c r="D780" s="130">
        <v>4.4056098859539017E-4</v>
      </c>
      <c r="E780" s="130">
        <v>0.88558905968132329</v>
      </c>
      <c r="F780" s="95" t="b">
        <v>0</v>
      </c>
      <c r="G780" s="95" t="b">
        <v>0</v>
      </c>
      <c r="H780" s="95" t="b">
        <v>0</v>
      </c>
      <c r="I780" s="95" t="b">
        <v>0</v>
      </c>
      <c r="J780" s="95" t="b">
        <v>0</v>
      </c>
      <c r="K780" s="95" t="b">
        <v>0</v>
      </c>
    </row>
    <row r="781" spans="1:11" x14ac:dyDescent="0.25">
      <c r="A781" s="95" t="s">
        <v>14428</v>
      </c>
      <c r="B781" s="95" t="s">
        <v>14402</v>
      </c>
      <c r="C781" s="95">
        <v>11</v>
      </c>
      <c r="D781" s="130">
        <v>4.4056098859539017E-4</v>
      </c>
      <c r="E781" s="130">
        <v>3.245664325065917</v>
      </c>
      <c r="F781" s="95" t="b">
        <v>0</v>
      </c>
      <c r="G781" s="95" t="b">
        <v>0</v>
      </c>
      <c r="H781" s="95" t="b">
        <v>0</v>
      </c>
      <c r="I781" s="95" t="b">
        <v>0</v>
      </c>
      <c r="J781" s="95" t="b">
        <v>0</v>
      </c>
      <c r="K781" s="95" t="b">
        <v>0</v>
      </c>
    </row>
    <row r="782" spans="1:11" x14ac:dyDescent="0.25">
      <c r="A782" s="95" t="s">
        <v>14452</v>
      </c>
      <c r="B782" s="95" t="s">
        <v>14266</v>
      </c>
      <c r="C782" s="95">
        <v>11</v>
      </c>
      <c r="D782" s="130">
        <v>4.4056098859539017E-4</v>
      </c>
      <c r="E782" s="130">
        <v>2.5876529284088043</v>
      </c>
      <c r="F782" s="95" t="b">
        <v>1</v>
      </c>
      <c r="G782" s="95" t="b">
        <v>0</v>
      </c>
      <c r="H782" s="95" t="b">
        <v>0</v>
      </c>
      <c r="I782" s="95" t="b">
        <v>0</v>
      </c>
      <c r="J782" s="95" t="b">
        <v>0</v>
      </c>
      <c r="K782" s="95" t="b">
        <v>0</v>
      </c>
    </row>
    <row r="783" spans="1:11" x14ac:dyDescent="0.25">
      <c r="A783" s="95" t="s">
        <v>14266</v>
      </c>
      <c r="B783" s="95" t="s">
        <v>14453</v>
      </c>
      <c r="C783" s="95">
        <v>11</v>
      </c>
      <c r="D783" s="130">
        <v>4.4056098859539017E-4</v>
      </c>
      <c r="E783" s="130">
        <v>2.5554682450374031</v>
      </c>
      <c r="F783" s="95" t="b">
        <v>0</v>
      </c>
      <c r="G783" s="95" t="b">
        <v>0</v>
      </c>
      <c r="H783" s="95" t="b">
        <v>0</v>
      </c>
      <c r="I783" s="95" t="b">
        <v>0</v>
      </c>
      <c r="J783" s="95" t="b">
        <v>0</v>
      </c>
      <c r="K783" s="95" t="b">
        <v>0</v>
      </c>
    </row>
    <row r="784" spans="1:11" x14ac:dyDescent="0.25">
      <c r="A784" s="95" t="s">
        <v>14453</v>
      </c>
      <c r="B784" s="95" t="s">
        <v>14484</v>
      </c>
      <c r="C784" s="95">
        <v>11</v>
      </c>
      <c r="D784" s="130">
        <v>4.4056098859539017E-4</v>
      </c>
      <c r="E784" s="130">
        <v>3.5896225212717088</v>
      </c>
      <c r="F784" s="95" t="b">
        <v>0</v>
      </c>
      <c r="G784" s="95" t="b">
        <v>0</v>
      </c>
      <c r="H784" s="95" t="b">
        <v>0</v>
      </c>
      <c r="I784" s="95" t="b">
        <v>0</v>
      </c>
      <c r="J784" s="95" t="b">
        <v>0</v>
      </c>
      <c r="K784" s="95" t="b">
        <v>0</v>
      </c>
    </row>
    <row r="785" spans="1:11" x14ac:dyDescent="0.25">
      <c r="A785" s="95" t="s">
        <v>14484</v>
      </c>
      <c r="B785" s="95" t="s">
        <v>14468</v>
      </c>
      <c r="C785" s="95">
        <v>11</v>
      </c>
      <c r="D785" s="130">
        <v>4.4056098859539017E-4</v>
      </c>
      <c r="E785" s="130">
        <v>3.6565693109023218</v>
      </c>
      <c r="F785" s="95" t="b">
        <v>0</v>
      </c>
      <c r="G785" s="95" t="b">
        <v>0</v>
      </c>
      <c r="H785" s="95" t="b">
        <v>0</v>
      </c>
      <c r="I785" s="95" t="b">
        <v>0</v>
      </c>
      <c r="J785" s="95" t="b">
        <v>1</v>
      </c>
      <c r="K785" s="95" t="b">
        <v>0</v>
      </c>
    </row>
    <row r="786" spans="1:11" x14ac:dyDescent="0.25">
      <c r="A786" s="95" t="s">
        <v>14231</v>
      </c>
      <c r="B786" s="95" t="s">
        <v>14224</v>
      </c>
      <c r="C786" s="95">
        <v>11</v>
      </c>
      <c r="D786" s="130">
        <v>4.4056098859539017E-4</v>
      </c>
      <c r="E786" s="130">
        <v>-7.4892470449033716E-2</v>
      </c>
      <c r="F786" s="95" t="b">
        <v>0</v>
      </c>
      <c r="G786" s="95" t="b">
        <v>0</v>
      </c>
      <c r="H786" s="95" t="b">
        <v>0</v>
      </c>
      <c r="I786" s="95" t="b">
        <v>0</v>
      </c>
      <c r="J786" s="95" t="b">
        <v>0</v>
      </c>
      <c r="K786" s="95" t="b">
        <v>0</v>
      </c>
    </row>
    <row r="787" spans="1:11" x14ac:dyDescent="0.25">
      <c r="A787" s="95" t="s">
        <v>14222</v>
      </c>
      <c r="B787" s="95" t="s">
        <v>14222</v>
      </c>
      <c r="C787" s="95">
        <v>11</v>
      </c>
      <c r="D787" s="130">
        <v>4.4056098859539017E-4</v>
      </c>
      <c r="E787" s="130">
        <v>-0.63593596511125994</v>
      </c>
      <c r="F787" s="95" t="b">
        <v>0</v>
      </c>
      <c r="G787" s="95" t="b">
        <v>0</v>
      </c>
      <c r="H787" s="95" t="b">
        <v>0</v>
      </c>
      <c r="I787" s="95" t="b">
        <v>0</v>
      </c>
      <c r="J787" s="95" t="b">
        <v>0</v>
      </c>
      <c r="K787" s="95" t="b">
        <v>0</v>
      </c>
    </row>
    <row r="788" spans="1:11" x14ac:dyDescent="0.25">
      <c r="A788" s="95" t="s">
        <v>14218</v>
      </c>
      <c r="B788" s="95" t="s">
        <v>14255</v>
      </c>
      <c r="C788" s="95">
        <v>11</v>
      </c>
      <c r="D788" s="130">
        <v>4.4056098859539017E-4</v>
      </c>
      <c r="E788" s="130">
        <v>0.20791919579632442</v>
      </c>
      <c r="F788" s="95" t="b">
        <v>0</v>
      </c>
      <c r="G788" s="95" t="b">
        <v>0</v>
      </c>
      <c r="H788" s="95" t="b">
        <v>0</v>
      </c>
      <c r="I788" s="95" t="b">
        <v>0</v>
      </c>
      <c r="J788" s="95" t="b">
        <v>0</v>
      </c>
      <c r="K788" s="95" t="b">
        <v>0</v>
      </c>
    </row>
    <row r="789" spans="1:11" x14ac:dyDescent="0.25">
      <c r="A789" s="95" t="s">
        <v>1349</v>
      </c>
      <c r="B789" s="95" t="s">
        <v>14213</v>
      </c>
      <c r="C789" s="95">
        <v>11</v>
      </c>
      <c r="D789" s="130">
        <v>4.4056098859539017E-4</v>
      </c>
      <c r="E789" s="130">
        <v>0.95618685872131459</v>
      </c>
      <c r="F789" s="95" t="b">
        <v>0</v>
      </c>
      <c r="G789" s="95" t="b">
        <v>0</v>
      </c>
      <c r="H789" s="95" t="b">
        <v>0</v>
      </c>
      <c r="I789" s="95" t="b">
        <v>0</v>
      </c>
      <c r="J789" s="95" t="b">
        <v>0</v>
      </c>
      <c r="K789" s="95" t="b">
        <v>0</v>
      </c>
    </row>
    <row r="790" spans="1:11" x14ac:dyDescent="0.25">
      <c r="A790" s="95" t="s">
        <v>14213</v>
      </c>
      <c r="B790" s="95" t="s">
        <v>14370</v>
      </c>
      <c r="C790" s="95">
        <v>11</v>
      </c>
      <c r="D790" s="130">
        <v>4.4056098859539017E-4</v>
      </c>
      <c r="E790" s="130">
        <v>0.73007485974486708</v>
      </c>
      <c r="F790" s="95" t="b">
        <v>0</v>
      </c>
      <c r="G790" s="95" t="b">
        <v>0</v>
      </c>
      <c r="H790" s="95" t="b">
        <v>0</v>
      </c>
      <c r="I790" s="95" t="b">
        <v>0</v>
      </c>
      <c r="J790" s="95" t="b">
        <v>0</v>
      </c>
      <c r="K790" s="95" t="b">
        <v>0</v>
      </c>
    </row>
    <row r="791" spans="1:11" x14ac:dyDescent="0.25">
      <c r="A791" s="95" t="s">
        <v>14242</v>
      </c>
      <c r="B791" s="95" t="s">
        <v>14301</v>
      </c>
      <c r="C791" s="95">
        <v>11</v>
      </c>
      <c r="D791" s="130">
        <v>4.4056098859539017E-4</v>
      </c>
      <c r="E791" s="130">
        <v>1.4273219725957809</v>
      </c>
      <c r="F791" s="95" t="b">
        <v>0</v>
      </c>
      <c r="G791" s="95" t="b">
        <v>0</v>
      </c>
      <c r="H791" s="95" t="b">
        <v>0</v>
      </c>
      <c r="I791" s="95" t="b">
        <v>0</v>
      </c>
      <c r="J791" s="95" t="b">
        <v>0</v>
      </c>
      <c r="K791" s="95" t="b">
        <v>0</v>
      </c>
    </row>
    <row r="792" spans="1:11" x14ac:dyDescent="0.25">
      <c r="A792" s="95" t="s">
        <v>14301</v>
      </c>
      <c r="B792" s="95" t="s">
        <v>14220</v>
      </c>
      <c r="C792" s="95">
        <v>11</v>
      </c>
      <c r="D792" s="130">
        <v>4.4056098859539017E-4</v>
      </c>
      <c r="E792" s="130">
        <v>0.78124053432797891</v>
      </c>
      <c r="F792" s="95" t="b">
        <v>0</v>
      </c>
      <c r="G792" s="95" t="b">
        <v>0</v>
      </c>
      <c r="H792" s="95" t="b">
        <v>0</v>
      </c>
      <c r="I792" s="95" t="b">
        <v>0</v>
      </c>
      <c r="J792" s="95" t="b">
        <v>0</v>
      </c>
      <c r="K792" s="95" t="b">
        <v>0</v>
      </c>
    </row>
    <row r="793" spans="1:11" x14ac:dyDescent="0.25">
      <c r="A793" s="95" t="s">
        <v>14261</v>
      </c>
      <c r="B793" s="95" t="s">
        <v>14256</v>
      </c>
      <c r="C793" s="95">
        <v>11</v>
      </c>
      <c r="D793" s="130">
        <v>4.4056098859539017E-4</v>
      </c>
      <c r="E793" s="130">
        <v>1.3779196205809023</v>
      </c>
      <c r="F793" s="95" t="b">
        <v>0</v>
      </c>
      <c r="G793" s="95" t="b">
        <v>0</v>
      </c>
      <c r="H793" s="95" t="b">
        <v>0</v>
      </c>
      <c r="I793" s="95" t="b">
        <v>0</v>
      </c>
      <c r="J793" s="95" t="b">
        <v>0</v>
      </c>
      <c r="K793" s="95" t="b">
        <v>0</v>
      </c>
    </row>
    <row r="794" spans="1:11" x14ac:dyDescent="0.25">
      <c r="A794" s="95" t="s">
        <v>14460</v>
      </c>
      <c r="B794" s="95" t="s">
        <v>14237</v>
      </c>
      <c r="C794" s="95">
        <v>11</v>
      </c>
      <c r="D794" s="130">
        <v>4.4056098859539017E-4</v>
      </c>
      <c r="E794" s="130">
        <v>2.0800011158327125</v>
      </c>
      <c r="F794" s="95" t="b">
        <v>0</v>
      </c>
      <c r="G794" s="95" t="b">
        <v>0</v>
      </c>
      <c r="H794" s="95" t="b">
        <v>0</v>
      </c>
      <c r="I794" s="95" t="b">
        <v>0</v>
      </c>
      <c r="J794" s="95" t="b">
        <v>0</v>
      </c>
      <c r="K794" s="95" t="b">
        <v>0</v>
      </c>
    </row>
    <row r="795" spans="1:11" x14ac:dyDescent="0.25">
      <c r="A795" s="95" t="s">
        <v>14271</v>
      </c>
      <c r="B795" s="95" t="s">
        <v>14250</v>
      </c>
      <c r="C795" s="95">
        <v>11</v>
      </c>
      <c r="D795" s="130">
        <v>4.4056098859539017E-4</v>
      </c>
      <c r="E795" s="130">
        <v>1.3711825073664501</v>
      </c>
      <c r="F795" s="95" t="b">
        <v>0</v>
      </c>
      <c r="G795" s="95" t="b">
        <v>0</v>
      </c>
      <c r="H795" s="95" t="b">
        <v>0</v>
      </c>
      <c r="I795" s="95" t="b">
        <v>0</v>
      </c>
      <c r="J795" s="95" t="b">
        <v>0</v>
      </c>
      <c r="K795" s="95" t="b">
        <v>0</v>
      </c>
    </row>
    <row r="796" spans="1:11" x14ac:dyDescent="0.25">
      <c r="A796" s="95" t="s">
        <v>14222</v>
      </c>
      <c r="B796" s="95" t="s">
        <v>14232</v>
      </c>
      <c r="C796" s="95">
        <v>11</v>
      </c>
      <c r="D796" s="130">
        <v>4.4056098859539017E-4</v>
      </c>
      <c r="E796" s="130">
        <v>-0.12976796212482716</v>
      </c>
      <c r="F796" s="95" t="b">
        <v>0</v>
      </c>
      <c r="G796" s="95" t="b">
        <v>0</v>
      </c>
      <c r="H796" s="95" t="b">
        <v>0</v>
      </c>
      <c r="I796" s="95" t="b">
        <v>0</v>
      </c>
      <c r="J796" s="95" t="b">
        <v>0</v>
      </c>
      <c r="K796" s="95" t="b">
        <v>0</v>
      </c>
    </row>
    <row r="797" spans="1:11" x14ac:dyDescent="0.25">
      <c r="A797" s="95" t="s">
        <v>14220</v>
      </c>
      <c r="B797" s="95" t="s">
        <v>14424</v>
      </c>
      <c r="C797" s="95">
        <v>11</v>
      </c>
      <c r="D797" s="130">
        <v>4.4056098859539017E-4</v>
      </c>
      <c r="E797" s="130">
        <v>1.2999351371768604</v>
      </c>
      <c r="F797" s="95" t="b">
        <v>0</v>
      </c>
      <c r="G797" s="95" t="b">
        <v>0</v>
      </c>
      <c r="H797" s="95" t="b">
        <v>0</v>
      </c>
      <c r="I797" s="95" t="b">
        <v>0</v>
      </c>
      <c r="J797" s="95" t="b">
        <v>0</v>
      </c>
      <c r="K797" s="95" t="b">
        <v>0</v>
      </c>
    </row>
    <row r="798" spans="1:11" x14ac:dyDescent="0.25">
      <c r="A798" s="95" t="s">
        <v>14424</v>
      </c>
      <c r="B798" s="95" t="s">
        <v>14215</v>
      </c>
      <c r="C798" s="95">
        <v>11</v>
      </c>
      <c r="D798" s="130">
        <v>4.4056098859539017E-4</v>
      </c>
      <c r="E798" s="130">
        <v>1.1743455770061761</v>
      </c>
      <c r="F798" s="95" t="b">
        <v>0</v>
      </c>
      <c r="G798" s="95" t="b">
        <v>0</v>
      </c>
      <c r="H798" s="95" t="b">
        <v>0</v>
      </c>
      <c r="I798" s="95" t="b">
        <v>0</v>
      </c>
      <c r="J798" s="95" t="b">
        <v>0</v>
      </c>
      <c r="K798" s="95" t="b">
        <v>0</v>
      </c>
    </row>
    <row r="799" spans="1:11" x14ac:dyDescent="0.25">
      <c r="A799" s="95" t="s">
        <v>14215</v>
      </c>
      <c r="B799" s="95" t="s">
        <v>14255</v>
      </c>
      <c r="C799" s="95">
        <v>11</v>
      </c>
      <c r="D799" s="130">
        <v>4.4056098859539017E-4</v>
      </c>
      <c r="E799" s="130">
        <v>0.13305932353134223</v>
      </c>
      <c r="F799" s="95" t="b">
        <v>0</v>
      </c>
      <c r="G799" s="95" t="b">
        <v>0</v>
      </c>
      <c r="H799" s="95" t="b">
        <v>0</v>
      </c>
      <c r="I799" s="95" t="b">
        <v>0</v>
      </c>
      <c r="J799" s="95" t="b">
        <v>0</v>
      </c>
      <c r="K799" s="95" t="b">
        <v>0</v>
      </c>
    </row>
    <row r="800" spans="1:11" x14ac:dyDescent="0.25">
      <c r="A800" s="95" t="s">
        <v>14231</v>
      </c>
      <c r="B800" s="95" t="s">
        <v>14219</v>
      </c>
      <c r="C800" s="95">
        <v>11</v>
      </c>
      <c r="D800" s="130">
        <v>4.4056098859539017E-4</v>
      </c>
      <c r="E800" s="130">
        <v>-0.20873929356208512</v>
      </c>
      <c r="F800" s="95" t="b">
        <v>0</v>
      </c>
      <c r="G800" s="95" t="b">
        <v>0</v>
      </c>
      <c r="H800" s="95" t="b">
        <v>0</v>
      </c>
      <c r="I800" s="95" t="b">
        <v>0</v>
      </c>
      <c r="J800" s="95" t="b">
        <v>0</v>
      </c>
      <c r="K800" s="95" t="b">
        <v>0</v>
      </c>
    </row>
    <row r="801" spans="1:11" x14ac:dyDescent="0.25">
      <c r="A801" s="95" t="s">
        <v>14242</v>
      </c>
      <c r="B801" s="95" t="s">
        <v>14227</v>
      </c>
      <c r="C801" s="95">
        <v>11</v>
      </c>
      <c r="D801" s="130">
        <v>4.4056098859539017E-4</v>
      </c>
      <c r="E801" s="130">
        <v>0.27704679629333401</v>
      </c>
      <c r="F801" s="95" t="b">
        <v>0</v>
      </c>
      <c r="G801" s="95" t="b">
        <v>0</v>
      </c>
      <c r="H801" s="95" t="b">
        <v>0</v>
      </c>
      <c r="I801" s="95" t="b">
        <v>0</v>
      </c>
      <c r="J801" s="95" t="b">
        <v>0</v>
      </c>
      <c r="K801" s="95" t="b">
        <v>0</v>
      </c>
    </row>
    <row r="802" spans="1:11" x14ac:dyDescent="0.25">
      <c r="A802" s="95" t="s">
        <v>14235</v>
      </c>
      <c r="B802" s="95" t="s">
        <v>14222</v>
      </c>
      <c r="C802" s="95">
        <v>11</v>
      </c>
      <c r="D802" s="130">
        <v>4.4056098859539017E-4</v>
      </c>
      <c r="E802" s="130">
        <v>-5.0175618838958956E-2</v>
      </c>
      <c r="F802" s="95" t="b">
        <v>0</v>
      </c>
      <c r="G802" s="95" t="b">
        <v>0</v>
      </c>
      <c r="H802" s="95" t="b">
        <v>0</v>
      </c>
      <c r="I802" s="95" t="b">
        <v>0</v>
      </c>
      <c r="J802" s="95" t="b">
        <v>0</v>
      </c>
      <c r="K802" s="95" t="b">
        <v>0</v>
      </c>
    </row>
    <row r="803" spans="1:11" x14ac:dyDescent="0.25">
      <c r="A803" s="95" t="s">
        <v>14488</v>
      </c>
      <c r="B803" s="95" t="s">
        <v>14215</v>
      </c>
      <c r="C803" s="95">
        <v>11</v>
      </c>
      <c r="D803" s="130">
        <v>4.4056098859539017E-4</v>
      </c>
      <c r="E803" s="130">
        <v>1.3882253969512572</v>
      </c>
      <c r="F803" s="95" t="b">
        <v>0</v>
      </c>
      <c r="G803" s="95" t="b">
        <v>0</v>
      </c>
      <c r="H803" s="95" t="b">
        <v>0</v>
      </c>
      <c r="I803" s="95" t="b">
        <v>0</v>
      </c>
      <c r="J803" s="95" t="b">
        <v>0</v>
      </c>
      <c r="K803" s="95" t="b">
        <v>0</v>
      </c>
    </row>
    <row r="804" spans="1:11" x14ac:dyDescent="0.25">
      <c r="A804" s="95" t="s">
        <v>14216</v>
      </c>
      <c r="B804" s="95" t="s">
        <v>14457</v>
      </c>
      <c r="C804" s="95">
        <v>11</v>
      </c>
      <c r="D804" s="130">
        <v>4.4056098859539017E-4</v>
      </c>
      <c r="E804" s="130">
        <v>1.2911664233922968</v>
      </c>
      <c r="F804" s="95" t="b">
        <v>0</v>
      </c>
      <c r="G804" s="95" t="b">
        <v>0</v>
      </c>
      <c r="H804" s="95" t="b">
        <v>0</v>
      </c>
      <c r="I804" s="95" t="b">
        <v>0</v>
      </c>
      <c r="J804" s="95" t="b">
        <v>0</v>
      </c>
      <c r="K804" s="95" t="b">
        <v>0</v>
      </c>
    </row>
    <row r="805" spans="1:11" x14ac:dyDescent="0.25">
      <c r="A805" s="95" t="s">
        <v>14457</v>
      </c>
      <c r="B805" s="95" t="s">
        <v>14225</v>
      </c>
      <c r="C805" s="95">
        <v>11</v>
      </c>
      <c r="D805" s="130">
        <v>4.4056098859539017E-4</v>
      </c>
      <c r="E805" s="130">
        <v>1.5432337886203915</v>
      </c>
      <c r="F805" s="95" t="b">
        <v>0</v>
      </c>
      <c r="G805" s="95" t="b">
        <v>0</v>
      </c>
      <c r="H805" s="95" t="b">
        <v>0</v>
      </c>
      <c r="I805" s="95" t="b">
        <v>0</v>
      </c>
      <c r="J805" s="95" t="b">
        <v>0</v>
      </c>
      <c r="K805" s="95" t="b">
        <v>0</v>
      </c>
    </row>
    <row r="806" spans="1:11" x14ac:dyDescent="0.25">
      <c r="A806" s="95" t="s">
        <v>14216</v>
      </c>
      <c r="B806" s="95" t="s">
        <v>14265</v>
      </c>
      <c r="C806" s="95">
        <v>11</v>
      </c>
      <c r="D806" s="130">
        <v>4.4056098859539017E-4</v>
      </c>
      <c r="E806" s="130">
        <v>0.34038444606247831</v>
      </c>
      <c r="F806" s="95" t="b">
        <v>0</v>
      </c>
      <c r="G806" s="95" t="b">
        <v>0</v>
      </c>
      <c r="H806" s="95" t="b">
        <v>0</v>
      </c>
      <c r="I806" s="95" t="b">
        <v>0</v>
      </c>
      <c r="J806" s="95" t="b">
        <v>0</v>
      </c>
      <c r="K806" s="95" t="b">
        <v>0</v>
      </c>
    </row>
    <row r="807" spans="1:11" x14ac:dyDescent="0.25">
      <c r="A807" s="95" t="s">
        <v>14327</v>
      </c>
      <c r="B807" s="95" t="s">
        <v>2743</v>
      </c>
      <c r="C807" s="95">
        <v>11</v>
      </c>
      <c r="D807" s="130">
        <v>4.4056098859539017E-4</v>
      </c>
      <c r="E807" s="130">
        <v>0.9833179476884728</v>
      </c>
      <c r="F807" s="95" t="b">
        <v>0</v>
      </c>
      <c r="G807" s="95" t="b">
        <v>0</v>
      </c>
      <c r="H807" s="95" t="b">
        <v>0</v>
      </c>
      <c r="I807" s="95" t="b">
        <v>0</v>
      </c>
      <c r="J807" s="95" t="b">
        <v>0</v>
      </c>
      <c r="K807" s="95" t="b">
        <v>0</v>
      </c>
    </row>
    <row r="808" spans="1:11" x14ac:dyDescent="0.25">
      <c r="A808" s="95" t="s">
        <v>1352</v>
      </c>
      <c r="B808" s="95" t="s">
        <v>14216</v>
      </c>
      <c r="C808" s="95">
        <v>11</v>
      </c>
      <c r="D808" s="130">
        <v>4.4056098859539017E-4</v>
      </c>
      <c r="E808" s="130">
        <v>0.21042770190342724</v>
      </c>
      <c r="F808" s="95" t="b">
        <v>0</v>
      </c>
      <c r="G808" s="95" t="b">
        <v>0</v>
      </c>
      <c r="H808" s="95" t="b">
        <v>0</v>
      </c>
      <c r="I808" s="95" t="b">
        <v>0</v>
      </c>
      <c r="J808" s="95" t="b">
        <v>0</v>
      </c>
      <c r="K808" s="95" t="b">
        <v>0</v>
      </c>
    </row>
    <row r="809" spans="1:11" x14ac:dyDescent="0.25">
      <c r="A809" s="95" t="s">
        <v>14226</v>
      </c>
      <c r="B809" s="95" t="s">
        <v>14472</v>
      </c>
      <c r="C809" s="95">
        <v>11</v>
      </c>
      <c r="D809" s="130">
        <v>4.4056098859539017E-4</v>
      </c>
      <c r="E809" s="130">
        <v>1.6327558680062351</v>
      </c>
      <c r="F809" s="95" t="b">
        <v>0</v>
      </c>
      <c r="G809" s="95" t="b">
        <v>0</v>
      </c>
      <c r="H809" s="95" t="b">
        <v>0</v>
      </c>
      <c r="I809" s="95" t="b">
        <v>0</v>
      </c>
      <c r="J809" s="95" t="b">
        <v>0</v>
      </c>
      <c r="K809" s="95" t="b">
        <v>0</v>
      </c>
    </row>
    <row r="810" spans="1:11" x14ac:dyDescent="0.25">
      <c r="A810" s="95" t="s">
        <v>14399</v>
      </c>
      <c r="B810" s="95" t="s">
        <v>14259</v>
      </c>
      <c r="C810" s="95">
        <v>11</v>
      </c>
      <c r="D810" s="130">
        <v>4.4056098859539017E-4</v>
      </c>
      <c r="E810" s="130">
        <v>2.2562668604198302</v>
      </c>
      <c r="F810" s="95" t="b">
        <v>0</v>
      </c>
      <c r="G810" s="95" t="b">
        <v>0</v>
      </c>
      <c r="H810" s="95" t="b">
        <v>0</v>
      </c>
      <c r="I810" s="95" t="b">
        <v>0</v>
      </c>
      <c r="J810" s="95" t="b">
        <v>0</v>
      </c>
      <c r="K810" s="95" t="b">
        <v>0</v>
      </c>
    </row>
    <row r="811" spans="1:11" x14ac:dyDescent="0.25">
      <c r="A811" s="95" t="s">
        <v>14259</v>
      </c>
      <c r="B811" s="95" t="s">
        <v>14220</v>
      </c>
      <c r="C811" s="95">
        <v>11</v>
      </c>
      <c r="D811" s="130">
        <v>4.4056098859539017E-4</v>
      </c>
      <c r="E811" s="130">
        <v>0.3534354590157005</v>
      </c>
      <c r="F811" s="95" t="b">
        <v>0</v>
      </c>
      <c r="G811" s="95" t="b">
        <v>0</v>
      </c>
      <c r="H811" s="95" t="b">
        <v>0</v>
      </c>
      <c r="I811" s="95" t="b">
        <v>0</v>
      </c>
      <c r="J811" s="95" t="b">
        <v>0</v>
      </c>
      <c r="K811" s="95" t="b">
        <v>0</v>
      </c>
    </row>
    <row r="812" spans="1:11" x14ac:dyDescent="0.25">
      <c r="A812" s="95" t="s">
        <v>14334</v>
      </c>
      <c r="B812" s="95" t="s">
        <v>14241</v>
      </c>
      <c r="C812" s="95">
        <v>11</v>
      </c>
      <c r="D812" s="130">
        <v>4.4056098859539017E-4</v>
      </c>
      <c r="E812" s="130">
        <v>1.5867555095552592</v>
      </c>
      <c r="F812" s="95" t="b">
        <v>0</v>
      </c>
      <c r="G812" s="95" t="b">
        <v>0</v>
      </c>
      <c r="H812" s="95" t="b">
        <v>0</v>
      </c>
      <c r="I812" s="95" t="b">
        <v>0</v>
      </c>
      <c r="J812" s="95" t="b">
        <v>0</v>
      </c>
      <c r="K812" s="95" t="b">
        <v>0</v>
      </c>
    </row>
    <row r="813" spans="1:11" x14ac:dyDescent="0.25">
      <c r="A813" s="95" t="s">
        <v>14227</v>
      </c>
      <c r="B813" s="95" t="s">
        <v>14489</v>
      </c>
      <c r="C813" s="95">
        <v>11</v>
      </c>
      <c r="D813" s="130">
        <v>4.4056098859539017E-4</v>
      </c>
      <c r="E813" s="130">
        <v>1.7733812212799258</v>
      </c>
      <c r="F813" s="95" t="b">
        <v>0</v>
      </c>
      <c r="G813" s="95" t="b">
        <v>0</v>
      </c>
      <c r="H813" s="95" t="b">
        <v>0</v>
      </c>
      <c r="I813" s="95" t="b">
        <v>0</v>
      </c>
      <c r="J813" s="95" t="b">
        <v>0</v>
      </c>
      <c r="K813" s="95" t="b">
        <v>0</v>
      </c>
    </row>
    <row r="814" spans="1:11" x14ac:dyDescent="0.25">
      <c r="A814" s="95" t="s">
        <v>14489</v>
      </c>
      <c r="B814" s="95" t="s">
        <v>14326</v>
      </c>
      <c r="C814" s="95">
        <v>11</v>
      </c>
      <c r="D814" s="130">
        <v>4.4056098859539017E-4</v>
      </c>
      <c r="E814" s="130">
        <v>2.9953878674557028</v>
      </c>
      <c r="F814" s="95" t="b">
        <v>0</v>
      </c>
      <c r="G814" s="95" t="b">
        <v>0</v>
      </c>
      <c r="H814" s="95" t="b">
        <v>0</v>
      </c>
      <c r="I814" s="95" t="b">
        <v>0</v>
      </c>
      <c r="J814" s="95" t="b">
        <v>0</v>
      </c>
      <c r="K814" s="95" t="b">
        <v>0</v>
      </c>
    </row>
    <row r="815" spans="1:11" x14ac:dyDescent="0.25">
      <c r="A815" s="95" t="s">
        <v>14262</v>
      </c>
      <c r="B815" s="95" t="s">
        <v>14218</v>
      </c>
      <c r="C815" s="95">
        <v>11</v>
      </c>
      <c r="D815" s="130">
        <v>4.4056098859539017E-4</v>
      </c>
      <c r="E815" s="130">
        <v>0.40481498445638509</v>
      </c>
      <c r="F815" s="95" t="b">
        <v>0</v>
      </c>
      <c r="G815" s="95" t="b">
        <v>0</v>
      </c>
      <c r="H815" s="95" t="b">
        <v>0</v>
      </c>
      <c r="I815" s="95" t="b">
        <v>0</v>
      </c>
      <c r="J815" s="95" t="b">
        <v>0</v>
      </c>
      <c r="K815" s="95" t="b">
        <v>0</v>
      </c>
    </row>
    <row r="816" spans="1:11" x14ac:dyDescent="0.25">
      <c r="A816" s="95" t="s">
        <v>14283</v>
      </c>
      <c r="B816" s="95" t="s">
        <v>14345</v>
      </c>
      <c r="C816" s="95">
        <v>11</v>
      </c>
      <c r="D816" s="130">
        <v>4.4056098859539017E-4</v>
      </c>
      <c r="E816" s="130">
        <v>2.2730803594294802</v>
      </c>
      <c r="F816" s="95" t="b">
        <v>0</v>
      </c>
      <c r="G816" s="95" t="b">
        <v>0</v>
      </c>
      <c r="H816" s="95" t="b">
        <v>0</v>
      </c>
      <c r="I816" s="95" t="b">
        <v>0</v>
      </c>
      <c r="J816" s="95" t="b">
        <v>0</v>
      </c>
      <c r="K816" s="95" t="b">
        <v>0</v>
      </c>
    </row>
    <row r="817" spans="1:11" x14ac:dyDescent="0.25">
      <c r="A817" s="95" t="s">
        <v>14224</v>
      </c>
      <c r="B817" s="95" t="s">
        <v>14219</v>
      </c>
      <c r="C817" s="95">
        <v>11</v>
      </c>
      <c r="D817" s="130">
        <v>4.4056098859539017E-4</v>
      </c>
      <c r="E817" s="130">
        <v>-0.60211802793806946</v>
      </c>
      <c r="F817" s="95" t="b">
        <v>0</v>
      </c>
      <c r="G817" s="95" t="b">
        <v>0</v>
      </c>
      <c r="H817" s="95" t="b">
        <v>0</v>
      </c>
      <c r="I817" s="95" t="b">
        <v>0</v>
      </c>
      <c r="J817" s="95" t="b">
        <v>0</v>
      </c>
      <c r="K817" s="95" t="b">
        <v>0</v>
      </c>
    </row>
    <row r="818" spans="1:11" x14ac:dyDescent="0.25">
      <c r="A818" s="95" t="s">
        <v>14367</v>
      </c>
      <c r="B818" s="95" t="s">
        <v>14226</v>
      </c>
      <c r="C818" s="95">
        <v>11</v>
      </c>
      <c r="D818" s="130">
        <v>4.4056098859539017E-4</v>
      </c>
      <c r="E818" s="130">
        <v>1.2336960620264716</v>
      </c>
      <c r="F818" s="95" t="b">
        <v>0</v>
      </c>
      <c r="G818" s="95" t="b">
        <v>0</v>
      </c>
      <c r="H818" s="95" t="b">
        <v>0</v>
      </c>
      <c r="I818" s="95" t="b">
        <v>0</v>
      </c>
      <c r="J818" s="95" t="b">
        <v>0</v>
      </c>
      <c r="K818" s="95" t="b">
        <v>0</v>
      </c>
    </row>
    <row r="819" spans="1:11" x14ac:dyDescent="0.25">
      <c r="A819" s="95" t="s">
        <v>14229</v>
      </c>
      <c r="B819" s="95" t="s">
        <v>14223</v>
      </c>
      <c r="C819" s="95">
        <v>11</v>
      </c>
      <c r="D819" s="130">
        <v>4.5755263915473902E-4</v>
      </c>
      <c r="E819" s="130">
        <v>-0.23797666286939539</v>
      </c>
      <c r="F819" s="95" t="b">
        <v>0</v>
      </c>
      <c r="G819" s="95" t="b">
        <v>0</v>
      </c>
      <c r="H819" s="95" t="b">
        <v>0</v>
      </c>
      <c r="I819" s="95" t="b">
        <v>0</v>
      </c>
      <c r="J819" s="95" t="b">
        <v>0</v>
      </c>
      <c r="K819" s="95" t="b">
        <v>0</v>
      </c>
    </row>
    <row r="820" spans="1:11" x14ac:dyDescent="0.25">
      <c r="A820" s="95" t="s">
        <v>14216</v>
      </c>
      <c r="B820" s="95" t="s">
        <v>14263</v>
      </c>
      <c r="C820" s="95">
        <v>11</v>
      </c>
      <c r="D820" s="130">
        <v>4.4056098859539017E-4</v>
      </c>
      <c r="E820" s="130">
        <v>0.32335110676369794</v>
      </c>
      <c r="F820" s="95" t="b">
        <v>0</v>
      </c>
      <c r="G820" s="95" t="b">
        <v>0</v>
      </c>
      <c r="H820" s="95" t="b">
        <v>0</v>
      </c>
      <c r="I820" s="95" t="b">
        <v>0</v>
      </c>
      <c r="J820" s="95" t="b">
        <v>0</v>
      </c>
      <c r="K820" s="95" t="b">
        <v>0</v>
      </c>
    </row>
    <row r="821" spans="1:11" x14ac:dyDescent="0.25">
      <c r="A821" s="95" t="s">
        <v>14217</v>
      </c>
      <c r="B821" s="95" t="s">
        <v>1375</v>
      </c>
      <c r="C821" s="95">
        <v>11</v>
      </c>
      <c r="D821" s="130">
        <v>4.4056098859539017E-4</v>
      </c>
      <c r="E821" s="130">
        <v>1.4549446285562802</v>
      </c>
      <c r="F821" s="95" t="b">
        <v>0</v>
      </c>
      <c r="G821" s="95" t="b">
        <v>0</v>
      </c>
      <c r="H821" s="95" t="b">
        <v>0</v>
      </c>
      <c r="I821" s="95" t="b">
        <v>0</v>
      </c>
      <c r="J821" s="95" t="b">
        <v>0</v>
      </c>
      <c r="K821" s="95" t="b">
        <v>0</v>
      </c>
    </row>
    <row r="822" spans="1:11" x14ac:dyDescent="0.25">
      <c r="A822" s="95" t="s">
        <v>14223</v>
      </c>
      <c r="B822" s="95" t="s">
        <v>14226</v>
      </c>
      <c r="C822" s="95">
        <v>11</v>
      </c>
      <c r="D822" s="130">
        <v>4.4056098859539017E-4</v>
      </c>
      <c r="E822" s="130">
        <v>-0.45738543009649685</v>
      </c>
      <c r="F822" s="95" t="b">
        <v>0</v>
      </c>
      <c r="G822" s="95" t="b">
        <v>0</v>
      </c>
      <c r="H822" s="95" t="b">
        <v>0</v>
      </c>
      <c r="I822" s="95" t="b">
        <v>0</v>
      </c>
      <c r="J822" s="95" t="b">
        <v>0</v>
      </c>
      <c r="K822" s="95" t="b">
        <v>0</v>
      </c>
    </row>
    <row r="823" spans="1:11" x14ac:dyDescent="0.25">
      <c r="A823" s="95" t="s">
        <v>14261</v>
      </c>
      <c r="B823" s="95" t="s">
        <v>14331</v>
      </c>
      <c r="C823" s="95">
        <v>11</v>
      </c>
      <c r="D823" s="130">
        <v>4.4056098859539017E-4</v>
      </c>
      <c r="E823" s="130">
        <v>1.95249682738982</v>
      </c>
      <c r="F823" s="95" t="b">
        <v>0</v>
      </c>
      <c r="G823" s="95" t="b">
        <v>0</v>
      </c>
      <c r="H823" s="95" t="b">
        <v>0</v>
      </c>
      <c r="I823" s="95" t="b">
        <v>0</v>
      </c>
      <c r="J823" s="95" t="b">
        <v>0</v>
      </c>
      <c r="K823" s="95" t="b">
        <v>0</v>
      </c>
    </row>
    <row r="824" spans="1:11" x14ac:dyDescent="0.25">
      <c r="A824" s="95" t="s">
        <v>14278</v>
      </c>
      <c r="B824" s="95" t="s">
        <v>14219</v>
      </c>
      <c r="C824" s="95">
        <v>11</v>
      </c>
      <c r="D824" s="130">
        <v>4.4056098859539017E-4</v>
      </c>
      <c r="E824" s="130">
        <v>0.60134740375461093</v>
      </c>
      <c r="F824" s="95" t="b">
        <v>0</v>
      </c>
      <c r="G824" s="95" t="b">
        <v>0</v>
      </c>
      <c r="H824" s="95" t="b">
        <v>0</v>
      </c>
      <c r="I824" s="95" t="b">
        <v>0</v>
      </c>
      <c r="J824" s="95" t="b">
        <v>0</v>
      </c>
      <c r="K824" s="95" t="b">
        <v>0</v>
      </c>
    </row>
    <row r="825" spans="1:11" x14ac:dyDescent="0.25">
      <c r="A825" s="95" t="s">
        <v>1387</v>
      </c>
      <c r="B825" s="95" t="s">
        <v>14254</v>
      </c>
      <c r="C825" s="95">
        <v>11</v>
      </c>
      <c r="D825" s="130">
        <v>4.4056098859539017E-4</v>
      </c>
      <c r="E825" s="130">
        <v>1.3946219179184918</v>
      </c>
      <c r="F825" s="95" t="b">
        <v>0</v>
      </c>
      <c r="G825" s="95" t="b">
        <v>0</v>
      </c>
      <c r="H825" s="95" t="b">
        <v>0</v>
      </c>
      <c r="I825" s="95" t="b">
        <v>0</v>
      </c>
      <c r="J825" s="95" t="b">
        <v>0</v>
      </c>
      <c r="K825" s="95" t="b">
        <v>0</v>
      </c>
    </row>
    <row r="826" spans="1:11" x14ac:dyDescent="0.25">
      <c r="A826" s="95" t="s">
        <v>14348</v>
      </c>
      <c r="B826" s="95" t="s">
        <v>14221</v>
      </c>
      <c r="C826" s="95">
        <v>11</v>
      </c>
      <c r="D826" s="130">
        <v>4.4056098859539017E-4</v>
      </c>
      <c r="E826" s="130">
        <v>1.0297625118618852</v>
      </c>
      <c r="F826" s="95" t="b">
        <v>0</v>
      </c>
      <c r="G826" s="95" t="b">
        <v>0</v>
      </c>
      <c r="H826" s="95" t="b">
        <v>0</v>
      </c>
      <c r="I826" s="95" t="b">
        <v>0</v>
      </c>
      <c r="J826" s="95" t="b">
        <v>0</v>
      </c>
      <c r="K826" s="95" t="b">
        <v>0</v>
      </c>
    </row>
    <row r="827" spans="1:11" x14ac:dyDescent="0.25">
      <c r="A827" s="95" t="s">
        <v>14225</v>
      </c>
      <c r="B827" s="95" t="s">
        <v>14242</v>
      </c>
      <c r="C827" s="95">
        <v>11</v>
      </c>
      <c r="D827" s="130">
        <v>4.4056098859539017E-4</v>
      </c>
      <c r="E827" s="130">
        <v>0.16480025909994586</v>
      </c>
      <c r="F827" s="95" t="b">
        <v>0</v>
      </c>
      <c r="G827" s="95" t="b">
        <v>0</v>
      </c>
      <c r="H827" s="95" t="b">
        <v>0</v>
      </c>
      <c r="I827" s="95" t="b">
        <v>0</v>
      </c>
      <c r="J827" s="95" t="b">
        <v>0</v>
      </c>
      <c r="K827" s="95" t="b">
        <v>0</v>
      </c>
    </row>
    <row r="828" spans="1:11" x14ac:dyDescent="0.25">
      <c r="A828" s="95" t="s">
        <v>14341</v>
      </c>
      <c r="B828" s="95" t="s">
        <v>14216</v>
      </c>
      <c r="C828" s="95">
        <v>11</v>
      </c>
      <c r="D828" s="130">
        <v>4.4056098859539017E-4</v>
      </c>
      <c r="E828" s="130">
        <v>0.78969149656482318</v>
      </c>
      <c r="F828" s="95" t="b">
        <v>0</v>
      </c>
      <c r="G828" s="95" t="b">
        <v>0</v>
      </c>
      <c r="H828" s="95" t="b">
        <v>0</v>
      </c>
      <c r="I828" s="95" t="b">
        <v>0</v>
      </c>
      <c r="J828" s="95" t="b">
        <v>0</v>
      </c>
      <c r="K828" s="95" t="b">
        <v>0</v>
      </c>
    </row>
    <row r="829" spans="1:11" x14ac:dyDescent="0.25">
      <c r="A829" s="95" t="s">
        <v>14216</v>
      </c>
      <c r="B829" s="95" t="s">
        <v>14491</v>
      </c>
      <c r="C829" s="95">
        <v>11</v>
      </c>
      <c r="D829" s="130">
        <v>4.4056098859539017E-4</v>
      </c>
      <c r="E829" s="130">
        <v>1.3959017739123099</v>
      </c>
      <c r="F829" s="95" t="b">
        <v>0</v>
      </c>
      <c r="G829" s="95" t="b">
        <v>0</v>
      </c>
      <c r="H829" s="95" t="b">
        <v>0</v>
      </c>
      <c r="I829" s="95" t="b">
        <v>0</v>
      </c>
      <c r="J829" s="95" t="b">
        <v>0</v>
      </c>
      <c r="K829" s="95" t="b">
        <v>0</v>
      </c>
    </row>
    <row r="830" spans="1:11" x14ac:dyDescent="0.25">
      <c r="A830" s="95" t="s">
        <v>14491</v>
      </c>
      <c r="B830" s="95" t="s">
        <v>14465</v>
      </c>
      <c r="C830" s="95">
        <v>11</v>
      </c>
      <c r="D830" s="130">
        <v>4.4056098859539017E-4</v>
      </c>
      <c r="E830" s="130">
        <v>3.62180720464311</v>
      </c>
      <c r="F830" s="95" t="b">
        <v>0</v>
      </c>
      <c r="G830" s="95" t="b">
        <v>0</v>
      </c>
      <c r="H830" s="95" t="b">
        <v>0</v>
      </c>
      <c r="I830" s="95" t="b">
        <v>0</v>
      </c>
      <c r="J830" s="95" t="b">
        <v>0</v>
      </c>
      <c r="K830" s="95" t="b">
        <v>0</v>
      </c>
    </row>
    <row r="831" spans="1:11" x14ac:dyDescent="0.25">
      <c r="A831" s="95" t="s">
        <v>14465</v>
      </c>
      <c r="B831" s="95" t="s">
        <v>14257</v>
      </c>
      <c r="C831" s="95">
        <v>11</v>
      </c>
      <c r="D831" s="130">
        <v>4.4056098859539017E-4</v>
      </c>
      <c r="E831" s="130">
        <v>2.3867380856280911</v>
      </c>
      <c r="F831" s="95" t="b">
        <v>0</v>
      </c>
      <c r="G831" s="95" t="b">
        <v>0</v>
      </c>
      <c r="H831" s="95" t="b">
        <v>0</v>
      </c>
      <c r="I831" s="95" t="b">
        <v>0</v>
      </c>
      <c r="J831" s="95" t="b">
        <v>0</v>
      </c>
      <c r="K831" s="95" t="b">
        <v>0</v>
      </c>
    </row>
    <row r="832" spans="1:11" x14ac:dyDescent="0.25">
      <c r="A832" s="95" t="s">
        <v>14257</v>
      </c>
      <c r="B832" s="95" t="s">
        <v>14220</v>
      </c>
      <c r="C832" s="95">
        <v>11</v>
      </c>
      <c r="D832" s="130">
        <v>4.4056098859539017E-4</v>
      </c>
      <c r="E832" s="130">
        <v>0.27793469670644327</v>
      </c>
      <c r="F832" s="95" t="b">
        <v>0</v>
      </c>
      <c r="G832" s="95" t="b">
        <v>0</v>
      </c>
      <c r="H832" s="95" t="b">
        <v>0</v>
      </c>
      <c r="I832" s="95" t="b">
        <v>0</v>
      </c>
      <c r="J832" s="95" t="b">
        <v>0</v>
      </c>
      <c r="K832" s="95" t="b">
        <v>0</v>
      </c>
    </row>
    <row r="833" spans="1:11" x14ac:dyDescent="0.25">
      <c r="A833" s="95" t="s">
        <v>14373</v>
      </c>
      <c r="B833" s="95" t="s">
        <v>14331</v>
      </c>
      <c r="C833" s="95">
        <v>11</v>
      </c>
      <c r="D833" s="130">
        <v>4.4056098859539017E-4</v>
      </c>
      <c r="E833" s="130">
        <v>2.6057093411651637</v>
      </c>
      <c r="F833" s="95" t="b">
        <v>0</v>
      </c>
      <c r="G833" s="95" t="b">
        <v>0</v>
      </c>
      <c r="H833" s="95" t="b">
        <v>0</v>
      </c>
      <c r="I833" s="95" t="b">
        <v>0</v>
      </c>
      <c r="J833" s="95" t="b">
        <v>0</v>
      </c>
      <c r="K833" s="95" t="b">
        <v>0</v>
      </c>
    </row>
    <row r="834" spans="1:11" x14ac:dyDescent="0.25">
      <c r="A834" s="95" t="s">
        <v>14338</v>
      </c>
      <c r="B834" s="95" t="s">
        <v>14225</v>
      </c>
      <c r="C834" s="95">
        <v>11</v>
      </c>
      <c r="D834" s="130">
        <v>4.4056098859539017E-4</v>
      </c>
      <c r="E834" s="130">
        <v>1.036149310523286</v>
      </c>
      <c r="F834" s="95" t="b">
        <v>0</v>
      </c>
      <c r="G834" s="95" t="b">
        <v>0</v>
      </c>
      <c r="H834" s="95" t="b">
        <v>0</v>
      </c>
      <c r="I834" s="95" t="b">
        <v>0</v>
      </c>
      <c r="J834" s="95" t="b">
        <v>0</v>
      </c>
      <c r="K834" s="95" t="b">
        <v>0</v>
      </c>
    </row>
    <row r="835" spans="1:11" x14ac:dyDescent="0.25">
      <c r="A835" s="95" t="s">
        <v>14225</v>
      </c>
      <c r="B835" s="95" t="s">
        <v>14396</v>
      </c>
      <c r="C835" s="95">
        <v>11</v>
      </c>
      <c r="D835" s="130">
        <v>4.4056098859539017E-4</v>
      </c>
      <c r="E835" s="130">
        <v>1.3689202417558706</v>
      </c>
      <c r="F835" s="95" t="b">
        <v>0</v>
      </c>
      <c r="G835" s="95" t="b">
        <v>0</v>
      </c>
      <c r="H835" s="95" t="b">
        <v>0</v>
      </c>
      <c r="I835" s="95" t="b">
        <v>0</v>
      </c>
      <c r="J835" s="95" t="b">
        <v>0</v>
      </c>
      <c r="K835" s="95" t="b">
        <v>0</v>
      </c>
    </row>
    <row r="836" spans="1:11" x14ac:dyDescent="0.25">
      <c r="A836" s="95" t="s">
        <v>14396</v>
      </c>
      <c r="B836" s="95" t="s">
        <v>14214</v>
      </c>
      <c r="C836" s="95">
        <v>11</v>
      </c>
      <c r="D836" s="130">
        <v>4.4056098859539017E-4</v>
      </c>
      <c r="E836" s="130">
        <v>0.94151607589827413</v>
      </c>
      <c r="F836" s="95" t="b">
        <v>0</v>
      </c>
      <c r="G836" s="95" t="b">
        <v>0</v>
      </c>
      <c r="H836" s="95" t="b">
        <v>0</v>
      </c>
      <c r="I836" s="95" t="b">
        <v>0</v>
      </c>
      <c r="J836" s="95" t="b">
        <v>0</v>
      </c>
      <c r="K836" s="95" t="b">
        <v>0</v>
      </c>
    </row>
    <row r="837" spans="1:11" x14ac:dyDescent="0.25">
      <c r="A837" s="95" t="s">
        <v>14216</v>
      </c>
      <c r="B837" s="95" t="s">
        <v>14227</v>
      </c>
      <c r="C837" s="95">
        <v>11</v>
      </c>
      <c r="D837" s="130">
        <v>4.4056098859539017E-4</v>
      </c>
      <c r="E837" s="130">
        <v>-0.53905551993273859</v>
      </c>
      <c r="F837" s="95" t="b">
        <v>0</v>
      </c>
      <c r="G837" s="95" t="b">
        <v>0</v>
      </c>
      <c r="H837" s="95" t="b">
        <v>0</v>
      </c>
      <c r="I837" s="95" t="b">
        <v>0</v>
      </c>
      <c r="J837" s="95" t="b">
        <v>0</v>
      </c>
      <c r="K837" s="95" t="b">
        <v>0</v>
      </c>
    </row>
    <row r="838" spans="1:11" x14ac:dyDescent="0.25">
      <c r="A838" s="95" t="s">
        <v>14214</v>
      </c>
      <c r="B838" s="95" t="s">
        <v>14229</v>
      </c>
      <c r="C838" s="95">
        <v>11</v>
      </c>
      <c r="D838" s="130">
        <v>4.4056098859539017E-4</v>
      </c>
      <c r="E838" s="130">
        <v>-0.63525345850000348</v>
      </c>
      <c r="F838" s="95" t="b">
        <v>0</v>
      </c>
      <c r="G838" s="95" t="b">
        <v>0</v>
      </c>
      <c r="H838" s="95" t="b">
        <v>0</v>
      </c>
      <c r="I838" s="95" t="b">
        <v>0</v>
      </c>
      <c r="J838" s="95" t="b">
        <v>0</v>
      </c>
      <c r="K838" s="95" t="b">
        <v>0</v>
      </c>
    </row>
    <row r="839" spans="1:11" x14ac:dyDescent="0.25">
      <c r="A839" s="95" t="s">
        <v>14213</v>
      </c>
      <c r="B839" s="95" t="s">
        <v>14492</v>
      </c>
      <c r="C839" s="95">
        <v>11</v>
      </c>
      <c r="D839" s="130">
        <v>4.4056098859539017E-4</v>
      </c>
      <c r="E839" s="130">
        <v>1.1510801724855981</v>
      </c>
      <c r="F839" s="95" t="b">
        <v>0</v>
      </c>
      <c r="G839" s="95" t="b">
        <v>0</v>
      </c>
      <c r="H839" s="95" t="b">
        <v>0</v>
      </c>
      <c r="I839" s="95" t="b">
        <v>0</v>
      </c>
      <c r="J839" s="95" t="b">
        <v>0</v>
      </c>
      <c r="K839" s="95" t="b">
        <v>0</v>
      </c>
    </row>
    <row r="840" spans="1:11" x14ac:dyDescent="0.25">
      <c r="A840" s="95" t="s">
        <v>14492</v>
      </c>
      <c r="B840" s="95" t="s">
        <v>14223</v>
      </c>
      <c r="C840" s="95">
        <v>11</v>
      </c>
      <c r="D840" s="130">
        <v>4.4056098859539017E-4</v>
      </c>
      <c r="E840" s="130">
        <v>1.5550513556539121</v>
      </c>
      <c r="F840" s="95" t="b">
        <v>0</v>
      </c>
      <c r="G840" s="95" t="b">
        <v>0</v>
      </c>
      <c r="H840" s="95" t="b">
        <v>0</v>
      </c>
      <c r="I840" s="95" t="b">
        <v>0</v>
      </c>
      <c r="J840" s="95" t="b">
        <v>0</v>
      </c>
      <c r="K840" s="95" t="b">
        <v>0</v>
      </c>
    </row>
    <row r="841" spans="1:11" x14ac:dyDescent="0.25">
      <c r="A841" s="95" t="s">
        <v>14342</v>
      </c>
      <c r="B841" s="95" t="s">
        <v>14379</v>
      </c>
      <c r="C841" s="95">
        <v>10</v>
      </c>
      <c r="D841" s="130">
        <v>4.0784664663747692E-4</v>
      </c>
      <c r="E841" s="130">
        <v>2.7043420926983228</v>
      </c>
      <c r="F841" s="95" t="b">
        <v>0</v>
      </c>
      <c r="G841" s="95" t="b">
        <v>0</v>
      </c>
      <c r="H841" s="95" t="b">
        <v>0</v>
      </c>
      <c r="I841" s="95" t="b">
        <v>0</v>
      </c>
      <c r="J841" s="95" t="b">
        <v>0</v>
      </c>
      <c r="K841" s="95" t="b">
        <v>0</v>
      </c>
    </row>
    <row r="842" spans="1:11" x14ac:dyDescent="0.25">
      <c r="A842" s="95" t="s">
        <v>14227</v>
      </c>
      <c r="B842" s="95" t="s">
        <v>14223</v>
      </c>
      <c r="C842" s="95">
        <v>10</v>
      </c>
      <c r="D842" s="130">
        <v>4.159569446861264E-4</v>
      </c>
      <c r="E842" s="130">
        <v>-0.40731798001610897</v>
      </c>
      <c r="F842" s="95" t="b">
        <v>0</v>
      </c>
      <c r="G842" s="95" t="b">
        <v>0</v>
      </c>
      <c r="H842" s="95" t="b">
        <v>0</v>
      </c>
      <c r="I842" s="95" t="b">
        <v>0</v>
      </c>
      <c r="J842" s="95" t="b">
        <v>0</v>
      </c>
      <c r="K842" s="95" t="b">
        <v>0</v>
      </c>
    </row>
    <row r="843" spans="1:11" x14ac:dyDescent="0.25">
      <c r="A843" s="95" t="s">
        <v>14223</v>
      </c>
      <c r="B843" s="95" t="s">
        <v>14280</v>
      </c>
      <c r="C843" s="95">
        <v>10</v>
      </c>
      <c r="D843" s="130">
        <v>4.0784664663747692E-4</v>
      </c>
      <c r="E843" s="130">
        <v>0.65906279122866629</v>
      </c>
      <c r="F843" s="95" t="b">
        <v>0</v>
      </c>
      <c r="G843" s="95" t="b">
        <v>0</v>
      </c>
      <c r="H843" s="95" t="b">
        <v>0</v>
      </c>
      <c r="I843" s="95" t="b">
        <v>0</v>
      </c>
      <c r="J843" s="95" t="b">
        <v>0</v>
      </c>
      <c r="K843" s="95" t="b">
        <v>0</v>
      </c>
    </row>
    <row r="844" spans="1:11" x14ac:dyDescent="0.25">
      <c r="A844" s="95" t="s">
        <v>14224</v>
      </c>
      <c r="B844" s="95" t="s">
        <v>14238</v>
      </c>
      <c r="C844" s="95">
        <v>10</v>
      </c>
      <c r="D844" s="130">
        <v>4.0784664663747692E-4</v>
      </c>
      <c r="E844" s="130">
        <v>3.114366996948387E-2</v>
      </c>
      <c r="F844" s="95" t="b">
        <v>0</v>
      </c>
      <c r="G844" s="95" t="b">
        <v>0</v>
      </c>
      <c r="H844" s="95" t="b">
        <v>0</v>
      </c>
      <c r="I844" s="95" t="b">
        <v>0</v>
      </c>
      <c r="J844" s="95" t="b">
        <v>0</v>
      </c>
      <c r="K844" s="95" t="b">
        <v>0</v>
      </c>
    </row>
    <row r="845" spans="1:11" x14ac:dyDescent="0.25">
      <c r="A845" s="95" t="s">
        <v>1859</v>
      </c>
      <c r="B845" s="95" t="s">
        <v>14495</v>
      </c>
      <c r="C845" s="95">
        <v>10</v>
      </c>
      <c r="D845" s="130">
        <v>4.0784664663747692E-4</v>
      </c>
      <c r="E845" s="130">
        <v>3.735750556949947</v>
      </c>
      <c r="F845" s="95" t="b">
        <v>0</v>
      </c>
      <c r="G845" s="95" t="b">
        <v>0</v>
      </c>
      <c r="H845" s="95" t="b">
        <v>0</v>
      </c>
      <c r="I845" s="95" t="b">
        <v>0</v>
      </c>
      <c r="J845" s="95" t="b">
        <v>0</v>
      </c>
      <c r="K845" s="95" t="b">
        <v>0</v>
      </c>
    </row>
    <row r="846" spans="1:11" x14ac:dyDescent="0.25">
      <c r="A846" s="95" t="s">
        <v>14225</v>
      </c>
      <c r="B846" s="95" t="s">
        <v>14240</v>
      </c>
      <c r="C846" s="95">
        <v>10</v>
      </c>
      <c r="D846" s="130">
        <v>4.0784664663747692E-4</v>
      </c>
      <c r="E846" s="130">
        <v>9.4652402753245768E-2</v>
      </c>
      <c r="F846" s="95" t="b">
        <v>0</v>
      </c>
      <c r="G846" s="95" t="b">
        <v>0</v>
      </c>
      <c r="H846" s="95" t="b">
        <v>0</v>
      </c>
      <c r="I846" s="95" t="b">
        <v>0</v>
      </c>
      <c r="J846" s="95" t="b">
        <v>0</v>
      </c>
      <c r="K846" s="95" t="b">
        <v>0</v>
      </c>
    </row>
    <row r="847" spans="1:11" x14ac:dyDescent="0.25">
      <c r="A847" s="95" t="s">
        <v>14217</v>
      </c>
      <c r="B847" s="95" t="s">
        <v>1415</v>
      </c>
      <c r="C847" s="95">
        <v>10</v>
      </c>
      <c r="D847" s="130">
        <v>4.0784664663747692E-4</v>
      </c>
      <c r="E847" s="130">
        <v>1.4549446285562802</v>
      </c>
      <c r="F847" s="95" t="b">
        <v>0</v>
      </c>
      <c r="G847" s="95" t="b">
        <v>0</v>
      </c>
      <c r="H847" s="95" t="b">
        <v>0</v>
      </c>
      <c r="I847" s="95" t="b">
        <v>0</v>
      </c>
      <c r="J847" s="95" t="b">
        <v>0</v>
      </c>
      <c r="K847" s="95" t="b">
        <v>0</v>
      </c>
    </row>
    <row r="848" spans="1:11" x14ac:dyDescent="0.25">
      <c r="A848" s="95" t="s">
        <v>1415</v>
      </c>
      <c r="B848" s="95" t="s">
        <v>14219</v>
      </c>
      <c r="C848" s="95">
        <v>10</v>
      </c>
      <c r="D848" s="130">
        <v>4.0784664663747692E-4</v>
      </c>
      <c r="E848" s="130">
        <v>1.47903281097246</v>
      </c>
      <c r="F848" s="95" t="b">
        <v>0</v>
      </c>
      <c r="G848" s="95" t="b">
        <v>0</v>
      </c>
      <c r="H848" s="95" t="b">
        <v>0</v>
      </c>
      <c r="I848" s="95" t="b">
        <v>0</v>
      </c>
      <c r="J848" s="95" t="b">
        <v>0</v>
      </c>
      <c r="K848" s="95" t="b">
        <v>0</v>
      </c>
    </row>
    <row r="849" spans="1:11" x14ac:dyDescent="0.25">
      <c r="A849" s="95" t="s">
        <v>14468</v>
      </c>
      <c r="B849" s="95" t="s">
        <v>14497</v>
      </c>
      <c r="C849" s="95">
        <v>10</v>
      </c>
      <c r="D849" s="130">
        <v>4.0784664663747692E-4</v>
      </c>
      <c r="E849" s="130">
        <v>3.6565693109023218</v>
      </c>
      <c r="F849" s="95" t="b">
        <v>0</v>
      </c>
      <c r="G849" s="95" t="b">
        <v>1</v>
      </c>
      <c r="H849" s="95" t="b">
        <v>0</v>
      </c>
      <c r="I849" s="95" t="b">
        <v>0</v>
      </c>
      <c r="J849" s="95" t="b">
        <v>0</v>
      </c>
      <c r="K849" s="95" t="b">
        <v>0</v>
      </c>
    </row>
    <row r="850" spans="1:11" x14ac:dyDescent="0.25">
      <c r="A850" s="95" t="s">
        <v>14248</v>
      </c>
      <c r="B850" s="95" t="s">
        <v>14223</v>
      </c>
      <c r="C850" s="95">
        <v>10</v>
      </c>
      <c r="D850" s="130">
        <v>4.0784664663747692E-4</v>
      </c>
      <c r="E850" s="130">
        <v>0.16235440239424639</v>
      </c>
      <c r="F850" s="95" t="b">
        <v>0</v>
      </c>
      <c r="G850" s="95" t="b">
        <v>0</v>
      </c>
      <c r="H850" s="95" t="b">
        <v>0</v>
      </c>
      <c r="I850" s="95" t="b">
        <v>0</v>
      </c>
      <c r="J850" s="95" t="b">
        <v>0</v>
      </c>
      <c r="K850" s="95" t="b">
        <v>0</v>
      </c>
    </row>
    <row r="851" spans="1:11" x14ac:dyDescent="0.25">
      <c r="A851" s="95" t="s">
        <v>14219</v>
      </c>
      <c r="B851" s="95" t="s">
        <v>14255</v>
      </c>
      <c r="C851" s="95">
        <v>10</v>
      </c>
      <c r="D851" s="130">
        <v>4.0784664663747692E-4</v>
      </c>
      <c r="E851" s="130">
        <v>0.17375287506414921</v>
      </c>
      <c r="F851" s="95" t="b">
        <v>0</v>
      </c>
      <c r="G851" s="95" t="b">
        <v>0</v>
      </c>
      <c r="H851" s="95" t="b">
        <v>0</v>
      </c>
      <c r="I851" s="95" t="b">
        <v>0</v>
      </c>
      <c r="J851" s="95" t="b">
        <v>0</v>
      </c>
      <c r="K851" s="95" t="b">
        <v>0</v>
      </c>
    </row>
    <row r="852" spans="1:11" x14ac:dyDescent="0.25">
      <c r="A852" s="95" t="s">
        <v>14242</v>
      </c>
      <c r="B852" s="95" t="s">
        <v>14225</v>
      </c>
      <c r="C852" s="95">
        <v>10</v>
      </c>
      <c r="D852" s="130">
        <v>4.0784664663747692E-4</v>
      </c>
      <c r="E852" s="130">
        <v>0.12422267232883996</v>
      </c>
      <c r="F852" s="95" t="b">
        <v>0</v>
      </c>
      <c r="G852" s="95" t="b">
        <v>0</v>
      </c>
      <c r="H852" s="95" t="b">
        <v>0</v>
      </c>
      <c r="I852" s="95" t="b">
        <v>0</v>
      </c>
      <c r="J852" s="95" t="b">
        <v>0</v>
      </c>
      <c r="K852" s="95" t="b">
        <v>0</v>
      </c>
    </row>
    <row r="853" spans="1:11" x14ac:dyDescent="0.25">
      <c r="A853" s="95" t="s">
        <v>14320</v>
      </c>
      <c r="B853" s="95" t="s">
        <v>14213</v>
      </c>
      <c r="C853" s="95">
        <v>10</v>
      </c>
      <c r="D853" s="130">
        <v>4.0784664663747692E-4</v>
      </c>
      <c r="E853" s="130">
        <v>0.38181510137842628</v>
      </c>
      <c r="F853" s="95" t="b">
        <v>0</v>
      </c>
      <c r="G853" s="95" t="b">
        <v>0</v>
      </c>
      <c r="H853" s="95" t="b">
        <v>0</v>
      </c>
      <c r="I853" s="95" t="b">
        <v>0</v>
      </c>
      <c r="J853" s="95" t="b">
        <v>0</v>
      </c>
      <c r="K853" s="95" t="b">
        <v>0</v>
      </c>
    </row>
    <row r="854" spans="1:11" x14ac:dyDescent="0.25">
      <c r="A854" s="95" t="s">
        <v>14406</v>
      </c>
      <c r="B854" s="95" t="s">
        <v>14213</v>
      </c>
      <c r="C854" s="95">
        <v>10</v>
      </c>
      <c r="D854" s="130">
        <v>4.0784664663747692E-4</v>
      </c>
      <c r="E854" s="130">
        <v>0.84421309927738242</v>
      </c>
      <c r="F854" s="95" t="b">
        <v>0</v>
      </c>
      <c r="G854" s="95" t="b">
        <v>0</v>
      </c>
      <c r="H854" s="95" t="b">
        <v>0</v>
      </c>
      <c r="I854" s="95" t="b">
        <v>0</v>
      </c>
      <c r="J854" s="95" t="b">
        <v>0</v>
      </c>
      <c r="K854" s="95" t="b">
        <v>0</v>
      </c>
    </row>
    <row r="855" spans="1:11" x14ac:dyDescent="0.25">
      <c r="A855" s="95" t="s">
        <v>14213</v>
      </c>
      <c r="B855" s="95" t="s">
        <v>14499</v>
      </c>
      <c r="C855" s="95">
        <v>10</v>
      </c>
      <c r="D855" s="130">
        <v>4.0784664663747692E-4</v>
      </c>
      <c r="E855" s="130">
        <v>1.1510801724855981</v>
      </c>
      <c r="F855" s="95" t="b">
        <v>0</v>
      </c>
      <c r="G855" s="95" t="b">
        <v>0</v>
      </c>
      <c r="H855" s="95" t="b">
        <v>0</v>
      </c>
      <c r="I855" s="95" t="b">
        <v>0</v>
      </c>
      <c r="J855" s="95" t="b">
        <v>0</v>
      </c>
      <c r="K855" s="95" t="b">
        <v>0</v>
      </c>
    </row>
    <row r="856" spans="1:11" x14ac:dyDescent="0.25">
      <c r="A856" s="95" t="s">
        <v>14499</v>
      </c>
      <c r="B856" s="95" t="s">
        <v>14223</v>
      </c>
      <c r="C856" s="95">
        <v>10</v>
      </c>
      <c r="D856" s="130">
        <v>4.0784664663747692E-4</v>
      </c>
      <c r="E856" s="130">
        <v>1.5550513556539121</v>
      </c>
      <c r="F856" s="95" t="b">
        <v>0</v>
      </c>
      <c r="G856" s="95" t="b">
        <v>0</v>
      </c>
      <c r="H856" s="95" t="b">
        <v>0</v>
      </c>
      <c r="I856" s="95" t="b">
        <v>0</v>
      </c>
      <c r="J856" s="95" t="b">
        <v>0</v>
      </c>
      <c r="K856" s="95" t="b">
        <v>0</v>
      </c>
    </row>
    <row r="857" spans="1:11" x14ac:dyDescent="0.25">
      <c r="A857" s="95" t="s">
        <v>14306</v>
      </c>
      <c r="B857" s="95" t="s">
        <v>14352</v>
      </c>
      <c r="C857" s="95">
        <v>10</v>
      </c>
      <c r="D857" s="130">
        <v>4.0784664663747692E-4</v>
      </c>
      <c r="E857" s="130">
        <v>2.3430536036902812</v>
      </c>
      <c r="F857" s="95" t="b">
        <v>0</v>
      </c>
      <c r="G857" s="95" t="b">
        <v>0</v>
      </c>
      <c r="H857" s="95" t="b">
        <v>0</v>
      </c>
      <c r="I857" s="95" t="b">
        <v>0</v>
      </c>
      <c r="J857" s="95" t="b">
        <v>0</v>
      </c>
      <c r="K857" s="95" t="b">
        <v>0</v>
      </c>
    </row>
    <row r="858" spans="1:11" x14ac:dyDescent="0.25">
      <c r="A858" s="95" t="s">
        <v>14223</v>
      </c>
      <c r="B858" s="95" t="s">
        <v>14352</v>
      </c>
      <c r="C858" s="95">
        <v>10</v>
      </c>
      <c r="D858" s="130">
        <v>4.0784664663747692E-4</v>
      </c>
      <c r="E858" s="130">
        <v>0.9877642134905058</v>
      </c>
      <c r="F858" s="95" t="b">
        <v>0</v>
      </c>
      <c r="G858" s="95" t="b">
        <v>0</v>
      </c>
      <c r="H858" s="95" t="b">
        <v>0</v>
      </c>
      <c r="I858" s="95" t="b">
        <v>0</v>
      </c>
      <c r="J858" s="95" t="b">
        <v>0</v>
      </c>
      <c r="K858" s="95" t="b">
        <v>0</v>
      </c>
    </row>
    <row r="859" spans="1:11" x14ac:dyDescent="0.25">
      <c r="A859" s="95" t="s">
        <v>14213</v>
      </c>
      <c r="B859" s="95" t="s">
        <v>14485</v>
      </c>
      <c r="C859" s="95">
        <v>10</v>
      </c>
      <c r="D859" s="130">
        <v>4.0784664663747692E-4</v>
      </c>
      <c r="E859" s="130">
        <v>1.109687487327373</v>
      </c>
      <c r="F859" s="95" t="b">
        <v>0</v>
      </c>
      <c r="G859" s="95" t="b">
        <v>0</v>
      </c>
      <c r="H859" s="95" t="b">
        <v>0</v>
      </c>
      <c r="I859" s="95" t="b">
        <v>0</v>
      </c>
      <c r="J859" s="95" t="b">
        <v>0</v>
      </c>
      <c r="K859" s="95" t="b">
        <v>0</v>
      </c>
    </row>
    <row r="860" spans="1:11" x14ac:dyDescent="0.25">
      <c r="A860" s="95" t="s">
        <v>14485</v>
      </c>
      <c r="B860" s="95" t="s">
        <v>14219</v>
      </c>
      <c r="C860" s="95">
        <v>10</v>
      </c>
      <c r="D860" s="130">
        <v>4.0784664663747692E-4</v>
      </c>
      <c r="E860" s="130">
        <v>1.4376401258142348</v>
      </c>
      <c r="F860" s="95" t="b">
        <v>0</v>
      </c>
      <c r="G860" s="95" t="b">
        <v>0</v>
      </c>
      <c r="H860" s="95" t="b">
        <v>0</v>
      </c>
      <c r="I860" s="95" t="b">
        <v>0</v>
      </c>
      <c r="J860" s="95" t="b">
        <v>0</v>
      </c>
      <c r="K860" s="95" t="b">
        <v>0</v>
      </c>
    </row>
    <row r="861" spans="1:11" x14ac:dyDescent="0.25">
      <c r="A861" s="95" t="s">
        <v>14213</v>
      </c>
      <c r="B861" s="95" t="s">
        <v>14434</v>
      </c>
      <c r="C861" s="95">
        <v>10</v>
      </c>
      <c r="D861" s="130">
        <v>4.0784664663747692E-4</v>
      </c>
      <c r="E861" s="130">
        <v>0.94696018982967334</v>
      </c>
      <c r="F861" s="95" t="b">
        <v>0</v>
      </c>
      <c r="G861" s="95" t="b">
        <v>0</v>
      </c>
      <c r="H861" s="95" t="b">
        <v>0</v>
      </c>
      <c r="I861" s="95" t="b">
        <v>0</v>
      </c>
      <c r="J861" s="95" t="b">
        <v>0</v>
      </c>
      <c r="K861" s="95" t="b">
        <v>0</v>
      </c>
    </row>
    <row r="862" spans="1:11" x14ac:dyDescent="0.25">
      <c r="A862" s="95" t="s">
        <v>14434</v>
      </c>
      <c r="B862" s="95" t="s">
        <v>14223</v>
      </c>
      <c r="C862" s="95">
        <v>10</v>
      </c>
      <c r="D862" s="130">
        <v>4.0784664663747692E-4</v>
      </c>
      <c r="E862" s="130">
        <v>1.3509313729979875</v>
      </c>
      <c r="F862" s="95" t="b">
        <v>0</v>
      </c>
      <c r="G862" s="95" t="b">
        <v>0</v>
      </c>
      <c r="H862" s="95" t="b">
        <v>0</v>
      </c>
      <c r="I862" s="95" t="b">
        <v>0</v>
      </c>
      <c r="J862" s="95" t="b">
        <v>0</v>
      </c>
      <c r="K862" s="95" t="b">
        <v>0</v>
      </c>
    </row>
    <row r="863" spans="1:11" x14ac:dyDescent="0.25">
      <c r="A863" s="95" t="s">
        <v>14261</v>
      </c>
      <c r="B863" s="95" t="s">
        <v>14500</v>
      </c>
      <c r="C863" s="95">
        <v>10</v>
      </c>
      <c r="D863" s="130">
        <v>4.0784664663747692E-4</v>
      </c>
      <c r="E863" s="130">
        <v>2.635380011832384</v>
      </c>
      <c r="F863" s="95" t="b">
        <v>0</v>
      </c>
      <c r="G863" s="95" t="b">
        <v>0</v>
      </c>
      <c r="H863" s="95" t="b">
        <v>0</v>
      </c>
      <c r="I863" s="95" t="b">
        <v>0</v>
      </c>
      <c r="J863" s="95" t="b">
        <v>0</v>
      </c>
      <c r="K863" s="95" t="b">
        <v>0</v>
      </c>
    </row>
    <row r="864" spans="1:11" x14ac:dyDescent="0.25">
      <c r="A864" s="95" t="s">
        <v>14500</v>
      </c>
      <c r="B864" s="95" t="s">
        <v>14223</v>
      </c>
      <c r="C864" s="95">
        <v>10</v>
      </c>
      <c r="D864" s="130">
        <v>4.0784664663747692E-4</v>
      </c>
      <c r="E864" s="130">
        <v>1.5550513556539121</v>
      </c>
      <c r="F864" s="95" t="b">
        <v>0</v>
      </c>
      <c r="G864" s="95" t="b">
        <v>0</v>
      </c>
      <c r="H864" s="95" t="b">
        <v>0</v>
      </c>
      <c r="I864" s="95" t="b">
        <v>0</v>
      </c>
      <c r="J864" s="95" t="b">
        <v>0</v>
      </c>
      <c r="K864" s="95" t="b">
        <v>0</v>
      </c>
    </row>
    <row r="865" spans="1:11" x14ac:dyDescent="0.25">
      <c r="A865" s="95" t="s">
        <v>14238</v>
      </c>
      <c r="B865" s="95" t="s">
        <v>14215</v>
      </c>
      <c r="C865" s="95">
        <v>10</v>
      </c>
      <c r="D865" s="130">
        <v>4.0784664663747692E-4</v>
      </c>
      <c r="E865" s="130">
        <v>-0.18231754293064023</v>
      </c>
      <c r="F865" s="95" t="b">
        <v>0</v>
      </c>
      <c r="G865" s="95" t="b">
        <v>0</v>
      </c>
      <c r="H865" s="95" t="b">
        <v>0</v>
      </c>
      <c r="I865" s="95" t="b">
        <v>0</v>
      </c>
      <c r="J865" s="95" t="b">
        <v>0</v>
      </c>
      <c r="K865" s="95" t="b">
        <v>0</v>
      </c>
    </row>
    <row r="866" spans="1:11" x14ac:dyDescent="0.25">
      <c r="A866" s="95" t="s">
        <v>14270</v>
      </c>
      <c r="B866" s="95" t="s">
        <v>14278</v>
      </c>
      <c r="C866" s="95">
        <v>10</v>
      </c>
      <c r="D866" s="130">
        <v>4.0784664663747692E-4</v>
      </c>
      <c r="E866" s="130">
        <v>1.7780475154011155</v>
      </c>
      <c r="F866" s="95" t="b">
        <v>0</v>
      </c>
      <c r="G866" s="95" t="b">
        <v>0</v>
      </c>
      <c r="H866" s="95" t="b">
        <v>0</v>
      </c>
      <c r="I866" s="95" t="b">
        <v>0</v>
      </c>
      <c r="J866" s="95" t="b">
        <v>0</v>
      </c>
      <c r="K866" s="95" t="b">
        <v>0</v>
      </c>
    </row>
    <row r="867" spans="1:11" x14ac:dyDescent="0.25">
      <c r="A867" s="95" t="s">
        <v>14225</v>
      </c>
      <c r="B867" s="95" t="s">
        <v>14336</v>
      </c>
      <c r="C867" s="95">
        <v>10</v>
      </c>
      <c r="D867" s="130">
        <v>4.0784664663747692E-4</v>
      </c>
      <c r="E867" s="130">
        <v>0.98698901964999086</v>
      </c>
      <c r="F867" s="95" t="b">
        <v>0</v>
      </c>
      <c r="G867" s="95" t="b">
        <v>0</v>
      </c>
      <c r="H867" s="95" t="b">
        <v>0</v>
      </c>
      <c r="I867" s="95" t="b">
        <v>0</v>
      </c>
      <c r="J867" s="95" t="b">
        <v>0</v>
      </c>
      <c r="K867" s="95" t="b">
        <v>0</v>
      </c>
    </row>
    <row r="868" spans="1:11" x14ac:dyDescent="0.25">
      <c r="A868" s="95" t="s">
        <v>14221</v>
      </c>
      <c r="B868" s="95" t="s">
        <v>14215</v>
      </c>
      <c r="C868" s="95">
        <v>10</v>
      </c>
      <c r="D868" s="130">
        <v>4.0784664663747692E-4</v>
      </c>
      <c r="E868" s="130">
        <v>-0.82688318410183581</v>
      </c>
      <c r="F868" s="95" t="b">
        <v>0</v>
      </c>
      <c r="G868" s="95" t="b">
        <v>0</v>
      </c>
      <c r="H868" s="95" t="b">
        <v>0</v>
      </c>
      <c r="I868" s="95" t="b">
        <v>0</v>
      </c>
      <c r="J868" s="95" t="b">
        <v>0</v>
      </c>
      <c r="K868" s="95" t="b">
        <v>0</v>
      </c>
    </row>
    <row r="869" spans="1:11" x14ac:dyDescent="0.25">
      <c r="A869" s="95" t="s">
        <v>14245</v>
      </c>
      <c r="B869" s="95" t="s">
        <v>14220</v>
      </c>
      <c r="C869" s="95">
        <v>10</v>
      </c>
      <c r="D869" s="130">
        <v>4.0784664663747692E-4</v>
      </c>
      <c r="E869" s="130">
        <v>4.5317009363479821E-2</v>
      </c>
      <c r="F869" s="95" t="b">
        <v>0</v>
      </c>
      <c r="G869" s="95" t="b">
        <v>0</v>
      </c>
      <c r="H869" s="95" t="b">
        <v>0</v>
      </c>
      <c r="I869" s="95" t="b">
        <v>0</v>
      </c>
      <c r="J869" s="95" t="b">
        <v>0</v>
      </c>
      <c r="K869" s="95" t="b">
        <v>0</v>
      </c>
    </row>
    <row r="870" spans="1:11" x14ac:dyDescent="0.25">
      <c r="A870" s="95" t="s">
        <v>1505</v>
      </c>
      <c r="B870" s="95" t="s">
        <v>14327</v>
      </c>
      <c r="C870" s="95">
        <v>10</v>
      </c>
      <c r="D870" s="130">
        <v>4.0784664663747692E-4</v>
      </c>
      <c r="E870" s="130">
        <v>2.716634266502874</v>
      </c>
      <c r="F870" s="95" t="b">
        <v>0</v>
      </c>
      <c r="G870" s="95" t="b">
        <v>0</v>
      </c>
      <c r="H870" s="95" t="b">
        <v>0</v>
      </c>
      <c r="I870" s="95" t="b">
        <v>0</v>
      </c>
      <c r="J870" s="95" t="b">
        <v>0</v>
      </c>
      <c r="K870" s="95" t="b">
        <v>0</v>
      </c>
    </row>
    <row r="871" spans="1:11" x14ac:dyDescent="0.25">
      <c r="A871" s="95" t="s">
        <v>2743</v>
      </c>
      <c r="B871" s="95" t="s">
        <v>1355</v>
      </c>
      <c r="C871" s="95">
        <v>10</v>
      </c>
      <c r="D871" s="130">
        <v>4.0784664663747692E-4</v>
      </c>
      <c r="E871" s="130">
        <v>1.2004564369071764</v>
      </c>
      <c r="F871" s="95" t="b">
        <v>0</v>
      </c>
      <c r="G871" s="95" t="b">
        <v>0</v>
      </c>
      <c r="H871" s="95" t="b">
        <v>0</v>
      </c>
      <c r="I871" s="95" t="b">
        <v>0</v>
      </c>
      <c r="J871" s="95" t="b">
        <v>0</v>
      </c>
      <c r="K871" s="95" t="b">
        <v>0</v>
      </c>
    </row>
    <row r="872" spans="1:11" x14ac:dyDescent="0.25">
      <c r="A872" s="95" t="s">
        <v>14213</v>
      </c>
      <c r="B872" s="95" t="s">
        <v>14334</v>
      </c>
      <c r="C872" s="95">
        <v>10</v>
      </c>
      <c r="D872" s="130">
        <v>4.6120278475831944E-4</v>
      </c>
      <c r="E872" s="130">
        <v>0.47898231454988061</v>
      </c>
      <c r="F872" s="95" t="b">
        <v>0</v>
      </c>
      <c r="G872" s="95" t="b">
        <v>0</v>
      </c>
      <c r="H872" s="95" t="b">
        <v>0</v>
      </c>
      <c r="I872" s="95" t="b">
        <v>0</v>
      </c>
      <c r="J872" s="95" t="b">
        <v>0</v>
      </c>
      <c r="K872" s="95" t="b">
        <v>0</v>
      </c>
    </row>
    <row r="873" spans="1:11" x14ac:dyDescent="0.25">
      <c r="A873" s="95" t="s">
        <v>14334</v>
      </c>
      <c r="B873" s="95" t="s">
        <v>14218</v>
      </c>
      <c r="C873" s="95">
        <v>10</v>
      </c>
      <c r="D873" s="130">
        <v>4.6120278475831944E-4</v>
      </c>
      <c r="E873" s="130">
        <v>0.81125417791583498</v>
      </c>
      <c r="F873" s="95" t="b">
        <v>0</v>
      </c>
      <c r="G873" s="95" t="b">
        <v>0</v>
      </c>
      <c r="H873" s="95" t="b">
        <v>0</v>
      </c>
      <c r="I873" s="95" t="b">
        <v>0</v>
      </c>
      <c r="J873" s="95" t="b">
        <v>0</v>
      </c>
      <c r="K873" s="95" t="b">
        <v>0</v>
      </c>
    </row>
    <row r="874" spans="1:11" x14ac:dyDescent="0.25">
      <c r="A874" s="95" t="s">
        <v>14348</v>
      </c>
      <c r="B874" s="95" t="s">
        <v>14510</v>
      </c>
      <c r="C874" s="95">
        <v>10</v>
      </c>
      <c r="D874" s="130">
        <v>4.0784664663747692E-4</v>
      </c>
      <c r="E874" s="130">
        <v>3.2042716399076916</v>
      </c>
      <c r="F874" s="95" t="b">
        <v>0</v>
      </c>
      <c r="G874" s="95" t="b">
        <v>0</v>
      </c>
      <c r="H874" s="95" t="b">
        <v>0</v>
      </c>
      <c r="I874" s="95" t="b">
        <v>0</v>
      </c>
      <c r="J874" s="95" t="b">
        <v>0</v>
      </c>
      <c r="K874" s="95" t="b">
        <v>0</v>
      </c>
    </row>
    <row r="875" spans="1:11" x14ac:dyDescent="0.25">
      <c r="A875" s="95" t="s">
        <v>14510</v>
      </c>
      <c r="B875" s="95" t="s">
        <v>14223</v>
      </c>
      <c r="C875" s="95">
        <v>10</v>
      </c>
      <c r="D875" s="130">
        <v>4.0784664663747692E-4</v>
      </c>
      <c r="E875" s="130">
        <v>1.5550513556539121</v>
      </c>
      <c r="F875" s="95" t="b">
        <v>0</v>
      </c>
      <c r="G875" s="95" t="b">
        <v>0</v>
      </c>
      <c r="H875" s="95" t="b">
        <v>0</v>
      </c>
      <c r="I875" s="95" t="b">
        <v>0</v>
      </c>
      <c r="J875" s="95" t="b">
        <v>0</v>
      </c>
      <c r="K875" s="95" t="b">
        <v>0</v>
      </c>
    </row>
    <row r="876" spans="1:11" x14ac:dyDescent="0.25">
      <c r="A876" s="95" t="s">
        <v>14232</v>
      </c>
      <c r="B876" s="95" t="s">
        <v>14221</v>
      </c>
      <c r="C876" s="95">
        <v>10</v>
      </c>
      <c r="D876" s="130">
        <v>4.0784664663747692E-4</v>
      </c>
      <c r="E876" s="130">
        <v>-0.17912126059010355</v>
      </c>
      <c r="F876" s="95" t="b">
        <v>0</v>
      </c>
      <c r="G876" s="95" t="b">
        <v>0</v>
      </c>
      <c r="H876" s="95" t="b">
        <v>0</v>
      </c>
      <c r="I876" s="95" t="b">
        <v>0</v>
      </c>
      <c r="J876" s="95" t="b">
        <v>0</v>
      </c>
      <c r="K876" s="95" t="b">
        <v>0</v>
      </c>
    </row>
    <row r="877" spans="1:11" x14ac:dyDescent="0.25">
      <c r="A877" s="95" t="s">
        <v>14229</v>
      </c>
      <c r="B877" s="95" t="s">
        <v>14433</v>
      </c>
      <c r="C877" s="95">
        <v>10</v>
      </c>
      <c r="D877" s="130">
        <v>4.250234865332667E-4</v>
      </c>
      <c r="E877" s="130">
        <v>1.6972098706124896</v>
      </c>
      <c r="F877" s="95" t="b">
        <v>0</v>
      </c>
      <c r="G877" s="95" t="b">
        <v>0</v>
      </c>
      <c r="H877" s="95" t="b">
        <v>0</v>
      </c>
      <c r="I877" s="95" t="b">
        <v>0</v>
      </c>
      <c r="J877" s="95" t="b">
        <v>0</v>
      </c>
      <c r="K877" s="95" t="b">
        <v>0</v>
      </c>
    </row>
    <row r="878" spans="1:11" x14ac:dyDescent="0.25">
      <c r="A878" s="95" t="s">
        <v>14214</v>
      </c>
      <c r="B878" s="95" t="s">
        <v>14512</v>
      </c>
      <c r="C878" s="95">
        <v>10</v>
      </c>
      <c r="D878" s="130">
        <v>4.0784664663747692E-4</v>
      </c>
      <c r="E878" s="130">
        <v>1.1634599507985293</v>
      </c>
      <c r="F878" s="95" t="b">
        <v>0</v>
      </c>
      <c r="G878" s="95" t="b">
        <v>0</v>
      </c>
      <c r="H878" s="95" t="b">
        <v>0</v>
      </c>
      <c r="I878" s="95" t="b">
        <v>0</v>
      </c>
      <c r="J878" s="95" t="b">
        <v>0</v>
      </c>
      <c r="K878" s="95" t="b">
        <v>0</v>
      </c>
    </row>
    <row r="879" spans="1:11" x14ac:dyDescent="0.25">
      <c r="A879" s="95" t="s">
        <v>14389</v>
      </c>
      <c r="B879" s="95" t="s">
        <v>14216</v>
      </c>
      <c r="C879" s="95">
        <v>10</v>
      </c>
      <c r="D879" s="130">
        <v>4.0784664663747692E-4</v>
      </c>
      <c r="E879" s="130">
        <v>1.0493288070705793</v>
      </c>
      <c r="F879" s="95" t="b">
        <v>0</v>
      </c>
      <c r="G879" s="95" t="b">
        <v>0</v>
      </c>
      <c r="H879" s="95" t="b">
        <v>0</v>
      </c>
      <c r="I879" s="95" t="b">
        <v>0</v>
      </c>
      <c r="J879" s="95" t="b">
        <v>0</v>
      </c>
      <c r="K879" s="95" t="b">
        <v>0</v>
      </c>
    </row>
    <row r="880" spans="1:11" x14ac:dyDescent="0.25">
      <c r="A880" s="95" t="s">
        <v>14217</v>
      </c>
      <c r="B880" s="95" t="s">
        <v>1428</v>
      </c>
      <c r="C880" s="95">
        <v>10</v>
      </c>
      <c r="D880" s="130">
        <v>4.0784664663747692E-4</v>
      </c>
      <c r="E880" s="130">
        <v>1.4549446285562802</v>
      </c>
      <c r="F880" s="95" t="b">
        <v>0</v>
      </c>
      <c r="G880" s="95" t="b">
        <v>0</v>
      </c>
      <c r="H880" s="95" t="b">
        <v>0</v>
      </c>
      <c r="I880" s="95" t="b">
        <v>0</v>
      </c>
      <c r="J880" s="95" t="b">
        <v>0</v>
      </c>
      <c r="K880" s="95" t="b">
        <v>0</v>
      </c>
    </row>
    <row r="881" spans="1:11" x14ac:dyDescent="0.25">
      <c r="A881" s="95" t="s">
        <v>1428</v>
      </c>
      <c r="B881" s="95" t="s">
        <v>14478</v>
      </c>
      <c r="C881" s="95">
        <v>10</v>
      </c>
      <c r="D881" s="130">
        <v>4.0784664663747692E-4</v>
      </c>
      <c r="E881" s="130">
        <v>3.6565693109023218</v>
      </c>
      <c r="F881" s="95" t="b">
        <v>0</v>
      </c>
      <c r="G881" s="95" t="b">
        <v>0</v>
      </c>
      <c r="H881" s="95" t="b">
        <v>0</v>
      </c>
      <c r="I881" s="95" t="b">
        <v>0</v>
      </c>
      <c r="J881" s="95" t="b">
        <v>0</v>
      </c>
      <c r="K881" s="95" t="b">
        <v>0</v>
      </c>
    </row>
    <row r="882" spans="1:11" x14ac:dyDescent="0.25">
      <c r="A882" s="95" t="s">
        <v>14222</v>
      </c>
      <c r="B882" s="95" t="s">
        <v>14351</v>
      </c>
      <c r="C882" s="95">
        <v>10</v>
      </c>
      <c r="D882" s="130">
        <v>4.0784664663747692E-4</v>
      </c>
      <c r="E882" s="130">
        <v>0.94192526253024766</v>
      </c>
      <c r="F882" s="95" t="b">
        <v>0</v>
      </c>
      <c r="G882" s="95" t="b">
        <v>0</v>
      </c>
      <c r="H882" s="95" t="b">
        <v>0</v>
      </c>
      <c r="I882" s="95" t="b">
        <v>0</v>
      </c>
      <c r="J882" s="95" t="b">
        <v>0</v>
      </c>
      <c r="K882" s="95" t="b">
        <v>0</v>
      </c>
    </row>
    <row r="883" spans="1:11" x14ac:dyDescent="0.25">
      <c r="A883" s="95" t="s">
        <v>14351</v>
      </c>
      <c r="B883" s="95" t="s">
        <v>14213</v>
      </c>
      <c r="C883" s="95">
        <v>10</v>
      </c>
      <c r="D883" s="130">
        <v>4.0784664663747692E-4</v>
      </c>
      <c r="E883" s="130">
        <v>0.55417848791486435</v>
      </c>
      <c r="F883" s="95" t="b">
        <v>0</v>
      </c>
      <c r="G883" s="95" t="b">
        <v>0</v>
      </c>
      <c r="H883" s="95" t="b">
        <v>0</v>
      </c>
      <c r="I883" s="95" t="b">
        <v>0</v>
      </c>
      <c r="J883" s="95" t="b">
        <v>0</v>
      </c>
      <c r="K883" s="95" t="b">
        <v>0</v>
      </c>
    </row>
    <row r="884" spans="1:11" x14ac:dyDescent="0.25">
      <c r="A884" s="95" t="s">
        <v>14224</v>
      </c>
      <c r="B884" s="95" t="s">
        <v>14227</v>
      </c>
      <c r="C884" s="95">
        <v>10</v>
      </c>
      <c r="D884" s="130">
        <v>4.0784664663747692E-4</v>
      </c>
      <c r="E884" s="130">
        <v>-0.36314294612208092</v>
      </c>
      <c r="F884" s="95" t="b">
        <v>0</v>
      </c>
      <c r="G884" s="95" t="b">
        <v>0</v>
      </c>
      <c r="H884" s="95" t="b">
        <v>0</v>
      </c>
      <c r="I884" s="95" t="b">
        <v>0</v>
      </c>
      <c r="J884" s="95" t="b">
        <v>0</v>
      </c>
      <c r="K884" s="95" t="b">
        <v>0</v>
      </c>
    </row>
    <row r="885" spans="1:11" x14ac:dyDescent="0.25">
      <c r="A885" s="95" t="s">
        <v>14223</v>
      </c>
      <c r="B885" s="95" t="s">
        <v>14263</v>
      </c>
      <c r="C885" s="95">
        <v>10</v>
      </c>
      <c r="D885" s="130">
        <v>4.0784664663747692E-4</v>
      </c>
      <c r="E885" s="130">
        <v>0.45360445780047909</v>
      </c>
      <c r="F885" s="95" t="b">
        <v>0</v>
      </c>
      <c r="G885" s="95" t="b">
        <v>0</v>
      </c>
      <c r="H885" s="95" t="b">
        <v>0</v>
      </c>
      <c r="I885" s="95" t="b">
        <v>0</v>
      </c>
      <c r="J885" s="95" t="b">
        <v>0</v>
      </c>
      <c r="K885" s="95" t="b">
        <v>0</v>
      </c>
    </row>
    <row r="886" spans="1:11" x14ac:dyDescent="0.25">
      <c r="A886" s="95" t="s">
        <v>14217</v>
      </c>
      <c r="B886" s="95" t="s">
        <v>1407</v>
      </c>
      <c r="C886" s="95">
        <v>10</v>
      </c>
      <c r="D886" s="130">
        <v>4.0784664663747692E-4</v>
      </c>
      <c r="E886" s="130">
        <v>1.4549446285562802</v>
      </c>
      <c r="F886" s="95" t="b">
        <v>0</v>
      </c>
      <c r="G886" s="95" t="b">
        <v>0</v>
      </c>
      <c r="H886" s="95" t="b">
        <v>0</v>
      </c>
      <c r="I886" s="95" t="b">
        <v>0</v>
      </c>
      <c r="J886" s="95" t="b">
        <v>0</v>
      </c>
      <c r="K886" s="95" t="b">
        <v>0</v>
      </c>
    </row>
    <row r="887" spans="1:11" x14ac:dyDescent="0.25">
      <c r="A887" s="95" t="s">
        <v>14257</v>
      </c>
      <c r="B887" s="95" t="s">
        <v>14215</v>
      </c>
      <c r="C887" s="95">
        <v>9</v>
      </c>
      <c r="D887" s="130">
        <v>3.7436125021751373E-4</v>
      </c>
      <c r="E887" s="130">
        <v>6.8310057126902357E-2</v>
      </c>
      <c r="F887" s="95" t="b">
        <v>0</v>
      </c>
      <c r="G887" s="95" t="b">
        <v>0</v>
      </c>
      <c r="H887" s="95" t="b">
        <v>0</v>
      </c>
      <c r="I887" s="95" t="b">
        <v>0</v>
      </c>
      <c r="J887" s="95" t="b">
        <v>0</v>
      </c>
      <c r="K887" s="95" t="b">
        <v>0</v>
      </c>
    </row>
    <row r="888" spans="1:11" x14ac:dyDescent="0.25">
      <c r="A888" s="95" t="s">
        <v>14220</v>
      </c>
      <c r="B888" s="95" t="s">
        <v>14242</v>
      </c>
      <c r="C888" s="95">
        <v>9</v>
      </c>
      <c r="D888" s="130">
        <v>3.8252113787994003E-4</v>
      </c>
      <c r="E888" s="130">
        <v>-5.8281810828577585E-2</v>
      </c>
      <c r="F888" s="95" t="b">
        <v>0</v>
      </c>
      <c r="G888" s="95" t="b">
        <v>0</v>
      </c>
      <c r="H888" s="95" t="b">
        <v>0</v>
      </c>
      <c r="I888" s="95" t="b">
        <v>0</v>
      </c>
      <c r="J888" s="95" t="b">
        <v>0</v>
      </c>
      <c r="K888" s="95" t="b">
        <v>0</v>
      </c>
    </row>
    <row r="889" spans="1:11" x14ac:dyDescent="0.25">
      <c r="A889" s="95" t="s">
        <v>14248</v>
      </c>
      <c r="B889" s="95" t="s">
        <v>14215</v>
      </c>
      <c r="C889" s="95">
        <v>9</v>
      </c>
      <c r="D889" s="130">
        <v>3.7436125021751373E-4</v>
      </c>
      <c r="E889" s="130">
        <v>-5.0229046869083492E-2</v>
      </c>
      <c r="F889" s="95" t="b">
        <v>0</v>
      </c>
      <c r="G889" s="95" t="b">
        <v>0</v>
      </c>
      <c r="H889" s="95" t="b">
        <v>0</v>
      </c>
      <c r="I889" s="95" t="b">
        <v>0</v>
      </c>
      <c r="J889" s="95" t="b">
        <v>0</v>
      </c>
      <c r="K889" s="95" t="b">
        <v>0</v>
      </c>
    </row>
    <row r="890" spans="1:11" x14ac:dyDescent="0.25">
      <c r="A890" s="95" t="s">
        <v>14226</v>
      </c>
      <c r="B890" s="95" t="s">
        <v>14325</v>
      </c>
      <c r="C890" s="95">
        <v>9</v>
      </c>
      <c r="D890" s="130">
        <v>3.8252113787994003E-4</v>
      </c>
      <c r="E890" s="130">
        <v>0.88442424884071602</v>
      </c>
      <c r="F890" s="95" t="b">
        <v>0</v>
      </c>
      <c r="G890" s="95" t="b">
        <v>0</v>
      </c>
      <c r="H890" s="95" t="b">
        <v>0</v>
      </c>
      <c r="I890" s="95" t="b">
        <v>0</v>
      </c>
      <c r="J890" s="95" t="b">
        <v>0</v>
      </c>
      <c r="K890" s="95" t="b">
        <v>0</v>
      </c>
    </row>
    <row r="891" spans="1:11" x14ac:dyDescent="0.25">
      <c r="A891" s="95" t="s">
        <v>14357</v>
      </c>
      <c r="B891" s="95" t="s">
        <v>14213</v>
      </c>
      <c r="C891" s="95">
        <v>9</v>
      </c>
      <c r="D891" s="130">
        <v>3.7436125021751373E-4</v>
      </c>
      <c r="E891" s="130">
        <v>0.60812391054641579</v>
      </c>
      <c r="F891" s="95" t="b">
        <v>0</v>
      </c>
      <c r="G891" s="95" t="b">
        <v>0</v>
      </c>
      <c r="H891" s="95" t="b">
        <v>0</v>
      </c>
      <c r="I891" s="95" t="b">
        <v>0</v>
      </c>
      <c r="J891" s="95" t="b">
        <v>0</v>
      </c>
      <c r="K891" s="95" t="b">
        <v>0</v>
      </c>
    </row>
    <row r="892" spans="1:11" x14ac:dyDescent="0.25">
      <c r="A892" s="95" t="s">
        <v>14265</v>
      </c>
      <c r="B892" s="95" t="s">
        <v>14215</v>
      </c>
      <c r="C892" s="95">
        <v>9</v>
      </c>
      <c r="D892" s="130">
        <v>3.7436125021751373E-4</v>
      </c>
      <c r="E892" s="130">
        <v>0.25256279495118428</v>
      </c>
      <c r="F892" s="95" t="b">
        <v>0</v>
      </c>
      <c r="G892" s="95" t="b">
        <v>0</v>
      </c>
      <c r="H892" s="95" t="b">
        <v>0</v>
      </c>
      <c r="I892" s="95" t="b">
        <v>0</v>
      </c>
      <c r="J892" s="95" t="b">
        <v>0</v>
      </c>
      <c r="K892" s="95" t="b">
        <v>0</v>
      </c>
    </row>
    <row r="893" spans="1:11" x14ac:dyDescent="0.25">
      <c r="A893" s="95" t="s">
        <v>14514</v>
      </c>
      <c r="B893" s="95" t="s">
        <v>14515</v>
      </c>
      <c r="C893" s="95">
        <v>9</v>
      </c>
      <c r="D893" s="130">
        <v>3.7436125021751373E-4</v>
      </c>
      <c r="E893" s="130">
        <v>3.7815080475106222</v>
      </c>
      <c r="F893" s="95" t="b">
        <v>0</v>
      </c>
      <c r="G893" s="95" t="b">
        <v>0</v>
      </c>
      <c r="H893" s="95" t="b">
        <v>0</v>
      </c>
      <c r="I893" s="95" t="b">
        <v>0</v>
      </c>
      <c r="J893" s="95" t="b">
        <v>0</v>
      </c>
      <c r="K893" s="95" t="b">
        <v>0</v>
      </c>
    </row>
    <row r="894" spans="1:11" x14ac:dyDescent="0.25">
      <c r="A894" s="95" t="s">
        <v>14515</v>
      </c>
      <c r="B894" s="95" t="s">
        <v>14516</v>
      </c>
      <c r="C894" s="95">
        <v>9</v>
      </c>
      <c r="D894" s="130">
        <v>3.7436125021751373E-4</v>
      </c>
      <c r="E894" s="130">
        <v>3.7815080475106222</v>
      </c>
      <c r="F894" s="95" t="b">
        <v>0</v>
      </c>
      <c r="G894" s="95" t="b">
        <v>0</v>
      </c>
      <c r="H894" s="95" t="b">
        <v>0</v>
      </c>
      <c r="I894" s="95" t="b">
        <v>0</v>
      </c>
      <c r="J894" s="95" t="b">
        <v>0</v>
      </c>
      <c r="K894" s="95" t="b">
        <v>0</v>
      </c>
    </row>
    <row r="895" spans="1:11" x14ac:dyDescent="0.25">
      <c r="A895" s="95" t="s">
        <v>14516</v>
      </c>
      <c r="B895" s="95" t="s">
        <v>14445</v>
      </c>
      <c r="C895" s="95">
        <v>9</v>
      </c>
      <c r="D895" s="130">
        <v>3.7436125021751373E-4</v>
      </c>
      <c r="E895" s="130">
        <v>3.62180720464311</v>
      </c>
      <c r="F895" s="95" t="b">
        <v>0</v>
      </c>
      <c r="G895" s="95" t="b">
        <v>0</v>
      </c>
      <c r="H895" s="95" t="b">
        <v>0</v>
      </c>
      <c r="I895" s="95" t="b">
        <v>0</v>
      </c>
      <c r="J895" s="95" t="b">
        <v>0</v>
      </c>
      <c r="K895" s="95" t="b">
        <v>0</v>
      </c>
    </row>
    <row r="896" spans="1:11" x14ac:dyDescent="0.25">
      <c r="A896" s="95" t="s">
        <v>14445</v>
      </c>
      <c r="B896" s="95" t="s">
        <v>14517</v>
      </c>
      <c r="C896" s="95">
        <v>9</v>
      </c>
      <c r="D896" s="130">
        <v>3.7436125021751373E-4</v>
      </c>
      <c r="E896" s="130">
        <v>3.5896225212717088</v>
      </c>
      <c r="F896" s="95" t="b">
        <v>0</v>
      </c>
      <c r="G896" s="95" t="b">
        <v>0</v>
      </c>
      <c r="H896" s="95" t="b">
        <v>0</v>
      </c>
      <c r="I896" s="95" t="b">
        <v>0</v>
      </c>
      <c r="J896" s="95" t="b">
        <v>0</v>
      </c>
      <c r="K896" s="95" t="b">
        <v>0</v>
      </c>
    </row>
    <row r="897" spans="1:11" x14ac:dyDescent="0.25">
      <c r="A897" s="95" t="s">
        <v>14517</v>
      </c>
      <c r="B897" s="95" t="s">
        <v>14518</v>
      </c>
      <c r="C897" s="95">
        <v>9</v>
      </c>
      <c r="D897" s="130">
        <v>3.7436125021751373E-4</v>
      </c>
      <c r="E897" s="130">
        <v>3.7815080475106222</v>
      </c>
      <c r="F897" s="95" t="b">
        <v>0</v>
      </c>
      <c r="G897" s="95" t="b">
        <v>0</v>
      </c>
      <c r="H897" s="95" t="b">
        <v>0</v>
      </c>
      <c r="I897" s="95" t="b">
        <v>0</v>
      </c>
      <c r="J897" s="95" t="b">
        <v>0</v>
      </c>
      <c r="K897" s="95" t="b">
        <v>0</v>
      </c>
    </row>
    <row r="898" spans="1:11" x14ac:dyDescent="0.25">
      <c r="A898" s="95" t="s">
        <v>14518</v>
      </c>
      <c r="B898" s="95" t="s">
        <v>14519</v>
      </c>
      <c r="C898" s="95">
        <v>9</v>
      </c>
      <c r="D898" s="130">
        <v>3.7436125021751373E-4</v>
      </c>
      <c r="E898" s="130">
        <v>3.7815080475106222</v>
      </c>
      <c r="F898" s="95" t="b">
        <v>0</v>
      </c>
      <c r="G898" s="95" t="b">
        <v>0</v>
      </c>
      <c r="H898" s="95" t="b">
        <v>0</v>
      </c>
      <c r="I898" s="95" t="b">
        <v>0</v>
      </c>
      <c r="J898" s="95" t="b">
        <v>0</v>
      </c>
      <c r="K898" s="95" t="b">
        <v>0</v>
      </c>
    </row>
    <row r="899" spans="1:11" x14ac:dyDescent="0.25">
      <c r="A899" s="95" t="s">
        <v>14519</v>
      </c>
      <c r="B899" s="95" t="s">
        <v>14446</v>
      </c>
      <c r="C899" s="95">
        <v>9</v>
      </c>
      <c r="D899" s="130">
        <v>3.7436125021751373E-4</v>
      </c>
      <c r="E899" s="130">
        <v>3.5896225212717088</v>
      </c>
      <c r="F899" s="95" t="b">
        <v>0</v>
      </c>
      <c r="G899" s="95" t="b">
        <v>0</v>
      </c>
      <c r="H899" s="95" t="b">
        <v>0</v>
      </c>
      <c r="I899" s="95" t="b">
        <v>0</v>
      </c>
      <c r="J899" s="95" t="b">
        <v>0</v>
      </c>
      <c r="K899" s="95" t="b">
        <v>0</v>
      </c>
    </row>
    <row r="900" spans="1:11" x14ac:dyDescent="0.25">
      <c r="A900" s="95" t="s">
        <v>14447</v>
      </c>
      <c r="B900" s="95" t="s">
        <v>1860</v>
      </c>
      <c r="C900" s="95">
        <v>9</v>
      </c>
      <c r="D900" s="130">
        <v>3.7436125021751373E-4</v>
      </c>
      <c r="E900" s="130">
        <v>3.5896225212717088</v>
      </c>
      <c r="F900" s="95" t="b">
        <v>0</v>
      </c>
      <c r="G900" s="95" t="b">
        <v>0</v>
      </c>
      <c r="H900" s="95" t="b">
        <v>0</v>
      </c>
      <c r="I900" s="95" t="b">
        <v>0</v>
      </c>
      <c r="J900" s="95" t="b">
        <v>0</v>
      </c>
      <c r="K900" s="95" t="b">
        <v>0</v>
      </c>
    </row>
    <row r="901" spans="1:11" x14ac:dyDescent="0.25">
      <c r="A901" s="95" t="s">
        <v>1860</v>
      </c>
      <c r="B901" s="95" t="s">
        <v>14520</v>
      </c>
      <c r="C901" s="95">
        <v>9</v>
      </c>
      <c r="D901" s="130">
        <v>3.7436125021751373E-4</v>
      </c>
      <c r="E901" s="130">
        <v>3.7815080475106222</v>
      </c>
      <c r="F901" s="95" t="b">
        <v>0</v>
      </c>
      <c r="G901" s="95" t="b">
        <v>0</v>
      </c>
      <c r="H901" s="95" t="b">
        <v>0</v>
      </c>
      <c r="I901" s="95" t="b">
        <v>0</v>
      </c>
      <c r="J901" s="95" t="b">
        <v>0</v>
      </c>
      <c r="K901" s="95" t="b">
        <v>0</v>
      </c>
    </row>
    <row r="902" spans="1:11" x14ac:dyDescent="0.25">
      <c r="A902" s="95" t="s">
        <v>14520</v>
      </c>
      <c r="B902" s="95" t="s">
        <v>14448</v>
      </c>
      <c r="C902" s="95">
        <v>9</v>
      </c>
      <c r="D902" s="130">
        <v>3.7436125021751373E-4</v>
      </c>
      <c r="E902" s="130">
        <v>3.5896225212717088</v>
      </c>
      <c r="F902" s="95" t="b">
        <v>0</v>
      </c>
      <c r="G902" s="95" t="b">
        <v>0</v>
      </c>
      <c r="H902" s="95" t="b">
        <v>0</v>
      </c>
      <c r="I902" s="95" t="b">
        <v>0</v>
      </c>
      <c r="J902" s="95" t="b">
        <v>0</v>
      </c>
      <c r="K902" s="95" t="b">
        <v>0</v>
      </c>
    </row>
    <row r="903" spans="1:11" x14ac:dyDescent="0.25">
      <c r="A903" s="95" t="s">
        <v>14496</v>
      </c>
      <c r="B903" s="95" t="s">
        <v>14402</v>
      </c>
      <c r="C903" s="95">
        <v>9</v>
      </c>
      <c r="D903" s="130">
        <v>3.8252113787994003E-4</v>
      </c>
      <c r="E903" s="130">
        <v>3.3889630707252905</v>
      </c>
      <c r="F903" s="95" t="b">
        <v>0</v>
      </c>
      <c r="G903" s="95" t="b">
        <v>0</v>
      </c>
      <c r="H903" s="95" t="b">
        <v>0</v>
      </c>
      <c r="I903" s="95" t="b">
        <v>0</v>
      </c>
      <c r="J903" s="95" t="b">
        <v>0</v>
      </c>
      <c r="K903" s="95" t="b">
        <v>0</v>
      </c>
    </row>
    <row r="904" spans="1:11" x14ac:dyDescent="0.25">
      <c r="A904" s="95" t="s">
        <v>14219</v>
      </c>
      <c r="B904" s="95" t="s">
        <v>14296</v>
      </c>
      <c r="C904" s="95">
        <v>9</v>
      </c>
      <c r="D904" s="130">
        <v>3.7436125021751373E-4</v>
      </c>
      <c r="E904" s="130">
        <v>0.58636720321029756</v>
      </c>
      <c r="F904" s="95" t="b">
        <v>0</v>
      </c>
      <c r="G904" s="95" t="b">
        <v>0</v>
      </c>
      <c r="H904" s="95" t="b">
        <v>0</v>
      </c>
      <c r="I904" s="95" t="b">
        <v>0</v>
      </c>
      <c r="J904" s="95" t="b">
        <v>0</v>
      </c>
      <c r="K904" s="95" t="b">
        <v>0</v>
      </c>
    </row>
    <row r="905" spans="1:11" x14ac:dyDescent="0.25">
      <c r="A905" s="95" t="s">
        <v>14242</v>
      </c>
      <c r="B905" s="95" t="s">
        <v>14226</v>
      </c>
      <c r="C905" s="95">
        <v>9</v>
      </c>
      <c r="D905" s="130">
        <v>3.7436125021751373E-4</v>
      </c>
      <c r="E905" s="130">
        <v>9.9920674215669456E-2</v>
      </c>
      <c r="F905" s="95" t="b">
        <v>0</v>
      </c>
      <c r="G905" s="95" t="b">
        <v>0</v>
      </c>
      <c r="H905" s="95" t="b">
        <v>0</v>
      </c>
      <c r="I905" s="95" t="b">
        <v>0</v>
      </c>
      <c r="J905" s="95" t="b">
        <v>0</v>
      </c>
      <c r="K905" s="95" t="b">
        <v>0</v>
      </c>
    </row>
    <row r="906" spans="1:11" x14ac:dyDescent="0.25">
      <c r="A906" s="95" t="s">
        <v>14218</v>
      </c>
      <c r="B906" s="95" t="s">
        <v>14243</v>
      </c>
      <c r="C906" s="95">
        <v>9</v>
      </c>
      <c r="D906" s="130">
        <v>3.7436125021751373E-4</v>
      </c>
      <c r="E906" s="130">
        <v>-8.6796710446651229E-2</v>
      </c>
      <c r="F906" s="95" t="b">
        <v>0</v>
      </c>
      <c r="G906" s="95" t="b">
        <v>0</v>
      </c>
      <c r="H906" s="95" t="b">
        <v>0</v>
      </c>
      <c r="I906" s="95" t="b">
        <v>0</v>
      </c>
      <c r="J906" s="95" t="b">
        <v>0</v>
      </c>
      <c r="K906" s="95" t="b">
        <v>0</v>
      </c>
    </row>
    <row r="907" spans="1:11" x14ac:dyDescent="0.25">
      <c r="A907" s="95" t="s">
        <v>14419</v>
      </c>
      <c r="B907" s="95" t="s">
        <v>14213</v>
      </c>
      <c r="C907" s="95">
        <v>9</v>
      </c>
      <c r="D907" s="130">
        <v>3.7436125021751373E-4</v>
      </c>
      <c r="E907" s="130">
        <v>0.84421309927738231</v>
      </c>
      <c r="F907" s="95" t="b">
        <v>0</v>
      </c>
      <c r="G907" s="95" t="b">
        <v>0</v>
      </c>
      <c r="H907" s="95" t="b">
        <v>0</v>
      </c>
      <c r="I907" s="95" t="b">
        <v>0</v>
      </c>
      <c r="J907" s="95" t="b">
        <v>0</v>
      </c>
      <c r="K907" s="95" t="b">
        <v>0</v>
      </c>
    </row>
    <row r="908" spans="1:11" x14ac:dyDescent="0.25">
      <c r="A908" s="95" t="s">
        <v>14230</v>
      </c>
      <c r="B908" s="95" t="s">
        <v>14483</v>
      </c>
      <c r="C908" s="95">
        <v>9</v>
      </c>
      <c r="D908" s="130">
        <v>3.7436125021751373E-4</v>
      </c>
      <c r="E908" s="130">
        <v>1.9114077385263095</v>
      </c>
      <c r="F908" s="95" t="b">
        <v>0</v>
      </c>
      <c r="G908" s="95" t="b">
        <v>0</v>
      </c>
      <c r="H908" s="95" t="b">
        <v>0</v>
      </c>
      <c r="I908" s="95" t="b">
        <v>0</v>
      </c>
      <c r="J908" s="95" t="b">
        <v>0</v>
      </c>
      <c r="K908" s="95" t="b">
        <v>0</v>
      </c>
    </row>
    <row r="909" spans="1:11" x14ac:dyDescent="0.25">
      <c r="A909" s="95" t="s">
        <v>14218</v>
      </c>
      <c r="B909" s="95" t="s">
        <v>14244</v>
      </c>
      <c r="C909" s="95">
        <v>9</v>
      </c>
      <c r="D909" s="130">
        <v>3.7436125021751373E-4</v>
      </c>
      <c r="E909" s="130">
        <v>-4.3817076572932122E-2</v>
      </c>
      <c r="F909" s="95" t="b">
        <v>0</v>
      </c>
      <c r="G909" s="95" t="b">
        <v>0</v>
      </c>
      <c r="H909" s="95" t="b">
        <v>0</v>
      </c>
      <c r="I909" s="95" t="b">
        <v>0</v>
      </c>
      <c r="J909" s="95" t="b">
        <v>0</v>
      </c>
      <c r="K909" s="95" t="b">
        <v>0</v>
      </c>
    </row>
    <row r="910" spans="1:11" x14ac:dyDescent="0.25">
      <c r="A910" s="95" t="s">
        <v>1354</v>
      </c>
      <c r="B910" s="95" t="s">
        <v>14387</v>
      </c>
      <c r="C910" s="95">
        <v>9</v>
      </c>
      <c r="D910" s="130">
        <v>3.7436125021751373E-4</v>
      </c>
      <c r="E910" s="130">
        <v>2.4667567932862742</v>
      </c>
      <c r="F910" s="95" t="b">
        <v>0</v>
      </c>
      <c r="G910" s="95" t="b">
        <v>0</v>
      </c>
      <c r="H910" s="95" t="b">
        <v>0</v>
      </c>
      <c r="I910" s="95" t="b">
        <v>0</v>
      </c>
      <c r="J910" s="95" t="b">
        <v>0</v>
      </c>
      <c r="K910" s="95" t="b">
        <v>0</v>
      </c>
    </row>
    <row r="911" spans="1:11" x14ac:dyDescent="0.25">
      <c r="A911" s="95" t="s">
        <v>14214</v>
      </c>
      <c r="B911" s="95" t="s">
        <v>14250</v>
      </c>
      <c r="C911" s="95">
        <v>9</v>
      </c>
      <c r="D911" s="130">
        <v>3.7436125021751373E-4</v>
      </c>
      <c r="E911" s="130">
        <v>-0.25887449681865776</v>
      </c>
      <c r="F911" s="95" t="b">
        <v>0</v>
      </c>
      <c r="G911" s="95" t="b">
        <v>0</v>
      </c>
      <c r="H911" s="95" t="b">
        <v>0</v>
      </c>
      <c r="I911" s="95" t="b">
        <v>0</v>
      </c>
      <c r="J911" s="95" t="b">
        <v>0</v>
      </c>
      <c r="K911" s="95" t="b">
        <v>0</v>
      </c>
    </row>
    <row r="912" spans="1:11" x14ac:dyDescent="0.25">
      <c r="A912" s="95" t="s">
        <v>14215</v>
      </c>
      <c r="B912" s="95" t="s">
        <v>14233</v>
      </c>
      <c r="C912" s="95">
        <v>9</v>
      </c>
      <c r="D912" s="130">
        <v>3.7436125021751373E-4</v>
      </c>
      <c r="E912" s="130">
        <v>-0.33109695402395245</v>
      </c>
      <c r="F912" s="95" t="b">
        <v>0</v>
      </c>
      <c r="G912" s="95" t="b">
        <v>0</v>
      </c>
      <c r="H912" s="95" t="b">
        <v>0</v>
      </c>
      <c r="I912" s="95" t="b">
        <v>0</v>
      </c>
      <c r="J912" s="95" t="b">
        <v>0</v>
      </c>
      <c r="K912" s="95" t="b">
        <v>0</v>
      </c>
    </row>
    <row r="913" spans="1:11" x14ac:dyDescent="0.25">
      <c r="A913" s="95" t="s">
        <v>14217</v>
      </c>
      <c r="B913" s="95" t="s">
        <v>1443</v>
      </c>
      <c r="C913" s="95">
        <v>9</v>
      </c>
      <c r="D913" s="130">
        <v>3.7436125021751373E-4</v>
      </c>
      <c r="E913" s="130">
        <v>1.4549446285562802</v>
      </c>
      <c r="F913" s="95" t="b">
        <v>0</v>
      </c>
      <c r="G913" s="95" t="b">
        <v>0</v>
      </c>
      <c r="H913" s="95" t="b">
        <v>0</v>
      </c>
      <c r="I913" s="95" t="b">
        <v>0</v>
      </c>
      <c r="J913" s="95" t="b">
        <v>0</v>
      </c>
      <c r="K913" s="95" t="b">
        <v>0</v>
      </c>
    </row>
    <row r="914" spans="1:11" x14ac:dyDescent="0.25">
      <c r="A914" s="95" t="s">
        <v>14339</v>
      </c>
      <c r="B914" s="95" t="s">
        <v>14218</v>
      </c>
      <c r="C914" s="95">
        <v>9</v>
      </c>
      <c r="D914" s="130">
        <v>3.7436125021751373E-4</v>
      </c>
      <c r="E914" s="130">
        <v>0.77504200526139033</v>
      </c>
      <c r="F914" s="95" t="b">
        <v>0</v>
      </c>
      <c r="G914" s="95" t="b">
        <v>0</v>
      </c>
      <c r="H914" s="95" t="b">
        <v>0</v>
      </c>
      <c r="I914" s="95" t="b">
        <v>0</v>
      </c>
      <c r="J914" s="95" t="b">
        <v>0</v>
      </c>
      <c r="K914" s="95" t="b">
        <v>0</v>
      </c>
    </row>
    <row r="915" spans="1:11" x14ac:dyDescent="0.25">
      <c r="A915" s="95" t="s">
        <v>14224</v>
      </c>
      <c r="B915" s="95" t="s">
        <v>14398</v>
      </c>
      <c r="C915" s="95">
        <v>9</v>
      </c>
      <c r="D915" s="130">
        <v>3.7436125021751373E-4</v>
      </c>
      <c r="E915" s="130">
        <v>1.2452302475865982</v>
      </c>
      <c r="F915" s="95" t="b">
        <v>0</v>
      </c>
      <c r="G915" s="95" t="b">
        <v>0</v>
      </c>
      <c r="H915" s="95" t="b">
        <v>0</v>
      </c>
      <c r="I915" s="95" t="b">
        <v>0</v>
      </c>
      <c r="J915" s="95" t="b">
        <v>0</v>
      </c>
      <c r="K915" s="95" t="b">
        <v>0</v>
      </c>
    </row>
    <row r="916" spans="1:11" x14ac:dyDescent="0.25">
      <c r="A916" s="95" t="s">
        <v>14225</v>
      </c>
      <c r="B916" s="95" t="s">
        <v>14406</v>
      </c>
      <c r="C916" s="95">
        <v>9</v>
      </c>
      <c r="D916" s="130">
        <v>3.7436125021751373E-4</v>
      </c>
      <c r="E916" s="130">
        <v>1.3029593651069087</v>
      </c>
      <c r="F916" s="95" t="b">
        <v>0</v>
      </c>
      <c r="G916" s="95" t="b">
        <v>0</v>
      </c>
      <c r="H916" s="95" t="b">
        <v>0</v>
      </c>
      <c r="I916" s="95" t="b">
        <v>0</v>
      </c>
      <c r="J916" s="95" t="b">
        <v>0</v>
      </c>
      <c r="K916" s="95" t="b">
        <v>0</v>
      </c>
    </row>
    <row r="917" spans="1:11" x14ac:dyDescent="0.25">
      <c r="A917" s="95" t="s">
        <v>14467</v>
      </c>
      <c r="B917" s="95" t="s">
        <v>2743</v>
      </c>
      <c r="C917" s="95">
        <v>9</v>
      </c>
      <c r="D917" s="130">
        <v>3.7436125021751373E-4</v>
      </c>
      <c r="E917" s="130">
        <v>1.5573492154161916</v>
      </c>
      <c r="F917" s="95" t="b">
        <v>0</v>
      </c>
      <c r="G917" s="95" t="b">
        <v>0</v>
      </c>
      <c r="H917" s="95" t="b">
        <v>0</v>
      </c>
      <c r="I917" s="95" t="b">
        <v>0</v>
      </c>
      <c r="J917" s="95" t="b">
        <v>0</v>
      </c>
      <c r="K917" s="95" t="b">
        <v>0</v>
      </c>
    </row>
    <row r="918" spans="1:11" x14ac:dyDescent="0.25">
      <c r="A918" s="95" t="s">
        <v>14224</v>
      </c>
      <c r="B918" s="95" t="s">
        <v>14419</v>
      </c>
      <c r="C918" s="95">
        <v>9</v>
      </c>
      <c r="D918" s="130">
        <v>3.7436125021751373E-4</v>
      </c>
      <c r="E918" s="130">
        <v>1.3121770372172115</v>
      </c>
      <c r="F918" s="95" t="b">
        <v>0</v>
      </c>
      <c r="G918" s="95" t="b">
        <v>0</v>
      </c>
      <c r="H918" s="95" t="b">
        <v>0</v>
      </c>
      <c r="I918" s="95" t="b">
        <v>0</v>
      </c>
      <c r="J918" s="95" t="b">
        <v>0</v>
      </c>
      <c r="K918" s="95" t="b">
        <v>0</v>
      </c>
    </row>
    <row r="919" spans="1:11" x14ac:dyDescent="0.25">
      <c r="A919" s="95" t="s">
        <v>14218</v>
      </c>
      <c r="B919" s="95" t="s">
        <v>14271</v>
      </c>
      <c r="C919" s="95">
        <v>9</v>
      </c>
      <c r="D919" s="130">
        <v>3.7436125021751373E-4</v>
      </c>
      <c r="E919" s="130">
        <v>0.40101540981811334</v>
      </c>
      <c r="F919" s="95" t="b">
        <v>0</v>
      </c>
      <c r="G919" s="95" t="b">
        <v>0</v>
      </c>
      <c r="H919" s="95" t="b">
        <v>0</v>
      </c>
      <c r="I919" s="95" t="b">
        <v>0</v>
      </c>
      <c r="J919" s="95" t="b">
        <v>0</v>
      </c>
      <c r="K919" s="95" t="b">
        <v>0</v>
      </c>
    </row>
    <row r="920" spans="1:11" x14ac:dyDescent="0.25">
      <c r="A920" s="95" t="s">
        <v>2743</v>
      </c>
      <c r="B920" s="95" t="s">
        <v>1387</v>
      </c>
      <c r="C920" s="95">
        <v>9</v>
      </c>
      <c r="D920" s="130">
        <v>3.7436125021751373E-4</v>
      </c>
      <c r="E920" s="130">
        <v>0.77088358036606996</v>
      </c>
      <c r="F920" s="95" t="b">
        <v>0</v>
      </c>
      <c r="G920" s="95" t="b">
        <v>0</v>
      </c>
      <c r="H920" s="95" t="b">
        <v>0</v>
      </c>
      <c r="I920" s="95" t="b">
        <v>0</v>
      </c>
      <c r="J920" s="95" t="b">
        <v>0</v>
      </c>
      <c r="K920" s="95" t="b">
        <v>0</v>
      </c>
    </row>
    <row r="921" spans="1:11" x14ac:dyDescent="0.25">
      <c r="A921" s="95" t="s">
        <v>14217</v>
      </c>
      <c r="B921" s="95" t="s">
        <v>1523</v>
      </c>
      <c r="C921" s="95">
        <v>9</v>
      </c>
      <c r="D921" s="130">
        <v>3.7436125021751373E-4</v>
      </c>
      <c r="E921" s="130">
        <v>1.4549446285562802</v>
      </c>
      <c r="F921" s="95" t="b">
        <v>0</v>
      </c>
      <c r="G921" s="95" t="b">
        <v>0</v>
      </c>
      <c r="H921" s="95" t="b">
        <v>0</v>
      </c>
      <c r="I921" s="95" t="b">
        <v>0</v>
      </c>
      <c r="J921" s="95" t="b">
        <v>0</v>
      </c>
      <c r="K921" s="95" t="b">
        <v>0</v>
      </c>
    </row>
    <row r="922" spans="1:11" x14ac:dyDescent="0.25">
      <c r="A922" s="95" t="s">
        <v>1523</v>
      </c>
      <c r="B922" s="95" t="s">
        <v>2743</v>
      </c>
      <c r="C922" s="95">
        <v>9</v>
      </c>
      <c r="D922" s="130">
        <v>3.7436125021751373E-4</v>
      </c>
      <c r="E922" s="130">
        <v>1.6822879520244916</v>
      </c>
      <c r="F922" s="95" t="b">
        <v>0</v>
      </c>
      <c r="G922" s="95" t="b">
        <v>0</v>
      </c>
      <c r="H922" s="95" t="b">
        <v>0</v>
      </c>
      <c r="I922" s="95" t="b">
        <v>0</v>
      </c>
      <c r="J922" s="95" t="b">
        <v>0</v>
      </c>
      <c r="K922" s="95" t="b">
        <v>0</v>
      </c>
    </row>
    <row r="923" spans="1:11" x14ac:dyDescent="0.25">
      <c r="A923" s="95" t="s">
        <v>14451</v>
      </c>
      <c r="B923" s="95" t="s">
        <v>14400</v>
      </c>
      <c r="C923" s="95">
        <v>9</v>
      </c>
      <c r="D923" s="130">
        <v>3.7436125021751373E-4</v>
      </c>
      <c r="E923" s="130">
        <v>3.2538304193485157</v>
      </c>
      <c r="F923" s="95" t="b">
        <v>0</v>
      </c>
      <c r="G923" s="95" t="b">
        <v>0</v>
      </c>
      <c r="H923" s="95" t="b">
        <v>0</v>
      </c>
      <c r="I923" s="95" t="b">
        <v>0</v>
      </c>
      <c r="J923" s="95" t="b">
        <v>0</v>
      </c>
      <c r="K923" s="95" t="b">
        <v>0</v>
      </c>
    </row>
    <row r="924" spans="1:11" x14ac:dyDescent="0.25">
      <c r="A924" s="95" t="s">
        <v>14400</v>
      </c>
      <c r="B924" s="95" t="s">
        <v>14527</v>
      </c>
      <c r="C924" s="95">
        <v>9</v>
      </c>
      <c r="D924" s="130">
        <v>3.7436125021751373E-4</v>
      </c>
      <c r="E924" s="130">
        <v>3.4347205612859657</v>
      </c>
      <c r="F924" s="95" t="b">
        <v>0</v>
      </c>
      <c r="G924" s="95" t="b">
        <v>0</v>
      </c>
      <c r="H924" s="95" t="b">
        <v>0</v>
      </c>
      <c r="I924" s="95" t="b">
        <v>0</v>
      </c>
      <c r="J924" s="95" t="b">
        <v>0</v>
      </c>
      <c r="K924" s="95" t="b">
        <v>0</v>
      </c>
    </row>
    <row r="925" spans="1:11" x14ac:dyDescent="0.25">
      <c r="A925" s="95" t="s">
        <v>14527</v>
      </c>
      <c r="B925" s="95" t="s">
        <v>14528</v>
      </c>
      <c r="C925" s="95">
        <v>9</v>
      </c>
      <c r="D925" s="130">
        <v>3.7436125021751373E-4</v>
      </c>
      <c r="E925" s="130">
        <v>3.7815080475106222</v>
      </c>
      <c r="F925" s="95" t="b">
        <v>0</v>
      </c>
      <c r="G925" s="95" t="b">
        <v>0</v>
      </c>
      <c r="H925" s="95" t="b">
        <v>0</v>
      </c>
      <c r="I925" s="95" t="b">
        <v>0</v>
      </c>
      <c r="J925" s="95" t="b">
        <v>0</v>
      </c>
      <c r="K925" s="95" t="b">
        <v>0</v>
      </c>
    </row>
    <row r="926" spans="1:11" x14ac:dyDescent="0.25">
      <c r="A926" s="95" t="s">
        <v>14528</v>
      </c>
      <c r="B926" s="95" t="s">
        <v>14502</v>
      </c>
      <c r="C926" s="95">
        <v>9</v>
      </c>
      <c r="D926" s="130">
        <v>3.7436125021751373E-4</v>
      </c>
      <c r="E926" s="130">
        <v>3.735750556949947</v>
      </c>
      <c r="F926" s="95" t="b">
        <v>0</v>
      </c>
      <c r="G926" s="95" t="b">
        <v>0</v>
      </c>
      <c r="H926" s="95" t="b">
        <v>0</v>
      </c>
      <c r="I926" s="95" t="b">
        <v>0</v>
      </c>
      <c r="J926" s="95" t="b">
        <v>0</v>
      </c>
      <c r="K926" s="95" t="b">
        <v>0</v>
      </c>
    </row>
    <row r="927" spans="1:11" x14ac:dyDescent="0.25">
      <c r="A927" s="95" t="s">
        <v>14502</v>
      </c>
      <c r="B927" s="95" t="s">
        <v>14529</v>
      </c>
      <c r="C927" s="95">
        <v>9</v>
      </c>
      <c r="D927" s="130">
        <v>3.7436125021751373E-4</v>
      </c>
      <c r="E927" s="130">
        <v>3.735750556949947</v>
      </c>
      <c r="F927" s="95" t="b">
        <v>0</v>
      </c>
      <c r="G927" s="95" t="b">
        <v>0</v>
      </c>
      <c r="H927" s="95" t="b">
        <v>0</v>
      </c>
      <c r="I927" s="95" t="b">
        <v>0</v>
      </c>
      <c r="J927" s="95" t="b">
        <v>0</v>
      </c>
      <c r="K927" s="95" t="b">
        <v>0</v>
      </c>
    </row>
    <row r="928" spans="1:11" x14ac:dyDescent="0.25">
      <c r="A928" s="95" t="s">
        <v>14529</v>
      </c>
      <c r="B928" s="95" t="s">
        <v>14530</v>
      </c>
      <c r="C928" s="95">
        <v>9</v>
      </c>
      <c r="D928" s="130">
        <v>3.7436125021751373E-4</v>
      </c>
      <c r="E928" s="130">
        <v>3.7815080475106222</v>
      </c>
      <c r="F928" s="95" t="b">
        <v>0</v>
      </c>
      <c r="G928" s="95" t="b">
        <v>0</v>
      </c>
      <c r="H928" s="95" t="b">
        <v>0</v>
      </c>
      <c r="I928" s="95" t="b">
        <v>0</v>
      </c>
      <c r="J928" s="95" t="b">
        <v>1</v>
      </c>
      <c r="K928" s="95" t="b">
        <v>0</v>
      </c>
    </row>
    <row r="929" spans="1:11" x14ac:dyDescent="0.25">
      <c r="A929" s="95" t="s">
        <v>14530</v>
      </c>
      <c r="B929" s="95" t="s">
        <v>14531</v>
      </c>
      <c r="C929" s="95">
        <v>9</v>
      </c>
      <c r="D929" s="130">
        <v>3.7436125021751373E-4</v>
      </c>
      <c r="E929" s="130">
        <v>3.7815080475106222</v>
      </c>
      <c r="F929" s="95" t="b">
        <v>0</v>
      </c>
      <c r="G929" s="95" t="b">
        <v>1</v>
      </c>
      <c r="H929" s="95" t="b">
        <v>0</v>
      </c>
      <c r="I929" s="95" t="b">
        <v>0</v>
      </c>
      <c r="J929" s="95" t="b">
        <v>0</v>
      </c>
      <c r="K929" s="95" t="b">
        <v>0</v>
      </c>
    </row>
    <row r="930" spans="1:11" x14ac:dyDescent="0.25">
      <c r="A930" s="95" t="s">
        <v>14531</v>
      </c>
      <c r="B930" s="95" t="s">
        <v>14532</v>
      </c>
      <c r="C930" s="95">
        <v>9</v>
      </c>
      <c r="D930" s="130">
        <v>3.7436125021751373E-4</v>
      </c>
      <c r="E930" s="130">
        <v>3.7815080475106222</v>
      </c>
      <c r="F930" s="95" t="b">
        <v>0</v>
      </c>
      <c r="G930" s="95" t="b">
        <v>0</v>
      </c>
      <c r="H930" s="95" t="b">
        <v>0</v>
      </c>
      <c r="I930" s="95" t="b">
        <v>0</v>
      </c>
      <c r="J930" s="95" t="b">
        <v>0</v>
      </c>
      <c r="K930" s="95" t="b">
        <v>0</v>
      </c>
    </row>
    <row r="931" spans="1:11" x14ac:dyDescent="0.25">
      <c r="A931" s="95" t="s">
        <v>14532</v>
      </c>
      <c r="B931" s="95" t="s">
        <v>14503</v>
      </c>
      <c r="C931" s="95">
        <v>9</v>
      </c>
      <c r="D931" s="130">
        <v>3.7436125021751373E-4</v>
      </c>
      <c r="E931" s="130">
        <v>3.735750556949947</v>
      </c>
      <c r="F931" s="95" t="b">
        <v>0</v>
      </c>
      <c r="G931" s="95" t="b">
        <v>0</v>
      </c>
      <c r="H931" s="95" t="b">
        <v>0</v>
      </c>
      <c r="I931" s="95" t="b">
        <v>0</v>
      </c>
      <c r="J931" s="95" t="b">
        <v>0</v>
      </c>
      <c r="K931" s="95" t="b">
        <v>0</v>
      </c>
    </row>
    <row r="932" spans="1:11" x14ac:dyDescent="0.25">
      <c r="A932" s="95" t="s">
        <v>14503</v>
      </c>
      <c r="B932" s="95" t="s">
        <v>8237</v>
      </c>
      <c r="C932" s="95">
        <v>9</v>
      </c>
      <c r="D932" s="130">
        <v>3.7436125021751373E-4</v>
      </c>
      <c r="E932" s="130">
        <v>2.6407750437190902</v>
      </c>
      <c r="F932" s="95" t="b">
        <v>0</v>
      </c>
      <c r="G932" s="95" t="b">
        <v>0</v>
      </c>
      <c r="H932" s="95" t="b">
        <v>0</v>
      </c>
      <c r="I932" s="95" t="b">
        <v>0</v>
      </c>
      <c r="J932" s="95" t="b">
        <v>0</v>
      </c>
      <c r="K932" s="95" t="b">
        <v>0</v>
      </c>
    </row>
    <row r="933" spans="1:11" x14ac:dyDescent="0.25">
      <c r="A933" s="95" t="s">
        <v>8237</v>
      </c>
      <c r="B933" s="95" t="s">
        <v>14533</v>
      </c>
      <c r="C933" s="95">
        <v>9</v>
      </c>
      <c r="D933" s="130">
        <v>3.7436125021751373E-4</v>
      </c>
      <c r="E933" s="130">
        <v>2.686532534279765</v>
      </c>
      <c r="F933" s="95" t="b">
        <v>0</v>
      </c>
      <c r="G933" s="95" t="b">
        <v>0</v>
      </c>
      <c r="H933" s="95" t="b">
        <v>0</v>
      </c>
      <c r="I933" s="95" t="b">
        <v>0</v>
      </c>
      <c r="J933" s="95" t="b">
        <v>0</v>
      </c>
      <c r="K933" s="95" t="b">
        <v>0</v>
      </c>
    </row>
    <row r="934" spans="1:11" x14ac:dyDescent="0.25">
      <c r="A934" s="95" t="s">
        <v>14225</v>
      </c>
      <c r="B934" s="95" t="s">
        <v>14224</v>
      </c>
      <c r="C934" s="95">
        <v>9</v>
      </c>
      <c r="D934" s="130">
        <v>3.7436125021751373E-4</v>
      </c>
      <c r="E934" s="130">
        <v>-0.51888156209354575</v>
      </c>
      <c r="F934" s="95" t="b">
        <v>0</v>
      </c>
      <c r="G934" s="95" t="b">
        <v>0</v>
      </c>
      <c r="H934" s="95" t="b">
        <v>0</v>
      </c>
      <c r="I934" s="95" t="b">
        <v>0</v>
      </c>
      <c r="J934" s="95" t="b">
        <v>0</v>
      </c>
      <c r="K934" s="95" t="b">
        <v>0</v>
      </c>
    </row>
    <row r="935" spans="1:11" x14ac:dyDescent="0.25">
      <c r="A935" s="95" t="s">
        <v>14216</v>
      </c>
      <c r="B935" s="95" t="s">
        <v>14240</v>
      </c>
      <c r="C935" s="95">
        <v>9</v>
      </c>
      <c r="D935" s="130">
        <v>3.7436125021751373E-4</v>
      </c>
      <c r="E935" s="130">
        <v>-0.20495016522668452</v>
      </c>
      <c r="F935" s="95" t="b">
        <v>0</v>
      </c>
      <c r="G935" s="95" t="b">
        <v>0</v>
      </c>
      <c r="H935" s="95" t="b">
        <v>0</v>
      </c>
      <c r="I935" s="95" t="b">
        <v>0</v>
      </c>
      <c r="J935" s="95" t="b">
        <v>0</v>
      </c>
      <c r="K935" s="95" t="b">
        <v>0</v>
      </c>
    </row>
    <row r="936" spans="1:11" x14ac:dyDescent="0.25">
      <c r="A936" s="95" t="s">
        <v>14535</v>
      </c>
      <c r="B936" s="95" t="s">
        <v>14213</v>
      </c>
      <c r="C936" s="95">
        <v>9</v>
      </c>
      <c r="D936" s="130">
        <v>3.7436125021751373E-4</v>
      </c>
      <c r="E936" s="130">
        <v>1.1452430949413634</v>
      </c>
      <c r="F936" s="95" t="b">
        <v>0</v>
      </c>
      <c r="G936" s="95" t="b">
        <v>0</v>
      </c>
      <c r="H936" s="95" t="b">
        <v>0</v>
      </c>
      <c r="I936" s="95" t="b">
        <v>0</v>
      </c>
      <c r="J936" s="95" t="b">
        <v>0</v>
      </c>
      <c r="K936" s="95" t="b">
        <v>0</v>
      </c>
    </row>
    <row r="937" spans="1:11" x14ac:dyDescent="0.25">
      <c r="A937" s="95" t="s">
        <v>14215</v>
      </c>
      <c r="B937" s="95" t="s">
        <v>14488</v>
      </c>
      <c r="C937" s="95">
        <v>9</v>
      </c>
      <c r="D937" s="130">
        <v>3.7436125021751373E-4</v>
      </c>
      <c r="E937" s="130">
        <v>1.3141466300801159</v>
      </c>
      <c r="F937" s="95" t="b">
        <v>0</v>
      </c>
      <c r="G937" s="95" t="b">
        <v>0</v>
      </c>
      <c r="H937" s="95" t="b">
        <v>0</v>
      </c>
      <c r="I937" s="95" t="b">
        <v>0</v>
      </c>
      <c r="J937" s="95" t="b">
        <v>0</v>
      </c>
      <c r="K937" s="95" t="b">
        <v>0</v>
      </c>
    </row>
    <row r="938" spans="1:11" x14ac:dyDescent="0.25">
      <c r="A938" s="95" t="s">
        <v>14397</v>
      </c>
      <c r="B938" s="95" t="s">
        <v>14227</v>
      </c>
      <c r="C938" s="95">
        <v>9</v>
      </c>
      <c r="D938" s="130">
        <v>3.7436125021751373E-4</v>
      </c>
      <c r="E938" s="130">
        <v>1.4126130917220172</v>
      </c>
      <c r="F938" s="95" t="b">
        <v>0</v>
      </c>
      <c r="G938" s="95" t="b">
        <v>0</v>
      </c>
      <c r="H938" s="95" t="b">
        <v>0</v>
      </c>
      <c r="I938" s="95" t="b">
        <v>0</v>
      </c>
      <c r="J938" s="95" t="b">
        <v>0</v>
      </c>
      <c r="K938" s="95" t="b">
        <v>0</v>
      </c>
    </row>
    <row r="939" spans="1:11" x14ac:dyDescent="0.25">
      <c r="A939" s="95" t="s">
        <v>14223</v>
      </c>
      <c r="B939" s="95" t="s">
        <v>14222</v>
      </c>
      <c r="C939" s="95">
        <v>9</v>
      </c>
      <c r="D939" s="130">
        <v>3.7436125021751373E-4</v>
      </c>
      <c r="E939" s="130">
        <v>-0.68852820027959105</v>
      </c>
      <c r="F939" s="95" t="b">
        <v>0</v>
      </c>
      <c r="G939" s="95" t="b">
        <v>0</v>
      </c>
      <c r="H939" s="95" t="b">
        <v>0</v>
      </c>
      <c r="I939" s="95" t="b">
        <v>0</v>
      </c>
      <c r="J939" s="95" t="b">
        <v>0</v>
      </c>
      <c r="K939" s="95" t="b">
        <v>0</v>
      </c>
    </row>
    <row r="940" spans="1:11" x14ac:dyDescent="0.25">
      <c r="A940" s="95" t="s">
        <v>14218</v>
      </c>
      <c r="B940" s="95" t="s">
        <v>14539</v>
      </c>
      <c r="C940" s="95">
        <v>9</v>
      </c>
      <c r="D940" s="130">
        <v>3.7436125021751373E-4</v>
      </c>
      <c r="E940" s="130">
        <v>1.4761566780639981</v>
      </c>
      <c r="F940" s="95" t="b">
        <v>0</v>
      </c>
      <c r="G940" s="95" t="b">
        <v>0</v>
      </c>
      <c r="H940" s="95" t="b">
        <v>0</v>
      </c>
      <c r="I940" s="95" t="b">
        <v>0</v>
      </c>
      <c r="J940" s="95" t="b">
        <v>0</v>
      </c>
      <c r="K940" s="95" t="b">
        <v>0</v>
      </c>
    </row>
    <row r="941" spans="1:11" x14ac:dyDescent="0.25">
      <c r="A941" s="95" t="s">
        <v>14539</v>
      </c>
      <c r="B941" s="95" t="s">
        <v>14221</v>
      </c>
      <c r="C941" s="95">
        <v>9</v>
      </c>
      <c r="D941" s="130">
        <v>3.7436125021751373E-4</v>
      </c>
      <c r="E941" s="130">
        <v>1.5198487437459152</v>
      </c>
      <c r="F941" s="95" t="b">
        <v>0</v>
      </c>
      <c r="G941" s="95" t="b">
        <v>0</v>
      </c>
      <c r="H941" s="95" t="b">
        <v>0</v>
      </c>
      <c r="I941" s="95" t="b">
        <v>0</v>
      </c>
      <c r="J941" s="95" t="b">
        <v>0</v>
      </c>
      <c r="K941" s="95" t="b">
        <v>0</v>
      </c>
    </row>
    <row r="942" spans="1:11" x14ac:dyDescent="0.25">
      <c r="A942" s="95" t="s">
        <v>14216</v>
      </c>
      <c r="B942" s="95" t="s">
        <v>14325</v>
      </c>
      <c r="C942" s="95">
        <v>9</v>
      </c>
      <c r="D942" s="130">
        <v>3.7436125021751373E-4</v>
      </c>
      <c r="E942" s="130">
        <v>0.60978159385739084</v>
      </c>
      <c r="F942" s="95" t="b">
        <v>0</v>
      </c>
      <c r="G942" s="95" t="b">
        <v>0</v>
      </c>
      <c r="H942" s="95" t="b">
        <v>0</v>
      </c>
      <c r="I942" s="95" t="b">
        <v>0</v>
      </c>
      <c r="J942" s="95" t="b">
        <v>0</v>
      </c>
      <c r="K942" s="95" t="b">
        <v>0</v>
      </c>
    </row>
    <row r="943" spans="1:11" x14ac:dyDescent="0.25">
      <c r="A943" s="95" t="s">
        <v>14325</v>
      </c>
      <c r="B943" s="95" t="s">
        <v>14216</v>
      </c>
      <c r="C943" s="95">
        <v>9</v>
      </c>
      <c r="D943" s="130">
        <v>3.7436125021751373E-4</v>
      </c>
      <c r="E943" s="130">
        <v>0.61360023750914194</v>
      </c>
      <c r="F943" s="95" t="b">
        <v>0</v>
      </c>
      <c r="G943" s="95" t="b">
        <v>0</v>
      </c>
      <c r="H943" s="95" t="b">
        <v>0</v>
      </c>
      <c r="I943" s="95" t="b">
        <v>0</v>
      </c>
      <c r="J943" s="95" t="b">
        <v>0</v>
      </c>
      <c r="K943" s="95" t="b">
        <v>0</v>
      </c>
    </row>
    <row r="944" spans="1:11" x14ac:dyDescent="0.25">
      <c r="A944" s="95" t="s">
        <v>14225</v>
      </c>
      <c r="B944" s="95" t="s">
        <v>14226</v>
      </c>
      <c r="C944" s="95">
        <v>9</v>
      </c>
      <c r="D944" s="130">
        <v>3.7436125021751373E-4</v>
      </c>
      <c r="E944" s="130">
        <v>-0.46233656459114797</v>
      </c>
      <c r="F944" s="95" t="b">
        <v>0</v>
      </c>
      <c r="G944" s="95" t="b">
        <v>0</v>
      </c>
      <c r="H944" s="95" t="b">
        <v>0</v>
      </c>
      <c r="I944" s="95" t="b">
        <v>0</v>
      </c>
      <c r="J944" s="95" t="b">
        <v>0</v>
      </c>
      <c r="K944" s="95" t="b">
        <v>0</v>
      </c>
    </row>
    <row r="945" spans="1:11" x14ac:dyDescent="0.25">
      <c r="A945" s="95" t="s">
        <v>14230</v>
      </c>
      <c r="B945" s="95" t="s">
        <v>14230</v>
      </c>
      <c r="C945" s="95">
        <v>9</v>
      </c>
      <c r="D945" s="130">
        <v>3.7436125021751373E-4</v>
      </c>
      <c r="E945" s="130">
        <v>0.21560778097979724</v>
      </c>
      <c r="F945" s="95" t="b">
        <v>0</v>
      </c>
      <c r="G945" s="95" t="b">
        <v>0</v>
      </c>
      <c r="H945" s="95" t="b">
        <v>0</v>
      </c>
      <c r="I945" s="95" t="b">
        <v>0</v>
      </c>
      <c r="J945" s="95" t="b">
        <v>0</v>
      </c>
      <c r="K945" s="95" t="b">
        <v>0</v>
      </c>
    </row>
    <row r="946" spans="1:11" x14ac:dyDescent="0.25">
      <c r="A946" s="95" t="s">
        <v>14250</v>
      </c>
      <c r="B946" s="95" t="s">
        <v>14226</v>
      </c>
      <c r="C946" s="95">
        <v>9</v>
      </c>
      <c r="D946" s="130">
        <v>3.7436125021751373E-4</v>
      </c>
      <c r="E946" s="130">
        <v>0.24709018397072205</v>
      </c>
      <c r="F946" s="95" t="b">
        <v>0</v>
      </c>
      <c r="G946" s="95" t="b">
        <v>0</v>
      </c>
      <c r="H946" s="95" t="b">
        <v>0</v>
      </c>
      <c r="I946" s="95" t="b">
        <v>0</v>
      </c>
      <c r="J946" s="95" t="b">
        <v>0</v>
      </c>
      <c r="K946" s="95" t="b">
        <v>0</v>
      </c>
    </row>
    <row r="947" spans="1:11" x14ac:dyDescent="0.25">
      <c r="A947" s="95" t="s">
        <v>14246</v>
      </c>
      <c r="B947" s="95" t="s">
        <v>2797</v>
      </c>
      <c r="C947" s="95">
        <v>9</v>
      </c>
      <c r="D947" s="130">
        <v>4.150825062824875E-4</v>
      </c>
      <c r="E947" s="130">
        <v>2.1412352378155672</v>
      </c>
      <c r="F947" s="95" t="b">
        <v>0</v>
      </c>
      <c r="G947" s="95" t="b">
        <v>0</v>
      </c>
      <c r="H947" s="95" t="b">
        <v>0</v>
      </c>
      <c r="I947" s="95" t="b">
        <v>0</v>
      </c>
      <c r="J947" s="95" t="b">
        <v>0</v>
      </c>
      <c r="K947" s="95" t="b">
        <v>0</v>
      </c>
    </row>
    <row r="948" spans="1:11" x14ac:dyDescent="0.25">
      <c r="A948" s="95" t="s">
        <v>14217</v>
      </c>
      <c r="B948" s="95" t="s">
        <v>1398</v>
      </c>
      <c r="C948" s="95">
        <v>9</v>
      </c>
      <c r="D948" s="130">
        <v>3.7436125021751373E-4</v>
      </c>
      <c r="E948" s="130">
        <v>1.4549446285562802</v>
      </c>
      <c r="F948" s="95" t="b">
        <v>0</v>
      </c>
      <c r="G948" s="95" t="b">
        <v>0</v>
      </c>
      <c r="H948" s="95" t="b">
        <v>0</v>
      </c>
      <c r="I948" s="95" t="b">
        <v>0</v>
      </c>
      <c r="J948" s="95" t="b">
        <v>0</v>
      </c>
      <c r="K948" s="95" t="b">
        <v>0</v>
      </c>
    </row>
    <row r="949" spans="1:11" x14ac:dyDescent="0.25">
      <c r="A949" s="95" t="s">
        <v>1398</v>
      </c>
      <c r="B949" s="95" t="s">
        <v>14218</v>
      </c>
      <c r="C949" s="95">
        <v>9</v>
      </c>
      <c r="D949" s="130">
        <v>3.7436125021751373E-4</v>
      </c>
      <c r="E949" s="130">
        <v>1.4740120095974092</v>
      </c>
      <c r="F949" s="95" t="b">
        <v>0</v>
      </c>
      <c r="G949" s="95" t="b">
        <v>0</v>
      </c>
      <c r="H949" s="95" t="b">
        <v>0</v>
      </c>
      <c r="I949" s="95" t="b">
        <v>0</v>
      </c>
      <c r="J949" s="95" t="b">
        <v>0</v>
      </c>
      <c r="K949" s="95" t="b">
        <v>0</v>
      </c>
    </row>
    <row r="950" spans="1:11" x14ac:dyDescent="0.25">
      <c r="A950" s="95" t="s">
        <v>1505</v>
      </c>
      <c r="B950" s="95" t="s">
        <v>2743</v>
      </c>
      <c r="C950" s="95">
        <v>9</v>
      </c>
      <c r="D950" s="130">
        <v>3.7436125021751373E-4</v>
      </c>
      <c r="E950" s="130">
        <v>1.3577768605109874</v>
      </c>
      <c r="F950" s="95" t="b">
        <v>0</v>
      </c>
      <c r="G950" s="95" t="b">
        <v>0</v>
      </c>
      <c r="H950" s="95" t="b">
        <v>0</v>
      </c>
      <c r="I950" s="95" t="b">
        <v>0</v>
      </c>
      <c r="J950" s="95" t="b">
        <v>0</v>
      </c>
      <c r="K950" s="95" t="b">
        <v>0</v>
      </c>
    </row>
    <row r="951" spans="1:11" x14ac:dyDescent="0.25">
      <c r="A951" s="95" t="s">
        <v>1354</v>
      </c>
      <c r="B951" s="95" t="s">
        <v>1353</v>
      </c>
      <c r="C951" s="95">
        <v>9</v>
      </c>
      <c r="D951" s="130">
        <v>3.7436125021751373E-4</v>
      </c>
      <c r="E951" s="130">
        <v>2.633088215052799</v>
      </c>
      <c r="F951" s="95" t="b">
        <v>0</v>
      </c>
      <c r="G951" s="95" t="b">
        <v>0</v>
      </c>
      <c r="H951" s="95" t="b">
        <v>0</v>
      </c>
      <c r="I951" s="95" t="b">
        <v>0</v>
      </c>
      <c r="J951" s="95" t="b">
        <v>0</v>
      </c>
      <c r="K951" s="95" t="b">
        <v>0</v>
      </c>
    </row>
    <row r="952" spans="1:11" x14ac:dyDescent="0.25">
      <c r="A952" s="95" t="s">
        <v>14380</v>
      </c>
      <c r="B952" s="95" t="s">
        <v>14220</v>
      </c>
      <c r="C952" s="95">
        <v>9</v>
      </c>
      <c r="D952" s="130">
        <v>3.7436125021751373E-4</v>
      </c>
      <c r="E952" s="130">
        <v>1.0670023615791853</v>
      </c>
      <c r="F952" s="95" t="b">
        <v>0</v>
      </c>
      <c r="G952" s="95" t="b">
        <v>0</v>
      </c>
      <c r="H952" s="95" t="b">
        <v>0</v>
      </c>
      <c r="I952" s="95" t="b">
        <v>0</v>
      </c>
      <c r="J952" s="95" t="b">
        <v>0</v>
      </c>
      <c r="K952" s="95" t="b">
        <v>0</v>
      </c>
    </row>
    <row r="953" spans="1:11" x14ac:dyDescent="0.25">
      <c r="A953" s="95" t="s">
        <v>14218</v>
      </c>
      <c r="B953" s="95" t="s">
        <v>14278</v>
      </c>
      <c r="C953" s="95">
        <v>9</v>
      </c>
      <c r="D953" s="130">
        <v>3.7436125021751373E-4</v>
      </c>
      <c r="E953" s="130">
        <v>0.50611990144144137</v>
      </c>
      <c r="F953" s="95" t="b">
        <v>0</v>
      </c>
      <c r="G953" s="95" t="b">
        <v>0</v>
      </c>
      <c r="H953" s="95" t="b">
        <v>0</v>
      </c>
      <c r="I953" s="95" t="b">
        <v>0</v>
      </c>
      <c r="J953" s="95" t="b">
        <v>0</v>
      </c>
      <c r="K953" s="95" t="b">
        <v>0</v>
      </c>
    </row>
    <row r="954" spans="1:11" x14ac:dyDescent="0.25">
      <c r="A954" s="95" t="s">
        <v>14221</v>
      </c>
      <c r="B954" s="95" t="s">
        <v>14242</v>
      </c>
      <c r="C954" s="95">
        <v>9</v>
      </c>
      <c r="D954" s="130">
        <v>3.7436125021751373E-4</v>
      </c>
      <c r="E954" s="130">
        <v>-5.1454792053665474E-2</v>
      </c>
      <c r="F954" s="95" t="b">
        <v>0</v>
      </c>
      <c r="G954" s="95" t="b">
        <v>0</v>
      </c>
      <c r="H954" s="95" t="b">
        <v>0</v>
      </c>
      <c r="I954" s="95" t="b">
        <v>0</v>
      </c>
      <c r="J954" s="95" t="b">
        <v>0</v>
      </c>
      <c r="K954" s="95" t="b">
        <v>0</v>
      </c>
    </row>
    <row r="955" spans="1:11" x14ac:dyDescent="0.25">
      <c r="A955" s="95" t="s">
        <v>14214</v>
      </c>
      <c r="B955" s="95" t="s">
        <v>14378</v>
      </c>
      <c r="C955" s="95">
        <v>9</v>
      </c>
      <c r="D955" s="130">
        <v>3.7436125021751373E-4</v>
      </c>
      <c r="E955" s="130">
        <v>0.70272911226703627</v>
      </c>
      <c r="F955" s="95" t="b">
        <v>0</v>
      </c>
      <c r="G955" s="95" t="b">
        <v>0</v>
      </c>
      <c r="H955" s="95" t="b">
        <v>0</v>
      </c>
      <c r="I955" s="95" t="b">
        <v>0</v>
      </c>
      <c r="J955" s="95" t="b">
        <v>0</v>
      </c>
      <c r="K955" s="95" t="b">
        <v>0</v>
      </c>
    </row>
    <row r="956" spans="1:11" x14ac:dyDescent="0.25">
      <c r="A956" s="95" t="s">
        <v>14233</v>
      </c>
      <c r="B956" s="95" t="s">
        <v>14213</v>
      </c>
      <c r="C956" s="95">
        <v>9</v>
      </c>
      <c r="D956" s="130">
        <v>4.150825062824875E-4</v>
      </c>
      <c r="E956" s="130">
        <v>-0.58715066488160494</v>
      </c>
      <c r="F956" s="95" t="b">
        <v>0</v>
      </c>
      <c r="G956" s="95" t="b">
        <v>0</v>
      </c>
      <c r="H956" s="95" t="b">
        <v>0</v>
      </c>
      <c r="I956" s="95" t="b">
        <v>0</v>
      </c>
      <c r="J956" s="95" t="b">
        <v>0</v>
      </c>
      <c r="K956" s="95" t="b">
        <v>0</v>
      </c>
    </row>
    <row r="957" spans="1:11" x14ac:dyDescent="0.25">
      <c r="A957" s="95" t="s">
        <v>14477</v>
      </c>
      <c r="B957" s="95" t="s">
        <v>14223</v>
      </c>
      <c r="C957" s="95">
        <v>9</v>
      </c>
      <c r="D957" s="130">
        <v>3.7436125021751373E-4</v>
      </c>
      <c r="E957" s="130">
        <v>1.4301126190456122</v>
      </c>
      <c r="F957" s="95" t="b">
        <v>0</v>
      </c>
      <c r="G957" s="95" t="b">
        <v>0</v>
      </c>
      <c r="H957" s="95" t="b">
        <v>0</v>
      </c>
      <c r="I957" s="95" t="b">
        <v>0</v>
      </c>
      <c r="J957" s="95" t="b">
        <v>0</v>
      </c>
      <c r="K957" s="95" t="b">
        <v>0</v>
      </c>
    </row>
    <row r="958" spans="1:11" x14ac:dyDescent="0.25">
      <c r="A958" s="95" t="s">
        <v>14306</v>
      </c>
      <c r="B958" s="95" t="s">
        <v>14215</v>
      </c>
      <c r="C958" s="95">
        <v>9</v>
      </c>
      <c r="D958" s="130">
        <v>3.8252113787994003E-4</v>
      </c>
      <c r="E958" s="130">
        <v>0.52955454974772664</v>
      </c>
      <c r="F958" s="95" t="b">
        <v>0</v>
      </c>
      <c r="G958" s="95" t="b">
        <v>0</v>
      </c>
      <c r="H958" s="95" t="b">
        <v>0</v>
      </c>
      <c r="I958" s="95" t="b">
        <v>0</v>
      </c>
      <c r="J958" s="95" t="b">
        <v>0</v>
      </c>
      <c r="K958" s="95" t="b">
        <v>0</v>
      </c>
    </row>
    <row r="959" spans="1:11" x14ac:dyDescent="0.25">
      <c r="A959" s="95" t="s">
        <v>14225</v>
      </c>
      <c r="B959" s="95" t="s">
        <v>14238</v>
      </c>
      <c r="C959" s="95">
        <v>9</v>
      </c>
      <c r="D959" s="130">
        <v>3.7436125021751373E-4</v>
      </c>
      <c r="E959" s="130">
        <v>2.1925997859181076E-2</v>
      </c>
      <c r="F959" s="95" t="b">
        <v>0</v>
      </c>
      <c r="G959" s="95" t="b">
        <v>0</v>
      </c>
      <c r="H959" s="95" t="b">
        <v>0</v>
      </c>
      <c r="I959" s="95" t="b">
        <v>0</v>
      </c>
      <c r="J959" s="95" t="b">
        <v>0</v>
      </c>
      <c r="K959" s="95" t="b">
        <v>0</v>
      </c>
    </row>
    <row r="960" spans="1:11" x14ac:dyDescent="0.25">
      <c r="A960" s="95" t="s">
        <v>14217</v>
      </c>
      <c r="B960" s="95" t="s">
        <v>1508</v>
      </c>
      <c r="C960" s="95">
        <v>9</v>
      </c>
      <c r="D960" s="130">
        <v>3.7436125021751373E-4</v>
      </c>
      <c r="E960" s="130">
        <v>1.4549446285562802</v>
      </c>
      <c r="F960" s="95" t="b">
        <v>0</v>
      </c>
      <c r="G960" s="95" t="b">
        <v>0</v>
      </c>
      <c r="H960" s="95" t="b">
        <v>0</v>
      </c>
      <c r="I960" s="95" t="b">
        <v>0</v>
      </c>
      <c r="J960" s="95" t="b">
        <v>0</v>
      </c>
      <c r="K960" s="95" t="b">
        <v>0</v>
      </c>
    </row>
    <row r="961" spans="1:11" x14ac:dyDescent="0.25">
      <c r="A961" s="95" t="s">
        <v>14217</v>
      </c>
      <c r="B961" s="95" t="s">
        <v>1435</v>
      </c>
      <c r="C961" s="95">
        <v>9</v>
      </c>
      <c r="D961" s="130">
        <v>3.7436125021751373E-4</v>
      </c>
      <c r="E961" s="130">
        <v>1.36779445283738</v>
      </c>
      <c r="F961" s="95" t="b">
        <v>0</v>
      </c>
      <c r="G961" s="95" t="b">
        <v>0</v>
      </c>
      <c r="H961" s="95" t="b">
        <v>0</v>
      </c>
      <c r="I961" s="95" t="b">
        <v>0</v>
      </c>
      <c r="J961" s="95" t="b">
        <v>0</v>
      </c>
      <c r="K961" s="95" t="b">
        <v>0</v>
      </c>
    </row>
    <row r="962" spans="1:11" x14ac:dyDescent="0.25">
      <c r="A962" s="95" t="s">
        <v>14214</v>
      </c>
      <c r="B962" s="95" t="s">
        <v>14227</v>
      </c>
      <c r="C962" s="95">
        <v>8</v>
      </c>
      <c r="D962" s="130">
        <v>3.4824182713620935E-4</v>
      </c>
      <c r="E962" s="130">
        <v>-0.90980004121280067</v>
      </c>
      <c r="F962" s="95" t="b">
        <v>0</v>
      </c>
      <c r="G962" s="95" t="b">
        <v>0</v>
      </c>
      <c r="H962" s="95" t="b">
        <v>0</v>
      </c>
      <c r="I962" s="95" t="b">
        <v>0</v>
      </c>
      <c r="J962" s="95" t="b">
        <v>0</v>
      </c>
      <c r="K962" s="95" t="b">
        <v>0</v>
      </c>
    </row>
    <row r="963" spans="1:11" x14ac:dyDescent="0.25">
      <c r="A963" s="95" t="s">
        <v>1906</v>
      </c>
      <c r="B963" s="95" t="s">
        <v>2743</v>
      </c>
      <c r="C963" s="95">
        <v>8</v>
      </c>
      <c r="D963" s="130">
        <v>3.4001878922661341E-4</v>
      </c>
      <c r="E963" s="130">
        <v>1.4392499033381971</v>
      </c>
      <c r="F963" s="95" t="b">
        <v>0</v>
      </c>
      <c r="G963" s="95" t="b">
        <v>0</v>
      </c>
      <c r="H963" s="95" t="b">
        <v>0</v>
      </c>
      <c r="I963" s="95" t="b">
        <v>0</v>
      </c>
      <c r="J963" s="95" t="b">
        <v>0</v>
      </c>
      <c r="K963" s="95" t="b">
        <v>0</v>
      </c>
    </row>
    <row r="964" spans="1:11" x14ac:dyDescent="0.25">
      <c r="A964" s="95" t="s">
        <v>1336</v>
      </c>
      <c r="B964" s="95" t="s">
        <v>14514</v>
      </c>
      <c r="C964" s="95">
        <v>8</v>
      </c>
      <c r="D964" s="130">
        <v>3.4001878922661341E-4</v>
      </c>
      <c r="E964" s="130">
        <v>3.2172366170720594</v>
      </c>
      <c r="F964" s="95" t="b">
        <v>0</v>
      </c>
      <c r="G964" s="95" t="b">
        <v>0</v>
      </c>
      <c r="H964" s="95" t="b">
        <v>0</v>
      </c>
      <c r="I964" s="95" t="b">
        <v>0</v>
      </c>
      <c r="J964" s="95" t="b">
        <v>0</v>
      </c>
      <c r="K964" s="95" t="b">
        <v>0</v>
      </c>
    </row>
    <row r="965" spans="1:11" x14ac:dyDescent="0.25">
      <c r="A965" s="95" t="s">
        <v>14242</v>
      </c>
      <c r="B965" s="95" t="s">
        <v>14221</v>
      </c>
      <c r="C965" s="95">
        <v>8</v>
      </c>
      <c r="D965" s="130">
        <v>3.5773462773609424E-4</v>
      </c>
      <c r="E965" s="130">
        <v>-0.10080773607370569</v>
      </c>
      <c r="F965" s="95" t="b">
        <v>0</v>
      </c>
      <c r="G965" s="95" t="b">
        <v>0</v>
      </c>
      <c r="H965" s="95" t="b">
        <v>0</v>
      </c>
      <c r="I965" s="95" t="b">
        <v>0</v>
      </c>
      <c r="J965" s="95" t="b">
        <v>0</v>
      </c>
      <c r="K965" s="95" t="b">
        <v>0</v>
      </c>
    </row>
    <row r="966" spans="1:11" x14ac:dyDescent="0.25">
      <c r="A966" s="95" t="s">
        <v>14215</v>
      </c>
      <c r="B966" s="95" t="s">
        <v>14229</v>
      </c>
      <c r="C966" s="95">
        <v>8</v>
      </c>
      <c r="D966" s="130">
        <v>3.4001878922661341E-4</v>
      </c>
      <c r="E966" s="130">
        <v>-0.53571930166579829</v>
      </c>
      <c r="F966" s="95" t="b">
        <v>0</v>
      </c>
      <c r="G966" s="95" t="b">
        <v>0</v>
      </c>
      <c r="H966" s="95" t="b">
        <v>0</v>
      </c>
      <c r="I966" s="95" t="b">
        <v>0</v>
      </c>
      <c r="J966" s="95" t="b">
        <v>0</v>
      </c>
      <c r="K966" s="95" t="b">
        <v>0</v>
      </c>
    </row>
    <row r="967" spans="1:11" x14ac:dyDescent="0.25">
      <c r="A967" s="95" t="s">
        <v>14220</v>
      </c>
      <c r="B967" s="95" t="s">
        <v>14543</v>
      </c>
      <c r="C967" s="95">
        <v>8</v>
      </c>
      <c r="D967" s="130">
        <v>3.4001878922661341E-4</v>
      </c>
      <c r="E967" s="130">
        <v>1.5138149571219415</v>
      </c>
      <c r="F967" s="95" t="b">
        <v>0</v>
      </c>
      <c r="G967" s="95" t="b">
        <v>0</v>
      </c>
      <c r="H967" s="95" t="b">
        <v>0</v>
      </c>
      <c r="I967" s="95" t="b">
        <v>0</v>
      </c>
      <c r="J967" s="95" t="b">
        <v>0</v>
      </c>
      <c r="K967" s="95" t="b">
        <v>0</v>
      </c>
    </row>
    <row r="968" spans="1:11" x14ac:dyDescent="0.25">
      <c r="A968" s="95" t="s">
        <v>14293</v>
      </c>
      <c r="B968" s="95" t="s">
        <v>14226</v>
      </c>
      <c r="C968" s="95">
        <v>8</v>
      </c>
      <c r="D968" s="130">
        <v>3.4001878922661341E-4</v>
      </c>
      <c r="E968" s="130">
        <v>0.69745335518815255</v>
      </c>
      <c r="F968" s="95" t="b">
        <v>0</v>
      </c>
      <c r="G968" s="95" t="b">
        <v>0</v>
      </c>
      <c r="H968" s="95" t="b">
        <v>0</v>
      </c>
      <c r="I968" s="95" t="b">
        <v>0</v>
      </c>
      <c r="J968" s="95" t="b">
        <v>0</v>
      </c>
      <c r="K968" s="95" t="b">
        <v>0</v>
      </c>
    </row>
    <row r="969" spans="1:11" x14ac:dyDescent="0.25">
      <c r="A969" s="95" t="s">
        <v>14219</v>
      </c>
      <c r="B969" s="95" t="s">
        <v>14521</v>
      </c>
      <c r="C969" s="95">
        <v>8</v>
      </c>
      <c r="D969" s="130">
        <v>3.4001878922661341E-4</v>
      </c>
      <c r="E969" s="130">
        <v>1.4322305200426666</v>
      </c>
      <c r="F969" s="95" t="b">
        <v>0</v>
      </c>
      <c r="G969" s="95" t="b">
        <v>0</v>
      </c>
      <c r="H969" s="95" t="b">
        <v>0</v>
      </c>
      <c r="I969" s="95" t="b">
        <v>0</v>
      </c>
      <c r="J969" s="95" t="b">
        <v>0</v>
      </c>
      <c r="K969" s="95" t="b">
        <v>0</v>
      </c>
    </row>
    <row r="970" spans="1:11" x14ac:dyDescent="0.25">
      <c r="A970" s="95" t="s">
        <v>14521</v>
      </c>
      <c r="B970" s="95" t="s">
        <v>14213</v>
      </c>
      <c r="C970" s="95">
        <v>8</v>
      </c>
      <c r="D970" s="130">
        <v>3.4001878922661341E-4</v>
      </c>
      <c r="E970" s="130">
        <v>1.0940905724939822</v>
      </c>
      <c r="F970" s="95" t="b">
        <v>0</v>
      </c>
      <c r="G970" s="95" t="b">
        <v>0</v>
      </c>
      <c r="H970" s="95" t="b">
        <v>0</v>
      </c>
      <c r="I970" s="95" t="b">
        <v>0</v>
      </c>
      <c r="J970" s="95" t="b">
        <v>0</v>
      </c>
      <c r="K970" s="95" t="b">
        <v>0</v>
      </c>
    </row>
    <row r="971" spans="1:11" x14ac:dyDescent="0.25">
      <c r="A971" s="95" t="s">
        <v>14213</v>
      </c>
      <c r="B971" s="95" t="s">
        <v>14324</v>
      </c>
      <c r="C971" s="95">
        <v>8</v>
      </c>
      <c r="D971" s="130">
        <v>3.4001878922661341E-4</v>
      </c>
      <c r="E971" s="130">
        <v>0.30598213247134121</v>
      </c>
      <c r="F971" s="95" t="b">
        <v>0</v>
      </c>
      <c r="G971" s="95" t="b">
        <v>0</v>
      </c>
      <c r="H971" s="95" t="b">
        <v>0</v>
      </c>
      <c r="I971" s="95" t="b">
        <v>0</v>
      </c>
      <c r="J971" s="95" t="b">
        <v>0</v>
      </c>
      <c r="K971" s="95" t="b">
        <v>0</v>
      </c>
    </row>
    <row r="972" spans="1:11" x14ac:dyDescent="0.25">
      <c r="A972" s="95" t="s">
        <v>14330</v>
      </c>
      <c r="B972" s="95" t="s">
        <v>14220</v>
      </c>
      <c r="C972" s="95">
        <v>8</v>
      </c>
      <c r="D972" s="130">
        <v>3.4001878922661341E-4</v>
      </c>
      <c r="E972" s="130">
        <v>0.75103201612226755</v>
      </c>
      <c r="F972" s="95" t="b">
        <v>0</v>
      </c>
      <c r="G972" s="95" t="b">
        <v>0</v>
      </c>
      <c r="H972" s="95" t="b">
        <v>0</v>
      </c>
      <c r="I972" s="95" t="b">
        <v>0</v>
      </c>
      <c r="J972" s="95" t="b">
        <v>0</v>
      </c>
      <c r="K972" s="95" t="b">
        <v>0</v>
      </c>
    </row>
    <row r="973" spans="1:11" x14ac:dyDescent="0.25">
      <c r="A973" s="95" t="s">
        <v>14244</v>
      </c>
      <c r="B973" s="95" t="s">
        <v>14216</v>
      </c>
      <c r="C973" s="95">
        <v>8</v>
      </c>
      <c r="D973" s="130">
        <v>3.4001878922661341E-4</v>
      </c>
      <c r="E973" s="130">
        <v>-0.17498054109343389</v>
      </c>
      <c r="F973" s="95" t="b">
        <v>0</v>
      </c>
      <c r="G973" s="95" t="b">
        <v>0</v>
      </c>
      <c r="H973" s="95" t="b">
        <v>0</v>
      </c>
      <c r="I973" s="95" t="b">
        <v>0</v>
      </c>
      <c r="J973" s="95" t="b">
        <v>0</v>
      </c>
      <c r="K973" s="95" t="b">
        <v>0</v>
      </c>
    </row>
    <row r="974" spans="1:11" x14ac:dyDescent="0.25">
      <c r="A974" s="95" t="s">
        <v>14217</v>
      </c>
      <c r="B974" s="95" t="s">
        <v>1383</v>
      </c>
      <c r="C974" s="95">
        <v>8</v>
      </c>
      <c r="D974" s="130">
        <v>3.4001878922661341E-4</v>
      </c>
      <c r="E974" s="130">
        <v>1.2788533695005988</v>
      </c>
      <c r="F974" s="95" t="b">
        <v>0</v>
      </c>
      <c r="G974" s="95" t="b">
        <v>0</v>
      </c>
      <c r="H974" s="95" t="b">
        <v>0</v>
      </c>
      <c r="I974" s="95" t="b">
        <v>0</v>
      </c>
      <c r="J974" s="95" t="b">
        <v>0</v>
      </c>
      <c r="K974" s="95" t="b">
        <v>0</v>
      </c>
    </row>
    <row r="975" spans="1:11" x14ac:dyDescent="0.25">
      <c r="A975" s="95" t="s">
        <v>14217</v>
      </c>
      <c r="B975" s="95" t="s">
        <v>1425</v>
      </c>
      <c r="C975" s="95">
        <v>8</v>
      </c>
      <c r="D975" s="130">
        <v>3.4001878922661341E-4</v>
      </c>
      <c r="E975" s="130">
        <v>1.4549446285562802</v>
      </c>
      <c r="F975" s="95" t="b">
        <v>0</v>
      </c>
      <c r="G975" s="95" t="b">
        <v>0</v>
      </c>
      <c r="H975" s="95" t="b">
        <v>0</v>
      </c>
      <c r="I975" s="95" t="b">
        <v>0</v>
      </c>
      <c r="J975" s="95" t="b">
        <v>0</v>
      </c>
      <c r="K975" s="95" t="b">
        <v>0</v>
      </c>
    </row>
    <row r="976" spans="1:11" x14ac:dyDescent="0.25">
      <c r="A976" s="95" t="s">
        <v>14216</v>
      </c>
      <c r="B976" s="95" t="s">
        <v>14324</v>
      </c>
      <c r="C976" s="95">
        <v>8</v>
      </c>
      <c r="D976" s="130">
        <v>3.4001878922661341E-4</v>
      </c>
      <c r="E976" s="130">
        <v>0.55080373389805293</v>
      </c>
      <c r="F976" s="95" t="b">
        <v>0</v>
      </c>
      <c r="G976" s="95" t="b">
        <v>0</v>
      </c>
      <c r="H976" s="95" t="b">
        <v>0</v>
      </c>
      <c r="I976" s="95" t="b">
        <v>0</v>
      </c>
      <c r="J976" s="95" t="b">
        <v>0</v>
      </c>
      <c r="K976" s="95" t="b">
        <v>0</v>
      </c>
    </row>
    <row r="977" spans="1:11" x14ac:dyDescent="0.25">
      <c r="A977" s="95" t="s">
        <v>14218</v>
      </c>
      <c r="B977" s="95" t="s">
        <v>14463</v>
      </c>
      <c r="C977" s="95">
        <v>8</v>
      </c>
      <c r="D977" s="130">
        <v>3.4001878922661341E-4</v>
      </c>
      <c r="E977" s="130">
        <v>1.2653033127491049</v>
      </c>
      <c r="F977" s="95" t="b">
        <v>0</v>
      </c>
      <c r="G977" s="95" t="b">
        <v>0</v>
      </c>
      <c r="H977" s="95" t="b">
        <v>0</v>
      </c>
      <c r="I977" s="95" t="b">
        <v>0</v>
      </c>
      <c r="J977" s="95" t="b">
        <v>0</v>
      </c>
      <c r="K977" s="95" t="b">
        <v>0</v>
      </c>
    </row>
    <row r="978" spans="1:11" x14ac:dyDescent="0.25">
      <c r="A978" s="95" t="s">
        <v>14366</v>
      </c>
      <c r="B978" s="95" t="s">
        <v>1354</v>
      </c>
      <c r="C978" s="95">
        <v>8</v>
      </c>
      <c r="D978" s="130">
        <v>3.4001878922661341E-4</v>
      </c>
      <c r="E978" s="130">
        <v>2.3108689203188799</v>
      </c>
      <c r="F978" s="95" t="b">
        <v>0</v>
      </c>
      <c r="G978" s="95" t="b">
        <v>0</v>
      </c>
      <c r="H978" s="95" t="b">
        <v>0</v>
      </c>
      <c r="I978" s="95" t="b">
        <v>0</v>
      </c>
      <c r="J978" s="95" t="b">
        <v>0</v>
      </c>
      <c r="K978" s="95" t="b">
        <v>0</v>
      </c>
    </row>
    <row r="979" spans="1:11" x14ac:dyDescent="0.25">
      <c r="A979" s="95" t="s">
        <v>14497</v>
      </c>
      <c r="B979" s="95" t="s">
        <v>14545</v>
      </c>
      <c r="C979" s="95">
        <v>8</v>
      </c>
      <c r="D979" s="130">
        <v>3.4001878922661341E-4</v>
      </c>
      <c r="E979" s="130">
        <v>3.735750556949947</v>
      </c>
      <c r="F979" s="95" t="b">
        <v>0</v>
      </c>
      <c r="G979" s="95" t="b">
        <v>0</v>
      </c>
      <c r="H979" s="95" t="b">
        <v>0</v>
      </c>
      <c r="I979" s="95" t="b">
        <v>0</v>
      </c>
      <c r="J979" s="95" t="b">
        <v>0</v>
      </c>
      <c r="K979" s="95" t="b">
        <v>0</v>
      </c>
    </row>
    <row r="980" spans="1:11" x14ac:dyDescent="0.25">
      <c r="A980" s="95" t="s">
        <v>14545</v>
      </c>
      <c r="B980" s="95" t="s">
        <v>14277</v>
      </c>
      <c r="C980" s="95">
        <v>8</v>
      </c>
      <c r="D980" s="130">
        <v>3.4001878922661341E-4</v>
      </c>
      <c r="E980" s="130">
        <v>2.7962313043313283</v>
      </c>
      <c r="F980" s="95" t="b">
        <v>0</v>
      </c>
      <c r="G980" s="95" t="b">
        <v>0</v>
      </c>
      <c r="H980" s="95" t="b">
        <v>0</v>
      </c>
      <c r="I980" s="95" t="b">
        <v>0</v>
      </c>
      <c r="J980" s="95" t="b">
        <v>0</v>
      </c>
      <c r="K980" s="95" t="b">
        <v>0</v>
      </c>
    </row>
    <row r="981" spans="1:11" x14ac:dyDescent="0.25">
      <c r="A981" s="95" t="s">
        <v>14216</v>
      </c>
      <c r="B981" s="95" t="s">
        <v>14242</v>
      </c>
      <c r="C981" s="95">
        <v>8</v>
      </c>
      <c r="D981" s="130">
        <v>3.4001878922661341E-4</v>
      </c>
      <c r="E981" s="130">
        <v>-0.22734751648559065</v>
      </c>
      <c r="F981" s="95" t="b">
        <v>0</v>
      </c>
      <c r="G981" s="95" t="b">
        <v>0</v>
      </c>
      <c r="H981" s="95" t="b">
        <v>0</v>
      </c>
      <c r="I981" s="95" t="b">
        <v>0</v>
      </c>
      <c r="J981" s="95" t="b">
        <v>0</v>
      </c>
      <c r="K981" s="95" t="b">
        <v>0</v>
      </c>
    </row>
    <row r="982" spans="1:11" x14ac:dyDescent="0.25">
      <c r="A982" s="95" t="s">
        <v>14217</v>
      </c>
      <c r="B982" s="95" t="s">
        <v>1414</v>
      </c>
      <c r="C982" s="95">
        <v>8</v>
      </c>
      <c r="D982" s="130">
        <v>3.4001878922661341E-4</v>
      </c>
      <c r="E982" s="130">
        <v>1.4549446285562802</v>
      </c>
      <c r="F982" s="95" t="b">
        <v>0</v>
      </c>
      <c r="G982" s="95" t="b">
        <v>0</v>
      </c>
      <c r="H982" s="95" t="b">
        <v>0</v>
      </c>
      <c r="I982" s="95" t="b">
        <v>0</v>
      </c>
      <c r="J982" s="95" t="b">
        <v>0</v>
      </c>
      <c r="K982" s="95" t="b">
        <v>0</v>
      </c>
    </row>
    <row r="983" spans="1:11" x14ac:dyDescent="0.25">
      <c r="A983" s="95" t="s">
        <v>1414</v>
      </c>
      <c r="B983" s="95" t="s">
        <v>2743</v>
      </c>
      <c r="C983" s="95">
        <v>8</v>
      </c>
      <c r="D983" s="130">
        <v>3.4001878922661341E-4</v>
      </c>
      <c r="E983" s="130">
        <v>1.6822879520244916</v>
      </c>
      <c r="F983" s="95" t="b">
        <v>0</v>
      </c>
      <c r="G983" s="95" t="b">
        <v>0</v>
      </c>
      <c r="H983" s="95" t="b">
        <v>0</v>
      </c>
      <c r="I983" s="95" t="b">
        <v>0</v>
      </c>
      <c r="J983" s="95" t="b">
        <v>0</v>
      </c>
      <c r="K983" s="95" t="b">
        <v>0</v>
      </c>
    </row>
    <row r="984" spans="1:11" x14ac:dyDescent="0.25">
      <c r="A984" s="95" t="s">
        <v>2743</v>
      </c>
      <c r="B984" s="95" t="s">
        <v>14271</v>
      </c>
      <c r="C984" s="95">
        <v>8</v>
      </c>
      <c r="D984" s="130">
        <v>3.4001878922661341E-4</v>
      </c>
      <c r="E984" s="130">
        <v>0.77313265054992897</v>
      </c>
      <c r="F984" s="95" t="b">
        <v>0</v>
      </c>
      <c r="G984" s="95" t="b">
        <v>0</v>
      </c>
      <c r="H984" s="95" t="b">
        <v>0</v>
      </c>
      <c r="I984" s="95" t="b">
        <v>0</v>
      </c>
      <c r="J984" s="95" t="b">
        <v>0</v>
      </c>
      <c r="K984" s="95" t="b">
        <v>0</v>
      </c>
    </row>
    <row r="985" spans="1:11" x14ac:dyDescent="0.25">
      <c r="A985" s="95" t="s">
        <v>14214</v>
      </c>
      <c r="B985" s="95" t="s">
        <v>14324</v>
      </c>
      <c r="C985" s="95">
        <v>8</v>
      </c>
      <c r="D985" s="130">
        <v>3.4001878922661341E-4</v>
      </c>
      <c r="E985" s="130">
        <v>0.31836191078427245</v>
      </c>
      <c r="F985" s="95" t="b">
        <v>0</v>
      </c>
      <c r="G985" s="95" t="b">
        <v>0</v>
      </c>
      <c r="H985" s="95" t="b">
        <v>0</v>
      </c>
      <c r="I985" s="95" t="b">
        <v>0</v>
      </c>
      <c r="J985" s="95" t="b">
        <v>0</v>
      </c>
      <c r="K985" s="95" t="b">
        <v>0</v>
      </c>
    </row>
    <row r="986" spans="1:11" x14ac:dyDescent="0.25">
      <c r="A986" s="95" t="s">
        <v>14330</v>
      </c>
      <c r="B986" s="95" t="s">
        <v>14306</v>
      </c>
      <c r="C986" s="95">
        <v>8</v>
      </c>
      <c r="D986" s="130">
        <v>3.4001878922661341E-4</v>
      </c>
      <c r="E986" s="130">
        <v>2.1631693556174607</v>
      </c>
      <c r="F986" s="95" t="b">
        <v>0</v>
      </c>
      <c r="G986" s="95" t="b">
        <v>0</v>
      </c>
      <c r="H986" s="95" t="b">
        <v>0</v>
      </c>
      <c r="I986" s="95" t="b">
        <v>0</v>
      </c>
      <c r="J986" s="95" t="b">
        <v>0</v>
      </c>
      <c r="K986" s="95" t="b">
        <v>0</v>
      </c>
    </row>
    <row r="987" spans="1:11" x14ac:dyDescent="0.25">
      <c r="A987" s="95" t="s">
        <v>14306</v>
      </c>
      <c r="B987" s="95" t="s">
        <v>14225</v>
      </c>
      <c r="C987" s="95">
        <v>8</v>
      </c>
      <c r="D987" s="130">
        <v>3.4001878922661341E-4</v>
      </c>
      <c r="E987" s="130">
        <v>0.7381457694894924</v>
      </c>
      <c r="F987" s="95" t="b">
        <v>0</v>
      </c>
      <c r="G987" s="95" t="b">
        <v>0</v>
      </c>
      <c r="H987" s="95" t="b">
        <v>0</v>
      </c>
      <c r="I987" s="95" t="b">
        <v>0</v>
      </c>
      <c r="J987" s="95" t="b">
        <v>0</v>
      </c>
      <c r="K987" s="95" t="b">
        <v>0</v>
      </c>
    </row>
    <row r="988" spans="1:11" x14ac:dyDescent="0.25">
      <c r="A988" s="95" t="s">
        <v>14265</v>
      </c>
      <c r="B988" s="95" t="s">
        <v>14306</v>
      </c>
      <c r="C988" s="95">
        <v>8</v>
      </c>
      <c r="D988" s="130">
        <v>3.4001878922661341E-4</v>
      </c>
      <c r="E988" s="130">
        <v>1.7360220758596367</v>
      </c>
      <c r="F988" s="95" t="b">
        <v>0</v>
      </c>
      <c r="G988" s="95" t="b">
        <v>0</v>
      </c>
      <c r="H988" s="95" t="b">
        <v>0</v>
      </c>
      <c r="I988" s="95" t="b">
        <v>0</v>
      </c>
      <c r="J988" s="95" t="b">
        <v>0</v>
      </c>
      <c r="K988" s="95" t="b">
        <v>0</v>
      </c>
    </row>
    <row r="989" spans="1:11" x14ac:dyDescent="0.25">
      <c r="A989" s="95" t="s">
        <v>14306</v>
      </c>
      <c r="B989" s="95" t="s">
        <v>14242</v>
      </c>
      <c r="C989" s="95">
        <v>8</v>
      </c>
      <c r="D989" s="130">
        <v>3.4001878922661341E-4</v>
      </c>
      <c r="E989" s="130">
        <v>1.2995879099091907</v>
      </c>
      <c r="F989" s="95" t="b">
        <v>0</v>
      </c>
      <c r="G989" s="95" t="b">
        <v>0</v>
      </c>
      <c r="H989" s="95" t="b">
        <v>0</v>
      </c>
      <c r="I989" s="95" t="b">
        <v>0</v>
      </c>
      <c r="J989" s="95" t="b">
        <v>0</v>
      </c>
      <c r="K989" s="95" t="b">
        <v>0</v>
      </c>
    </row>
    <row r="990" spans="1:11" x14ac:dyDescent="0.25">
      <c r="A990" s="95" t="s">
        <v>14213</v>
      </c>
      <c r="B990" s="95" t="s">
        <v>14548</v>
      </c>
      <c r="C990" s="95">
        <v>8</v>
      </c>
      <c r="D990" s="130">
        <v>3.4001878922661341E-4</v>
      </c>
      <c r="E990" s="130">
        <v>1.1510801724855981</v>
      </c>
      <c r="F990" s="95" t="b">
        <v>0</v>
      </c>
      <c r="G990" s="95" t="b">
        <v>0</v>
      </c>
      <c r="H990" s="95" t="b">
        <v>0</v>
      </c>
      <c r="I990" s="95" t="b">
        <v>0</v>
      </c>
      <c r="J990" s="95" t="b">
        <v>0</v>
      </c>
      <c r="K990" s="95" t="b">
        <v>0</v>
      </c>
    </row>
    <row r="991" spans="1:11" x14ac:dyDescent="0.25">
      <c r="A991" s="95" t="s">
        <v>14548</v>
      </c>
      <c r="B991" s="95" t="s">
        <v>14339</v>
      </c>
      <c r="C991" s="95">
        <v>8</v>
      </c>
      <c r="D991" s="130">
        <v>3.4001878922661341E-4</v>
      </c>
      <c r="E991" s="130">
        <v>3.1125012665520466</v>
      </c>
      <c r="F991" s="95" t="b">
        <v>0</v>
      </c>
      <c r="G991" s="95" t="b">
        <v>0</v>
      </c>
      <c r="H991" s="95" t="b">
        <v>0</v>
      </c>
      <c r="I991" s="95" t="b">
        <v>0</v>
      </c>
      <c r="J991" s="95" t="b">
        <v>0</v>
      </c>
      <c r="K991" s="95" t="b">
        <v>0</v>
      </c>
    </row>
    <row r="992" spans="1:11" x14ac:dyDescent="0.25">
      <c r="A992" s="95" t="s">
        <v>14216</v>
      </c>
      <c r="B992" s="95" t="s">
        <v>14413</v>
      </c>
      <c r="C992" s="95">
        <v>8</v>
      </c>
      <c r="D992" s="130">
        <v>3.4001878922661341E-4</v>
      </c>
      <c r="E992" s="130">
        <v>1.0202381599514243</v>
      </c>
      <c r="F992" s="95" t="b">
        <v>0</v>
      </c>
      <c r="G992" s="95" t="b">
        <v>0</v>
      </c>
      <c r="H992" s="95" t="b">
        <v>0</v>
      </c>
      <c r="I992" s="95" t="b">
        <v>0</v>
      </c>
      <c r="J992" s="95" t="b">
        <v>0</v>
      </c>
      <c r="K992" s="95" t="b">
        <v>0</v>
      </c>
    </row>
    <row r="993" spans="1:11" x14ac:dyDescent="0.25">
      <c r="A993" s="95" t="s">
        <v>14413</v>
      </c>
      <c r="B993" s="95" t="s">
        <v>14216</v>
      </c>
      <c r="C993" s="95">
        <v>8</v>
      </c>
      <c r="D993" s="130">
        <v>3.4001878922661341E-4</v>
      </c>
      <c r="E993" s="130">
        <v>1.0160878739319001</v>
      </c>
      <c r="F993" s="95" t="b">
        <v>0</v>
      </c>
      <c r="G993" s="95" t="b">
        <v>0</v>
      </c>
      <c r="H993" s="95" t="b">
        <v>0</v>
      </c>
      <c r="I993" s="95" t="b">
        <v>0</v>
      </c>
      <c r="J993" s="95" t="b">
        <v>0</v>
      </c>
      <c r="K993" s="95" t="b">
        <v>0</v>
      </c>
    </row>
    <row r="994" spans="1:11" x14ac:dyDescent="0.25">
      <c r="A994" s="95" t="s">
        <v>14217</v>
      </c>
      <c r="B994" s="95" t="s">
        <v>1348</v>
      </c>
      <c r="C994" s="95">
        <v>8</v>
      </c>
      <c r="D994" s="130">
        <v>3.4001878922661341E-4</v>
      </c>
      <c r="E994" s="130">
        <v>1.4549446285562802</v>
      </c>
      <c r="F994" s="95" t="b">
        <v>0</v>
      </c>
      <c r="G994" s="95" t="b">
        <v>0</v>
      </c>
      <c r="H994" s="95" t="b">
        <v>0</v>
      </c>
      <c r="I994" s="95" t="b">
        <v>0</v>
      </c>
      <c r="J994" s="95" t="b">
        <v>0</v>
      </c>
      <c r="K994" s="95" t="b">
        <v>0</v>
      </c>
    </row>
    <row r="995" spans="1:11" x14ac:dyDescent="0.25">
      <c r="A995" s="95" t="s">
        <v>1348</v>
      </c>
      <c r="B995" s="95" t="s">
        <v>2743</v>
      </c>
      <c r="C995" s="95">
        <v>8</v>
      </c>
      <c r="D995" s="130">
        <v>3.4001878922661341E-4</v>
      </c>
      <c r="E995" s="130">
        <v>1.6822879520244916</v>
      </c>
      <c r="F995" s="95" t="b">
        <v>0</v>
      </c>
      <c r="G995" s="95" t="b">
        <v>0</v>
      </c>
      <c r="H995" s="95" t="b">
        <v>0</v>
      </c>
      <c r="I995" s="95" t="b">
        <v>0</v>
      </c>
      <c r="J995" s="95" t="b">
        <v>0</v>
      </c>
      <c r="K995" s="95" t="b">
        <v>0</v>
      </c>
    </row>
    <row r="996" spans="1:11" x14ac:dyDescent="0.25">
      <c r="A996" s="95" t="s">
        <v>14216</v>
      </c>
      <c r="B996" s="95" t="s">
        <v>14326</v>
      </c>
      <c r="C996" s="95">
        <v>8</v>
      </c>
      <c r="D996" s="130">
        <v>3.4001878922661341E-4</v>
      </c>
      <c r="E996" s="130">
        <v>0.5586290714100095</v>
      </c>
      <c r="F996" s="95" t="b">
        <v>0</v>
      </c>
      <c r="G996" s="95" t="b">
        <v>0</v>
      </c>
      <c r="H996" s="95" t="b">
        <v>0</v>
      </c>
      <c r="I996" s="95" t="b">
        <v>0</v>
      </c>
      <c r="J996" s="95" t="b">
        <v>0</v>
      </c>
      <c r="K996" s="95" t="b">
        <v>0</v>
      </c>
    </row>
    <row r="997" spans="1:11" x14ac:dyDescent="0.25">
      <c r="A997" s="95" t="s">
        <v>14214</v>
      </c>
      <c r="B997" s="95" t="s">
        <v>14498</v>
      </c>
      <c r="C997" s="95">
        <v>8</v>
      </c>
      <c r="D997" s="130">
        <v>3.4001878922661341E-4</v>
      </c>
      <c r="E997" s="130">
        <v>1.0665499377904728</v>
      </c>
      <c r="F997" s="95" t="b">
        <v>0</v>
      </c>
      <c r="G997" s="95" t="b">
        <v>0</v>
      </c>
      <c r="H997" s="95" t="b">
        <v>0</v>
      </c>
      <c r="I997" s="95" t="b">
        <v>0</v>
      </c>
      <c r="J997" s="95" t="b">
        <v>0</v>
      </c>
      <c r="K997" s="95" t="b">
        <v>0</v>
      </c>
    </row>
    <row r="998" spans="1:11" x14ac:dyDescent="0.25">
      <c r="A998" s="95" t="s">
        <v>14498</v>
      </c>
      <c r="B998" s="95" t="s">
        <v>14218</v>
      </c>
      <c r="C998" s="95">
        <v>8</v>
      </c>
      <c r="D998" s="130">
        <v>3.4001878922661341E-4</v>
      </c>
      <c r="E998" s="130">
        <v>1.3771019965893527</v>
      </c>
      <c r="F998" s="95" t="b">
        <v>0</v>
      </c>
      <c r="G998" s="95" t="b">
        <v>0</v>
      </c>
      <c r="H998" s="95" t="b">
        <v>0</v>
      </c>
      <c r="I998" s="95" t="b">
        <v>0</v>
      </c>
      <c r="J998" s="95" t="b">
        <v>0</v>
      </c>
      <c r="K998" s="95" t="b">
        <v>0</v>
      </c>
    </row>
    <row r="999" spans="1:11" x14ac:dyDescent="0.25">
      <c r="A999" s="95" t="s">
        <v>14325</v>
      </c>
      <c r="B999" s="95" t="s">
        <v>14224</v>
      </c>
      <c r="C999" s="95">
        <v>8</v>
      </c>
      <c r="D999" s="130">
        <v>3.4001878922661341E-4</v>
      </c>
      <c r="E999" s="130">
        <v>0.78357586125448631</v>
      </c>
      <c r="F999" s="95" t="b">
        <v>0</v>
      </c>
      <c r="G999" s="95" t="b">
        <v>0</v>
      </c>
      <c r="H999" s="95" t="b">
        <v>0</v>
      </c>
      <c r="I999" s="95" t="b">
        <v>0</v>
      </c>
      <c r="J999" s="95" t="b">
        <v>0</v>
      </c>
      <c r="K999" s="95" t="b">
        <v>0</v>
      </c>
    </row>
    <row r="1000" spans="1:11" x14ac:dyDescent="0.25">
      <c r="A1000" s="95" t="s">
        <v>2743</v>
      </c>
      <c r="B1000" s="95" t="s">
        <v>2841</v>
      </c>
      <c r="C1000" s="95">
        <v>8</v>
      </c>
      <c r="D1000" s="130">
        <v>3.4001878922661341E-4</v>
      </c>
      <c r="E1000" s="130">
        <v>1.2710375111928836</v>
      </c>
      <c r="F1000" s="95" t="b">
        <v>0</v>
      </c>
      <c r="G1000" s="95" t="b">
        <v>0</v>
      </c>
      <c r="H1000" s="95" t="b">
        <v>0</v>
      </c>
      <c r="I1000" s="95" t="b">
        <v>0</v>
      </c>
      <c r="J1000" s="95" t="b">
        <v>0</v>
      </c>
      <c r="K1000" s="95" t="b">
        <v>0</v>
      </c>
    </row>
    <row r="1001" spans="1:11" x14ac:dyDescent="0.25">
      <c r="A1001" s="95" t="s">
        <v>14217</v>
      </c>
      <c r="B1001" s="95" t="s">
        <v>1512</v>
      </c>
      <c r="C1001" s="95">
        <v>8</v>
      </c>
      <c r="D1001" s="130">
        <v>3.4001878922661341E-4</v>
      </c>
      <c r="E1001" s="130">
        <v>1.4549446285562802</v>
      </c>
      <c r="F1001" s="95" t="b">
        <v>0</v>
      </c>
      <c r="G1001" s="95" t="b">
        <v>0</v>
      </c>
      <c r="H1001" s="95" t="b">
        <v>0</v>
      </c>
      <c r="I1001" s="95" t="b">
        <v>0</v>
      </c>
      <c r="J1001" s="95" t="b">
        <v>0</v>
      </c>
      <c r="K1001" s="95" t="b">
        <v>0</v>
      </c>
    </row>
    <row r="1002" spans="1:11" x14ac:dyDescent="0.25">
      <c r="A1002" s="95" t="s">
        <v>1512</v>
      </c>
      <c r="B1002" s="95" t="s">
        <v>14221</v>
      </c>
      <c r="C1002" s="95">
        <v>8</v>
      </c>
      <c r="D1002" s="130">
        <v>3.4001878922661341E-4</v>
      </c>
      <c r="E1002" s="130">
        <v>1.5198487437459152</v>
      </c>
      <c r="F1002" s="95" t="b">
        <v>0</v>
      </c>
      <c r="G1002" s="95" t="b">
        <v>0</v>
      </c>
      <c r="H1002" s="95" t="b">
        <v>0</v>
      </c>
      <c r="I1002" s="95" t="b">
        <v>0</v>
      </c>
      <c r="J1002" s="95" t="b">
        <v>0</v>
      </c>
      <c r="K1002" s="95" t="b">
        <v>0</v>
      </c>
    </row>
    <row r="1003" spans="1:11" x14ac:dyDescent="0.25">
      <c r="A1003" s="95" t="s">
        <v>14238</v>
      </c>
      <c r="B1003" s="95" t="s">
        <v>14347</v>
      </c>
      <c r="C1003" s="95">
        <v>8</v>
      </c>
      <c r="D1003" s="130">
        <v>3.4001878922661341E-4</v>
      </c>
      <c r="E1003" s="130">
        <v>1.4662376127320305</v>
      </c>
      <c r="F1003" s="95" t="b">
        <v>0</v>
      </c>
      <c r="G1003" s="95" t="b">
        <v>0</v>
      </c>
      <c r="H1003" s="95" t="b">
        <v>0</v>
      </c>
      <c r="I1003" s="95" t="b">
        <v>0</v>
      </c>
      <c r="J1003" s="95" t="b">
        <v>0</v>
      </c>
      <c r="K1003" s="95" t="b">
        <v>0</v>
      </c>
    </row>
    <row r="1004" spans="1:11" x14ac:dyDescent="0.25">
      <c r="A1004" s="95" t="s">
        <v>14347</v>
      </c>
      <c r="B1004" s="95" t="s">
        <v>14219</v>
      </c>
      <c r="C1004" s="95">
        <v>8</v>
      </c>
      <c r="D1004" s="130">
        <v>3.4001878922661341E-4</v>
      </c>
      <c r="E1004" s="130">
        <v>0.78006280663644101</v>
      </c>
      <c r="F1004" s="95" t="b">
        <v>0</v>
      </c>
      <c r="G1004" s="95" t="b">
        <v>0</v>
      </c>
      <c r="H1004" s="95" t="b">
        <v>0</v>
      </c>
      <c r="I1004" s="95" t="b">
        <v>0</v>
      </c>
      <c r="J1004" s="95" t="b">
        <v>0</v>
      </c>
      <c r="K1004" s="95" t="b">
        <v>0</v>
      </c>
    </row>
    <row r="1005" spans="1:11" x14ac:dyDescent="0.25">
      <c r="A1005" s="95" t="s">
        <v>14221</v>
      </c>
      <c r="B1005" s="95" t="s">
        <v>14551</v>
      </c>
      <c r="C1005" s="95">
        <v>8</v>
      </c>
      <c r="D1005" s="130">
        <v>3.4001878922661341E-4</v>
      </c>
      <c r="E1005" s="130">
        <v>1.5206419758968537</v>
      </c>
      <c r="F1005" s="95" t="b">
        <v>0</v>
      </c>
      <c r="G1005" s="95" t="b">
        <v>0</v>
      </c>
      <c r="H1005" s="95" t="b">
        <v>0</v>
      </c>
      <c r="I1005" s="95" t="b">
        <v>0</v>
      </c>
      <c r="J1005" s="95" t="b">
        <v>0</v>
      </c>
      <c r="K1005" s="95" t="b">
        <v>0</v>
      </c>
    </row>
    <row r="1006" spans="1:11" x14ac:dyDescent="0.25">
      <c r="A1006" s="95" t="s">
        <v>14551</v>
      </c>
      <c r="B1006" s="95" t="s">
        <v>14455</v>
      </c>
      <c r="C1006" s="95">
        <v>8</v>
      </c>
      <c r="D1006" s="130">
        <v>3.4001878922661341E-4</v>
      </c>
      <c r="E1006" s="130">
        <v>3.5896225212717088</v>
      </c>
      <c r="F1006" s="95" t="b">
        <v>0</v>
      </c>
      <c r="G1006" s="95" t="b">
        <v>0</v>
      </c>
      <c r="H1006" s="95" t="b">
        <v>0</v>
      </c>
      <c r="I1006" s="95" t="b">
        <v>0</v>
      </c>
      <c r="J1006" s="95" t="b">
        <v>0</v>
      </c>
      <c r="K1006" s="95" t="b">
        <v>0</v>
      </c>
    </row>
    <row r="1007" spans="1:11" x14ac:dyDescent="0.25">
      <c r="A1007" s="95" t="s">
        <v>14455</v>
      </c>
      <c r="B1007" s="95" t="s">
        <v>14223</v>
      </c>
      <c r="C1007" s="95">
        <v>8</v>
      </c>
      <c r="D1007" s="130">
        <v>3.4001878922661341E-4</v>
      </c>
      <c r="E1007" s="130">
        <v>1.3120133069676176</v>
      </c>
      <c r="F1007" s="95" t="b">
        <v>0</v>
      </c>
      <c r="G1007" s="95" t="b">
        <v>0</v>
      </c>
      <c r="H1007" s="95" t="b">
        <v>0</v>
      </c>
      <c r="I1007" s="95" t="b">
        <v>0</v>
      </c>
      <c r="J1007" s="95" t="b">
        <v>0</v>
      </c>
      <c r="K1007" s="95" t="b">
        <v>0</v>
      </c>
    </row>
    <row r="1008" spans="1:11" x14ac:dyDescent="0.25">
      <c r="A1008" s="95" t="s">
        <v>14328</v>
      </c>
      <c r="B1008" s="95" t="s">
        <v>14221</v>
      </c>
      <c r="C1008" s="95">
        <v>8</v>
      </c>
      <c r="D1008" s="130">
        <v>3.4001878922661341E-4</v>
      </c>
      <c r="E1008" s="130">
        <v>0.71536855463992244</v>
      </c>
      <c r="F1008" s="95" t="b">
        <v>0</v>
      </c>
      <c r="G1008" s="95" t="b">
        <v>0</v>
      </c>
      <c r="H1008" s="95" t="b">
        <v>0</v>
      </c>
      <c r="I1008" s="95" t="b">
        <v>0</v>
      </c>
      <c r="J1008" s="95" t="b">
        <v>0</v>
      </c>
      <c r="K1008" s="95" t="b">
        <v>0</v>
      </c>
    </row>
    <row r="1009" spans="1:11" x14ac:dyDescent="0.25">
      <c r="A1009" s="95" t="s">
        <v>14214</v>
      </c>
      <c r="B1009" s="95" t="s">
        <v>14257</v>
      </c>
      <c r="C1009" s="95">
        <v>8</v>
      </c>
      <c r="D1009" s="130">
        <v>3.5773462773609424E-4</v>
      </c>
      <c r="E1009" s="130">
        <v>-0.20991186638277132</v>
      </c>
      <c r="F1009" s="95" t="b">
        <v>0</v>
      </c>
      <c r="G1009" s="95" t="b">
        <v>0</v>
      </c>
      <c r="H1009" s="95" t="b">
        <v>0</v>
      </c>
      <c r="I1009" s="95" t="b">
        <v>0</v>
      </c>
      <c r="J1009" s="95" t="b">
        <v>0</v>
      </c>
      <c r="K1009" s="95" t="b">
        <v>0</v>
      </c>
    </row>
    <row r="1010" spans="1:11" x14ac:dyDescent="0.25">
      <c r="A1010" s="95" t="s">
        <v>14221</v>
      </c>
      <c r="B1010" s="95" t="s">
        <v>14267</v>
      </c>
      <c r="C1010" s="95">
        <v>8</v>
      </c>
      <c r="D1010" s="130">
        <v>3.4001878922661341E-4</v>
      </c>
      <c r="E1010" s="130">
        <v>0.35554610114263552</v>
      </c>
      <c r="F1010" s="95" t="b">
        <v>0</v>
      </c>
      <c r="G1010" s="95" t="b">
        <v>0</v>
      </c>
      <c r="H1010" s="95" t="b">
        <v>0</v>
      </c>
      <c r="I1010" s="95" t="b">
        <v>0</v>
      </c>
      <c r="J1010" s="95" t="b">
        <v>0</v>
      </c>
      <c r="K1010" s="95" t="b">
        <v>0</v>
      </c>
    </row>
    <row r="1011" spans="1:11" x14ac:dyDescent="0.25">
      <c r="A1011" s="95" t="s">
        <v>14348</v>
      </c>
      <c r="B1011" s="95" t="s">
        <v>14265</v>
      </c>
      <c r="C1011" s="95">
        <v>8</v>
      </c>
      <c r="D1011" s="130">
        <v>3.4001878922661341E-4</v>
      </c>
      <c r="E1011" s="130">
        <v>2.0104516138915787</v>
      </c>
      <c r="F1011" s="95" t="b">
        <v>0</v>
      </c>
      <c r="G1011" s="95" t="b">
        <v>0</v>
      </c>
      <c r="H1011" s="95" t="b">
        <v>0</v>
      </c>
      <c r="I1011" s="95" t="b">
        <v>0</v>
      </c>
      <c r="J1011" s="95" t="b">
        <v>0</v>
      </c>
      <c r="K1011" s="95" t="b">
        <v>0</v>
      </c>
    </row>
    <row r="1012" spans="1:11" x14ac:dyDescent="0.25">
      <c r="A1012" s="95" t="s">
        <v>14435</v>
      </c>
      <c r="B1012" s="95" t="s">
        <v>14301</v>
      </c>
      <c r="C1012" s="95">
        <v>8</v>
      </c>
      <c r="D1012" s="130">
        <v>3.4001878922661341E-4</v>
      </c>
      <c r="E1012" s="130">
        <v>2.6086457585851393</v>
      </c>
      <c r="F1012" s="95" t="b">
        <v>0</v>
      </c>
      <c r="G1012" s="95" t="b">
        <v>0</v>
      </c>
      <c r="H1012" s="95" t="b">
        <v>0</v>
      </c>
      <c r="I1012" s="95" t="b">
        <v>0</v>
      </c>
      <c r="J1012" s="95" t="b">
        <v>0</v>
      </c>
      <c r="K1012" s="95" t="b">
        <v>0</v>
      </c>
    </row>
    <row r="1013" spans="1:11" x14ac:dyDescent="0.25">
      <c r="A1013" s="95" t="s">
        <v>14224</v>
      </c>
      <c r="B1013" s="95" t="s">
        <v>14555</v>
      </c>
      <c r="C1013" s="95">
        <v>8</v>
      </c>
      <c r="D1013" s="130">
        <v>3.4001878922661341E-4</v>
      </c>
      <c r="E1013" s="130">
        <v>1.6132070328811925</v>
      </c>
      <c r="F1013" s="95" t="b">
        <v>0</v>
      </c>
      <c r="G1013" s="95" t="b">
        <v>0</v>
      </c>
      <c r="H1013" s="95" t="b">
        <v>0</v>
      </c>
      <c r="I1013" s="95" t="b">
        <v>0</v>
      </c>
      <c r="J1013" s="95" t="b">
        <v>0</v>
      </c>
      <c r="K1013" s="95" t="b">
        <v>0</v>
      </c>
    </row>
    <row r="1014" spans="1:11" x14ac:dyDescent="0.25">
      <c r="A1014" s="95" t="s">
        <v>14555</v>
      </c>
      <c r="B1014" s="95" t="s">
        <v>14215</v>
      </c>
      <c r="C1014" s="95">
        <v>8</v>
      </c>
      <c r="D1014" s="130">
        <v>3.4001878922661341E-4</v>
      </c>
      <c r="E1014" s="130">
        <v>1.3882253969512572</v>
      </c>
      <c r="F1014" s="95" t="b">
        <v>0</v>
      </c>
      <c r="G1014" s="95" t="b">
        <v>0</v>
      </c>
      <c r="H1014" s="95" t="b">
        <v>0</v>
      </c>
      <c r="I1014" s="95" t="b">
        <v>0</v>
      </c>
      <c r="J1014" s="95" t="b">
        <v>0</v>
      </c>
      <c r="K1014" s="95" t="b">
        <v>0</v>
      </c>
    </row>
    <row r="1015" spans="1:11" x14ac:dyDescent="0.25">
      <c r="A1015" s="95" t="s">
        <v>14262</v>
      </c>
      <c r="B1015" s="95" t="s">
        <v>14225</v>
      </c>
      <c r="C1015" s="95">
        <v>8</v>
      </c>
      <c r="D1015" s="130">
        <v>3.4001878922661341E-4</v>
      </c>
      <c r="E1015" s="130">
        <v>0.44046941583309906</v>
      </c>
      <c r="F1015" s="95" t="b">
        <v>0</v>
      </c>
      <c r="G1015" s="95" t="b">
        <v>0</v>
      </c>
      <c r="H1015" s="95" t="b">
        <v>0</v>
      </c>
      <c r="I1015" s="95" t="b">
        <v>0</v>
      </c>
      <c r="J1015" s="95" t="b">
        <v>0</v>
      </c>
      <c r="K1015" s="95" t="b">
        <v>0</v>
      </c>
    </row>
    <row r="1016" spans="1:11" x14ac:dyDescent="0.25">
      <c r="A1016" s="95" t="s">
        <v>14217</v>
      </c>
      <c r="B1016" s="95" t="s">
        <v>1370</v>
      </c>
      <c r="C1016" s="95">
        <v>8</v>
      </c>
      <c r="D1016" s="130">
        <v>3.4001878922661341E-4</v>
      </c>
      <c r="E1016" s="130">
        <v>1.4549446285562802</v>
      </c>
      <c r="F1016" s="95" t="b">
        <v>0</v>
      </c>
      <c r="G1016" s="95" t="b">
        <v>0</v>
      </c>
      <c r="H1016" s="95" t="b">
        <v>0</v>
      </c>
      <c r="I1016" s="95" t="b">
        <v>0</v>
      </c>
      <c r="J1016" s="95" t="b">
        <v>0</v>
      </c>
      <c r="K1016" s="95" t="b">
        <v>0</v>
      </c>
    </row>
    <row r="1017" spans="1:11" x14ac:dyDescent="0.25">
      <c r="A1017" s="95" t="s">
        <v>14237</v>
      </c>
      <c r="B1017" s="95" t="s">
        <v>14221</v>
      </c>
      <c r="C1017" s="95">
        <v>8</v>
      </c>
      <c r="D1017" s="130">
        <v>3.4001878922661341E-4</v>
      </c>
      <c r="E1017" s="130">
        <v>-0.15798624493776048</v>
      </c>
      <c r="F1017" s="95" t="b">
        <v>0</v>
      </c>
      <c r="G1017" s="95" t="b">
        <v>0</v>
      </c>
      <c r="H1017" s="95" t="b">
        <v>0</v>
      </c>
      <c r="I1017" s="95" t="b">
        <v>0</v>
      </c>
      <c r="J1017" s="95" t="b">
        <v>0</v>
      </c>
      <c r="K1017" s="95" t="b">
        <v>0</v>
      </c>
    </row>
    <row r="1018" spans="1:11" x14ac:dyDescent="0.25">
      <c r="A1018" s="95" t="s">
        <v>14238</v>
      </c>
      <c r="B1018" s="95" t="s">
        <v>14223</v>
      </c>
      <c r="C1018" s="95">
        <v>8</v>
      </c>
      <c r="D1018" s="130">
        <v>3.4001878922661341E-4</v>
      </c>
      <c r="E1018" s="130">
        <v>-0.11240159723604179</v>
      </c>
      <c r="F1018" s="95" t="b">
        <v>0</v>
      </c>
      <c r="G1018" s="95" t="b">
        <v>0</v>
      </c>
      <c r="H1018" s="95" t="b">
        <v>0</v>
      </c>
      <c r="I1018" s="95" t="b">
        <v>0</v>
      </c>
      <c r="J1018" s="95" t="b">
        <v>0</v>
      </c>
      <c r="K1018" s="95" t="b">
        <v>0</v>
      </c>
    </row>
    <row r="1019" spans="1:11" x14ac:dyDescent="0.25">
      <c r="A1019" s="95" t="s">
        <v>1354</v>
      </c>
      <c r="B1019" s="95" t="s">
        <v>1356</v>
      </c>
      <c r="C1019" s="95">
        <v>8</v>
      </c>
      <c r="D1019" s="130">
        <v>3.4001878922661341E-4</v>
      </c>
      <c r="E1019" s="130">
        <v>2.6788457056134742</v>
      </c>
      <c r="F1019" s="95" t="b">
        <v>0</v>
      </c>
      <c r="G1019" s="95" t="b">
        <v>0</v>
      </c>
      <c r="H1019" s="95" t="b">
        <v>0</v>
      </c>
      <c r="I1019" s="95" t="b">
        <v>0</v>
      </c>
      <c r="J1019" s="95" t="b">
        <v>0</v>
      </c>
      <c r="K1019" s="95" t="b">
        <v>0</v>
      </c>
    </row>
    <row r="1020" spans="1:11" x14ac:dyDescent="0.25">
      <c r="A1020" s="95" t="s">
        <v>14366</v>
      </c>
      <c r="B1020" s="95" t="s">
        <v>14507</v>
      </c>
      <c r="C1020" s="95">
        <v>8</v>
      </c>
      <c r="D1020" s="130">
        <v>3.4001878922661341E-4</v>
      </c>
      <c r="E1020" s="130">
        <v>3.1916825125996713</v>
      </c>
      <c r="F1020" s="95" t="b">
        <v>0</v>
      </c>
      <c r="G1020" s="95" t="b">
        <v>0</v>
      </c>
      <c r="H1020" s="95" t="b">
        <v>0</v>
      </c>
      <c r="I1020" s="95" t="b">
        <v>0</v>
      </c>
      <c r="J1020" s="95" t="b">
        <v>0</v>
      </c>
      <c r="K1020" s="95" t="b">
        <v>0</v>
      </c>
    </row>
    <row r="1021" spans="1:11" x14ac:dyDescent="0.25">
      <c r="A1021" s="95" t="s">
        <v>14415</v>
      </c>
      <c r="B1021" s="95" t="s">
        <v>14214</v>
      </c>
      <c r="C1021" s="95">
        <v>8</v>
      </c>
      <c r="D1021" s="130">
        <v>3.4001878922661341E-4</v>
      </c>
      <c r="E1021" s="130">
        <v>0.77973228188246979</v>
      </c>
      <c r="F1021" s="95" t="b">
        <v>0</v>
      </c>
      <c r="G1021" s="95" t="b">
        <v>0</v>
      </c>
      <c r="H1021" s="95" t="b">
        <v>0</v>
      </c>
      <c r="I1021" s="95" t="b">
        <v>0</v>
      </c>
      <c r="J1021" s="95" t="b">
        <v>0</v>
      </c>
      <c r="K1021" s="95" t="b">
        <v>0</v>
      </c>
    </row>
    <row r="1022" spans="1:11" x14ac:dyDescent="0.25">
      <c r="A1022" s="95" t="s">
        <v>2743</v>
      </c>
      <c r="B1022" s="95" t="s">
        <v>14213</v>
      </c>
      <c r="C1022" s="95">
        <v>8</v>
      </c>
      <c r="D1022" s="130">
        <v>3.4001878922661341E-4</v>
      </c>
      <c r="E1022" s="130">
        <v>-0.78799103377344459</v>
      </c>
      <c r="F1022" s="95" t="b">
        <v>0</v>
      </c>
      <c r="G1022" s="95" t="b">
        <v>0</v>
      </c>
      <c r="H1022" s="95" t="b">
        <v>0</v>
      </c>
      <c r="I1022" s="95" t="b">
        <v>0</v>
      </c>
      <c r="J1022" s="95" t="b">
        <v>0</v>
      </c>
      <c r="K1022" s="95" t="b">
        <v>0</v>
      </c>
    </row>
    <row r="1023" spans="1:11" x14ac:dyDescent="0.25">
      <c r="A1023" s="95" t="s">
        <v>14232</v>
      </c>
      <c r="B1023" s="95" t="s">
        <v>14225</v>
      </c>
      <c r="C1023" s="95">
        <v>8</v>
      </c>
      <c r="D1023" s="130">
        <v>3.4001878922661341E-4</v>
      </c>
      <c r="E1023" s="130">
        <v>-0.14791087820367074</v>
      </c>
      <c r="F1023" s="95" t="b">
        <v>0</v>
      </c>
      <c r="G1023" s="95" t="b">
        <v>0</v>
      </c>
      <c r="H1023" s="95" t="b">
        <v>0</v>
      </c>
      <c r="I1023" s="95" t="b">
        <v>0</v>
      </c>
      <c r="J1023" s="95" t="b">
        <v>0</v>
      </c>
      <c r="K1023" s="95" t="b">
        <v>0</v>
      </c>
    </row>
    <row r="1024" spans="1:11" x14ac:dyDescent="0.25">
      <c r="A1024" s="95" t="s">
        <v>1458</v>
      </c>
      <c r="B1024" s="95" t="s">
        <v>14216</v>
      </c>
      <c r="C1024" s="95">
        <v>8</v>
      </c>
      <c r="D1024" s="130">
        <v>3.4001878922661341E-4</v>
      </c>
      <c r="E1024" s="130">
        <v>0.84768344354250991</v>
      </c>
      <c r="F1024" s="95" t="b">
        <v>0</v>
      </c>
      <c r="G1024" s="95" t="b">
        <v>0</v>
      </c>
      <c r="H1024" s="95" t="b">
        <v>0</v>
      </c>
      <c r="I1024" s="95" t="b">
        <v>0</v>
      </c>
      <c r="J1024" s="95" t="b">
        <v>0</v>
      </c>
      <c r="K1024" s="95" t="b">
        <v>0</v>
      </c>
    </row>
    <row r="1025" spans="1:11" x14ac:dyDescent="0.25">
      <c r="A1025" s="95" t="s">
        <v>14216</v>
      </c>
      <c r="B1025" s="95" t="s">
        <v>14370</v>
      </c>
      <c r="C1025" s="95">
        <v>8</v>
      </c>
      <c r="D1025" s="130">
        <v>3.4001878922661341E-4</v>
      </c>
      <c r="E1025" s="130">
        <v>0.8365937630052972</v>
      </c>
      <c r="F1025" s="95" t="b">
        <v>0</v>
      </c>
      <c r="G1025" s="95" t="b">
        <v>0</v>
      </c>
      <c r="H1025" s="95" t="b">
        <v>0</v>
      </c>
      <c r="I1025" s="95" t="b">
        <v>0</v>
      </c>
      <c r="J1025" s="95" t="b">
        <v>0</v>
      </c>
      <c r="K1025" s="95" t="b">
        <v>0</v>
      </c>
    </row>
    <row r="1026" spans="1:11" x14ac:dyDescent="0.25">
      <c r="A1026" s="95" t="s">
        <v>14237</v>
      </c>
      <c r="B1026" s="95" t="s">
        <v>14296</v>
      </c>
      <c r="C1026" s="95">
        <v>8</v>
      </c>
      <c r="D1026" s="130">
        <v>3.4001878922661341E-4</v>
      </c>
      <c r="E1026" s="130">
        <v>1.2066572195471958</v>
      </c>
      <c r="F1026" s="95" t="b">
        <v>0</v>
      </c>
      <c r="G1026" s="95" t="b">
        <v>0</v>
      </c>
      <c r="H1026" s="95" t="b">
        <v>0</v>
      </c>
      <c r="I1026" s="95" t="b">
        <v>0</v>
      </c>
      <c r="J1026" s="95" t="b">
        <v>0</v>
      </c>
      <c r="K1026" s="95" t="b">
        <v>0</v>
      </c>
    </row>
    <row r="1027" spans="1:11" x14ac:dyDescent="0.25">
      <c r="A1027" s="95" t="s">
        <v>14224</v>
      </c>
      <c r="B1027" s="95" t="s">
        <v>14265</v>
      </c>
      <c r="C1027" s="95">
        <v>8</v>
      </c>
      <c r="D1027" s="130">
        <v>3.4001878922661341E-4</v>
      </c>
      <c r="E1027" s="130">
        <v>0.41938700686507963</v>
      </c>
      <c r="F1027" s="95" t="b">
        <v>0</v>
      </c>
      <c r="G1027" s="95" t="b">
        <v>0</v>
      </c>
      <c r="H1027" s="95" t="b">
        <v>0</v>
      </c>
      <c r="I1027" s="95" t="b">
        <v>0</v>
      </c>
      <c r="J1027" s="95" t="b">
        <v>0</v>
      </c>
      <c r="K1027" s="95" t="b">
        <v>0</v>
      </c>
    </row>
    <row r="1028" spans="1:11" x14ac:dyDescent="0.25">
      <c r="A1028" s="95" t="s">
        <v>14223</v>
      </c>
      <c r="B1028" s="95" t="s">
        <v>14239</v>
      </c>
      <c r="C1028" s="95">
        <v>8</v>
      </c>
      <c r="D1028" s="130">
        <v>3.4001878922661341E-4</v>
      </c>
      <c r="E1028" s="130">
        <v>-9.521002157425823E-2</v>
      </c>
      <c r="F1028" s="95" t="b">
        <v>0</v>
      </c>
      <c r="G1028" s="95" t="b">
        <v>0</v>
      </c>
      <c r="H1028" s="95" t="b">
        <v>0</v>
      </c>
      <c r="I1028" s="95" t="b">
        <v>0</v>
      </c>
      <c r="J1028" s="95" t="b">
        <v>0</v>
      </c>
      <c r="K1028" s="95" t="b">
        <v>0</v>
      </c>
    </row>
    <row r="1029" spans="1:11" x14ac:dyDescent="0.25">
      <c r="A1029" s="95" t="s">
        <v>14242</v>
      </c>
      <c r="B1029" s="95" t="s">
        <v>14222</v>
      </c>
      <c r="C1029" s="95">
        <v>8</v>
      </c>
      <c r="D1029" s="130">
        <v>3.6896222780665556E-4</v>
      </c>
      <c r="E1029" s="130">
        <v>-9.5224442695905923E-2</v>
      </c>
      <c r="F1029" s="95" t="b">
        <v>0</v>
      </c>
      <c r="G1029" s="95" t="b">
        <v>0</v>
      </c>
      <c r="H1029" s="95" t="b">
        <v>0</v>
      </c>
      <c r="I1029" s="95" t="b">
        <v>0</v>
      </c>
      <c r="J1029" s="95" t="b">
        <v>0</v>
      </c>
      <c r="K1029" s="95" t="b">
        <v>0</v>
      </c>
    </row>
    <row r="1030" spans="1:11" x14ac:dyDescent="0.25">
      <c r="A1030" s="95" t="s">
        <v>14234</v>
      </c>
      <c r="B1030" s="95" t="s">
        <v>14560</v>
      </c>
      <c r="C1030" s="95">
        <v>8</v>
      </c>
      <c r="D1030" s="130">
        <v>3.4001878922661341E-4</v>
      </c>
      <c r="E1030" s="130">
        <v>2.082538043174603</v>
      </c>
      <c r="F1030" s="95" t="b">
        <v>0</v>
      </c>
      <c r="G1030" s="95" t="b">
        <v>0</v>
      </c>
      <c r="H1030" s="95" t="b">
        <v>0</v>
      </c>
      <c r="I1030" s="95" t="b">
        <v>0</v>
      </c>
      <c r="J1030" s="95" t="b">
        <v>0</v>
      </c>
      <c r="K1030" s="95" t="b">
        <v>0</v>
      </c>
    </row>
    <row r="1031" spans="1:11" x14ac:dyDescent="0.25">
      <c r="A1031" s="95" t="s">
        <v>14213</v>
      </c>
      <c r="B1031" s="95" t="s">
        <v>14561</v>
      </c>
      <c r="C1031" s="95">
        <v>8</v>
      </c>
      <c r="D1031" s="130">
        <v>3.4001878922661341E-4</v>
      </c>
      <c r="E1031" s="130">
        <v>1.1510801724855981</v>
      </c>
      <c r="F1031" s="95" t="b">
        <v>0</v>
      </c>
      <c r="G1031" s="95" t="b">
        <v>0</v>
      </c>
      <c r="H1031" s="95" t="b">
        <v>0</v>
      </c>
      <c r="I1031" s="95" t="b">
        <v>0</v>
      </c>
      <c r="J1031" s="95" t="b">
        <v>0</v>
      </c>
      <c r="K1031" s="95" t="b">
        <v>0</v>
      </c>
    </row>
    <row r="1032" spans="1:11" x14ac:dyDescent="0.25">
      <c r="A1032" s="95" t="s">
        <v>14225</v>
      </c>
      <c r="B1032" s="95" t="s">
        <v>14215</v>
      </c>
      <c r="C1032" s="95">
        <v>8</v>
      </c>
      <c r="D1032" s="130">
        <v>3.4001878922661341E-4</v>
      </c>
      <c r="E1032" s="130">
        <v>-0.79468832167518111</v>
      </c>
      <c r="F1032" s="95" t="b">
        <v>0</v>
      </c>
      <c r="G1032" s="95" t="b">
        <v>0</v>
      </c>
      <c r="H1032" s="95" t="b">
        <v>0</v>
      </c>
      <c r="I1032" s="95" t="b">
        <v>0</v>
      </c>
      <c r="J1032" s="95" t="b">
        <v>0</v>
      </c>
      <c r="K1032" s="95" t="b">
        <v>0</v>
      </c>
    </row>
    <row r="1033" spans="1:11" x14ac:dyDescent="0.25">
      <c r="A1033" s="95" t="s">
        <v>14512</v>
      </c>
      <c r="B1033" s="95" t="s">
        <v>14257</v>
      </c>
      <c r="C1033" s="95">
        <v>8</v>
      </c>
      <c r="D1033" s="130">
        <v>3.4001878922661341E-4</v>
      </c>
      <c r="E1033" s="130">
        <v>2.4592887527767027</v>
      </c>
      <c r="F1033" s="95" t="b">
        <v>0</v>
      </c>
      <c r="G1033" s="95" t="b">
        <v>0</v>
      </c>
      <c r="H1033" s="95" t="b">
        <v>0</v>
      </c>
      <c r="I1033" s="95" t="b">
        <v>0</v>
      </c>
      <c r="J1033" s="95" t="b">
        <v>0</v>
      </c>
      <c r="K1033" s="95" t="b">
        <v>0</v>
      </c>
    </row>
    <row r="1034" spans="1:11" x14ac:dyDescent="0.25">
      <c r="A1034" s="95" t="s">
        <v>14257</v>
      </c>
      <c r="B1034" s="95" t="s">
        <v>14269</v>
      </c>
      <c r="C1034" s="95">
        <v>8</v>
      </c>
      <c r="D1034" s="130">
        <v>3.4001878922661341E-4</v>
      </c>
      <c r="E1034" s="130">
        <v>1.3232900095199855</v>
      </c>
      <c r="F1034" s="95" t="b">
        <v>0</v>
      </c>
      <c r="G1034" s="95" t="b">
        <v>0</v>
      </c>
      <c r="H1034" s="95" t="b">
        <v>0</v>
      </c>
      <c r="I1034" s="95" t="b">
        <v>0</v>
      </c>
      <c r="J1034" s="95" t="b">
        <v>0</v>
      </c>
      <c r="K1034" s="95" t="b">
        <v>0</v>
      </c>
    </row>
    <row r="1035" spans="1:11" x14ac:dyDescent="0.25">
      <c r="A1035" s="95" t="s">
        <v>1352</v>
      </c>
      <c r="B1035" s="95" t="s">
        <v>2746</v>
      </c>
      <c r="C1035" s="95">
        <v>8</v>
      </c>
      <c r="D1035" s="130">
        <v>3.4001878922661341E-4</v>
      </c>
      <c r="E1035" s="130">
        <v>1.8250594657678079</v>
      </c>
      <c r="F1035" s="95" t="b">
        <v>0</v>
      </c>
      <c r="G1035" s="95" t="b">
        <v>0</v>
      </c>
      <c r="H1035" s="95" t="b">
        <v>0</v>
      </c>
      <c r="I1035" s="95" t="b">
        <v>0</v>
      </c>
      <c r="J1035" s="95" t="b">
        <v>0</v>
      </c>
      <c r="K1035" s="95" t="b">
        <v>0</v>
      </c>
    </row>
    <row r="1036" spans="1:11" x14ac:dyDescent="0.25">
      <c r="A1036" s="95" t="s">
        <v>14232</v>
      </c>
      <c r="B1036" s="95" t="s">
        <v>14218</v>
      </c>
      <c r="C1036" s="95">
        <v>8</v>
      </c>
      <c r="D1036" s="130">
        <v>3.4001878922661341E-4</v>
      </c>
      <c r="E1036" s="130">
        <v>-0.32186800774666618</v>
      </c>
      <c r="F1036" s="95" t="b">
        <v>0</v>
      </c>
      <c r="G1036" s="95" t="b">
        <v>0</v>
      </c>
      <c r="H1036" s="95" t="b">
        <v>0</v>
      </c>
      <c r="I1036" s="95" t="b">
        <v>0</v>
      </c>
      <c r="J1036" s="95" t="b">
        <v>0</v>
      </c>
      <c r="K1036" s="95" t="b">
        <v>0</v>
      </c>
    </row>
    <row r="1037" spans="1:11" x14ac:dyDescent="0.25">
      <c r="A1037" s="95" t="s">
        <v>14221</v>
      </c>
      <c r="B1037" s="95" t="s">
        <v>2743</v>
      </c>
      <c r="C1037" s="95">
        <v>8</v>
      </c>
      <c r="D1037" s="130">
        <v>3.4001878922661341E-4</v>
      </c>
      <c r="E1037" s="130">
        <v>-0.62973064203665818</v>
      </c>
      <c r="F1037" s="95" t="b">
        <v>0</v>
      </c>
      <c r="G1037" s="95" t="b">
        <v>0</v>
      </c>
      <c r="H1037" s="95" t="b">
        <v>0</v>
      </c>
      <c r="I1037" s="95" t="b">
        <v>0</v>
      </c>
      <c r="J1037" s="95" t="b">
        <v>0</v>
      </c>
      <c r="K1037" s="95" t="b">
        <v>0</v>
      </c>
    </row>
    <row r="1038" spans="1:11" x14ac:dyDescent="0.25">
      <c r="A1038" s="95" t="s">
        <v>14562</v>
      </c>
      <c r="B1038" s="95" t="s">
        <v>14245</v>
      </c>
      <c r="C1038" s="95">
        <v>8</v>
      </c>
      <c r="D1038" s="130">
        <v>3.4001878922661341E-4</v>
      </c>
      <c r="E1038" s="130">
        <v>2.2703677055015286</v>
      </c>
      <c r="F1038" s="95" t="b">
        <v>0</v>
      </c>
      <c r="G1038" s="95" t="b">
        <v>0</v>
      </c>
      <c r="H1038" s="95" t="b">
        <v>0</v>
      </c>
      <c r="I1038" s="95" t="b">
        <v>0</v>
      </c>
      <c r="J1038" s="95" t="b">
        <v>0</v>
      </c>
      <c r="K1038" s="95" t="b">
        <v>0</v>
      </c>
    </row>
    <row r="1039" spans="1:11" x14ac:dyDescent="0.25">
      <c r="A1039" s="95" t="s">
        <v>14239</v>
      </c>
      <c r="B1039" s="95" t="s">
        <v>14224</v>
      </c>
      <c r="C1039" s="95">
        <v>8</v>
      </c>
      <c r="D1039" s="130">
        <v>3.4001878922661341E-4</v>
      </c>
      <c r="E1039" s="130">
        <v>-4.5131762571601154E-2</v>
      </c>
      <c r="F1039" s="95" t="b">
        <v>0</v>
      </c>
      <c r="G1039" s="95" t="b">
        <v>0</v>
      </c>
      <c r="H1039" s="95" t="b">
        <v>0</v>
      </c>
      <c r="I1039" s="95" t="b">
        <v>0</v>
      </c>
      <c r="J1039" s="95" t="b">
        <v>0</v>
      </c>
      <c r="K1039" s="95" t="b">
        <v>0</v>
      </c>
    </row>
    <row r="1040" spans="1:11" x14ac:dyDescent="0.25">
      <c r="A1040" s="95" t="s">
        <v>14221</v>
      </c>
      <c r="B1040" s="95" t="s">
        <v>14359</v>
      </c>
      <c r="C1040" s="95">
        <v>8</v>
      </c>
      <c r="D1040" s="130">
        <v>3.4001878922661341E-4</v>
      </c>
      <c r="E1040" s="130">
        <v>0.9052180230109097</v>
      </c>
      <c r="F1040" s="95" t="b">
        <v>0</v>
      </c>
      <c r="G1040" s="95" t="b">
        <v>0</v>
      </c>
      <c r="H1040" s="95" t="b">
        <v>0</v>
      </c>
      <c r="I1040" s="95" t="b">
        <v>0</v>
      </c>
      <c r="J1040" s="95" t="b">
        <v>0</v>
      </c>
      <c r="K1040" s="95" t="b">
        <v>0</v>
      </c>
    </row>
    <row r="1041" spans="1:11" x14ac:dyDescent="0.25">
      <c r="A1041" s="95" t="s">
        <v>14215</v>
      </c>
      <c r="B1041" s="95" t="s">
        <v>14254</v>
      </c>
      <c r="C1041" s="95">
        <v>7</v>
      </c>
      <c r="D1041" s="130">
        <v>3.0471159874418318E-4</v>
      </c>
      <c r="E1041" s="130">
        <v>-7.1668489149488798E-2</v>
      </c>
      <c r="F1041" s="95" t="b">
        <v>0</v>
      </c>
      <c r="G1041" s="95" t="b">
        <v>0</v>
      </c>
      <c r="H1041" s="95" t="b">
        <v>0</v>
      </c>
      <c r="I1041" s="95" t="b">
        <v>0</v>
      </c>
      <c r="J1041" s="95" t="b">
        <v>0</v>
      </c>
      <c r="K1041" s="95" t="b">
        <v>0</v>
      </c>
    </row>
    <row r="1042" spans="1:11" x14ac:dyDescent="0.25">
      <c r="A1042" s="95" t="s">
        <v>14217</v>
      </c>
      <c r="B1042" s="95" t="s">
        <v>1327</v>
      </c>
      <c r="C1042" s="95">
        <v>7</v>
      </c>
      <c r="D1042" s="130">
        <v>3.0471159874418318E-4</v>
      </c>
      <c r="E1042" s="130">
        <v>1.4549446285562802</v>
      </c>
      <c r="F1042" s="95" t="b">
        <v>0</v>
      </c>
      <c r="G1042" s="95" t="b">
        <v>0</v>
      </c>
      <c r="H1042" s="95" t="b">
        <v>0</v>
      </c>
      <c r="I1042" s="95" t="b">
        <v>0</v>
      </c>
      <c r="J1042" s="95" t="b">
        <v>0</v>
      </c>
      <c r="K1042" s="95" t="b">
        <v>0</v>
      </c>
    </row>
    <row r="1043" spans="1:11" x14ac:dyDescent="0.25">
      <c r="A1043" s="95" t="s">
        <v>1327</v>
      </c>
      <c r="B1043" s="95" t="s">
        <v>14461</v>
      </c>
      <c r="C1043" s="95">
        <v>7</v>
      </c>
      <c r="D1043" s="130">
        <v>3.0471159874418318E-4</v>
      </c>
      <c r="E1043" s="130">
        <v>3.6565693109023218</v>
      </c>
      <c r="F1043" s="95" t="b">
        <v>0</v>
      </c>
      <c r="G1043" s="95" t="b">
        <v>0</v>
      </c>
      <c r="H1043" s="95" t="b">
        <v>0</v>
      </c>
      <c r="I1043" s="95" t="b">
        <v>0</v>
      </c>
      <c r="J1043" s="95" t="b">
        <v>0</v>
      </c>
      <c r="K1043" s="95" t="b">
        <v>0</v>
      </c>
    </row>
    <row r="1044" spans="1:11" x14ac:dyDescent="0.25">
      <c r="A1044" s="95" t="s">
        <v>14244</v>
      </c>
      <c r="B1044" s="95" t="s">
        <v>14226</v>
      </c>
      <c r="C1044" s="95">
        <v>7</v>
      </c>
      <c r="D1044" s="130">
        <v>3.0471159874418318E-4</v>
      </c>
      <c r="E1044" s="130">
        <v>4.4700655624002848E-2</v>
      </c>
      <c r="F1044" s="95" t="b">
        <v>0</v>
      </c>
      <c r="G1044" s="95" t="b">
        <v>0</v>
      </c>
      <c r="H1044" s="95" t="b">
        <v>0</v>
      </c>
      <c r="I1044" s="95" t="b">
        <v>0</v>
      </c>
      <c r="J1044" s="95" t="b">
        <v>0</v>
      </c>
      <c r="K1044" s="95" t="b">
        <v>0</v>
      </c>
    </row>
    <row r="1045" spans="1:11" x14ac:dyDescent="0.25">
      <c r="A1045" s="95" t="s">
        <v>14225</v>
      </c>
      <c r="B1045" s="95" t="s">
        <v>14522</v>
      </c>
      <c r="C1045" s="95">
        <v>7</v>
      </c>
      <c r="D1045" s="130">
        <v>3.0471159874418318E-4</v>
      </c>
      <c r="E1045" s="130">
        <v>1.5406023819064969</v>
      </c>
      <c r="F1045" s="95" t="b">
        <v>0</v>
      </c>
      <c r="G1045" s="95" t="b">
        <v>0</v>
      </c>
      <c r="H1045" s="95" t="b">
        <v>0</v>
      </c>
      <c r="I1045" s="95" t="b">
        <v>0</v>
      </c>
      <c r="J1045" s="95" t="b">
        <v>0</v>
      </c>
      <c r="K1045" s="95" t="b">
        <v>0</v>
      </c>
    </row>
    <row r="1046" spans="1:11" x14ac:dyDescent="0.25">
      <c r="A1046" s="95" t="s">
        <v>1352</v>
      </c>
      <c r="B1046" s="95" t="s">
        <v>14229</v>
      </c>
      <c r="C1046" s="95">
        <v>7</v>
      </c>
      <c r="D1046" s="130">
        <v>3.0471159874418318E-4</v>
      </c>
      <c r="E1046" s="130">
        <v>0.51802603135986247</v>
      </c>
      <c r="F1046" s="95" t="b">
        <v>0</v>
      </c>
      <c r="G1046" s="95" t="b">
        <v>0</v>
      </c>
      <c r="H1046" s="95" t="b">
        <v>0</v>
      </c>
      <c r="I1046" s="95" t="b">
        <v>0</v>
      </c>
      <c r="J1046" s="95" t="b">
        <v>0</v>
      </c>
      <c r="K1046" s="95" t="b">
        <v>0</v>
      </c>
    </row>
    <row r="1047" spans="1:11" x14ac:dyDescent="0.25">
      <c r="A1047" s="95" t="s">
        <v>14213</v>
      </c>
      <c r="B1047" s="95" t="s">
        <v>14396</v>
      </c>
      <c r="C1047" s="95">
        <v>7</v>
      </c>
      <c r="D1047" s="130">
        <v>3.0471159874418318E-4</v>
      </c>
      <c r="E1047" s="130">
        <v>0.67395891776593575</v>
      </c>
      <c r="F1047" s="95" t="b">
        <v>0</v>
      </c>
      <c r="G1047" s="95" t="b">
        <v>0</v>
      </c>
      <c r="H1047" s="95" t="b">
        <v>0</v>
      </c>
      <c r="I1047" s="95" t="b">
        <v>0</v>
      </c>
      <c r="J1047" s="95" t="b">
        <v>0</v>
      </c>
      <c r="K1047" s="95" t="b">
        <v>0</v>
      </c>
    </row>
    <row r="1048" spans="1:11" x14ac:dyDescent="0.25">
      <c r="A1048" s="95" t="s">
        <v>14483</v>
      </c>
      <c r="B1048" s="95" t="s">
        <v>14219</v>
      </c>
      <c r="C1048" s="95">
        <v>7</v>
      </c>
      <c r="D1048" s="130">
        <v>3.0471159874418318E-4</v>
      </c>
      <c r="E1048" s="130">
        <v>1.2827381658284918</v>
      </c>
      <c r="F1048" s="95" t="b">
        <v>0</v>
      </c>
      <c r="G1048" s="95" t="b">
        <v>0</v>
      </c>
      <c r="H1048" s="95" t="b">
        <v>0</v>
      </c>
      <c r="I1048" s="95" t="b">
        <v>0</v>
      </c>
      <c r="J1048" s="95" t="b">
        <v>0</v>
      </c>
      <c r="K1048" s="95" t="b">
        <v>0</v>
      </c>
    </row>
    <row r="1049" spans="1:11" x14ac:dyDescent="0.25">
      <c r="A1049" s="95" t="s">
        <v>14383</v>
      </c>
      <c r="B1049" s="95" t="s">
        <v>14216</v>
      </c>
      <c r="C1049" s="95">
        <v>7</v>
      </c>
      <c r="D1049" s="130">
        <v>3.0471159874418318E-4</v>
      </c>
      <c r="E1049" s="130">
        <v>0.87512169188944944</v>
      </c>
      <c r="F1049" s="95" t="b">
        <v>0</v>
      </c>
      <c r="G1049" s="95" t="b">
        <v>0</v>
      </c>
      <c r="H1049" s="95" t="b">
        <v>0</v>
      </c>
      <c r="I1049" s="95" t="b">
        <v>0</v>
      </c>
      <c r="J1049" s="95" t="b">
        <v>0</v>
      </c>
      <c r="K1049" s="95" t="b">
        <v>0</v>
      </c>
    </row>
    <row r="1050" spans="1:11" x14ac:dyDescent="0.25">
      <c r="A1050" s="95" t="s">
        <v>14279</v>
      </c>
      <c r="B1050" s="95" t="s">
        <v>14213</v>
      </c>
      <c r="C1050" s="95">
        <v>7</v>
      </c>
      <c r="D1050" s="130">
        <v>3.0471159874418318E-4</v>
      </c>
      <c r="E1050" s="130">
        <v>7.6527282571903638E-2</v>
      </c>
      <c r="F1050" s="95" t="b">
        <v>0</v>
      </c>
      <c r="G1050" s="95" t="b">
        <v>0</v>
      </c>
      <c r="H1050" s="95" t="b">
        <v>0</v>
      </c>
      <c r="I1050" s="95" t="b">
        <v>0</v>
      </c>
      <c r="J1050" s="95" t="b">
        <v>0</v>
      </c>
      <c r="K1050" s="95" t="b">
        <v>0</v>
      </c>
    </row>
    <row r="1051" spans="1:11" x14ac:dyDescent="0.25">
      <c r="A1051" s="95" t="s">
        <v>14243</v>
      </c>
      <c r="B1051" s="95" t="s">
        <v>14229</v>
      </c>
      <c r="C1051" s="95">
        <v>7</v>
      </c>
      <c r="D1051" s="130">
        <v>3.0471159874418318E-4</v>
      </c>
      <c r="E1051" s="130">
        <v>0.22619474984715982</v>
      </c>
      <c r="F1051" s="95" t="b">
        <v>0</v>
      </c>
      <c r="G1051" s="95" t="b">
        <v>0</v>
      </c>
      <c r="H1051" s="95" t="b">
        <v>0</v>
      </c>
      <c r="I1051" s="95" t="b">
        <v>0</v>
      </c>
      <c r="J1051" s="95" t="b">
        <v>0</v>
      </c>
      <c r="K1051" s="95" t="b">
        <v>0</v>
      </c>
    </row>
    <row r="1052" spans="1:11" x14ac:dyDescent="0.25">
      <c r="A1052" s="95" t="s">
        <v>14250</v>
      </c>
      <c r="B1052" s="95" t="s">
        <v>14215</v>
      </c>
      <c r="C1052" s="95">
        <v>7</v>
      </c>
      <c r="D1052" s="130">
        <v>3.0471159874418318E-4</v>
      </c>
      <c r="E1052" s="130">
        <v>-0.14325352009099782</v>
      </c>
      <c r="F1052" s="95" t="b">
        <v>0</v>
      </c>
      <c r="G1052" s="95" t="b">
        <v>0</v>
      </c>
      <c r="H1052" s="95" t="b">
        <v>0</v>
      </c>
      <c r="I1052" s="95" t="b">
        <v>0</v>
      </c>
      <c r="J1052" s="95" t="b">
        <v>0</v>
      </c>
      <c r="K1052" s="95" t="b">
        <v>0</v>
      </c>
    </row>
    <row r="1053" spans="1:11" x14ac:dyDescent="0.25">
      <c r="A1053" s="95" t="s">
        <v>1443</v>
      </c>
      <c r="B1053" s="95" t="s">
        <v>14572</v>
      </c>
      <c r="C1053" s="95">
        <v>7</v>
      </c>
      <c r="D1053" s="130">
        <v>3.0471159874418318E-4</v>
      </c>
      <c r="E1053" s="130">
        <v>3.7815080475106218</v>
      </c>
      <c r="F1053" s="95" t="b">
        <v>0</v>
      </c>
      <c r="G1053" s="95" t="b">
        <v>0</v>
      </c>
      <c r="H1053" s="95" t="b">
        <v>0</v>
      </c>
      <c r="I1053" s="95" t="b">
        <v>0</v>
      </c>
      <c r="J1053" s="95" t="b">
        <v>0</v>
      </c>
      <c r="K1053" s="95" t="b">
        <v>0</v>
      </c>
    </row>
    <row r="1054" spans="1:11" x14ac:dyDescent="0.25">
      <c r="A1054" s="95" t="s">
        <v>14572</v>
      </c>
      <c r="B1054" s="95" t="s">
        <v>14469</v>
      </c>
      <c r="C1054" s="95">
        <v>7</v>
      </c>
      <c r="D1054" s="130">
        <v>3.0471159874418318E-4</v>
      </c>
      <c r="E1054" s="130">
        <v>3.6565693109023218</v>
      </c>
      <c r="F1054" s="95" t="b">
        <v>0</v>
      </c>
      <c r="G1054" s="95" t="b">
        <v>0</v>
      </c>
      <c r="H1054" s="95" t="b">
        <v>0</v>
      </c>
      <c r="I1054" s="95" t="b">
        <v>0</v>
      </c>
      <c r="J1054" s="95" t="b">
        <v>0</v>
      </c>
      <c r="K1054" s="95" t="b">
        <v>0</v>
      </c>
    </row>
    <row r="1055" spans="1:11" x14ac:dyDescent="0.25">
      <c r="A1055" s="95" t="s">
        <v>14469</v>
      </c>
      <c r="B1055" s="95" t="s">
        <v>14250</v>
      </c>
      <c r="C1055" s="95">
        <v>7</v>
      </c>
      <c r="D1055" s="130">
        <v>3.0471159874418318E-4</v>
      </c>
      <c r="E1055" s="130">
        <v>2.1250903938600669</v>
      </c>
      <c r="F1055" s="95" t="b">
        <v>0</v>
      </c>
      <c r="G1055" s="95" t="b">
        <v>0</v>
      </c>
      <c r="H1055" s="95" t="b">
        <v>0</v>
      </c>
      <c r="I1055" s="95" t="b">
        <v>0</v>
      </c>
      <c r="J1055" s="95" t="b">
        <v>0</v>
      </c>
      <c r="K1055" s="95" t="b">
        <v>0</v>
      </c>
    </row>
    <row r="1056" spans="1:11" x14ac:dyDescent="0.25">
      <c r="A1056" s="95" t="s">
        <v>14214</v>
      </c>
      <c r="B1056" s="95" t="s">
        <v>14547</v>
      </c>
      <c r="C1056" s="95">
        <v>7</v>
      </c>
      <c r="D1056" s="130">
        <v>3.0471159874418318E-4</v>
      </c>
      <c r="E1056" s="130">
        <v>1.1054680038208424</v>
      </c>
      <c r="F1056" s="95" t="b">
        <v>0</v>
      </c>
      <c r="G1056" s="95" t="b">
        <v>0</v>
      </c>
      <c r="H1056" s="95" t="b">
        <v>0</v>
      </c>
      <c r="I1056" s="95" t="b">
        <v>0</v>
      </c>
      <c r="J1056" s="95" t="b">
        <v>0</v>
      </c>
      <c r="K1056" s="95" t="b">
        <v>0</v>
      </c>
    </row>
    <row r="1057" spans="1:11" x14ac:dyDescent="0.25">
      <c r="A1057" s="95" t="s">
        <v>14547</v>
      </c>
      <c r="B1057" s="95" t="s">
        <v>14221</v>
      </c>
      <c r="C1057" s="95">
        <v>7</v>
      </c>
      <c r="D1057" s="130">
        <v>3.0471159874418318E-4</v>
      </c>
      <c r="E1057" s="130">
        <v>1.4618567967682286</v>
      </c>
      <c r="F1057" s="95" t="b">
        <v>0</v>
      </c>
      <c r="G1057" s="95" t="b">
        <v>0</v>
      </c>
      <c r="H1057" s="95" t="b">
        <v>0</v>
      </c>
      <c r="I1057" s="95" t="b">
        <v>0</v>
      </c>
      <c r="J1057" s="95" t="b">
        <v>0</v>
      </c>
      <c r="K1057" s="95" t="b">
        <v>0</v>
      </c>
    </row>
    <row r="1058" spans="1:11" x14ac:dyDescent="0.25">
      <c r="A1058" s="95" t="s">
        <v>14259</v>
      </c>
      <c r="B1058" s="95" t="s">
        <v>14237</v>
      </c>
      <c r="C1058" s="95">
        <v>7</v>
      </c>
      <c r="D1058" s="130">
        <v>3.0471159874418318E-4</v>
      </c>
      <c r="E1058" s="130">
        <v>0.79899273604115828</v>
      </c>
      <c r="F1058" s="95" t="b">
        <v>0</v>
      </c>
      <c r="G1058" s="95" t="b">
        <v>0</v>
      </c>
      <c r="H1058" s="95" t="b">
        <v>0</v>
      </c>
      <c r="I1058" s="95" t="b">
        <v>0</v>
      </c>
      <c r="J1058" s="95" t="b">
        <v>0</v>
      </c>
      <c r="K1058" s="95" t="b">
        <v>0</v>
      </c>
    </row>
    <row r="1059" spans="1:11" x14ac:dyDescent="0.25">
      <c r="A1059" s="95" t="s">
        <v>14237</v>
      </c>
      <c r="B1059" s="95" t="s">
        <v>14233</v>
      </c>
      <c r="C1059" s="95">
        <v>7</v>
      </c>
      <c r="D1059" s="130">
        <v>3.0471159874418318E-4</v>
      </c>
      <c r="E1059" s="130">
        <v>0.31328735202629099</v>
      </c>
      <c r="F1059" s="95" t="b">
        <v>0</v>
      </c>
      <c r="G1059" s="95" t="b">
        <v>0</v>
      </c>
      <c r="H1059" s="95" t="b">
        <v>0</v>
      </c>
      <c r="I1059" s="95" t="b">
        <v>0</v>
      </c>
      <c r="J1059" s="95" t="b">
        <v>0</v>
      </c>
      <c r="K1059" s="95" t="b">
        <v>0</v>
      </c>
    </row>
    <row r="1060" spans="1:11" x14ac:dyDescent="0.25">
      <c r="A1060" s="95" t="s">
        <v>14233</v>
      </c>
      <c r="B1060" s="95" t="s">
        <v>14237</v>
      </c>
      <c r="C1060" s="95">
        <v>7</v>
      </c>
      <c r="D1060" s="130">
        <v>3.0471159874418318E-4</v>
      </c>
      <c r="E1060" s="130">
        <v>0.31101355373328754</v>
      </c>
      <c r="F1060" s="95" t="b">
        <v>0</v>
      </c>
      <c r="G1060" s="95" t="b">
        <v>0</v>
      </c>
      <c r="H1060" s="95" t="b">
        <v>0</v>
      </c>
      <c r="I1060" s="95" t="b">
        <v>0</v>
      </c>
      <c r="J1060" s="95" t="b">
        <v>0</v>
      </c>
      <c r="K1060" s="95" t="b">
        <v>0</v>
      </c>
    </row>
    <row r="1061" spans="1:11" x14ac:dyDescent="0.25">
      <c r="A1061" s="95" t="s">
        <v>14214</v>
      </c>
      <c r="B1061" s="95" t="s">
        <v>14256</v>
      </c>
      <c r="C1061" s="95">
        <v>7</v>
      </c>
      <c r="D1061" s="130">
        <v>3.0471159874418318E-4</v>
      </c>
      <c r="E1061" s="130">
        <v>-0.29029508559692058</v>
      </c>
      <c r="F1061" s="95" t="b">
        <v>0</v>
      </c>
      <c r="G1061" s="95" t="b">
        <v>0</v>
      </c>
      <c r="H1061" s="95" t="b">
        <v>0</v>
      </c>
      <c r="I1061" s="95" t="b">
        <v>0</v>
      </c>
      <c r="J1061" s="95" t="b">
        <v>0</v>
      </c>
      <c r="K1061" s="95" t="b">
        <v>0</v>
      </c>
    </row>
    <row r="1062" spans="1:11" x14ac:dyDescent="0.25">
      <c r="A1062" s="95" t="s">
        <v>14225</v>
      </c>
      <c r="B1062" s="95" t="s">
        <v>14248</v>
      </c>
      <c r="C1062" s="95">
        <v>7</v>
      </c>
      <c r="D1062" s="130">
        <v>3.0471159874418318E-4</v>
      </c>
      <c r="E1062" s="130">
        <v>9.8645544250085329E-2</v>
      </c>
      <c r="F1062" s="95" t="b">
        <v>0</v>
      </c>
      <c r="G1062" s="95" t="b">
        <v>0</v>
      </c>
      <c r="H1062" s="95" t="b">
        <v>0</v>
      </c>
      <c r="I1062" s="95" t="b">
        <v>0</v>
      </c>
      <c r="J1062" s="95" t="b">
        <v>0</v>
      </c>
      <c r="K1062" s="95" t="b">
        <v>0</v>
      </c>
    </row>
    <row r="1063" spans="1:11" x14ac:dyDescent="0.25">
      <c r="A1063" s="95" t="s">
        <v>14248</v>
      </c>
      <c r="B1063" s="95" t="s">
        <v>14397</v>
      </c>
      <c r="C1063" s="95">
        <v>7</v>
      </c>
      <c r="D1063" s="130">
        <v>3.0471159874418318E-4</v>
      </c>
      <c r="E1063" s="130">
        <v>1.8659323489706188</v>
      </c>
      <c r="F1063" s="95" t="b">
        <v>0</v>
      </c>
      <c r="G1063" s="95" t="b">
        <v>0</v>
      </c>
      <c r="H1063" s="95" t="b">
        <v>0</v>
      </c>
      <c r="I1063" s="95" t="b">
        <v>0</v>
      </c>
      <c r="J1063" s="95" t="b">
        <v>0</v>
      </c>
      <c r="K1063" s="95" t="b">
        <v>0</v>
      </c>
    </row>
    <row r="1064" spans="1:11" x14ac:dyDescent="0.25">
      <c r="A1064" s="95" t="s">
        <v>14397</v>
      </c>
      <c r="B1064" s="95" t="s">
        <v>14524</v>
      </c>
      <c r="C1064" s="95">
        <v>7</v>
      </c>
      <c r="D1064" s="130">
        <v>3.0471159874418318E-4</v>
      </c>
      <c r="E1064" s="130">
        <v>3.3255760918608979</v>
      </c>
      <c r="F1064" s="95" t="b">
        <v>0</v>
      </c>
      <c r="G1064" s="95" t="b">
        <v>0</v>
      </c>
      <c r="H1064" s="95" t="b">
        <v>0</v>
      </c>
      <c r="I1064" s="95" t="b">
        <v>0</v>
      </c>
      <c r="J1064" s="95" t="b">
        <v>0</v>
      </c>
      <c r="K1064" s="95" t="b">
        <v>0</v>
      </c>
    </row>
    <row r="1065" spans="1:11" x14ac:dyDescent="0.25">
      <c r="A1065" s="95" t="s">
        <v>14524</v>
      </c>
      <c r="B1065" s="95" t="s">
        <v>14213</v>
      </c>
      <c r="C1065" s="95">
        <v>7</v>
      </c>
      <c r="D1065" s="130">
        <v>3.0471159874418318E-4</v>
      </c>
      <c r="E1065" s="130">
        <v>1.0360986255162956</v>
      </c>
      <c r="F1065" s="95" t="b">
        <v>0</v>
      </c>
      <c r="G1065" s="95" t="b">
        <v>0</v>
      </c>
      <c r="H1065" s="95" t="b">
        <v>0</v>
      </c>
      <c r="I1065" s="95" t="b">
        <v>0</v>
      </c>
      <c r="J1065" s="95" t="b">
        <v>0</v>
      </c>
      <c r="K1065" s="95" t="b">
        <v>0</v>
      </c>
    </row>
    <row r="1066" spans="1:11" x14ac:dyDescent="0.25">
      <c r="A1066" s="95" t="s">
        <v>14218</v>
      </c>
      <c r="B1066" s="95" t="s">
        <v>14252</v>
      </c>
      <c r="C1066" s="95">
        <v>7</v>
      </c>
      <c r="D1066" s="130">
        <v>3.0471159874418318E-4</v>
      </c>
      <c r="E1066" s="130">
        <v>-2.1167962743951288E-2</v>
      </c>
      <c r="F1066" s="95" t="b">
        <v>0</v>
      </c>
      <c r="G1066" s="95" t="b">
        <v>0</v>
      </c>
      <c r="H1066" s="95" t="b">
        <v>0</v>
      </c>
      <c r="I1066" s="95" t="b">
        <v>0</v>
      </c>
      <c r="J1066" s="95" t="b">
        <v>0</v>
      </c>
      <c r="K1066" s="95" t="b">
        <v>0</v>
      </c>
    </row>
    <row r="1067" spans="1:11" x14ac:dyDescent="0.25">
      <c r="A1067" s="95" t="s">
        <v>14226</v>
      </c>
      <c r="B1067" s="95" t="s">
        <v>14347</v>
      </c>
      <c r="C1067" s="95">
        <v>7</v>
      </c>
      <c r="D1067" s="130">
        <v>3.0471159874418318E-4</v>
      </c>
      <c r="E1067" s="130">
        <v>0.91358247758192934</v>
      </c>
      <c r="F1067" s="95" t="b">
        <v>0</v>
      </c>
      <c r="G1067" s="95" t="b">
        <v>0</v>
      </c>
      <c r="H1067" s="95" t="b">
        <v>0</v>
      </c>
      <c r="I1067" s="95" t="b">
        <v>0</v>
      </c>
      <c r="J1067" s="95" t="b">
        <v>0</v>
      </c>
      <c r="K1067" s="95" t="b">
        <v>0</v>
      </c>
    </row>
    <row r="1068" spans="1:11" x14ac:dyDescent="0.25">
      <c r="A1068" s="95" t="s">
        <v>14227</v>
      </c>
      <c r="B1068" s="95" t="s">
        <v>14216</v>
      </c>
      <c r="C1068" s="95">
        <v>7</v>
      </c>
      <c r="D1068" s="130">
        <v>3.0471159874418318E-4</v>
      </c>
      <c r="E1068" s="130">
        <v>-0.72551980776297875</v>
      </c>
      <c r="F1068" s="95" t="b">
        <v>0</v>
      </c>
      <c r="G1068" s="95" t="b">
        <v>0</v>
      </c>
      <c r="H1068" s="95" t="b">
        <v>0</v>
      </c>
      <c r="I1068" s="95" t="b">
        <v>0</v>
      </c>
      <c r="J1068" s="95" t="b">
        <v>0</v>
      </c>
      <c r="K1068" s="95" t="b">
        <v>0</v>
      </c>
    </row>
    <row r="1069" spans="1:11" x14ac:dyDescent="0.25">
      <c r="A1069" s="95" t="s">
        <v>14221</v>
      </c>
      <c r="B1069" s="95" t="s">
        <v>14248</v>
      </c>
      <c r="C1069" s="95">
        <v>7</v>
      </c>
      <c r="D1069" s="130">
        <v>3.0471159874418318E-4</v>
      </c>
      <c r="E1069" s="130">
        <v>-3.0459331184625911E-2</v>
      </c>
      <c r="F1069" s="95" t="b">
        <v>0</v>
      </c>
      <c r="G1069" s="95" t="b">
        <v>0</v>
      </c>
      <c r="H1069" s="95" t="b">
        <v>0</v>
      </c>
      <c r="I1069" s="95" t="b">
        <v>0</v>
      </c>
      <c r="J1069" s="95" t="b">
        <v>0</v>
      </c>
      <c r="K1069" s="95" t="b">
        <v>0</v>
      </c>
    </row>
    <row r="1070" spans="1:11" x14ac:dyDescent="0.25">
      <c r="A1070" s="95" t="s">
        <v>1394</v>
      </c>
      <c r="B1070" s="95" t="s">
        <v>14229</v>
      </c>
      <c r="C1070" s="95">
        <v>7</v>
      </c>
      <c r="D1070" s="130">
        <v>3.0471159874418318E-4</v>
      </c>
      <c r="E1070" s="130">
        <v>1.661561256459821</v>
      </c>
      <c r="F1070" s="95" t="b">
        <v>0</v>
      </c>
      <c r="G1070" s="95" t="b">
        <v>0</v>
      </c>
      <c r="H1070" s="95" t="b">
        <v>0</v>
      </c>
      <c r="I1070" s="95" t="b">
        <v>0</v>
      </c>
      <c r="J1070" s="95" t="b">
        <v>0</v>
      </c>
      <c r="K1070" s="95" t="b">
        <v>0</v>
      </c>
    </row>
    <row r="1071" spans="1:11" x14ac:dyDescent="0.25">
      <c r="A1071" s="95" t="s">
        <v>14216</v>
      </c>
      <c r="B1071" s="95" t="s">
        <v>14345</v>
      </c>
      <c r="C1071" s="95">
        <v>7</v>
      </c>
      <c r="D1071" s="130">
        <v>3.0471159874418318E-4</v>
      </c>
      <c r="E1071" s="130">
        <v>0.61775052352866611</v>
      </c>
      <c r="F1071" s="95" t="b">
        <v>0</v>
      </c>
      <c r="G1071" s="95" t="b">
        <v>0</v>
      </c>
      <c r="H1071" s="95" t="b">
        <v>0</v>
      </c>
      <c r="I1071" s="95" t="b">
        <v>0</v>
      </c>
      <c r="J1071" s="95" t="b">
        <v>0</v>
      </c>
      <c r="K1071" s="95" t="b">
        <v>0</v>
      </c>
    </row>
    <row r="1072" spans="1:11" x14ac:dyDescent="0.25">
      <c r="A1072" s="95" t="s">
        <v>14241</v>
      </c>
      <c r="B1072" s="95" t="s">
        <v>14332</v>
      </c>
      <c r="C1072" s="95">
        <v>7</v>
      </c>
      <c r="D1072" s="130">
        <v>3.0471159874418318E-4</v>
      </c>
      <c r="E1072" s="130">
        <v>1.3774349168677509</v>
      </c>
      <c r="F1072" s="95" t="b">
        <v>0</v>
      </c>
      <c r="G1072" s="95" t="b">
        <v>0</v>
      </c>
      <c r="H1072" s="95" t="b">
        <v>0</v>
      </c>
      <c r="I1072" s="95" t="b">
        <v>0</v>
      </c>
      <c r="J1072" s="95" t="b">
        <v>0</v>
      </c>
      <c r="K1072" s="95" t="b">
        <v>0</v>
      </c>
    </row>
    <row r="1073" spans="1:11" x14ac:dyDescent="0.25">
      <c r="A1073" s="95" t="s">
        <v>14332</v>
      </c>
      <c r="B1073" s="95" t="s">
        <v>14215</v>
      </c>
      <c r="C1073" s="95">
        <v>7</v>
      </c>
      <c r="D1073" s="130">
        <v>3.0471159874418318E-4</v>
      </c>
      <c r="E1073" s="130">
        <v>0.58987076047932674</v>
      </c>
      <c r="F1073" s="95" t="b">
        <v>0</v>
      </c>
      <c r="G1073" s="95" t="b">
        <v>0</v>
      </c>
      <c r="H1073" s="95" t="b">
        <v>0</v>
      </c>
      <c r="I1073" s="95" t="b">
        <v>0</v>
      </c>
      <c r="J1073" s="95" t="b">
        <v>0</v>
      </c>
      <c r="K1073" s="95" t="b">
        <v>0</v>
      </c>
    </row>
    <row r="1074" spans="1:11" x14ac:dyDescent="0.25">
      <c r="A1074" s="95" t="s">
        <v>1269</v>
      </c>
      <c r="B1074" s="95" t="s">
        <v>14430</v>
      </c>
      <c r="C1074" s="95">
        <v>7</v>
      </c>
      <c r="D1074" s="130">
        <v>3.0471159874418318E-4</v>
      </c>
      <c r="E1074" s="130">
        <v>2.8249737412917124</v>
      </c>
      <c r="F1074" s="95" t="b">
        <v>0</v>
      </c>
      <c r="G1074" s="95" t="b">
        <v>0</v>
      </c>
      <c r="H1074" s="95" t="b">
        <v>0</v>
      </c>
      <c r="I1074" s="95" t="b">
        <v>0</v>
      </c>
      <c r="J1074" s="95" t="b">
        <v>0</v>
      </c>
      <c r="K1074" s="95" t="b">
        <v>0</v>
      </c>
    </row>
    <row r="1075" spans="1:11" x14ac:dyDescent="0.25">
      <c r="A1075" s="95" t="s">
        <v>14230</v>
      </c>
      <c r="B1075" s="95" t="s">
        <v>14213</v>
      </c>
      <c r="C1075" s="95">
        <v>7</v>
      </c>
      <c r="D1075" s="130">
        <v>3.0471159874418318E-4</v>
      </c>
      <c r="E1075" s="130">
        <v>-0.74685150774911679</v>
      </c>
      <c r="F1075" s="95" t="b">
        <v>0</v>
      </c>
      <c r="G1075" s="95" t="b">
        <v>0</v>
      </c>
      <c r="H1075" s="95" t="b">
        <v>0</v>
      </c>
      <c r="I1075" s="95" t="b">
        <v>0</v>
      </c>
      <c r="J1075" s="95" t="b">
        <v>0</v>
      </c>
      <c r="K1075" s="95" t="b">
        <v>0</v>
      </c>
    </row>
    <row r="1076" spans="1:11" x14ac:dyDescent="0.25">
      <c r="A1076" s="95" t="s">
        <v>14213</v>
      </c>
      <c r="B1076" s="95" t="s">
        <v>14422</v>
      </c>
      <c r="C1076" s="95">
        <v>7</v>
      </c>
      <c r="D1076" s="130">
        <v>3.0471159874418318E-4</v>
      </c>
      <c r="E1076" s="130">
        <v>0.74090570739654882</v>
      </c>
      <c r="F1076" s="95" t="b">
        <v>0</v>
      </c>
      <c r="G1076" s="95" t="b">
        <v>0</v>
      </c>
      <c r="H1076" s="95" t="b">
        <v>0</v>
      </c>
      <c r="I1076" s="95" t="b">
        <v>0</v>
      </c>
      <c r="J1076" s="95" t="b">
        <v>0</v>
      </c>
      <c r="K1076" s="95" t="b">
        <v>0</v>
      </c>
    </row>
    <row r="1077" spans="1:11" x14ac:dyDescent="0.25">
      <c r="A1077" s="95" t="s">
        <v>14250</v>
      </c>
      <c r="B1077" s="95" t="s">
        <v>14221</v>
      </c>
      <c r="C1077" s="95">
        <v>7</v>
      </c>
      <c r="D1077" s="130">
        <v>3.3486573725787649E-4</v>
      </c>
      <c r="E1077" s="130">
        <v>-1.1630173296339898E-2</v>
      </c>
      <c r="F1077" s="95" t="b">
        <v>0</v>
      </c>
      <c r="G1077" s="95" t="b">
        <v>0</v>
      </c>
      <c r="H1077" s="95" t="b">
        <v>0</v>
      </c>
      <c r="I1077" s="95" t="b">
        <v>0</v>
      </c>
      <c r="J1077" s="95" t="b">
        <v>0</v>
      </c>
      <c r="K1077" s="95" t="b">
        <v>0</v>
      </c>
    </row>
    <row r="1078" spans="1:11" x14ac:dyDescent="0.25">
      <c r="A1078" s="95" t="s">
        <v>14224</v>
      </c>
      <c r="B1078" s="95" t="s">
        <v>14297</v>
      </c>
      <c r="C1078" s="95">
        <v>7</v>
      </c>
      <c r="D1078" s="130">
        <v>3.0471159874418318E-4</v>
      </c>
      <c r="E1078" s="130">
        <v>0.61945598215819397</v>
      </c>
      <c r="F1078" s="95" t="b">
        <v>0</v>
      </c>
      <c r="G1078" s="95" t="b">
        <v>0</v>
      </c>
      <c r="H1078" s="95" t="b">
        <v>0</v>
      </c>
      <c r="I1078" s="95" t="b">
        <v>0</v>
      </c>
      <c r="J1078" s="95" t="b">
        <v>0</v>
      </c>
      <c r="K1078" s="95" t="b">
        <v>0</v>
      </c>
    </row>
    <row r="1079" spans="1:11" x14ac:dyDescent="0.25">
      <c r="A1079" s="95" t="s">
        <v>14215</v>
      </c>
      <c r="B1079" s="95" t="s">
        <v>14242</v>
      </c>
      <c r="C1079" s="95">
        <v>7</v>
      </c>
      <c r="D1079" s="130">
        <v>3.0471159874418318E-4</v>
      </c>
      <c r="E1079" s="130">
        <v>-0.27994443157657123</v>
      </c>
      <c r="F1079" s="95" t="b">
        <v>0</v>
      </c>
      <c r="G1079" s="95" t="b">
        <v>0</v>
      </c>
      <c r="H1079" s="95" t="b">
        <v>0</v>
      </c>
      <c r="I1079" s="95" t="b">
        <v>0</v>
      </c>
      <c r="J1079" s="95" t="b">
        <v>0</v>
      </c>
      <c r="K1079" s="95" t="b">
        <v>0</v>
      </c>
    </row>
    <row r="1080" spans="1:11" x14ac:dyDescent="0.25">
      <c r="A1080" s="95" t="s">
        <v>14221</v>
      </c>
      <c r="B1080" s="95" t="s">
        <v>14265</v>
      </c>
      <c r="C1080" s="95">
        <v>7</v>
      </c>
      <c r="D1080" s="130">
        <v>3.0471159874418318E-4</v>
      </c>
      <c r="E1080" s="130">
        <v>0.26883000290305403</v>
      </c>
      <c r="F1080" s="95" t="b">
        <v>0</v>
      </c>
      <c r="G1080" s="95" t="b">
        <v>0</v>
      </c>
      <c r="H1080" s="95" t="b">
        <v>0</v>
      </c>
      <c r="I1080" s="95" t="b">
        <v>0</v>
      </c>
      <c r="J1080" s="95" t="b">
        <v>0</v>
      </c>
      <c r="K1080" s="95" t="b">
        <v>0</v>
      </c>
    </row>
    <row r="1081" spans="1:11" x14ac:dyDescent="0.25">
      <c r="A1081" s="95" t="s">
        <v>14284</v>
      </c>
      <c r="B1081" s="95" t="s">
        <v>14215</v>
      </c>
      <c r="C1081" s="95">
        <v>7</v>
      </c>
      <c r="D1081" s="130">
        <v>3.0471159874418318E-4</v>
      </c>
      <c r="E1081" s="130">
        <v>0.35250984468472285</v>
      </c>
      <c r="F1081" s="95" t="b">
        <v>0</v>
      </c>
      <c r="G1081" s="95" t="b">
        <v>0</v>
      </c>
      <c r="H1081" s="95" t="b">
        <v>0</v>
      </c>
      <c r="I1081" s="95" t="b">
        <v>0</v>
      </c>
      <c r="J1081" s="95" t="b">
        <v>0</v>
      </c>
      <c r="K1081" s="95" t="b">
        <v>0</v>
      </c>
    </row>
    <row r="1082" spans="1:11" x14ac:dyDescent="0.25">
      <c r="A1082" s="95" t="s">
        <v>14224</v>
      </c>
      <c r="B1082" s="95" t="s">
        <v>14229</v>
      </c>
      <c r="C1082" s="95">
        <v>7</v>
      </c>
      <c r="D1082" s="130">
        <v>3.0471159874418318E-4</v>
      </c>
      <c r="E1082" s="130">
        <v>-0.38180102156130846</v>
      </c>
      <c r="F1082" s="95" t="b">
        <v>0</v>
      </c>
      <c r="G1082" s="95" t="b">
        <v>0</v>
      </c>
      <c r="H1082" s="95" t="b">
        <v>0</v>
      </c>
      <c r="I1082" s="95" t="b">
        <v>0</v>
      </c>
      <c r="J1082" s="95" t="b">
        <v>0</v>
      </c>
      <c r="K1082" s="95" t="b">
        <v>0</v>
      </c>
    </row>
    <row r="1083" spans="1:11" x14ac:dyDescent="0.25">
      <c r="A1083" s="95" t="s">
        <v>14217</v>
      </c>
      <c r="B1083" s="95" t="s">
        <v>1509</v>
      </c>
      <c r="C1083" s="95">
        <v>7</v>
      </c>
      <c r="D1083" s="130">
        <v>3.0471159874418318E-4</v>
      </c>
      <c r="E1083" s="130">
        <v>1.4549446285562802</v>
      </c>
      <c r="F1083" s="95" t="b">
        <v>0</v>
      </c>
      <c r="G1083" s="95" t="b">
        <v>0</v>
      </c>
      <c r="H1083" s="95" t="b">
        <v>0</v>
      </c>
      <c r="I1083" s="95" t="b">
        <v>0</v>
      </c>
      <c r="J1083" s="95" t="b">
        <v>0</v>
      </c>
      <c r="K1083" s="95" t="b">
        <v>0</v>
      </c>
    </row>
    <row r="1084" spans="1:11" x14ac:dyDescent="0.25">
      <c r="A1084" s="95" t="s">
        <v>14258</v>
      </c>
      <c r="B1084" s="95" t="s">
        <v>14220</v>
      </c>
      <c r="C1084" s="95">
        <v>7</v>
      </c>
      <c r="D1084" s="130">
        <v>3.0471159874418318E-4</v>
      </c>
      <c r="E1084" s="130">
        <v>0.11524865254355525</v>
      </c>
      <c r="F1084" s="95" t="b">
        <v>0</v>
      </c>
      <c r="G1084" s="95" t="b">
        <v>0</v>
      </c>
      <c r="H1084" s="95" t="b">
        <v>0</v>
      </c>
      <c r="I1084" s="95" t="b">
        <v>0</v>
      </c>
      <c r="J1084" s="95" t="b">
        <v>0</v>
      </c>
      <c r="K1084" s="95" t="b">
        <v>0</v>
      </c>
    </row>
    <row r="1085" spans="1:11" x14ac:dyDescent="0.25">
      <c r="A1085" s="95" t="s">
        <v>14343</v>
      </c>
      <c r="B1085" s="95" t="s">
        <v>14400</v>
      </c>
      <c r="C1085" s="95">
        <v>7</v>
      </c>
      <c r="D1085" s="130">
        <v>3.0471159874418318E-4</v>
      </c>
      <c r="E1085" s="130">
        <v>2.6458454455105489</v>
      </c>
      <c r="F1085" s="95" t="b">
        <v>0</v>
      </c>
      <c r="G1085" s="95" t="b">
        <v>0</v>
      </c>
      <c r="H1085" s="95" t="b">
        <v>0</v>
      </c>
      <c r="I1085" s="95" t="b">
        <v>0</v>
      </c>
      <c r="J1085" s="95" t="b">
        <v>0</v>
      </c>
      <c r="K1085" s="95" t="b">
        <v>0</v>
      </c>
    </row>
    <row r="1086" spans="1:11" x14ac:dyDescent="0.25">
      <c r="A1086" s="95" t="s">
        <v>14400</v>
      </c>
      <c r="B1086" s="95" t="s">
        <v>14393</v>
      </c>
      <c r="C1086" s="95">
        <v>7</v>
      </c>
      <c r="D1086" s="130">
        <v>3.0471159874418318E-4</v>
      </c>
      <c r="E1086" s="130">
        <v>2.9575993065663031</v>
      </c>
      <c r="F1086" s="95" t="b">
        <v>0</v>
      </c>
      <c r="G1086" s="95" t="b">
        <v>0</v>
      </c>
      <c r="H1086" s="95" t="b">
        <v>0</v>
      </c>
      <c r="I1086" s="95" t="b">
        <v>0</v>
      </c>
      <c r="J1086" s="95" t="b">
        <v>0</v>
      </c>
      <c r="K1086" s="95" t="b">
        <v>0</v>
      </c>
    </row>
    <row r="1087" spans="1:11" x14ac:dyDescent="0.25">
      <c r="A1087" s="95" t="s">
        <v>14216</v>
      </c>
      <c r="B1087" s="95" t="s">
        <v>14248</v>
      </c>
      <c r="C1087" s="95">
        <v>7</v>
      </c>
      <c r="D1087" s="130">
        <v>3.0471159874418318E-4</v>
      </c>
      <c r="E1087" s="130">
        <v>-0.15519953316916979</v>
      </c>
      <c r="F1087" s="95" t="b">
        <v>0</v>
      </c>
      <c r="G1087" s="95" t="b">
        <v>0</v>
      </c>
      <c r="H1087" s="95" t="b">
        <v>0</v>
      </c>
      <c r="I1087" s="95" t="b">
        <v>0</v>
      </c>
      <c r="J1087" s="95" t="b">
        <v>0</v>
      </c>
      <c r="K1087" s="95" t="b">
        <v>0</v>
      </c>
    </row>
    <row r="1088" spans="1:11" x14ac:dyDescent="0.25">
      <c r="A1088" s="95" t="s">
        <v>14248</v>
      </c>
      <c r="B1088" s="95" t="s">
        <v>14226</v>
      </c>
      <c r="C1088" s="95">
        <v>7</v>
      </c>
      <c r="D1088" s="130">
        <v>3.0471159874418318E-4</v>
      </c>
      <c r="E1088" s="130">
        <v>0.12182571834250021</v>
      </c>
      <c r="F1088" s="95" t="b">
        <v>0</v>
      </c>
      <c r="G1088" s="95" t="b">
        <v>0</v>
      </c>
      <c r="H1088" s="95" t="b">
        <v>0</v>
      </c>
      <c r="I1088" s="95" t="b">
        <v>0</v>
      </c>
      <c r="J1088" s="95" t="b">
        <v>0</v>
      </c>
      <c r="K1088" s="95" t="b">
        <v>0</v>
      </c>
    </row>
    <row r="1089" spans="1:11" x14ac:dyDescent="0.25">
      <c r="A1089" s="95" t="s">
        <v>14257</v>
      </c>
      <c r="B1089" s="95" t="s">
        <v>14225</v>
      </c>
      <c r="C1089" s="95">
        <v>7</v>
      </c>
      <c r="D1089" s="130">
        <v>3.2284194933082362E-4</v>
      </c>
      <c r="E1089" s="130">
        <v>0.21890932989098141</v>
      </c>
      <c r="F1089" s="95" t="b">
        <v>0</v>
      </c>
      <c r="G1089" s="95" t="b">
        <v>0</v>
      </c>
      <c r="H1089" s="95" t="b">
        <v>0</v>
      </c>
      <c r="I1089" s="95" t="b">
        <v>0</v>
      </c>
      <c r="J1089" s="95" t="b">
        <v>0</v>
      </c>
      <c r="K1089" s="95" t="b">
        <v>0</v>
      </c>
    </row>
    <row r="1090" spans="1:11" x14ac:dyDescent="0.25">
      <c r="A1090" s="95" t="s">
        <v>14231</v>
      </c>
      <c r="B1090" s="95" t="s">
        <v>2797</v>
      </c>
      <c r="C1090" s="95">
        <v>7</v>
      </c>
      <c r="D1090" s="130">
        <v>3.0471159874418318E-4</v>
      </c>
      <c r="E1090" s="130">
        <v>1.3892858093724776</v>
      </c>
      <c r="F1090" s="95" t="b">
        <v>0</v>
      </c>
      <c r="G1090" s="95" t="b">
        <v>0</v>
      </c>
      <c r="H1090" s="95" t="b">
        <v>0</v>
      </c>
      <c r="I1090" s="95" t="b">
        <v>0</v>
      </c>
      <c r="J1090" s="95" t="b">
        <v>0</v>
      </c>
      <c r="K1090" s="95" t="b">
        <v>0</v>
      </c>
    </row>
    <row r="1091" spans="1:11" x14ac:dyDescent="0.25">
      <c r="A1091" s="95" t="s">
        <v>14223</v>
      </c>
      <c r="B1091" s="95" t="s">
        <v>14349</v>
      </c>
      <c r="C1091" s="95">
        <v>7</v>
      </c>
      <c r="D1091" s="130">
        <v>3.0471159874418318E-4</v>
      </c>
      <c r="E1091" s="130">
        <v>0.82158124309507352</v>
      </c>
      <c r="F1091" s="95" t="b">
        <v>0</v>
      </c>
      <c r="G1091" s="95" t="b">
        <v>0</v>
      </c>
      <c r="H1091" s="95" t="b">
        <v>0</v>
      </c>
      <c r="I1091" s="95" t="b">
        <v>0</v>
      </c>
      <c r="J1091" s="95" t="b">
        <v>0</v>
      </c>
      <c r="K1091" s="95" t="b">
        <v>0</v>
      </c>
    </row>
    <row r="1092" spans="1:11" x14ac:dyDescent="0.25">
      <c r="A1092" s="95" t="s">
        <v>14439</v>
      </c>
      <c r="B1092" s="95" t="s">
        <v>14235</v>
      </c>
      <c r="C1092" s="95">
        <v>7</v>
      </c>
      <c r="D1092" s="130">
        <v>3.0471159874418318E-4</v>
      </c>
      <c r="E1092" s="130">
        <v>1.7835810561334873</v>
      </c>
      <c r="F1092" s="95" t="b">
        <v>0</v>
      </c>
      <c r="G1092" s="95" t="b">
        <v>0</v>
      </c>
      <c r="H1092" s="95" t="b">
        <v>0</v>
      </c>
      <c r="I1092" s="95" t="b">
        <v>0</v>
      </c>
      <c r="J1092" s="95" t="b">
        <v>0</v>
      </c>
      <c r="K1092" s="95" t="b">
        <v>0</v>
      </c>
    </row>
    <row r="1093" spans="1:11" x14ac:dyDescent="0.25">
      <c r="A1093" s="95" t="s">
        <v>14250</v>
      </c>
      <c r="B1093" s="95" t="s">
        <v>14230</v>
      </c>
      <c r="C1093" s="95">
        <v>7</v>
      </c>
      <c r="D1093" s="130">
        <v>3.0471159874418318E-4</v>
      </c>
      <c r="E1093" s="130">
        <v>0.46707899720295448</v>
      </c>
      <c r="F1093" s="95" t="b">
        <v>0</v>
      </c>
      <c r="G1093" s="95" t="b">
        <v>0</v>
      </c>
      <c r="H1093" s="95" t="b">
        <v>0</v>
      </c>
      <c r="I1093" s="95" t="b">
        <v>0</v>
      </c>
      <c r="J1093" s="95" t="b">
        <v>0</v>
      </c>
      <c r="K1093" s="95" t="b">
        <v>0</v>
      </c>
    </row>
    <row r="1094" spans="1:11" x14ac:dyDescent="0.25">
      <c r="A1094" s="95" t="s">
        <v>14301</v>
      </c>
      <c r="B1094" s="95" t="s">
        <v>14213</v>
      </c>
      <c r="C1094" s="95">
        <v>7</v>
      </c>
      <c r="D1094" s="130">
        <v>3.0471159874418318E-4</v>
      </c>
      <c r="E1094" s="130">
        <v>0.21948912331347625</v>
      </c>
      <c r="F1094" s="95" t="b">
        <v>0</v>
      </c>
      <c r="G1094" s="95" t="b">
        <v>0</v>
      </c>
      <c r="H1094" s="95" t="b">
        <v>0</v>
      </c>
      <c r="I1094" s="95" t="b">
        <v>0</v>
      </c>
      <c r="J1094" s="95" t="b">
        <v>0</v>
      </c>
      <c r="K1094" s="95" t="b">
        <v>0</v>
      </c>
    </row>
    <row r="1095" spans="1:11" x14ac:dyDescent="0.25">
      <c r="A1095" s="95" t="s">
        <v>14325</v>
      </c>
      <c r="B1095" s="95" t="s">
        <v>14226</v>
      </c>
      <c r="C1095" s="95">
        <v>7</v>
      </c>
      <c r="D1095" s="130">
        <v>3.0471159874418318E-4</v>
      </c>
      <c r="E1095" s="130">
        <v>0.78212891177919741</v>
      </c>
      <c r="F1095" s="95" t="b">
        <v>0</v>
      </c>
      <c r="G1095" s="95" t="b">
        <v>0</v>
      </c>
      <c r="H1095" s="95" t="b">
        <v>0</v>
      </c>
      <c r="I1095" s="95" t="b">
        <v>0</v>
      </c>
      <c r="J1095" s="95" t="b">
        <v>0</v>
      </c>
      <c r="K1095" s="95" t="b">
        <v>0</v>
      </c>
    </row>
    <row r="1096" spans="1:11" x14ac:dyDescent="0.25">
      <c r="A1096" s="95" t="s">
        <v>14214</v>
      </c>
      <c r="B1096" s="95" t="s">
        <v>14238</v>
      </c>
      <c r="C1096" s="95">
        <v>7</v>
      </c>
      <c r="D1096" s="130">
        <v>3.0471159874418318E-4</v>
      </c>
      <c r="E1096" s="130">
        <v>-0.57350537209892261</v>
      </c>
      <c r="F1096" s="95" t="b">
        <v>0</v>
      </c>
      <c r="G1096" s="95" t="b">
        <v>0</v>
      </c>
      <c r="H1096" s="95" t="b">
        <v>0</v>
      </c>
      <c r="I1096" s="95" t="b">
        <v>0</v>
      </c>
      <c r="J1096" s="95" t="b">
        <v>0</v>
      </c>
      <c r="K1096" s="95" t="b">
        <v>0</v>
      </c>
    </row>
    <row r="1097" spans="1:11" x14ac:dyDescent="0.25">
      <c r="A1097" s="95" t="s">
        <v>1387</v>
      </c>
      <c r="B1097" s="95" t="s">
        <v>14221</v>
      </c>
      <c r="C1097" s="95">
        <v>7</v>
      </c>
      <c r="D1097" s="130">
        <v>3.0471159874418318E-4</v>
      </c>
      <c r="E1097" s="130">
        <v>0.30048879453325356</v>
      </c>
      <c r="F1097" s="95" t="b">
        <v>0</v>
      </c>
      <c r="G1097" s="95" t="b">
        <v>0</v>
      </c>
      <c r="H1097" s="95" t="b">
        <v>0</v>
      </c>
      <c r="I1097" s="95" t="b">
        <v>0</v>
      </c>
      <c r="J1097" s="95" t="b">
        <v>0</v>
      </c>
      <c r="K1097" s="95" t="b">
        <v>0</v>
      </c>
    </row>
    <row r="1098" spans="1:11" x14ac:dyDescent="0.25">
      <c r="A1098" s="95" t="s">
        <v>14220</v>
      </c>
      <c r="B1098" s="95" t="s">
        <v>14248</v>
      </c>
      <c r="C1098" s="95">
        <v>7</v>
      </c>
      <c r="D1098" s="130">
        <v>3.0471159874418318E-4</v>
      </c>
      <c r="E1098" s="130">
        <v>-3.7286349959538043E-2</v>
      </c>
      <c r="F1098" s="95" t="b">
        <v>0</v>
      </c>
      <c r="G1098" s="95" t="b">
        <v>0</v>
      </c>
      <c r="H1098" s="95" t="b">
        <v>0</v>
      </c>
      <c r="I1098" s="95" t="b">
        <v>0</v>
      </c>
      <c r="J1098" s="95" t="b">
        <v>0</v>
      </c>
      <c r="K1098" s="95" t="b">
        <v>0</v>
      </c>
    </row>
    <row r="1099" spans="1:11" x14ac:dyDescent="0.25">
      <c r="A1099" s="95" t="s">
        <v>14217</v>
      </c>
      <c r="B1099" s="95" t="s">
        <v>1513</v>
      </c>
      <c r="C1099" s="95">
        <v>7</v>
      </c>
      <c r="D1099" s="130">
        <v>3.0471159874418318E-4</v>
      </c>
      <c r="E1099" s="130">
        <v>1.4549446285562802</v>
      </c>
      <c r="F1099" s="95" t="b">
        <v>0</v>
      </c>
      <c r="G1099" s="95" t="b">
        <v>0</v>
      </c>
      <c r="H1099" s="95" t="b">
        <v>0</v>
      </c>
      <c r="I1099" s="95" t="b">
        <v>0</v>
      </c>
      <c r="J1099" s="95" t="b">
        <v>0</v>
      </c>
      <c r="K1099" s="95" t="b">
        <v>0</v>
      </c>
    </row>
    <row r="1100" spans="1:11" x14ac:dyDescent="0.25">
      <c r="A1100" s="95" t="s">
        <v>1513</v>
      </c>
      <c r="B1100" s="95" t="s">
        <v>14579</v>
      </c>
      <c r="C1100" s="95">
        <v>7</v>
      </c>
      <c r="D1100" s="130">
        <v>3.0471159874418318E-4</v>
      </c>
      <c r="E1100" s="130">
        <v>3.89065251693569</v>
      </c>
      <c r="F1100" s="95" t="b">
        <v>0</v>
      </c>
      <c r="G1100" s="95" t="b">
        <v>0</v>
      </c>
      <c r="H1100" s="95" t="b">
        <v>0</v>
      </c>
      <c r="I1100" s="95" t="b">
        <v>0</v>
      </c>
      <c r="J1100" s="95" t="b">
        <v>0</v>
      </c>
      <c r="K1100" s="95" t="b">
        <v>0</v>
      </c>
    </row>
    <row r="1101" spans="1:11" x14ac:dyDescent="0.25">
      <c r="A1101" s="95" t="s">
        <v>14579</v>
      </c>
      <c r="B1101" s="95" t="s">
        <v>14506</v>
      </c>
      <c r="C1101" s="95">
        <v>7</v>
      </c>
      <c r="D1101" s="130">
        <v>3.0471159874418318E-4</v>
      </c>
      <c r="E1101" s="130">
        <v>3.735750556949947</v>
      </c>
      <c r="F1101" s="95" t="b">
        <v>0</v>
      </c>
      <c r="G1101" s="95" t="b">
        <v>0</v>
      </c>
      <c r="H1101" s="95" t="b">
        <v>0</v>
      </c>
      <c r="I1101" s="95" t="b">
        <v>0</v>
      </c>
      <c r="J1101" s="95" t="b">
        <v>0</v>
      </c>
      <c r="K1101" s="95" t="b">
        <v>0</v>
      </c>
    </row>
    <row r="1102" spans="1:11" x14ac:dyDescent="0.25">
      <c r="A1102" s="95" t="s">
        <v>14506</v>
      </c>
      <c r="B1102" s="95" t="s">
        <v>14580</v>
      </c>
      <c r="C1102" s="95">
        <v>7</v>
      </c>
      <c r="D1102" s="130">
        <v>3.0471159874418318E-4</v>
      </c>
      <c r="E1102" s="130">
        <v>3.735750556949947</v>
      </c>
      <c r="F1102" s="95" t="b">
        <v>0</v>
      </c>
      <c r="G1102" s="95" t="b">
        <v>0</v>
      </c>
      <c r="H1102" s="95" t="b">
        <v>0</v>
      </c>
      <c r="I1102" s="95" t="b">
        <v>0</v>
      </c>
      <c r="J1102" s="95" t="b">
        <v>0</v>
      </c>
      <c r="K1102" s="95" t="b">
        <v>0</v>
      </c>
    </row>
    <row r="1103" spans="1:11" x14ac:dyDescent="0.25">
      <c r="A1103" s="95" t="s">
        <v>14580</v>
      </c>
      <c r="B1103" s="95" t="s">
        <v>14581</v>
      </c>
      <c r="C1103" s="95">
        <v>7</v>
      </c>
      <c r="D1103" s="130">
        <v>3.0471159874418318E-4</v>
      </c>
      <c r="E1103" s="130">
        <v>3.89065251693569</v>
      </c>
      <c r="F1103" s="95" t="b">
        <v>0</v>
      </c>
      <c r="G1103" s="95" t="b">
        <v>0</v>
      </c>
      <c r="H1103" s="95" t="b">
        <v>0</v>
      </c>
      <c r="I1103" s="95" t="b">
        <v>0</v>
      </c>
      <c r="J1103" s="95" t="b">
        <v>0</v>
      </c>
      <c r="K1103" s="95" t="b">
        <v>0</v>
      </c>
    </row>
    <row r="1104" spans="1:11" x14ac:dyDescent="0.25">
      <c r="A1104" s="95" t="s">
        <v>14581</v>
      </c>
      <c r="B1104" s="95" t="s">
        <v>14582</v>
      </c>
      <c r="C1104" s="95">
        <v>7</v>
      </c>
      <c r="D1104" s="130">
        <v>3.0471159874418318E-4</v>
      </c>
      <c r="E1104" s="130">
        <v>3.89065251693569</v>
      </c>
      <c r="F1104" s="95" t="b">
        <v>0</v>
      </c>
      <c r="G1104" s="95" t="b">
        <v>0</v>
      </c>
      <c r="H1104" s="95" t="b">
        <v>0</v>
      </c>
      <c r="I1104" s="95" t="b">
        <v>0</v>
      </c>
      <c r="J1104" s="95" t="b">
        <v>0</v>
      </c>
      <c r="K1104" s="95" t="b">
        <v>0</v>
      </c>
    </row>
    <row r="1105" spans="1:11" x14ac:dyDescent="0.25">
      <c r="A1105" s="95" t="s">
        <v>14582</v>
      </c>
      <c r="B1105" s="95" t="s">
        <v>7383</v>
      </c>
      <c r="C1105" s="95">
        <v>7</v>
      </c>
      <c r="D1105" s="130">
        <v>3.0471159874418318E-4</v>
      </c>
      <c r="E1105" s="130">
        <v>3.8326605699580032</v>
      </c>
      <c r="F1105" s="95" t="b">
        <v>0</v>
      </c>
      <c r="G1105" s="95" t="b">
        <v>0</v>
      </c>
      <c r="H1105" s="95" t="b">
        <v>0</v>
      </c>
      <c r="I1105" s="95" t="b">
        <v>0</v>
      </c>
      <c r="J1105" s="95" t="b">
        <v>0</v>
      </c>
      <c r="K1105" s="95" t="b">
        <v>0</v>
      </c>
    </row>
    <row r="1106" spans="1:11" x14ac:dyDescent="0.25">
      <c r="A1106" s="95" t="s">
        <v>7383</v>
      </c>
      <c r="B1106" s="95" t="s">
        <v>14583</v>
      </c>
      <c r="C1106" s="95">
        <v>7</v>
      </c>
      <c r="D1106" s="130">
        <v>3.0471159874418318E-4</v>
      </c>
      <c r="E1106" s="130">
        <v>3.89065251693569</v>
      </c>
      <c r="F1106" s="95" t="b">
        <v>0</v>
      </c>
      <c r="G1106" s="95" t="b">
        <v>0</v>
      </c>
      <c r="H1106" s="95" t="b">
        <v>0</v>
      </c>
      <c r="I1106" s="95" t="b">
        <v>0</v>
      </c>
      <c r="J1106" s="95" t="b">
        <v>0</v>
      </c>
      <c r="K1106" s="95" t="b">
        <v>0</v>
      </c>
    </row>
    <row r="1107" spans="1:11" x14ac:dyDescent="0.25">
      <c r="A1107" s="95" t="s">
        <v>14583</v>
      </c>
      <c r="B1107" s="95" t="s">
        <v>7335</v>
      </c>
      <c r="C1107" s="95">
        <v>7</v>
      </c>
      <c r="D1107" s="130">
        <v>3.0471159874418318E-4</v>
      </c>
      <c r="E1107" s="130">
        <v>3.1125012665520462</v>
      </c>
      <c r="F1107" s="95" t="b">
        <v>0</v>
      </c>
      <c r="G1107" s="95" t="b">
        <v>0</v>
      </c>
      <c r="H1107" s="95" t="b">
        <v>0</v>
      </c>
      <c r="I1107" s="95" t="b">
        <v>0</v>
      </c>
      <c r="J1107" s="95" t="b">
        <v>0</v>
      </c>
      <c r="K1107" s="95" t="b">
        <v>0</v>
      </c>
    </row>
    <row r="1108" spans="1:11" x14ac:dyDescent="0.25">
      <c r="A1108" s="95" t="s">
        <v>7335</v>
      </c>
      <c r="B1108" s="95" t="s">
        <v>14443</v>
      </c>
      <c r="C1108" s="95">
        <v>7</v>
      </c>
      <c r="D1108" s="130">
        <v>3.0471159874418318E-4</v>
      </c>
      <c r="E1108" s="130">
        <v>2.7815080475106222</v>
      </c>
      <c r="F1108" s="95" t="b">
        <v>0</v>
      </c>
      <c r="G1108" s="95" t="b">
        <v>0</v>
      </c>
      <c r="H1108" s="95" t="b">
        <v>0</v>
      </c>
      <c r="I1108" s="95" t="b">
        <v>0</v>
      </c>
      <c r="J1108" s="95" t="b">
        <v>0</v>
      </c>
      <c r="K1108" s="95" t="b">
        <v>0</v>
      </c>
    </row>
    <row r="1109" spans="1:11" x14ac:dyDescent="0.25">
      <c r="A1109" s="95" t="s">
        <v>14443</v>
      </c>
      <c r="B1109" s="95" t="s">
        <v>14403</v>
      </c>
      <c r="C1109" s="95">
        <v>7</v>
      </c>
      <c r="D1109" s="130">
        <v>3.0471159874418318E-4</v>
      </c>
      <c r="E1109" s="130">
        <v>3.1037273422445413</v>
      </c>
      <c r="F1109" s="95" t="b">
        <v>0</v>
      </c>
      <c r="G1109" s="95" t="b">
        <v>0</v>
      </c>
      <c r="H1109" s="95" t="b">
        <v>0</v>
      </c>
      <c r="I1109" s="95" t="b">
        <v>0</v>
      </c>
      <c r="J1109" s="95" t="b">
        <v>1</v>
      </c>
      <c r="K1109" s="95" t="b">
        <v>0</v>
      </c>
    </row>
    <row r="1110" spans="1:11" x14ac:dyDescent="0.25">
      <c r="A1110" s="95" t="s">
        <v>14266</v>
      </c>
      <c r="B1110" s="95" t="s">
        <v>14584</v>
      </c>
      <c r="C1110" s="95">
        <v>7</v>
      </c>
      <c r="D1110" s="130">
        <v>3.0471159874418318E-4</v>
      </c>
      <c r="E1110" s="130">
        <v>2.6602035955574159</v>
      </c>
      <c r="F1110" s="95" t="b">
        <v>0</v>
      </c>
      <c r="G1110" s="95" t="b">
        <v>0</v>
      </c>
      <c r="H1110" s="95" t="b">
        <v>0</v>
      </c>
      <c r="I1110" s="95" t="b">
        <v>0</v>
      </c>
      <c r="J1110" s="95" t="b">
        <v>0</v>
      </c>
      <c r="K1110" s="95" t="b">
        <v>0</v>
      </c>
    </row>
    <row r="1111" spans="1:11" x14ac:dyDescent="0.25">
      <c r="A1111" s="95" t="s">
        <v>14584</v>
      </c>
      <c r="B1111" s="95" t="s">
        <v>2743</v>
      </c>
      <c r="C1111" s="95">
        <v>7</v>
      </c>
      <c r="D1111" s="130">
        <v>3.0471159874418318E-4</v>
      </c>
      <c r="E1111" s="130">
        <v>1.6822879520244916</v>
      </c>
      <c r="F1111" s="95" t="b">
        <v>0</v>
      </c>
      <c r="G1111" s="95" t="b">
        <v>0</v>
      </c>
      <c r="H1111" s="95" t="b">
        <v>0</v>
      </c>
      <c r="I1111" s="95" t="b">
        <v>0</v>
      </c>
      <c r="J1111" s="95" t="b">
        <v>0</v>
      </c>
      <c r="K1111" s="95" t="b">
        <v>0</v>
      </c>
    </row>
    <row r="1112" spans="1:11" x14ac:dyDescent="0.25">
      <c r="A1112" s="95" t="s">
        <v>2743</v>
      </c>
      <c r="B1112" s="95" t="s">
        <v>14585</v>
      </c>
      <c r="C1112" s="95">
        <v>7</v>
      </c>
      <c r="D1112" s="130">
        <v>3.0471159874418318E-4</v>
      </c>
      <c r="E1112" s="130">
        <v>1.8994264412431952</v>
      </c>
      <c r="F1112" s="95" t="b">
        <v>0</v>
      </c>
      <c r="G1112" s="95" t="b">
        <v>0</v>
      </c>
      <c r="H1112" s="95" t="b">
        <v>0</v>
      </c>
      <c r="I1112" s="95" t="b">
        <v>0</v>
      </c>
      <c r="J1112" s="95" t="b">
        <v>0</v>
      </c>
      <c r="K1112" s="95" t="b">
        <v>0</v>
      </c>
    </row>
    <row r="1113" spans="1:11" x14ac:dyDescent="0.25">
      <c r="A1113" s="95" t="s">
        <v>14585</v>
      </c>
      <c r="B1113" s="95" t="s">
        <v>14586</v>
      </c>
      <c r="C1113" s="95">
        <v>7</v>
      </c>
      <c r="D1113" s="130">
        <v>3.0471159874418318E-4</v>
      </c>
      <c r="E1113" s="130">
        <v>3.89065251693569</v>
      </c>
      <c r="F1113" s="95" t="b">
        <v>0</v>
      </c>
      <c r="G1113" s="95" t="b">
        <v>0</v>
      </c>
      <c r="H1113" s="95" t="b">
        <v>0</v>
      </c>
      <c r="I1113" s="95" t="b">
        <v>0</v>
      </c>
      <c r="J1113" s="95" t="b">
        <v>0</v>
      </c>
      <c r="K1113" s="95" t="b">
        <v>0</v>
      </c>
    </row>
    <row r="1114" spans="1:11" x14ac:dyDescent="0.25">
      <c r="A1114" s="95" t="s">
        <v>14217</v>
      </c>
      <c r="B1114" s="95" t="s">
        <v>1376</v>
      </c>
      <c r="C1114" s="95">
        <v>7</v>
      </c>
      <c r="D1114" s="130">
        <v>3.0471159874418318E-4</v>
      </c>
      <c r="E1114" s="130">
        <v>1.4549446285562802</v>
      </c>
      <c r="F1114" s="95" t="b">
        <v>0</v>
      </c>
      <c r="G1114" s="95" t="b">
        <v>0</v>
      </c>
      <c r="H1114" s="95" t="b">
        <v>0</v>
      </c>
      <c r="I1114" s="95" t="b">
        <v>0</v>
      </c>
      <c r="J1114" s="95" t="b">
        <v>0</v>
      </c>
      <c r="K1114" s="95" t="b">
        <v>0</v>
      </c>
    </row>
    <row r="1115" spans="1:11" x14ac:dyDescent="0.25">
      <c r="A1115" s="95" t="s">
        <v>1376</v>
      </c>
      <c r="B1115" s="95" t="s">
        <v>14311</v>
      </c>
      <c r="C1115" s="95">
        <v>7</v>
      </c>
      <c r="D1115" s="130">
        <v>3.0471159874418318E-4</v>
      </c>
      <c r="E1115" s="130">
        <v>2.9364100074963653</v>
      </c>
      <c r="F1115" s="95" t="b">
        <v>0</v>
      </c>
      <c r="G1115" s="95" t="b">
        <v>0</v>
      </c>
      <c r="H1115" s="95" t="b">
        <v>0</v>
      </c>
      <c r="I1115" s="95" t="b">
        <v>0</v>
      </c>
      <c r="J1115" s="95" t="b">
        <v>0</v>
      </c>
      <c r="K1115" s="95" t="b">
        <v>0</v>
      </c>
    </row>
    <row r="1116" spans="1:11" x14ac:dyDescent="0.25">
      <c r="A1116" s="95" t="s">
        <v>2833</v>
      </c>
      <c r="B1116" s="95" t="s">
        <v>14587</v>
      </c>
      <c r="C1116" s="95">
        <v>7</v>
      </c>
      <c r="D1116" s="130">
        <v>3.0471159874418318E-4</v>
      </c>
      <c r="E1116" s="130">
        <v>2.9433588674516931</v>
      </c>
      <c r="F1116" s="95" t="b">
        <v>0</v>
      </c>
      <c r="G1116" s="95" t="b">
        <v>0</v>
      </c>
      <c r="H1116" s="95" t="b">
        <v>0</v>
      </c>
      <c r="I1116" s="95" t="b">
        <v>0</v>
      </c>
      <c r="J1116" s="95" t="b">
        <v>0</v>
      </c>
      <c r="K1116" s="95" t="b">
        <v>0</v>
      </c>
    </row>
    <row r="1117" spans="1:11" x14ac:dyDescent="0.25">
      <c r="A1117" s="95" t="s">
        <v>14536</v>
      </c>
      <c r="B1117" s="95" t="s">
        <v>14215</v>
      </c>
      <c r="C1117" s="95">
        <v>7</v>
      </c>
      <c r="D1117" s="130">
        <v>3.0471159874418318E-4</v>
      </c>
      <c r="E1117" s="130">
        <v>1.2790809275261892</v>
      </c>
      <c r="F1117" s="95" t="b">
        <v>0</v>
      </c>
      <c r="G1117" s="95" t="b">
        <v>0</v>
      </c>
      <c r="H1117" s="95" t="b">
        <v>0</v>
      </c>
      <c r="I1117" s="95" t="b">
        <v>0</v>
      </c>
      <c r="J1117" s="95" t="b">
        <v>0</v>
      </c>
      <c r="K1117" s="95" t="b">
        <v>0</v>
      </c>
    </row>
    <row r="1118" spans="1:11" x14ac:dyDescent="0.25">
      <c r="A1118" s="95" t="s">
        <v>1458</v>
      </c>
      <c r="B1118" s="95" t="s">
        <v>14588</v>
      </c>
      <c r="C1118" s="95">
        <v>7</v>
      </c>
      <c r="D1118" s="130">
        <v>3.0471159874418318E-4</v>
      </c>
      <c r="E1118" s="130">
        <v>3.2885925256077275</v>
      </c>
      <c r="F1118" s="95" t="b">
        <v>0</v>
      </c>
      <c r="G1118" s="95" t="b">
        <v>0</v>
      </c>
      <c r="H1118" s="95" t="b">
        <v>0</v>
      </c>
      <c r="I1118" s="95" t="b">
        <v>0</v>
      </c>
      <c r="J1118" s="95" t="b">
        <v>0</v>
      </c>
      <c r="K1118" s="95" t="b">
        <v>0</v>
      </c>
    </row>
    <row r="1119" spans="1:11" x14ac:dyDescent="0.25">
      <c r="A1119" s="95" t="s">
        <v>14241</v>
      </c>
      <c r="B1119" s="95" t="s">
        <v>14230</v>
      </c>
      <c r="C1119" s="95">
        <v>7</v>
      </c>
      <c r="D1119" s="130">
        <v>3.0471159874418318E-4</v>
      </c>
      <c r="E1119" s="130">
        <v>0.33043835419152739</v>
      </c>
      <c r="F1119" s="95" t="b">
        <v>0</v>
      </c>
      <c r="G1119" s="95" t="b">
        <v>0</v>
      </c>
      <c r="H1119" s="95" t="b">
        <v>0</v>
      </c>
      <c r="I1119" s="95" t="b">
        <v>0</v>
      </c>
      <c r="J1119" s="95" t="b">
        <v>0</v>
      </c>
      <c r="K1119" s="95" t="b">
        <v>0</v>
      </c>
    </row>
    <row r="1120" spans="1:11" x14ac:dyDescent="0.25">
      <c r="A1120" s="95" t="s">
        <v>14263</v>
      </c>
      <c r="B1120" s="95" t="s">
        <v>14426</v>
      </c>
      <c r="C1120" s="95">
        <v>7</v>
      </c>
      <c r="D1120" s="130">
        <v>3.0471159874418318E-4</v>
      </c>
      <c r="E1120" s="130">
        <v>2.2116327395540609</v>
      </c>
      <c r="F1120" s="95" t="b">
        <v>0</v>
      </c>
      <c r="G1120" s="95" t="b">
        <v>0</v>
      </c>
      <c r="H1120" s="95" t="b">
        <v>0</v>
      </c>
      <c r="I1120" s="95" t="b">
        <v>0</v>
      </c>
      <c r="J1120" s="95" t="b">
        <v>0</v>
      </c>
      <c r="K1120" s="95" t="b">
        <v>0</v>
      </c>
    </row>
    <row r="1121" spans="1:11" x14ac:dyDescent="0.25">
      <c r="A1121" s="95" t="s">
        <v>14214</v>
      </c>
      <c r="B1121" s="95" t="s">
        <v>14490</v>
      </c>
      <c r="C1121" s="95">
        <v>7</v>
      </c>
      <c r="D1121" s="130">
        <v>3.0471159874418318E-4</v>
      </c>
      <c r="E1121" s="130">
        <v>0.96716530565456105</v>
      </c>
      <c r="F1121" s="95" t="b">
        <v>0</v>
      </c>
      <c r="G1121" s="95" t="b">
        <v>0</v>
      </c>
      <c r="H1121" s="95" t="b">
        <v>0</v>
      </c>
      <c r="I1121" s="95" t="b">
        <v>0</v>
      </c>
      <c r="J1121" s="95" t="b">
        <v>0</v>
      </c>
      <c r="K1121" s="95" t="b">
        <v>0</v>
      </c>
    </row>
    <row r="1122" spans="1:11" x14ac:dyDescent="0.25">
      <c r="A1122" s="95" t="s">
        <v>14244</v>
      </c>
      <c r="B1122" s="95" t="s">
        <v>14367</v>
      </c>
      <c r="C1122" s="95">
        <v>7</v>
      </c>
      <c r="D1122" s="130">
        <v>3.0471159874418318E-4</v>
      </c>
      <c r="E1122" s="130">
        <v>1.6339053262663783</v>
      </c>
      <c r="F1122" s="95" t="b">
        <v>0</v>
      </c>
      <c r="G1122" s="95" t="b">
        <v>0</v>
      </c>
      <c r="H1122" s="95" t="b">
        <v>0</v>
      </c>
      <c r="I1122" s="95" t="b">
        <v>0</v>
      </c>
      <c r="J1122" s="95" t="b">
        <v>0</v>
      </c>
      <c r="K1122" s="95" t="b">
        <v>0</v>
      </c>
    </row>
    <row r="1123" spans="1:11" x14ac:dyDescent="0.25">
      <c r="A1123" s="95" t="s">
        <v>14216</v>
      </c>
      <c r="B1123" s="95" t="s">
        <v>14589</v>
      </c>
      <c r="C1123" s="95">
        <v>7</v>
      </c>
      <c r="D1123" s="130">
        <v>3.0471159874418318E-4</v>
      </c>
      <c r="E1123" s="130">
        <v>1.3959017739123099</v>
      </c>
      <c r="F1123" s="95" t="b">
        <v>0</v>
      </c>
      <c r="G1123" s="95" t="b">
        <v>0</v>
      </c>
      <c r="H1123" s="95" t="b">
        <v>0</v>
      </c>
      <c r="I1123" s="95" t="b">
        <v>0</v>
      </c>
      <c r="J1123" s="95" t="b">
        <v>0</v>
      </c>
      <c r="K1123" s="95" t="b">
        <v>0</v>
      </c>
    </row>
    <row r="1124" spans="1:11" x14ac:dyDescent="0.25">
      <c r="A1124" s="95" t="s">
        <v>14589</v>
      </c>
      <c r="B1124" s="95" t="s">
        <v>14226</v>
      </c>
      <c r="C1124" s="95">
        <v>7</v>
      </c>
      <c r="D1124" s="130">
        <v>3.0471159874418318E-4</v>
      </c>
      <c r="E1124" s="130">
        <v>1.6694246315879091</v>
      </c>
      <c r="F1124" s="95" t="b">
        <v>0</v>
      </c>
      <c r="G1124" s="95" t="b">
        <v>0</v>
      </c>
      <c r="H1124" s="95" t="b">
        <v>0</v>
      </c>
      <c r="I1124" s="95" t="b">
        <v>0</v>
      </c>
      <c r="J1124" s="95" t="b">
        <v>0</v>
      </c>
      <c r="K1124" s="95" t="b">
        <v>0</v>
      </c>
    </row>
    <row r="1125" spans="1:11" x14ac:dyDescent="0.25">
      <c r="A1125" s="95" t="s">
        <v>14217</v>
      </c>
      <c r="B1125" s="95" t="s">
        <v>1380</v>
      </c>
      <c r="C1125" s="95">
        <v>7</v>
      </c>
      <c r="D1125" s="130">
        <v>3.0471159874418318E-4</v>
      </c>
      <c r="E1125" s="130">
        <v>1.4549446285562802</v>
      </c>
      <c r="F1125" s="95" t="b">
        <v>0</v>
      </c>
      <c r="G1125" s="95" t="b">
        <v>0</v>
      </c>
      <c r="H1125" s="95" t="b">
        <v>0</v>
      </c>
      <c r="I1125" s="95" t="b">
        <v>0</v>
      </c>
      <c r="J1125" s="95" t="b">
        <v>0</v>
      </c>
      <c r="K1125" s="95" t="b">
        <v>0</v>
      </c>
    </row>
    <row r="1126" spans="1:11" x14ac:dyDescent="0.25">
      <c r="A1126" s="95" t="s">
        <v>14507</v>
      </c>
      <c r="B1126" s="95" t="s">
        <v>14590</v>
      </c>
      <c r="C1126" s="95">
        <v>7</v>
      </c>
      <c r="D1126" s="130">
        <v>3.0471159874418318E-4</v>
      </c>
      <c r="E1126" s="130">
        <v>3.735750556949947</v>
      </c>
      <c r="F1126" s="95" t="b">
        <v>0</v>
      </c>
      <c r="G1126" s="95" t="b">
        <v>0</v>
      </c>
      <c r="H1126" s="95" t="b">
        <v>0</v>
      </c>
      <c r="I1126" s="95" t="b">
        <v>0</v>
      </c>
      <c r="J1126" s="95" t="b">
        <v>0</v>
      </c>
      <c r="K1126" s="95" t="b">
        <v>0</v>
      </c>
    </row>
    <row r="1127" spans="1:11" x14ac:dyDescent="0.25">
      <c r="A1127" s="95" t="s">
        <v>14590</v>
      </c>
      <c r="B1127" s="95" t="s">
        <v>14591</v>
      </c>
      <c r="C1127" s="95">
        <v>7</v>
      </c>
      <c r="D1127" s="130">
        <v>3.0471159874418318E-4</v>
      </c>
      <c r="E1127" s="130">
        <v>3.89065251693569</v>
      </c>
      <c r="F1127" s="95" t="b">
        <v>0</v>
      </c>
      <c r="G1127" s="95" t="b">
        <v>0</v>
      </c>
      <c r="H1127" s="95" t="b">
        <v>0</v>
      </c>
      <c r="I1127" s="95" t="b">
        <v>0</v>
      </c>
      <c r="J1127" s="95" t="b">
        <v>0</v>
      </c>
      <c r="K1127" s="95" t="b">
        <v>0</v>
      </c>
    </row>
    <row r="1128" spans="1:11" x14ac:dyDescent="0.25">
      <c r="A1128" s="95" t="s">
        <v>14591</v>
      </c>
      <c r="B1128" s="95" t="s">
        <v>14592</v>
      </c>
      <c r="C1128" s="95">
        <v>7</v>
      </c>
      <c r="D1128" s="130">
        <v>3.0471159874418318E-4</v>
      </c>
      <c r="E1128" s="130">
        <v>3.89065251693569</v>
      </c>
      <c r="F1128" s="95" t="b">
        <v>0</v>
      </c>
      <c r="G1128" s="95" t="b">
        <v>0</v>
      </c>
      <c r="H1128" s="95" t="b">
        <v>0</v>
      </c>
      <c r="I1128" s="95" t="b">
        <v>0</v>
      </c>
      <c r="J1128" s="95" t="b">
        <v>0</v>
      </c>
      <c r="K1128" s="95" t="b">
        <v>0</v>
      </c>
    </row>
    <row r="1129" spans="1:11" x14ac:dyDescent="0.25">
      <c r="A1129" s="95" t="s">
        <v>14592</v>
      </c>
      <c r="B1129" s="95" t="s">
        <v>14213</v>
      </c>
      <c r="C1129" s="95">
        <v>7</v>
      </c>
      <c r="D1129" s="130">
        <v>3.0471159874418318E-4</v>
      </c>
      <c r="E1129" s="130">
        <v>1.1452430949413637</v>
      </c>
      <c r="F1129" s="95" t="b">
        <v>0</v>
      </c>
      <c r="G1129" s="95" t="b">
        <v>0</v>
      </c>
      <c r="H1129" s="95" t="b">
        <v>0</v>
      </c>
      <c r="I1129" s="95" t="b">
        <v>0</v>
      </c>
      <c r="J1129" s="95" t="b">
        <v>0</v>
      </c>
      <c r="K1129" s="95" t="b">
        <v>0</v>
      </c>
    </row>
    <row r="1130" spans="1:11" x14ac:dyDescent="0.25">
      <c r="A1130" s="95" t="s">
        <v>14223</v>
      </c>
      <c r="B1130" s="95" t="s">
        <v>14593</v>
      </c>
      <c r="C1130" s="95">
        <v>7</v>
      </c>
      <c r="D1130" s="130">
        <v>3.0471159874418318E-4</v>
      </c>
      <c r="E1130" s="130">
        <v>1.5675478101073159</v>
      </c>
      <c r="F1130" s="95" t="b">
        <v>0</v>
      </c>
      <c r="G1130" s="95" t="b">
        <v>0</v>
      </c>
      <c r="H1130" s="95" t="b">
        <v>0</v>
      </c>
      <c r="I1130" s="95" t="b">
        <v>0</v>
      </c>
      <c r="J1130" s="95" t="b">
        <v>0</v>
      </c>
      <c r="K1130" s="95" t="b">
        <v>0</v>
      </c>
    </row>
    <row r="1131" spans="1:11" x14ac:dyDescent="0.25">
      <c r="A1131" s="95" t="s">
        <v>14593</v>
      </c>
      <c r="B1131" s="95" t="s">
        <v>2847</v>
      </c>
      <c r="C1131" s="95">
        <v>7</v>
      </c>
      <c r="D1131" s="130">
        <v>3.0471159874418318E-4</v>
      </c>
      <c r="E1131" s="130">
        <v>3.6943578717917216</v>
      </c>
      <c r="F1131" s="95" t="b">
        <v>0</v>
      </c>
      <c r="G1131" s="95" t="b">
        <v>0</v>
      </c>
      <c r="H1131" s="95" t="b">
        <v>0</v>
      </c>
      <c r="I1131" s="95" t="b">
        <v>0</v>
      </c>
      <c r="J1131" s="95" t="b">
        <v>0</v>
      </c>
      <c r="K1131" s="95" t="b">
        <v>0</v>
      </c>
    </row>
    <row r="1132" spans="1:11" x14ac:dyDescent="0.25">
      <c r="A1132" s="95" t="s">
        <v>14409</v>
      </c>
      <c r="B1132" s="95" t="s">
        <v>14215</v>
      </c>
      <c r="C1132" s="95">
        <v>7</v>
      </c>
      <c r="D1132" s="130">
        <v>3.0471159874418318E-4</v>
      </c>
      <c r="E1132" s="130">
        <v>0.93229344130153291</v>
      </c>
      <c r="F1132" s="95" t="b">
        <v>0</v>
      </c>
      <c r="G1132" s="95" t="b">
        <v>0</v>
      </c>
      <c r="H1132" s="95" t="b">
        <v>0</v>
      </c>
      <c r="I1132" s="95" t="b">
        <v>0</v>
      </c>
      <c r="J1132" s="95" t="b">
        <v>0</v>
      </c>
      <c r="K1132" s="95" t="b">
        <v>0</v>
      </c>
    </row>
    <row r="1133" spans="1:11" x14ac:dyDescent="0.25">
      <c r="A1133" s="95" t="s">
        <v>14242</v>
      </c>
      <c r="B1133" s="95" t="s">
        <v>14594</v>
      </c>
      <c r="C1133" s="95">
        <v>7</v>
      </c>
      <c r="D1133" s="130">
        <v>3.0471159874418318E-4</v>
      </c>
      <c r="E1133" s="130">
        <v>2.2120040901383824</v>
      </c>
      <c r="F1133" s="95" t="b">
        <v>0</v>
      </c>
      <c r="G1133" s="95" t="b">
        <v>0</v>
      </c>
      <c r="H1133" s="95" t="b">
        <v>0</v>
      </c>
      <c r="I1133" s="95" t="b">
        <v>0</v>
      </c>
      <c r="J1133" s="95" t="b">
        <v>0</v>
      </c>
      <c r="K1133" s="95" t="b">
        <v>0</v>
      </c>
    </row>
    <row r="1134" spans="1:11" x14ac:dyDescent="0.25">
      <c r="A1134" s="95" t="s">
        <v>14594</v>
      </c>
      <c r="B1134" s="95" t="s">
        <v>14254</v>
      </c>
      <c r="C1134" s="95">
        <v>7</v>
      </c>
      <c r="D1134" s="130">
        <v>3.0471159874418318E-4</v>
      </c>
      <c r="E1134" s="130">
        <v>2.4176872219871854</v>
      </c>
      <c r="F1134" s="95" t="b">
        <v>0</v>
      </c>
      <c r="G1134" s="95" t="b">
        <v>0</v>
      </c>
      <c r="H1134" s="95" t="b">
        <v>0</v>
      </c>
      <c r="I1134" s="95" t="b">
        <v>0</v>
      </c>
      <c r="J1134" s="95" t="b">
        <v>0</v>
      </c>
      <c r="K1134" s="95" t="b">
        <v>0</v>
      </c>
    </row>
    <row r="1135" spans="1:11" x14ac:dyDescent="0.25">
      <c r="A1135" s="95" t="s">
        <v>14213</v>
      </c>
      <c r="B1135" s="95" t="s">
        <v>1165</v>
      </c>
      <c r="C1135" s="95">
        <v>7</v>
      </c>
      <c r="D1135" s="130">
        <v>3.0471159874418318E-4</v>
      </c>
      <c r="E1135" s="130">
        <v>-0.81067981701896241</v>
      </c>
      <c r="F1135" s="95" t="b">
        <v>0</v>
      </c>
      <c r="G1135" s="95" t="b">
        <v>0</v>
      </c>
      <c r="H1135" s="95" t="b">
        <v>0</v>
      </c>
      <c r="I1135" s="95" t="b">
        <v>0</v>
      </c>
      <c r="J1135" s="95" t="b">
        <v>0</v>
      </c>
      <c r="K1135" s="95" t="b">
        <v>0</v>
      </c>
    </row>
    <row r="1136" spans="1:11" x14ac:dyDescent="0.25">
      <c r="A1136" s="95" t="s">
        <v>14595</v>
      </c>
      <c r="B1136" s="95" t="s">
        <v>14260</v>
      </c>
      <c r="C1136" s="95">
        <v>7</v>
      </c>
      <c r="D1136" s="130">
        <v>3.0471159874418318E-4</v>
      </c>
      <c r="E1136" s="130">
        <v>2.5567736096567772</v>
      </c>
      <c r="F1136" s="95" t="b">
        <v>0</v>
      </c>
      <c r="G1136" s="95" t="b">
        <v>0</v>
      </c>
      <c r="H1136" s="95" t="b">
        <v>0</v>
      </c>
      <c r="I1136" s="95" t="b">
        <v>0</v>
      </c>
      <c r="J1136" s="95" t="b">
        <v>0</v>
      </c>
      <c r="K1136" s="95" t="b">
        <v>0</v>
      </c>
    </row>
    <row r="1137" spans="1:11" x14ac:dyDescent="0.25">
      <c r="A1137" s="95" t="s">
        <v>14214</v>
      </c>
      <c r="B1137" s="95" t="s">
        <v>14596</v>
      </c>
      <c r="C1137" s="95">
        <v>7</v>
      </c>
      <c r="D1137" s="130">
        <v>3.0471159874418318E-4</v>
      </c>
      <c r="E1137" s="130">
        <v>1.1634599507985293</v>
      </c>
      <c r="F1137" s="95" t="b">
        <v>0</v>
      </c>
      <c r="G1137" s="95" t="b">
        <v>0</v>
      </c>
      <c r="H1137" s="95" t="b">
        <v>0</v>
      </c>
      <c r="I1137" s="95" t="b">
        <v>0</v>
      </c>
      <c r="J1137" s="95" t="b">
        <v>0</v>
      </c>
      <c r="K1137" s="95" t="b">
        <v>0</v>
      </c>
    </row>
    <row r="1138" spans="1:11" x14ac:dyDescent="0.25">
      <c r="A1138" s="95" t="s">
        <v>14476</v>
      </c>
      <c r="B1138" s="95" t="s">
        <v>14223</v>
      </c>
      <c r="C1138" s="95">
        <v>7</v>
      </c>
      <c r="D1138" s="130">
        <v>3.1301779926908247E-4</v>
      </c>
      <c r="E1138" s="130">
        <v>1.3209681496205441</v>
      </c>
      <c r="F1138" s="95" t="b">
        <v>0</v>
      </c>
      <c r="G1138" s="95" t="b">
        <v>0</v>
      </c>
      <c r="H1138" s="95" t="b">
        <v>0</v>
      </c>
      <c r="I1138" s="95" t="b">
        <v>0</v>
      </c>
      <c r="J1138" s="95" t="b">
        <v>0</v>
      </c>
      <c r="K1138" s="95" t="b">
        <v>0</v>
      </c>
    </row>
    <row r="1139" spans="1:11" x14ac:dyDescent="0.25">
      <c r="A1139" s="95" t="s">
        <v>14225</v>
      </c>
      <c r="B1139" s="95" t="s">
        <v>14221</v>
      </c>
      <c r="C1139" s="95">
        <v>7</v>
      </c>
      <c r="D1139" s="130">
        <v>3.0471159874418318E-4</v>
      </c>
      <c r="E1139" s="130">
        <v>-0.72105692185820991</v>
      </c>
      <c r="F1139" s="95" t="b">
        <v>0</v>
      </c>
      <c r="G1139" s="95" t="b">
        <v>0</v>
      </c>
      <c r="H1139" s="95" t="b">
        <v>0</v>
      </c>
      <c r="I1139" s="95" t="b">
        <v>0</v>
      </c>
      <c r="J1139" s="95" t="b">
        <v>0</v>
      </c>
      <c r="K1139" s="95" t="b">
        <v>0</v>
      </c>
    </row>
    <row r="1140" spans="1:11" x14ac:dyDescent="0.25">
      <c r="A1140" s="95" t="s">
        <v>14408</v>
      </c>
      <c r="B1140" s="95" t="s">
        <v>14250</v>
      </c>
      <c r="C1140" s="95">
        <v>7</v>
      </c>
      <c r="D1140" s="130">
        <v>3.0471159874418318E-4</v>
      </c>
      <c r="E1140" s="130">
        <v>1.9255180389548627</v>
      </c>
      <c r="F1140" s="95" t="b">
        <v>0</v>
      </c>
      <c r="G1140" s="95" t="b">
        <v>0</v>
      </c>
      <c r="H1140" s="95" t="b">
        <v>0</v>
      </c>
      <c r="I1140" s="95" t="b">
        <v>0</v>
      </c>
      <c r="J1140" s="95" t="b">
        <v>0</v>
      </c>
      <c r="K1140" s="95" t="b">
        <v>0</v>
      </c>
    </row>
    <row r="1141" spans="1:11" x14ac:dyDescent="0.25">
      <c r="A1141" s="95" t="s">
        <v>14264</v>
      </c>
      <c r="B1141" s="95" t="s">
        <v>14218</v>
      </c>
      <c r="C1141" s="95">
        <v>7</v>
      </c>
      <c r="D1141" s="130">
        <v>3.0471159874418318E-4</v>
      </c>
      <c r="E1141" s="130">
        <v>0.2816835516710422</v>
      </c>
      <c r="F1141" s="95" t="b">
        <v>0</v>
      </c>
      <c r="G1141" s="95" t="b">
        <v>0</v>
      </c>
      <c r="H1141" s="95" t="b">
        <v>0</v>
      </c>
      <c r="I1141" s="95" t="b">
        <v>0</v>
      </c>
      <c r="J1141" s="95" t="b">
        <v>0</v>
      </c>
      <c r="K1141" s="95" t="b">
        <v>0</v>
      </c>
    </row>
    <row r="1142" spans="1:11" x14ac:dyDescent="0.25">
      <c r="A1142" s="95" t="s">
        <v>14283</v>
      </c>
      <c r="B1142" s="95" t="s">
        <v>14224</v>
      </c>
      <c r="C1142" s="95">
        <v>7</v>
      </c>
      <c r="D1142" s="130">
        <v>3.0471159874418318E-4</v>
      </c>
      <c r="E1142" s="130">
        <v>0.57716408181897683</v>
      </c>
      <c r="F1142" s="95" t="b">
        <v>0</v>
      </c>
      <c r="G1142" s="95" t="b">
        <v>0</v>
      </c>
      <c r="H1142" s="95" t="b">
        <v>0</v>
      </c>
      <c r="I1142" s="95" t="b">
        <v>0</v>
      </c>
      <c r="J1142" s="95" t="b">
        <v>0</v>
      </c>
      <c r="K1142" s="95" t="b">
        <v>0</v>
      </c>
    </row>
    <row r="1143" spans="1:11" x14ac:dyDescent="0.25">
      <c r="A1143" s="95" t="s">
        <v>14252</v>
      </c>
      <c r="B1143" s="95" t="s">
        <v>14215</v>
      </c>
      <c r="C1143" s="95">
        <v>7</v>
      </c>
      <c r="D1143" s="130">
        <v>3.0471159874418318E-4</v>
      </c>
      <c r="E1143" s="130">
        <v>-0.10313629688301534</v>
      </c>
      <c r="F1143" s="95" t="b">
        <v>0</v>
      </c>
      <c r="G1143" s="95" t="b">
        <v>0</v>
      </c>
      <c r="H1143" s="95" t="b">
        <v>0</v>
      </c>
      <c r="I1143" s="95" t="b">
        <v>0</v>
      </c>
      <c r="J1143" s="95" t="b">
        <v>0</v>
      </c>
      <c r="K1143" s="95" t="b">
        <v>0</v>
      </c>
    </row>
    <row r="1144" spans="1:11" x14ac:dyDescent="0.25">
      <c r="A1144" s="95" t="s">
        <v>14325</v>
      </c>
      <c r="B1144" s="95" t="s">
        <v>14225</v>
      </c>
      <c r="C1144" s="95">
        <v>7</v>
      </c>
      <c r="D1144" s="130">
        <v>3.0471159874418318E-4</v>
      </c>
      <c r="E1144" s="130">
        <v>0.76067341933169275</v>
      </c>
      <c r="F1144" s="95" t="b">
        <v>0</v>
      </c>
      <c r="G1144" s="95" t="b">
        <v>0</v>
      </c>
      <c r="H1144" s="95" t="b">
        <v>0</v>
      </c>
      <c r="I1144" s="95" t="b">
        <v>0</v>
      </c>
      <c r="J1144" s="95" t="b">
        <v>0</v>
      </c>
      <c r="K1144" s="95" t="b">
        <v>0</v>
      </c>
    </row>
    <row r="1145" spans="1:11" x14ac:dyDescent="0.25">
      <c r="A1145" s="95" t="s">
        <v>14239</v>
      </c>
      <c r="B1145" s="95" t="s">
        <v>14297</v>
      </c>
      <c r="C1145" s="95">
        <v>7</v>
      </c>
      <c r="D1145" s="130">
        <v>3.0471159874418318E-4</v>
      </c>
      <c r="E1145" s="130">
        <v>1.1808981225778923</v>
      </c>
      <c r="F1145" s="95" t="b">
        <v>0</v>
      </c>
      <c r="G1145" s="95" t="b">
        <v>0</v>
      </c>
      <c r="H1145" s="95" t="b">
        <v>0</v>
      </c>
      <c r="I1145" s="95" t="b">
        <v>0</v>
      </c>
      <c r="J1145" s="95" t="b">
        <v>0</v>
      </c>
      <c r="K1145" s="95" t="b">
        <v>0</v>
      </c>
    </row>
    <row r="1146" spans="1:11" x14ac:dyDescent="0.25">
      <c r="A1146" s="95" t="s">
        <v>14370</v>
      </c>
      <c r="B1146" s="95" t="s">
        <v>14234</v>
      </c>
      <c r="C1146" s="95">
        <v>7</v>
      </c>
      <c r="D1146" s="130">
        <v>3.3486573725787649E-4</v>
      </c>
      <c r="E1146" s="130">
        <v>1.4585343989953974</v>
      </c>
      <c r="F1146" s="95" t="b">
        <v>0</v>
      </c>
      <c r="G1146" s="95" t="b">
        <v>0</v>
      </c>
      <c r="H1146" s="95" t="b">
        <v>0</v>
      </c>
      <c r="I1146" s="95" t="b">
        <v>0</v>
      </c>
      <c r="J1146" s="95" t="b">
        <v>0</v>
      </c>
      <c r="K1146" s="95" t="b">
        <v>0</v>
      </c>
    </row>
    <row r="1147" spans="1:11" x14ac:dyDescent="0.25">
      <c r="A1147" s="95" t="s">
        <v>14378</v>
      </c>
      <c r="B1147" s="95" t="s">
        <v>14223</v>
      </c>
      <c r="C1147" s="95">
        <v>7</v>
      </c>
      <c r="D1147" s="130">
        <v>3.0471159874418318E-4</v>
      </c>
      <c r="E1147" s="130">
        <v>0.98517604769735101</v>
      </c>
      <c r="F1147" s="95" t="b">
        <v>0</v>
      </c>
      <c r="G1147" s="95" t="b">
        <v>0</v>
      </c>
      <c r="H1147" s="95" t="b">
        <v>0</v>
      </c>
      <c r="I1147" s="95" t="b">
        <v>0</v>
      </c>
      <c r="J1147" s="95" t="b">
        <v>0</v>
      </c>
      <c r="K1147" s="95" t="b">
        <v>0</v>
      </c>
    </row>
    <row r="1148" spans="1:11" x14ac:dyDescent="0.25">
      <c r="A1148" s="95" t="s">
        <v>14561</v>
      </c>
      <c r="B1148" s="95" t="s">
        <v>14598</v>
      </c>
      <c r="C1148" s="95">
        <v>7</v>
      </c>
      <c r="D1148" s="130">
        <v>3.0471159874418318E-4</v>
      </c>
      <c r="E1148" s="130">
        <v>3.8326605699580032</v>
      </c>
      <c r="F1148" s="95" t="b">
        <v>0</v>
      </c>
      <c r="G1148" s="95" t="b">
        <v>0</v>
      </c>
      <c r="H1148" s="95" t="b">
        <v>0</v>
      </c>
      <c r="I1148" s="95" t="b">
        <v>0</v>
      </c>
      <c r="J1148" s="95" t="b">
        <v>0</v>
      </c>
      <c r="K1148" s="95" t="b">
        <v>0</v>
      </c>
    </row>
    <row r="1149" spans="1:11" x14ac:dyDescent="0.25">
      <c r="A1149" s="95" t="s">
        <v>14598</v>
      </c>
      <c r="B1149" s="95" t="s">
        <v>14221</v>
      </c>
      <c r="C1149" s="95">
        <v>7</v>
      </c>
      <c r="D1149" s="130">
        <v>3.0471159874418318E-4</v>
      </c>
      <c r="E1149" s="130">
        <v>1.5198487437459152</v>
      </c>
      <c r="F1149" s="95" t="b">
        <v>0</v>
      </c>
      <c r="G1149" s="95" t="b">
        <v>0</v>
      </c>
      <c r="H1149" s="95" t="b">
        <v>0</v>
      </c>
      <c r="I1149" s="95" t="b">
        <v>0</v>
      </c>
      <c r="J1149" s="95" t="b">
        <v>0</v>
      </c>
      <c r="K1149" s="95" t="b">
        <v>0</v>
      </c>
    </row>
    <row r="1150" spans="1:11" x14ac:dyDescent="0.25">
      <c r="A1150" s="95" t="s">
        <v>14261</v>
      </c>
      <c r="B1150" s="95" t="s">
        <v>14221</v>
      </c>
      <c r="C1150" s="95">
        <v>7</v>
      </c>
      <c r="D1150" s="130">
        <v>3.0471159874418318E-4</v>
      </c>
      <c r="E1150" s="130">
        <v>0.26457623864260915</v>
      </c>
      <c r="F1150" s="95" t="b">
        <v>0</v>
      </c>
      <c r="G1150" s="95" t="b">
        <v>0</v>
      </c>
      <c r="H1150" s="95" t="b">
        <v>0</v>
      </c>
      <c r="I1150" s="95" t="b">
        <v>0</v>
      </c>
      <c r="J1150" s="95" t="b">
        <v>0</v>
      </c>
      <c r="K1150" s="95" t="b">
        <v>0</v>
      </c>
    </row>
    <row r="1151" spans="1:11" x14ac:dyDescent="0.25">
      <c r="A1151" s="95" t="s">
        <v>14220</v>
      </c>
      <c r="B1151" s="95" t="s">
        <v>14232</v>
      </c>
      <c r="C1151" s="95">
        <v>7</v>
      </c>
      <c r="D1151" s="130">
        <v>3.1301779926908247E-4</v>
      </c>
      <c r="E1151" s="130">
        <v>-0.34523751970360084</v>
      </c>
      <c r="F1151" s="95" t="b">
        <v>0</v>
      </c>
      <c r="G1151" s="95" t="b">
        <v>0</v>
      </c>
      <c r="H1151" s="95" t="b">
        <v>0</v>
      </c>
      <c r="I1151" s="95" t="b">
        <v>0</v>
      </c>
      <c r="J1151" s="95" t="b">
        <v>0</v>
      </c>
      <c r="K1151" s="95" t="b">
        <v>0</v>
      </c>
    </row>
    <row r="1152" spans="1:11" x14ac:dyDescent="0.25">
      <c r="A1152" s="95" t="s">
        <v>14215</v>
      </c>
      <c r="B1152" s="95" t="s">
        <v>14600</v>
      </c>
      <c r="C1152" s="95">
        <v>7</v>
      </c>
      <c r="D1152" s="130">
        <v>3.0471159874418318E-4</v>
      </c>
      <c r="E1152" s="130">
        <v>1.4012968057990161</v>
      </c>
      <c r="F1152" s="95" t="b">
        <v>0</v>
      </c>
      <c r="G1152" s="95" t="b">
        <v>0</v>
      </c>
      <c r="H1152" s="95" t="b">
        <v>0</v>
      </c>
      <c r="I1152" s="95" t="b">
        <v>0</v>
      </c>
      <c r="J1152" s="95" t="b">
        <v>0</v>
      </c>
      <c r="K1152" s="95" t="b">
        <v>0</v>
      </c>
    </row>
    <row r="1153" spans="1:11" x14ac:dyDescent="0.25">
      <c r="A1153" s="95" t="s">
        <v>14600</v>
      </c>
      <c r="B1153" s="95" t="s">
        <v>14213</v>
      </c>
      <c r="C1153" s="95">
        <v>7</v>
      </c>
      <c r="D1153" s="130">
        <v>3.0471159874418318E-4</v>
      </c>
      <c r="E1153" s="130">
        <v>1.1452430949413637</v>
      </c>
      <c r="F1153" s="95" t="b">
        <v>0</v>
      </c>
      <c r="G1153" s="95" t="b">
        <v>0</v>
      </c>
      <c r="H1153" s="95" t="b">
        <v>0</v>
      </c>
      <c r="I1153" s="95" t="b">
        <v>0</v>
      </c>
      <c r="J1153" s="95" t="b">
        <v>0</v>
      </c>
      <c r="K1153" s="95" t="b">
        <v>0</v>
      </c>
    </row>
    <row r="1154" spans="1:11" x14ac:dyDescent="0.25">
      <c r="A1154" s="95" t="s">
        <v>14255</v>
      </c>
      <c r="B1154" s="95" t="s">
        <v>14293</v>
      </c>
      <c r="C1154" s="95">
        <v>7</v>
      </c>
      <c r="D1154" s="130">
        <v>3.0471159874418318E-4</v>
      </c>
      <c r="E1154" s="130">
        <v>1.4121743673971239</v>
      </c>
      <c r="F1154" s="95" t="b">
        <v>0</v>
      </c>
      <c r="G1154" s="95" t="b">
        <v>0</v>
      </c>
      <c r="H1154" s="95" t="b">
        <v>0</v>
      </c>
      <c r="I1154" s="95" t="b">
        <v>0</v>
      </c>
      <c r="J1154" s="95" t="b">
        <v>0</v>
      </c>
      <c r="K1154" s="95" t="b">
        <v>0</v>
      </c>
    </row>
    <row r="1155" spans="1:11" x14ac:dyDescent="0.25">
      <c r="A1155" s="95" t="s">
        <v>14224</v>
      </c>
      <c r="B1155" s="95" t="s">
        <v>14464</v>
      </c>
      <c r="C1155" s="95">
        <v>7</v>
      </c>
      <c r="D1155" s="130">
        <v>3.0471159874418318E-4</v>
      </c>
      <c r="E1155" s="130">
        <v>1.3443617205886125</v>
      </c>
      <c r="F1155" s="95" t="b">
        <v>0</v>
      </c>
      <c r="G1155" s="95" t="b">
        <v>0</v>
      </c>
      <c r="H1155" s="95" t="b">
        <v>0</v>
      </c>
      <c r="I1155" s="95" t="b">
        <v>0</v>
      </c>
      <c r="J1155" s="95" t="b">
        <v>0</v>
      </c>
      <c r="K1155" s="95" t="b">
        <v>0</v>
      </c>
    </row>
    <row r="1156" spans="1:11" x14ac:dyDescent="0.25">
      <c r="A1156" s="95" t="s">
        <v>14243</v>
      </c>
      <c r="B1156" s="95" t="s">
        <v>14214</v>
      </c>
      <c r="C1156" s="95">
        <v>7</v>
      </c>
      <c r="D1156" s="130">
        <v>3.0471159874418318E-4</v>
      </c>
      <c r="E1156" s="130">
        <v>-0.51405381680267404</v>
      </c>
      <c r="F1156" s="95" t="b">
        <v>0</v>
      </c>
      <c r="G1156" s="95" t="b">
        <v>0</v>
      </c>
      <c r="H1156" s="95" t="b">
        <v>0</v>
      </c>
      <c r="I1156" s="95" t="b">
        <v>0</v>
      </c>
      <c r="J1156" s="95" t="b">
        <v>0</v>
      </c>
      <c r="K1156" s="95" t="b">
        <v>0</v>
      </c>
    </row>
    <row r="1157" spans="1:11" x14ac:dyDescent="0.25">
      <c r="A1157" s="95" t="s">
        <v>14214</v>
      </c>
      <c r="B1157" s="95" t="s">
        <v>14296</v>
      </c>
      <c r="C1157" s="95">
        <v>7</v>
      </c>
      <c r="D1157" s="130">
        <v>3.0471159874418318E-4</v>
      </c>
      <c r="E1157" s="130">
        <v>0.15729964209371078</v>
      </c>
      <c r="F1157" s="95" t="b">
        <v>0</v>
      </c>
      <c r="G1157" s="95" t="b">
        <v>0</v>
      </c>
      <c r="H1157" s="95" t="b">
        <v>0</v>
      </c>
      <c r="I1157" s="95" t="b">
        <v>0</v>
      </c>
      <c r="J1157" s="95" t="b">
        <v>0</v>
      </c>
      <c r="K1157" s="95" t="b">
        <v>0</v>
      </c>
    </row>
    <row r="1158" spans="1:11" x14ac:dyDescent="0.25">
      <c r="A1158" s="95" t="s">
        <v>14296</v>
      </c>
      <c r="B1158" s="95" t="s">
        <v>14234</v>
      </c>
      <c r="C1158" s="95">
        <v>7</v>
      </c>
      <c r="D1158" s="130">
        <v>3.0471159874418318E-4</v>
      </c>
      <c r="E1158" s="130">
        <v>1.0758343568800965</v>
      </c>
      <c r="F1158" s="95" t="b">
        <v>0</v>
      </c>
      <c r="G1158" s="95" t="b">
        <v>0</v>
      </c>
      <c r="H1158" s="95" t="b">
        <v>0</v>
      </c>
      <c r="I1158" s="95" t="b">
        <v>0</v>
      </c>
      <c r="J1158" s="95" t="b">
        <v>0</v>
      </c>
      <c r="K1158" s="95" t="b">
        <v>0</v>
      </c>
    </row>
    <row r="1159" spans="1:11" x14ac:dyDescent="0.25">
      <c r="A1159" s="95" t="s">
        <v>14534</v>
      </c>
      <c r="B1159" s="95" t="s">
        <v>14213</v>
      </c>
      <c r="C1159" s="95">
        <v>7</v>
      </c>
      <c r="D1159" s="130">
        <v>3.0471159874418318E-4</v>
      </c>
      <c r="E1159" s="130">
        <v>1.0360986255162956</v>
      </c>
      <c r="F1159" s="95" t="b">
        <v>0</v>
      </c>
      <c r="G1159" s="95" t="b">
        <v>0</v>
      </c>
      <c r="H1159" s="95" t="b">
        <v>0</v>
      </c>
      <c r="I1159" s="95" t="b">
        <v>0</v>
      </c>
      <c r="J1159" s="95" t="b">
        <v>0</v>
      </c>
      <c r="K1159" s="95" t="b">
        <v>0</v>
      </c>
    </row>
    <row r="1160" spans="1:11" x14ac:dyDescent="0.25">
      <c r="A1160" s="95" t="s">
        <v>14227</v>
      </c>
      <c r="B1160" s="95" t="s">
        <v>14232</v>
      </c>
      <c r="C1160" s="95">
        <v>7</v>
      </c>
      <c r="D1160" s="130">
        <v>3.1301779926908247E-4</v>
      </c>
      <c r="E1160" s="130">
        <v>-8.5671255545616595E-2</v>
      </c>
      <c r="F1160" s="95" t="b">
        <v>0</v>
      </c>
      <c r="G1160" s="95" t="b">
        <v>0</v>
      </c>
      <c r="H1160" s="95" t="b">
        <v>0</v>
      </c>
      <c r="I1160" s="95" t="b">
        <v>0</v>
      </c>
      <c r="J1160" s="95" t="b">
        <v>0</v>
      </c>
      <c r="K1160" s="95" t="b">
        <v>0</v>
      </c>
    </row>
    <row r="1161" spans="1:11" x14ac:dyDescent="0.25">
      <c r="A1161" s="95" t="s">
        <v>14329</v>
      </c>
      <c r="B1161" s="95" t="s">
        <v>14221</v>
      </c>
      <c r="C1161" s="95">
        <v>7</v>
      </c>
      <c r="D1161" s="130">
        <v>3.0471159874418318E-4</v>
      </c>
      <c r="E1161" s="130">
        <v>0.64067091415938304</v>
      </c>
      <c r="F1161" s="95" t="b">
        <v>0</v>
      </c>
      <c r="G1161" s="95" t="b">
        <v>0</v>
      </c>
      <c r="H1161" s="95" t="b">
        <v>0</v>
      </c>
      <c r="I1161" s="95" t="b">
        <v>0</v>
      </c>
      <c r="J1161" s="95" t="b">
        <v>0</v>
      </c>
      <c r="K1161" s="95" t="b">
        <v>0</v>
      </c>
    </row>
    <row r="1162" spans="1:11" x14ac:dyDescent="0.25">
      <c r="A1162" s="95" t="s">
        <v>14218</v>
      </c>
      <c r="B1162" s="95" t="s">
        <v>14541</v>
      </c>
      <c r="C1162" s="95">
        <v>7</v>
      </c>
      <c r="D1162" s="130">
        <v>3.0471159874418318E-4</v>
      </c>
      <c r="E1162" s="130">
        <v>1.36701220863893</v>
      </c>
      <c r="F1162" s="95" t="b">
        <v>0</v>
      </c>
      <c r="G1162" s="95" t="b">
        <v>0</v>
      </c>
      <c r="H1162" s="95" t="b">
        <v>0</v>
      </c>
      <c r="I1162" s="95" t="b">
        <v>0</v>
      </c>
      <c r="J1162" s="95" t="b">
        <v>0</v>
      </c>
      <c r="K1162" s="95" t="b">
        <v>0</v>
      </c>
    </row>
    <row r="1163" spans="1:11" x14ac:dyDescent="0.25">
      <c r="A1163" s="95" t="s">
        <v>14541</v>
      </c>
      <c r="B1163" s="95" t="s">
        <v>14226</v>
      </c>
      <c r="C1163" s="95">
        <v>7</v>
      </c>
      <c r="D1163" s="130">
        <v>3.0471159874418318E-4</v>
      </c>
      <c r="E1163" s="130">
        <v>1.560280162162841</v>
      </c>
      <c r="F1163" s="95" t="b">
        <v>0</v>
      </c>
      <c r="G1163" s="95" t="b">
        <v>0</v>
      </c>
      <c r="H1163" s="95" t="b">
        <v>0</v>
      </c>
      <c r="I1163" s="95" t="b">
        <v>0</v>
      </c>
      <c r="J1163" s="95" t="b">
        <v>0</v>
      </c>
      <c r="K1163" s="95" t="b">
        <v>0</v>
      </c>
    </row>
    <row r="1164" spans="1:11" x14ac:dyDescent="0.25">
      <c r="A1164" s="95" t="s">
        <v>14225</v>
      </c>
      <c r="B1164" s="95" t="s">
        <v>14228</v>
      </c>
      <c r="C1164" s="95">
        <v>7</v>
      </c>
      <c r="D1164" s="130">
        <v>3.0471159874418318E-4</v>
      </c>
      <c r="E1164" s="130">
        <v>-0.37379954704900403</v>
      </c>
      <c r="F1164" s="95" t="b">
        <v>0</v>
      </c>
      <c r="G1164" s="95" t="b">
        <v>0</v>
      </c>
      <c r="H1164" s="95" t="b">
        <v>0</v>
      </c>
      <c r="I1164" s="95" t="b">
        <v>0</v>
      </c>
      <c r="J1164" s="95" t="b">
        <v>0</v>
      </c>
      <c r="K1164" s="95" t="b">
        <v>0</v>
      </c>
    </row>
    <row r="1165" spans="1:11" x14ac:dyDescent="0.25">
      <c r="A1165" s="95" t="s">
        <v>14419</v>
      </c>
      <c r="B1165" s="95" t="s">
        <v>14214</v>
      </c>
      <c r="C1165" s="95">
        <v>7</v>
      </c>
      <c r="D1165" s="130">
        <v>3.0471159874418318E-4</v>
      </c>
      <c r="E1165" s="130">
        <v>0.74522143075430591</v>
      </c>
      <c r="F1165" s="95" t="b">
        <v>0</v>
      </c>
      <c r="G1165" s="95" t="b">
        <v>0</v>
      </c>
      <c r="H1165" s="95" t="b">
        <v>0</v>
      </c>
      <c r="I1165" s="95" t="b">
        <v>0</v>
      </c>
      <c r="J1165" s="95" t="b">
        <v>0</v>
      </c>
      <c r="K1165" s="95" t="b">
        <v>0</v>
      </c>
    </row>
    <row r="1166" spans="1:11" x14ac:dyDescent="0.25">
      <c r="A1166" s="95" t="s">
        <v>14243</v>
      </c>
      <c r="B1166" s="95" t="s">
        <v>14356</v>
      </c>
      <c r="C1166" s="95">
        <v>7</v>
      </c>
      <c r="D1166" s="130">
        <v>3.0471159874418318E-4</v>
      </c>
      <c r="E1166" s="130">
        <v>1.522232799953642</v>
      </c>
      <c r="F1166" s="95" t="b">
        <v>0</v>
      </c>
      <c r="G1166" s="95" t="b">
        <v>0</v>
      </c>
      <c r="H1166" s="95" t="b">
        <v>0</v>
      </c>
      <c r="I1166" s="95" t="b">
        <v>0</v>
      </c>
      <c r="J1166" s="95" t="b">
        <v>0</v>
      </c>
      <c r="K1166" s="95" t="b">
        <v>0</v>
      </c>
    </row>
    <row r="1167" spans="1:11" x14ac:dyDescent="0.25">
      <c r="A1167" s="95" t="s">
        <v>14356</v>
      </c>
      <c r="B1167" s="95" t="s">
        <v>14222</v>
      </c>
      <c r="C1167" s="95">
        <v>7</v>
      </c>
      <c r="D1167" s="130">
        <v>3.0471159874418318E-4</v>
      </c>
      <c r="E1167" s="130">
        <v>0.82646203278769614</v>
      </c>
      <c r="F1167" s="95" t="b">
        <v>0</v>
      </c>
      <c r="G1167" s="95" t="b">
        <v>0</v>
      </c>
      <c r="H1167" s="95" t="b">
        <v>0</v>
      </c>
      <c r="I1167" s="95" t="b">
        <v>0</v>
      </c>
      <c r="J1167" s="95" t="b">
        <v>0</v>
      </c>
      <c r="K1167" s="95" t="b">
        <v>0</v>
      </c>
    </row>
    <row r="1168" spans="1:11" x14ac:dyDescent="0.25">
      <c r="A1168" s="95" t="s">
        <v>14218</v>
      </c>
      <c r="B1168" s="95" t="s">
        <v>14542</v>
      </c>
      <c r="C1168" s="95">
        <v>7</v>
      </c>
      <c r="D1168" s="130">
        <v>3.0471159874418318E-4</v>
      </c>
      <c r="E1168" s="130">
        <v>1.36701220863893</v>
      </c>
      <c r="F1168" s="95" t="b">
        <v>0</v>
      </c>
      <c r="G1168" s="95" t="b">
        <v>0</v>
      </c>
      <c r="H1168" s="95" t="b">
        <v>0</v>
      </c>
      <c r="I1168" s="95" t="b">
        <v>0</v>
      </c>
      <c r="J1168" s="95" t="b">
        <v>0</v>
      </c>
      <c r="K1168" s="95" t="b">
        <v>0</v>
      </c>
    </row>
    <row r="1169" spans="1:11" x14ac:dyDescent="0.25">
      <c r="A1169" s="95" t="s">
        <v>14258</v>
      </c>
      <c r="B1169" s="95" t="s">
        <v>14221</v>
      </c>
      <c r="C1169" s="95">
        <v>7</v>
      </c>
      <c r="D1169" s="130">
        <v>3.0471159874418318E-4</v>
      </c>
      <c r="E1169" s="130">
        <v>0.12439753547757239</v>
      </c>
      <c r="F1169" s="95" t="b">
        <v>0</v>
      </c>
      <c r="G1169" s="95" t="b">
        <v>0</v>
      </c>
      <c r="H1169" s="95" t="b">
        <v>0</v>
      </c>
      <c r="I1169" s="95" t="b">
        <v>0</v>
      </c>
      <c r="J1169" s="95" t="b">
        <v>0</v>
      </c>
      <c r="K1169" s="95" t="b">
        <v>0</v>
      </c>
    </row>
    <row r="1170" spans="1:11" x14ac:dyDescent="0.25">
      <c r="A1170" s="95" t="s">
        <v>14239</v>
      </c>
      <c r="B1170" s="95" t="s">
        <v>14493</v>
      </c>
      <c r="C1170" s="95">
        <v>7</v>
      </c>
      <c r="D1170" s="130">
        <v>3.0471159874418318E-4</v>
      </c>
      <c r="E1170" s="130">
        <v>1.9783545281569226</v>
      </c>
      <c r="F1170" s="95" t="b">
        <v>0</v>
      </c>
      <c r="G1170" s="95" t="b">
        <v>0</v>
      </c>
      <c r="H1170" s="95" t="b">
        <v>0</v>
      </c>
      <c r="I1170" s="95" t="b">
        <v>0</v>
      </c>
      <c r="J1170" s="95" t="b">
        <v>0</v>
      </c>
      <c r="K1170" s="95" t="b">
        <v>0</v>
      </c>
    </row>
    <row r="1171" spans="1:11" x14ac:dyDescent="0.25">
      <c r="A1171" s="95" t="s">
        <v>1407</v>
      </c>
      <c r="B1171" s="95" t="s">
        <v>14221</v>
      </c>
      <c r="C1171" s="95">
        <v>7</v>
      </c>
      <c r="D1171" s="130">
        <v>3.0471159874418318E-4</v>
      </c>
      <c r="E1171" s="130">
        <v>1.3649467837601721</v>
      </c>
      <c r="F1171" s="95" t="b">
        <v>0</v>
      </c>
      <c r="G1171" s="95" t="b">
        <v>0</v>
      </c>
      <c r="H1171" s="95" t="b">
        <v>0</v>
      </c>
      <c r="I1171" s="95" t="b">
        <v>0</v>
      </c>
      <c r="J1171" s="95" t="b">
        <v>0</v>
      </c>
      <c r="K1171" s="95" t="b">
        <v>0</v>
      </c>
    </row>
    <row r="1172" spans="1:11" x14ac:dyDescent="0.25">
      <c r="A1172" s="95" t="s">
        <v>14222</v>
      </c>
      <c r="B1172" s="95" t="s">
        <v>14240</v>
      </c>
      <c r="C1172" s="95">
        <v>7</v>
      </c>
      <c r="D1172" s="130">
        <v>3.3486573725787649E-4</v>
      </c>
      <c r="E1172" s="130">
        <v>-0.17700653900731542</v>
      </c>
      <c r="F1172" s="95" t="b">
        <v>0</v>
      </c>
      <c r="G1172" s="95" t="b">
        <v>0</v>
      </c>
      <c r="H1172" s="95" t="b">
        <v>0</v>
      </c>
      <c r="I1172" s="95" t="b">
        <v>0</v>
      </c>
      <c r="J1172" s="95" t="b">
        <v>0</v>
      </c>
      <c r="K1172" s="95" t="b">
        <v>0</v>
      </c>
    </row>
    <row r="1173" spans="1:11" x14ac:dyDescent="0.25">
      <c r="A1173" s="95" t="s">
        <v>14230</v>
      </c>
      <c r="B1173" s="95" t="s">
        <v>14220</v>
      </c>
      <c r="C1173" s="95">
        <v>6</v>
      </c>
      <c r="D1173" s="130">
        <v>2.6830097080207069E-4</v>
      </c>
      <c r="E1173" s="130">
        <v>-0.44834153150919548</v>
      </c>
      <c r="F1173" s="95" t="b">
        <v>0</v>
      </c>
      <c r="G1173" s="95" t="b">
        <v>0</v>
      </c>
      <c r="H1173" s="95" t="b">
        <v>0</v>
      </c>
      <c r="I1173" s="95" t="b">
        <v>0</v>
      </c>
      <c r="J1173" s="95" t="b">
        <v>0</v>
      </c>
      <c r="K1173" s="95" t="b">
        <v>0</v>
      </c>
    </row>
    <row r="1174" spans="1:11" x14ac:dyDescent="0.25">
      <c r="A1174" s="95" t="s">
        <v>14379</v>
      </c>
      <c r="B1174" s="95" t="s">
        <v>14565</v>
      </c>
      <c r="C1174" s="95">
        <v>6</v>
      </c>
      <c r="D1174" s="130">
        <v>2.6830097080207069E-4</v>
      </c>
      <c r="E1174" s="130">
        <v>3.2885925256077275</v>
      </c>
      <c r="F1174" s="95" t="b">
        <v>0</v>
      </c>
      <c r="G1174" s="95" t="b">
        <v>0</v>
      </c>
      <c r="H1174" s="95" t="b">
        <v>0</v>
      </c>
      <c r="I1174" s="95" t="b">
        <v>0</v>
      </c>
      <c r="J1174" s="95" t="b">
        <v>0</v>
      </c>
      <c r="K1174" s="95" t="b">
        <v>0</v>
      </c>
    </row>
    <row r="1175" spans="1:11" x14ac:dyDescent="0.25">
      <c r="A1175" s="95" t="s">
        <v>1906</v>
      </c>
      <c r="B1175" s="95" t="s">
        <v>14342</v>
      </c>
      <c r="C1175" s="95">
        <v>6</v>
      </c>
      <c r="D1175" s="130">
        <v>2.6830097080207069E-4</v>
      </c>
      <c r="E1175" s="130">
        <v>2.734305316075766</v>
      </c>
      <c r="F1175" s="95" t="b">
        <v>0</v>
      </c>
      <c r="G1175" s="95" t="b">
        <v>0</v>
      </c>
      <c r="H1175" s="95" t="b">
        <v>0</v>
      </c>
      <c r="I1175" s="95" t="b">
        <v>0</v>
      </c>
      <c r="J1175" s="95" t="b">
        <v>0</v>
      </c>
      <c r="K1175" s="95" t="b">
        <v>0</v>
      </c>
    </row>
    <row r="1176" spans="1:11" x14ac:dyDescent="0.25">
      <c r="A1176" s="95" t="s">
        <v>14342</v>
      </c>
      <c r="B1176" s="95" t="s">
        <v>2743</v>
      </c>
      <c r="C1176" s="95">
        <v>6</v>
      </c>
      <c r="D1176" s="130">
        <v>2.6830097080207069E-4</v>
      </c>
      <c r="E1176" s="130">
        <v>0.82697074682854865</v>
      </c>
      <c r="F1176" s="95" t="b">
        <v>0</v>
      </c>
      <c r="G1176" s="95" t="b">
        <v>0</v>
      </c>
      <c r="H1176" s="95" t="b">
        <v>0</v>
      </c>
      <c r="I1176" s="95" t="b">
        <v>0</v>
      </c>
      <c r="J1176" s="95" t="b">
        <v>0</v>
      </c>
      <c r="K1176" s="95" t="b">
        <v>0</v>
      </c>
    </row>
    <row r="1177" spans="1:11" x14ac:dyDescent="0.25">
      <c r="A1177" s="95" t="s">
        <v>14361</v>
      </c>
      <c r="B1177" s="95" t="s">
        <v>14255</v>
      </c>
      <c r="C1177" s="95">
        <v>6</v>
      </c>
      <c r="D1177" s="130">
        <v>2.7672167085499168E-4</v>
      </c>
      <c r="E1177" s="130">
        <v>1.6991216615877858</v>
      </c>
      <c r="F1177" s="95" t="b">
        <v>0</v>
      </c>
      <c r="G1177" s="95" t="b">
        <v>0</v>
      </c>
      <c r="H1177" s="95" t="b">
        <v>0</v>
      </c>
      <c r="I1177" s="95" t="b">
        <v>0</v>
      </c>
      <c r="J1177" s="95" t="b">
        <v>0</v>
      </c>
      <c r="K1177" s="95" t="b">
        <v>0</v>
      </c>
    </row>
    <row r="1178" spans="1:11" x14ac:dyDescent="0.25">
      <c r="A1178" s="95" t="s">
        <v>14215</v>
      </c>
      <c r="B1178" s="95" t="s">
        <v>14297</v>
      </c>
      <c r="C1178" s="95">
        <v>6</v>
      </c>
      <c r="D1178" s="130">
        <v>2.6830097080207069E-4</v>
      </c>
      <c r="E1178" s="130">
        <v>0.3405989654454043</v>
      </c>
      <c r="F1178" s="95" t="b">
        <v>0</v>
      </c>
      <c r="G1178" s="95" t="b">
        <v>0</v>
      </c>
      <c r="H1178" s="95" t="b">
        <v>0</v>
      </c>
      <c r="I1178" s="95" t="b">
        <v>0</v>
      </c>
      <c r="J1178" s="95" t="b">
        <v>0</v>
      </c>
      <c r="K1178" s="95" t="b">
        <v>0</v>
      </c>
    </row>
    <row r="1179" spans="1:11" x14ac:dyDescent="0.25">
      <c r="A1179" s="95" t="s">
        <v>2743</v>
      </c>
      <c r="B1179" s="95" t="s">
        <v>14248</v>
      </c>
      <c r="C1179" s="95">
        <v>6</v>
      </c>
      <c r="D1179" s="130">
        <v>2.6830097080207069E-4</v>
      </c>
      <c r="E1179" s="130">
        <v>0.2813783445311025</v>
      </c>
      <c r="F1179" s="95" t="b">
        <v>0</v>
      </c>
      <c r="G1179" s="95" t="b">
        <v>0</v>
      </c>
      <c r="H1179" s="95" t="b">
        <v>0</v>
      </c>
      <c r="I1179" s="95" t="b">
        <v>0</v>
      </c>
      <c r="J1179" s="95" t="b">
        <v>0</v>
      </c>
      <c r="K1179" s="95" t="b">
        <v>0</v>
      </c>
    </row>
    <row r="1180" spans="1:11" x14ac:dyDescent="0.25">
      <c r="A1180" s="95" t="s">
        <v>14604</v>
      </c>
      <c r="B1180" s="95" t="s">
        <v>14605</v>
      </c>
      <c r="C1180" s="95">
        <v>6</v>
      </c>
      <c r="D1180" s="130">
        <v>2.6830097080207069E-4</v>
      </c>
      <c r="E1180" s="130">
        <v>3.9575993065663031</v>
      </c>
      <c r="F1180" s="95" t="b">
        <v>0</v>
      </c>
      <c r="G1180" s="95" t="b">
        <v>1</v>
      </c>
      <c r="H1180" s="95" t="b">
        <v>0</v>
      </c>
      <c r="I1180" s="95" t="b">
        <v>0</v>
      </c>
      <c r="J1180" s="95" t="b">
        <v>1</v>
      </c>
      <c r="K1180" s="95" t="b">
        <v>0</v>
      </c>
    </row>
    <row r="1181" spans="1:11" x14ac:dyDescent="0.25">
      <c r="A1181" s="95" t="s">
        <v>14605</v>
      </c>
      <c r="B1181" s="95" t="s">
        <v>14606</v>
      </c>
      <c r="C1181" s="95">
        <v>6</v>
      </c>
      <c r="D1181" s="130">
        <v>2.6830097080207069E-4</v>
      </c>
      <c r="E1181" s="130">
        <v>3.9575993065663031</v>
      </c>
      <c r="F1181" s="95" t="b">
        <v>0</v>
      </c>
      <c r="G1181" s="95" t="b">
        <v>1</v>
      </c>
      <c r="H1181" s="95" t="b">
        <v>0</v>
      </c>
      <c r="I1181" s="95" t="b">
        <v>0</v>
      </c>
      <c r="J1181" s="95" t="b">
        <v>0</v>
      </c>
      <c r="K1181" s="95" t="b">
        <v>0</v>
      </c>
    </row>
    <row r="1182" spans="1:11" x14ac:dyDescent="0.25">
      <c r="A1182" s="95" t="s">
        <v>14606</v>
      </c>
      <c r="B1182" s="95" t="s">
        <v>14607</v>
      </c>
      <c r="C1182" s="95">
        <v>6</v>
      </c>
      <c r="D1182" s="130">
        <v>2.6830097080207069E-4</v>
      </c>
      <c r="E1182" s="130">
        <v>3.9575993065663031</v>
      </c>
      <c r="F1182" s="95" t="b">
        <v>0</v>
      </c>
      <c r="G1182" s="95" t="b">
        <v>0</v>
      </c>
      <c r="H1182" s="95" t="b">
        <v>0</v>
      </c>
      <c r="I1182" s="95" t="b">
        <v>1</v>
      </c>
      <c r="J1182" s="95" t="b">
        <v>0</v>
      </c>
      <c r="K1182" s="95" t="b">
        <v>0</v>
      </c>
    </row>
    <row r="1183" spans="1:11" x14ac:dyDescent="0.25">
      <c r="A1183" s="95" t="s">
        <v>14607</v>
      </c>
      <c r="B1183" s="95" t="s">
        <v>14481</v>
      </c>
      <c r="C1183" s="95">
        <v>6</v>
      </c>
      <c r="D1183" s="130">
        <v>2.6830097080207069E-4</v>
      </c>
      <c r="E1183" s="130">
        <v>3.694357871791722</v>
      </c>
      <c r="F1183" s="95" t="b">
        <v>1</v>
      </c>
      <c r="G1183" s="95" t="b">
        <v>0</v>
      </c>
      <c r="H1183" s="95" t="b">
        <v>0</v>
      </c>
      <c r="I1183" s="95" t="b">
        <v>0</v>
      </c>
      <c r="J1183" s="95" t="b">
        <v>0</v>
      </c>
      <c r="K1183" s="95" t="b">
        <v>0</v>
      </c>
    </row>
    <row r="1184" spans="1:11" x14ac:dyDescent="0.25">
      <c r="A1184" s="95" t="s">
        <v>14481</v>
      </c>
      <c r="B1184" s="95" t="s">
        <v>14608</v>
      </c>
      <c r="C1184" s="95">
        <v>6</v>
      </c>
      <c r="D1184" s="130">
        <v>2.6830097080207069E-4</v>
      </c>
      <c r="E1184" s="130">
        <v>3.694357871791722</v>
      </c>
      <c r="F1184" s="95" t="b">
        <v>0</v>
      </c>
      <c r="G1184" s="95" t="b">
        <v>0</v>
      </c>
      <c r="H1184" s="95" t="b">
        <v>0</v>
      </c>
      <c r="I1184" s="95" t="b">
        <v>0</v>
      </c>
      <c r="J1184" s="95" t="b">
        <v>0</v>
      </c>
      <c r="K1184" s="95" t="b">
        <v>0</v>
      </c>
    </row>
    <row r="1185" spans="1:11" x14ac:dyDescent="0.25">
      <c r="A1185" s="95" t="s">
        <v>14608</v>
      </c>
      <c r="B1185" s="95" t="s">
        <v>14479</v>
      </c>
      <c r="C1185" s="95">
        <v>6</v>
      </c>
      <c r="D1185" s="130">
        <v>2.6830097080207069E-4</v>
      </c>
      <c r="E1185" s="130">
        <v>3.735750556949947</v>
      </c>
      <c r="F1185" s="95" t="b">
        <v>0</v>
      </c>
      <c r="G1185" s="95" t="b">
        <v>0</v>
      </c>
      <c r="H1185" s="95" t="b">
        <v>0</v>
      </c>
      <c r="I1185" s="95" t="b">
        <v>0</v>
      </c>
      <c r="J1185" s="95" t="b">
        <v>0</v>
      </c>
      <c r="K1185" s="95" t="b">
        <v>0</v>
      </c>
    </row>
    <row r="1186" spans="1:11" x14ac:dyDescent="0.25">
      <c r="A1186" s="95" t="s">
        <v>14479</v>
      </c>
      <c r="B1186" s="95" t="s">
        <v>14609</v>
      </c>
      <c r="C1186" s="95">
        <v>6</v>
      </c>
      <c r="D1186" s="130">
        <v>2.6830097080207069E-4</v>
      </c>
      <c r="E1186" s="130">
        <v>3.694357871791722</v>
      </c>
      <c r="F1186" s="95" t="b">
        <v>0</v>
      </c>
      <c r="G1186" s="95" t="b">
        <v>0</v>
      </c>
      <c r="H1186" s="95" t="b">
        <v>0</v>
      </c>
      <c r="I1186" s="95" t="b">
        <v>0</v>
      </c>
      <c r="J1186" s="95" t="b">
        <v>0</v>
      </c>
      <c r="K1186" s="95" t="b">
        <v>0</v>
      </c>
    </row>
    <row r="1187" spans="1:11" x14ac:dyDescent="0.25">
      <c r="A1187" s="95" t="s">
        <v>14609</v>
      </c>
      <c r="B1187" s="95" t="s">
        <v>14610</v>
      </c>
      <c r="C1187" s="95">
        <v>6</v>
      </c>
      <c r="D1187" s="130">
        <v>2.6830097080207069E-4</v>
      </c>
      <c r="E1187" s="130">
        <v>3.9575993065663031</v>
      </c>
      <c r="F1187" s="95" t="b">
        <v>0</v>
      </c>
      <c r="G1187" s="95" t="b">
        <v>0</v>
      </c>
      <c r="H1187" s="95" t="b">
        <v>0</v>
      </c>
      <c r="I1187" s="95" t="b">
        <v>0</v>
      </c>
      <c r="J1187" s="95" t="b">
        <v>0</v>
      </c>
      <c r="K1187" s="95" t="b">
        <v>0</v>
      </c>
    </row>
    <row r="1188" spans="1:11" x14ac:dyDescent="0.25">
      <c r="A1188" s="95" t="s">
        <v>14610</v>
      </c>
      <c r="B1188" s="95" t="s">
        <v>14611</v>
      </c>
      <c r="C1188" s="95">
        <v>6</v>
      </c>
      <c r="D1188" s="130">
        <v>2.6830097080207069E-4</v>
      </c>
      <c r="E1188" s="130">
        <v>3.9575993065663031</v>
      </c>
      <c r="F1188" s="95" t="b">
        <v>0</v>
      </c>
      <c r="G1188" s="95" t="b">
        <v>0</v>
      </c>
      <c r="H1188" s="95" t="b">
        <v>0</v>
      </c>
      <c r="I1188" s="95" t="b">
        <v>0</v>
      </c>
      <c r="J1188" s="95" t="b">
        <v>0</v>
      </c>
      <c r="K1188" s="95" t="b">
        <v>0</v>
      </c>
    </row>
    <row r="1189" spans="1:11" x14ac:dyDescent="0.25">
      <c r="A1189" s="95" t="s">
        <v>14402</v>
      </c>
      <c r="B1189" s="95" t="s">
        <v>2743</v>
      </c>
      <c r="C1189" s="95">
        <v>6</v>
      </c>
      <c r="D1189" s="130">
        <v>2.6830097080207069E-4</v>
      </c>
      <c r="E1189" s="130">
        <v>1.1594092067441539</v>
      </c>
      <c r="F1189" s="95" t="b">
        <v>0</v>
      </c>
      <c r="G1189" s="95" t="b">
        <v>0</v>
      </c>
      <c r="H1189" s="95" t="b">
        <v>0</v>
      </c>
      <c r="I1189" s="95" t="b">
        <v>0</v>
      </c>
      <c r="J1189" s="95" t="b">
        <v>0</v>
      </c>
      <c r="K1189" s="95" t="b">
        <v>0</v>
      </c>
    </row>
    <row r="1190" spans="1:11" x14ac:dyDescent="0.25">
      <c r="A1190" s="95" t="s">
        <v>14223</v>
      </c>
      <c r="B1190" s="95" t="s">
        <v>14616</v>
      </c>
      <c r="C1190" s="95">
        <v>6</v>
      </c>
      <c r="D1190" s="130">
        <v>2.6830097080207069E-4</v>
      </c>
      <c r="E1190" s="130">
        <v>1.5675478101073159</v>
      </c>
      <c r="F1190" s="95" t="b">
        <v>0</v>
      </c>
      <c r="G1190" s="95" t="b">
        <v>0</v>
      </c>
      <c r="H1190" s="95" t="b">
        <v>0</v>
      </c>
      <c r="I1190" s="95" t="b">
        <v>0</v>
      </c>
      <c r="J1190" s="95" t="b">
        <v>0</v>
      </c>
      <c r="K1190" s="95" t="b">
        <v>0</v>
      </c>
    </row>
    <row r="1191" spans="1:11" x14ac:dyDescent="0.25">
      <c r="A1191" s="95" t="s">
        <v>14616</v>
      </c>
      <c r="B1191" s="95" t="s">
        <v>14214</v>
      </c>
      <c r="C1191" s="95">
        <v>6</v>
      </c>
      <c r="D1191" s="130">
        <v>2.6830097080207069E-4</v>
      </c>
      <c r="E1191" s="130">
        <v>1.1553958958433552</v>
      </c>
      <c r="F1191" s="95" t="b">
        <v>0</v>
      </c>
      <c r="G1191" s="95" t="b">
        <v>0</v>
      </c>
      <c r="H1191" s="95" t="b">
        <v>0</v>
      </c>
      <c r="I1191" s="95" t="b">
        <v>0</v>
      </c>
      <c r="J1191" s="95" t="b">
        <v>0</v>
      </c>
      <c r="K1191" s="95" t="b">
        <v>0</v>
      </c>
    </row>
    <row r="1192" spans="1:11" x14ac:dyDescent="0.25">
      <c r="A1192" s="95" t="s">
        <v>14319</v>
      </c>
      <c r="B1192" s="95" t="s">
        <v>14214</v>
      </c>
      <c r="C1192" s="95">
        <v>6</v>
      </c>
      <c r="D1192" s="130">
        <v>2.6830097080207069E-4</v>
      </c>
      <c r="E1192" s="130">
        <v>0.16269513458485466</v>
      </c>
      <c r="F1192" s="95" t="b">
        <v>0</v>
      </c>
      <c r="G1192" s="95" t="b">
        <v>0</v>
      </c>
      <c r="H1192" s="95" t="b">
        <v>0</v>
      </c>
      <c r="I1192" s="95" t="b">
        <v>0</v>
      </c>
      <c r="J1192" s="95" t="b">
        <v>0</v>
      </c>
      <c r="K1192" s="95" t="b">
        <v>0</v>
      </c>
    </row>
    <row r="1193" spans="1:11" x14ac:dyDescent="0.25">
      <c r="A1193" s="95" t="s">
        <v>14241</v>
      </c>
      <c r="B1193" s="95" t="s">
        <v>14229</v>
      </c>
      <c r="C1193" s="95">
        <v>6</v>
      </c>
      <c r="D1193" s="130">
        <v>2.6830097080207069E-4</v>
      </c>
      <c r="E1193" s="130">
        <v>0.16057811280889367</v>
      </c>
      <c r="F1193" s="95" t="b">
        <v>0</v>
      </c>
      <c r="G1193" s="95" t="b">
        <v>0</v>
      </c>
      <c r="H1193" s="95" t="b">
        <v>0</v>
      </c>
      <c r="I1193" s="95" t="b">
        <v>0</v>
      </c>
      <c r="J1193" s="95" t="b">
        <v>0</v>
      </c>
      <c r="K1193" s="95" t="b">
        <v>0</v>
      </c>
    </row>
    <row r="1194" spans="1:11" x14ac:dyDescent="0.25">
      <c r="A1194" s="95" t="s">
        <v>14402</v>
      </c>
      <c r="B1194" s="95" t="s">
        <v>14343</v>
      </c>
      <c r="C1194" s="95">
        <v>6</v>
      </c>
      <c r="D1194" s="130">
        <v>2.6830097080207069E-4</v>
      </c>
      <c r="E1194" s="130">
        <v>2.5896225212717088</v>
      </c>
      <c r="F1194" s="95" t="b">
        <v>0</v>
      </c>
      <c r="G1194" s="95" t="b">
        <v>0</v>
      </c>
      <c r="H1194" s="95" t="b">
        <v>0</v>
      </c>
      <c r="I1194" s="95" t="b">
        <v>0</v>
      </c>
      <c r="J1194" s="95" t="b">
        <v>0</v>
      </c>
      <c r="K1194" s="95" t="b">
        <v>0</v>
      </c>
    </row>
    <row r="1195" spans="1:11" x14ac:dyDescent="0.25">
      <c r="A1195" s="95" t="s">
        <v>14215</v>
      </c>
      <c r="B1195" s="95" t="s">
        <v>14243</v>
      </c>
      <c r="C1195" s="95">
        <v>6</v>
      </c>
      <c r="D1195" s="130">
        <v>2.6830097080207069E-4</v>
      </c>
      <c r="E1195" s="130">
        <v>-0.33774784176731465</v>
      </c>
      <c r="F1195" s="95" t="b">
        <v>0</v>
      </c>
      <c r="G1195" s="95" t="b">
        <v>0</v>
      </c>
      <c r="H1195" s="95" t="b">
        <v>0</v>
      </c>
      <c r="I1195" s="95" t="b">
        <v>0</v>
      </c>
      <c r="J1195" s="95" t="b">
        <v>0</v>
      </c>
      <c r="K1195" s="95" t="b">
        <v>0</v>
      </c>
    </row>
    <row r="1196" spans="1:11" x14ac:dyDescent="0.25">
      <c r="A1196" s="95" t="s">
        <v>14257</v>
      </c>
      <c r="B1196" s="95" t="s">
        <v>14257</v>
      </c>
      <c r="C1196" s="95">
        <v>6</v>
      </c>
      <c r="D1196" s="130">
        <v>2.6830097080207069E-4</v>
      </c>
      <c r="E1196" s="130">
        <v>0.96328215389666649</v>
      </c>
      <c r="F1196" s="95" t="b">
        <v>0</v>
      </c>
      <c r="G1196" s="95" t="b">
        <v>0</v>
      </c>
      <c r="H1196" s="95" t="b">
        <v>0</v>
      </c>
      <c r="I1196" s="95" t="b">
        <v>0</v>
      </c>
      <c r="J1196" s="95" t="b">
        <v>0</v>
      </c>
      <c r="K1196" s="95" t="b">
        <v>0</v>
      </c>
    </row>
    <row r="1197" spans="1:11" x14ac:dyDescent="0.25">
      <c r="A1197" s="95" t="s">
        <v>14257</v>
      </c>
      <c r="B1197" s="95" t="s">
        <v>14240</v>
      </c>
      <c r="C1197" s="95">
        <v>6</v>
      </c>
      <c r="D1197" s="130">
        <v>2.6830097080207069E-4</v>
      </c>
      <c r="E1197" s="130">
        <v>0.68464950949159142</v>
      </c>
      <c r="F1197" s="95" t="b">
        <v>0</v>
      </c>
      <c r="G1197" s="95" t="b">
        <v>0</v>
      </c>
      <c r="H1197" s="95" t="b">
        <v>0</v>
      </c>
      <c r="I1197" s="95" t="b">
        <v>0</v>
      </c>
      <c r="J1197" s="95" t="b">
        <v>0</v>
      </c>
      <c r="K1197" s="95" t="b">
        <v>0</v>
      </c>
    </row>
    <row r="1198" spans="1:11" x14ac:dyDescent="0.25">
      <c r="A1198" s="95" t="s">
        <v>14213</v>
      </c>
      <c r="B1198" s="95" t="s">
        <v>14298</v>
      </c>
      <c r="C1198" s="95">
        <v>6</v>
      </c>
      <c r="D1198" s="130">
        <v>2.6830097080207069E-4</v>
      </c>
      <c r="E1198" s="130">
        <v>8.4133382854984895E-2</v>
      </c>
      <c r="F1198" s="95" t="b">
        <v>0</v>
      </c>
      <c r="G1198" s="95" t="b">
        <v>0</v>
      </c>
      <c r="H1198" s="95" t="b">
        <v>0</v>
      </c>
      <c r="I1198" s="95" t="b">
        <v>0</v>
      </c>
      <c r="J1198" s="95" t="b">
        <v>0</v>
      </c>
      <c r="K1198" s="95" t="b">
        <v>0</v>
      </c>
    </row>
    <row r="1199" spans="1:11" x14ac:dyDescent="0.25">
      <c r="A1199" s="95" t="s">
        <v>14298</v>
      </c>
      <c r="B1199" s="95" t="s">
        <v>14306</v>
      </c>
      <c r="C1199" s="95">
        <v>6</v>
      </c>
      <c r="D1199" s="130">
        <v>2.6830097080207069E-4</v>
      </c>
      <c r="E1199" s="130">
        <v>1.855890410676478</v>
      </c>
      <c r="F1199" s="95" t="b">
        <v>0</v>
      </c>
      <c r="G1199" s="95" t="b">
        <v>0</v>
      </c>
      <c r="H1199" s="95" t="b">
        <v>0</v>
      </c>
      <c r="I1199" s="95" t="b">
        <v>0</v>
      </c>
      <c r="J1199" s="95" t="b">
        <v>0</v>
      </c>
      <c r="K1199" s="95" t="b">
        <v>0</v>
      </c>
    </row>
    <row r="1200" spans="1:11" x14ac:dyDescent="0.25">
      <c r="A1200" s="95" t="s">
        <v>14306</v>
      </c>
      <c r="B1200" s="95" t="s">
        <v>14220</v>
      </c>
      <c r="C1200" s="95">
        <v>6</v>
      </c>
      <c r="D1200" s="130">
        <v>2.6830097080207069E-4</v>
      </c>
      <c r="E1200" s="130">
        <v>0.47593775455268617</v>
      </c>
      <c r="F1200" s="95" t="b">
        <v>0</v>
      </c>
      <c r="G1200" s="95" t="b">
        <v>0</v>
      </c>
      <c r="H1200" s="95" t="b">
        <v>0</v>
      </c>
      <c r="I1200" s="95" t="b">
        <v>0</v>
      </c>
      <c r="J1200" s="95" t="b">
        <v>0</v>
      </c>
      <c r="K1200" s="95" t="b">
        <v>0</v>
      </c>
    </row>
    <row r="1201" spans="1:11" x14ac:dyDescent="0.25">
      <c r="A1201" s="95" t="s">
        <v>14396</v>
      </c>
      <c r="B1201" s="95" t="s">
        <v>14230</v>
      </c>
      <c r="C1201" s="95">
        <v>6</v>
      </c>
      <c r="D1201" s="130">
        <v>2.6830097080207069E-4</v>
      </c>
      <c r="E1201" s="130">
        <v>1.5214366595255473</v>
      </c>
      <c r="F1201" s="95" t="b">
        <v>0</v>
      </c>
      <c r="G1201" s="95" t="b">
        <v>0</v>
      </c>
      <c r="H1201" s="95" t="b">
        <v>0</v>
      </c>
      <c r="I1201" s="95" t="b">
        <v>0</v>
      </c>
      <c r="J1201" s="95" t="b">
        <v>0</v>
      </c>
      <c r="K1201" s="95" t="b">
        <v>0</v>
      </c>
    </row>
    <row r="1202" spans="1:11" x14ac:dyDescent="0.25">
      <c r="A1202" s="95" t="s">
        <v>14233</v>
      </c>
      <c r="B1202" s="95" t="s">
        <v>14218</v>
      </c>
      <c r="C1202" s="95">
        <v>6</v>
      </c>
      <c r="D1202" s="130">
        <v>2.6830097080207069E-4</v>
      </c>
      <c r="E1202" s="130">
        <v>-0.43447300928124066</v>
      </c>
      <c r="F1202" s="95" t="b">
        <v>0</v>
      </c>
      <c r="G1202" s="95" t="b">
        <v>0</v>
      </c>
      <c r="H1202" s="95" t="b">
        <v>0</v>
      </c>
      <c r="I1202" s="95" t="b">
        <v>0</v>
      </c>
      <c r="J1202" s="95" t="b">
        <v>0</v>
      </c>
      <c r="K1202" s="95" t="b">
        <v>0</v>
      </c>
    </row>
    <row r="1203" spans="1:11" x14ac:dyDescent="0.25">
      <c r="A1203" s="95" t="s">
        <v>14244</v>
      </c>
      <c r="B1203" s="95" t="s">
        <v>14275</v>
      </c>
      <c r="C1203" s="95">
        <v>6</v>
      </c>
      <c r="D1203" s="130">
        <v>2.6830097080207069E-4</v>
      </c>
      <c r="E1203" s="130">
        <v>1.061808558315859</v>
      </c>
      <c r="F1203" s="95" t="b">
        <v>0</v>
      </c>
      <c r="G1203" s="95" t="b">
        <v>0</v>
      </c>
      <c r="H1203" s="95" t="b">
        <v>0</v>
      </c>
      <c r="I1203" s="95" t="b">
        <v>0</v>
      </c>
      <c r="J1203" s="95" t="b">
        <v>0</v>
      </c>
      <c r="K1203" s="95" t="b">
        <v>0</v>
      </c>
    </row>
    <row r="1204" spans="1:11" x14ac:dyDescent="0.25">
      <c r="A1204" s="95" t="s">
        <v>14275</v>
      </c>
      <c r="B1204" s="95" t="s">
        <v>14218</v>
      </c>
      <c r="C1204" s="95">
        <v>6</v>
      </c>
      <c r="D1204" s="130">
        <v>2.6830097080207069E-4</v>
      </c>
      <c r="E1204" s="130">
        <v>0.26989202694148429</v>
      </c>
      <c r="F1204" s="95" t="b">
        <v>0</v>
      </c>
      <c r="G1204" s="95" t="b">
        <v>0</v>
      </c>
      <c r="H1204" s="95" t="b">
        <v>0</v>
      </c>
      <c r="I1204" s="95" t="b">
        <v>0</v>
      </c>
      <c r="J1204" s="95" t="b">
        <v>0</v>
      </c>
      <c r="K1204" s="95" t="b">
        <v>0</v>
      </c>
    </row>
    <row r="1205" spans="1:11" x14ac:dyDescent="0.25">
      <c r="A1205" s="95" t="s">
        <v>14219</v>
      </c>
      <c r="B1205" s="95" t="s">
        <v>14383</v>
      </c>
      <c r="C1205" s="95">
        <v>6</v>
      </c>
      <c r="D1205" s="130">
        <v>2.6830097080207069E-4</v>
      </c>
      <c r="E1205" s="130">
        <v>0.89980645685609872</v>
      </c>
      <c r="F1205" s="95" t="b">
        <v>0</v>
      </c>
      <c r="G1205" s="95" t="b">
        <v>0</v>
      </c>
      <c r="H1205" s="95" t="b">
        <v>0</v>
      </c>
      <c r="I1205" s="95" t="b">
        <v>0</v>
      </c>
      <c r="J1205" s="95" t="b">
        <v>0</v>
      </c>
      <c r="K1205" s="95" t="b">
        <v>0</v>
      </c>
    </row>
    <row r="1206" spans="1:11" x14ac:dyDescent="0.25">
      <c r="A1206" s="95" t="s">
        <v>14261</v>
      </c>
      <c r="B1206" s="95" t="s">
        <v>14617</v>
      </c>
      <c r="C1206" s="95">
        <v>6</v>
      </c>
      <c r="D1206" s="130">
        <v>2.6830097080207069E-4</v>
      </c>
      <c r="E1206" s="130">
        <v>2.635380011832384</v>
      </c>
      <c r="F1206" s="95" t="b">
        <v>0</v>
      </c>
      <c r="G1206" s="95" t="b">
        <v>0</v>
      </c>
      <c r="H1206" s="95" t="b">
        <v>0</v>
      </c>
      <c r="I1206" s="95" t="b">
        <v>0</v>
      </c>
      <c r="J1206" s="95" t="b">
        <v>0</v>
      </c>
      <c r="K1206" s="95" t="b">
        <v>0</v>
      </c>
    </row>
    <row r="1207" spans="1:11" x14ac:dyDescent="0.25">
      <c r="A1207" s="95" t="s">
        <v>14617</v>
      </c>
      <c r="B1207" s="95" t="s">
        <v>14220</v>
      </c>
      <c r="C1207" s="95">
        <v>6</v>
      </c>
      <c r="D1207" s="130">
        <v>2.6830097080207069E-4</v>
      </c>
      <c r="E1207" s="130">
        <v>1.510699860811898</v>
      </c>
      <c r="F1207" s="95" t="b">
        <v>0</v>
      </c>
      <c r="G1207" s="95" t="b">
        <v>0</v>
      </c>
      <c r="H1207" s="95" t="b">
        <v>0</v>
      </c>
      <c r="I1207" s="95" t="b">
        <v>0</v>
      </c>
      <c r="J1207" s="95" t="b">
        <v>0</v>
      </c>
      <c r="K1207" s="95" t="b">
        <v>0</v>
      </c>
    </row>
    <row r="1208" spans="1:11" x14ac:dyDescent="0.25">
      <c r="A1208" s="95" t="s">
        <v>14214</v>
      </c>
      <c r="B1208" s="95" t="s">
        <v>14618</v>
      </c>
      <c r="C1208" s="95">
        <v>6</v>
      </c>
      <c r="D1208" s="130">
        <v>2.6830097080207069E-4</v>
      </c>
      <c r="E1208" s="130">
        <v>1.1634599507985293</v>
      </c>
      <c r="F1208" s="95" t="b">
        <v>0</v>
      </c>
      <c r="G1208" s="95" t="b">
        <v>0</v>
      </c>
      <c r="H1208" s="95" t="b">
        <v>0</v>
      </c>
      <c r="I1208" s="95" t="b">
        <v>0</v>
      </c>
      <c r="J1208" s="95" t="b">
        <v>0</v>
      </c>
      <c r="K1208" s="95" t="b">
        <v>0</v>
      </c>
    </row>
    <row r="1209" spans="1:11" x14ac:dyDescent="0.25">
      <c r="A1209" s="95" t="s">
        <v>14618</v>
      </c>
      <c r="B1209" s="95" t="s">
        <v>14234</v>
      </c>
      <c r="C1209" s="95">
        <v>6</v>
      </c>
      <c r="D1209" s="130">
        <v>2.6830097080207069E-4</v>
      </c>
      <c r="E1209" s="130">
        <v>2.0758343568800965</v>
      </c>
      <c r="F1209" s="95" t="b">
        <v>0</v>
      </c>
      <c r="G1209" s="95" t="b">
        <v>0</v>
      </c>
      <c r="H1209" s="95" t="b">
        <v>0</v>
      </c>
      <c r="I1209" s="95" t="b">
        <v>0</v>
      </c>
      <c r="J1209" s="95" t="b">
        <v>0</v>
      </c>
      <c r="K1209" s="95" t="b">
        <v>0</v>
      </c>
    </row>
    <row r="1210" spans="1:11" x14ac:dyDescent="0.25">
      <c r="A1210" s="95" t="s">
        <v>14221</v>
      </c>
      <c r="B1210" s="95" t="s">
        <v>14241</v>
      </c>
      <c r="C1210" s="95">
        <v>6</v>
      </c>
      <c r="D1210" s="130">
        <v>2.6830097080207069E-4</v>
      </c>
      <c r="E1210" s="130">
        <v>-0.22883667459084139</v>
      </c>
      <c r="F1210" s="95" t="b">
        <v>0</v>
      </c>
      <c r="G1210" s="95" t="b">
        <v>0</v>
      </c>
      <c r="H1210" s="95" t="b">
        <v>0</v>
      </c>
      <c r="I1210" s="95" t="b">
        <v>0</v>
      </c>
      <c r="J1210" s="95" t="b">
        <v>0</v>
      </c>
      <c r="K1210" s="95" t="b">
        <v>0</v>
      </c>
    </row>
    <row r="1211" spans="1:11" x14ac:dyDescent="0.25">
      <c r="A1211" s="95" t="s">
        <v>14214</v>
      </c>
      <c r="B1211" s="95" t="s">
        <v>14248</v>
      </c>
      <c r="C1211" s="95">
        <v>6</v>
      </c>
      <c r="D1211" s="130">
        <v>2.6830097080207069E-4</v>
      </c>
      <c r="E1211" s="130">
        <v>-0.45458814591356345</v>
      </c>
      <c r="F1211" s="95" t="b">
        <v>0</v>
      </c>
      <c r="G1211" s="95" t="b">
        <v>0</v>
      </c>
      <c r="H1211" s="95" t="b">
        <v>0</v>
      </c>
      <c r="I1211" s="95" t="b">
        <v>0</v>
      </c>
      <c r="J1211" s="95" t="b">
        <v>0</v>
      </c>
      <c r="K1211" s="95" t="b">
        <v>0</v>
      </c>
    </row>
    <row r="1212" spans="1:11" x14ac:dyDescent="0.25">
      <c r="A1212" s="95" t="s">
        <v>14221</v>
      </c>
      <c r="B1212" s="95" t="s">
        <v>14255</v>
      </c>
      <c r="C1212" s="95">
        <v>6</v>
      </c>
      <c r="D1212" s="130">
        <v>2.6830097080207069E-4</v>
      </c>
      <c r="E1212" s="130">
        <v>-1.0836941145401468E-2</v>
      </c>
      <c r="F1212" s="95" t="b">
        <v>0</v>
      </c>
      <c r="G1212" s="95" t="b">
        <v>0</v>
      </c>
      <c r="H1212" s="95" t="b">
        <v>0</v>
      </c>
      <c r="I1212" s="95" t="b">
        <v>0</v>
      </c>
      <c r="J1212" s="95" t="b">
        <v>0</v>
      </c>
      <c r="K1212" s="95" t="b">
        <v>0</v>
      </c>
    </row>
    <row r="1213" spans="1:11" x14ac:dyDescent="0.25">
      <c r="A1213" s="95" t="s">
        <v>14214</v>
      </c>
      <c r="B1213" s="95" t="s">
        <v>14255</v>
      </c>
      <c r="C1213" s="95">
        <v>6</v>
      </c>
      <c r="D1213" s="130">
        <v>2.6830097080207069E-4</v>
      </c>
      <c r="E1213" s="130">
        <v>-0.36801896624372582</v>
      </c>
      <c r="F1213" s="95" t="b">
        <v>0</v>
      </c>
      <c r="G1213" s="95" t="b">
        <v>0</v>
      </c>
      <c r="H1213" s="95" t="b">
        <v>0</v>
      </c>
      <c r="I1213" s="95" t="b">
        <v>0</v>
      </c>
      <c r="J1213" s="95" t="b">
        <v>0</v>
      </c>
      <c r="K1213" s="95" t="b">
        <v>0</v>
      </c>
    </row>
    <row r="1214" spans="1:11" x14ac:dyDescent="0.25">
      <c r="A1214" s="95" t="s">
        <v>14373</v>
      </c>
      <c r="B1214" s="95" t="s">
        <v>14213</v>
      </c>
      <c r="C1214" s="95">
        <v>6</v>
      </c>
      <c r="D1214" s="130">
        <v>2.6830097080207069E-4</v>
      </c>
      <c r="E1214" s="130">
        <v>0.47623631398278804</v>
      </c>
      <c r="F1214" s="95" t="b">
        <v>0</v>
      </c>
      <c r="G1214" s="95" t="b">
        <v>0</v>
      </c>
      <c r="H1214" s="95" t="b">
        <v>0</v>
      </c>
      <c r="I1214" s="95" t="b">
        <v>0</v>
      </c>
      <c r="J1214" s="95" t="b">
        <v>0</v>
      </c>
      <c r="K1214" s="95" t="b">
        <v>0</v>
      </c>
    </row>
    <row r="1215" spans="1:11" x14ac:dyDescent="0.25">
      <c r="A1215" s="95" t="s">
        <v>14221</v>
      </c>
      <c r="B1215" s="95" t="s">
        <v>14223</v>
      </c>
      <c r="C1215" s="95">
        <v>6</v>
      </c>
      <c r="D1215" s="130">
        <v>2.8702777479246557E-4</v>
      </c>
      <c r="E1215" s="130">
        <v>-0.88190597501553736</v>
      </c>
      <c r="F1215" s="95" t="b">
        <v>0</v>
      </c>
      <c r="G1215" s="95" t="b">
        <v>0</v>
      </c>
      <c r="H1215" s="95" t="b">
        <v>0</v>
      </c>
      <c r="I1215" s="95" t="b">
        <v>0</v>
      </c>
      <c r="J1215" s="95" t="b">
        <v>0</v>
      </c>
      <c r="K1215" s="95" t="b">
        <v>0</v>
      </c>
    </row>
    <row r="1216" spans="1:11" x14ac:dyDescent="0.25">
      <c r="A1216" s="95" t="s">
        <v>14340</v>
      </c>
      <c r="B1216" s="95" t="s">
        <v>14254</v>
      </c>
      <c r="C1216" s="95">
        <v>6</v>
      </c>
      <c r="D1216" s="130">
        <v>2.6830097080207069E-4</v>
      </c>
      <c r="E1216" s="130">
        <v>1.5523857958846414</v>
      </c>
      <c r="F1216" s="95" t="b">
        <v>0</v>
      </c>
      <c r="G1216" s="95" t="b">
        <v>0</v>
      </c>
      <c r="H1216" s="95" t="b">
        <v>0</v>
      </c>
      <c r="I1216" s="95" t="b">
        <v>0</v>
      </c>
      <c r="J1216" s="95" t="b">
        <v>0</v>
      </c>
      <c r="K1216" s="95" t="b">
        <v>0</v>
      </c>
    </row>
    <row r="1217" spans="1:11" x14ac:dyDescent="0.25">
      <c r="A1217" s="95" t="s">
        <v>14361</v>
      </c>
      <c r="B1217" s="95" t="s">
        <v>14223</v>
      </c>
      <c r="C1217" s="95">
        <v>6</v>
      </c>
      <c r="D1217" s="130">
        <v>2.6830097080207069E-4</v>
      </c>
      <c r="E1217" s="130">
        <v>0.82805262771764987</v>
      </c>
      <c r="F1217" s="95" t="b">
        <v>0</v>
      </c>
      <c r="G1217" s="95" t="b">
        <v>0</v>
      </c>
      <c r="H1217" s="95" t="b">
        <v>0</v>
      </c>
      <c r="I1217" s="95" t="b">
        <v>0</v>
      </c>
      <c r="J1217" s="95" t="b">
        <v>0</v>
      </c>
      <c r="K1217" s="95" t="b">
        <v>0</v>
      </c>
    </row>
    <row r="1218" spans="1:11" x14ac:dyDescent="0.25">
      <c r="A1218" s="95" t="s">
        <v>14367</v>
      </c>
      <c r="B1218" s="95" t="s">
        <v>14230</v>
      </c>
      <c r="C1218" s="95">
        <v>6</v>
      </c>
      <c r="D1218" s="130">
        <v>2.6830097080207069E-4</v>
      </c>
      <c r="E1218" s="130">
        <v>1.2995879099091909</v>
      </c>
      <c r="F1218" s="95" t="b">
        <v>0</v>
      </c>
      <c r="G1218" s="95" t="b">
        <v>0</v>
      </c>
      <c r="H1218" s="95" t="b">
        <v>0</v>
      </c>
      <c r="I1218" s="95" t="b">
        <v>0</v>
      </c>
      <c r="J1218" s="95" t="b">
        <v>0</v>
      </c>
      <c r="K1218" s="95" t="b">
        <v>0</v>
      </c>
    </row>
    <row r="1219" spans="1:11" x14ac:dyDescent="0.25">
      <c r="A1219" s="95" t="s">
        <v>14391</v>
      </c>
      <c r="B1219" s="95" t="s">
        <v>14367</v>
      </c>
      <c r="C1219" s="95">
        <v>6</v>
      </c>
      <c r="D1219" s="130">
        <v>2.6830097080207069E-4</v>
      </c>
      <c r="E1219" s="130">
        <v>2.7145612578800087</v>
      </c>
      <c r="F1219" s="95" t="b">
        <v>0</v>
      </c>
      <c r="G1219" s="95" t="b">
        <v>0</v>
      </c>
      <c r="H1219" s="95" t="b">
        <v>0</v>
      </c>
      <c r="I1219" s="95" t="b">
        <v>0</v>
      </c>
      <c r="J1219" s="95" t="b">
        <v>0</v>
      </c>
      <c r="K1219" s="95" t="b">
        <v>0</v>
      </c>
    </row>
    <row r="1220" spans="1:11" x14ac:dyDescent="0.25">
      <c r="A1220" s="95" t="s">
        <v>14367</v>
      </c>
      <c r="B1220" s="95" t="s">
        <v>14225</v>
      </c>
      <c r="C1220" s="95">
        <v>6</v>
      </c>
      <c r="D1220" s="130">
        <v>2.6830097080207069E-4</v>
      </c>
      <c r="E1220" s="130">
        <v>0.9489991348043858</v>
      </c>
      <c r="F1220" s="95" t="b">
        <v>0</v>
      </c>
      <c r="G1220" s="95" t="b">
        <v>0</v>
      </c>
      <c r="H1220" s="95" t="b">
        <v>0</v>
      </c>
      <c r="I1220" s="95" t="b">
        <v>0</v>
      </c>
      <c r="J1220" s="95" t="b">
        <v>0</v>
      </c>
      <c r="K1220" s="95" t="b">
        <v>0</v>
      </c>
    </row>
    <row r="1221" spans="1:11" x14ac:dyDescent="0.25">
      <c r="A1221" s="95" t="s">
        <v>1509</v>
      </c>
      <c r="B1221" s="95" t="s">
        <v>14322</v>
      </c>
      <c r="C1221" s="95">
        <v>6</v>
      </c>
      <c r="D1221" s="130">
        <v>2.6830097080207069E-4</v>
      </c>
      <c r="E1221" s="130">
        <v>2.9129289116468424</v>
      </c>
      <c r="F1221" s="95" t="b">
        <v>0</v>
      </c>
      <c r="G1221" s="95" t="b">
        <v>0</v>
      </c>
      <c r="H1221" s="95" t="b">
        <v>0</v>
      </c>
      <c r="I1221" s="95" t="b">
        <v>0</v>
      </c>
      <c r="J1221" s="95" t="b">
        <v>0</v>
      </c>
      <c r="K1221" s="95" t="b">
        <v>0</v>
      </c>
    </row>
    <row r="1222" spans="1:11" x14ac:dyDescent="0.25">
      <c r="A1222" s="95" t="s">
        <v>14322</v>
      </c>
      <c r="B1222" s="95" t="s">
        <v>14620</v>
      </c>
      <c r="C1222" s="95">
        <v>6</v>
      </c>
      <c r="D1222" s="130">
        <v>2.6830097080207069E-4</v>
      </c>
      <c r="E1222" s="130">
        <v>2.9798757012774555</v>
      </c>
      <c r="F1222" s="95" t="b">
        <v>0</v>
      </c>
      <c r="G1222" s="95" t="b">
        <v>0</v>
      </c>
      <c r="H1222" s="95" t="b">
        <v>0</v>
      </c>
      <c r="I1222" s="95" t="b">
        <v>0</v>
      </c>
      <c r="J1222" s="95" t="b">
        <v>0</v>
      </c>
      <c r="K1222" s="95" t="b">
        <v>0</v>
      </c>
    </row>
    <row r="1223" spans="1:11" x14ac:dyDescent="0.25">
      <c r="A1223" s="95" t="s">
        <v>14620</v>
      </c>
      <c r="B1223" s="95" t="s">
        <v>14213</v>
      </c>
      <c r="C1223" s="95">
        <v>6</v>
      </c>
      <c r="D1223" s="130">
        <v>2.6830097080207069E-4</v>
      </c>
      <c r="E1223" s="130">
        <v>1.1452430949413634</v>
      </c>
      <c r="F1223" s="95" t="b">
        <v>0</v>
      </c>
      <c r="G1223" s="95" t="b">
        <v>0</v>
      </c>
      <c r="H1223" s="95" t="b">
        <v>0</v>
      </c>
      <c r="I1223" s="95" t="b">
        <v>0</v>
      </c>
      <c r="J1223" s="95" t="b">
        <v>0</v>
      </c>
      <c r="K1223" s="95" t="b">
        <v>0</v>
      </c>
    </row>
    <row r="1224" spans="1:11" x14ac:dyDescent="0.25">
      <c r="A1224" s="95" t="s">
        <v>14213</v>
      </c>
      <c r="B1224" s="95" t="s">
        <v>14486</v>
      </c>
      <c r="C1224" s="95">
        <v>6</v>
      </c>
      <c r="D1224" s="130">
        <v>2.6830097080207069E-4</v>
      </c>
      <c r="E1224" s="130">
        <v>0.88783873771101673</v>
      </c>
      <c r="F1224" s="95" t="b">
        <v>0</v>
      </c>
      <c r="G1224" s="95" t="b">
        <v>0</v>
      </c>
      <c r="H1224" s="95" t="b">
        <v>0</v>
      </c>
      <c r="I1224" s="95" t="b">
        <v>0</v>
      </c>
      <c r="J1224" s="95" t="b">
        <v>0</v>
      </c>
      <c r="K1224" s="95" t="b">
        <v>0</v>
      </c>
    </row>
    <row r="1225" spans="1:11" x14ac:dyDescent="0.25">
      <c r="A1225" s="95" t="s">
        <v>14486</v>
      </c>
      <c r="B1225" s="95" t="s">
        <v>14258</v>
      </c>
      <c r="C1225" s="95">
        <v>6</v>
      </c>
      <c r="D1225" s="130">
        <v>2.6830097080207069E-4</v>
      </c>
      <c r="E1225" s="130">
        <v>2.231959873892766</v>
      </c>
      <c r="F1225" s="95" t="b">
        <v>0</v>
      </c>
      <c r="G1225" s="95" t="b">
        <v>0</v>
      </c>
      <c r="H1225" s="95" t="b">
        <v>0</v>
      </c>
      <c r="I1225" s="95" t="b">
        <v>0</v>
      </c>
      <c r="J1225" s="95" t="b">
        <v>0</v>
      </c>
      <c r="K1225" s="95" t="b">
        <v>0</v>
      </c>
    </row>
    <row r="1226" spans="1:11" x14ac:dyDescent="0.25">
      <c r="A1226" s="95" t="s">
        <v>14220</v>
      </c>
      <c r="B1226" s="95" t="s">
        <v>14621</v>
      </c>
      <c r="C1226" s="95">
        <v>6</v>
      </c>
      <c r="D1226" s="130">
        <v>2.6830097080207069E-4</v>
      </c>
      <c r="E1226" s="130">
        <v>1.5138149571219415</v>
      </c>
      <c r="F1226" s="95" t="b">
        <v>0</v>
      </c>
      <c r="G1226" s="95" t="b">
        <v>0</v>
      </c>
      <c r="H1226" s="95" t="b">
        <v>0</v>
      </c>
      <c r="I1226" s="95" t="b">
        <v>0</v>
      </c>
      <c r="J1226" s="95" t="b">
        <v>0</v>
      </c>
      <c r="K1226" s="95" t="b">
        <v>0</v>
      </c>
    </row>
    <row r="1227" spans="1:11" x14ac:dyDescent="0.25">
      <c r="A1227" s="95" t="s">
        <v>14621</v>
      </c>
      <c r="B1227" s="95" t="s">
        <v>14222</v>
      </c>
      <c r="C1227" s="95">
        <v>6</v>
      </c>
      <c r="D1227" s="130">
        <v>2.6830097080207069E-4</v>
      </c>
      <c r="E1227" s="130">
        <v>1.5254320371237151</v>
      </c>
      <c r="F1227" s="95" t="b">
        <v>0</v>
      </c>
      <c r="G1227" s="95" t="b">
        <v>0</v>
      </c>
      <c r="H1227" s="95" t="b">
        <v>0</v>
      </c>
      <c r="I1227" s="95" t="b">
        <v>0</v>
      </c>
      <c r="J1227" s="95" t="b">
        <v>0</v>
      </c>
      <c r="K1227" s="95" t="b">
        <v>0</v>
      </c>
    </row>
    <row r="1228" spans="1:11" x14ac:dyDescent="0.25">
      <c r="A1228" s="95" t="s">
        <v>14216</v>
      </c>
      <c r="B1228" s="95" t="s">
        <v>14622</v>
      </c>
      <c r="C1228" s="95">
        <v>6</v>
      </c>
      <c r="D1228" s="130">
        <v>2.6830097080207069E-4</v>
      </c>
      <c r="E1228" s="130">
        <v>1.3959017739123099</v>
      </c>
      <c r="F1228" s="95" t="b">
        <v>0</v>
      </c>
      <c r="G1228" s="95" t="b">
        <v>0</v>
      </c>
      <c r="H1228" s="95" t="b">
        <v>0</v>
      </c>
      <c r="I1228" s="95" t="b">
        <v>0</v>
      </c>
      <c r="J1228" s="95" t="b">
        <v>0</v>
      </c>
      <c r="K1228" s="95" t="b">
        <v>0</v>
      </c>
    </row>
    <row r="1229" spans="1:11" x14ac:dyDescent="0.25">
      <c r="A1229" s="95" t="s">
        <v>14622</v>
      </c>
      <c r="B1229" s="95" t="s">
        <v>14215</v>
      </c>
      <c r="C1229" s="95">
        <v>6</v>
      </c>
      <c r="D1229" s="130">
        <v>2.6830097080207069E-4</v>
      </c>
      <c r="E1229" s="130">
        <v>1.3882253969512572</v>
      </c>
      <c r="F1229" s="95" t="b">
        <v>0</v>
      </c>
      <c r="G1229" s="95" t="b">
        <v>0</v>
      </c>
      <c r="H1229" s="95" t="b">
        <v>0</v>
      </c>
      <c r="I1229" s="95" t="b">
        <v>0</v>
      </c>
      <c r="J1229" s="95" t="b">
        <v>0</v>
      </c>
      <c r="K1229" s="95" t="b">
        <v>0</v>
      </c>
    </row>
    <row r="1230" spans="1:11" x14ac:dyDescent="0.25">
      <c r="A1230" s="95" t="s">
        <v>14252</v>
      </c>
      <c r="B1230" s="95" t="s">
        <v>14623</v>
      </c>
      <c r="C1230" s="95">
        <v>6</v>
      </c>
      <c r="D1230" s="130">
        <v>2.6830097080207069E-4</v>
      </c>
      <c r="E1230" s="130">
        <v>2.3992908231014174</v>
      </c>
      <c r="F1230" s="95" t="b">
        <v>0</v>
      </c>
      <c r="G1230" s="95" t="b">
        <v>0</v>
      </c>
      <c r="H1230" s="95" t="b">
        <v>0</v>
      </c>
      <c r="I1230" s="95" t="b">
        <v>0</v>
      </c>
      <c r="J1230" s="95" t="b">
        <v>0</v>
      </c>
      <c r="K1230" s="95" t="b">
        <v>0</v>
      </c>
    </row>
    <row r="1231" spans="1:11" x14ac:dyDescent="0.25">
      <c r="A1231" s="95" t="s">
        <v>14623</v>
      </c>
      <c r="B1231" s="95" t="s">
        <v>14226</v>
      </c>
      <c r="C1231" s="95">
        <v>6</v>
      </c>
      <c r="D1231" s="130">
        <v>2.6830097080207069E-4</v>
      </c>
      <c r="E1231" s="130">
        <v>1.6694246315879091</v>
      </c>
      <c r="F1231" s="95" t="b">
        <v>0</v>
      </c>
      <c r="G1231" s="95" t="b">
        <v>0</v>
      </c>
      <c r="H1231" s="95" t="b">
        <v>0</v>
      </c>
      <c r="I1231" s="95" t="b">
        <v>0</v>
      </c>
      <c r="J1231" s="95" t="b">
        <v>0</v>
      </c>
      <c r="K1231" s="95" t="b">
        <v>0</v>
      </c>
    </row>
    <row r="1232" spans="1:11" x14ac:dyDescent="0.25">
      <c r="A1232" s="95" t="s">
        <v>14214</v>
      </c>
      <c r="B1232" s="95" t="s">
        <v>14487</v>
      </c>
      <c r="C1232" s="95">
        <v>6</v>
      </c>
      <c r="D1232" s="130">
        <v>2.6830097080207069E-4</v>
      </c>
      <c r="E1232" s="130">
        <v>0.90021851602394787</v>
      </c>
      <c r="F1232" s="95" t="b">
        <v>0</v>
      </c>
      <c r="G1232" s="95" t="b">
        <v>0</v>
      </c>
      <c r="H1232" s="95" t="b">
        <v>0</v>
      </c>
      <c r="I1232" s="95" t="b">
        <v>0</v>
      </c>
      <c r="J1232" s="95" t="b">
        <v>0</v>
      </c>
      <c r="K1232" s="95" t="b">
        <v>0</v>
      </c>
    </row>
    <row r="1233" spans="1:11" x14ac:dyDescent="0.25">
      <c r="A1233" s="95" t="s">
        <v>14487</v>
      </c>
      <c r="B1233" s="95" t="s">
        <v>14408</v>
      </c>
      <c r="C1233" s="95">
        <v>6</v>
      </c>
      <c r="D1233" s="130">
        <v>2.6830097080207069E-4</v>
      </c>
      <c r="E1233" s="130">
        <v>3.1714791265113842</v>
      </c>
      <c r="F1233" s="95" t="b">
        <v>0</v>
      </c>
      <c r="G1233" s="95" t="b">
        <v>0</v>
      </c>
      <c r="H1233" s="95" t="b">
        <v>0</v>
      </c>
      <c r="I1233" s="95" t="b">
        <v>0</v>
      </c>
      <c r="J1233" s="95" t="b">
        <v>0</v>
      </c>
      <c r="K1233" s="95" t="b">
        <v>0</v>
      </c>
    </row>
    <row r="1234" spans="1:11" x14ac:dyDescent="0.25">
      <c r="A1234" s="95" t="s">
        <v>14408</v>
      </c>
      <c r="B1234" s="95" t="s">
        <v>14221</v>
      </c>
      <c r="C1234" s="95">
        <v>6</v>
      </c>
      <c r="D1234" s="130">
        <v>2.6830097080207069E-4</v>
      </c>
      <c r="E1234" s="130">
        <v>1.0192463931767299</v>
      </c>
      <c r="F1234" s="95" t="b">
        <v>0</v>
      </c>
      <c r="G1234" s="95" t="b">
        <v>0</v>
      </c>
      <c r="H1234" s="95" t="b">
        <v>0</v>
      </c>
      <c r="I1234" s="95" t="b">
        <v>0</v>
      </c>
      <c r="J1234" s="95" t="b">
        <v>0</v>
      </c>
      <c r="K1234" s="95" t="b">
        <v>0</v>
      </c>
    </row>
    <row r="1235" spans="1:11" x14ac:dyDescent="0.25">
      <c r="A1235" s="95" t="s">
        <v>2841</v>
      </c>
      <c r="B1235" s="95" t="s">
        <v>14624</v>
      </c>
      <c r="C1235" s="95">
        <v>6</v>
      </c>
      <c r="D1235" s="130">
        <v>2.6830097080207069E-4</v>
      </c>
      <c r="E1235" s="130">
        <v>3.2586293022302844</v>
      </c>
      <c r="F1235" s="95" t="b">
        <v>0</v>
      </c>
      <c r="G1235" s="95" t="b">
        <v>0</v>
      </c>
      <c r="H1235" s="95" t="b">
        <v>0</v>
      </c>
      <c r="I1235" s="95" t="b">
        <v>0</v>
      </c>
      <c r="J1235" s="95" t="b">
        <v>0</v>
      </c>
      <c r="K1235" s="95" t="b">
        <v>0</v>
      </c>
    </row>
    <row r="1236" spans="1:11" x14ac:dyDescent="0.25">
      <c r="A1236" s="95" t="s">
        <v>14393</v>
      </c>
      <c r="B1236" s="95" t="s">
        <v>14343</v>
      </c>
      <c r="C1236" s="95">
        <v>6</v>
      </c>
      <c r="D1236" s="130">
        <v>2.6830097080207069E-4</v>
      </c>
      <c r="E1236" s="130">
        <v>2.5684332222017709</v>
      </c>
      <c r="F1236" s="95" t="b">
        <v>0</v>
      </c>
      <c r="G1236" s="95" t="b">
        <v>0</v>
      </c>
      <c r="H1236" s="95" t="b">
        <v>0</v>
      </c>
      <c r="I1236" s="95" t="b">
        <v>0</v>
      </c>
      <c r="J1236" s="95" t="b">
        <v>0</v>
      </c>
      <c r="K1236" s="95" t="b">
        <v>0</v>
      </c>
    </row>
    <row r="1237" spans="1:11" x14ac:dyDescent="0.25">
      <c r="A1237" s="95" t="s">
        <v>14343</v>
      </c>
      <c r="B1237" s="95" t="s">
        <v>7335</v>
      </c>
      <c r="C1237" s="95">
        <v>6</v>
      </c>
      <c r="D1237" s="130">
        <v>2.6830097080207069E-4</v>
      </c>
      <c r="E1237" s="130">
        <v>2.2778686602159546</v>
      </c>
      <c r="F1237" s="95" t="b">
        <v>0</v>
      </c>
      <c r="G1237" s="95" t="b">
        <v>0</v>
      </c>
      <c r="H1237" s="95" t="b">
        <v>0</v>
      </c>
      <c r="I1237" s="95" t="b">
        <v>0</v>
      </c>
      <c r="J1237" s="95" t="b">
        <v>0</v>
      </c>
      <c r="K1237" s="95" t="b">
        <v>0</v>
      </c>
    </row>
    <row r="1238" spans="1:11" x14ac:dyDescent="0.25">
      <c r="A1238" s="95" t="s">
        <v>14241</v>
      </c>
      <c r="B1238" s="95" t="s">
        <v>14221</v>
      </c>
      <c r="C1238" s="95">
        <v>6</v>
      </c>
      <c r="D1238" s="130">
        <v>2.6830097080207069E-4</v>
      </c>
      <c r="E1238" s="130">
        <v>-0.21521760593838016</v>
      </c>
      <c r="F1238" s="95" t="b">
        <v>0</v>
      </c>
      <c r="G1238" s="95" t="b">
        <v>0</v>
      </c>
      <c r="H1238" s="95" t="b">
        <v>0</v>
      </c>
      <c r="I1238" s="95" t="b">
        <v>0</v>
      </c>
      <c r="J1238" s="95" t="b">
        <v>0</v>
      </c>
      <c r="K1238" s="95" t="b">
        <v>0</v>
      </c>
    </row>
    <row r="1239" spans="1:11" x14ac:dyDescent="0.25">
      <c r="A1239" s="95" t="s">
        <v>14225</v>
      </c>
      <c r="B1239" s="95" t="s">
        <v>14243</v>
      </c>
      <c r="C1239" s="95">
        <v>6</v>
      </c>
      <c r="D1239" s="130">
        <v>2.7672167085499168E-4</v>
      </c>
      <c r="E1239" s="130">
        <v>-8.9297796234765761E-2</v>
      </c>
      <c r="F1239" s="95" t="b">
        <v>0</v>
      </c>
      <c r="G1239" s="95" t="b">
        <v>0</v>
      </c>
      <c r="H1239" s="95" t="b">
        <v>0</v>
      </c>
      <c r="I1239" s="95" t="b">
        <v>0</v>
      </c>
      <c r="J1239" s="95" t="b">
        <v>0</v>
      </c>
      <c r="K1239" s="95" t="b">
        <v>0</v>
      </c>
    </row>
    <row r="1240" spans="1:11" x14ac:dyDescent="0.25">
      <c r="A1240" s="95" t="s">
        <v>1458</v>
      </c>
      <c r="B1240" s="95" t="s">
        <v>14504</v>
      </c>
      <c r="C1240" s="95">
        <v>6</v>
      </c>
      <c r="D1240" s="130">
        <v>2.6830097080207069E-4</v>
      </c>
      <c r="E1240" s="130">
        <v>3.0667437759913714</v>
      </c>
      <c r="F1240" s="95" t="b">
        <v>0</v>
      </c>
      <c r="G1240" s="95" t="b">
        <v>0</v>
      </c>
      <c r="H1240" s="95" t="b">
        <v>0</v>
      </c>
      <c r="I1240" s="95" t="b">
        <v>0</v>
      </c>
      <c r="J1240" s="95" t="b">
        <v>0</v>
      </c>
      <c r="K1240" s="95" t="b">
        <v>0</v>
      </c>
    </row>
    <row r="1241" spans="1:11" x14ac:dyDescent="0.25">
      <c r="A1241" s="95" t="s">
        <v>14625</v>
      </c>
      <c r="B1241" s="95" t="s">
        <v>14213</v>
      </c>
      <c r="C1241" s="95">
        <v>6</v>
      </c>
      <c r="D1241" s="130">
        <v>2.6830097080207069E-4</v>
      </c>
      <c r="E1241" s="130">
        <v>1.1452430949413634</v>
      </c>
      <c r="F1241" s="95" t="b">
        <v>0</v>
      </c>
      <c r="G1241" s="95" t="b">
        <v>0</v>
      </c>
      <c r="H1241" s="95" t="b">
        <v>0</v>
      </c>
      <c r="I1241" s="95" t="b">
        <v>0</v>
      </c>
      <c r="J1241" s="95" t="b">
        <v>0</v>
      </c>
      <c r="K1241" s="95" t="b">
        <v>0</v>
      </c>
    </row>
    <row r="1242" spans="1:11" x14ac:dyDescent="0.25">
      <c r="A1242" s="95" t="s">
        <v>14227</v>
      </c>
      <c r="B1242" s="95" t="s">
        <v>14271</v>
      </c>
      <c r="C1242" s="95">
        <v>6</v>
      </c>
      <c r="D1242" s="130">
        <v>2.6830097080207069E-4</v>
      </c>
      <c r="E1242" s="130">
        <v>0.52214869397835983</v>
      </c>
      <c r="F1242" s="95" t="b">
        <v>0</v>
      </c>
      <c r="G1242" s="95" t="b">
        <v>0</v>
      </c>
      <c r="H1242" s="95" t="b">
        <v>0</v>
      </c>
      <c r="I1242" s="95" t="b">
        <v>0</v>
      </c>
      <c r="J1242" s="95" t="b">
        <v>0</v>
      </c>
      <c r="K1242" s="95" t="b">
        <v>0</v>
      </c>
    </row>
    <row r="1243" spans="1:11" x14ac:dyDescent="0.25">
      <c r="A1243" s="95" t="s">
        <v>1165</v>
      </c>
      <c r="B1243" s="95" t="s">
        <v>14230</v>
      </c>
      <c r="C1243" s="95">
        <v>6</v>
      </c>
      <c r="D1243" s="130">
        <v>2.6830097080207069E-4</v>
      </c>
      <c r="E1243" s="130">
        <v>-2.1250479108342907E-2</v>
      </c>
      <c r="F1243" s="95" t="b">
        <v>0</v>
      </c>
      <c r="G1243" s="95" t="b">
        <v>0</v>
      </c>
      <c r="H1243" s="95" t="b">
        <v>0</v>
      </c>
      <c r="I1243" s="95" t="b">
        <v>0</v>
      </c>
      <c r="J1243" s="95" t="b">
        <v>0</v>
      </c>
      <c r="K1243" s="95" t="b">
        <v>0</v>
      </c>
    </row>
    <row r="1244" spans="1:11" x14ac:dyDescent="0.25">
      <c r="A1244" s="95" t="s">
        <v>14250</v>
      </c>
      <c r="B1244" s="95" t="s">
        <v>14224</v>
      </c>
      <c r="C1244" s="95">
        <v>6</v>
      </c>
      <c r="D1244" s="130">
        <v>2.6830097080207069E-4</v>
      </c>
      <c r="E1244" s="130">
        <v>1.4453927412642962E-2</v>
      </c>
      <c r="F1244" s="95" t="b">
        <v>0</v>
      </c>
      <c r="G1244" s="95" t="b">
        <v>0</v>
      </c>
      <c r="H1244" s="95" t="b">
        <v>0</v>
      </c>
      <c r="I1244" s="95" t="b">
        <v>0</v>
      </c>
      <c r="J1244" s="95" t="b">
        <v>0</v>
      </c>
      <c r="K1244" s="95" t="b">
        <v>0</v>
      </c>
    </row>
    <row r="1245" spans="1:11" x14ac:dyDescent="0.25">
      <c r="A1245" s="95" t="s">
        <v>14213</v>
      </c>
      <c r="B1245" s="95" t="s">
        <v>14325</v>
      </c>
      <c r="C1245" s="95">
        <v>6</v>
      </c>
      <c r="D1245" s="130">
        <v>2.6830097080207069E-4</v>
      </c>
      <c r="E1245" s="130">
        <v>0.18886873337499796</v>
      </c>
      <c r="F1245" s="95" t="b">
        <v>0</v>
      </c>
      <c r="G1245" s="95" t="b">
        <v>0</v>
      </c>
      <c r="H1245" s="95" t="b">
        <v>0</v>
      </c>
      <c r="I1245" s="95" t="b">
        <v>0</v>
      </c>
      <c r="J1245" s="95" t="b">
        <v>0</v>
      </c>
      <c r="K1245" s="95" t="b">
        <v>0</v>
      </c>
    </row>
    <row r="1246" spans="1:11" x14ac:dyDescent="0.25">
      <c r="A1246" s="95" t="s">
        <v>14214</v>
      </c>
      <c r="B1246" s="95" t="s">
        <v>14300</v>
      </c>
      <c r="C1246" s="95">
        <v>6</v>
      </c>
      <c r="D1246" s="130">
        <v>2.6830097080207069E-4</v>
      </c>
      <c r="E1246" s="130">
        <v>0.10910228847593662</v>
      </c>
      <c r="F1246" s="95" t="b">
        <v>0</v>
      </c>
      <c r="G1246" s="95" t="b">
        <v>0</v>
      </c>
      <c r="H1246" s="95" t="b">
        <v>0</v>
      </c>
      <c r="I1246" s="95" t="b">
        <v>0</v>
      </c>
      <c r="J1246" s="95" t="b">
        <v>0</v>
      </c>
      <c r="K1246" s="95" t="b">
        <v>0</v>
      </c>
    </row>
    <row r="1247" spans="1:11" x14ac:dyDescent="0.25">
      <c r="A1247" s="95" t="s">
        <v>14356</v>
      </c>
      <c r="B1247" s="95" t="s">
        <v>14215</v>
      </c>
      <c r="C1247" s="95">
        <v>6</v>
      </c>
      <c r="D1247" s="130">
        <v>2.6830097080207069E-4</v>
      </c>
      <c r="E1247" s="130">
        <v>0.62230860298462531</v>
      </c>
      <c r="F1247" s="95" t="b">
        <v>0</v>
      </c>
      <c r="G1247" s="95" t="b">
        <v>0</v>
      </c>
      <c r="H1247" s="95" t="b">
        <v>0</v>
      </c>
      <c r="I1247" s="95" t="b">
        <v>0</v>
      </c>
      <c r="J1247" s="95" t="b">
        <v>0</v>
      </c>
      <c r="K1247" s="95" t="b">
        <v>0</v>
      </c>
    </row>
    <row r="1248" spans="1:11" x14ac:dyDescent="0.25">
      <c r="A1248" s="95" t="s">
        <v>1165</v>
      </c>
      <c r="B1248" s="95" t="s">
        <v>14242</v>
      </c>
      <c r="C1248" s="95">
        <v>6</v>
      </c>
      <c r="D1248" s="130">
        <v>2.6830097080207069E-4</v>
      </c>
      <c r="E1248" s="130">
        <v>0.1896028862065503</v>
      </c>
      <c r="F1248" s="95" t="b">
        <v>0</v>
      </c>
      <c r="G1248" s="95" t="b">
        <v>0</v>
      </c>
      <c r="H1248" s="95" t="b">
        <v>0</v>
      </c>
      <c r="I1248" s="95" t="b">
        <v>0</v>
      </c>
      <c r="J1248" s="95" t="b">
        <v>0</v>
      </c>
      <c r="K1248" s="95" t="b">
        <v>0</v>
      </c>
    </row>
    <row r="1249" spans="1:11" x14ac:dyDescent="0.25">
      <c r="A1249" s="95" t="s">
        <v>14238</v>
      </c>
      <c r="B1249" s="95" t="s">
        <v>14626</v>
      </c>
      <c r="C1249" s="95">
        <v>6</v>
      </c>
      <c r="D1249" s="130">
        <v>2.6830097080207069E-4</v>
      </c>
      <c r="E1249" s="130">
        <v>2.1652076170680492</v>
      </c>
      <c r="F1249" s="95" t="b">
        <v>0</v>
      </c>
      <c r="G1249" s="95" t="b">
        <v>0</v>
      </c>
      <c r="H1249" s="95" t="b">
        <v>0</v>
      </c>
      <c r="I1249" s="95" t="b">
        <v>0</v>
      </c>
      <c r="J1249" s="95" t="b">
        <v>0</v>
      </c>
      <c r="K1249" s="95" t="b">
        <v>0</v>
      </c>
    </row>
    <row r="1250" spans="1:11" x14ac:dyDescent="0.25">
      <c r="A1250" s="95" t="s">
        <v>14626</v>
      </c>
      <c r="B1250" s="95" t="s">
        <v>14223</v>
      </c>
      <c r="C1250" s="95">
        <v>6</v>
      </c>
      <c r="D1250" s="130">
        <v>2.6830097080207069E-4</v>
      </c>
      <c r="E1250" s="130">
        <v>1.5550513556539121</v>
      </c>
      <c r="F1250" s="95" t="b">
        <v>0</v>
      </c>
      <c r="G1250" s="95" t="b">
        <v>0</v>
      </c>
      <c r="H1250" s="95" t="b">
        <v>0</v>
      </c>
      <c r="I1250" s="95" t="b">
        <v>0</v>
      </c>
      <c r="J1250" s="95" t="b">
        <v>0</v>
      </c>
      <c r="K1250" s="95" t="b">
        <v>0</v>
      </c>
    </row>
    <row r="1251" spans="1:11" x14ac:dyDescent="0.25">
      <c r="A1251" s="95" t="s">
        <v>14250</v>
      </c>
      <c r="B1251" s="95" t="s">
        <v>14242</v>
      </c>
      <c r="C1251" s="95">
        <v>6</v>
      </c>
      <c r="D1251" s="130">
        <v>2.6830097080207069E-4</v>
      </c>
      <c r="E1251" s="130">
        <v>0.61098557288723443</v>
      </c>
      <c r="F1251" s="95" t="b">
        <v>0</v>
      </c>
      <c r="G1251" s="95" t="b">
        <v>0</v>
      </c>
      <c r="H1251" s="95" t="b">
        <v>0</v>
      </c>
      <c r="I1251" s="95" t="b">
        <v>0</v>
      </c>
      <c r="J1251" s="95" t="b">
        <v>0</v>
      </c>
      <c r="K1251" s="95" t="b">
        <v>0</v>
      </c>
    </row>
    <row r="1252" spans="1:11" x14ac:dyDescent="0.25">
      <c r="A1252" s="95" t="s">
        <v>14223</v>
      </c>
      <c r="B1252" s="95" t="s">
        <v>14346</v>
      </c>
      <c r="C1252" s="95">
        <v>6</v>
      </c>
      <c r="D1252" s="130">
        <v>2.6830097080207069E-4</v>
      </c>
      <c r="E1252" s="130">
        <v>0.7329152037712241</v>
      </c>
      <c r="F1252" s="95" t="b">
        <v>0</v>
      </c>
      <c r="G1252" s="95" t="b">
        <v>0</v>
      </c>
      <c r="H1252" s="95" t="b">
        <v>0</v>
      </c>
      <c r="I1252" s="95" t="b">
        <v>0</v>
      </c>
      <c r="J1252" s="95" t="b">
        <v>0</v>
      </c>
      <c r="K1252" s="95" t="b">
        <v>0</v>
      </c>
    </row>
    <row r="1253" spans="1:11" x14ac:dyDescent="0.25">
      <c r="A1253" s="95" t="s">
        <v>14346</v>
      </c>
      <c r="B1253" s="95" t="s">
        <v>14263</v>
      </c>
      <c r="C1253" s="95">
        <v>6</v>
      </c>
      <c r="D1253" s="130">
        <v>2.6830097080207069E-4</v>
      </c>
      <c r="E1253" s="130">
        <v>2.4457159455874287</v>
      </c>
      <c r="F1253" s="95" t="b">
        <v>0</v>
      </c>
      <c r="G1253" s="95" t="b">
        <v>0</v>
      </c>
      <c r="H1253" s="95" t="b">
        <v>0</v>
      </c>
      <c r="I1253" s="95" t="b">
        <v>0</v>
      </c>
      <c r="J1253" s="95" t="b">
        <v>0</v>
      </c>
      <c r="K1253" s="95" t="b">
        <v>0</v>
      </c>
    </row>
    <row r="1254" spans="1:11" x14ac:dyDescent="0.25">
      <c r="A1254" s="95" t="s">
        <v>14214</v>
      </c>
      <c r="B1254" s="95" t="s">
        <v>14439</v>
      </c>
      <c r="C1254" s="95">
        <v>6</v>
      </c>
      <c r="D1254" s="130">
        <v>2.6830097080207069E-4</v>
      </c>
      <c r="E1254" s="130">
        <v>0.76551994212649166</v>
      </c>
      <c r="F1254" s="95" t="b">
        <v>0</v>
      </c>
      <c r="G1254" s="95" t="b">
        <v>0</v>
      </c>
      <c r="H1254" s="95" t="b">
        <v>0</v>
      </c>
      <c r="I1254" s="95" t="b">
        <v>0</v>
      </c>
      <c r="J1254" s="95" t="b">
        <v>0</v>
      </c>
      <c r="K1254" s="95" t="b">
        <v>0</v>
      </c>
    </row>
    <row r="1255" spans="1:11" x14ac:dyDescent="0.25">
      <c r="A1255" s="95" t="s">
        <v>14268</v>
      </c>
      <c r="B1255" s="95" t="s">
        <v>14435</v>
      </c>
      <c r="C1255" s="95">
        <v>6</v>
      </c>
      <c r="D1255" s="130">
        <v>2.6830097080207069E-4</v>
      </c>
      <c r="E1255" s="130">
        <v>2.2528769733411931</v>
      </c>
      <c r="F1255" s="95" t="b">
        <v>0</v>
      </c>
      <c r="G1255" s="95" t="b">
        <v>0</v>
      </c>
      <c r="H1255" s="95" t="b">
        <v>0</v>
      </c>
      <c r="I1255" s="95" t="b">
        <v>0</v>
      </c>
      <c r="J1255" s="95" t="b">
        <v>0</v>
      </c>
      <c r="K1255" s="95" t="b">
        <v>0</v>
      </c>
    </row>
    <row r="1256" spans="1:11" x14ac:dyDescent="0.25">
      <c r="A1256" s="95" t="s">
        <v>14213</v>
      </c>
      <c r="B1256" s="95" t="s">
        <v>14554</v>
      </c>
      <c r="C1256" s="95">
        <v>6</v>
      </c>
      <c r="D1256" s="130">
        <v>2.6830097080207069E-4</v>
      </c>
      <c r="E1256" s="130">
        <v>1.0261414358772982</v>
      </c>
      <c r="F1256" s="95" t="b">
        <v>0</v>
      </c>
      <c r="G1256" s="95" t="b">
        <v>0</v>
      </c>
      <c r="H1256" s="95" t="b">
        <v>0</v>
      </c>
      <c r="I1256" s="95" t="b">
        <v>0</v>
      </c>
      <c r="J1256" s="95" t="b">
        <v>0</v>
      </c>
      <c r="K1256" s="95" t="b">
        <v>0</v>
      </c>
    </row>
    <row r="1257" spans="1:11" x14ac:dyDescent="0.25">
      <c r="A1257" s="95" t="s">
        <v>14226</v>
      </c>
      <c r="B1257" s="95" t="s">
        <v>14412</v>
      </c>
      <c r="C1257" s="95">
        <v>6</v>
      </c>
      <c r="D1257" s="130">
        <v>2.6830097080207069E-4</v>
      </c>
      <c r="E1257" s="130">
        <v>1.1699420783264496</v>
      </c>
      <c r="F1257" s="95" t="b">
        <v>0</v>
      </c>
      <c r="G1257" s="95" t="b">
        <v>0</v>
      </c>
      <c r="H1257" s="95" t="b">
        <v>0</v>
      </c>
      <c r="I1257" s="95" t="b">
        <v>0</v>
      </c>
      <c r="J1257" s="95" t="b">
        <v>0</v>
      </c>
      <c r="K1257" s="95" t="b">
        <v>0</v>
      </c>
    </row>
    <row r="1258" spans="1:11" x14ac:dyDescent="0.25">
      <c r="A1258" s="95" t="s">
        <v>14235</v>
      </c>
      <c r="B1258" s="95" t="s">
        <v>14399</v>
      </c>
      <c r="C1258" s="95">
        <v>6</v>
      </c>
      <c r="D1258" s="130">
        <v>2.6830097080207069E-4</v>
      </c>
      <c r="E1258" s="130">
        <v>1.5746821714787722</v>
      </c>
      <c r="F1258" s="95" t="b">
        <v>0</v>
      </c>
      <c r="G1258" s="95" t="b">
        <v>0</v>
      </c>
      <c r="H1258" s="95" t="b">
        <v>0</v>
      </c>
      <c r="I1258" s="95" t="b">
        <v>0</v>
      </c>
      <c r="J1258" s="95" t="b">
        <v>0</v>
      </c>
      <c r="K1258" s="95" t="b">
        <v>0</v>
      </c>
    </row>
    <row r="1259" spans="1:11" x14ac:dyDescent="0.25">
      <c r="A1259" s="95" t="s">
        <v>14227</v>
      </c>
      <c r="B1259" s="95" t="s">
        <v>14553</v>
      </c>
      <c r="C1259" s="95">
        <v>6</v>
      </c>
      <c r="D1259" s="130">
        <v>2.6830097080207069E-4</v>
      </c>
      <c r="E1259" s="130">
        <v>1.6484424846716259</v>
      </c>
      <c r="F1259" s="95" t="b">
        <v>0</v>
      </c>
      <c r="G1259" s="95" t="b">
        <v>0</v>
      </c>
      <c r="H1259" s="95" t="b">
        <v>0</v>
      </c>
      <c r="I1259" s="95" t="b">
        <v>0</v>
      </c>
      <c r="J1259" s="95" t="b">
        <v>0</v>
      </c>
      <c r="K1259" s="95" t="b">
        <v>0</v>
      </c>
    </row>
    <row r="1260" spans="1:11" x14ac:dyDescent="0.25">
      <c r="A1260" s="95" t="s">
        <v>14627</v>
      </c>
      <c r="B1260" s="95" t="s">
        <v>14214</v>
      </c>
      <c r="C1260" s="95">
        <v>6</v>
      </c>
      <c r="D1260" s="130">
        <v>2.6830097080207069E-4</v>
      </c>
      <c r="E1260" s="130">
        <v>1.1553958958433552</v>
      </c>
      <c r="F1260" s="95" t="b">
        <v>0</v>
      </c>
      <c r="G1260" s="95" t="b">
        <v>0</v>
      </c>
      <c r="H1260" s="95" t="b">
        <v>0</v>
      </c>
      <c r="I1260" s="95" t="b">
        <v>0</v>
      </c>
      <c r="J1260" s="95" t="b">
        <v>0</v>
      </c>
      <c r="K1260" s="95" t="b">
        <v>0</v>
      </c>
    </row>
    <row r="1261" spans="1:11" x14ac:dyDescent="0.25">
      <c r="A1261" s="95" t="s">
        <v>14213</v>
      </c>
      <c r="B1261" s="95" t="s">
        <v>14536</v>
      </c>
      <c r="C1261" s="95">
        <v>6</v>
      </c>
      <c r="D1261" s="130">
        <v>2.6830097080207069E-4</v>
      </c>
      <c r="E1261" s="130">
        <v>0.97498891342991689</v>
      </c>
      <c r="F1261" s="95" t="b">
        <v>0</v>
      </c>
      <c r="G1261" s="95" t="b">
        <v>0</v>
      </c>
      <c r="H1261" s="95" t="b">
        <v>0</v>
      </c>
      <c r="I1261" s="95" t="b">
        <v>0</v>
      </c>
      <c r="J1261" s="95" t="b">
        <v>0</v>
      </c>
      <c r="K1261" s="95" t="b">
        <v>0</v>
      </c>
    </row>
    <row r="1262" spans="1:11" x14ac:dyDescent="0.25">
      <c r="A1262" s="95" t="s">
        <v>14237</v>
      </c>
      <c r="B1262" s="95" t="s">
        <v>14629</v>
      </c>
      <c r="C1262" s="95">
        <v>6</v>
      </c>
      <c r="D1262" s="130">
        <v>2.6830097080207069E-4</v>
      </c>
      <c r="E1262" s="130">
        <v>2.1548255812743276</v>
      </c>
      <c r="F1262" s="95" t="b">
        <v>0</v>
      </c>
      <c r="G1262" s="95" t="b">
        <v>0</v>
      </c>
      <c r="H1262" s="95" t="b">
        <v>0</v>
      </c>
      <c r="I1262" s="95" t="b">
        <v>0</v>
      </c>
      <c r="J1262" s="95" t="b">
        <v>0</v>
      </c>
      <c r="K1262" s="95" t="b">
        <v>0</v>
      </c>
    </row>
    <row r="1263" spans="1:11" x14ac:dyDescent="0.25">
      <c r="A1263" s="95" t="s">
        <v>1370</v>
      </c>
      <c r="B1263" s="95" t="s">
        <v>1352</v>
      </c>
      <c r="C1263" s="95">
        <v>6</v>
      </c>
      <c r="D1263" s="130">
        <v>2.6830097080207069E-4</v>
      </c>
      <c r="E1263" s="130">
        <v>2.3880953491940637</v>
      </c>
      <c r="F1263" s="95" t="b">
        <v>0</v>
      </c>
      <c r="G1263" s="95" t="b">
        <v>0</v>
      </c>
      <c r="H1263" s="95" t="b">
        <v>0</v>
      </c>
      <c r="I1263" s="95" t="b">
        <v>0</v>
      </c>
      <c r="J1263" s="95" t="b">
        <v>0</v>
      </c>
      <c r="K1263" s="95" t="b">
        <v>0</v>
      </c>
    </row>
    <row r="1264" spans="1:11" x14ac:dyDescent="0.25">
      <c r="A1264" s="95" t="s">
        <v>14222</v>
      </c>
      <c r="B1264" s="95" t="s">
        <v>14214</v>
      </c>
      <c r="C1264" s="95">
        <v>6</v>
      </c>
      <c r="D1264" s="130">
        <v>2.6830097080207069E-4</v>
      </c>
      <c r="E1264" s="130">
        <v>-1.2692135411662011</v>
      </c>
      <c r="F1264" s="95" t="b">
        <v>0</v>
      </c>
      <c r="G1264" s="95" t="b">
        <v>0</v>
      </c>
      <c r="H1264" s="95" t="b">
        <v>0</v>
      </c>
      <c r="I1264" s="95" t="b">
        <v>0</v>
      </c>
      <c r="J1264" s="95" t="b">
        <v>0</v>
      </c>
      <c r="K1264" s="95" t="b">
        <v>0</v>
      </c>
    </row>
    <row r="1265" spans="1:11" x14ac:dyDescent="0.25">
      <c r="A1265" s="95" t="s">
        <v>14428</v>
      </c>
      <c r="B1265" s="95" t="s">
        <v>14630</v>
      </c>
      <c r="C1265" s="95">
        <v>6</v>
      </c>
      <c r="D1265" s="130">
        <v>2.6830097080207069E-4</v>
      </c>
      <c r="E1265" s="130">
        <v>3.5053016355716728</v>
      </c>
      <c r="F1265" s="95" t="b">
        <v>0</v>
      </c>
      <c r="G1265" s="95" t="b">
        <v>0</v>
      </c>
      <c r="H1265" s="95" t="b">
        <v>0</v>
      </c>
      <c r="I1265" s="95" t="b">
        <v>0</v>
      </c>
      <c r="J1265" s="95" t="b">
        <v>0</v>
      </c>
      <c r="K1265" s="95" t="b">
        <v>0</v>
      </c>
    </row>
    <row r="1266" spans="1:11" x14ac:dyDescent="0.25">
      <c r="A1266" s="95" t="s">
        <v>14224</v>
      </c>
      <c r="B1266" s="95" t="s">
        <v>14538</v>
      </c>
      <c r="C1266" s="95">
        <v>6</v>
      </c>
      <c r="D1266" s="130">
        <v>2.6830097080207069E-4</v>
      </c>
      <c r="E1266" s="130">
        <v>1.4371157738255114</v>
      </c>
      <c r="F1266" s="95" t="b">
        <v>0</v>
      </c>
      <c r="G1266" s="95" t="b">
        <v>0</v>
      </c>
      <c r="H1266" s="95" t="b">
        <v>0</v>
      </c>
      <c r="I1266" s="95" t="b">
        <v>0</v>
      </c>
      <c r="J1266" s="95" t="b">
        <v>0</v>
      </c>
      <c r="K1266" s="95" t="b">
        <v>0</v>
      </c>
    </row>
    <row r="1267" spans="1:11" x14ac:dyDescent="0.25">
      <c r="A1267" s="95" t="s">
        <v>14538</v>
      </c>
      <c r="B1267" s="95" t="s">
        <v>14234</v>
      </c>
      <c r="C1267" s="95">
        <v>6</v>
      </c>
      <c r="D1267" s="130">
        <v>2.6830097080207069E-4</v>
      </c>
      <c r="E1267" s="130">
        <v>2.0088875672494835</v>
      </c>
      <c r="F1267" s="95" t="b">
        <v>0</v>
      </c>
      <c r="G1267" s="95" t="b">
        <v>0</v>
      </c>
      <c r="H1267" s="95" t="b">
        <v>0</v>
      </c>
      <c r="I1267" s="95" t="b">
        <v>0</v>
      </c>
      <c r="J1267" s="95" t="b">
        <v>0</v>
      </c>
      <c r="K1267" s="95" t="b">
        <v>0</v>
      </c>
    </row>
    <row r="1268" spans="1:11" x14ac:dyDescent="0.25">
      <c r="A1268" s="95" t="s">
        <v>14490</v>
      </c>
      <c r="B1268" s="95" t="s">
        <v>14232</v>
      </c>
      <c r="C1268" s="95">
        <v>6</v>
      </c>
      <c r="D1268" s="130">
        <v>2.6830097080207069E-4</v>
      </c>
      <c r="E1268" s="130">
        <v>1.7683586053355664</v>
      </c>
      <c r="F1268" s="95" t="b">
        <v>0</v>
      </c>
      <c r="G1268" s="95" t="b">
        <v>0</v>
      </c>
      <c r="H1268" s="95" t="b">
        <v>0</v>
      </c>
      <c r="I1268" s="95" t="b">
        <v>0</v>
      </c>
      <c r="J1268" s="95" t="b">
        <v>0</v>
      </c>
      <c r="K1268" s="95" t="b">
        <v>0</v>
      </c>
    </row>
    <row r="1269" spans="1:11" x14ac:dyDescent="0.25">
      <c r="A1269" s="95" t="s">
        <v>14379</v>
      </c>
      <c r="B1269" s="95" t="s">
        <v>14394</v>
      </c>
      <c r="C1269" s="95">
        <v>6</v>
      </c>
      <c r="D1269" s="130">
        <v>2.6830097080207069E-4</v>
      </c>
      <c r="E1269" s="130">
        <v>2.8326605699580032</v>
      </c>
      <c r="F1269" s="95" t="b">
        <v>0</v>
      </c>
      <c r="G1269" s="95" t="b">
        <v>0</v>
      </c>
      <c r="H1269" s="95" t="b">
        <v>0</v>
      </c>
      <c r="I1269" s="95" t="b">
        <v>0</v>
      </c>
      <c r="J1269" s="95" t="b">
        <v>0</v>
      </c>
      <c r="K1269" s="95" t="b">
        <v>0</v>
      </c>
    </row>
    <row r="1270" spans="1:11" x14ac:dyDescent="0.25">
      <c r="A1270" s="95" t="s">
        <v>14217</v>
      </c>
      <c r="B1270" s="95" t="s">
        <v>1538</v>
      </c>
      <c r="C1270" s="95">
        <v>6</v>
      </c>
      <c r="D1270" s="130">
        <v>2.6830097080207069E-4</v>
      </c>
      <c r="E1270" s="130">
        <v>1.4549446285562802</v>
      </c>
      <c r="F1270" s="95" t="b">
        <v>0</v>
      </c>
      <c r="G1270" s="95" t="b">
        <v>0</v>
      </c>
      <c r="H1270" s="95" t="b">
        <v>0</v>
      </c>
      <c r="I1270" s="95" t="b">
        <v>0</v>
      </c>
      <c r="J1270" s="95" t="b">
        <v>0</v>
      </c>
      <c r="K1270" s="95" t="b">
        <v>0</v>
      </c>
    </row>
    <row r="1271" spans="1:11" x14ac:dyDescent="0.25">
      <c r="A1271" s="95" t="s">
        <v>14217</v>
      </c>
      <c r="B1271" s="95" t="s">
        <v>1539</v>
      </c>
      <c r="C1271" s="95">
        <v>6</v>
      </c>
      <c r="D1271" s="130">
        <v>2.6830097080207069E-4</v>
      </c>
      <c r="E1271" s="130">
        <v>1.4549446285562802</v>
      </c>
      <c r="F1271" s="95" t="b">
        <v>0</v>
      </c>
      <c r="G1271" s="95" t="b">
        <v>0</v>
      </c>
      <c r="H1271" s="95" t="b">
        <v>0</v>
      </c>
      <c r="I1271" s="95" t="b">
        <v>0</v>
      </c>
      <c r="J1271" s="95" t="b">
        <v>0</v>
      </c>
      <c r="K1271" s="95" t="b">
        <v>0</v>
      </c>
    </row>
    <row r="1272" spans="1:11" x14ac:dyDescent="0.25">
      <c r="A1272" s="95" t="s">
        <v>1539</v>
      </c>
      <c r="B1272" s="95" t="s">
        <v>14219</v>
      </c>
      <c r="C1272" s="95">
        <v>6</v>
      </c>
      <c r="D1272" s="130">
        <v>2.6830097080207069E-4</v>
      </c>
      <c r="E1272" s="130">
        <v>1.4790328109724598</v>
      </c>
      <c r="F1272" s="95" t="b">
        <v>0</v>
      </c>
      <c r="G1272" s="95" t="b">
        <v>0</v>
      </c>
      <c r="H1272" s="95" t="b">
        <v>0</v>
      </c>
      <c r="I1272" s="95" t="b">
        <v>0</v>
      </c>
      <c r="J1272" s="95" t="b">
        <v>0</v>
      </c>
      <c r="K1272" s="95" t="b">
        <v>0</v>
      </c>
    </row>
    <row r="1273" spans="1:11" x14ac:dyDescent="0.25">
      <c r="A1273" s="95" t="s">
        <v>14223</v>
      </c>
      <c r="B1273" s="95" t="s">
        <v>14353</v>
      </c>
      <c r="C1273" s="95">
        <v>6</v>
      </c>
      <c r="D1273" s="130">
        <v>2.6830097080207069E-4</v>
      </c>
      <c r="E1273" s="130">
        <v>0.77749733642396457</v>
      </c>
      <c r="F1273" s="95" t="b">
        <v>0</v>
      </c>
      <c r="G1273" s="95" t="b">
        <v>0</v>
      </c>
      <c r="H1273" s="95" t="b">
        <v>0</v>
      </c>
      <c r="I1273" s="95" t="b">
        <v>0</v>
      </c>
      <c r="J1273" s="95" t="b">
        <v>0</v>
      </c>
      <c r="K1273" s="95" t="b">
        <v>0</v>
      </c>
    </row>
    <row r="1274" spans="1:11" x14ac:dyDescent="0.25">
      <c r="A1274" s="95" t="s">
        <v>14353</v>
      </c>
      <c r="B1274" s="95" t="s">
        <v>14632</v>
      </c>
      <c r="C1274" s="95">
        <v>6</v>
      </c>
      <c r="D1274" s="130">
        <v>2.6830097080207069E-4</v>
      </c>
      <c r="E1274" s="130">
        <v>3.167548832882952</v>
      </c>
      <c r="F1274" s="95" t="b">
        <v>0</v>
      </c>
      <c r="G1274" s="95" t="b">
        <v>0</v>
      </c>
      <c r="H1274" s="95" t="b">
        <v>0</v>
      </c>
      <c r="I1274" s="95" t="b">
        <v>0</v>
      </c>
      <c r="J1274" s="95" t="b">
        <v>0</v>
      </c>
      <c r="K1274" s="95" t="b">
        <v>0</v>
      </c>
    </row>
    <row r="1275" spans="1:11" x14ac:dyDescent="0.25">
      <c r="A1275" s="95" t="s">
        <v>14632</v>
      </c>
      <c r="B1275" s="95" t="s">
        <v>14633</v>
      </c>
      <c r="C1275" s="95">
        <v>6</v>
      </c>
      <c r="D1275" s="130">
        <v>2.6830097080207069E-4</v>
      </c>
      <c r="E1275" s="130">
        <v>3.9575993065663031</v>
      </c>
      <c r="F1275" s="95" t="b">
        <v>0</v>
      </c>
      <c r="G1275" s="95" t="b">
        <v>0</v>
      </c>
      <c r="H1275" s="95" t="b">
        <v>0</v>
      </c>
      <c r="I1275" s="95" t="b">
        <v>0</v>
      </c>
      <c r="J1275" s="95" t="b">
        <v>0</v>
      </c>
      <c r="K1275" s="95" t="b">
        <v>0</v>
      </c>
    </row>
    <row r="1276" spans="1:11" x14ac:dyDescent="0.25">
      <c r="A1276" s="95" t="s">
        <v>14633</v>
      </c>
      <c r="B1276" s="95" t="s">
        <v>14634</v>
      </c>
      <c r="C1276" s="95">
        <v>6</v>
      </c>
      <c r="D1276" s="130">
        <v>2.6830097080207069E-4</v>
      </c>
      <c r="E1276" s="130">
        <v>3.9575993065663031</v>
      </c>
      <c r="F1276" s="95" t="b">
        <v>0</v>
      </c>
      <c r="G1276" s="95" t="b">
        <v>0</v>
      </c>
      <c r="H1276" s="95" t="b">
        <v>0</v>
      </c>
      <c r="I1276" s="95" t="b">
        <v>0</v>
      </c>
      <c r="J1276" s="95" t="b">
        <v>0</v>
      </c>
      <c r="K1276" s="95" t="b">
        <v>0</v>
      </c>
    </row>
    <row r="1277" spans="1:11" x14ac:dyDescent="0.25">
      <c r="A1277" s="95" t="s">
        <v>14634</v>
      </c>
      <c r="B1277" s="95" t="s">
        <v>14557</v>
      </c>
      <c r="C1277" s="95">
        <v>6</v>
      </c>
      <c r="D1277" s="130">
        <v>2.6830097080207069E-4</v>
      </c>
      <c r="E1277" s="130">
        <v>3.8326605699580032</v>
      </c>
      <c r="F1277" s="95" t="b">
        <v>0</v>
      </c>
      <c r="G1277" s="95" t="b">
        <v>0</v>
      </c>
      <c r="H1277" s="95" t="b">
        <v>0</v>
      </c>
      <c r="I1277" s="95" t="b">
        <v>0</v>
      </c>
      <c r="J1277" s="95" t="b">
        <v>0</v>
      </c>
      <c r="K1277" s="95" t="b">
        <v>0</v>
      </c>
    </row>
    <row r="1278" spans="1:11" x14ac:dyDescent="0.25">
      <c r="A1278" s="95" t="s">
        <v>14557</v>
      </c>
      <c r="B1278" s="95" t="s">
        <v>14353</v>
      </c>
      <c r="C1278" s="95">
        <v>6</v>
      </c>
      <c r="D1278" s="130">
        <v>2.6830097080207069E-4</v>
      </c>
      <c r="E1278" s="130">
        <v>3.0426100962746521</v>
      </c>
      <c r="F1278" s="95" t="b">
        <v>0</v>
      </c>
      <c r="G1278" s="95" t="b">
        <v>0</v>
      </c>
      <c r="H1278" s="95" t="b">
        <v>0</v>
      </c>
      <c r="I1278" s="95" t="b">
        <v>0</v>
      </c>
      <c r="J1278" s="95" t="b">
        <v>0</v>
      </c>
      <c r="K1278" s="95" t="b">
        <v>0</v>
      </c>
    </row>
    <row r="1279" spans="1:11" x14ac:dyDescent="0.25">
      <c r="A1279" s="95" t="s">
        <v>14218</v>
      </c>
      <c r="B1279" s="95" t="s">
        <v>14635</v>
      </c>
      <c r="C1279" s="95">
        <v>6</v>
      </c>
      <c r="D1279" s="130">
        <v>2.6830097080207069E-4</v>
      </c>
      <c r="E1279" s="130">
        <v>1.4761566780639981</v>
      </c>
      <c r="F1279" s="95" t="b">
        <v>0</v>
      </c>
      <c r="G1279" s="95" t="b">
        <v>0</v>
      </c>
      <c r="H1279" s="95" t="b">
        <v>0</v>
      </c>
      <c r="I1279" s="95" t="b">
        <v>0</v>
      </c>
      <c r="J1279" s="95" t="b">
        <v>0</v>
      </c>
      <c r="K1279" s="95" t="b">
        <v>0</v>
      </c>
    </row>
    <row r="1280" spans="1:11" x14ac:dyDescent="0.25">
      <c r="A1280" s="95" t="s">
        <v>14635</v>
      </c>
      <c r="B1280" s="95" t="s">
        <v>14636</v>
      </c>
      <c r="C1280" s="95">
        <v>6</v>
      </c>
      <c r="D1280" s="130">
        <v>2.6830097080207069E-4</v>
      </c>
      <c r="E1280" s="130">
        <v>3.9575993065663031</v>
      </c>
      <c r="F1280" s="95" t="b">
        <v>0</v>
      </c>
      <c r="G1280" s="95" t="b">
        <v>0</v>
      </c>
      <c r="H1280" s="95" t="b">
        <v>0</v>
      </c>
      <c r="I1280" s="95" t="b">
        <v>0</v>
      </c>
      <c r="J1280" s="95" t="b">
        <v>0</v>
      </c>
      <c r="K1280" s="95" t="b">
        <v>0</v>
      </c>
    </row>
    <row r="1281" spans="1:11" x14ac:dyDescent="0.25">
      <c r="A1281" s="95" t="s">
        <v>14636</v>
      </c>
      <c r="B1281" s="95" t="s">
        <v>14637</v>
      </c>
      <c r="C1281" s="95">
        <v>6</v>
      </c>
      <c r="D1281" s="130">
        <v>2.6830097080207069E-4</v>
      </c>
      <c r="E1281" s="130">
        <v>3.9575993065663031</v>
      </c>
      <c r="F1281" s="95" t="b">
        <v>0</v>
      </c>
      <c r="G1281" s="95" t="b">
        <v>0</v>
      </c>
      <c r="H1281" s="95" t="b">
        <v>0</v>
      </c>
      <c r="I1281" s="95" t="b">
        <v>0</v>
      </c>
      <c r="J1281" s="95" t="b">
        <v>0</v>
      </c>
      <c r="K1281" s="95" t="b">
        <v>0</v>
      </c>
    </row>
    <row r="1282" spans="1:11" x14ac:dyDescent="0.25">
      <c r="A1282" s="95" t="s">
        <v>14637</v>
      </c>
      <c r="B1282" s="95" t="s">
        <v>14219</v>
      </c>
      <c r="C1282" s="95">
        <v>6</v>
      </c>
      <c r="D1282" s="130">
        <v>2.6830097080207069E-4</v>
      </c>
      <c r="E1282" s="130">
        <v>1.4790328109724598</v>
      </c>
      <c r="F1282" s="95" t="b">
        <v>0</v>
      </c>
      <c r="G1282" s="95" t="b">
        <v>0</v>
      </c>
      <c r="H1282" s="95" t="b">
        <v>0</v>
      </c>
      <c r="I1282" s="95" t="b">
        <v>0</v>
      </c>
      <c r="J1282" s="95" t="b">
        <v>0</v>
      </c>
      <c r="K1282" s="95" t="b">
        <v>0</v>
      </c>
    </row>
    <row r="1283" spans="1:11" x14ac:dyDescent="0.25">
      <c r="A1283" s="95" t="s">
        <v>14474</v>
      </c>
      <c r="B1283" s="95" t="s">
        <v>14213</v>
      </c>
      <c r="C1283" s="95">
        <v>6</v>
      </c>
      <c r="D1283" s="130">
        <v>2.6830097080207069E-4</v>
      </c>
      <c r="E1283" s="130">
        <v>0.84421309927738231</v>
      </c>
      <c r="F1283" s="95" t="b">
        <v>0</v>
      </c>
      <c r="G1283" s="95" t="b">
        <v>0</v>
      </c>
      <c r="H1283" s="95" t="b">
        <v>0</v>
      </c>
      <c r="I1283" s="95" t="b">
        <v>0</v>
      </c>
      <c r="J1283" s="95" t="b">
        <v>0</v>
      </c>
      <c r="K1283" s="95" t="b">
        <v>0</v>
      </c>
    </row>
    <row r="1284" spans="1:11" x14ac:dyDescent="0.25">
      <c r="A1284" s="95" t="s">
        <v>14216</v>
      </c>
      <c r="B1284" s="95" t="s">
        <v>14353</v>
      </c>
      <c r="C1284" s="95">
        <v>6</v>
      </c>
      <c r="D1284" s="130">
        <v>2.6830097080207069E-4</v>
      </c>
      <c r="E1284" s="130">
        <v>0.60585130022895839</v>
      </c>
      <c r="F1284" s="95" t="b">
        <v>0</v>
      </c>
      <c r="G1284" s="95" t="b">
        <v>0</v>
      </c>
      <c r="H1284" s="95" t="b">
        <v>0</v>
      </c>
      <c r="I1284" s="95" t="b">
        <v>0</v>
      </c>
      <c r="J1284" s="95" t="b">
        <v>0</v>
      </c>
      <c r="K1284" s="95" t="b">
        <v>0</v>
      </c>
    </row>
    <row r="1285" spans="1:11" x14ac:dyDescent="0.25">
      <c r="A1285" s="95" t="s">
        <v>14353</v>
      </c>
      <c r="B1285" s="95" t="s">
        <v>14638</v>
      </c>
      <c r="C1285" s="95">
        <v>6</v>
      </c>
      <c r="D1285" s="130">
        <v>2.6830097080207069E-4</v>
      </c>
      <c r="E1285" s="130">
        <v>3.167548832882952</v>
      </c>
      <c r="F1285" s="95" t="b">
        <v>0</v>
      </c>
      <c r="G1285" s="95" t="b">
        <v>0</v>
      </c>
      <c r="H1285" s="95" t="b">
        <v>0</v>
      </c>
      <c r="I1285" s="95" t="b">
        <v>0</v>
      </c>
      <c r="J1285" s="95" t="b">
        <v>0</v>
      </c>
      <c r="K1285" s="95" t="b">
        <v>0</v>
      </c>
    </row>
    <row r="1286" spans="1:11" x14ac:dyDescent="0.25">
      <c r="A1286" s="95" t="s">
        <v>14638</v>
      </c>
      <c r="B1286" s="95" t="s">
        <v>14639</v>
      </c>
      <c r="C1286" s="95">
        <v>6</v>
      </c>
      <c r="D1286" s="130">
        <v>2.6830097080207069E-4</v>
      </c>
      <c r="E1286" s="130">
        <v>3.9575993065663031</v>
      </c>
      <c r="F1286" s="95" t="b">
        <v>0</v>
      </c>
      <c r="G1286" s="95" t="b">
        <v>0</v>
      </c>
      <c r="H1286" s="95" t="b">
        <v>0</v>
      </c>
      <c r="I1286" s="95" t="b">
        <v>0</v>
      </c>
      <c r="J1286" s="95" t="b">
        <v>0</v>
      </c>
      <c r="K1286" s="95" t="b">
        <v>0</v>
      </c>
    </row>
    <row r="1287" spans="1:11" x14ac:dyDescent="0.25">
      <c r="A1287" s="95" t="s">
        <v>14639</v>
      </c>
      <c r="B1287" s="95" t="s">
        <v>14219</v>
      </c>
      <c r="C1287" s="95">
        <v>6</v>
      </c>
      <c r="D1287" s="130">
        <v>2.6830097080207069E-4</v>
      </c>
      <c r="E1287" s="130">
        <v>1.4790328109724598</v>
      </c>
      <c r="F1287" s="95" t="b">
        <v>0</v>
      </c>
      <c r="G1287" s="95" t="b">
        <v>0</v>
      </c>
      <c r="H1287" s="95" t="b">
        <v>0</v>
      </c>
      <c r="I1287" s="95" t="b">
        <v>0</v>
      </c>
      <c r="J1287" s="95" t="b">
        <v>0</v>
      </c>
      <c r="K1287" s="95" t="b">
        <v>0</v>
      </c>
    </row>
    <row r="1288" spans="1:11" x14ac:dyDescent="0.25">
      <c r="A1288" s="95" t="s">
        <v>14474</v>
      </c>
      <c r="B1288" s="95" t="s">
        <v>14229</v>
      </c>
      <c r="C1288" s="95">
        <v>6</v>
      </c>
      <c r="D1288" s="130">
        <v>2.6830097080207069E-4</v>
      </c>
      <c r="E1288" s="130">
        <v>1.5946144668292079</v>
      </c>
      <c r="F1288" s="95" t="b">
        <v>0</v>
      </c>
      <c r="G1288" s="95" t="b">
        <v>0</v>
      </c>
      <c r="H1288" s="95" t="b">
        <v>0</v>
      </c>
      <c r="I1288" s="95" t="b">
        <v>0</v>
      </c>
      <c r="J1288" s="95" t="b">
        <v>0</v>
      </c>
      <c r="K1288" s="95" t="b">
        <v>0</v>
      </c>
    </row>
    <row r="1289" spans="1:11" x14ac:dyDescent="0.25">
      <c r="A1289" s="95" t="s">
        <v>14238</v>
      </c>
      <c r="B1289" s="95" t="s">
        <v>14219</v>
      </c>
      <c r="C1289" s="95">
        <v>6</v>
      </c>
      <c r="D1289" s="130">
        <v>2.6830097080207069E-4</v>
      </c>
      <c r="E1289" s="130">
        <v>-0.31335887852579397</v>
      </c>
      <c r="F1289" s="95" t="b">
        <v>0</v>
      </c>
      <c r="G1289" s="95" t="b">
        <v>0</v>
      </c>
      <c r="H1289" s="95" t="b">
        <v>0</v>
      </c>
      <c r="I1289" s="95" t="b">
        <v>0</v>
      </c>
      <c r="J1289" s="95" t="b">
        <v>0</v>
      </c>
      <c r="K1289" s="95" t="b">
        <v>0</v>
      </c>
    </row>
    <row r="1290" spans="1:11" x14ac:dyDescent="0.25">
      <c r="A1290" s="95" t="s">
        <v>1375</v>
      </c>
      <c r="B1290" s="95" t="s">
        <v>14451</v>
      </c>
      <c r="C1290" s="95">
        <v>6</v>
      </c>
      <c r="D1290" s="130">
        <v>2.6830097080207069E-4</v>
      </c>
      <c r="E1290" s="130">
        <v>3.3263810864971277</v>
      </c>
      <c r="F1290" s="95" t="b">
        <v>0</v>
      </c>
      <c r="G1290" s="95" t="b">
        <v>0</v>
      </c>
      <c r="H1290" s="95" t="b">
        <v>0</v>
      </c>
      <c r="I1290" s="95" t="b">
        <v>0</v>
      </c>
      <c r="J1290" s="95" t="b">
        <v>0</v>
      </c>
      <c r="K1290" s="95" t="b">
        <v>0</v>
      </c>
    </row>
    <row r="1291" spans="1:11" x14ac:dyDescent="0.25">
      <c r="A1291" s="95" t="s">
        <v>14533</v>
      </c>
      <c r="B1291" s="95" t="s">
        <v>14641</v>
      </c>
      <c r="C1291" s="95">
        <v>6</v>
      </c>
      <c r="D1291" s="130">
        <v>2.6830097080207069E-4</v>
      </c>
      <c r="E1291" s="130">
        <v>3.7815080475106218</v>
      </c>
      <c r="F1291" s="95" t="b">
        <v>0</v>
      </c>
      <c r="G1291" s="95" t="b">
        <v>0</v>
      </c>
      <c r="H1291" s="95" t="b">
        <v>0</v>
      </c>
      <c r="I1291" s="95" t="b">
        <v>0</v>
      </c>
      <c r="J1291" s="95" t="b">
        <v>0</v>
      </c>
      <c r="K1291" s="95" t="b">
        <v>0</v>
      </c>
    </row>
    <row r="1292" spans="1:11" x14ac:dyDescent="0.25">
      <c r="A1292" s="95" t="s">
        <v>14370</v>
      </c>
      <c r="B1292" s="95" t="s">
        <v>14549</v>
      </c>
      <c r="C1292" s="95">
        <v>6</v>
      </c>
      <c r="D1292" s="130">
        <v>2.6830097080207069E-4</v>
      </c>
      <c r="E1292" s="130">
        <v>3.148413822442691</v>
      </c>
      <c r="F1292" s="95" t="b">
        <v>0</v>
      </c>
      <c r="G1292" s="95" t="b">
        <v>0</v>
      </c>
      <c r="H1292" s="95" t="b">
        <v>0</v>
      </c>
      <c r="I1292" s="95" t="b">
        <v>0</v>
      </c>
      <c r="J1292" s="95" t="b">
        <v>0</v>
      </c>
      <c r="K1292" s="95" t="b">
        <v>0</v>
      </c>
    </row>
    <row r="1293" spans="1:11" x14ac:dyDescent="0.25">
      <c r="A1293" s="95" t="s">
        <v>14216</v>
      </c>
      <c r="B1293" s="95" t="s">
        <v>14427</v>
      </c>
      <c r="C1293" s="95">
        <v>6</v>
      </c>
      <c r="D1293" s="130">
        <v>3.0031465367457615E-4</v>
      </c>
      <c r="E1293" s="130">
        <v>0.91878051919264736</v>
      </c>
      <c r="F1293" s="95" t="b">
        <v>0</v>
      </c>
      <c r="G1293" s="95" t="b">
        <v>0</v>
      </c>
      <c r="H1293" s="95" t="b">
        <v>0</v>
      </c>
      <c r="I1293" s="95" t="b">
        <v>0</v>
      </c>
      <c r="J1293" s="95" t="b">
        <v>0</v>
      </c>
      <c r="K1293" s="95" t="b">
        <v>0</v>
      </c>
    </row>
    <row r="1294" spans="1:11" x14ac:dyDescent="0.25">
      <c r="A1294" s="95" t="s">
        <v>14219</v>
      </c>
      <c r="B1294" s="95" t="s">
        <v>14242</v>
      </c>
      <c r="C1294" s="95">
        <v>6</v>
      </c>
      <c r="D1294" s="130">
        <v>2.6830097080207069E-4</v>
      </c>
      <c r="E1294" s="130">
        <v>-0.26480498451615242</v>
      </c>
      <c r="F1294" s="95" t="b">
        <v>0</v>
      </c>
      <c r="G1294" s="95" t="b">
        <v>0</v>
      </c>
      <c r="H1294" s="95" t="b">
        <v>0</v>
      </c>
      <c r="I1294" s="95" t="b">
        <v>0</v>
      </c>
      <c r="J1294" s="95" t="b">
        <v>0</v>
      </c>
      <c r="K1294" s="95" t="b">
        <v>0</v>
      </c>
    </row>
    <row r="1295" spans="1:11" x14ac:dyDescent="0.25">
      <c r="A1295" s="95" t="s">
        <v>1387</v>
      </c>
      <c r="B1295" s="95" t="s">
        <v>14229</v>
      </c>
      <c r="C1295" s="95">
        <v>6</v>
      </c>
      <c r="D1295" s="130">
        <v>2.6830097080207069E-4</v>
      </c>
      <c r="E1295" s="130">
        <v>0.60933772364991423</v>
      </c>
      <c r="F1295" s="95" t="b">
        <v>0</v>
      </c>
      <c r="G1295" s="95" t="b">
        <v>0</v>
      </c>
      <c r="H1295" s="95" t="b">
        <v>0</v>
      </c>
      <c r="I1295" s="95" t="b">
        <v>0</v>
      </c>
      <c r="J1295" s="95" t="b">
        <v>0</v>
      </c>
      <c r="K1295" s="95" t="b">
        <v>0</v>
      </c>
    </row>
    <row r="1296" spans="1:11" x14ac:dyDescent="0.25">
      <c r="A1296" s="95" t="s">
        <v>14241</v>
      </c>
      <c r="B1296" s="95" t="s">
        <v>14244</v>
      </c>
      <c r="C1296" s="95">
        <v>6</v>
      </c>
      <c r="D1296" s="130">
        <v>2.6830097080207069E-4</v>
      </c>
      <c r="E1296" s="130">
        <v>0.52646794318939627</v>
      </c>
      <c r="F1296" s="95" t="b">
        <v>0</v>
      </c>
      <c r="G1296" s="95" t="b">
        <v>0</v>
      </c>
      <c r="H1296" s="95" t="b">
        <v>0</v>
      </c>
      <c r="I1296" s="95" t="b">
        <v>0</v>
      </c>
      <c r="J1296" s="95" t="b">
        <v>0</v>
      </c>
      <c r="K1296" s="95" t="b">
        <v>0</v>
      </c>
    </row>
    <row r="1297" spans="1:11" x14ac:dyDescent="0.25">
      <c r="A1297" s="95" t="s">
        <v>1352</v>
      </c>
      <c r="B1297" s="95" t="s">
        <v>14418</v>
      </c>
      <c r="C1297" s="95">
        <v>6</v>
      </c>
      <c r="D1297" s="130">
        <v>2.6830097080207069E-4</v>
      </c>
      <c r="E1297" s="130">
        <v>2.035912831082701</v>
      </c>
      <c r="F1297" s="95" t="b">
        <v>0</v>
      </c>
      <c r="G1297" s="95" t="b">
        <v>0</v>
      </c>
      <c r="H1297" s="95" t="b">
        <v>0</v>
      </c>
      <c r="I1297" s="95" t="b">
        <v>0</v>
      </c>
      <c r="J1297" s="95" t="b">
        <v>0</v>
      </c>
      <c r="K1297" s="95" t="b">
        <v>0</v>
      </c>
    </row>
    <row r="1298" spans="1:11" x14ac:dyDescent="0.25">
      <c r="A1298" s="95" t="s">
        <v>14418</v>
      </c>
      <c r="B1298" s="95" t="s">
        <v>14230</v>
      </c>
      <c r="C1298" s="95">
        <v>6</v>
      </c>
      <c r="D1298" s="130">
        <v>2.6830097080207069E-4</v>
      </c>
      <c r="E1298" s="130">
        <v>1.5214366595255473</v>
      </c>
      <c r="F1298" s="95" t="b">
        <v>0</v>
      </c>
      <c r="G1298" s="95" t="b">
        <v>0</v>
      </c>
      <c r="H1298" s="95" t="b">
        <v>0</v>
      </c>
      <c r="I1298" s="95" t="b">
        <v>0</v>
      </c>
      <c r="J1298" s="95" t="b">
        <v>0</v>
      </c>
      <c r="K1298" s="95" t="b">
        <v>0</v>
      </c>
    </row>
    <row r="1299" spans="1:11" x14ac:dyDescent="0.25">
      <c r="A1299" s="95" t="s">
        <v>14297</v>
      </c>
      <c r="B1299" s="95" t="s">
        <v>14348</v>
      </c>
      <c r="C1299" s="95">
        <v>6</v>
      </c>
      <c r="D1299" s="130">
        <v>2.6830097080207069E-4</v>
      </c>
      <c r="E1299" s="130">
        <v>2.0667437759913714</v>
      </c>
      <c r="F1299" s="95" t="b">
        <v>0</v>
      </c>
      <c r="G1299" s="95" t="b">
        <v>0</v>
      </c>
      <c r="H1299" s="95" t="b">
        <v>0</v>
      </c>
      <c r="I1299" s="95" t="b">
        <v>0</v>
      </c>
      <c r="J1299" s="95" t="b">
        <v>0</v>
      </c>
      <c r="K1299" s="95" t="b">
        <v>0</v>
      </c>
    </row>
    <row r="1300" spans="1:11" x14ac:dyDescent="0.25">
      <c r="A1300" s="95" t="s">
        <v>14218</v>
      </c>
      <c r="B1300" s="95" t="s">
        <v>14257</v>
      </c>
      <c r="C1300" s="95">
        <v>6</v>
      </c>
      <c r="D1300" s="130">
        <v>2.6830097080207069E-4</v>
      </c>
      <c r="E1300" s="130">
        <v>-2.21538757256023E-2</v>
      </c>
      <c r="F1300" s="95" t="b">
        <v>0</v>
      </c>
      <c r="G1300" s="95" t="b">
        <v>0</v>
      </c>
      <c r="H1300" s="95" t="b">
        <v>0</v>
      </c>
      <c r="I1300" s="95" t="b">
        <v>0</v>
      </c>
      <c r="J1300" s="95" t="b">
        <v>0</v>
      </c>
      <c r="K1300" s="95" t="b">
        <v>0</v>
      </c>
    </row>
    <row r="1301" spans="1:11" x14ac:dyDescent="0.25">
      <c r="A1301" s="95" t="s">
        <v>14257</v>
      </c>
      <c r="B1301" s="95" t="s">
        <v>14213</v>
      </c>
      <c r="C1301" s="95">
        <v>6</v>
      </c>
      <c r="D1301" s="130">
        <v>2.6830097080207069E-4</v>
      </c>
      <c r="E1301" s="130">
        <v>-0.35076350393867262</v>
      </c>
      <c r="F1301" s="95" t="b">
        <v>0</v>
      </c>
      <c r="G1301" s="95" t="b">
        <v>0</v>
      </c>
      <c r="H1301" s="95" t="b">
        <v>0</v>
      </c>
      <c r="I1301" s="95" t="b">
        <v>0</v>
      </c>
      <c r="J1301" s="95" t="b">
        <v>0</v>
      </c>
      <c r="K1301" s="95" t="b">
        <v>0</v>
      </c>
    </row>
    <row r="1302" spans="1:11" x14ac:dyDescent="0.25">
      <c r="A1302" s="95" t="s">
        <v>14216</v>
      </c>
      <c r="B1302" s="95" t="s">
        <v>14597</v>
      </c>
      <c r="C1302" s="95">
        <v>6</v>
      </c>
      <c r="D1302" s="130">
        <v>2.6830097080207069E-4</v>
      </c>
      <c r="E1302" s="130">
        <v>1.3289549842816966</v>
      </c>
      <c r="F1302" s="95" t="b">
        <v>0</v>
      </c>
      <c r="G1302" s="95" t="b">
        <v>0</v>
      </c>
      <c r="H1302" s="95" t="b">
        <v>0</v>
      </c>
      <c r="I1302" s="95" t="b">
        <v>0</v>
      </c>
      <c r="J1302" s="95" t="b">
        <v>0</v>
      </c>
      <c r="K1302" s="95" t="b">
        <v>0</v>
      </c>
    </row>
    <row r="1303" spans="1:11" x14ac:dyDescent="0.25">
      <c r="A1303" s="95" t="s">
        <v>14597</v>
      </c>
      <c r="B1303" s="95" t="s">
        <v>14220</v>
      </c>
      <c r="C1303" s="95">
        <v>6</v>
      </c>
      <c r="D1303" s="130">
        <v>2.6830097080207069E-4</v>
      </c>
      <c r="E1303" s="130">
        <v>1.4437530711812849</v>
      </c>
      <c r="F1303" s="95" t="b">
        <v>0</v>
      </c>
      <c r="G1303" s="95" t="b">
        <v>0</v>
      </c>
      <c r="H1303" s="95" t="b">
        <v>0</v>
      </c>
      <c r="I1303" s="95" t="b">
        <v>0</v>
      </c>
      <c r="J1303" s="95" t="b">
        <v>0</v>
      </c>
      <c r="K1303" s="95" t="b">
        <v>0</v>
      </c>
    </row>
    <row r="1304" spans="1:11" x14ac:dyDescent="0.25">
      <c r="A1304" s="95" t="s">
        <v>14242</v>
      </c>
      <c r="B1304" s="95" t="s">
        <v>14294</v>
      </c>
      <c r="C1304" s="95">
        <v>6</v>
      </c>
      <c r="D1304" s="130">
        <v>2.6830097080207069E-4</v>
      </c>
      <c r="E1304" s="130">
        <v>1.1150940771303259</v>
      </c>
      <c r="F1304" s="95" t="b">
        <v>0</v>
      </c>
      <c r="G1304" s="95" t="b">
        <v>0</v>
      </c>
      <c r="H1304" s="95" t="b">
        <v>0</v>
      </c>
      <c r="I1304" s="95" t="b">
        <v>0</v>
      </c>
      <c r="J1304" s="95" t="b">
        <v>0</v>
      </c>
      <c r="K1304" s="95" t="b">
        <v>0</v>
      </c>
    </row>
    <row r="1305" spans="1:11" x14ac:dyDescent="0.25">
      <c r="A1305" s="95" t="s">
        <v>14264</v>
      </c>
      <c r="B1305" s="95" t="s">
        <v>14222</v>
      </c>
      <c r="C1305" s="95">
        <v>6</v>
      </c>
      <c r="D1305" s="130">
        <v>2.6830097080207069E-4</v>
      </c>
      <c r="E1305" s="130">
        <v>0.26615678956673494</v>
      </c>
      <c r="F1305" s="95" t="b">
        <v>0</v>
      </c>
      <c r="G1305" s="95" t="b">
        <v>0</v>
      </c>
      <c r="H1305" s="95" t="b">
        <v>0</v>
      </c>
      <c r="I1305" s="95" t="b">
        <v>0</v>
      </c>
      <c r="J1305" s="95" t="b">
        <v>0</v>
      </c>
      <c r="K1305" s="95" t="b">
        <v>0</v>
      </c>
    </row>
    <row r="1306" spans="1:11" x14ac:dyDescent="0.25">
      <c r="A1306" s="95" t="s">
        <v>14332</v>
      </c>
      <c r="B1306" s="95" t="s">
        <v>14222</v>
      </c>
      <c r="C1306" s="95">
        <v>6</v>
      </c>
      <c r="D1306" s="130">
        <v>2.6830097080207069E-4</v>
      </c>
      <c r="E1306" s="130">
        <v>0.66013061102117121</v>
      </c>
      <c r="F1306" s="95" t="b">
        <v>0</v>
      </c>
      <c r="G1306" s="95" t="b">
        <v>0</v>
      </c>
      <c r="H1306" s="95" t="b">
        <v>0</v>
      </c>
      <c r="I1306" s="95" t="b">
        <v>0</v>
      </c>
      <c r="J1306" s="95" t="b">
        <v>0</v>
      </c>
      <c r="K1306" s="95" t="b">
        <v>0</v>
      </c>
    </row>
    <row r="1307" spans="1:11" x14ac:dyDescent="0.25">
      <c r="A1307" s="95" t="s">
        <v>14218</v>
      </c>
      <c r="B1307" s="95" t="s">
        <v>14242</v>
      </c>
      <c r="C1307" s="95">
        <v>6</v>
      </c>
      <c r="D1307" s="130">
        <v>2.8702777479246557E-4</v>
      </c>
      <c r="E1307" s="130">
        <v>-0.27203134894220221</v>
      </c>
      <c r="F1307" s="95" t="b">
        <v>0</v>
      </c>
      <c r="G1307" s="95" t="b">
        <v>0</v>
      </c>
      <c r="H1307" s="95" t="b">
        <v>0</v>
      </c>
      <c r="I1307" s="95" t="b">
        <v>0</v>
      </c>
      <c r="J1307" s="95" t="b">
        <v>0</v>
      </c>
      <c r="K1307" s="95" t="b">
        <v>0</v>
      </c>
    </row>
    <row r="1308" spans="1:11" x14ac:dyDescent="0.25">
      <c r="A1308" s="95" t="s">
        <v>14643</v>
      </c>
      <c r="B1308" s="95" t="s">
        <v>14644</v>
      </c>
      <c r="C1308" s="95">
        <v>6</v>
      </c>
      <c r="D1308" s="130">
        <v>2.6830097080207069E-4</v>
      </c>
      <c r="E1308" s="130">
        <v>3.9575993065663031</v>
      </c>
      <c r="F1308" s="95" t="b">
        <v>0</v>
      </c>
      <c r="G1308" s="95" t="b">
        <v>0</v>
      </c>
      <c r="H1308" s="95" t="b">
        <v>0</v>
      </c>
      <c r="I1308" s="95" t="b">
        <v>0</v>
      </c>
      <c r="J1308" s="95" t="b">
        <v>0</v>
      </c>
      <c r="K1308" s="95" t="b">
        <v>0</v>
      </c>
    </row>
    <row r="1309" spans="1:11" x14ac:dyDescent="0.25">
      <c r="A1309" s="95" t="s">
        <v>14216</v>
      </c>
      <c r="B1309" s="95" t="s">
        <v>14255</v>
      </c>
      <c r="C1309" s="95">
        <v>6</v>
      </c>
      <c r="D1309" s="130">
        <v>2.6830097080207069E-4</v>
      </c>
      <c r="E1309" s="130">
        <v>-0.13557714312994532</v>
      </c>
      <c r="F1309" s="95" t="b">
        <v>0</v>
      </c>
      <c r="G1309" s="95" t="b">
        <v>0</v>
      </c>
      <c r="H1309" s="95" t="b">
        <v>0</v>
      </c>
      <c r="I1309" s="95" t="b">
        <v>0</v>
      </c>
      <c r="J1309" s="95" t="b">
        <v>0</v>
      </c>
      <c r="K1309" s="95" t="b">
        <v>0</v>
      </c>
    </row>
    <row r="1310" spans="1:11" x14ac:dyDescent="0.25">
      <c r="A1310" s="95" t="s">
        <v>14438</v>
      </c>
      <c r="B1310" s="95" t="s">
        <v>14220</v>
      </c>
      <c r="C1310" s="95">
        <v>6</v>
      </c>
      <c r="D1310" s="130">
        <v>2.6830097080207069E-4</v>
      </c>
      <c r="E1310" s="130">
        <v>1.1127598521398605</v>
      </c>
      <c r="F1310" s="95" t="b">
        <v>0</v>
      </c>
      <c r="G1310" s="95" t="b">
        <v>0</v>
      </c>
      <c r="H1310" s="95" t="b">
        <v>0</v>
      </c>
      <c r="I1310" s="95" t="b">
        <v>0</v>
      </c>
      <c r="J1310" s="95" t="b">
        <v>0</v>
      </c>
      <c r="K1310" s="95" t="b">
        <v>0</v>
      </c>
    </row>
    <row r="1311" spans="1:11" x14ac:dyDescent="0.25">
      <c r="A1311" s="95" t="s">
        <v>14365</v>
      </c>
      <c r="B1311" s="95" t="s">
        <v>14223</v>
      </c>
      <c r="C1311" s="95">
        <v>6</v>
      </c>
      <c r="D1311" s="130">
        <v>2.6830097080207069E-4</v>
      </c>
      <c r="E1311" s="130">
        <v>0.84184091220328316</v>
      </c>
      <c r="F1311" s="95" t="b">
        <v>0</v>
      </c>
      <c r="G1311" s="95" t="b">
        <v>0</v>
      </c>
      <c r="H1311" s="95" t="b">
        <v>0</v>
      </c>
      <c r="I1311" s="95" t="b">
        <v>0</v>
      </c>
      <c r="J1311" s="95" t="b">
        <v>0</v>
      </c>
      <c r="K1311" s="95" t="b">
        <v>0</v>
      </c>
    </row>
    <row r="1312" spans="1:11" x14ac:dyDescent="0.25">
      <c r="A1312" s="95" t="s">
        <v>14220</v>
      </c>
      <c r="B1312" s="95" t="s">
        <v>14645</v>
      </c>
      <c r="C1312" s="95">
        <v>6</v>
      </c>
      <c r="D1312" s="130">
        <v>2.6830097080207069E-4</v>
      </c>
      <c r="E1312" s="130">
        <v>1.5138149571219415</v>
      </c>
      <c r="F1312" s="95" t="b">
        <v>0</v>
      </c>
      <c r="G1312" s="95" t="b">
        <v>0</v>
      </c>
      <c r="H1312" s="95" t="b">
        <v>0</v>
      </c>
      <c r="I1312" s="95" t="b">
        <v>0</v>
      </c>
      <c r="J1312" s="95" t="b">
        <v>0</v>
      </c>
      <c r="K1312" s="95" t="b">
        <v>0</v>
      </c>
    </row>
    <row r="1313" spans="1:11" x14ac:dyDescent="0.25">
      <c r="A1313" s="95" t="s">
        <v>14216</v>
      </c>
      <c r="B1313" s="95" t="s">
        <v>14386</v>
      </c>
      <c r="C1313" s="95">
        <v>6</v>
      </c>
      <c r="D1313" s="130">
        <v>2.6830097080207069E-4</v>
      </c>
      <c r="E1313" s="130">
        <v>0.81232518827836053</v>
      </c>
      <c r="F1313" s="95" t="b">
        <v>0</v>
      </c>
      <c r="G1313" s="95" t="b">
        <v>0</v>
      </c>
      <c r="H1313" s="95" t="b">
        <v>0</v>
      </c>
      <c r="I1313" s="95" t="b">
        <v>0</v>
      </c>
      <c r="J1313" s="95" t="b">
        <v>0</v>
      </c>
      <c r="K1313" s="95" t="b">
        <v>0</v>
      </c>
    </row>
    <row r="1314" spans="1:11" x14ac:dyDescent="0.25">
      <c r="A1314" s="95" t="s">
        <v>14261</v>
      </c>
      <c r="B1314" s="95" t="s">
        <v>14261</v>
      </c>
      <c r="C1314" s="95">
        <v>6</v>
      </c>
      <c r="D1314" s="130">
        <v>2.6830097080207069E-4</v>
      </c>
      <c r="E1314" s="130">
        <v>1.2896796212489419</v>
      </c>
      <c r="F1314" s="95" t="b">
        <v>0</v>
      </c>
      <c r="G1314" s="95" t="b">
        <v>0</v>
      </c>
      <c r="H1314" s="95" t="b">
        <v>0</v>
      </c>
      <c r="I1314" s="95" t="b">
        <v>0</v>
      </c>
      <c r="J1314" s="95" t="b">
        <v>0</v>
      </c>
      <c r="K1314" s="95" t="b">
        <v>0</v>
      </c>
    </row>
    <row r="1315" spans="1:11" x14ac:dyDescent="0.25">
      <c r="A1315" s="95" t="s">
        <v>14220</v>
      </c>
      <c r="B1315" s="95" t="s">
        <v>14260</v>
      </c>
      <c r="C1315" s="95">
        <v>6</v>
      </c>
      <c r="D1315" s="130">
        <v>2.6830097080207069E-4</v>
      </c>
      <c r="E1315" s="130">
        <v>0.11298926021241576</v>
      </c>
      <c r="F1315" s="95" t="b">
        <v>0</v>
      </c>
      <c r="G1315" s="95" t="b">
        <v>0</v>
      </c>
      <c r="H1315" s="95" t="b">
        <v>0</v>
      </c>
      <c r="I1315" s="95" t="b">
        <v>0</v>
      </c>
      <c r="J1315" s="95" t="b">
        <v>0</v>
      </c>
      <c r="K1315" s="95" t="b">
        <v>0</v>
      </c>
    </row>
    <row r="1316" spans="1:11" x14ac:dyDescent="0.25">
      <c r="A1316" s="95" t="s">
        <v>14408</v>
      </c>
      <c r="B1316" s="95" t="s">
        <v>14216</v>
      </c>
      <c r="C1316" s="95">
        <v>6</v>
      </c>
      <c r="D1316" s="130">
        <v>2.6830097080207069E-4</v>
      </c>
      <c r="E1316" s="130">
        <v>0.89114913732360024</v>
      </c>
      <c r="F1316" s="95" t="b">
        <v>0</v>
      </c>
      <c r="G1316" s="95" t="b">
        <v>0</v>
      </c>
      <c r="H1316" s="95" t="b">
        <v>0</v>
      </c>
      <c r="I1316" s="95" t="b">
        <v>0</v>
      </c>
      <c r="J1316" s="95" t="b">
        <v>0</v>
      </c>
      <c r="K1316" s="95" t="b">
        <v>0</v>
      </c>
    </row>
    <row r="1317" spans="1:11" x14ac:dyDescent="0.25">
      <c r="A1317" s="95" t="s">
        <v>14216</v>
      </c>
      <c r="B1317" s="95" t="s">
        <v>14328</v>
      </c>
      <c r="C1317" s="95">
        <v>6</v>
      </c>
      <c r="D1317" s="130">
        <v>2.6830097080207069E-4</v>
      </c>
      <c r="E1317" s="130">
        <v>0.44165926447298498</v>
      </c>
      <c r="F1317" s="95" t="b">
        <v>0</v>
      </c>
      <c r="G1317" s="95" t="b">
        <v>0</v>
      </c>
      <c r="H1317" s="95" t="b">
        <v>0</v>
      </c>
      <c r="I1317" s="95" t="b">
        <v>0</v>
      </c>
      <c r="J1317" s="95" t="b">
        <v>0</v>
      </c>
      <c r="K1317" s="95" t="b">
        <v>0</v>
      </c>
    </row>
    <row r="1318" spans="1:11" x14ac:dyDescent="0.25">
      <c r="A1318" s="95" t="s">
        <v>14328</v>
      </c>
      <c r="B1318" s="95" t="s">
        <v>14213</v>
      </c>
      <c r="C1318" s="95">
        <v>6</v>
      </c>
      <c r="D1318" s="130">
        <v>2.6830097080207069E-4</v>
      </c>
      <c r="E1318" s="130">
        <v>0.21582416922707082</v>
      </c>
      <c r="F1318" s="95" t="b">
        <v>0</v>
      </c>
      <c r="G1318" s="95" t="b">
        <v>0</v>
      </c>
      <c r="H1318" s="95" t="b">
        <v>0</v>
      </c>
      <c r="I1318" s="95" t="b">
        <v>0</v>
      </c>
      <c r="J1318" s="95" t="b">
        <v>0</v>
      </c>
      <c r="K1318" s="95" t="b">
        <v>0</v>
      </c>
    </row>
    <row r="1319" spans="1:11" x14ac:dyDescent="0.25">
      <c r="A1319" s="95" t="s">
        <v>14248</v>
      </c>
      <c r="B1319" s="95" t="s">
        <v>14415</v>
      </c>
      <c r="C1319" s="95">
        <v>6</v>
      </c>
      <c r="D1319" s="130">
        <v>2.6830097080207069E-4</v>
      </c>
      <c r="E1319" s="130">
        <v>1.8424512531210957</v>
      </c>
      <c r="F1319" s="95" t="b">
        <v>0</v>
      </c>
      <c r="G1319" s="95" t="b">
        <v>0</v>
      </c>
      <c r="H1319" s="95" t="b">
        <v>0</v>
      </c>
      <c r="I1319" s="95" t="b">
        <v>0</v>
      </c>
      <c r="J1319" s="95" t="b">
        <v>0</v>
      </c>
      <c r="K1319" s="95" t="b">
        <v>0</v>
      </c>
    </row>
    <row r="1320" spans="1:11" x14ac:dyDescent="0.25">
      <c r="A1320" s="95" t="s">
        <v>14415</v>
      </c>
      <c r="B1320" s="95" t="s">
        <v>14242</v>
      </c>
      <c r="C1320" s="95">
        <v>6</v>
      </c>
      <c r="D1320" s="130">
        <v>2.6830097080207069E-4</v>
      </c>
      <c r="E1320" s="130">
        <v>1.7088089289909174</v>
      </c>
      <c r="F1320" s="95" t="b">
        <v>0</v>
      </c>
      <c r="G1320" s="95" t="b">
        <v>0</v>
      </c>
      <c r="H1320" s="95" t="b">
        <v>0</v>
      </c>
      <c r="I1320" s="95" t="b">
        <v>0</v>
      </c>
      <c r="J1320" s="95" t="b">
        <v>0</v>
      </c>
      <c r="K1320" s="95" t="b">
        <v>0</v>
      </c>
    </row>
    <row r="1321" spans="1:11" x14ac:dyDescent="0.25">
      <c r="A1321" s="95" t="s">
        <v>14242</v>
      </c>
      <c r="B1321" s="95" t="s">
        <v>14646</v>
      </c>
      <c r="C1321" s="95">
        <v>6</v>
      </c>
      <c r="D1321" s="130">
        <v>2.6830097080207069E-4</v>
      </c>
      <c r="E1321" s="130">
        <v>2.2120040901383824</v>
      </c>
      <c r="F1321" s="95" t="b">
        <v>0</v>
      </c>
      <c r="G1321" s="95" t="b">
        <v>0</v>
      </c>
      <c r="H1321" s="95" t="b">
        <v>0</v>
      </c>
      <c r="I1321" s="95" t="b">
        <v>0</v>
      </c>
      <c r="J1321" s="95" t="b">
        <v>0</v>
      </c>
      <c r="K1321" s="95" t="b">
        <v>0</v>
      </c>
    </row>
    <row r="1322" spans="1:11" x14ac:dyDescent="0.25">
      <c r="A1322" s="95" t="s">
        <v>14646</v>
      </c>
      <c r="B1322" s="95" t="s">
        <v>14232</v>
      </c>
      <c r="C1322" s="95">
        <v>6</v>
      </c>
      <c r="D1322" s="130">
        <v>2.6830097080207069E-4</v>
      </c>
      <c r="E1322" s="130">
        <v>2.0316000401101477</v>
      </c>
      <c r="F1322" s="95" t="b">
        <v>0</v>
      </c>
      <c r="G1322" s="95" t="b">
        <v>0</v>
      </c>
      <c r="H1322" s="95" t="b">
        <v>0</v>
      </c>
      <c r="I1322" s="95" t="b">
        <v>0</v>
      </c>
      <c r="J1322" s="95" t="b">
        <v>0</v>
      </c>
      <c r="K1322" s="95" t="b">
        <v>0</v>
      </c>
    </row>
    <row r="1323" spans="1:11" x14ac:dyDescent="0.25">
      <c r="A1323" s="95" t="s">
        <v>14232</v>
      </c>
      <c r="B1323" s="95" t="s">
        <v>14323</v>
      </c>
      <c r="C1323" s="95">
        <v>6</v>
      </c>
      <c r="D1323" s="130">
        <v>2.6830097080207069E-4</v>
      </c>
      <c r="E1323" s="130">
        <v>1.0667437759913712</v>
      </c>
      <c r="F1323" s="95" t="b">
        <v>0</v>
      </c>
      <c r="G1323" s="95" t="b">
        <v>0</v>
      </c>
      <c r="H1323" s="95" t="b">
        <v>0</v>
      </c>
      <c r="I1323" s="95" t="b">
        <v>0</v>
      </c>
      <c r="J1323" s="95" t="b">
        <v>0</v>
      </c>
      <c r="K1323" s="95" t="b">
        <v>0</v>
      </c>
    </row>
    <row r="1324" spans="1:11" x14ac:dyDescent="0.25">
      <c r="A1324" s="95" t="s">
        <v>14254</v>
      </c>
      <c r="B1324" s="95" t="s">
        <v>14255</v>
      </c>
      <c r="C1324" s="95">
        <v>6</v>
      </c>
      <c r="D1324" s="130">
        <v>2.6830097080207069E-4</v>
      </c>
      <c r="E1324" s="130">
        <v>0.90324164424371056</v>
      </c>
      <c r="F1324" s="95" t="b">
        <v>0</v>
      </c>
      <c r="G1324" s="95" t="b">
        <v>0</v>
      </c>
      <c r="H1324" s="95" t="b">
        <v>0</v>
      </c>
      <c r="I1324" s="95" t="b">
        <v>0</v>
      </c>
      <c r="J1324" s="95" t="b">
        <v>0</v>
      </c>
      <c r="K1324" s="95" t="b">
        <v>0</v>
      </c>
    </row>
    <row r="1325" spans="1:11" x14ac:dyDescent="0.25">
      <c r="A1325" s="95" t="s">
        <v>14234</v>
      </c>
      <c r="B1325" s="95" t="s">
        <v>14434</v>
      </c>
      <c r="C1325" s="95">
        <v>6</v>
      </c>
      <c r="D1325" s="130">
        <v>2.6830097080207069E-4</v>
      </c>
      <c r="E1325" s="130">
        <v>1.6565693109023221</v>
      </c>
      <c r="F1325" s="95" t="b">
        <v>0</v>
      </c>
      <c r="G1325" s="95" t="b">
        <v>0</v>
      </c>
      <c r="H1325" s="95" t="b">
        <v>0</v>
      </c>
      <c r="I1325" s="95" t="b">
        <v>0</v>
      </c>
      <c r="J1325" s="95" t="b">
        <v>0</v>
      </c>
      <c r="K1325" s="95" t="b">
        <v>0</v>
      </c>
    </row>
    <row r="1326" spans="1:11" x14ac:dyDescent="0.25">
      <c r="A1326" s="95" t="s">
        <v>14434</v>
      </c>
      <c r="B1326" s="95" t="s">
        <v>14213</v>
      </c>
      <c r="C1326" s="95">
        <v>6</v>
      </c>
      <c r="D1326" s="130">
        <v>2.6830097080207069E-4</v>
      </c>
      <c r="E1326" s="130">
        <v>0.71927436266908251</v>
      </c>
      <c r="F1326" s="95" t="b">
        <v>0</v>
      </c>
      <c r="G1326" s="95" t="b">
        <v>0</v>
      </c>
      <c r="H1326" s="95" t="b">
        <v>0</v>
      </c>
      <c r="I1326" s="95" t="b">
        <v>0</v>
      </c>
      <c r="J1326" s="95" t="b">
        <v>0</v>
      </c>
      <c r="K1326" s="95" t="b">
        <v>0</v>
      </c>
    </row>
    <row r="1327" spans="1:11" x14ac:dyDescent="0.25">
      <c r="A1327" s="95" t="s">
        <v>14213</v>
      </c>
      <c r="B1327" s="95" t="s">
        <v>14647</v>
      </c>
      <c r="C1327" s="95">
        <v>6</v>
      </c>
      <c r="D1327" s="130">
        <v>2.6830097080207069E-4</v>
      </c>
      <c r="E1327" s="130">
        <v>1.1510801724855981</v>
      </c>
      <c r="F1327" s="95" t="b">
        <v>0</v>
      </c>
      <c r="G1327" s="95" t="b">
        <v>0</v>
      </c>
      <c r="H1327" s="95" t="b">
        <v>0</v>
      </c>
      <c r="I1327" s="95" t="b">
        <v>0</v>
      </c>
      <c r="J1327" s="95" t="b">
        <v>0</v>
      </c>
      <c r="K1327" s="95" t="b">
        <v>0</v>
      </c>
    </row>
    <row r="1328" spans="1:11" x14ac:dyDescent="0.25">
      <c r="A1328" s="95" t="s">
        <v>14647</v>
      </c>
      <c r="B1328" s="95" t="s">
        <v>14221</v>
      </c>
      <c r="C1328" s="95">
        <v>6</v>
      </c>
      <c r="D1328" s="130">
        <v>2.6830097080207069E-4</v>
      </c>
      <c r="E1328" s="130">
        <v>1.5198487437459152</v>
      </c>
      <c r="F1328" s="95" t="b">
        <v>0</v>
      </c>
      <c r="G1328" s="95" t="b">
        <v>0</v>
      </c>
      <c r="H1328" s="95" t="b">
        <v>0</v>
      </c>
      <c r="I1328" s="95" t="b">
        <v>0</v>
      </c>
      <c r="J1328" s="95" t="b">
        <v>0</v>
      </c>
      <c r="K1328" s="95" t="b">
        <v>0</v>
      </c>
    </row>
    <row r="1329" spans="1:11" x14ac:dyDescent="0.25">
      <c r="A1329" s="95" t="s">
        <v>14233</v>
      </c>
      <c r="B1329" s="95" t="s">
        <v>14356</v>
      </c>
      <c r="C1329" s="95">
        <v>6</v>
      </c>
      <c r="D1329" s="130">
        <v>2.6830097080207069E-4</v>
      </c>
      <c r="E1329" s="130">
        <v>1.2831974937210215</v>
      </c>
      <c r="F1329" s="95" t="b">
        <v>0</v>
      </c>
      <c r="G1329" s="95" t="b">
        <v>0</v>
      </c>
      <c r="H1329" s="95" t="b">
        <v>0</v>
      </c>
      <c r="I1329" s="95" t="b">
        <v>0</v>
      </c>
      <c r="J1329" s="95" t="b">
        <v>0</v>
      </c>
      <c r="K1329" s="95" t="b">
        <v>0</v>
      </c>
    </row>
    <row r="1330" spans="1:11" x14ac:dyDescent="0.25">
      <c r="A1330" s="95" t="s">
        <v>14356</v>
      </c>
      <c r="B1330" s="95" t="s">
        <v>14240</v>
      </c>
      <c r="C1330" s="95">
        <v>6</v>
      </c>
      <c r="D1330" s="130">
        <v>2.6830097080207069E-4</v>
      </c>
      <c r="E1330" s="130">
        <v>1.4147393144049958</v>
      </c>
      <c r="F1330" s="95" t="b">
        <v>0</v>
      </c>
      <c r="G1330" s="95" t="b">
        <v>0</v>
      </c>
      <c r="H1330" s="95" t="b">
        <v>0</v>
      </c>
      <c r="I1330" s="95" t="b">
        <v>0</v>
      </c>
      <c r="J1330" s="95" t="b">
        <v>0</v>
      </c>
      <c r="K1330" s="95" t="b">
        <v>0</v>
      </c>
    </row>
    <row r="1331" spans="1:11" x14ac:dyDescent="0.25">
      <c r="A1331" s="95" t="s">
        <v>14243</v>
      </c>
      <c r="B1331" s="95" t="s">
        <v>14218</v>
      </c>
      <c r="C1331" s="95">
        <v>6</v>
      </c>
      <c r="D1331" s="130">
        <v>2.6830097080207069E-4</v>
      </c>
      <c r="E1331" s="130">
        <v>-0.26238449267923336</v>
      </c>
      <c r="F1331" s="95" t="b">
        <v>0</v>
      </c>
      <c r="G1331" s="95" t="b">
        <v>0</v>
      </c>
      <c r="H1331" s="95" t="b">
        <v>0</v>
      </c>
      <c r="I1331" s="95" t="b">
        <v>0</v>
      </c>
      <c r="J1331" s="95" t="b">
        <v>0</v>
      </c>
      <c r="K1331" s="95" t="b">
        <v>0</v>
      </c>
    </row>
    <row r="1332" spans="1:11" x14ac:dyDescent="0.25">
      <c r="A1332" s="95" t="s">
        <v>14223</v>
      </c>
      <c r="B1332" s="95" t="s">
        <v>14409</v>
      </c>
      <c r="C1332" s="95">
        <v>6</v>
      </c>
      <c r="D1332" s="130">
        <v>2.6830097080207069E-4</v>
      </c>
      <c r="E1332" s="130">
        <v>1.0446690648269785</v>
      </c>
      <c r="F1332" s="95" t="b">
        <v>0</v>
      </c>
      <c r="G1332" s="95" t="b">
        <v>0</v>
      </c>
      <c r="H1332" s="95" t="b">
        <v>0</v>
      </c>
      <c r="I1332" s="95" t="b">
        <v>0</v>
      </c>
      <c r="J1332" s="95" t="b">
        <v>0</v>
      </c>
      <c r="K1332" s="95" t="b">
        <v>0</v>
      </c>
    </row>
    <row r="1333" spans="1:11" x14ac:dyDescent="0.25">
      <c r="A1333" s="95" t="s">
        <v>14409</v>
      </c>
      <c r="B1333" s="95" t="s">
        <v>14214</v>
      </c>
      <c r="C1333" s="95">
        <v>6</v>
      </c>
      <c r="D1333" s="130">
        <v>2.6830097080207069E-4</v>
      </c>
      <c r="E1333" s="130">
        <v>0.6325171505630176</v>
      </c>
      <c r="F1333" s="95" t="b">
        <v>0</v>
      </c>
      <c r="G1333" s="95" t="b">
        <v>0</v>
      </c>
      <c r="H1333" s="95" t="b">
        <v>0</v>
      </c>
      <c r="I1333" s="95" t="b">
        <v>0</v>
      </c>
      <c r="J1333" s="95" t="b">
        <v>0</v>
      </c>
      <c r="K1333" s="95" t="b">
        <v>0</v>
      </c>
    </row>
    <row r="1334" spans="1:11" x14ac:dyDescent="0.25">
      <c r="A1334" s="95" t="s">
        <v>14234</v>
      </c>
      <c r="B1334" s="95" t="s">
        <v>14232</v>
      </c>
      <c r="C1334" s="95">
        <v>6</v>
      </c>
      <c r="D1334" s="130">
        <v>2.6830097080207069E-4</v>
      </c>
      <c r="E1334" s="130">
        <v>0.15653877671844768</v>
      </c>
      <c r="F1334" s="95" t="b">
        <v>0</v>
      </c>
      <c r="G1334" s="95" t="b">
        <v>0</v>
      </c>
      <c r="H1334" s="95" t="b">
        <v>0</v>
      </c>
      <c r="I1334" s="95" t="b">
        <v>0</v>
      </c>
      <c r="J1334" s="95" t="b">
        <v>0</v>
      </c>
      <c r="K1334" s="95" t="b">
        <v>0</v>
      </c>
    </row>
    <row r="1335" spans="1:11" x14ac:dyDescent="0.25">
      <c r="A1335" s="95" t="s">
        <v>14243</v>
      </c>
      <c r="B1335" s="95" t="s">
        <v>14231</v>
      </c>
      <c r="C1335" s="95">
        <v>6</v>
      </c>
      <c r="D1335" s="130">
        <v>2.6830097080207069E-4</v>
      </c>
      <c r="E1335" s="130">
        <v>0.26535476813491754</v>
      </c>
      <c r="F1335" s="95" t="b">
        <v>0</v>
      </c>
      <c r="G1335" s="95" t="b">
        <v>0</v>
      </c>
      <c r="H1335" s="95" t="b">
        <v>0</v>
      </c>
      <c r="I1335" s="95" t="b">
        <v>0</v>
      </c>
      <c r="J1335" s="95" t="b">
        <v>0</v>
      </c>
      <c r="K1335" s="95" t="b">
        <v>0</v>
      </c>
    </row>
    <row r="1336" spans="1:11" x14ac:dyDescent="0.25">
      <c r="A1336" s="95" t="s">
        <v>14216</v>
      </c>
      <c r="B1336" s="95" t="s">
        <v>14247</v>
      </c>
      <c r="C1336" s="95">
        <v>6</v>
      </c>
      <c r="D1336" s="130">
        <v>2.6830097080207069E-4</v>
      </c>
      <c r="E1336" s="130">
        <v>-0.2238869843760842</v>
      </c>
      <c r="F1336" s="95" t="b">
        <v>0</v>
      </c>
      <c r="G1336" s="95" t="b">
        <v>0</v>
      </c>
      <c r="H1336" s="95" t="b">
        <v>0</v>
      </c>
      <c r="I1336" s="95" t="b">
        <v>0</v>
      </c>
      <c r="J1336" s="95" t="b">
        <v>0</v>
      </c>
      <c r="K1336" s="95" t="b">
        <v>0</v>
      </c>
    </row>
    <row r="1337" spans="1:11" x14ac:dyDescent="0.25">
      <c r="A1337" s="95" t="s">
        <v>14247</v>
      </c>
      <c r="B1337" s="95" t="s">
        <v>14214</v>
      </c>
      <c r="C1337" s="95">
        <v>6</v>
      </c>
      <c r="D1337" s="130">
        <v>2.6830097080207069E-4</v>
      </c>
      <c r="E1337" s="130">
        <v>-0.46265220086873748</v>
      </c>
      <c r="F1337" s="95" t="b">
        <v>0</v>
      </c>
      <c r="G1337" s="95" t="b">
        <v>0</v>
      </c>
      <c r="H1337" s="95" t="b">
        <v>0</v>
      </c>
      <c r="I1337" s="95" t="b">
        <v>0</v>
      </c>
      <c r="J1337" s="95" t="b">
        <v>0</v>
      </c>
      <c r="K1337" s="95" t="b">
        <v>0</v>
      </c>
    </row>
    <row r="1338" spans="1:11" x14ac:dyDescent="0.25">
      <c r="A1338" s="95" t="s">
        <v>8237</v>
      </c>
      <c r="B1338" s="95" t="s">
        <v>14393</v>
      </c>
      <c r="C1338" s="95">
        <v>6</v>
      </c>
      <c r="D1338" s="130">
        <v>2.6830097080207069E-4</v>
      </c>
      <c r="E1338" s="130">
        <v>2.1424644899294898</v>
      </c>
      <c r="F1338" s="95" t="b">
        <v>0</v>
      </c>
      <c r="G1338" s="95" t="b">
        <v>0</v>
      </c>
      <c r="H1338" s="95" t="b">
        <v>0</v>
      </c>
      <c r="I1338" s="95" t="b">
        <v>0</v>
      </c>
      <c r="J1338" s="95" t="b">
        <v>0</v>
      </c>
      <c r="K1338" s="95" t="b">
        <v>0</v>
      </c>
    </row>
    <row r="1339" spans="1:11" x14ac:dyDescent="0.25">
      <c r="A1339" s="95" t="s">
        <v>14393</v>
      </c>
      <c r="B1339" s="95" t="s">
        <v>14650</v>
      </c>
      <c r="C1339" s="95">
        <v>6</v>
      </c>
      <c r="D1339" s="130">
        <v>2.6830097080207069E-4</v>
      </c>
      <c r="E1339" s="130">
        <v>3.4135312622160274</v>
      </c>
      <c r="F1339" s="95" t="b">
        <v>0</v>
      </c>
      <c r="G1339" s="95" t="b">
        <v>0</v>
      </c>
      <c r="H1339" s="95" t="b">
        <v>0</v>
      </c>
      <c r="I1339" s="95" t="b">
        <v>0</v>
      </c>
      <c r="J1339" s="95" t="b">
        <v>0</v>
      </c>
      <c r="K1339" s="95" t="b">
        <v>0</v>
      </c>
    </row>
    <row r="1340" spans="1:11" x14ac:dyDescent="0.25">
      <c r="A1340" s="95" t="s">
        <v>14650</v>
      </c>
      <c r="B1340" s="95" t="s">
        <v>2743</v>
      </c>
      <c r="C1340" s="95">
        <v>6</v>
      </c>
      <c r="D1340" s="130">
        <v>2.6830097080207069E-4</v>
      </c>
      <c r="E1340" s="130">
        <v>1.6822879520244916</v>
      </c>
      <c r="F1340" s="95" t="b">
        <v>0</v>
      </c>
      <c r="G1340" s="95" t="b">
        <v>0</v>
      </c>
      <c r="H1340" s="95" t="b">
        <v>0</v>
      </c>
      <c r="I1340" s="95" t="b">
        <v>0</v>
      </c>
      <c r="J1340" s="95" t="b">
        <v>0</v>
      </c>
      <c r="K1340" s="95" t="b">
        <v>0</v>
      </c>
    </row>
    <row r="1341" spans="1:11" x14ac:dyDescent="0.25">
      <c r="A1341" s="95" t="s">
        <v>14306</v>
      </c>
      <c r="B1341" s="95" t="s">
        <v>14237</v>
      </c>
      <c r="C1341" s="95">
        <v>6</v>
      </c>
      <c r="D1341" s="130">
        <v>3.0031465367457615E-4</v>
      </c>
      <c r="E1341" s="130">
        <v>1.117789676722112</v>
      </c>
      <c r="F1341" s="95" t="b">
        <v>0</v>
      </c>
      <c r="G1341" s="95" t="b">
        <v>0</v>
      </c>
      <c r="H1341" s="95" t="b">
        <v>0</v>
      </c>
      <c r="I1341" s="95" t="b">
        <v>0</v>
      </c>
      <c r="J1341" s="95" t="b">
        <v>0</v>
      </c>
      <c r="K1341" s="95" t="b">
        <v>0</v>
      </c>
    </row>
    <row r="1342" spans="1:11" x14ac:dyDescent="0.25">
      <c r="A1342" s="95" t="s">
        <v>14224</v>
      </c>
      <c r="B1342" s="95" t="s">
        <v>14651</v>
      </c>
      <c r="C1342" s="95">
        <v>6</v>
      </c>
      <c r="D1342" s="130">
        <v>2.6830097080207069E-4</v>
      </c>
      <c r="E1342" s="130">
        <v>1.6132070328811925</v>
      </c>
      <c r="F1342" s="95" t="b">
        <v>0</v>
      </c>
      <c r="G1342" s="95" t="b">
        <v>0</v>
      </c>
      <c r="H1342" s="95" t="b">
        <v>0</v>
      </c>
      <c r="I1342" s="95" t="b">
        <v>0</v>
      </c>
      <c r="J1342" s="95" t="b">
        <v>0</v>
      </c>
      <c r="K1342" s="95" t="b">
        <v>0</v>
      </c>
    </row>
    <row r="1343" spans="1:11" x14ac:dyDescent="0.25">
      <c r="A1343" s="95" t="s">
        <v>14651</v>
      </c>
      <c r="B1343" s="95" t="s">
        <v>14213</v>
      </c>
      <c r="C1343" s="95">
        <v>6</v>
      </c>
      <c r="D1343" s="130">
        <v>2.6830097080207069E-4</v>
      </c>
      <c r="E1343" s="130">
        <v>1.1452430949413634</v>
      </c>
      <c r="F1343" s="95" t="b">
        <v>0</v>
      </c>
      <c r="G1343" s="95" t="b">
        <v>0</v>
      </c>
      <c r="H1343" s="95" t="b">
        <v>0</v>
      </c>
      <c r="I1343" s="95" t="b">
        <v>0</v>
      </c>
      <c r="J1343" s="95" t="b">
        <v>0</v>
      </c>
      <c r="K1343" s="95" t="b">
        <v>0</v>
      </c>
    </row>
    <row r="1344" spans="1:11" x14ac:dyDescent="0.25">
      <c r="A1344" s="95" t="s">
        <v>14222</v>
      </c>
      <c r="B1344" s="95" t="s">
        <v>14234</v>
      </c>
      <c r="C1344" s="95">
        <v>6</v>
      </c>
      <c r="D1344" s="130">
        <v>2.6830097080207069E-4</v>
      </c>
      <c r="E1344" s="130">
        <v>-0.34877508012945962</v>
      </c>
      <c r="F1344" s="95" t="b">
        <v>0</v>
      </c>
      <c r="G1344" s="95" t="b">
        <v>0</v>
      </c>
      <c r="H1344" s="95" t="b">
        <v>0</v>
      </c>
      <c r="I1344" s="95" t="b">
        <v>0</v>
      </c>
      <c r="J1344" s="95" t="b">
        <v>0</v>
      </c>
      <c r="K1344" s="95" t="b">
        <v>0</v>
      </c>
    </row>
    <row r="1345" spans="1:11" x14ac:dyDescent="0.25">
      <c r="A1345" s="95" t="s">
        <v>14234</v>
      </c>
      <c r="B1345" s="95" t="s">
        <v>14250</v>
      </c>
      <c r="C1345" s="95">
        <v>6</v>
      </c>
      <c r="D1345" s="130">
        <v>2.6830097080207069E-4</v>
      </c>
      <c r="E1345" s="130">
        <v>0.48411233650173491</v>
      </c>
      <c r="F1345" s="95" t="b">
        <v>0</v>
      </c>
      <c r="G1345" s="95" t="b">
        <v>0</v>
      </c>
      <c r="H1345" s="95" t="b">
        <v>0</v>
      </c>
      <c r="I1345" s="95" t="b">
        <v>0</v>
      </c>
      <c r="J1345" s="95" t="b">
        <v>0</v>
      </c>
      <c r="K1345" s="95" t="b">
        <v>0</v>
      </c>
    </row>
    <row r="1346" spans="1:11" x14ac:dyDescent="0.25">
      <c r="A1346" s="95" t="s">
        <v>14237</v>
      </c>
      <c r="B1346" s="95" t="s">
        <v>14227</v>
      </c>
      <c r="C1346" s="95">
        <v>6</v>
      </c>
      <c r="D1346" s="130">
        <v>2.6830097080207069E-4</v>
      </c>
      <c r="E1346" s="130">
        <v>-4.3373147345302225E-2</v>
      </c>
      <c r="F1346" s="95" t="b">
        <v>0</v>
      </c>
      <c r="G1346" s="95" t="b">
        <v>0</v>
      </c>
      <c r="H1346" s="95" t="b">
        <v>0</v>
      </c>
      <c r="I1346" s="95" t="b">
        <v>0</v>
      </c>
      <c r="J1346" s="95" t="b">
        <v>0</v>
      </c>
      <c r="K1346" s="95" t="b">
        <v>0</v>
      </c>
    </row>
    <row r="1347" spans="1:11" x14ac:dyDescent="0.25">
      <c r="A1347" s="95" t="s">
        <v>14250</v>
      </c>
      <c r="B1347" s="95" t="s">
        <v>14234</v>
      </c>
      <c r="C1347" s="95">
        <v>6</v>
      </c>
      <c r="D1347" s="130">
        <v>2.6830097080207069E-4</v>
      </c>
      <c r="E1347" s="130">
        <v>0.47740865020722839</v>
      </c>
      <c r="F1347" s="95" t="b">
        <v>0</v>
      </c>
      <c r="G1347" s="95" t="b">
        <v>0</v>
      </c>
      <c r="H1347" s="95" t="b">
        <v>0</v>
      </c>
      <c r="I1347" s="95" t="b">
        <v>0</v>
      </c>
      <c r="J1347" s="95" t="b">
        <v>0</v>
      </c>
      <c r="K1347" s="95" t="b">
        <v>0</v>
      </c>
    </row>
    <row r="1348" spans="1:11" x14ac:dyDescent="0.25">
      <c r="A1348" s="95" t="s">
        <v>14223</v>
      </c>
      <c r="B1348" s="95" t="s">
        <v>2825</v>
      </c>
      <c r="C1348" s="95">
        <v>6</v>
      </c>
      <c r="D1348" s="130">
        <v>2.6830097080207069E-4</v>
      </c>
      <c r="E1348" s="130">
        <v>1.5006010204767029</v>
      </c>
      <c r="F1348" s="95" t="b">
        <v>0</v>
      </c>
      <c r="G1348" s="95" t="b">
        <v>0</v>
      </c>
      <c r="H1348" s="95" t="b">
        <v>0</v>
      </c>
      <c r="I1348" s="95" t="b">
        <v>0</v>
      </c>
      <c r="J1348" s="95" t="b">
        <v>0</v>
      </c>
      <c r="K1348" s="95" t="b">
        <v>0</v>
      </c>
    </row>
    <row r="1349" spans="1:11" x14ac:dyDescent="0.25">
      <c r="A1349" s="95" t="s">
        <v>2825</v>
      </c>
      <c r="B1349" s="95" t="s">
        <v>14603</v>
      </c>
      <c r="C1349" s="95">
        <v>6</v>
      </c>
      <c r="D1349" s="130">
        <v>2.6830097080207069E-4</v>
      </c>
      <c r="E1349" s="130">
        <v>3.823705727305077</v>
      </c>
      <c r="F1349" s="95" t="b">
        <v>0</v>
      </c>
      <c r="G1349" s="95" t="b">
        <v>0</v>
      </c>
      <c r="H1349" s="95" t="b">
        <v>0</v>
      </c>
      <c r="I1349" s="95" t="b">
        <v>0</v>
      </c>
      <c r="J1349" s="95" t="b">
        <v>0</v>
      </c>
      <c r="K1349" s="95" t="b">
        <v>0</v>
      </c>
    </row>
    <row r="1350" spans="1:11" x14ac:dyDescent="0.25">
      <c r="A1350" s="95" t="s">
        <v>14603</v>
      </c>
      <c r="B1350" s="95" t="s">
        <v>14654</v>
      </c>
      <c r="C1350" s="95">
        <v>6</v>
      </c>
      <c r="D1350" s="130">
        <v>2.6830097080207069E-4</v>
      </c>
      <c r="E1350" s="130">
        <v>3.89065251693569</v>
      </c>
      <c r="F1350" s="95" t="b">
        <v>0</v>
      </c>
      <c r="G1350" s="95" t="b">
        <v>0</v>
      </c>
      <c r="H1350" s="95" t="b">
        <v>0</v>
      </c>
      <c r="I1350" s="95" t="b">
        <v>0</v>
      </c>
      <c r="J1350" s="95" t="b">
        <v>0</v>
      </c>
      <c r="K1350" s="95" t="b">
        <v>0</v>
      </c>
    </row>
    <row r="1351" spans="1:11" x14ac:dyDescent="0.25">
      <c r="A1351" s="95" t="s">
        <v>14263</v>
      </c>
      <c r="B1351" s="95" t="s">
        <v>14215</v>
      </c>
      <c r="C1351" s="95">
        <v>5</v>
      </c>
      <c r="D1351" s="130">
        <v>2.3060139237915972E-4</v>
      </c>
      <c r="E1351" s="130">
        <v>-2.6747951019560724E-2</v>
      </c>
      <c r="F1351" s="95" t="b">
        <v>0</v>
      </c>
      <c r="G1351" s="95" t="b">
        <v>0</v>
      </c>
      <c r="H1351" s="95" t="b">
        <v>0</v>
      </c>
      <c r="I1351" s="95" t="b">
        <v>0</v>
      </c>
      <c r="J1351" s="95" t="b">
        <v>0</v>
      </c>
      <c r="K1351" s="95" t="b">
        <v>0</v>
      </c>
    </row>
    <row r="1352" spans="1:11" x14ac:dyDescent="0.25">
      <c r="A1352" s="95" t="s">
        <v>14379</v>
      </c>
      <c r="B1352" s="95" t="s">
        <v>14656</v>
      </c>
      <c r="C1352" s="95">
        <v>5</v>
      </c>
      <c r="D1352" s="130">
        <v>2.3060139237915972E-4</v>
      </c>
      <c r="E1352" s="130">
        <v>3.3555393152383406</v>
      </c>
      <c r="F1352" s="95" t="b">
        <v>0</v>
      </c>
      <c r="G1352" s="95" t="b">
        <v>0</v>
      </c>
      <c r="H1352" s="95" t="b">
        <v>0</v>
      </c>
      <c r="I1352" s="95" t="b">
        <v>0</v>
      </c>
      <c r="J1352" s="95" t="b">
        <v>0</v>
      </c>
      <c r="K1352" s="95" t="b">
        <v>0</v>
      </c>
    </row>
    <row r="1353" spans="1:11" x14ac:dyDescent="0.25">
      <c r="A1353" s="95" t="s">
        <v>14217</v>
      </c>
      <c r="B1353" s="95" t="s">
        <v>1903</v>
      </c>
      <c r="C1353" s="95">
        <v>5</v>
      </c>
      <c r="D1353" s="130">
        <v>2.3060139237915972E-4</v>
      </c>
      <c r="E1353" s="130">
        <v>1.4549446285562802</v>
      </c>
      <c r="F1353" s="95" t="b">
        <v>0</v>
      </c>
      <c r="G1353" s="95" t="b">
        <v>0</v>
      </c>
      <c r="H1353" s="95" t="b">
        <v>0</v>
      </c>
      <c r="I1353" s="95" t="b">
        <v>0</v>
      </c>
      <c r="J1353" s="95" t="b">
        <v>0</v>
      </c>
      <c r="K1353" s="95" t="b">
        <v>0</v>
      </c>
    </row>
    <row r="1354" spans="1:11" x14ac:dyDescent="0.25">
      <c r="A1354" s="95" t="s">
        <v>14255</v>
      </c>
      <c r="B1354" s="95" t="s">
        <v>14222</v>
      </c>
      <c r="C1354" s="95">
        <v>5</v>
      </c>
      <c r="D1354" s="130">
        <v>2.3060139237915972E-4</v>
      </c>
      <c r="E1354" s="130">
        <v>-8.0949327986890002E-2</v>
      </c>
      <c r="F1354" s="95" t="b">
        <v>0</v>
      </c>
      <c r="G1354" s="95" t="b">
        <v>0</v>
      </c>
      <c r="H1354" s="95" t="b">
        <v>0</v>
      </c>
      <c r="I1354" s="95" t="b">
        <v>0</v>
      </c>
      <c r="J1354" s="95" t="b">
        <v>0</v>
      </c>
      <c r="K1354" s="95" t="b">
        <v>0</v>
      </c>
    </row>
    <row r="1355" spans="1:11" x14ac:dyDescent="0.25">
      <c r="A1355" s="95" t="s">
        <v>14217</v>
      </c>
      <c r="B1355" s="95" t="s">
        <v>1366</v>
      </c>
      <c r="C1355" s="95">
        <v>5</v>
      </c>
      <c r="D1355" s="130">
        <v>2.3060139237915972E-4</v>
      </c>
      <c r="E1355" s="130">
        <v>1.4549446285562802</v>
      </c>
      <c r="F1355" s="95" t="b">
        <v>0</v>
      </c>
      <c r="G1355" s="95" t="b">
        <v>0</v>
      </c>
      <c r="H1355" s="95" t="b">
        <v>0</v>
      </c>
      <c r="I1355" s="95" t="b">
        <v>0</v>
      </c>
      <c r="J1355" s="95" t="b">
        <v>0</v>
      </c>
      <c r="K1355" s="95" t="b">
        <v>0</v>
      </c>
    </row>
    <row r="1356" spans="1:11" x14ac:dyDescent="0.25">
      <c r="A1356" s="95" t="s">
        <v>1366</v>
      </c>
      <c r="B1356" s="95" t="s">
        <v>14566</v>
      </c>
      <c r="C1356" s="95">
        <v>5</v>
      </c>
      <c r="D1356" s="130">
        <v>2.3060139237915972E-4</v>
      </c>
      <c r="E1356" s="130">
        <v>3.89065251693569</v>
      </c>
      <c r="F1356" s="95" t="b">
        <v>0</v>
      </c>
      <c r="G1356" s="95" t="b">
        <v>0</v>
      </c>
      <c r="H1356" s="95" t="b">
        <v>0</v>
      </c>
      <c r="I1356" s="95" t="b">
        <v>0</v>
      </c>
      <c r="J1356" s="95" t="b">
        <v>0</v>
      </c>
      <c r="K1356" s="95" t="b">
        <v>0</v>
      </c>
    </row>
    <row r="1357" spans="1:11" x14ac:dyDescent="0.25">
      <c r="A1357" s="95" t="s">
        <v>14566</v>
      </c>
      <c r="B1357" s="95" t="s">
        <v>14230</v>
      </c>
      <c r="C1357" s="95">
        <v>5</v>
      </c>
      <c r="D1357" s="130">
        <v>2.3060139237915972E-4</v>
      </c>
      <c r="E1357" s="130">
        <v>1.9193766681975848</v>
      </c>
      <c r="F1357" s="95" t="b">
        <v>0</v>
      </c>
      <c r="G1357" s="95" t="b">
        <v>0</v>
      </c>
      <c r="H1357" s="95" t="b">
        <v>0</v>
      </c>
      <c r="I1357" s="95" t="b">
        <v>0</v>
      </c>
      <c r="J1357" s="95" t="b">
        <v>0</v>
      </c>
      <c r="K1357" s="95" t="b">
        <v>0</v>
      </c>
    </row>
    <row r="1358" spans="1:11" x14ac:dyDescent="0.25">
      <c r="A1358" s="95" t="s">
        <v>14213</v>
      </c>
      <c r="B1358" s="95" t="s">
        <v>14323</v>
      </c>
      <c r="C1358" s="95">
        <v>5</v>
      </c>
      <c r="D1358" s="130">
        <v>2.3060139237915972E-4</v>
      </c>
      <c r="E1358" s="130">
        <v>0.10186214981541648</v>
      </c>
      <c r="F1358" s="95" t="b">
        <v>0</v>
      </c>
      <c r="G1358" s="95" t="b">
        <v>0</v>
      </c>
      <c r="H1358" s="95" t="b">
        <v>0</v>
      </c>
      <c r="I1358" s="95" t="b">
        <v>0</v>
      </c>
      <c r="J1358" s="95" t="b">
        <v>0</v>
      </c>
      <c r="K1358" s="95" t="b">
        <v>0</v>
      </c>
    </row>
    <row r="1359" spans="1:11" x14ac:dyDescent="0.25">
      <c r="A1359" s="95" t="s">
        <v>14323</v>
      </c>
      <c r="B1359" s="95" t="s">
        <v>14221</v>
      </c>
      <c r="C1359" s="95">
        <v>5</v>
      </c>
      <c r="D1359" s="130">
        <v>2.3060139237915972E-4</v>
      </c>
      <c r="E1359" s="130">
        <v>0.58535029250234749</v>
      </c>
      <c r="F1359" s="95" t="b">
        <v>0</v>
      </c>
      <c r="G1359" s="95" t="b">
        <v>0</v>
      </c>
      <c r="H1359" s="95" t="b">
        <v>0</v>
      </c>
      <c r="I1359" s="95" t="b">
        <v>0</v>
      </c>
      <c r="J1359" s="95" t="b">
        <v>0</v>
      </c>
      <c r="K1359" s="95" t="b">
        <v>0</v>
      </c>
    </row>
    <row r="1360" spans="1:11" x14ac:dyDescent="0.25">
      <c r="A1360" s="95" t="s">
        <v>14221</v>
      </c>
      <c r="B1360" s="95" t="s">
        <v>14412</v>
      </c>
      <c r="C1360" s="95">
        <v>5</v>
      </c>
      <c r="D1360" s="130">
        <v>2.3060139237915972E-4</v>
      </c>
      <c r="E1360" s="130">
        <v>0.94085837928004346</v>
      </c>
      <c r="F1360" s="95" t="b">
        <v>0</v>
      </c>
      <c r="G1360" s="95" t="b">
        <v>0</v>
      </c>
      <c r="H1360" s="95" t="b">
        <v>0</v>
      </c>
      <c r="I1360" s="95" t="b">
        <v>0</v>
      </c>
      <c r="J1360" s="95" t="b">
        <v>0</v>
      </c>
      <c r="K1360" s="95" t="b">
        <v>0</v>
      </c>
    </row>
    <row r="1361" spans="1:11" x14ac:dyDescent="0.25">
      <c r="A1361" s="95" t="s">
        <v>14412</v>
      </c>
      <c r="B1361" s="95" t="s">
        <v>14230</v>
      </c>
      <c r="C1361" s="95">
        <v>5</v>
      </c>
      <c r="D1361" s="130">
        <v>2.3060139237915972E-4</v>
      </c>
      <c r="E1361" s="130">
        <v>1.4187743176283996</v>
      </c>
      <c r="F1361" s="95" t="b">
        <v>0</v>
      </c>
      <c r="G1361" s="95" t="b">
        <v>0</v>
      </c>
      <c r="H1361" s="95" t="b">
        <v>0</v>
      </c>
      <c r="I1361" s="95" t="b">
        <v>0</v>
      </c>
      <c r="J1361" s="95" t="b">
        <v>0</v>
      </c>
      <c r="K1361" s="95" t="b">
        <v>0</v>
      </c>
    </row>
    <row r="1362" spans="1:11" x14ac:dyDescent="0.25">
      <c r="A1362" s="95" t="s">
        <v>14227</v>
      </c>
      <c r="B1362" s="95" t="s">
        <v>14254</v>
      </c>
      <c r="C1362" s="95">
        <v>5</v>
      </c>
      <c r="D1362" s="130">
        <v>2.3060139237915972E-4</v>
      </c>
      <c r="E1362" s="130">
        <v>0.15428789065318305</v>
      </c>
      <c r="F1362" s="95" t="b">
        <v>0</v>
      </c>
      <c r="G1362" s="95" t="b">
        <v>0</v>
      </c>
      <c r="H1362" s="95" t="b">
        <v>0</v>
      </c>
      <c r="I1362" s="95" t="b">
        <v>0</v>
      </c>
      <c r="J1362" s="95" t="b">
        <v>0</v>
      </c>
      <c r="K1362" s="95" t="b">
        <v>0</v>
      </c>
    </row>
    <row r="1363" spans="1:11" x14ac:dyDescent="0.25">
      <c r="A1363" s="95" t="s">
        <v>14254</v>
      </c>
      <c r="B1363" s="95" t="s">
        <v>14293</v>
      </c>
      <c r="C1363" s="95">
        <v>5</v>
      </c>
      <c r="D1363" s="130">
        <v>2.3060139237915972E-4</v>
      </c>
      <c r="E1363" s="130">
        <v>1.2703677055015286</v>
      </c>
      <c r="F1363" s="95" t="b">
        <v>0</v>
      </c>
      <c r="G1363" s="95" t="b">
        <v>0</v>
      </c>
      <c r="H1363" s="95" t="b">
        <v>0</v>
      </c>
      <c r="I1363" s="95" t="b">
        <v>0</v>
      </c>
      <c r="J1363" s="95" t="b">
        <v>0</v>
      </c>
      <c r="K1363" s="95" t="b">
        <v>0</v>
      </c>
    </row>
    <row r="1364" spans="1:11" x14ac:dyDescent="0.25">
      <c r="A1364" s="95" t="s">
        <v>14293</v>
      </c>
      <c r="B1364" s="95" t="s">
        <v>14238</v>
      </c>
      <c r="C1364" s="95">
        <v>5</v>
      </c>
      <c r="D1364" s="130">
        <v>2.3060139237915972E-4</v>
      </c>
      <c r="E1364" s="130">
        <v>0.97759593498255681</v>
      </c>
      <c r="F1364" s="95" t="b">
        <v>0</v>
      </c>
      <c r="G1364" s="95" t="b">
        <v>0</v>
      </c>
      <c r="H1364" s="95" t="b">
        <v>0</v>
      </c>
      <c r="I1364" s="95" t="b">
        <v>0</v>
      </c>
      <c r="J1364" s="95" t="b">
        <v>0</v>
      </c>
      <c r="K1364" s="95" t="b">
        <v>0</v>
      </c>
    </row>
    <row r="1365" spans="1:11" x14ac:dyDescent="0.25">
      <c r="A1365" s="95" t="s">
        <v>14215</v>
      </c>
      <c r="B1365" s="95" t="s">
        <v>14217</v>
      </c>
      <c r="C1365" s="95">
        <v>5</v>
      </c>
      <c r="D1365" s="130">
        <v>2.3060139237915972E-4</v>
      </c>
      <c r="E1365" s="130">
        <v>0.58175287025714728</v>
      </c>
      <c r="F1365" s="95" t="b">
        <v>0</v>
      </c>
      <c r="G1365" s="95" t="b">
        <v>0</v>
      </c>
      <c r="H1365" s="95" t="b">
        <v>0</v>
      </c>
      <c r="I1365" s="95" t="b">
        <v>0</v>
      </c>
      <c r="J1365" s="95" t="b">
        <v>0</v>
      </c>
      <c r="K1365" s="95" t="b">
        <v>0</v>
      </c>
    </row>
    <row r="1366" spans="1:11" x14ac:dyDescent="0.25">
      <c r="A1366" s="95" t="s">
        <v>14217</v>
      </c>
      <c r="B1366" s="95" t="s">
        <v>14224</v>
      </c>
      <c r="C1366" s="95">
        <v>5</v>
      </c>
      <c r="D1366" s="130">
        <v>2.3060139237915972E-4</v>
      </c>
      <c r="E1366" s="130">
        <v>-0.96895628997213656</v>
      </c>
      <c r="F1366" s="95" t="b">
        <v>0</v>
      </c>
      <c r="G1366" s="95" t="b">
        <v>0</v>
      </c>
      <c r="H1366" s="95" t="b">
        <v>0</v>
      </c>
      <c r="I1366" s="95" t="b">
        <v>0</v>
      </c>
      <c r="J1366" s="95" t="b">
        <v>0</v>
      </c>
      <c r="K1366" s="95" t="b">
        <v>0</v>
      </c>
    </row>
    <row r="1367" spans="1:11" x14ac:dyDescent="0.25">
      <c r="A1367" s="95" t="s">
        <v>14238</v>
      </c>
      <c r="B1367" s="95" t="s">
        <v>14658</v>
      </c>
      <c r="C1367" s="95">
        <v>5</v>
      </c>
      <c r="D1367" s="130">
        <v>2.3060139237915972E-4</v>
      </c>
      <c r="E1367" s="130">
        <v>2.1652076170680492</v>
      </c>
      <c r="F1367" s="95" t="b">
        <v>0</v>
      </c>
      <c r="G1367" s="95" t="b">
        <v>0</v>
      </c>
      <c r="H1367" s="95" t="b">
        <v>0</v>
      </c>
      <c r="I1367" s="95" t="b">
        <v>0</v>
      </c>
      <c r="J1367" s="95" t="b">
        <v>0</v>
      </c>
      <c r="K1367" s="95" t="b">
        <v>0</v>
      </c>
    </row>
    <row r="1368" spans="1:11" x14ac:dyDescent="0.25">
      <c r="A1368" s="95" t="s">
        <v>14658</v>
      </c>
      <c r="B1368" s="95" t="s">
        <v>14213</v>
      </c>
      <c r="C1368" s="95">
        <v>5</v>
      </c>
      <c r="D1368" s="130">
        <v>2.3060139237915972E-4</v>
      </c>
      <c r="E1368" s="130">
        <v>1.1452430949413637</v>
      </c>
      <c r="F1368" s="95" t="b">
        <v>0</v>
      </c>
      <c r="G1368" s="95" t="b">
        <v>0</v>
      </c>
      <c r="H1368" s="95" t="b">
        <v>0</v>
      </c>
      <c r="I1368" s="95" t="b">
        <v>0</v>
      </c>
      <c r="J1368" s="95" t="b">
        <v>0</v>
      </c>
      <c r="K1368" s="95" t="b">
        <v>0</v>
      </c>
    </row>
    <row r="1369" spans="1:11" x14ac:dyDescent="0.25">
      <c r="A1369" s="95" t="s">
        <v>14239</v>
      </c>
      <c r="B1369" s="95" t="s">
        <v>14659</v>
      </c>
      <c r="C1369" s="95">
        <v>5</v>
      </c>
      <c r="D1369" s="130">
        <v>2.3060139237915972E-4</v>
      </c>
      <c r="E1369" s="130">
        <v>2.174649173300891</v>
      </c>
      <c r="F1369" s="95" t="b">
        <v>0</v>
      </c>
      <c r="G1369" s="95" t="b">
        <v>0</v>
      </c>
      <c r="H1369" s="95" t="b">
        <v>0</v>
      </c>
      <c r="I1369" s="95" t="b">
        <v>0</v>
      </c>
      <c r="J1369" s="95" t="b">
        <v>0</v>
      </c>
      <c r="K1369" s="95" t="b">
        <v>0</v>
      </c>
    </row>
    <row r="1370" spans="1:11" x14ac:dyDescent="0.25">
      <c r="A1370" s="95" t="s">
        <v>14479</v>
      </c>
      <c r="B1370" s="95" t="s">
        <v>14480</v>
      </c>
      <c r="C1370" s="95">
        <v>5</v>
      </c>
      <c r="D1370" s="130">
        <v>2.3060139237915972E-4</v>
      </c>
      <c r="E1370" s="130">
        <v>3.3519351909695159</v>
      </c>
      <c r="F1370" s="95" t="b">
        <v>0</v>
      </c>
      <c r="G1370" s="95" t="b">
        <v>0</v>
      </c>
      <c r="H1370" s="95" t="b">
        <v>0</v>
      </c>
      <c r="I1370" s="95" t="b">
        <v>0</v>
      </c>
      <c r="J1370" s="95" t="b">
        <v>0</v>
      </c>
      <c r="K1370" s="95" t="b">
        <v>0</v>
      </c>
    </row>
    <row r="1371" spans="1:11" x14ac:dyDescent="0.25">
      <c r="A1371" s="95" t="s">
        <v>14480</v>
      </c>
      <c r="B1371" s="95" t="s">
        <v>14660</v>
      </c>
      <c r="C1371" s="95">
        <v>5</v>
      </c>
      <c r="D1371" s="130">
        <v>2.3060139237915972E-4</v>
      </c>
      <c r="E1371" s="130">
        <v>3.7815080475106222</v>
      </c>
      <c r="F1371" s="95" t="b">
        <v>0</v>
      </c>
      <c r="G1371" s="95" t="b">
        <v>0</v>
      </c>
      <c r="H1371" s="95" t="b">
        <v>0</v>
      </c>
      <c r="I1371" s="95" t="b">
        <v>0</v>
      </c>
      <c r="J1371" s="95" t="b">
        <v>0</v>
      </c>
      <c r="K1371" s="95" t="b">
        <v>0</v>
      </c>
    </row>
    <row r="1372" spans="1:11" x14ac:dyDescent="0.25">
      <c r="A1372" s="95" t="s">
        <v>14660</v>
      </c>
      <c r="B1372" s="95" t="s">
        <v>14494</v>
      </c>
      <c r="C1372" s="95">
        <v>5</v>
      </c>
      <c r="D1372" s="130">
        <v>2.3060139237915972E-4</v>
      </c>
      <c r="E1372" s="130">
        <v>3.735750556949947</v>
      </c>
      <c r="F1372" s="95" t="b">
        <v>0</v>
      </c>
      <c r="G1372" s="95" t="b">
        <v>0</v>
      </c>
      <c r="H1372" s="95" t="b">
        <v>0</v>
      </c>
      <c r="I1372" s="95" t="b">
        <v>0</v>
      </c>
      <c r="J1372" s="95" t="b">
        <v>0</v>
      </c>
      <c r="K1372" s="95" t="b">
        <v>0</v>
      </c>
    </row>
    <row r="1373" spans="1:11" x14ac:dyDescent="0.25">
      <c r="A1373" s="95" t="s">
        <v>14494</v>
      </c>
      <c r="B1373" s="95" t="s">
        <v>14567</v>
      </c>
      <c r="C1373" s="95">
        <v>5</v>
      </c>
      <c r="D1373" s="130">
        <v>2.3060139237915972E-4</v>
      </c>
      <c r="E1373" s="130">
        <v>3.5896225212717088</v>
      </c>
      <c r="F1373" s="95" t="b">
        <v>0</v>
      </c>
      <c r="G1373" s="95" t="b">
        <v>0</v>
      </c>
      <c r="H1373" s="95" t="b">
        <v>0</v>
      </c>
      <c r="I1373" s="95" t="b">
        <v>0</v>
      </c>
      <c r="J1373" s="95" t="b">
        <v>0</v>
      </c>
      <c r="K1373" s="95" t="b">
        <v>0</v>
      </c>
    </row>
    <row r="1374" spans="1:11" x14ac:dyDescent="0.25">
      <c r="A1374" s="95" t="s">
        <v>14567</v>
      </c>
      <c r="B1374" s="95" t="s">
        <v>14661</v>
      </c>
      <c r="C1374" s="95">
        <v>5</v>
      </c>
      <c r="D1374" s="130">
        <v>2.3060139237915972E-4</v>
      </c>
      <c r="E1374" s="130">
        <v>3.89065251693569</v>
      </c>
      <c r="F1374" s="95" t="b">
        <v>0</v>
      </c>
      <c r="G1374" s="95" t="b">
        <v>0</v>
      </c>
      <c r="H1374" s="95" t="b">
        <v>0</v>
      </c>
      <c r="I1374" s="95" t="b">
        <v>0</v>
      </c>
      <c r="J1374" s="95" t="b">
        <v>0</v>
      </c>
      <c r="K1374" s="95" t="b">
        <v>0</v>
      </c>
    </row>
    <row r="1375" spans="1:11" x14ac:dyDescent="0.25">
      <c r="A1375" s="95" t="s">
        <v>14661</v>
      </c>
      <c r="B1375" s="95" t="s">
        <v>1859</v>
      </c>
      <c r="C1375" s="95">
        <v>5</v>
      </c>
      <c r="D1375" s="130">
        <v>2.3060139237915972E-4</v>
      </c>
      <c r="E1375" s="130">
        <v>3.4804780518466409</v>
      </c>
      <c r="F1375" s="95" t="b">
        <v>0</v>
      </c>
      <c r="G1375" s="95" t="b">
        <v>0</v>
      </c>
      <c r="H1375" s="95" t="b">
        <v>0</v>
      </c>
      <c r="I1375" s="95" t="b">
        <v>0</v>
      </c>
      <c r="J1375" s="95" t="b">
        <v>0</v>
      </c>
      <c r="K1375" s="95" t="b">
        <v>0</v>
      </c>
    </row>
    <row r="1376" spans="1:11" x14ac:dyDescent="0.25">
      <c r="A1376" s="95" t="s">
        <v>14495</v>
      </c>
      <c r="B1376" s="95" t="s">
        <v>14662</v>
      </c>
      <c r="C1376" s="95">
        <v>5</v>
      </c>
      <c r="D1376" s="130">
        <v>2.3060139237915972E-4</v>
      </c>
      <c r="E1376" s="130">
        <v>3.735750556949947</v>
      </c>
      <c r="F1376" s="95" t="b">
        <v>0</v>
      </c>
      <c r="G1376" s="95" t="b">
        <v>0</v>
      </c>
      <c r="H1376" s="95" t="b">
        <v>0</v>
      </c>
      <c r="I1376" s="95" t="b">
        <v>0</v>
      </c>
      <c r="J1376" s="95" t="b">
        <v>1</v>
      </c>
      <c r="K1376" s="95" t="b">
        <v>0</v>
      </c>
    </row>
    <row r="1377" spans="1:11" x14ac:dyDescent="0.25">
      <c r="A1377" s="95" t="s">
        <v>14662</v>
      </c>
      <c r="B1377" s="95" t="s">
        <v>14416</v>
      </c>
      <c r="C1377" s="95">
        <v>5</v>
      </c>
      <c r="D1377" s="130">
        <v>2.3060139237915972E-4</v>
      </c>
      <c r="E1377" s="130">
        <v>3.4804780518466409</v>
      </c>
      <c r="F1377" s="95" t="b">
        <v>0</v>
      </c>
      <c r="G1377" s="95" t="b">
        <v>1</v>
      </c>
      <c r="H1377" s="95" t="b">
        <v>0</v>
      </c>
      <c r="I1377" s="95" t="b">
        <v>0</v>
      </c>
      <c r="J1377" s="95" t="b">
        <v>0</v>
      </c>
      <c r="K1377" s="95" t="b">
        <v>0</v>
      </c>
    </row>
    <row r="1378" spans="1:11" x14ac:dyDescent="0.25">
      <c r="A1378" s="95" t="s">
        <v>14416</v>
      </c>
      <c r="B1378" s="95" t="s">
        <v>14663</v>
      </c>
      <c r="C1378" s="95">
        <v>5</v>
      </c>
      <c r="D1378" s="130">
        <v>2.3060139237915972E-4</v>
      </c>
      <c r="E1378" s="130">
        <v>3.4804780518466409</v>
      </c>
      <c r="F1378" s="95" t="b">
        <v>0</v>
      </c>
      <c r="G1378" s="95" t="b">
        <v>0</v>
      </c>
      <c r="H1378" s="95" t="b">
        <v>0</v>
      </c>
      <c r="I1378" s="95" t="b">
        <v>0</v>
      </c>
      <c r="J1378" s="95" t="b">
        <v>0</v>
      </c>
      <c r="K1378" s="95" t="b">
        <v>0</v>
      </c>
    </row>
    <row r="1379" spans="1:11" x14ac:dyDescent="0.25">
      <c r="A1379" s="95" t="s">
        <v>1336</v>
      </c>
      <c r="B1379" s="95" t="s">
        <v>14604</v>
      </c>
      <c r="C1379" s="95">
        <v>5</v>
      </c>
      <c r="D1379" s="130">
        <v>2.3060139237915972E-4</v>
      </c>
      <c r="E1379" s="130">
        <v>3.2172366170720594</v>
      </c>
      <c r="F1379" s="95" t="b">
        <v>0</v>
      </c>
      <c r="G1379" s="95" t="b">
        <v>0</v>
      </c>
      <c r="H1379" s="95" t="b">
        <v>0</v>
      </c>
      <c r="I1379" s="95" t="b">
        <v>0</v>
      </c>
      <c r="J1379" s="95" t="b">
        <v>1</v>
      </c>
      <c r="K1379" s="95" t="b">
        <v>0</v>
      </c>
    </row>
    <row r="1380" spans="1:11" x14ac:dyDescent="0.25">
      <c r="A1380" s="95" t="s">
        <v>14611</v>
      </c>
      <c r="B1380" s="95" t="s">
        <v>14481</v>
      </c>
      <c r="C1380" s="95">
        <v>5</v>
      </c>
      <c r="D1380" s="130">
        <v>2.3060139237915972E-4</v>
      </c>
      <c r="E1380" s="130">
        <v>3.6151766257440969</v>
      </c>
      <c r="F1380" s="95" t="b">
        <v>0</v>
      </c>
      <c r="G1380" s="95" t="b">
        <v>0</v>
      </c>
      <c r="H1380" s="95" t="b">
        <v>0</v>
      </c>
      <c r="I1380" s="95" t="b">
        <v>0</v>
      </c>
      <c r="J1380" s="95" t="b">
        <v>0</v>
      </c>
      <c r="K1380" s="95" t="b">
        <v>0</v>
      </c>
    </row>
    <row r="1381" spans="1:11" x14ac:dyDescent="0.25">
      <c r="A1381" s="95" t="s">
        <v>14481</v>
      </c>
      <c r="B1381" s="95" t="s">
        <v>14664</v>
      </c>
      <c r="C1381" s="95">
        <v>5</v>
      </c>
      <c r="D1381" s="130">
        <v>2.3060139237915972E-4</v>
      </c>
      <c r="E1381" s="130">
        <v>3.6943578717917216</v>
      </c>
      <c r="F1381" s="95" t="b">
        <v>0</v>
      </c>
      <c r="G1381" s="95" t="b">
        <v>0</v>
      </c>
      <c r="H1381" s="95" t="b">
        <v>0</v>
      </c>
      <c r="I1381" s="95" t="b">
        <v>0</v>
      </c>
      <c r="J1381" s="95" t="b">
        <v>0</v>
      </c>
      <c r="K1381" s="95" t="b">
        <v>0</v>
      </c>
    </row>
    <row r="1382" spans="1:11" x14ac:dyDescent="0.25">
      <c r="A1382" s="95" t="s">
        <v>14225</v>
      </c>
      <c r="B1382" s="95" t="s">
        <v>14225</v>
      </c>
      <c r="C1382" s="95">
        <v>5</v>
      </c>
      <c r="D1382" s="130">
        <v>2.3060139237915972E-4</v>
      </c>
      <c r="E1382" s="130">
        <v>-0.7390645621419587</v>
      </c>
      <c r="F1382" s="95" t="b">
        <v>0</v>
      </c>
      <c r="G1382" s="95" t="b">
        <v>0</v>
      </c>
      <c r="H1382" s="95" t="b">
        <v>0</v>
      </c>
      <c r="I1382" s="95" t="b">
        <v>0</v>
      </c>
      <c r="J1382" s="95" t="b">
        <v>0</v>
      </c>
      <c r="K1382" s="95" t="b">
        <v>0</v>
      </c>
    </row>
    <row r="1383" spans="1:11" x14ac:dyDescent="0.25">
      <c r="A1383" s="95" t="s">
        <v>14263</v>
      </c>
      <c r="B1383" s="95" t="s">
        <v>14222</v>
      </c>
      <c r="C1383" s="95">
        <v>5</v>
      </c>
      <c r="D1383" s="130">
        <v>2.3060139237915972E-4</v>
      </c>
      <c r="E1383" s="130">
        <v>0.11045868915289693</v>
      </c>
      <c r="F1383" s="95" t="b">
        <v>0</v>
      </c>
      <c r="G1383" s="95" t="b">
        <v>0</v>
      </c>
      <c r="H1383" s="95" t="b">
        <v>0</v>
      </c>
      <c r="I1383" s="95" t="b">
        <v>0</v>
      </c>
      <c r="J1383" s="95" t="b">
        <v>0</v>
      </c>
      <c r="K1383" s="95" t="b">
        <v>0</v>
      </c>
    </row>
    <row r="1384" spans="1:11" x14ac:dyDescent="0.25">
      <c r="A1384" s="95" t="s">
        <v>1387</v>
      </c>
      <c r="B1384" s="95" t="s">
        <v>14496</v>
      </c>
      <c r="C1384" s="95">
        <v>5</v>
      </c>
      <c r="D1384" s="130">
        <v>2.3060139237915972E-4</v>
      </c>
      <c r="E1384" s="130">
        <v>2.4160200626197224</v>
      </c>
      <c r="F1384" s="95" t="b">
        <v>0</v>
      </c>
      <c r="G1384" s="95" t="b">
        <v>0</v>
      </c>
      <c r="H1384" s="95" t="b">
        <v>0</v>
      </c>
      <c r="I1384" s="95" t="b">
        <v>0</v>
      </c>
      <c r="J1384" s="95" t="b">
        <v>0</v>
      </c>
      <c r="K1384" s="95" t="b">
        <v>0</v>
      </c>
    </row>
    <row r="1385" spans="1:11" x14ac:dyDescent="0.25">
      <c r="A1385" s="95" t="s">
        <v>14255</v>
      </c>
      <c r="B1385" s="95" t="s">
        <v>14223</v>
      </c>
      <c r="C1385" s="95">
        <v>5</v>
      </c>
      <c r="D1385" s="130">
        <v>2.3060139237915972E-4</v>
      </c>
      <c r="E1385" s="130">
        <v>-5.1330009456692791E-2</v>
      </c>
      <c r="F1385" s="95" t="b">
        <v>0</v>
      </c>
      <c r="G1385" s="95" t="b">
        <v>0</v>
      </c>
      <c r="H1385" s="95" t="b">
        <v>0</v>
      </c>
      <c r="I1385" s="95" t="b">
        <v>0</v>
      </c>
      <c r="J1385" s="95" t="b">
        <v>0</v>
      </c>
      <c r="K1385" s="95" t="b">
        <v>0</v>
      </c>
    </row>
    <row r="1386" spans="1:11" x14ac:dyDescent="0.25">
      <c r="A1386" s="95" t="s">
        <v>14387</v>
      </c>
      <c r="B1386" s="95" t="s">
        <v>14446</v>
      </c>
      <c r="C1386" s="95">
        <v>5</v>
      </c>
      <c r="D1386" s="130">
        <v>2.3060139237915972E-4</v>
      </c>
      <c r="E1386" s="130">
        <v>2.9461698447855214</v>
      </c>
      <c r="F1386" s="95" t="b">
        <v>0</v>
      </c>
      <c r="G1386" s="95" t="b">
        <v>0</v>
      </c>
      <c r="H1386" s="95" t="b">
        <v>0</v>
      </c>
      <c r="I1386" s="95" t="b">
        <v>0</v>
      </c>
      <c r="J1386" s="95" t="b">
        <v>0</v>
      </c>
      <c r="K1386" s="95" t="b">
        <v>0</v>
      </c>
    </row>
    <row r="1387" spans="1:11" x14ac:dyDescent="0.25">
      <c r="A1387" s="95" t="s">
        <v>14447</v>
      </c>
      <c r="B1387" s="95" t="s">
        <v>14448</v>
      </c>
      <c r="C1387" s="95">
        <v>5</v>
      </c>
      <c r="D1387" s="130">
        <v>2.3060139237915972E-4</v>
      </c>
      <c r="E1387" s="130">
        <v>3.1424644899294898</v>
      </c>
      <c r="F1387" s="95" t="b">
        <v>0</v>
      </c>
      <c r="G1387" s="95" t="b">
        <v>0</v>
      </c>
      <c r="H1387" s="95" t="b">
        <v>0</v>
      </c>
      <c r="I1387" s="95" t="b">
        <v>0</v>
      </c>
      <c r="J1387" s="95" t="b">
        <v>0</v>
      </c>
      <c r="K1387" s="95" t="b">
        <v>0</v>
      </c>
    </row>
    <row r="1388" spans="1:11" x14ac:dyDescent="0.25">
      <c r="A1388" s="95" t="s">
        <v>14495</v>
      </c>
      <c r="B1388" s="95" t="s">
        <v>14613</v>
      </c>
      <c r="C1388" s="95">
        <v>5</v>
      </c>
      <c r="D1388" s="130">
        <v>2.3060139237915972E-4</v>
      </c>
      <c r="E1388" s="130">
        <v>3.6565693109023218</v>
      </c>
      <c r="F1388" s="95" t="b">
        <v>0</v>
      </c>
      <c r="G1388" s="95" t="b">
        <v>0</v>
      </c>
      <c r="H1388" s="95" t="b">
        <v>0</v>
      </c>
      <c r="I1388" s="95" t="b">
        <v>0</v>
      </c>
      <c r="J1388" s="95" t="b">
        <v>0</v>
      </c>
      <c r="K1388" s="95" t="b">
        <v>0</v>
      </c>
    </row>
    <row r="1389" spans="1:11" x14ac:dyDescent="0.25">
      <c r="A1389" s="95" t="s">
        <v>14613</v>
      </c>
      <c r="B1389" s="95" t="s">
        <v>14544</v>
      </c>
      <c r="C1389" s="95">
        <v>5</v>
      </c>
      <c r="D1389" s="130">
        <v>2.3060139237915972E-4</v>
      </c>
      <c r="E1389" s="130">
        <v>3.7534793239103785</v>
      </c>
      <c r="F1389" s="95" t="b">
        <v>0</v>
      </c>
      <c r="G1389" s="95" t="b">
        <v>0</v>
      </c>
      <c r="H1389" s="95" t="b">
        <v>0</v>
      </c>
      <c r="I1389" s="95" t="b">
        <v>0</v>
      </c>
      <c r="J1389" s="95" t="b">
        <v>0</v>
      </c>
      <c r="K1389" s="95" t="b">
        <v>0</v>
      </c>
    </row>
    <row r="1390" spans="1:11" x14ac:dyDescent="0.25">
      <c r="A1390" s="95" t="s">
        <v>14544</v>
      </c>
      <c r="B1390" s="95" t="s">
        <v>14433</v>
      </c>
      <c r="C1390" s="95">
        <v>5</v>
      </c>
      <c r="D1390" s="130">
        <v>2.3060139237915972E-4</v>
      </c>
      <c r="E1390" s="130">
        <v>3.3275105916380974</v>
      </c>
      <c r="F1390" s="95" t="b">
        <v>0</v>
      </c>
      <c r="G1390" s="95" t="b">
        <v>0</v>
      </c>
      <c r="H1390" s="95" t="b">
        <v>0</v>
      </c>
      <c r="I1390" s="95" t="b">
        <v>0</v>
      </c>
      <c r="J1390" s="95" t="b">
        <v>0</v>
      </c>
      <c r="K1390" s="95" t="b">
        <v>0</v>
      </c>
    </row>
    <row r="1391" spans="1:11" x14ac:dyDescent="0.25">
      <c r="A1391" s="95" t="s">
        <v>14433</v>
      </c>
      <c r="B1391" s="95" t="s">
        <v>7335</v>
      </c>
      <c r="C1391" s="95">
        <v>5</v>
      </c>
      <c r="D1391" s="130">
        <v>2.3060139237915972E-4</v>
      </c>
      <c r="E1391" s="130">
        <v>2.635380011832384</v>
      </c>
      <c r="F1391" s="95" t="b">
        <v>0</v>
      </c>
      <c r="G1391" s="95" t="b">
        <v>0</v>
      </c>
      <c r="H1391" s="95" t="b">
        <v>0</v>
      </c>
      <c r="I1391" s="95" t="b">
        <v>0</v>
      </c>
      <c r="J1391" s="95" t="b">
        <v>0</v>
      </c>
      <c r="K1391" s="95" t="b">
        <v>0</v>
      </c>
    </row>
    <row r="1392" spans="1:11" x14ac:dyDescent="0.25">
      <c r="A1392" s="95" t="s">
        <v>7335</v>
      </c>
      <c r="B1392" s="95" t="s">
        <v>14266</v>
      </c>
      <c r="C1392" s="95">
        <v>5</v>
      </c>
      <c r="D1392" s="130">
        <v>2.3060139237915972E-4</v>
      </c>
      <c r="E1392" s="130">
        <v>1.7359243094955343</v>
      </c>
      <c r="F1392" s="95" t="b">
        <v>0</v>
      </c>
      <c r="G1392" s="95" t="b">
        <v>0</v>
      </c>
      <c r="H1392" s="95" t="b">
        <v>0</v>
      </c>
      <c r="I1392" s="95" t="b">
        <v>0</v>
      </c>
      <c r="J1392" s="95" t="b">
        <v>0</v>
      </c>
      <c r="K1392" s="95" t="b">
        <v>0</v>
      </c>
    </row>
    <row r="1393" spans="1:11" x14ac:dyDescent="0.25">
      <c r="A1393" s="95" t="s">
        <v>14266</v>
      </c>
      <c r="B1393" s="95" t="s">
        <v>14403</v>
      </c>
      <c r="C1393" s="95">
        <v>5</v>
      </c>
      <c r="D1393" s="130">
        <v>2.3060139237915972E-4</v>
      </c>
      <c r="E1393" s="130">
        <v>2.0581436042294539</v>
      </c>
      <c r="F1393" s="95" t="b">
        <v>0</v>
      </c>
      <c r="G1393" s="95" t="b">
        <v>0</v>
      </c>
      <c r="H1393" s="95" t="b">
        <v>0</v>
      </c>
      <c r="I1393" s="95" t="b">
        <v>0</v>
      </c>
      <c r="J1393" s="95" t="b">
        <v>1</v>
      </c>
      <c r="K1393" s="95" t="b">
        <v>0</v>
      </c>
    </row>
    <row r="1394" spans="1:11" x14ac:dyDescent="0.25">
      <c r="A1394" s="95" t="s">
        <v>14266</v>
      </c>
      <c r="B1394" s="95" t="s">
        <v>14666</v>
      </c>
      <c r="C1394" s="95">
        <v>5</v>
      </c>
      <c r="D1394" s="130">
        <v>2.3060139237915972E-4</v>
      </c>
      <c r="E1394" s="130">
        <v>2.6602035955574159</v>
      </c>
      <c r="F1394" s="95" t="b">
        <v>0</v>
      </c>
      <c r="G1394" s="95" t="b">
        <v>0</v>
      </c>
      <c r="H1394" s="95" t="b">
        <v>0</v>
      </c>
      <c r="I1394" s="95" t="b">
        <v>0</v>
      </c>
      <c r="J1394" s="95" t="b">
        <v>0</v>
      </c>
      <c r="K1394" s="95" t="b">
        <v>0</v>
      </c>
    </row>
    <row r="1395" spans="1:11" x14ac:dyDescent="0.25">
      <c r="A1395" s="95" t="s">
        <v>1386</v>
      </c>
      <c r="B1395" s="95" t="s">
        <v>1385</v>
      </c>
      <c r="C1395" s="95">
        <v>5</v>
      </c>
      <c r="D1395" s="130">
        <v>2.3060139237915972E-4</v>
      </c>
      <c r="E1395" s="130">
        <v>2.7023268014629971</v>
      </c>
      <c r="F1395" s="95" t="b">
        <v>0</v>
      </c>
      <c r="G1395" s="95" t="b">
        <v>0</v>
      </c>
      <c r="H1395" s="95" t="b">
        <v>0</v>
      </c>
      <c r="I1395" s="95" t="b">
        <v>0</v>
      </c>
      <c r="J1395" s="95" t="b">
        <v>0</v>
      </c>
      <c r="K1395" s="95" t="b">
        <v>0</v>
      </c>
    </row>
    <row r="1396" spans="1:11" x14ac:dyDescent="0.25">
      <c r="A1396" s="95" t="s">
        <v>14343</v>
      </c>
      <c r="B1396" s="95" t="s">
        <v>14669</v>
      </c>
      <c r="C1396" s="95">
        <v>5</v>
      </c>
      <c r="D1396" s="130">
        <v>2.3060139237915972E-4</v>
      </c>
      <c r="E1396" s="130">
        <v>3.1229667002302115</v>
      </c>
      <c r="F1396" s="95" t="b">
        <v>0</v>
      </c>
      <c r="G1396" s="95" t="b">
        <v>0</v>
      </c>
      <c r="H1396" s="95" t="b">
        <v>0</v>
      </c>
      <c r="I1396" s="95" t="b">
        <v>0</v>
      </c>
      <c r="J1396" s="95" t="b">
        <v>0</v>
      </c>
      <c r="K1396" s="95" t="b">
        <v>0</v>
      </c>
    </row>
    <row r="1397" spans="1:11" x14ac:dyDescent="0.25">
      <c r="A1397" s="95" t="s">
        <v>14669</v>
      </c>
      <c r="B1397" s="95" t="s">
        <v>14343</v>
      </c>
      <c r="C1397" s="95">
        <v>5</v>
      </c>
      <c r="D1397" s="130">
        <v>2.3060139237915972E-4</v>
      </c>
      <c r="E1397" s="130">
        <v>3.1125012665520466</v>
      </c>
      <c r="F1397" s="95" t="b">
        <v>0</v>
      </c>
      <c r="G1397" s="95" t="b">
        <v>0</v>
      </c>
      <c r="H1397" s="95" t="b">
        <v>0</v>
      </c>
      <c r="I1397" s="95" t="b">
        <v>0</v>
      </c>
      <c r="J1397" s="95" t="b">
        <v>0</v>
      </c>
      <c r="K1397" s="95" t="b">
        <v>0</v>
      </c>
    </row>
    <row r="1398" spans="1:11" x14ac:dyDescent="0.25">
      <c r="A1398" s="95" t="s">
        <v>14343</v>
      </c>
      <c r="B1398" s="95" t="s">
        <v>14482</v>
      </c>
      <c r="C1398" s="95">
        <v>5</v>
      </c>
      <c r="D1398" s="130">
        <v>2.3060139237915972E-4</v>
      </c>
      <c r="E1398" s="130">
        <v>2.7805440194080049</v>
      </c>
      <c r="F1398" s="95" t="b">
        <v>0</v>
      </c>
      <c r="G1398" s="95" t="b">
        <v>0</v>
      </c>
      <c r="H1398" s="95" t="b">
        <v>0</v>
      </c>
      <c r="I1398" s="95" t="b">
        <v>0</v>
      </c>
      <c r="J1398" s="95" t="b">
        <v>0</v>
      </c>
      <c r="K1398" s="95" t="b">
        <v>0</v>
      </c>
    </row>
    <row r="1399" spans="1:11" x14ac:dyDescent="0.25">
      <c r="A1399" s="95" t="s">
        <v>14233</v>
      </c>
      <c r="B1399" s="95" t="s">
        <v>14223</v>
      </c>
      <c r="C1399" s="95">
        <v>5</v>
      </c>
      <c r="D1399" s="130">
        <v>2.3060139237915972E-4</v>
      </c>
      <c r="E1399" s="130">
        <v>-0.4326149092723624</v>
      </c>
      <c r="F1399" s="95" t="b">
        <v>0</v>
      </c>
      <c r="G1399" s="95" t="b">
        <v>0</v>
      </c>
      <c r="H1399" s="95" t="b">
        <v>0</v>
      </c>
      <c r="I1399" s="95" t="b">
        <v>0</v>
      </c>
      <c r="J1399" s="95" t="b">
        <v>0</v>
      </c>
      <c r="K1399" s="95" t="b">
        <v>0</v>
      </c>
    </row>
    <row r="1400" spans="1:11" x14ac:dyDescent="0.25">
      <c r="A1400" s="95" t="s">
        <v>1387</v>
      </c>
      <c r="B1400" s="95" t="s">
        <v>14257</v>
      </c>
      <c r="C1400" s="95">
        <v>5</v>
      </c>
      <c r="D1400" s="130">
        <v>2.3060139237915972E-4</v>
      </c>
      <c r="E1400" s="130">
        <v>1.093800767885803</v>
      </c>
      <c r="F1400" s="95" t="b">
        <v>0</v>
      </c>
      <c r="G1400" s="95" t="b">
        <v>0</v>
      </c>
      <c r="H1400" s="95" t="b">
        <v>0</v>
      </c>
      <c r="I1400" s="95" t="b">
        <v>0</v>
      </c>
      <c r="J1400" s="95" t="b">
        <v>0</v>
      </c>
      <c r="K1400" s="95" t="b">
        <v>0</v>
      </c>
    </row>
    <row r="1401" spans="1:11" x14ac:dyDescent="0.25">
      <c r="A1401" s="95" t="s">
        <v>1165</v>
      </c>
      <c r="B1401" s="95" t="s">
        <v>14404</v>
      </c>
      <c r="C1401" s="95">
        <v>5</v>
      </c>
      <c r="D1401" s="130">
        <v>2.3060139237915972E-4</v>
      </c>
      <c r="E1401" s="130">
        <v>1.3357309218847884</v>
      </c>
      <c r="F1401" s="95" t="b">
        <v>0</v>
      </c>
      <c r="G1401" s="95" t="b">
        <v>0</v>
      </c>
      <c r="H1401" s="95" t="b">
        <v>0</v>
      </c>
      <c r="I1401" s="95" t="b">
        <v>0</v>
      </c>
      <c r="J1401" s="95" t="b">
        <v>0</v>
      </c>
      <c r="K1401" s="95" t="b">
        <v>0</v>
      </c>
    </row>
    <row r="1402" spans="1:11" x14ac:dyDescent="0.25">
      <c r="A1402" s="95" t="s">
        <v>14404</v>
      </c>
      <c r="B1402" s="95" t="s">
        <v>14546</v>
      </c>
      <c r="C1402" s="95">
        <v>5</v>
      </c>
      <c r="D1402" s="130">
        <v>2.3060139237915972E-4</v>
      </c>
      <c r="E1402" s="130">
        <v>3.2306005786300411</v>
      </c>
      <c r="F1402" s="95" t="b">
        <v>0</v>
      </c>
      <c r="G1402" s="95" t="b">
        <v>0</v>
      </c>
      <c r="H1402" s="95" t="b">
        <v>0</v>
      </c>
      <c r="I1402" s="95" t="b">
        <v>0</v>
      </c>
      <c r="J1402" s="95" t="b">
        <v>1</v>
      </c>
      <c r="K1402" s="95" t="b">
        <v>0</v>
      </c>
    </row>
    <row r="1403" spans="1:11" x14ac:dyDescent="0.25">
      <c r="A1403" s="95" t="s">
        <v>14546</v>
      </c>
      <c r="B1403" s="95" t="s">
        <v>14220</v>
      </c>
      <c r="C1403" s="95">
        <v>5</v>
      </c>
      <c r="D1403" s="130">
        <v>2.3060139237915972E-4</v>
      </c>
      <c r="E1403" s="130">
        <v>1.3065798781559734</v>
      </c>
      <c r="F1403" s="95" t="b">
        <v>0</v>
      </c>
      <c r="G1403" s="95" t="b">
        <v>1</v>
      </c>
      <c r="H1403" s="95" t="b">
        <v>0</v>
      </c>
      <c r="I1403" s="95" t="b">
        <v>0</v>
      </c>
      <c r="J1403" s="95" t="b">
        <v>0</v>
      </c>
      <c r="K1403" s="95" t="b">
        <v>0</v>
      </c>
    </row>
    <row r="1404" spans="1:11" x14ac:dyDescent="0.25">
      <c r="A1404" s="95" t="s">
        <v>14213</v>
      </c>
      <c r="B1404" s="95" t="s">
        <v>14361</v>
      </c>
      <c r="C1404" s="95">
        <v>5</v>
      </c>
      <c r="D1404" s="130">
        <v>2.3060139237915972E-4</v>
      </c>
      <c r="E1404" s="130">
        <v>0.35868848298734424</v>
      </c>
      <c r="F1404" s="95" t="b">
        <v>0</v>
      </c>
      <c r="G1404" s="95" t="b">
        <v>0</v>
      </c>
      <c r="H1404" s="95" t="b">
        <v>0</v>
      </c>
      <c r="I1404" s="95" t="b">
        <v>0</v>
      </c>
      <c r="J1404" s="95" t="b">
        <v>0</v>
      </c>
      <c r="K1404" s="95" t="b">
        <v>0</v>
      </c>
    </row>
    <row r="1405" spans="1:11" x14ac:dyDescent="0.25">
      <c r="A1405" s="95" t="s">
        <v>14361</v>
      </c>
      <c r="B1405" s="95" t="s">
        <v>14523</v>
      </c>
      <c r="C1405" s="95">
        <v>5</v>
      </c>
      <c r="D1405" s="130">
        <v>2.3060139237915972E-4</v>
      </c>
      <c r="E1405" s="130">
        <v>2.9753280735267347</v>
      </c>
      <c r="F1405" s="95" t="b">
        <v>0</v>
      </c>
      <c r="G1405" s="95" t="b">
        <v>0</v>
      </c>
      <c r="H1405" s="95" t="b">
        <v>0</v>
      </c>
      <c r="I1405" s="95" t="b">
        <v>0</v>
      </c>
      <c r="J1405" s="95" t="b">
        <v>0</v>
      </c>
      <c r="K1405" s="95" t="b">
        <v>0</v>
      </c>
    </row>
    <row r="1406" spans="1:11" x14ac:dyDescent="0.25">
      <c r="A1406" s="95" t="s">
        <v>14523</v>
      </c>
      <c r="B1406" s="95" t="s">
        <v>14226</v>
      </c>
      <c r="C1406" s="95">
        <v>5</v>
      </c>
      <c r="D1406" s="130">
        <v>2.3060139237915972E-4</v>
      </c>
      <c r="E1406" s="130">
        <v>1.4141521264846029</v>
      </c>
      <c r="F1406" s="95" t="b">
        <v>0</v>
      </c>
      <c r="G1406" s="95" t="b">
        <v>0</v>
      </c>
      <c r="H1406" s="95" t="b">
        <v>0</v>
      </c>
      <c r="I1406" s="95" t="b">
        <v>0</v>
      </c>
      <c r="J1406" s="95" t="b">
        <v>0</v>
      </c>
      <c r="K1406" s="95" t="b">
        <v>0</v>
      </c>
    </row>
    <row r="1407" spans="1:11" x14ac:dyDescent="0.25">
      <c r="A1407" s="95" t="s">
        <v>14214</v>
      </c>
      <c r="B1407" s="95" t="s">
        <v>14279</v>
      </c>
      <c r="C1407" s="95">
        <v>5</v>
      </c>
      <c r="D1407" s="130">
        <v>2.3060139237915972E-4</v>
      </c>
      <c r="E1407" s="130">
        <v>-5.1383897249168642E-2</v>
      </c>
      <c r="F1407" s="95" t="b">
        <v>0</v>
      </c>
      <c r="G1407" s="95" t="b">
        <v>0</v>
      </c>
      <c r="H1407" s="95" t="b">
        <v>0</v>
      </c>
      <c r="I1407" s="95" t="b">
        <v>0</v>
      </c>
      <c r="J1407" s="95" t="b">
        <v>0</v>
      </c>
      <c r="K1407" s="95" t="b">
        <v>0</v>
      </c>
    </row>
    <row r="1408" spans="1:11" x14ac:dyDescent="0.25">
      <c r="A1408" s="95" t="s">
        <v>14223</v>
      </c>
      <c r="B1408" s="95" t="s">
        <v>14279</v>
      </c>
      <c r="C1408" s="95">
        <v>5</v>
      </c>
      <c r="D1408" s="130">
        <v>2.3060139237915972E-4</v>
      </c>
      <c r="E1408" s="130">
        <v>0.35270396205961813</v>
      </c>
      <c r="F1408" s="95" t="b">
        <v>0</v>
      </c>
      <c r="G1408" s="95" t="b">
        <v>0</v>
      </c>
      <c r="H1408" s="95" t="b">
        <v>0</v>
      </c>
      <c r="I1408" s="95" t="b">
        <v>0</v>
      </c>
      <c r="J1408" s="95" t="b">
        <v>0</v>
      </c>
      <c r="K1408" s="95" t="b">
        <v>0</v>
      </c>
    </row>
    <row r="1409" spans="1:11" x14ac:dyDescent="0.25">
      <c r="A1409" s="95" t="s">
        <v>14279</v>
      </c>
      <c r="B1409" s="95" t="s">
        <v>14220</v>
      </c>
      <c r="C1409" s="95">
        <v>5</v>
      </c>
      <c r="D1409" s="130">
        <v>2.3060139237915972E-4</v>
      </c>
      <c r="E1409" s="130">
        <v>0.2958560127642002</v>
      </c>
      <c r="F1409" s="95" t="b">
        <v>0</v>
      </c>
      <c r="G1409" s="95" t="b">
        <v>0</v>
      </c>
      <c r="H1409" s="95" t="b">
        <v>0</v>
      </c>
      <c r="I1409" s="95" t="b">
        <v>0</v>
      </c>
      <c r="J1409" s="95" t="b">
        <v>0</v>
      </c>
      <c r="K1409" s="95" t="b">
        <v>0</v>
      </c>
    </row>
    <row r="1410" spans="1:11" x14ac:dyDescent="0.25">
      <c r="A1410" s="95" t="s">
        <v>14243</v>
      </c>
      <c r="B1410" s="95" t="s">
        <v>14225</v>
      </c>
      <c r="C1410" s="95">
        <v>5</v>
      </c>
      <c r="D1410" s="130">
        <v>2.3060139237915972E-4</v>
      </c>
      <c r="E1410" s="130">
        <v>-0.16760860918386275</v>
      </c>
      <c r="F1410" s="95" t="b">
        <v>0</v>
      </c>
      <c r="G1410" s="95" t="b">
        <v>0</v>
      </c>
      <c r="H1410" s="95" t="b">
        <v>0</v>
      </c>
      <c r="I1410" s="95" t="b">
        <v>0</v>
      </c>
      <c r="J1410" s="95" t="b">
        <v>0</v>
      </c>
      <c r="K1410" s="95" t="b">
        <v>0</v>
      </c>
    </row>
    <row r="1411" spans="1:11" x14ac:dyDescent="0.25">
      <c r="A1411" s="95" t="s">
        <v>14219</v>
      </c>
      <c r="B1411" s="95" t="s">
        <v>14231</v>
      </c>
      <c r="C1411" s="95">
        <v>5</v>
      </c>
      <c r="D1411" s="130">
        <v>2.3060139237915972E-4</v>
      </c>
      <c r="E1411" s="130">
        <v>-0.55164623971232007</v>
      </c>
      <c r="F1411" s="95" t="b">
        <v>0</v>
      </c>
      <c r="G1411" s="95" t="b">
        <v>0</v>
      </c>
      <c r="H1411" s="95" t="b">
        <v>0</v>
      </c>
      <c r="I1411" s="95" t="b">
        <v>0</v>
      </c>
      <c r="J1411" s="95" t="b">
        <v>0</v>
      </c>
      <c r="K1411" s="95" t="b">
        <v>0</v>
      </c>
    </row>
    <row r="1412" spans="1:11" x14ac:dyDescent="0.25">
      <c r="A1412" s="95" t="s">
        <v>14233</v>
      </c>
      <c r="B1412" s="95" t="s">
        <v>14412</v>
      </c>
      <c r="C1412" s="95">
        <v>5</v>
      </c>
      <c r="D1412" s="130">
        <v>2.3060139237915972E-4</v>
      </c>
      <c r="E1412" s="130">
        <v>1.4693306910708432</v>
      </c>
      <c r="F1412" s="95" t="b">
        <v>0</v>
      </c>
      <c r="G1412" s="95" t="b">
        <v>0</v>
      </c>
      <c r="H1412" s="95" t="b">
        <v>0</v>
      </c>
      <c r="I1412" s="95" t="b">
        <v>0</v>
      </c>
      <c r="J1412" s="95" t="b">
        <v>0</v>
      </c>
      <c r="K1412" s="95" t="b">
        <v>0</v>
      </c>
    </row>
    <row r="1413" spans="1:11" x14ac:dyDescent="0.25">
      <c r="A1413" s="95" t="s">
        <v>14412</v>
      </c>
      <c r="B1413" s="95" t="s">
        <v>14216</v>
      </c>
      <c r="C1413" s="95">
        <v>5</v>
      </c>
      <c r="D1413" s="130">
        <v>2.3060139237915972E-4</v>
      </c>
      <c r="E1413" s="130">
        <v>0.81196789127597535</v>
      </c>
      <c r="F1413" s="95" t="b">
        <v>0</v>
      </c>
      <c r="G1413" s="95" t="b">
        <v>0</v>
      </c>
      <c r="H1413" s="95" t="b">
        <v>0</v>
      </c>
      <c r="I1413" s="95" t="b">
        <v>0</v>
      </c>
      <c r="J1413" s="95" t="b">
        <v>0</v>
      </c>
      <c r="K1413" s="95" t="b">
        <v>0</v>
      </c>
    </row>
    <row r="1414" spans="1:11" x14ac:dyDescent="0.25">
      <c r="A1414" s="95" t="s">
        <v>14216</v>
      </c>
      <c r="B1414" s="95" t="s">
        <v>14243</v>
      </c>
      <c r="C1414" s="95">
        <v>5</v>
      </c>
      <c r="D1414" s="130">
        <v>2.3060139237915972E-4</v>
      </c>
      <c r="E1414" s="130">
        <v>-0.42232411970164574</v>
      </c>
      <c r="F1414" s="95" t="b">
        <v>0</v>
      </c>
      <c r="G1414" s="95" t="b">
        <v>0</v>
      </c>
      <c r="H1414" s="95" t="b">
        <v>0</v>
      </c>
      <c r="I1414" s="95" t="b">
        <v>0</v>
      </c>
      <c r="J1414" s="95" t="b">
        <v>0</v>
      </c>
      <c r="K1414" s="95" t="b">
        <v>0</v>
      </c>
    </row>
    <row r="1415" spans="1:11" x14ac:dyDescent="0.25">
      <c r="A1415" s="95" t="s">
        <v>14216</v>
      </c>
      <c r="B1415" s="95" t="s">
        <v>14238</v>
      </c>
      <c r="C1415" s="95">
        <v>5</v>
      </c>
      <c r="D1415" s="130">
        <v>2.3060139237915972E-4</v>
      </c>
      <c r="E1415" s="130">
        <v>-0.48719158466338019</v>
      </c>
      <c r="F1415" s="95" t="b">
        <v>0</v>
      </c>
      <c r="G1415" s="95" t="b">
        <v>0</v>
      </c>
      <c r="H1415" s="95" t="b">
        <v>0</v>
      </c>
      <c r="I1415" s="95" t="b">
        <v>0</v>
      </c>
      <c r="J1415" s="95" t="b">
        <v>0</v>
      </c>
      <c r="K1415" s="95" t="b">
        <v>0</v>
      </c>
    </row>
    <row r="1416" spans="1:11" x14ac:dyDescent="0.25">
      <c r="A1416" s="95" t="s">
        <v>14355</v>
      </c>
      <c r="B1416" s="95" t="s">
        <v>14219</v>
      </c>
      <c r="C1416" s="95">
        <v>5</v>
      </c>
      <c r="D1416" s="130">
        <v>2.3060139237915972E-4</v>
      </c>
      <c r="E1416" s="130">
        <v>0.62170031454119146</v>
      </c>
      <c r="F1416" s="95" t="b">
        <v>0</v>
      </c>
      <c r="G1416" s="95" t="b">
        <v>0</v>
      </c>
      <c r="H1416" s="95" t="b">
        <v>0</v>
      </c>
      <c r="I1416" s="95" t="b">
        <v>0</v>
      </c>
      <c r="J1416" s="95" t="b">
        <v>0</v>
      </c>
      <c r="K1416" s="95" t="b">
        <v>0</v>
      </c>
    </row>
    <row r="1417" spans="1:11" x14ac:dyDescent="0.25">
      <c r="A1417" s="95" t="s">
        <v>14224</v>
      </c>
      <c r="B1417" s="95" t="s">
        <v>14320</v>
      </c>
      <c r="C1417" s="95">
        <v>5</v>
      </c>
      <c r="D1417" s="130">
        <v>2.3060139237915972E-4</v>
      </c>
      <c r="E1417" s="130">
        <v>0.54874904365427402</v>
      </c>
      <c r="F1417" s="95" t="b">
        <v>0</v>
      </c>
      <c r="G1417" s="95" t="b">
        <v>0</v>
      </c>
      <c r="H1417" s="95" t="b">
        <v>0</v>
      </c>
      <c r="I1417" s="95" t="b">
        <v>0</v>
      </c>
      <c r="J1417" s="95" t="b">
        <v>0</v>
      </c>
      <c r="K1417" s="95" t="b">
        <v>0</v>
      </c>
    </row>
    <row r="1418" spans="1:11" x14ac:dyDescent="0.25">
      <c r="A1418" s="95" t="s">
        <v>14241</v>
      </c>
      <c r="B1418" s="95" t="s">
        <v>14358</v>
      </c>
      <c r="C1418" s="95">
        <v>5</v>
      </c>
      <c r="D1418" s="130">
        <v>2.3060139237915972E-4</v>
      </c>
      <c r="E1418" s="130">
        <v>1.3900240441757714</v>
      </c>
      <c r="F1418" s="95" t="b">
        <v>0</v>
      </c>
      <c r="G1418" s="95" t="b">
        <v>0</v>
      </c>
      <c r="H1418" s="95" t="b">
        <v>0</v>
      </c>
      <c r="I1418" s="95" t="b">
        <v>0</v>
      </c>
      <c r="J1418" s="95" t="b">
        <v>0</v>
      </c>
      <c r="K1418" s="95" t="b">
        <v>0</v>
      </c>
    </row>
    <row r="1419" spans="1:11" x14ac:dyDescent="0.25">
      <c r="A1419" s="95" t="s">
        <v>14358</v>
      </c>
      <c r="B1419" s="95" t="s">
        <v>14223</v>
      </c>
      <c r="C1419" s="95">
        <v>5</v>
      </c>
      <c r="D1419" s="130">
        <v>2.3060139237915972E-4</v>
      </c>
      <c r="E1419" s="130">
        <v>0.74887138167002509</v>
      </c>
      <c r="F1419" s="95" t="b">
        <v>0</v>
      </c>
      <c r="G1419" s="95" t="b">
        <v>0</v>
      </c>
      <c r="H1419" s="95" t="b">
        <v>0</v>
      </c>
      <c r="I1419" s="95" t="b">
        <v>0</v>
      </c>
      <c r="J1419" s="95" t="b">
        <v>0</v>
      </c>
      <c r="K1419" s="95" t="b">
        <v>0</v>
      </c>
    </row>
    <row r="1420" spans="1:11" x14ac:dyDescent="0.25">
      <c r="A1420" s="95" t="s">
        <v>14215</v>
      </c>
      <c r="B1420" s="95" t="s">
        <v>14525</v>
      </c>
      <c r="C1420" s="95">
        <v>5</v>
      </c>
      <c r="D1420" s="130">
        <v>2.3060139237915972E-4</v>
      </c>
      <c r="E1420" s="130">
        <v>1.1460243006957098</v>
      </c>
      <c r="F1420" s="95" t="b">
        <v>0</v>
      </c>
      <c r="G1420" s="95" t="b">
        <v>0</v>
      </c>
      <c r="H1420" s="95" t="b">
        <v>0</v>
      </c>
      <c r="I1420" s="95" t="b">
        <v>0</v>
      </c>
      <c r="J1420" s="95" t="b">
        <v>0</v>
      </c>
      <c r="K1420" s="95" t="b">
        <v>0</v>
      </c>
    </row>
    <row r="1421" spans="1:11" x14ac:dyDescent="0.25">
      <c r="A1421" s="95" t="s">
        <v>14525</v>
      </c>
      <c r="B1421" s="95" t="s">
        <v>14224</v>
      </c>
      <c r="C1421" s="95">
        <v>5</v>
      </c>
      <c r="D1421" s="130">
        <v>2.3060139237915972E-4</v>
      </c>
      <c r="E1421" s="130">
        <v>1.3576071289822051</v>
      </c>
      <c r="F1421" s="95" t="b">
        <v>0</v>
      </c>
      <c r="G1421" s="95" t="b">
        <v>0</v>
      </c>
      <c r="H1421" s="95" t="b">
        <v>0</v>
      </c>
      <c r="I1421" s="95" t="b">
        <v>0</v>
      </c>
      <c r="J1421" s="95" t="b">
        <v>0</v>
      </c>
      <c r="K1421" s="95" t="b">
        <v>0</v>
      </c>
    </row>
    <row r="1422" spans="1:11" x14ac:dyDescent="0.25">
      <c r="A1422" s="95" t="s">
        <v>14232</v>
      </c>
      <c r="B1422" s="95" t="s">
        <v>14670</v>
      </c>
      <c r="C1422" s="95">
        <v>5</v>
      </c>
      <c r="D1422" s="130">
        <v>2.3060139237915972E-4</v>
      </c>
      <c r="E1422" s="130">
        <v>2.0367805526139282</v>
      </c>
      <c r="F1422" s="95" t="b">
        <v>0</v>
      </c>
      <c r="G1422" s="95" t="b">
        <v>0</v>
      </c>
      <c r="H1422" s="95" t="b">
        <v>0</v>
      </c>
      <c r="I1422" s="95" t="b">
        <v>0</v>
      </c>
      <c r="J1422" s="95" t="b">
        <v>0</v>
      </c>
      <c r="K1422" s="95" t="b">
        <v>0</v>
      </c>
    </row>
    <row r="1423" spans="1:11" x14ac:dyDescent="0.25">
      <c r="A1423" s="95" t="s">
        <v>14670</v>
      </c>
      <c r="B1423" s="95" t="s">
        <v>14233</v>
      </c>
      <c r="C1423" s="95">
        <v>5</v>
      </c>
      <c r="D1423" s="130">
        <v>2.3060139237915972E-4</v>
      </c>
      <c r="E1423" s="130">
        <v>2.0491142876876536</v>
      </c>
      <c r="F1423" s="95" t="b">
        <v>0</v>
      </c>
      <c r="G1423" s="95" t="b">
        <v>0</v>
      </c>
      <c r="H1423" s="95" t="b">
        <v>0</v>
      </c>
      <c r="I1423" s="95" t="b">
        <v>0</v>
      </c>
      <c r="J1423" s="95" t="b">
        <v>0</v>
      </c>
      <c r="K1423" s="95" t="b">
        <v>0</v>
      </c>
    </row>
    <row r="1424" spans="1:11" x14ac:dyDescent="0.25">
      <c r="A1424" s="95" t="s">
        <v>14214</v>
      </c>
      <c r="B1424" s="95" t="s">
        <v>14373</v>
      </c>
      <c r="C1424" s="95">
        <v>5</v>
      </c>
      <c r="D1424" s="130">
        <v>2.3060139237915972E-4</v>
      </c>
      <c r="E1424" s="130">
        <v>0.41527192379232891</v>
      </c>
      <c r="F1424" s="95" t="b">
        <v>0</v>
      </c>
      <c r="G1424" s="95" t="b">
        <v>0</v>
      </c>
      <c r="H1424" s="95" t="b">
        <v>0</v>
      </c>
      <c r="I1424" s="95" t="b">
        <v>0</v>
      </c>
      <c r="J1424" s="95" t="b">
        <v>0</v>
      </c>
      <c r="K1424" s="95" t="b">
        <v>0</v>
      </c>
    </row>
    <row r="1425" spans="1:11" x14ac:dyDescent="0.25">
      <c r="A1425" s="95" t="s">
        <v>14254</v>
      </c>
      <c r="B1425" s="95" t="s">
        <v>14361</v>
      </c>
      <c r="C1425" s="95">
        <v>5</v>
      </c>
      <c r="D1425" s="130">
        <v>2.3060139237915972E-4</v>
      </c>
      <c r="E1425" s="130">
        <v>1.6423288717877118</v>
      </c>
      <c r="F1425" s="95" t="b">
        <v>0</v>
      </c>
      <c r="G1425" s="95" t="b">
        <v>0</v>
      </c>
      <c r="H1425" s="95" t="b">
        <v>0</v>
      </c>
      <c r="I1425" s="95" t="b">
        <v>0</v>
      </c>
      <c r="J1425" s="95" t="b">
        <v>0</v>
      </c>
      <c r="K1425" s="95" t="b">
        <v>0</v>
      </c>
    </row>
    <row r="1426" spans="1:11" x14ac:dyDescent="0.25">
      <c r="A1426" s="95" t="s">
        <v>14224</v>
      </c>
      <c r="B1426" s="95" t="s">
        <v>14261</v>
      </c>
      <c r="C1426" s="95">
        <v>5</v>
      </c>
      <c r="D1426" s="130">
        <v>2.3060139237915972E-4</v>
      </c>
      <c r="E1426" s="130">
        <v>0.18832539625012551</v>
      </c>
      <c r="F1426" s="95" t="b">
        <v>0</v>
      </c>
      <c r="G1426" s="95" t="b">
        <v>0</v>
      </c>
      <c r="H1426" s="95" t="b">
        <v>0</v>
      </c>
      <c r="I1426" s="95" t="b">
        <v>0</v>
      </c>
      <c r="J1426" s="95" t="b">
        <v>0</v>
      </c>
      <c r="K1426" s="95" t="b">
        <v>0</v>
      </c>
    </row>
    <row r="1427" spans="1:11" x14ac:dyDescent="0.25">
      <c r="A1427" s="95" t="s">
        <v>1394</v>
      </c>
      <c r="B1427" s="95" t="s">
        <v>14218</v>
      </c>
      <c r="C1427" s="95">
        <v>5</v>
      </c>
      <c r="D1427" s="130">
        <v>2.3060139237915972E-4</v>
      </c>
      <c r="E1427" s="130">
        <v>1.093800767885803</v>
      </c>
      <c r="F1427" s="95" t="b">
        <v>0</v>
      </c>
      <c r="G1427" s="95" t="b">
        <v>0</v>
      </c>
      <c r="H1427" s="95" t="b">
        <v>0</v>
      </c>
      <c r="I1427" s="95" t="b">
        <v>0</v>
      </c>
      <c r="J1427" s="95" t="b">
        <v>0</v>
      </c>
      <c r="K1427" s="95" t="b">
        <v>0</v>
      </c>
    </row>
    <row r="1428" spans="1:11" x14ac:dyDescent="0.25">
      <c r="A1428" s="95" t="s">
        <v>14215</v>
      </c>
      <c r="B1428" s="95" t="s">
        <v>14673</v>
      </c>
      <c r="C1428" s="95">
        <v>5</v>
      </c>
      <c r="D1428" s="130">
        <v>2.3060139237915972E-4</v>
      </c>
      <c r="E1428" s="130">
        <v>1.4012968057990158</v>
      </c>
      <c r="F1428" s="95" t="b">
        <v>0</v>
      </c>
      <c r="G1428" s="95" t="b">
        <v>0</v>
      </c>
      <c r="H1428" s="95" t="b">
        <v>0</v>
      </c>
      <c r="I1428" s="95" t="b">
        <v>0</v>
      </c>
      <c r="J1428" s="95" t="b">
        <v>0</v>
      </c>
      <c r="K1428" s="95" t="b">
        <v>0</v>
      </c>
    </row>
    <row r="1429" spans="1:11" x14ac:dyDescent="0.25">
      <c r="A1429" s="95" t="s">
        <v>14227</v>
      </c>
      <c r="B1429" s="95" t="s">
        <v>14221</v>
      </c>
      <c r="C1429" s="95">
        <v>5</v>
      </c>
      <c r="D1429" s="130">
        <v>2.3060139237915972E-4</v>
      </c>
      <c r="E1429" s="130">
        <v>-0.74355058758808712</v>
      </c>
      <c r="F1429" s="95" t="b">
        <v>0</v>
      </c>
      <c r="G1429" s="95" t="b">
        <v>0</v>
      </c>
      <c r="H1429" s="95" t="b">
        <v>0</v>
      </c>
      <c r="I1429" s="95" t="b">
        <v>0</v>
      </c>
      <c r="J1429" s="95" t="b">
        <v>0</v>
      </c>
      <c r="K1429" s="95" t="b">
        <v>0</v>
      </c>
    </row>
    <row r="1430" spans="1:11" x14ac:dyDescent="0.25">
      <c r="A1430" s="95" t="s">
        <v>14233</v>
      </c>
      <c r="B1430" s="95" t="s">
        <v>14235</v>
      </c>
      <c r="C1430" s="95">
        <v>5</v>
      </c>
      <c r="D1430" s="130">
        <v>2.3060139237915972E-4</v>
      </c>
      <c r="E1430" s="130">
        <v>0.12690801024863702</v>
      </c>
      <c r="F1430" s="95" t="b">
        <v>0</v>
      </c>
      <c r="G1430" s="95" t="b">
        <v>0</v>
      </c>
      <c r="H1430" s="95" t="b">
        <v>0</v>
      </c>
      <c r="I1430" s="95" t="b">
        <v>0</v>
      </c>
      <c r="J1430" s="95" t="b">
        <v>0</v>
      </c>
      <c r="K1430" s="95" t="b">
        <v>0</v>
      </c>
    </row>
    <row r="1431" spans="1:11" x14ac:dyDescent="0.25">
      <c r="A1431" s="95" t="s">
        <v>14233</v>
      </c>
      <c r="B1431" s="95" t="s">
        <v>14220</v>
      </c>
      <c r="C1431" s="95">
        <v>5</v>
      </c>
      <c r="D1431" s="130">
        <v>2.3060139237915972E-4</v>
      </c>
      <c r="E1431" s="130">
        <v>-0.47696640411437652</v>
      </c>
      <c r="F1431" s="95" t="b">
        <v>0</v>
      </c>
      <c r="G1431" s="95" t="b">
        <v>0</v>
      </c>
      <c r="H1431" s="95" t="b">
        <v>0</v>
      </c>
      <c r="I1431" s="95" t="b">
        <v>0</v>
      </c>
      <c r="J1431" s="95" t="b">
        <v>0</v>
      </c>
      <c r="K1431" s="95" t="b">
        <v>0</v>
      </c>
    </row>
    <row r="1432" spans="1:11" x14ac:dyDescent="0.25">
      <c r="A1432" s="95" t="s">
        <v>14217</v>
      </c>
      <c r="B1432" s="95" t="s">
        <v>1726</v>
      </c>
      <c r="C1432" s="95">
        <v>5</v>
      </c>
      <c r="D1432" s="130">
        <v>2.3060139237915972E-4</v>
      </c>
      <c r="E1432" s="130">
        <v>1.4549446285562802</v>
      </c>
      <c r="F1432" s="95" t="b">
        <v>0</v>
      </c>
      <c r="G1432" s="95" t="b">
        <v>0</v>
      </c>
      <c r="H1432" s="95" t="b">
        <v>0</v>
      </c>
      <c r="I1432" s="95" t="b">
        <v>0</v>
      </c>
      <c r="J1432" s="95" t="b">
        <v>0</v>
      </c>
      <c r="K1432" s="95" t="b">
        <v>0</v>
      </c>
    </row>
    <row r="1433" spans="1:11" x14ac:dyDescent="0.25">
      <c r="A1433" s="95" t="s">
        <v>7335</v>
      </c>
      <c r="B1433" s="95" t="s">
        <v>14574</v>
      </c>
      <c r="C1433" s="95">
        <v>5</v>
      </c>
      <c r="D1433" s="130">
        <v>2.3060139237915972E-4</v>
      </c>
      <c r="E1433" s="130">
        <v>2.9663732308738084</v>
      </c>
      <c r="F1433" s="95" t="b">
        <v>0</v>
      </c>
      <c r="G1433" s="95" t="b">
        <v>0</v>
      </c>
      <c r="H1433" s="95" t="b">
        <v>0</v>
      </c>
      <c r="I1433" s="95" t="b">
        <v>0</v>
      </c>
      <c r="J1433" s="95" t="b">
        <v>0</v>
      </c>
      <c r="K1433" s="95" t="b">
        <v>0</v>
      </c>
    </row>
    <row r="1434" spans="1:11" x14ac:dyDescent="0.25">
      <c r="A1434" s="95" t="s">
        <v>14574</v>
      </c>
      <c r="B1434" s="95" t="s">
        <v>14343</v>
      </c>
      <c r="C1434" s="95">
        <v>5</v>
      </c>
      <c r="D1434" s="130">
        <v>2.3060139237915972E-4</v>
      </c>
      <c r="E1434" s="130">
        <v>2.9663732308738084</v>
      </c>
      <c r="F1434" s="95" t="b">
        <v>0</v>
      </c>
      <c r="G1434" s="95" t="b">
        <v>0</v>
      </c>
      <c r="H1434" s="95" t="b">
        <v>0</v>
      </c>
      <c r="I1434" s="95" t="b">
        <v>0</v>
      </c>
      <c r="J1434" s="95" t="b">
        <v>0</v>
      </c>
      <c r="K1434" s="95" t="b">
        <v>0</v>
      </c>
    </row>
    <row r="1435" spans="1:11" x14ac:dyDescent="0.25">
      <c r="A1435" s="95" t="s">
        <v>14343</v>
      </c>
      <c r="B1435" s="95" t="s">
        <v>14575</v>
      </c>
      <c r="C1435" s="95">
        <v>5</v>
      </c>
      <c r="D1435" s="130">
        <v>2.3060139237915972E-4</v>
      </c>
      <c r="E1435" s="130">
        <v>2.9768386645519733</v>
      </c>
      <c r="F1435" s="95" t="b">
        <v>0</v>
      </c>
      <c r="G1435" s="95" t="b">
        <v>0</v>
      </c>
      <c r="H1435" s="95" t="b">
        <v>0</v>
      </c>
      <c r="I1435" s="95" t="b">
        <v>0</v>
      </c>
      <c r="J1435" s="95" t="b">
        <v>0</v>
      </c>
      <c r="K1435" s="95" t="b">
        <v>0</v>
      </c>
    </row>
    <row r="1436" spans="1:11" x14ac:dyDescent="0.25">
      <c r="A1436" s="95" t="s">
        <v>14575</v>
      </c>
      <c r="B1436" s="95" t="s">
        <v>14454</v>
      </c>
      <c r="C1436" s="95">
        <v>5</v>
      </c>
      <c r="D1436" s="130">
        <v>2.3060139237915972E-4</v>
      </c>
      <c r="E1436" s="130">
        <v>3.443494485593471</v>
      </c>
      <c r="F1436" s="95" t="b">
        <v>0</v>
      </c>
      <c r="G1436" s="95" t="b">
        <v>0</v>
      </c>
      <c r="H1436" s="95" t="b">
        <v>0</v>
      </c>
      <c r="I1436" s="95" t="b">
        <v>0</v>
      </c>
      <c r="J1436" s="95" t="b">
        <v>0</v>
      </c>
      <c r="K1436" s="95" t="b">
        <v>0</v>
      </c>
    </row>
    <row r="1437" spans="1:11" x14ac:dyDescent="0.25">
      <c r="A1437" s="95" t="s">
        <v>14454</v>
      </c>
      <c r="B1437" s="95" t="s">
        <v>14343</v>
      </c>
      <c r="C1437" s="95">
        <v>5</v>
      </c>
      <c r="D1437" s="130">
        <v>2.3060139237915972E-4</v>
      </c>
      <c r="E1437" s="130">
        <v>2.6653432352098272</v>
      </c>
      <c r="F1437" s="95" t="b">
        <v>0</v>
      </c>
      <c r="G1437" s="95" t="b">
        <v>0</v>
      </c>
      <c r="H1437" s="95" t="b">
        <v>0</v>
      </c>
      <c r="I1437" s="95" t="b">
        <v>0</v>
      </c>
      <c r="J1437" s="95" t="b">
        <v>0</v>
      </c>
      <c r="K1437" s="95" t="b">
        <v>0</v>
      </c>
    </row>
    <row r="1438" spans="1:11" x14ac:dyDescent="0.25">
      <c r="A1438" s="95" t="s">
        <v>14343</v>
      </c>
      <c r="B1438" s="95" t="s">
        <v>14674</v>
      </c>
      <c r="C1438" s="95">
        <v>5</v>
      </c>
      <c r="D1438" s="130">
        <v>2.3060139237915972E-4</v>
      </c>
      <c r="E1438" s="130">
        <v>3.1229667002302115</v>
      </c>
      <c r="F1438" s="95" t="b">
        <v>0</v>
      </c>
      <c r="G1438" s="95" t="b">
        <v>0</v>
      </c>
      <c r="H1438" s="95" t="b">
        <v>0</v>
      </c>
      <c r="I1438" s="95" t="b">
        <v>0</v>
      </c>
      <c r="J1438" s="95" t="b">
        <v>0</v>
      </c>
      <c r="K1438" s="95" t="b">
        <v>0</v>
      </c>
    </row>
    <row r="1439" spans="1:11" x14ac:dyDescent="0.25">
      <c r="A1439" s="95" t="s">
        <v>14674</v>
      </c>
      <c r="B1439" s="95" t="s">
        <v>14454</v>
      </c>
      <c r="C1439" s="95">
        <v>5</v>
      </c>
      <c r="D1439" s="130">
        <v>2.3060139237915972E-4</v>
      </c>
      <c r="E1439" s="130">
        <v>3.5896225212717088</v>
      </c>
      <c r="F1439" s="95" t="b">
        <v>0</v>
      </c>
      <c r="G1439" s="95" t="b">
        <v>0</v>
      </c>
      <c r="H1439" s="95" t="b">
        <v>0</v>
      </c>
      <c r="I1439" s="95" t="b">
        <v>0</v>
      </c>
      <c r="J1439" s="95" t="b">
        <v>0</v>
      </c>
      <c r="K1439" s="95" t="b">
        <v>0</v>
      </c>
    </row>
    <row r="1440" spans="1:11" x14ac:dyDescent="0.25">
      <c r="A1440" s="95" t="s">
        <v>14214</v>
      </c>
      <c r="B1440" s="95" t="s">
        <v>14301</v>
      </c>
      <c r="C1440" s="95">
        <v>5</v>
      </c>
      <c r="D1440" s="130">
        <v>2.3060139237915972E-4</v>
      </c>
      <c r="E1440" s="130">
        <v>3.6355152433721595E-2</v>
      </c>
      <c r="F1440" s="95" t="b">
        <v>0</v>
      </c>
      <c r="G1440" s="95" t="b">
        <v>0</v>
      </c>
      <c r="H1440" s="95" t="b">
        <v>0</v>
      </c>
      <c r="I1440" s="95" t="b">
        <v>0</v>
      </c>
      <c r="J1440" s="95" t="b">
        <v>0</v>
      </c>
      <c r="K1440" s="95" t="b">
        <v>0</v>
      </c>
    </row>
    <row r="1441" spans="1:11" x14ac:dyDescent="0.25">
      <c r="A1441" s="95" t="s">
        <v>14235</v>
      </c>
      <c r="B1441" s="95" t="s">
        <v>14255</v>
      </c>
      <c r="C1441" s="95">
        <v>5</v>
      </c>
      <c r="D1441" s="130">
        <v>2.3060139237915972E-4</v>
      </c>
      <c r="E1441" s="130">
        <v>0.50809005273916796</v>
      </c>
      <c r="F1441" s="95" t="b">
        <v>0</v>
      </c>
      <c r="G1441" s="95" t="b">
        <v>0</v>
      </c>
      <c r="H1441" s="95" t="b">
        <v>0</v>
      </c>
      <c r="I1441" s="95" t="b">
        <v>0</v>
      </c>
      <c r="J1441" s="95" t="b">
        <v>0</v>
      </c>
      <c r="K1441" s="95" t="b">
        <v>0</v>
      </c>
    </row>
    <row r="1442" spans="1:11" x14ac:dyDescent="0.25">
      <c r="A1442" s="95" t="s">
        <v>14232</v>
      </c>
      <c r="B1442" s="95" t="s">
        <v>14625</v>
      </c>
      <c r="C1442" s="95">
        <v>5</v>
      </c>
      <c r="D1442" s="130">
        <v>2.3060139237915972E-4</v>
      </c>
      <c r="E1442" s="130">
        <v>1.9575993065663031</v>
      </c>
      <c r="F1442" s="95" t="b">
        <v>0</v>
      </c>
      <c r="G1442" s="95" t="b">
        <v>0</v>
      </c>
      <c r="H1442" s="95" t="b">
        <v>0</v>
      </c>
      <c r="I1442" s="95" t="b">
        <v>0</v>
      </c>
      <c r="J1442" s="95" t="b">
        <v>0</v>
      </c>
      <c r="K1442" s="95" t="b">
        <v>0</v>
      </c>
    </row>
    <row r="1443" spans="1:11" x14ac:dyDescent="0.25">
      <c r="A1443" s="95" t="s">
        <v>14230</v>
      </c>
      <c r="B1443" s="95" t="s">
        <v>14676</v>
      </c>
      <c r="C1443" s="95">
        <v>5</v>
      </c>
      <c r="D1443" s="130">
        <v>2.3060139237915972E-4</v>
      </c>
      <c r="E1443" s="130">
        <v>1.9985579142452097</v>
      </c>
      <c r="F1443" s="95" t="b">
        <v>0</v>
      </c>
      <c r="G1443" s="95" t="b">
        <v>0</v>
      </c>
      <c r="H1443" s="95" t="b">
        <v>0</v>
      </c>
      <c r="I1443" s="95" t="b">
        <v>0</v>
      </c>
      <c r="J1443" s="95" t="b">
        <v>0</v>
      </c>
      <c r="K1443" s="95" t="b">
        <v>0</v>
      </c>
    </row>
    <row r="1444" spans="1:11" x14ac:dyDescent="0.25">
      <c r="A1444" s="95" t="s">
        <v>14676</v>
      </c>
      <c r="B1444" s="95" t="s">
        <v>14227</v>
      </c>
      <c r="C1444" s="95">
        <v>5</v>
      </c>
      <c r="D1444" s="130">
        <v>2.3060139237915972E-4</v>
      </c>
      <c r="E1444" s="130">
        <v>1.7594005779466735</v>
      </c>
      <c r="F1444" s="95" t="b">
        <v>0</v>
      </c>
      <c r="G1444" s="95" t="b">
        <v>0</v>
      </c>
      <c r="H1444" s="95" t="b">
        <v>0</v>
      </c>
      <c r="I1444" s="95" t="b">
        <v>0</v>
      </c>
      <c r="J1444" s="95" t="b">
        <v>0</v>
      </c>
      <c r="K1444" s="95" t="b">
        <v>0</v>
      </c>
    </row>
    <row r="1445" spans="1:11" x14ac:dyDescent="0.25">
      <c r="A1445" s="95" t="s">
        <v>14227</v>
      </c>
      <c r="B1445" s="95" t="s">
        <v>14250</v>
      </c>
      <c r="C1445" s="95">
        <v>5</v>
      </c>
      <c r="D1445" s="130">
        <v>2.3060139237915972E-4</v>
      </c>
      <c r="E1445" s="130">
        <v>9.5774268559432593E-2</v>
      </c>
      <c r="F1445" s="95" t="b">
        <v>0</v>
      </c>
      <c r="G1445" s="95" t="b">
        <v>0</v>
      </c>
      <c r="H1445" s="95" t="b">
        <v>0</v>
      </c>
      <c r="I1445" s="95" t="b">
        <v>0</v>
      </c>
      <c r="J1445" s="95" t="b">
        <v>0</v>
      </c>
      <c r="K1445" s="95" t="b">
        <v>0</v>
      </c>
    </row>
    <row r="1446" spans="1:11" x14ac:dyDescent="0.25">
      <c r="A1446" s="95" t="s">
        <v>14336</v>
      </c>
      <c r="B1446" s="95" t="s">
        <v>14213</v>
      </c>
      <c r="C1446" s="95">
        <v>5</v>
      </c>
      <c r="D1446" s="130">
        <v>2.3060139237915972E-4</v>
      </c>
      <c r="E1446" s="130">
        <v>0.18145526759580824</v>
      </c>
      <c r="F1446" s="95" t="b">
        <v>0</v>
      </c>
      <c r="G1446" s="95" t="b">
        <v>0</v>
      </c>
      <c r="H1446" s="95" t="b">
        <v>0</v>
      </c>
      <c r="I1446" s="95" t="b">
        <v>0</v>
      </c>
      <c r="J1446" s="95" t="b">
        <v>0</v>
      </c>
      <c r="K1446" s="95" t="b">
        <v>0</v>
      </c>
    </row>
    <row r="1447" spans="1:11" x14ac:dyDescent="0.25">
      <c r="A1447" s="95" t="s">
        <v>14300</v>
      </c>
      <c r="B1447" s="95" t="s">
        <v>14505</v>
      </c>
      <c r="C1447" s="95">
        <v>5</v>
      </c>
      <c r="D1447" s="130">
        <v>2.3060139237915972E-4</v>
      </c>
      <c r="E1447" s="130">
        <v>2.6022116485797295</v>
      </c>
      <c r="F1447" s="95" t="b">
        <v>0</v>
      </c>
      <c r="G1447" s="95" t="b">
        <v>0</v>
      </c>
      <c r="H1447" s="95" t="b">
        <v>0</v>
      </c>
      <c r="I1447" s="95" t="b">
        <v>0</v>
      </c>
      <c r="J1447" s="95" t="b">
        <v>0</v>
      </c>
      <c r="K1447" s="95" t="b">
        <v>0</v>
      </c>
    </row>
    <row r="1448" spans="1:11" x14ac:dyDescent="0.25">
      <c r="A1448" s="95" t="s">
        <v>14505</v>
      </c>
      <c r="B1448" s="95" t="s">
        <v>14225</v>
      </c>
      <c r="C1448" s="95">
        <v>5</v>
      </c>
      <c r="D1448" s="130">
        <v>2.3060139237915972E-4</v>
      </c>
      <c r="E1448" s="130">
        <v>1.3469391434764233</v>
      </c>
      <c r="F1448" s="95" t="b">
        <v>0</v>
      </c>
      <c r="G1448" s="95" t="b">
        <v>0</v>
      </c>
      <c r="H1448" s="95" t="b">
        <v>0</v>
      </c>
      <c r="I1448" s="95" t="b">
        <v>0</v>
      </c>
      <c r="J1448" s="95" t="b">
        <v>0</v>
      </c>
      <c r="K1448" s="95" t="b">
        <v>0</v>
      </c>
    </row>
    <row r="1449" spans="1:11" x14ac:dyDescent="0.25">
      <c r="A1449" s="95" t="s">
        <v>14267</v>
      </c>
      <c r="B1449" s="95" t="s">
        <v>14219</v>
      </c>
      <c r="C1449" s="95">
        <v>5</v>
      </c>
      <c r="D1449" s="130">
        <v>2.3060139237915972E-4</v>
      </c>
      <c r="E1449" s="130">
        <v>0.10981695356231701</v>
      </c>
      <c r="F1449" s="95" t="b">
        <v>0</v>
      </c>
      <c r="G1449" s="95" t="b">
        <v>0</v>
      </c>
      <c r="H1449" s="95" t="b">
        <v>0</v>
      </c>
      <c r="I1449" s="95" t="b">
        <v>0</v>
      </c>
      <c r="J1449" s="95" t="b">
        <v>0</v>
      </c>
      <c r="K1449" s="95" t="b">
        <v>0</v>
      </c>
    </row>
    <row r="1450" spans="1:11" x14ac:dyDescent="0.25">
      <c r="A1450" s="95" t="s">
        <v>14223</v>
      </c>
      <c r="B1450" s="95" t="s">
        <v>14231</v>
      </c>
      <c r="C1450" s="95">
        <v>5</v>
      </c>
      <c r="D1450" s="130">
        <v>2.3060139237915972E-4</v>
      </c>
      <c r="E1450" s="130">
        <v>-0.46748147209505214</v>
      </c>
      <c r="F1450" s="95" t="b">
        <v>0</v>
      </c>
      <c r="G1450" s="95" t="b">
        <v>0</v>
      </c>
      <c r="H1450" s="95" t="b">
        <v>0</v>
      </c>
      <c r="I1450" s="95" t="b">
        <v>0</v>
      </c>
      <c r="J1450" s="95" t="b">
        <v>0</v>
      </c>
      <c r="K1450" s="95" t="b">
        <v>0</v>
      </c>
    </row>
    <row r="1451" spans="1:11" x14ac:dyDescent="0.25">
      <c r="A1451" s="95" t="s">
        <v>14217</v>
      </c>
      <c r="B1451" s="95" t="s">
        <v>1863</v>
      </c>
      <c r="C1451" s="95">
        <v>5</v>
      </c>
      <c r="D1451" s="130">
        <v>2.3060139237915972E-4</v>
      </c>
      <c r="E1451" s="130">
        <v>1.4549446285562802</v>
      </c>
      <c r="F1451" s="95" t="b">
        <v>0</v>
      </c>
      <c r="G1451" s="95" t="b">
        <v>0</v>
      </c>
      <c r="H1451" s="95" t="b">
        <v>0</v>
      </c>
      <c r="I1451" s="95" t="b">
        <v>0</v>
      </c>
      <c r="J1451" s="95" t="b">
        <v>0</v>
      </c>
      <c r="K1451" s="95" t="b">
        <v>0</v>
      </c>
    </row>
    <row r="1452" spans="1:11" x14ac:dyDescent="0.25">
      <c r="A1452" s="95" t="s">
        <v>14217</v>
      </c>
      <c r="B1452" s="95" t="s">
        <v>1861</v>
      </c>
      <c r="C1452" s="95">
        <v>5</v>
      </c>
      <c r="D1452" s="130">
        <v>2.3060139237915972E-4</v>
      </c>
      <c r="E1452" s="130">
        <v>1.4549446285562802</v>
      </c>
      <c r="F1452" s="95" t="b">
        <v>0</v>
      </c>
      <c r="G1452" s="95" t="b">
        <v>0</v>
      </c>
      <c r="H1452" s="95" t="b">
        <v>0</v>
      </c>
      <c r="I1452" s="95" t="b">
        <v>0</v>
      </c>
      <c r="J1452" s="95" t="b">
        <v>0</v>
      </c>
      <c r="K1452" s="95" t="b">
        <v>0</v>
      </c>
    </row>
    <row r="1453" spans="1:11" x14ac:dyDescent="0.25">
      <c r="A1453" s="95" t="s">
        <v>14223</v>
      </c>
      <c r="B1453" s="95" t="s">
        <v>14242</v>
      </c>
      <c r="C1453" s="95">
        <v>5</v>
      </c>
      <c r="D1453" s="130">
        <v>2.3060139237915972E-4</v>
      </c>
      <c r="E1453" s="130">
        <v>-0.25982146294650926</v>
      </c>
      <c r="F1453" s="95" t="b">
        <v>0</v>
      </c>
      <c r="G1453" s="95" t="b">
        <v>0</v>
      </c>
      <c r="H1453" s="95" t="b">
        <v>0</v>
      </c>
      <c r="I1453" s="95" t="b">
        <v>0</v>
      </c>
      <c r="J1453" s="95" t="b">
        <v>0</v>
      </c>
      <c r="K1453" s="95" t="b">
        <v>0</v>
      </c>
    </row>
    <row r="1454" spans="1:11" x14ac:dyDescent="0.25">
      <c r="A1454" s="95" t="s">
        <v>14306</v>
      </c>
      <c r="B1454" s="95" t="s">
        <v>14213</v>
      </c>
      <c r="C1454" s="95">
        <v>5</v>
      </c>
      <c r="D1454" s="130">
        <v>2.3060139237915972E-4</v>
      </c>
      <c r="E1454" s="130">
        <v>3.1299742634526728E-2</v>
      </c>
      <c r="F1454" s="95" t="b">
        <v>0</v>
      </c>
      <c r="G1454" s="95" t="b">
        <v>0</v>
      </c>
      <c r="H1454" s="95" t="b">
        <v>0</v>
      </c>
      <c r="I1454" s="95" t="b">
        <v>0</v>
      </c>
      <c r="J1454" s="95" t="b">
        <v>0</v>
      </c>
      <c r="K1454" s="95" t="b">
        <v>0</v>
      </c>
    </row>
    <row r="1455" spans="1:11" x14ac:dyDescent="0.25">
      <c r="A1455" s="95" t="s">
        <v>1269</v>
      </c>
      <c r="B1455" s="95" t="s">
        <v>14219</v>
      </c>
      <c r="C1455" s="95">
        <v>5</v>
      </c>
      <c r="D1455" s="130">
        <v>2.3060139237915972E-4</v>
      </c>
      <c r="E1455" s="130">
        <v>0.5982192186916685</v>
      </c>
      <c r="F1455" s="95" t="b">
        <v>0</v>
      </c>
      <c r="G1455" s="95" t="b">
        <v>0</v>
      </c>
      <c r="H1455" s="95" t="b">
        <v>0</v>
      </c>
      <c r="I1455" s="95" t="b">
        <v>0</v>
      </c>
      <c r="J1455" s="95" t="b">
        <v>0</v>
      </c>
      <c r="K1455" s="95" t="b">
        <v>0</v>
      </c>
    </row>
    <row r="1456" spans="1:11" x14ac:dyDescent="0.25">
      <c r="A1456" s="95" t="s">
        <v>14271</v>
      </c>
      <c r="B1456" s="95" t="s">
        <v>14242</v>
      </c>
      <c r="C1456" s="95">
        <v>5</v>
      </c>
      <c r="D1456" s="130">
        <v>2.3060139237915972E-4</v>
      </c>
      <c r="E1456" s="130">
        <v>0.87899750621091199</v>
      </c>
      <c r="F1456" s="95" t="b">
        <v>0</v>
      </c>
      <c r="G1456" s="95" t="b">
        <v>0</v>
      </c>
      <c r="H1456" s="95" t="b">
        <v>0</v>
      </c>
      <c r="I1456" s="95" t="b">
        <v>0</v>
      </c>
      <c r="J1456" s="95" t="b">
        <v>0</v>
      </c>
      <c r="K1456" s="95" t="b">
        <v>0</v>
      </c>
    </row>
    <row r="1457" spans="1:11" x14ac:dyDescent="0.25">
      <c r="A1457" s="95" t="s">
        <v>14242</v>
      </c>
      <c r="B1457" s="95" t="s">
        <v>14235</v>
      </c>
      <c r="C1457" s="95">
        <v>5</v>
      </c>
      <c r="D1457" s="130">
        <v>2.3060139237915972E-4</v>
      </c>
      <c r="E1457" s="130">
        <v>0.289797812699366</v>
      </c>
      <c r="F1457" s="95" t="b">
        <v>0</v>
      </c>
      <c r="G1457" s="95" t="b">
        <v>0</v>
      </c>
      <c r="H1457" s="95" t="b">
        <v>0</v>
      </c>
      <c r="I1457" s="95" t="b">
        <v>0</v>
      </c>
      <c r="J1457" s="95" t="b">
        <v>0</v>
      </c>
      <c r="K1457" s="95" t="b">
        <v>0</v>
      </c>
    </row>
    <row r="1458" spans="1:11" x14ac:dyDescent="0.25">
      <c r="A1458" s="95" t="s">
        <v>14214</v>
      </c>
      <c r="B1458" s="95" t="s">
        <v>14677</v>
      </c>
      <c r="C1458" s="95">
        <v>5</v>
      </c>
      <c r="D1458" s="130">
        <v>2.3060139237915972E-4</v>
      </c>
      <c r="E1458" s="130">
        <v>1.1634599507985293</v>
      </c>
      <c r="F1458" s="95" t="b">
        <v>0</v>
      </c>
      <c r="G1458" s="95" t="b">
        <v>0</v>
      </c>
      <c r="H1458" s="95" t="b">
        <v>0</v>
      </c>
      <c r="I1458" s="95" t="b">
        <v>0</v>
      </c>
      <c r="J1458" s="95" t="b">
        <v>0</v>
      </c>
      <c r="K1458" s="95" t="b">
        <v>0</v>
      </c>
    </row>
    <row r="1459" spans="1:11" x14ac:dyDescent="0.25">
      <c r="A1459" s="95" t="s">
        <v>14677</v>
      </c>
      <c r="B1459" s="95" t="s">
        <v>14214</v>
      </c>
      <c r="C1459" s="95">
        <v>5</v>
      </c>
      <c r="D1459" s="130">
        <v>2.3060139237915972E-4</v>
      </c>
      <c r="E1459" s="130">
        <v>1.1553958958433552</v>
      </c>
      <c r="F1459" s="95" t="b">
        <v>0</v>
      </c>
      <c r="G1459" s="95" t="b">
        <v>0</v>
      </c>
      <c r="H1459" s="95" t="b">
        <v>0</v>
      </c>
      <c r="I1459" s="95" t="b">
        <v>0</v>
      </c>
      <c r="J1459" s="95" t="b">
        <v>0</v>
      </c>
      <c r="K1459" s="95" t="b">
        <v>0</v>
      </c>
    </row>
    <row r="1460" spans="1:11" x14ac:dyDescent="0.25">
      <c r="A1460" s="95" t="s">
        <v>14399</v>
      </c>
      <c r="B1460" s="95" t="s">
        <v>14221</v>
      </c>
      <c r="C1460" s="95">
        <v>5</v>
      </c>
      <c r="D1460" s="130">
        <v>2.3060139237915972E-4</v>
      </c>
      <c r="E1460" s="130">
        <v>0.89659945334801472</v>
      </c>
      <c r="F1460" s="95" t="b">
        <v>0</v>
      </c>
      <c r="G1460" s="95" t="b">
        <v>0</v>
      </c>
      <c r="H1460" s="95" t="b">
        <v>0</v>
      </c>
      <c r="I1460" s="95" t="b">
        <v>0</v>
      </c>
      <c r="J1460" s="95" t="b">
        <v>0</v>
      </c>
      <c r="K1460" s="95" t="b">
        <v>0</v>
      </c>
    </row>
    <row r="1461" spans="1:11" x14ac:dyDescent="0.25">
      <c r="A1461" s="95" t="s">
        <v>14553</v>
      </c>
      <c r="B1461" s="95" t="s">
        <v>14404</v>
      </c>
      <c r="C1461" s="95">
        <v>5</v>
      </c>
      <c r="D1461" s="130">
        <v>2.3060139237915972E-4</v>
      </c>
      <c r="E1461" s="130">
        <v>3.2306005786300411</v>
      </c>
      <c r="F1461" s="95" t="b">
        <v>0</v>
      </c>
      <c r="G1461" s="95" t="b">
        <v>0</v>
      </c>
      <c r="H1461" s="95" t="b">
        <v>0</v>
      </c>
      <c r="I1461" s="95" t="b">
        <v>0</v>
      </c>
      <c r="J1461" s="95" t="b">
        <v>0</v>
      </c>
      <c r="K1461" s="95" t="b">
        <v>0</v>
      </c>
    </row>
    <row r="1462" spans="1:11" x14ac:dyDescent="0.25">
      <c r="A1462" s="95" t="s">
        <v>14404</v>
      </c>
      <c r="B1462" s="95" t="s">
        <v>14678</v>
      </c>
      <c r="C1462" s="95">
        <v>5</v>
      </c>
      <c r="D1462" s="130">
        <v>2.3060139237915972E-4</v>
      </c>
      <c r="E1462" s="130">
        <v>3.4347205612859657</v>
      </c>
      <c r="F1462" s="95" t="b">
        <v>0</v>
      </c>
      <c r="G1462" s="95" t="b">
        <v>0</v>
      </c>
      <c r="H1462" s="95" t="b">
        <v>0</v>
      </c>
      <c r="I1462" s="95" t="b">
        <v>0</v>
      </c>
      <c r="J1462" s="95" t="b">
        <v>0</v>
      </c>
      <c r="K1462" s="95" t="b">
        <v>0</v>
      </c>
    </row>
    <row r="1463" spans="1:11" x14ac:dyDescent="0.25">
      <c r="A1463" s="95" t="s">
        <v>14678</v>
      </c>
      <c r="B1463" s="95" t="s">
        <v>14221</v>
      </c>
      <c r="C1463" s="95">
        <v>5</v>
      </c>
      <c r="D1463" s="130">
        <v>2.3060139237915972E-4</v>
      </c>
      <c r="E1463" s="130">
        <v>1.5198487437459152</v>
      </c>
      <c r="F1463" s="95" t="b">
        <v>0</v>
      </c>
      <c r="G1463" s="95" t="b">
        <v>0</v>
      </c>
      <c r="H1463" s="95" t="b">
        <v>0</v>
      </c>
      <c r="I1463" s="95" t="b">
        <v>0</v>
      </c>
      <c r="J1463" s="95" t="b">
        <v>0</v>
      </c>
      <c r="K1463" s="95" t="b">
        <v>0</v>
      </c>
    </row>
    <row r="1464" spans="1:11" x14ac:dyDescent="0.25">
      <c r="A1464" s="95" t="s">
        <v>14215</v>
      </c>
      <c r="B1464" s="95" t="s">
        <v>14356</v>
      </c>
      <c r="C1464" s="95">
        <v>5</v>
      </c>
      <c r="D1464" s="130">
        <v>2.3060139237915972E-4</v>
      </c>
      <c r="E1464" s="130">
        <v>0.55619876578475913</v>
      </c>
      <c r="F1464" s="95" t="b">
        <v>0</v>
      </c>
      <c r="G1464" s="95" t="b">
        <v>0</v>
      </c>
      <c r="H1464" s="95" t="b">
        <v>0</v>
      </c>
      <c r="I1464" s="95" t="b">
        <v>0</v>
      </c>
      <c r="J1464" s="95" t="b">
        <v>0</v>
      </c>
      <c r="K1464" s="95" t="b">
        <v>0</v>
      </c>
    </row>
    <row r="1465" spans="1:11" x14ac:dyDescent="0.25">
      <c r="A1465" s="95" t="s">
        <v>1387</v>
      </c>
      <c r="B1465" s="95" t="s">
        <v>14296</v>
      </c>
      <c r="C1465" s="95">
        <v>5</v>
      </c>
      <c r="D1465" s="130">
        <v>2.3060139237915972E-4</v>
      </c>
      <c r="E1465" s="130">
        <v>1.5190042233399719</v>
      </c>
      <c r="F1465" s="95" t="b">
        <v>0</v>
      </c>
      <c r="G1465" s="95" t="b">
        <v>0</v>
      </c>
      <c r="H1465" s="95" t="b">
        <v>0</v>
      </c>
      <c r="I1465" s="95" t="b">
        <v>0</v>
      </c>
      <c r="J1465" s="95" t="b">
        <v>0</v>
      </c>
      <c r="K1465" s="95" t="b">
        <v>0</v>
      </c>
    </row>
    <row r="1466" spans="1:11" x14ac:dyDescent="0.25">
      <c r="A1466" s="95" t="s">
        <v>14220</v>
      </c>
      <c r="B1466" s="95" t="s">
        <v>14245</v>
      </c>
      <c r="C1466" s="95">
        <v>5</v>
      </c>
      <c r="D1466" s="130">
        <v>2.3060139237915972E-4</v>
      </c>
      <c r="E1466" s="130">
        <v>-0.25259788999045801</v>
      </c>
      <c r="F1466" s="95" t="b">
        <v>0</v>
      </c>
      <c r="G1466" s="95" t="b">
        <v>0</v>
      </c>
      <c r="H1466" s="95" t="b">
        <v>0</v>
      </c>
      <c r="I1466" s="95" t="b">
        <v>0</v>
      </c>
      <c r="J1466" s="95" t="b">
        <v>0</v>
      </c>
      <c r="K1466" s="95" t="b">
        <v>0</v>
      </c>
    </row>
    <row r="1467" spans="1:11" x14ac:dyDescent="0.25">
      <c r="A1467" s="95" t="s">
        <v>14242</v>
      </c>
      <c r="B1467" s="95" t="s">
        <v>14218</v>
      </c>
      <c r="C1467" s="95">
        <v>5</v>
      </c>
      <c r="D1467" s="130">
        <v>2.3060139237915972E-4</v>
      </c>
      <c r="E1467" s="130">
        <v>-0.35076445287813657</v>
      </c>
      <c r="F1467" s="95" t="b">
        <v>0</v>
      </c>
      <c r="G1467" s="95" t="b">
        <v>0</v>
      </c>
      <c r="H1467" s="95" t="b">
        <v>0</v>
      </c>
      <c r="I1467" s="95" t="b">
        <v>0</v>
      </c>
      <c r="J1467" s="95" t="b">
        <v>0</v>
      </c>
      <c r="K1467" s="95" t="b">
        <v>0</v>
      </c>
    </row>
    <row r="1468" spans="1:11" x14ac:dyDescent="0.25">
      <c r="A1468" s="95" t="s">
        <v>14220</v>
      </c>
      <c r="B1468" s="95" t="s">
        <v>14628</v>
      </c>
      <c r="C1468" s="95">
        <v>5</v>
      </c>
      <c r="D1468" s="130">
        <v>2.3060139237915972E-4</v>
      </c>
      <c r="E1468" s="130">
        <v>1.4346337110743166</v>
      </c>
      <c r="F1468" s="95" t="b">
        <v>0</v>
      </c>
      <c r="G1468" s="95" t="b">
        <v>0</v>
      </c>
      <c r="H1468" s="95" t="b">
        <v>0</v>
      </c>
      <c r="I1468" s="95" t="b">
        <v>0</v>
      </c>
      <c r="J1468" s="95" t="b">
        <v>0</v>
      </c>
      <c r="K1468" s="95" t="b">
        <v>0</v>
      </c>
    </row>
    <row r="1469" spans="1:11" x14ac:dyDescent="0.25">
      <c r="A1469" s="95" t="s">
        <v>14628</v>
      </c>
      <c r="B1469" s="95" t="s">
        <v>14455</v>
      </c>
      <c r="C1469" s="95">
        <v>5</v>
      </c>
      <c r="D1469" s="130">
        <v>2.3060139237915972E-4</v>
      </c>
      <c r="E1469" s="130">
        <v>3.5896225212717088</v>
      </c>
      <c r="F1469" s="95" t="b">
        <v>0</v>
      </c>
      <c r="G1469" s="95" t="b">
        <v>0</v>
      </c>
      <c r="H1469" s="95" t="b">
        <v>0</v>
      </c>
      <c r="I1469" s="95" t="b">
        <v>0</v>
      </c>
      <c r="J1469" s="95" t="b">
        <v>0</v>
      </c>
      <c r="K1469" s="95" t="b">
        <v>0</v>
      </c>
    </row>
    <row r="1470" spans="1:11" x14ac:dyDescent="0.25">
      <c r="A1470" s="95" t="s">
        <v>14455</v>
      </c>
      <c r="B1470" s="95" t="s">
        <v>14226</v>
      </c>
      <c r="C1470" s="95">
        <v>5</v>
      </c>
      <c r="D1470" s="130">
        <v>2.3060139237915972E-4</v>
      </c>
      <c r="E1470" s="130">
        <v>1.2222666002456899</v>
      </c>
      <c r="F1470" s="95" t="b">
        <v>0</v>
      </c>
      <c r="G1470" s="95" t="b">
        <v>0</v>
      </c>
      <c r="H1470" s="95" t="b">
        <v>0</v>
      </c>
      <c r="I1470" s="95" t="b">
        <v>0</v>
      </c>
      <c r="J1470" s="95" t="b">
        <v>0</v>
      </c>
      <c r="K1470" s="95" t="b">
        <v>0</v>
      </c>
    </row>
    <row r="1471" spans="1:11" x14ac:dyDescent="0.25">
      <c r="A1471" s="95" t="s">
        <v>14226</v>
      </c>
      <c r="B1471" s="95" t="s">
        <v>14329</v>
      </c>
      <c r="C1471" s="95">
        <v>5</v>
      </c>
      <c r="D1471" s="130">
        <v>2.3060139237915972E-4</v>
      </c>
      <c r="E1471" s="130">
        <v>0.64523856363086474</v>
      </c>
      <c r="F1471" s="95" t="b">
        <v>0</v>
      </c>
      <c r="G1471" s="95" t="b">
        <v>0</v>
      </c>
      <c r="H1471" s="95" t="b">
        <v>0</v>
      </c>
      <c r="I1471" s="95" t="b">
        <v>0</v>
      </c>
      <c r="J1471" s="95" t="b">
        <v>0</v>
      </c>
      <c r="K1471" s="95" t="b">
        <v>0</v>
      </c>
    </row>
    <row r="1472" spans="1:11" x14ac:dyDescent="0.25">
      <c r="A1472" s="95" t="s">
        <v>14329</v>
      </c>
      <c r="B1472" s="95" t="s">
        <v>14227</v>
      </c>
      <c r="C1472" s="95">
        <v>5</v>
      </c>
      <c r="D1472" s="130">
        <v>2.3060139237915972E-4</v>
      </c>
      <c r="E1472" s="130">
        <v>0.73409471268190329</v>
      </c>
      <c r="F1472" s="95" t="b">
        <v>0</v>
      </c>
      <c r="G1472" s="95" t="b">
        <v>0</v>
      </c>
      <c r="H1472" s="95" t="b">
        <v>0</v>
      </c>
      <c r="I1472" s="95" t="b">
        <v>0</v>
      </c>
      <c r="J1472" s="95" t="b">
        <v>0</v>
      </c>
      <c r="K1472" s="95" t="b">
        <v>0</v>
      </c>
    </row>
    <row r="1473" spans="1:11" x14ac:dyDescent="0.25">
      <c r="A1473" s="95" t="s">
        <v>14227</v>
      </c>
      <c r="B1473" s="95" t="s">
        <v>14371</v>
      </c>
      <c r="C1473" s="95">
        <v>5</v>
      </c>
      <c r="D1473" s="130">
        <v>2.3060139237915972E-4</v>
      </c>
      <c r="E1473" s="130">
        <v>1.0251931942737254</v>
      </c>
      <c r="F1473" s="95" t="b">
        <v>0</v>
      </c>
      <c r="G1473" s="95" t="b">
        <v>0</v>
      </c>
      <c r="H1473" s="95" t="b">
        <v>0</v>
      </c>
      <c r="I1473" s="95" t="b">
        <v>0</v>
      </c>
      <c r="J1473" s="95" t="b">
        <v>0</v>
      </c>
      <c r="K1473" s="95" t="b">
        <v>0</v>
      </c>
    </row>
    <row r="1474" spans="1:11" x14ac:dyDescent="0.25">
      <c r="A1474" s="95" t="s">
        <v>14371</v>
      </c>
      <c r="B1474" s="95" t="s">
        <v>14262</v>
      </c>
      <c r="C1474" s="95">
        <v>5</v>
      </c>
      <c r="D1474" s="130">
        <v>2.3060139237915972E-4</v>
      </c>
      <c r="E1474" s="130">
        <v>1.8637108889766607</v>
      </c>
      <c r="F1474" s="95" t="b">
        <v>0</v>
      </c>
      <c r="G1474" s="95" t="b">
        <v>0</v>
      </c>
      <c r="H1474" s="95" t="b">
        <v>0</v>
      </c>
      <c r="I1474" s="95" t="b">
        <v>0</v>
      </c>
      <c r="J1474" s="95" t="b">
        <v>0</v>
      </c>
      <c r="K1474" s="95" t="b">
        <v>0</v>
      </c>
    </row>
    <row r="1475" spans="1:11" x14ac:dyDescent="0.25">
      <c r="A1475" s="95" t="s">
        <v>14250</v>
      </c>
      <c r="B1475" s="95" t="s">
        <v>14329</v>
      </c>
      <c r="C1475" s="95">
        <v>5</v>
      </c>
      <c r="D1475" s="130">
        <v>2.3060139237915972E-4</v>
      </c>
      <c r="E1475" s="130">
        <v>1.3338677346286647</v>
      </c>
      <c r="F1475" s="95" t="b">
        <v>0</v>
      </c>
      <c r="G1475" s="95" t="b">
        <v>0</v>
      </c>
      <c r="H1475" s="95" t="b">
        <v>0</v>
      </c>
      <c r="I1475" s="95" t="b">
        <v>0</v>
      </c>
      <c r="J1475" s="95" t="b">
        <v>0</v>
      </c>
      <c r="K1475" s="95" t="b">
        <v>0</v>
      </c>
    </row>
    <row r="1476" spans="1:11" x14ac:dyDescent="0.25">
      <c r="A1476" s="95" t="s">
        <v>14329</v>
      </c>
      <c r="B1476" s="95" t="s">
        <v>14225</v>
      </c>
      <c r="C1476" s="95">
        <v>5</v>
      </c>
      <c r="D1476" s="130">
        <v>2.3060139237915972E-4</v>
      </c>
      <c r="E1476" s="130">
        <v>0.62266327387563425</v>
      </c>
      <c r="F1476" s="95" t="b">
        <v>0</v>
      </c>
      <c r="G1476" s="95" t="b">
        <v>0</v>
      </c>
      <c r="H1476" s="95" t="b">
        <v>0</v>
      </c>
      <c r="I1476" s="95" t="b">
        <v>0</v>
      </c>
      <c r="J1476" s="95" t="b">
        <v>0</v>
      </c>
      <c r="K1476" s="95" t="b">
        <v>0</v>
      </c>
    </row>
    <row r="1477" spans="1:11" x14ac:dyDescent="0.25">
      <c r="A1477" s="95" t="s">
        <v>14225</v>
      </c>
      <c r="B1477" s="95" t="s">
        <v>14397</v>
      </c>
      <c r="C1477" s="95">
        <v>5</v>
      </c>
      <c r="D1477" s="130">
        <v>2.3060139237915972E-4</v>
      </c>
      <c r="E1477" s="130">
        <v>1.0264975609336644</v>
      </c>
      <c r="F1477" s="95" t="b">
        <v>0</v>
      </c>
      <c r="G1477" s="95" t="b">
        <v>0</v>
      </c>
      <c r="H1477" s="95" t="b">
        <v>0</v>
      </c>
      <c r="I1477" s="95" t="b">
        <v>0</v>
      </c>
      <c r="J1477" s="95" t="b">
        <v>0</v>
      </c>
      <c r="K1477" s="95" t="b">
        <v>0</v>
      </c>
    </row>
    <row r="1478" spans="1:11" x14ac:dyDescent="0.25">
      <c r="A1478" s="95" t="s">
        <v>14213</v>
      </c>
      <c r="B1478" s="95" t="s">
        <v>14383</v>
      </c>
      <c r="C1478" s="95">
        <v>5</v>
      </c>
      <c r="D1478" s="130">
        <v>2.3060139237915972E-4</v>
      </c>
      <c r="E1478" s="130">
        <v>0.48832234080402409</v>
      </c>
      <c r="F1478" s="95" t="b">
        <v>0</v>
      </c>
      <c r="G1478" s="95" t="b">
        <v>0</v>
      </c>
      <c r="H1478" s="95" t="b">
        <v>0</v>
      </c>
      <c r="I1478" s="95" t="b">
        <v>0</v>
      </c>
      <c r="J1478" s="95" t="b">
        <v>0</v>
      </c>
      <c r="K1478" s="95" t="b">
        <v>0</v>
      </c>
    </row>
    <row r="1479" spans="1:11" x14ac:dyDescent="0.25">
      <c r="A1479" s="95" t="s">
        <v>14383</v>
      </c>
      <c r="B1479" s="95" t="s">
        <v>14679</v>
      </c>
      <c r="C1479" s="95">
        <v>5</v>
      </c>
      <c r="D1479" s="130">
        <v>2.3060139237915972E-4</v>
      </c>
      <c r="E1479" s="130">
        <v>3.3740227209323539</v>
      </c>
      <c r="F1479" s="95" t="b">
        <v>0</v>
      </c>
      <c r="G1479" s="95" t="b">
        <v>0</v>
      </c>
      <c r="H1479" s="95" t="b">
        <v>0</v>
      </c>
      <c r="I1479" s="95" t="b">
        <v>0</v>
      </c>
      <c r="J1479" s="95" t="b">
        <v>0</v>
      </c>
      <c r="K1479" s="95" t="b">
        <v>0</v>
      </c>
    </row>
    <row r="1480" spans="1:11" x14ac:dyDescent="0.25">
      <c r="A1480" s="95" t="s">
        <v>14679</v>
      </c>
      <c r="B1480" s="95" t="s">
        <v>14216</v>
      </c>
      <c r="C1480" s="95">
        <v>5</v>
      </c>
      <c r="D1480" s="130">
        <v>2.3060139237915972E-4</v>
      </c>
      <c r="E1480" s="130">
        <v>1.3917514878927855</v>
      </c>
      <c r="F1480" s="95" t="b">
        <v>0</v>
      </c>
      <c r="G1480" s="95" t="b">
        <v>0</v>
      </c>
      <c r="H1480" s="95" t="b">
        <v>0</v>
      </c>
      <c r="I1480" s="95" t="b">
        <v>0</v>
      </c>
      <c r="J1480" s="95" t="b">
        <v>0</v>
      </c>
      <c r="K1480" s="95" t="b">
        <v>0</v>
      </c>
    </row>
    <row r="1481" spans="1:11" x14ac:dyDescent="0.25">
      <c r="A1481" s="95" t="s">
        <v>14216</v>
      </c>
      <c r="B1481" s="95" t="s">
        <v>14231</v>
      </c>
      <c r="C1481" s="95">
        <v>5</v>
      </c>
      <c r="D1481" s="130">
        <v>2.3060139237915972E-4</v>
      </c>
      <c r="E1481" s="130">
        <v>-0.63912750829005838</v>
      </c>
      <c r="F1481" s="95" t="b">
        <v>0</v>
      </c>
      <c r="G1481" s="95" t="b">
        <v>0</v>
      </c>
      <c r="H1481" s="95" t="b">
        <v>0</v>
      </c>
      <c r="I1481" s="95" t="b">
        <v>0</v>
      </c>
      <c r="J1481" s="95" t="b">
        <v>0</v>
      </c>
      <c r="K1481" s="95" t="b">
        <v>0</v>
      </c>
    </row>
    <row r="1482" spans="1:11" x14ac:dyDescent="0.25">
      <c r="A1482" s="95" t="s">
        <v>14231</v>
      </c>
      <c r="B1482" s="95" t="s">
        <v>14244</v>
      </c>
      <c r="C1482" s="95">
        <v>5</v>
      </c>
      <c r="D1482" s="130">
        <v>2.3060139237915972E-4</v>
      </c>
      <c r="E1482" s="130">
        <v>0.23133950751694043</v>
      </c>
      <c r="F1482" s="95" t="b">
        <v>0</v>
      </c>
      <c r="G1482" s="95" t="b">
        <v>0</v>
      </c>
      <c r="H1482" s="95" t="b">
        <v>0</v>
      </c>
      <c r="I1482" s="95" t="b">
        <v>0</v>
      </c>
      <c r="J1482" s="95" t="b">
        <v>0</v>
      </c>
      <c r="K1482" s="95" t="b">
        <v>0</v>
      </c>
    </row>
    <row r="1483" spans="1:11" x14ac:dyDescent="0.25">
      <c r="A1483" s="95" t="s">
        <v>14223</v>
      </c>
      <c r="B1483" s="95" t="s">
        <v>14578</v>
      </c>
      <c r="C1483" s="95">
        <v>5</v>
      </c>
      <c r="D1483" s="130">
        <v>2.3060139237915972E-4</v>
      </c>
      <c r="E1483" s="130">
        <v>1.421419774429078</v>
      </c>
      <c r="F1483" s="95" t="b">
        <v>0</v>
      </c>
      <c r="G1483" s="95" t="b">
        <v>0</v>
      </c>
      <c r="H1483" s="95" t="b">
        <v>0</v>
      </c>
      <c r="I1483" s="95" t="b">
        <v>0</v>
      </c>
      <c r="J1483" s="95" t="b">
        <v>0</v>
      </c>
      <c r="K1483" s="95" t="b">
        <v>0</v>
      </c>
    </row>
    <row r="1484" spans="1:11" x14ac:dyDescent="0.25">
      <c r="A1484" s="95" t="s">
        <v>14578</v>
      </c>
      <c r="B1484" s="95" t="s">
        <v>14221</v>
      </c>
      <c r="C1484" s="95">
        <v>5</v>
      </c>
      <c r="D1484" s="130">
        <v>2.3060139237915972E-4</v>
      </c>
      <c r="E1484" s="130">
        <v>1.3737207080676772</v>
      </c>
      <c r="F1484" s="95" t="b">
        <v>0</v>
      </c>
      <c r="G1484" s="95" t="b">
        <v>0</v>
      </c>
      <c r="H1484" s="95" t="b">
        <v>0</v>
      </c>
      <c r="I1484" s="95" t="b">
        <v>0</v>
      </c>
      <c r="J1484" s="95" t="b">
        <v>0</v>
      </c>
      <c r="K1484" s="95" t="b">
        <v>0</v>
      </c>
    </row>
    <row r="1485" spans="1:11" x14ac:dyDescent="0.25">
      <c r="A1485" s="95" t="s">
        <v>14370</v>
      </c>
      <c r="B1485" s="95" t="s">
        <v>14218</v>
      </c>
      <c r="C1485" s="95">
        <v>5</v>
      </c>
      <c r="D1485" s="130">
        <v>2.3060139237915972E-4</v>
      </c>
      <c r="E1485" s="130">
        <v>0.71058401603447174</v>
      </c>
      <c r="F1485" s="95" t="b">
        <v>0</v>
      </c>
      <c r="G1485" s="95" t="b">
        <v>0</v>
      </c>
      <c r="H1485" s="95" t="b">
        <v>0</v>
      </c>
      <c r="I1485" s="95" t="b">
        <v>0</v>
      </c>
      <c r="J1485" s="95" t="b">
        <v>0</v>
      </c>
      <c r="K1485" s="95" t="b">
        <v>0</v>
      </c>
    </row>
    <row r="1486" spans="1:11" x14ac:dyDescent="0.25">
      <c r="A1486" s="95" t="s">
        <v>14213</v>
      </c>
      <c r="B1486" s="95" t="s">
        <v>14680</v>
      </c>
      <c r="C1486" s="95">
        <v>5</v>
      </c>
      <c r="D1486" s="130">
        <v>2.3060139237915972E-4</v>
      </c>
      <c r="E1486" s="130">
        <v>1.1510801724855981</v>
      </c>
      <c r="F1486" s="95" t="b">
        <v>0</v>
      </c>
      <c r="G1486" s="95" t="b">
        <v>0</v>
      </c>
      <c r="H1486" s="95" t="b">
        <v>0</v>
      </c>
      <c r="I1486" s="95" t="b">
        <v>0</v>
      </c>
      <c r="J1486" s="95" t="b">
        <v>0</v>
      </c>
      <c r="K1486" s="95" t="b">
        <v>0</v>
      </c>
    </row>
    <row r="1487" spans="1:11" x14ac:dyDescent="0.25">
      <c r="A1487" s="95" t="s">
        <v>14680</v>
      </c>
      <c r="B1487" s="95" t="s">
        <v>14306</v>
      </c>
      <c r="C1487" s="95">
        <v>5</v>
      </c>
      <c r="D1487" s="130">
        <v>2.3060139237915972E-4</v>
      </c>
      <c r="E1487" s="130">
        <v>2.9228372003070913</v>
      </c>
      <c r="F1487" s="95" t="b">
        <v>0</v>
      </c>
      <c r="G1487" s="95" t="b">
        <v>0</v>
      </c>
      <c r="H1487" s="95" t="b">
        <v>0</v>
      </c>
      <c r="I1487" s="95" t="b">
        <v>0</v>
      </c>
      <c r="J1487" s="95" t="b">
        <v>0</v>
      </c>
      <c r="K1487" s="95" t="b">
        <v>0</v>
      </c>
    </row>
    <row r="1488" spans="1:11" x14ac:dyDescent="0.25">
      <c r="A1488" s="95" t="s">
        <v>14306</v>
      </c>
      <c r="B1488" s="95" t="s">
        <v>14248</v>
      </c>
      <c r="C1488" s="95">
        <v>5</v>
      </c>
      <c r="D1488" s="130">
        <v>2.3060139237915972E-4</v>
      </c>
      <c r="E1488" s="130">
        <v>1.2256078575473737</v>
      </c>
      <c r="F1488" s="95" t="b">
        <v>0</v>
      </c>
      <c r="G1488" s="95" t="b">
        <v>0</v>
      </c>
      <c r="H1488" s="95" t="b">
        <v>0</v>
      </c>
      <c r="I1488" s="95" t="b">
        <v>0</v>
      </c>
      <c r="J1488" s="95" t="b">
        <v>0</v>
      </c>
      <c r="K1488" s="95" t="b">
        <v>0</v>
      </c>
    </row>
    <row r="1489" spans="1:11" x14ac:dyDescent="0.25">
      <c r="A1489" s="95" t="s">
        <v>14241</v>
      </c>
      <c r="B1489" s="95" t="s">
        <v>14242</v>
      </c>
      <c r="C1489" s="95">
        <v>5</v>
      </c>
      <c r="D1489" s="130">
        <v>2.3060139237915972E-4</v>
      </c>
      <c r="E1489" s="130">
        <v>0.39516368382818257</v>
      </c>
      <c r="F1489" s="95" t="b">
        <v>0</v>
      </c>
      <c r="G1489" s="95" t="b">
        <v>0</v>
      </c>
      <c r="H1489" s="95" t="b">
        <v>0</v>
      </c>
      <c r="I1489" s="95" t="b">
        <v>0</v>
      </c>
      <c r="J1489" s="95" t="b">
        <v>0</v>
      </c>
      <c r="K1489" s="95" t="b">
        <v>0</v>
      </c>
    </row>
    <row r="1490" spans="1:11" x14ac:dyDescent="0.25">
      <c r="A1490" s="95" t="s">
        <v>14682</v>
      </c>
      <c r="B1490" s="95" t="s">
        <v>14219</v>
      </c>
      <c r="C1490" s="95">
        <v>5</v>
      </c>
      <c r="D1490" s="130">
        <v>2.3060139237915972E-4</v>
      </c>
      <c r="E1490" s="130">
        <v>1.47903281097246</v>
      </c>
      <c r="F1490" s="95" t="b">
        <v>0</v>
      </c>
      <c r="G1490" s="95" t="b">
        <v>0</v>
      </c>
      <c r="H1490" s="95" t="b">
        <v>0</v>
      </c>
      <c r="I1490" s="95" t="b">
        <v>0</v>
      </c>
      <c r="J1490" s="95" t="b">
        <v>0</v>
      </c>
      <c r="K1490" s="95" t="b">
        <v>0</v>
      </c>
    </row>
    <row r="1491" spans="1:11" x14ac:dyDescent="0.25">
      <c r="A1491" s="95" t="s">
        <v>14222</v>
      </c>
      <c r="B1491" s="95" t="s">
        <v>14250</v>
      </c>
      <c r="C1491" s="95">
        <v>5</v>
      </c>
      <c r="D1491" s="130">
        <v>2.3060139237915972E-4</v>
      </c>
      <c r="E1491" s="130">
        <v>-0.14461708316374625</v>
      </c>
      <c r="F1491" s="95" t="b">
        <v>0</v>
      </c>
      <c r="G1491" s="95" t="b">
        <v>0</v>
      </c>
      <c r="H1491" s="95" t="b">
        <v>0</v>
      </c>
      <c r="I1491" s="95" t="b">
        <v>0</v>
      </c>
      <c r="J1491" s="95" t="b">
        <v>0</v>
      </c>
      <c r="K1491" s="95" t="b">
        <v>0</v>
      </c>
    </row>
    <row r="1492" spans="1:11" x14ac:dyDescent="0.25">
      <c r="A1492" s="95" t="s">
        <v>14219</v>
      </c>
      <c r="B1492" s="95" t="s">
        <v>14237</v>
      </c>
      <c r="C1492" s="95">
        <v>5</v>
      </c>
      <c r="D1492" s="130">
        <v>2.3060139237915972E-4</v>
      </c>
      <c r="E1492" s="130">
        <v>-0.40084572714255595</v>
      </c>
      <c r="F1492" s="95" t="b">
        <v>0</v>
      </c>
      <c r="G1492" s="95" t="b">
        <v>0</v>
      </c>
      <c r="H1492" s="95" t="b">
        <v>0</v>
      </c>
      <c r="I1492" s="95" t="b">
        <v>0</v>
      </c>
      <c r="J1492" s="95" t="b">
        <v>0</v>
      </c>
      <c r="K1492" s="95" t="b">
        <v>0</v>
      </c>
    </row>
    <row r="1493" spans="1:11" x14ac:dyDescent="0.25">
      <c r="A1493" s="95" t="s">
        <v>14222</v>
      </c>
      <c r="B1493" s="95" t="s">
        <v>14224</v>
      </c>
      <c r="C1493" s="95">
        <v>5</v>
      </c>
      <c r="D1493" s="130">
        <v>2.3060139237915972E-4</v>
      </c>
      <c r="E1493" s="130">
        <v>-0.89091104897166973</v>
      </c>
      <c r="F1493" s="95" t="b">
        <v>0</v>
      </c>
      <c r="G1493" s="95" t="b">
        <v>0</v>
      </c>
      <c r="H1493" s="95" t="b">
        <v>0</v>
      </c>
      <c r="I1493" s="95" t="b">
        <v>0</v>
      </c>
      <c r="J1493" s="95" t="b">
        <v>0</v>
      </c>
      <c r="K1493" s="95" t="b">
        <v>0</v>
      </c>
    </row>
    <row r="1494" spans="1:11" x14ac:dyDescent="0.25">
      <c r="A1494" s="95" t="s">
        <v>14223</v>
      </c>
      <c r="B1494" s="95" t="s">
        <v>14325</v>
      </c>
      <c r="C1494" s="95">
        <v>5</v>
      </c>
      <c r="D1494" s="130">
        <v>2.3060139237915972E-4</v>
      </c>
      <c r="E1494" s="130">
        <v>0.526155124949091</v>
      </c>
      <c r="F1494" s="95" t="b">
        <v>0</v>
      </c>
      <c r="G1494" s="95" t="b">
        <v>0</v>
      </c>
      <c r="H1494" s="95" t="b">
        <v>0</v>
      </c>
      <c r="I1494" s="95" t="b">
        <v>0</v>
      </c>
      <c r="J1494" s="95" t="b">
        <v>0</v>
      </c>
      <c r="K1494" s="95" t="b">
        <v>0</v>
      </c>
    </row>
    <row r="1495" spans="1:11" x14ac:dyDescent="0.25">
      <c r="A1495" s="95" t="s">
        <v>14227</v>
      </c>
      <c r="B1495" s="95" t="s">
        <v>14230</v>
      </c>
      <c r="C1495" s="95">
        <v>5</v>
      </c>
      <c r="D1495" s="130">
        <v>2.3060139237915972E-4</v>
      </c>
      <c r="E1495" s="130">
        <v>-0.26484141708879266</v>
      </c>
      <c r="F1495" s="95" t="b">
        <v>0</v>
      </c>
      <c r="G1495" s="95" t="b">
        <v>0</v>
      </c>
      <c r="H1495" s="95" t="b">
        <v>0</v>
      </c>
      <c r="I1495" s="95" t="b">
        <v>0</v>
      </c>
      <c r="J1495" s="95" t="b">
        <v>0</v>
      </c>
      <c r="K1495" s="95" t="b">
        <v>0</v>
      </c>
    </row>
    <row r="1496" spans="1:11" x14ac:dyDescent="0.25">
      <c r="A1496" s="95" t="s">
        <v>14259</v>
      </c>
      <c r="B1496" s="95" t="s">
        <v>14214</v>
      </c>
      <c r="C1496" s="95">
        <v>5</v>
      </c>
      <c r="D1496" s="130">
        <v>2.3060139237915972E-4</v>
      </c>
      <c r="E1496" s="130">
        <v>-0.34429118677504861</v>
      </c>
      <c r="F1496" s="95" t="b">
        <v>0</v>
      </c>
      <c r="G1496" s="95" t="b">
        <v>0</v>
      </c>
      <c r="H1496" s="95" t="b">
        <v>0</v>
      </c>
      <c r="I1496" s="95" t="b">
        <v>0</v>
      </c>
      <c r="J1496" s="95" t="b">
        <v>0</v>
      </c>
      <c r="K1496" s="95" t="b">
        <v>0</v>
      </c>
    </row>
    <row r="1497" spans="1:11" x14ac:dyDescent="0.25">
      <c r="A1497" s="95" t="s">
        <v>14215</v>
      </c>
      <c r="B1497" s="95" t="s">
        <v>14379</v>
      </c>
      <c r="C1497" s="95">
        <v>5</v>
      </c>
      <c r="D1497" s="130">
        <v>2.3060139237915972E-4</v>
      </c>
      <c r="E1497" s="130">
        <v>0.70232680146299709</v>
      </c>
      <c r="F1497" s="95" t="b">
        <v>0</v>
      </c>
      <c r="G1497" s="95" t="b">
        <v>0</v>
      </c>
      <c r="H1497" s="95" t="b">
        <v>0</v>
      </c>
      <c r="I1497" s="95" t="b">
        <v>0</v>
      </c>
      <c r="J1497" s="95" t="b">
        <v>0</v>
      </c>
      <c r="K1497" s="95" t="b">
        <v>0</v>
      </c>
    </row>
    <row r="1498" spans="1:11" x14ac:dyDescent="0.25">
      <c r="A1498" s="95" t="s">
        <v>14239</v>
      </c>
      <c r="B1498" s="95" t="s">
        <v>14214</v>
      </c>
      <c r="C1498" s="95">
        <v>5</v>
      </c>
      <c r="D1498" s="130">
        <v>2.3060139237915972E-4</v>
      </c>
      <c r="E1498" s="130">
        <v>-0.70673548346968196</v>
      </c>
      <c r="F1498" s="95" t="b">
        <v>0</v>
      </c>
      <c r="G1498" s="95" t="b">
        <v>0</v>
      </c>
      <c r="H1498" s="95" t="b">
        <v>0</v>
      </c>
      <c r="I1498" s="95" t="b">
        <v>0</v>
      </c>
      <c r="J1498" s="95" t="b">
        <v>0</v>
      </c>
      <c r="K1498" s="95" t="b">
        <v>0</v>
      </c>
    </row>
    <row r="1499" spans="1:11" x14ac:dyDescent="0.25">
      <c r="A1499" s="95" t="s">
        <v>1425</v>
      </c>
      <c r="B1499" s="95" t="s">
        <v>14319</v>
      </c>
      <c r="C1499" s="95">
        <v>5</v>
      </c>
      <c r="D1499" s="130">
        <v>2.3060139237915972E-4</v>
      </c>
      <c r="E1499" s="130">
        <v>2.7607785626518782</v>
      </c>
      <c r="F1499" s="95" t="b">
        <v>0</v>
      </c>
      <c r="G1499" s="95" t="b">
        <v>0</v>
      </c>
      <c r="H1499" s="95" t="b">
        <v>0</v>
      </c>
      <c r="I1499" s="95" t="b">
        <v>0</v>
      </c>
      <c r="J1499" s="95" t="b">
        <v>0</v>
      </c>
      <c r="K1499" s="95" t="b">
        <v>0</v>
      </c>
    </row>
    <row r="1500" spans="1:11" x14ac:dyDescent="0.25">
      <c r="A1500" s="95" t="s">
        <v>14218</v>
      </c>
      <c r="B1500" s="95" t="s">
        <v>14683</v>
      </c>
      <c r="C1500" s="95">
        <v>5</v>
      </c>
      <c r="D1500" s="130">
        <v>2.3060139237915972E-4</v>
      </c>
      <c r="E1500" s="130">
        <v>1.4761566780639981</v>
      </c>
      <c r="F1500" s="95" t="b">
        <v>0</v>
      </c>
      <c r="G1500" s="95" t="b">
        <v>0</v>
      </c>
      <c r="H1500" s="95" t="b">
        <v>0</v>
      </c>
      <c r="I1500" s="95" t="b">
        <v>0</v>
      </c>
      <c r="J1500" s="95" t="b">
        <v>0</v>
      </c>
      <c r="K1500" s="95" t="b">
        <v>0</v>
      </c>
    </row>
    <row r="1501" spans="1:11" x14ac:dyDescent="0.25">
      <c r="A1501" s="95" t="s">
        <v>14683</v>
      </c>
      <c r="B1501" s="95" t="s">
        <v>14215</v>
      </c>
      <c r="C1501" s="95">
        <v>5</v>
      </c>
      <c r="D1501" s="130">
        <v>2.3060139237915972E-4</v>
      </c>
      <c r="E1501" s="130">
        <v>1.3882253969512572</v>
      </c>
      <c r="F1501" s="95" t="b">
        <v>0</v>
      </c>
      <c r="G1501" s="95" t="b">
        <v>0</v>
      </c>
      <c r="H1501" s="95" t="b">
        <v>0</v>
      </c>
      <c r="I1501" s="95" t="b">
        <v>0</v>
      </c>
      <c r="J1501" s="95" t="b">
        <v>0</v>
      </c>
      <c r="K1501" s="95" t="b">
        <v>0</v>
      </c>
    </row>
    <row r="1502" spans="1:11" x14ac:dyDescent="0.25">
      <c r="A1502" s="95" t="s">
        <v>14215</v>
      </c>
      <c r="B1502" s="95" t="s">
        <v>14509</v>
      </c>
      <c r="C1502" s="95">
        <v>5</v>
      </c>
      <c r="D1502" s="130">
        <v>2.3060139237915972E-4</v>
      </c>
      <c r="E1502" s="130">
        <v>1.1002668101350348</v>
      </c>
      <c r="F1502" s="95" t="b">
        <v>0</v>
      </c>
      <c r="G1502" s="95" t="b">
        <v>0</v>
      </c>
      <c r="H1502" s="95" t="b">
        <v>0</v>
      </c>
      <c r="I1502" s="95" t="b">
        <v>0</v>
      </c>
      <c r="J1502" s="95" t="b">
        <v>0</v>
      </c>
      <c r="K1502" s="95" t="b">
        <v>0</v>
      </c>
    </row>
    <row r="1503" spans="1:11" x14ac:dyDescent="0.25">
      <c r="A1503" s="95" t="s">
        <v>14509</v>
      </c>
      <c r="B1503" s="95" t="s">
        <v>14220</v>
      </c>
      <c r="C1503" s="95">
        <v>5</v>
      </c>
      <c r="D1503" s="130">
        <v>2.3060139237915972E-4</v>
      </c>
      <c r="E1503" s="130">
        <v>1.209669865147917</v>
      </c>
      <c r="F1503" s="95" t="b">
        <v>0</v>
      </c>
      <c r="G1503" s="95" t="b">
        <v>0</v>
      </c>
      <c r="H1503" s="95" t="b">
        <v>0</v>
      </c>
      <c r="I1503" s="95" t="b">
        <v>0</v>
      </c>
      <c r="J1503" s="95" t="b">
        <v>0</v>
      </c>
      <c r="K1503" s="95" t="b">
        <v>0</v>
      </c>
    </row>
    <row r="1504" spans="1:11" x14ac:dyDescent="0.25">
      <c r="A1504" s="95" t="s">
        <v>14214</v>
      </c>
      <c r="B1504" s="95" t="s">
        <v>14684</v>
      </c>
      <c r="C1504" s="95">
        <v>5</v>
      </c>
      <c r="D1504" s="130">
        <v>2.3060139237915972E-4</v>
      </c>
      <c r="E1504" s="130">
        <v>1.1634599507985293</v>
      </c>
      <c r="F1504" s="95" t="b">
        <v>0</v>
      </c>
      <c r="G1504" s="95" t="b">
        <v>0</v>
      </c>
      <c r="H1504" s="95" t="b">
        <v>0</v>
      </c>
      <c r="I1504" s="95" t="b">
        <v>0</v>
      </c>
      <c r="J1504" s="95" t="b">
        <v>0</v>
      </c>
      <c r="K1504" s="95" t="b">
        <v>0</v>
      </c>
    </row>
    <row r="1505" spans="1:11" x14ac:dyDescent="0.25">
      <c r="A1505" s="95" t="s">
        <v>14684</v>
      </c>
      <c r="B1505" s="95" t="s">
        <v>14238</v>
      </c>
      <c r="C1505" s="95">
        <v>5</v>
      </c>
      <c r="D1505" s="130">
        <v>2.3060139237915972E-4</v>
      </c>
      <c r="E1505" s="130">
        <v>2.1536871940382381</v>
      </c>
      <c r="F1505" s="95" t="b">
        <v>0</v>
      </c>
      <c r="G1505" s="95" t="b">
        <v>0</v>
      </c>
      <c r="H1505" s="95" t="b">
        <v>0</v>
      </c>
      <c r="I1505" s="95" t="b">
        <v>0</v>
      </c>
      <c r="J1505" s="95" t="b">
        <v>0</v>
      </c>
      <c r="K1505" s="95" t="b">
        <v>0</v>
      </c>
    </row>
    <row r="1506" spans="1:11" x14ac:dyDescent="0.25">
      <c r="A1506" s="95" t="s">
        <v>14219</v>
      </c>
      <c r="B1506" s="95" t="s">
        <v>14640</v>
      </c>
      <c r="C1506" s="95">
        <v>5</v>
      </c>
      <c r="D1506" s="130">
        <v>2.3060139237915972E-4</v>
      </c>
      <c r="E1506" s="130">
        <v>1.4042017964424232</v>
      </c>
      <c r="F1506" s="95" t="b">
        <v>0</v>
      </c>
      <c r="G1506" s="95" t="b">
        <v>0</v>
      </c>
      <c r="H1506" s="95" t="b">
        <v>0</v>
      </c>
      <c r="I1506" s="95" t="b">
        <v>0</v>
      </c>
      <c r="J1506" s="95" t="b">
        <v>0</v>
      </c>
      <c r="K1506" s="95" t="b">
        <v>0</v>
      </c>
    </row>
    <row r="1507" spans="1:11" x14ac:dyDescent="0.25">
      <c r="A1507" s="95" t="s">
        <v>14640</v>
      </c>
      <c r="B1507" s="95" t="s">
        <v>14216</v>
      </c>
      <c r="C1507" s="95">
        <v>5</v>
      </c>
      <c r="D1507" s="130">
        <v>2.3060139237915972E-4</v>
      </c>
      <c r="E1507" s="130">
        <v>1.3125702418451608</v>
      </c>
      <c r="F1507" s="95" t="b">
        <v>0</v>
      </c>
      <c r="G1507" s="95" t="b">
        <v>0</v>
      </c>
      <c r="H1507" s="95" t="b">
        <v>0</v>
      </c>
      <c r="I1507" s="95" t="b">
        <v>0</v>
      </c>
      <c r="J1507" s="95" t="b">
        <v>0</v>
      </c>
      <c r="K1507" s="95" t="b">
        <v>0</v>
      </c>
    </row>
    <row r="1508" spans="1:11" x14ac:dyDescent="0.25">
      <c r="A1508" s="95" t="s">
        <v>14216</v>
      </c>
      <c r="B1508" s="95" t="s">
        <v>14280</v>
      </c>
      <c r="C1508" s="95">
        <v>5</v>
      </c>
      <c r="D1508" s="130">
        <v>2.3060139237915972E-4</v>
      </c>
      <c r="E1508" s="130">
        <v>0.18638675936967886</v>
      </c>
      <c r="F1508" s="95" t="b">
        <v>0</v>
      </c>
      <c r="G1508" s="95" t="b">
        <v>0</v>
      </c>
      <c r="H1508" s="95" t="b">
        <v>0</v>
      </c>
      <c r="I1508" s="95" t="b">
        <v>0</v>
      </c>
      <c r="J1508" s="95" t="b">
        <v>0</v>
      </c>
      <c r="K1508" s="95" t="b">
        <v>0</v>
      </c>
    </row>
    <row r="1509" spans="1:11" x14ac:dyDescent="0.25">
      <c r="A1509" s="95" t="s">
        <v>14280</v>
      </c>
      <c r="B1509" s="95" t="s">
        <v>14216</v>
      </c>
      <c r="C1509" s="95">
        <v>5</v>
      </c>
      <c r="D1509" s="130">
        <v>2.3060139237915972E-4</v>
      </c>
      <c r="E1509" s="130">
        <v>0.18223647335015461</v>
      </c>
      <c r="F1509" s="95" t="b">
        <v>0</v>
      </c>
      <c r="G1509" s="95" t="b">
        <v>0</v>
      </c>
      <c r="H1509" s="95" t="b">
        <v>0</v>
      </c>
      <c r="I1509" s="95" t="b">
        <v>0</v>
      </c>
      <c r="J1509" s="95" t="b">
        <v>0</v>
      </c>
      <c r="K1509" s="95" t="b">
        <v>0</v>
      </c>
    </row>
    <row r="1510" spans="1:11" x14ac:dyDescent="0.25">
      <c r="A1510" s="95" t="s">
        <v>14221</v>
      </c>
      <c r="B1510" s="95" t="s">
        <v>14319</v>
      </c>
      <c r="C1510" s="95">
        <v>5</v>
      </c>
      <c r="D1510" s="130">
        <v>2.3060139237915972E-4</v>
      </c>
      <c r="E1510" s="130">
        <v>0.44875996859072831</v>
      </c>
      <c r="F1510" s="95" t="b">
        <v>0</v>
      </c>
      <c r="G1510" s="95" t="b">
        <v>0</v>
      </c>
      <c r="H1510" s="95" t="b">
        <v>0</v>
      </c>
      <c r="I1510" s="95" t="b">
        <v>0</v>
      </c>
      <c r="J1510" s="95" t="b">
        <v>0</v>
      </c>
      <c r="K1510" s="95" t="b">
        <v>0</v>
      </c>
    </row>
    <row r="1511" spans="1:11" x14ac:dyDescent="0.25">
      <c r="A1511" s="95" t="s">
        <v>14215</v>
      </c>
      <c r="B1511" s="95" t="s">
        <v>14422</v>
      </c>
      <c r="C1511" s="95">
        <v>5</v>
      </c>
      <c r="D1511" s="130">
        <v>2.3060139237915972E-4</v>
      </c>
      <c r="E1511" s="130">
        <v>0.84499430503172868</v>
      </c>
      <c r="F1511" s="95" t="b">
        <v>0</v>
      </c>
      <c r="G1511" s="95" t="b">
        <v>0</v>
      </c>
      <c r="H1511" s="95" t="b">
        <v>0</v>
      </c>
      <c r="I1511" s="95" t="b">
        <v>0</v>
      </c>
      <c r="J1511" s="95" t="b">
        <v>0</v>
      </c>
      <c r="K1511" s="95" t="b">
        <v>0</v>
      </c>
    </row>
    <row r="1512" spans="1:11" x14ac:dyDescent="0.25">
      <c r="A1512" s="95" t="s">
        <v>14263</v>
      </c>
      <c r="B1512" s="95" t="s">
        <v>14235</v>
      </c>
      <c r="C1512" s="95">
        <v>5</v>
      </c>
      <c r="D1512" s="130">
        <v>2.3060139237915972E-4</v>
      </c>
      <c r="E1512" s="130">
        <v>0.69960092720409361</v>
      </c>
      <c r="F1512" s="95" t="b">
        <v>0</v>
      </c>
      <c r="G1512" s="95" t="b">
        <v>0</v>
      </c>
      <c r="H1512" s="95" t="b">
        <v>0</v>
      </c>
      <c r="I1512" s="95" t="b">
        <v>0</v>
      </c>
      <c r="J1512" s="95" t="b">
        <v>0</v>
      </c>
      <c r="K1512" s="95" t="b">
        <v>0</v>
      </c>
    </row>
    <row r="1513" spans="1:11" x14ac:dyDescent="0.25">
      <c r="A1513" s="95" t="s">
        <v>1165</v>
      </c>
      <c r="B1513" s="95" t="s">
        <v>2797</v>
      </c>
      <c r="C1513" s="95">
        <v>5</v>
      </c>
      <c r="D1513" s="130">
        <v>2.3060139237915972E-4</v>
      </c>
      <c r="E1513" s="130">
        <v>1.1743629196498133</v>
      </c>
      <c r="F1513" s="95" t="b">
        <v>0</v>
      </c>
      <c r="G1513" s="95" t="b">
        <v>0</v>
      </c>
      <c r="H1513" s="95" t="b">
        <v>0</v>
      </c>
      <c r="I1513" s="95" t="b">
        <v>0</v>
      </c>
      <c r="J1513" s="95" t="b">
        <v>0</v>
      </c>
      <c r="K1513" s="95" t="b">
        <v>0</v>
      </c>
    </row>
    <row r="1514" spans="1:11" x14ac:dyDescent="0.25">
      <c r="A1514" s="95" t="s">
        <v>1375</v>
      </c>
      <c r="B1514" s="95" t="s">
        <v>14311</v>
      </c>
      <c r="C1514" s="95">
        <v>5</v>
      </c>
      <c r="D1514" s="130">
        <v>2.3060139237915972E-4</v>
      </c>
      <c r="E1514" s="130">
        <v>2.5939873266741591</v>
      </c>
      <c r="F1514" s="95" t="b">
        <v>0</v>
      </c>
      <c r="G1514" s="95" t="b">
        <v>0</v>
      </c>
      <c r="H1514" s="95" t="b">
        <v>0</v>
      </c>
      <c r="I1514" s="95" t="b">
        <v>0</v>
      </c>
      <c r="J1514" s="95" t="b">
        <v>0</v>
      </c>
      <c r="K1514" s="95" t="b">
        <v>0</v>
      </c>
    </row>
    <row r="1515" spans="1:11" x14ac:dyDescent="0.25">
      <c r="A1515" s="95" t="s">
        <v>2833</v>
      </c>
      <c r="B1515" s="95" t="s">
        <v>14687</v>
      </c>
      <c r="C1515" s="95">
        <v>5</v>
      </c>
      <c r="D1515" s="130">
        <v>2.3060139237915972E-4</v>
      </c>
      <c r="E1515" s="130">
        <v>2.9433588674516931</v>
      </c>
      <c r="F1515" s="95" t="b">
        <v>0</v>
      </c>
      <c r="G1515" s="95" t="b">
        <v>0</v>
      </c>
      <c r="H1515" s="95" t="b">
        <v>0</v>
      </c>
      <c r="I1515" s="95" t="b">
        <v>0</v>
      </c>
      <c r="J1515" s="95" t="b">
        <v>0</v>
      </c>
      <c r="K1515" s="95" t="b">
        <v>0</v>
      </c>
    </row>
    <row r="1516" spans="1:11" x14ac:dyDescent="0.25">
      <c r="A1516" s="95" t="s">
        <v>14235</v>
      </c>
      <c r="B1516" s="95" t="s">
        <v>14215</v>
      </c>
      <c r="C1516" s="95">
        <v>5</v>
      </c>
      <c r="D1516" s="130">
        <v>2.3060139237915972E-4</v>
      </c>
      <c r="E1516" s="130">
        <v>-0.52980493983362276</v>
      </c>
      <c r="F1516" s="95" t="b">
        <v>0</v>
      </c>
      <c r="G1516" s="95" t="b">
        <v>0</v>
      </c>
      <c r="H1516" s="95" t="b">
        <v>0</v>
      </c>
      <c r="I1516" s="95" t="b">
        <v>0</v>
      </c>
      <c r="J1516" s="95" t="b">
        <v>0</v>
      </c>
      <c r="K1516" s="95" t="b">
        <v>0</v>
      </c>
    </row>
    <row r="1517" spans="1:11" x14ac:dyDescent="0.25">
      <c r="A1517" s="95" t="s">
        <v>14486</v>
      </c>
      <c r="B1517" s="95" t="s">
        <v>14252</v>
      </c>
      <c r="C1517" s="95">
        <v>5</v>
      </c>
      <c r="D1517" s="130">
        <v>2.3060139237915972E-4</v>
      </c>
      <c r="E1517" s="130">
        <v>2.0509051953055342</v>
      </c>
      <c r="F1517" s="95" t="b">
        <v>0</v>
      </c>
      <c r="G1517" s="95" t="b">
        <v>0</v>
      </c>
      <c r="H1517" s="95" t="b">
        <v>0</v>
      </c>
      <c r="I1517" s="95" t="b">
        <v>0</v>
      </c>
      <c r="J1517" s="95" t="b">
        <v>0</v>
      </c>
      <c r="K1517" s="95" t="b">
        <v>0</v>
      </c>
    </row>
    <row r="1518" spans="1:11" x14ac:dyDescent="0.25">
      <c r="A1518" s="95" t="s">
        <v>14325</v>
      </c>
      <c r="B1518" s="95" t="s">
        <v>14215</v>
      </c>
      <c r="C1518" s="95">
        <v>5</v>
      </c>
      <c r="D1518" s="130">
        <v>2.3918981232705461E-4</v>
      </c>
      <c r="E1518" s="130">
        <v>0.35480164146430759</v>
      </c>
      <c r="F1518" s="95" t="b">
        <v>0</v>
      </c>
      <c r="G1518" s="95" t="b">
        <v>0</v>
      </c>
      <c r="H1518" s="95" t="b">
        <v>0</v>
      </c>
      <c r="I1518" s="95" t="b">
        <v>0</v>
      </c>
      <c r="J1518" s="95" t="b">
        <v>0</v>
      </c>
      <c r="K1518" s="95" t="b">
        <v>0</v>
      </c>
    </row>
    <row r="1519" spans="1:11" x14ac:dyDescent="0.25">
      <c r="A1519" s="95" t="s">
        <v>14244</v>
      </c>
      <c r="B1519" s="95" t="s">
        <v>14225</v>
      </c>
      <c r="C1519" s="95">
        <v>5</v>
      </c>
      <c r="D1519" s="130">
        <v>2.3060139237915972E-4</v>
      </c>
      <c r="E1519" s="130">
        <v>-0.1228828725017397</v>
      </c>
      <c r="F1519" s="95" t="b">
        <v>0</v>
      </c>
      <c r="G1519" s="95" t="b">
        <v>0</v>
      </c>
      <c r="H1519" s="95" t="b">
        <v>0</v>
      </c>
      <c r="I1519" s="95" t="b">
        <v>0</v>
      </c>
      <c r="J1519" s="95" t="b">
        <v>0</v>
      </c>
      <c r="K1519" s="95" t="b">
        <v>0</v>
      </c>
    </row>
    <row r="1520" spans="1:11" x14ac:dyDescent="0.25">
      <c r="A1520" s="95" t="s">
        <v>14220</v>
      </c>
      <c r="B1520" s="95" t="s">
        <v>14263</v>
      </c>
      <c r="C1520" s="95">
        <v>5</v>
      </c>
      <c r="D1520" s="130">
        <v>2.3060139237915972E-4</v>
      </c>
      <c r="E1520" s="130">
        <v>9.8841609151123486E-2</v>
      </c>
      <c r="F1520" s="95" t="b">
        <v>0</v>
      </c>
      <c r="G1520" s="95" t="b">
        <v>0</v>
      </c>
      <c r="H1520" s="95" t="b">
        <v>0</v>
      </c>
      <c r="I1520" s="95" t="b">
        <v>0</v>
      </c>
      <c r="J1520" s="95" t="b">
        <v>0</v>
      </c>
      <c r="K1520" s="95" t="b">
        <v>0</v>
      </c>
    </row>
    <row r="1521" spans="1:11" x14ac:dyDescent="0.25">
      <c r="A1521" s="95" t="s">
        <v>1165</v>
      </c>
      <c r="B1521" s="95" t="s">
        <v>14461</v>
      </c>
      <c r="C1521" s="95">
        <v>5</v>
      </c>
      <c r="D1521" s="130">
        <v>2.3060139237915972E-4</v>
      </c>
      <c r="E1521" s="130">
        <v>1.5575796715011445</v>
      </c>
      <c r="F1521" s="95" t="b">
        <v>0</v>
      </c>
      <c r="G1521" s="95" t="b">
        <v>0</v>
      </c>
      <c r="H1521" s="95" t="b">
        <v>0</v>
      </c>
      <c r="I1521" s="95" t="b">
        <v>0</v>
      </c>
      <c r="J1521" s="95" t="b">
        <v>0</v>
      </c>
      <c r="K1521" s="95" t="b">
        <v>0</v>
      </c>
    </row>
    <row r="1522" spans="1:11" x14ac:dyDescent="0.25">
      <c r="A1522" s="95" t="s">
        <v>14297</v>
      </c>
      <c r="B1522" s="95" t="s">
        <v>14229</v>
      </c>
      <c r="C1522" s="95">
        <v>5</v>
      </c>
      <c r="D1522" s="130">
        <v>2.3060139237915972E-4</v>
      </c>
      <c r="E1522" s="130">
        <v>0.74951642681495101</v>
      </c>
      <c r="F1522" s="95" t="b">
        <v>0</v>
      </c>
      <c r="G1522" s="95" t="b">
        <v>0</v>
      </c>
      <c r="H1522" s="95" t="b">
        <v>0</v>
      </c>
      <c r="I1522" s="95" t="b">
        <v>0</v>
      </c>
      <c r="J1522" s="95" t="b">
        <v>0</v>
      </c>
      <c r="K1522" s="95" t="b">
        <v>0</v>
      </c>
    </row>
    <row r="1523" spans="1:11" x14ac:dyDescent="0.25">
      <c r="A1523" s="95" t="s">
        <v>14270</v>
      </c>
      <c r="B1523" s="95" t="s">
        <v>14296</v>
      </c>
      <c r="C1523" s="95">
        <v>5</v>
      </c>
      <c r="D1523" s="130">
        <v>2.3060139237915972E-4</v>
      </c>
      <c r="E1523" s="130">
        <v>1.5500384570799406</v>
      </c>
      <c r="F1523" s="95" t="b">
        <v>0</v>
      </c>
      <c r="G1523" s="95" t="b">
        <v>0</v>
      </c>
      <c r="H1523" s="95" t="b">
        <v>0</v>
      </c>
      <c r="I1523" s="95" t="b">
        <v>0</v>
      </c>
      <c r="J1523" s="95" t="b">
        <v>0</v>
      </c>
      <c r="K1523" s="95" t="b">
        <v>0</v>
      </c>
    </row>
    <row r="1524" spans="1:11" x14ac:dyDescent="0.25">
      <c r="A1524" s="95" t="s">
        <v>14235</v>
      </c>
      <c r="B1524" s="95" t="s">
        <v>14263</v>
      </c>
      <c r="C1524" s="95">
        <v>5</v>
      </c>
      <c r="D1524" s="130">
        <v>2.3060139237915972E-4</v>
      </c>
      <c r="E1524" s="130">
        <v>0.7037768678582299</v>
      </c>
      <c r="F1524" s="95" t="b">
        <v>0</v>
      </c>
      <c r="G1524" s="95" t="b">
        <v>0</v>
      </c>
      <c r="H1524" s="95" t="b">
        <v>0</v>
      </c>
      <c r="I1524" s="95" t="b">
        <v>0</v>
      </c>
      <c r="J1524" s="95" t="b">
        <v>0</v>
      </c>
      <c r="K1524" s="95" t="b">
        <v>0</v>
      </c>
    </row>
    <row r="1525" spans="1:11" x14ac:dyDescent="0.25">
      <c r="A1525" s="95" t="s">
        <v>1165</v>
      </c>
      <c r="B1525" s="95" t="s">
        <v>14693</v>
      </c>
      <c r="C1525" s="95">
        <v>5</v>
      </c>
      <c r="D1525" s="130">
        <v>2.3060139237915972E-4</v>
      </c>
      <c r="E1525" s="130">
        <v>1.9377909132127507</v>
      </c>
      <c r="F1525" s="95" t="b">
        <v>0</v>
      </c>
      <c r="G1525" s="95" t="b">
        <v>0</v>
      </c>
      <c r="H1525" s="95" t="b">
        <v>0</v>
      </c>
      <c r="I1525" s="95" t="b">
        <v>0</v>
      </c>
      <c r="J1525" s="95" t="b">
        <v>0</v>
      </c>
      <c r="K1525" s="95" t="b">
        <v>0</v>
      </c>
    </row>
    <row r="1526" spans="1:11" x14ac:dyDescent="0.25">
      <c r="A1526" s="95" t="s">
        <v>14693</v>
      </c>
      <c r="B1526" s="95" t="s">
        <v>14694</v>
      </c>
      <c r="C1526" s="95">
        <v>5</v>
      </c>
      <c r="D1526" s="130">
        <v>2.3060139237915972E-4</v>
      </c>
      <c r="E1526" s="130">
        <v>4.0367805526139282</v>
      </c>
      <c r="F1526" s="95" t="b">
        <v>0</v>
      </c>
      <c r="G1526" s="95" t="b">
        <v>0</v>
      </c>
      <c r="H1526" s="95" t="b">
        <v>0</v>
      </c>
      <c r="I1526" s="95" t="b">
        <v>0</v>
      </c>
      <c r="J1526" s="95" t="b">
        <v>0</v>
      </c>
      <c r="K1526" s="95" t="b">
        <v>0</v>
      </c>
    </row>
    <row r="1527" spans="1:11" x14ac:dyDescent="0.25">
      <c r="A1527" s="95" t="s">
        <v>14694</v>
      </c>
      <c r="B1527" s="95" t="s">
        <v>14221</v>
      </c>
      <c r="C1527" s="95">
        <v>5</v>
      </c>
      <c r="D1527" s="130">
        <v>2.3060139237915972E-4</v>
      </c>
      <c r="E1527" s="130">
        <v>1.5198487437459152</v>
      </c>
      <c r="F1527" s="95" t="b">
        <v>0</v>
      </c>
      <c r="G1527" s="95" t="b">
        <v>0</v>
      </c>
      <c r="H1527" s="95" t="b">
        <v>0</v>
      </c>
      <c r="I1527" s="95" t="b">
        <v>0</v>
      </c>
      <c r="J1527" s="95" t="b">
        <v>0</v>
      </c>
      <c r="K1527" s="95" t="b">
        <v>0</v>
      </c>
    </row>
    <row r="1528" spans="1:11" x14ac:dyDescent="0.25">
      <c r="A1528" s="95" t="s">
        <v>14221</v>
      </c>
      <c r="B1528" s="95" t="s">
        <v>14234</v>
      </c>
      <c r="C1528" s="95">
        <v>5</v>
      </c>
      <c r="D1528" s="130">
        <v>2.3060139237915972E-4</v>
      </c>
      <c r="E1528" s="130">
        <v>-0.44030421983697776</v>
      </c>
      <c r="F1528" s="95" t="b">
        <v>0</v>
      </c>
      <c r="G1528" s="95" t="b">
        <v>0</v>
      </c>
      <c r="H1528" s="95" t="b">
        <v>0</v>
      </c>
      <c r="I1528" s="95" t="b">
        <v>0</v>
      </c>
      <c r="J1528" s="95" t="b">
        <v>0</v>
      </c>
      <c r="K1528" s="95" t="b">
        <v>0</v>
      </c>
    </row>
    <row r="1529" spans="1:11" x14ac:dyDescent="0.25">
      <c r="A1529" s="95" t="s">
        <v>14560</v>
      </c>
      <c r="B1529" s="95" t="s">
        <v>14216</v>
      </c>
      <c r="C1529" s="95">
        <v>5</v>
      </c>
      <c r="D1529" s="130">
        <v>2.3060139237915972E-4</v>
      </c>
      <c r="E1529" s="130">
        <v>1.1876315052368607</v>
      </c>
      <c r="F1529" s="95" t="b">
        <v>0</v>
      </c>
      <c r="G1529" s="95" t="b">
        <v>0</v>
      </c>
      <c r="H1529" s="95" t="b">
        <v>0</v>
      </c>
      <c r="I1529" s="95" t="b">
        <v>0</v>
      </c>
      <c r="J1529" s="95" t="b">
        <v>0</v>
      </c>
      <c r="K1529" s="95" t="b">
        <v>0</v>
      </c>
    </row>
    <row r="1530" spans="1:11" x14ac:dyDescent="0.25">
      <c r="A1530" s="95" t="s">
        <v>14349</v>
      </c>
      <c r="B1530" s="95" t="s">
        <v>14222</v>
      </c>
      <c r="C1530" s="95">
        <v>5</v>
      </c>
      <c r="D1530" s="130">
        <v>2.3060139237915972E-4</v>
      </c>
      <c r="E1530" s="130">
        <v>0.63333743443323454</v>
      </c>
      <c r="F1530" s="95" t="b">
        <v>0</v>
      </c>
      <c r="G1530" s="95" t="b">
        <v>0</v>
      </c>
      <c r="H1530" s="95" t="b">
        <v>0</v>
      </c>
      <c r="I1530" s="95" t="b">
        <v>0</v>
      </c>
      <c r="J1530" s="95" t="b">
        <v>0</v>
      </c>
      <c r="K1530" s="95" t="b">
        <v>0</v>
      </c>
    </row>
    <row r="1531" spans="1:11" x14ac:dyDescent="0.25">
      <c r="A1531" s="95" t="s">
        <v>2743</v>
      </c>
      <c r="B1531" s="95" t="s">
        <v>14695</v>
      </c>
      <c r="C1531" s="95">
        <v>5</v>
      </c>
      <c r="D1531" s="130">
        <v>2.3060139237915972E-4</v>
      </c>
      <c r="E1531" s="130">
        <v>1.8994264412431952</v>
      </c>
      <c r="F1531" s="95" t="b">
        <v>0</v>
      </c>
      <c r="G1531" s="95" t="b">
        <v>0</v>
      </c>
      <c r="H1531" s="95" t="b">
        <v>0</v>
      </c>
      <c r="I1531" s="95" t="b">
        <v>0</v>
      </c>
      <c r="J1531" s="95" t="b">
        <v>0</v>
      </c>
      <c r="K1531" s="95" t="b">
        <v>0</v>
      </c>
    </row>
    <row r="1532" spans="1:11" x14ac:dyDescent="0.25">
      <c r="A1532" s="95" t="s">
        <v>14695</v>
      </c>
      <c r="B1532" s="95" t="s">
        <v>14221</v>
      </c>
      <c r="C1532" s="95">
        <v>5</v>
      </c>
      <c r="D1532" s="130">
        <v>2.3060139237915972E-4</v>
      </c>
      <c r="E1532" s="130">
        <v>1.5198487437459152</v>
      </c>
      <c r="F1532" s="95" t="b">
        <v>0</v>
      </c>
      <c r="G1532" s="95" t="b">
        <v>0</v>
      </c>
      <c r="H1532" s="95" t="b">
        <v>0</v>
      </c>
      <c r="I1532" s="95" t="b">
        <v>0</v>
      </c>
      <c r="J1532" s="95" t="b">
        <v>0</v>
      </c>
      <c r="K1532" s="95" t="b">
        <v>0</v>
      </c>
    </row>
    <row r="1533" spans="1:11" x14ac:dyDescent="0.25">
      <c r="A1533" s="95" t="s">
        <v>14221</v>
      </c>
      <c r="B1533" s="95" t="s">
        <v>14280</v>
      </c>
      <c r="C1533" s="95">
        <v>5</v>
      </c>
      <c r="D1533" s="130">
        <v>2.3060139237915972E-4</v>
      </c>
      <c r="E1533" s="130">
        <v>0.31112696135422269</v>
      </c>
      <c r="F1533" s="95" t="b">
        <v>0</v>
      </c>
      <c r="G1533" s="95" t="b">
        <v>0</v>
      </c>
      <c r="H1533" s="95" t="b">
        <v>0</v>
      </c>
      <c r="I1533" s="95" t="b">
        <v>0</v>
      </c>
      <c r="J1533" s="95" t="b">
        <v>0</v>
      </c>
      <c r="K1533" s="95" t="b">
        <v>0</v>
      </c>
    </row>
    <row r="1534" spans="1:11" x14ac:dyDescent="0.25">
      <c r="A1534" s="95" t="s">
        <v>14642</v>
      </c>
      <c r="B1534" s="95" t="s">
        <v>14643</v>
      </c>
      <c r="C1534" s="95">
        <v>5</v>
      </c>
      <c r="D1534" s="130">
        <v>2.3060139237915972E-4</v>
      </c>
      <c r="E1534" s="130">
        <v>3.8784180605186784</v>
      </c>
      <c r="F1534" s="95" t="b">
        <v>0</v>
      </c>
      <c r="G1534" s="95" t="b">
        <v>0</v>
      </c>
      <c r="H1534" s="95" t="b">
        <v>0</v>
      </c>
      <c r="I1534" s="95" t="b">
        <v>0</v>
      </c>
      <c r="J1534" s="95" t="b">
        <v>0</v>
      </c>
      <c r="K1534" s="95" t="b">
        <v>0</v>
      </c>
    </row>
    <row r="1535" spans="1:11" x14ac:dyDescent="0.25">
      <c r="A1535" s="95" t="s">
        <v>14644</v>
      </c>
      <c r="B1535" s="95" t="s">
        <v>8237</v>
      </c>
      <c r="C1535" s="95">
        <v>5</v>
      </c>
      <c r="D1535" s="130">
        <v>2.3060139237915972E-4</v>
      </c>
      <c r="E1535" s="130">
        <v>2.6073512882321404</v>
      </c>
      <c r="F1535" s="95" t="b">
        <v>0</v>
      </c>
      <c r="G1535" s="95" t="b">
        <v>0</v>
      </c>
      <c r="H1535" s="95" t="b">
        <v>0</v>
      </c>
      <c r="I1535" s="95" t="b">
        <v>0</v>
      </c>
      <c r="J1535" s="95" t="b">
        <v>0</v>
      </c>
      <c r="K1535" s="95" t="b">
        <v>0</v>
      </c>
    </row>
    <row r="1536" spans="1:11" x14ac:dyDescent="0.25">
      <c r="A1536" s="95" t="s">
        <v>8237</v>
      </c>
      <c r="B1536" s="95" t="s">
        <v>2743</v>
      </c>
      <c r="C1536" s="95">
        <v>5</v>
      </c>
      <c r="D1536" s="130">
        <v>2.3060139237915972E-4</v>
      </c>
      <c r="E1536" s="130">
        <v>0.33203993369032875</v>
      </c>
      <c r="F1536" s="95" t="b">
        <v>0</v>
      </c>
      <c r="G1536" s="95" t="b">
        <v>0</v>
      </c>
      <c r="H1536" s="95" t="b">
        <v>0</v>
      </c>
      <c r="I1536" s="95" t="b">
        <v>0</v>
      </c>
      <c r="J1536" s="95" t="b">
        <v>0</v>
      </c>
      <c r="K1536" s="95" t="b">
        <v>0</v>
      </c>
    </row>
    <row r="1537" spans="1:11" x14ac:dyDescent="0.25">
      <c r="A1537" s="95" t="s">
        <v>14221</v>
      </c>
      <c r="B1537" s="95" t="s">
        <v>14696</v>
      </c>
      <c r="C1537" s="95">
        <v>5</v>
      </c>
      <c r="D1537" s="130">
        <v>2.3060139237915972E-4</v>
      </c>
      <c r="E1537" s="130">
        <v>1.5206419758968537</v>
      </c>
      <c r="F1537" s="95" t="b">
        <v>0</v>
      </c>
      <c r="G1537" s="95" t="b">
        <v>0</v>
      </c>
      <c r="H1537" s="95" t="b">
        <v>0</v>
      </c>
      <c r="I1537" s="95" t="b">
        <v>0</v>
      </c>
      <c r="J1537" s="95" t="b">
        <v>0</v>
      </c>
      <c r="K1537" s="95" t="b">
        <v>0</v>
      </c>
    </row>
    <row r="1538" spans="1:11" x14ac:dyDescent="0.25">
      <c r="A1538" s="95" t="s">
        <v>14696</v>
      </c>
      <c r="B1538" s="95" t="s">
        <v>14469</v>
      </c>
      <c r="C1538" s="95">
        <v>5</v>
      </c>
      <c r="D1538" s="130">
        <v>2.3060139237915972E-4</v>
      </c>
      <c r="E1538" s="130">
        <v>3.6565693109023218</v>
      </c>
      <c r="F1538" s="95" t="b">
        <v>0</v>
      </c>
      <c r="G1538" s="95" t="b">
        <v>0</v>
      </c>
      <c r="H1538" s="95" t="b">
        <v>0</v>
      </c>
      <c r="I1538" s="95" t="b">
        <v>0</v>
      </c>
      <c r="J1538" s="95" t="b">
        <v>0</v>
      </c>
      <c r="K1538" s="95" t="b">
        <v>0</v>
      </c>
    </row>
    <row r="1539" spans="1:11" x14ac:dyDescent="0.25">
      <c r="A1539" s="95" t="s">
        <v>14469</v>
      </c>
      <c r="B1539" s="95" t="s">
        <v>14221</v>
      </c>
      <c r="C1539" s="95">
        <v>5</v>
      </c>
      <c r="D1539" s="130">
        <v>2.3060139237915972E-4</v>
      </c>
      <c r="E1539" s="130">
        <v>1.1396375020343092</v>
      </c>
      <c r="F1539" s="95" t="b">
        <v>0</v>
      </c>
      <c r="G1539" s="95" t="b">
        <v>0</v>
      </c>
      <c r="H1539" s="95" t="b">
        <v>0</v>
      </c>
      <c r="I1539" s="95" t="b">
        <v>0</v>
      </c>
      <c r="J1539" s="95" t="b">
        <v>0</v>
      </c>
      <c r="K1539" s="95" t="b">
        <v>0</v>
      </c>
    </row>
    <row r="1540" spans="1:11" x14ac:dyDescent="0.25">
      <c r="A1540" s="95" t="s">
        <v>14221</v>
      </c>
      <c r="B1540" s="95" t="s">
        <v>14432</v>
      </c>
      <c r="C1540" s="95">
        <v>5</v>
      </c>
      <c r="D1540" s="130">
        <v>2.3060139237915972E-4</v>
      </c>
      <c r="E1540" s="130">
        <v>0.98916305885459854</v>
      </c>
      <c r="F1540" s="95" t="b">
        <v>0</v>
      </c>
      <c r="G1540" s="95" t="b">
        <v>0</v>
      </c>
      <c r="H1540" s="95" t="b">
        <v>0</v>
      </c>
      <c r="I1540" s="95" t="b">
        <v>0</v>
      </c>
      <c r="J1540" s="95" t="b">
        <v>0</v>
      </c>
      <c r="K1540" s="95" t="b">
        <v>0</v>
      </c>
    </row>
    <row r="1541" spans="1:11" x14ac:dyDescent="0.25">
      <c r="A1541" s="95" t="s">
        <v>14432</v>
      </c>
      <c r="B1541" s="95" t="s">
        <v>14213</v>
      </c>
      <c r="C1541" s="95">
        <v>5</v>
      </c>
      <c r="D1541" s="130">
        <v>2.3060139237915972E-4</v>
      </c>
      <c r="E1541" s="130">
        <v>0.64009311662145763</v>
      </c>
      <c r="F1541" s="95" t="b">
        <v>0</v>
      </c>
      <c r="G1541" s="95" t="b">
        <v>0</v>
      </c>
      <c r="H1541" s="95" t="b">
        <v>0</v>
      </c>
      <c r="I1541" s="95" t="b">
        <v>0</v>
      </c>
      <c r="J1541" s="95" t="b">
        <v>0</v>
      </c>
      <c r="K1541" s="95" t="b">
        <v>0</v>
      </c>
    </row>
    <row r="1542" spans="1:11" x14ac:dyDescent="0.25">
      <c r="A1542" s="95" t="s">
        <v>14221</v>
      </c>
      <c r="B1542" s="95" t="s">
        <v>14249</v>
      </c>
      <c r="C1542" s="95">
        <v>5</v>
      </c>
      <c r="D1542" s="130">
        <v>2.3060139237915972E-4</v>
      </c>
      <c r="E1542" s="130">
        <v>-0.17308497302679324</v>
      </c>
      <c r="F1542" s="95" t="b">
        <v>0</v>
      </c>
      <c r="G1542" s="95" t="b">
        <v>0</v>
      </c>
      <c r="H1542" s="95" t="b">
        <v>0</v>
      </c>
      <c r="I1542" s="95" t="b">
        <v>0</v>
      </c>
      <c r="J1542" s="95" t="b">
        <v>0</v>
      </c>
      <c r="K1542" s="95" t="b">
        <v>0</v>
      </c>
    </row>
    <row r="1543" spans="1:11" x14ac:dyDescent="0.25">
      <c r="A1543" s="95" t="s">
        <v>1269</v>
      </c>
      <c r="B1543" s="95" t="s">
        <v>14251</v>
      </c>
      <c r="C1543" s="95">
        <v>5</v>
      </c>
      <c r="D1543" s="130">
        <v>2.3060139237915972E-4</v>
      </c>
      <c r="E1543" s="130">
        <v>1.4875810436431365</v>
      </c>
      <c r="F1543" s="95" t="b">
        <v>0</v>
      </c>
      <c r="G1543" s="95" t="b">
        <v>0</v>
      </c>
      <c r="H1543" s="95" t="b">
        <v>0</v>
      </c>
      <c r="I1543" s="95" t="b">
        <v>0</v>
      </c>
      <c r="J1543" s="95" t="b">
        <v>0</v>
      </c>
      <c r="K1543" s="95" t="b">
        <v>0</v>
      </c>
    </row>
    <row r="1544" spans="1:11" x14ac:dyDescent="0.25">
      <c r="A1544" s="95" t="s">
        <v>14216</v>
      </c>
      <c r="B1544" s="95" t="s">
        <v>14230</v>
      </c>
      <c r="C1544" s="95">
        <v>5</v>
      </c>
      <c r="D1544" s="130">
        <v>2.3060139237915972E-4</v>
      </c>
      <c r="E1544" s="130">
        <v>-0.64232086445640868</v>
      </c>
      <c r="F1544" s="95" t="b">
        <v>0</v>
      </c>
      <c r="G1544" s="95" t="b">
        <v>0</v>
      </c>
      <c r="H1544" s="95" t="b">
        <v>0</v>
      </c>
      <c r="I1544" s="95" t="b">
        <v>0</v>
      </c>
      <c r="J1544" s="95" t="b">
        <v>0</v>
      </c>
      <c r="K1544" s="95" t="b">
        <v>0</v>
      </c>
    </row>
    <row r="1545" spans="1:11" x14ac:dyDescent="0.25">
      <c r="A1545" s="95" t="s">
        <v>14407</v>
      </c>
      <c r="B1545" s="95" t="s">
        <v>14438</v>
      </c>
      <c r="C1545" s="95">
        <v>5</v>
      </c>
      <c r="D1545" s="130">
        <v>2.3060139237915972E-4</v>
      </c>
      <c r="E1545" s="130">
        <v>2.9575993065663031</v>
      </c>
      <c r="F1545" s="95" t="b">
        <v>0</v>
      </c>
      <c r="G1545" s="95" t="b">
        <v>0</v>
      </c>
      <c r="H1545" s="95" t="b">
        <v>0</v>
      </c>
      <c r="I1545" s="95" t="b">
        <v>0</v>
      </c>
      <c r="J1545" s="95" t="b">
        <v>0</v>
      </c>
      <c r="K1545" s="95" t="b">
        <v>0</v>
      </c>
    </row>
    <row r="1546" spans="1:11" x14ac:dyDescent="0.25">
      <c r="A1546" s="95" t="s">
        <v>14220</v>
      </c>
      <c r="B1546" s="95" t="s">
        <v>14303</v>
      </c>
      <c r="C1546" s="95">
        <v>5</v>
      </c>
      <c r="D1546" s="130">
        <v>2.3060139237915972E-4</v>
      </c>
      <c r="E1546" s="130">
        <v>0.3998716048151047</v>
      </c>
      <c r="F1546" s="95" t="b">
        <v>0</v>
      </c>
      <c r="G1546" s="95" t="b">
        <v>0</v>
      </c>
      <c r="H1546" s="95" t="b">
        <v>0</v>
      </c>
      <c r="I1546" s="95" t="b">
        <v>0</v>
      </c>
      <c r="J1546" s="95" t="b">
        <v>0</v>
      </c>
      <c r="K1546" s="95" t="b">
        <v>0</v>
      </c>
    </row>
    <row r="1547" spans="1:11" x14ac:dyDescent="0.25">
      <c r="A1547" s="95" t="s">
        <v>14215</v>
      </c>
      <c r="B1547" s="95" t="s">
        <v>14407</v>
      </c>
      <c r="C1547" s="95">
        <v>5</v>
      </c>
      <c r="D1547" s="130">
        <v>2.3060139237915972E-4</v>
      </c>
      <c r="E1547" s="130">
        <v>0.82151320918220583</v>
      </c>
      <c r="F1547" s="95" t="b">
        <v>0</v>
      </c>
      <c r="G1547" s="95" t="b">
        <v>0</v>
      </c>
      <c r="H1547" s="95" t="b">
        <v>0</v>
      </c>
      <c r="I1547" s="95" t="b">
        <v>0</v>
      </c>
      <c r="J1547" s="95" t="b">
        <v>0</v>
      </c>
      <c r="K1547" s="95" t="b">
        <v>0</v>
      </c>
    </row>
    <row r="1548" spans="1:11" x14ac:dyDescent="0.25">
      <c r="A1548" s="95" t="s">
        <v>14407</v>
      </c>
      <c r="B1548" s="95" t="s">
        <v>14214</v>
      </c>
      <c r="C1548" s="95">
        <v>5</v>
      </c>
      <c r="D1548" s="130">
        <v>2.3060139237915972E-4</v>
      </c>
      <c r="E1548" s="130">
        <v>0.55333590451539283</v>
      </c>
      <c r="F1548" s="95" t="b">
        <v>0</v>
      </c>
      <c r="G1548" s="95" t="b">
        <v>0</v>
      </c>
      <c r="H1548" s="95" t="b">
        <v>0</v>
      </c>
      <c r="I1548" s="95" t="b">
        <v>0</v>
      </c>
      <c r="J1548" s="95" t="b">
        <v>0</v>
      </c>
      <c r="K1548" s="95" t="b">
        <v>0</v>
      </c>
    </row>
    <row r="1549" spans="1:11" x14ac:dyDescent="0.25">
      <c r="A1549" s="95" t="s">
        <v>14214</v>
      </c>
      <c r="B1549" s="95" t="s">
        <v>14325</v>
      </c>
      <c r="C1549" s="95">
        <v>5</v>
      </c>
      <c r="D1549" s="130">
        <v>2.3060139237915972E-4</v>
      </c>
      <c r="E1549" s="130">
        <v>0.12206726564030428</v>
      </c>
      <c r="F1549" s="95" t="b">
        <v>0</v>
      </c>
      <c r="G1549" s="95" t="b">
        <v>0</v>
      </c>
      <c r="H1549" s="95" t="b">
        <v>0</v>
      </c>
      <c r="I1549" s="95" t="b">
        <v>0</v>
      </c>
      <c r="J1549" s="95" t="b">
        <v>0</v>
      </c>
      <c r="K1549" s="95" t="b">
        <v>0</v>
      </c>
    </row>
    <row r="1550" spans="1:11" x14ac:dyDescent="0.25">
      <c r="A1550" s="95" t="s">
        <v>14265</v>
      </c>
      <c r="B1550" s="95" t="s">
        <v>14257</v>
      </c>
      <c r="C1550" s="95">
        <v>5</v>
      </c>
      <c r="D1550" s="130">
        <v>2.3060139237915972E-4</v>
      </c>
      <c r="E1550" s="130">
        <v>1.0683536456733236</v>
      </c>
      <c r="F1550" s="95" t="b">
        <v>0</v>
      </c>
      <c r="G1550" s="95" t="b">
        <v>0</v>
      </c>
      <c r="H1550" s="95" t="b">
        <v>0</v>
      </c>
      <c r="I1550" s="95" t="b">
        <v>0</v>
      </c>
      <c r="J1550" s="95" t="b">
        <v>0</v>
      </c>
      <c r="K1550" s="95" t="b">
        <v>0</v>
      </c>
    </row>
    <row r="1551" spans="1:11" x14ac:dyDescent="0.25">
      <c r="A1551" s="95" t="s">
        <v>14232</v>
      </c>
      <c r="B1551" s="95" t="s">
        <v>14365</v>
      </c>
      <c r="C1551" s="95">
        <v>5</v>
      </c>
      <c r="D1551" s="130">
        <v>2.3060139237915972E-4</v>
      </c>
      <c r="E1551" s="130">
        <v>1.2443888631156741</v>
      </c>
      <c r="F1551" s="95" t="b">
        <v>0</v>
      </c>
      <c r="G1551" s="95" t="b">
        <v>0</v>
      </c>
      <c r="H1551" s="95" t="b">
        <v>0</v>
      </c>
      <c r="I1551" s="95" t="b">
        <v>0</v>
      </c>
      <c r="J1551" s="95" t="b">
        <v>0</v>
      </c>
      <c r="K1551" s="95" t="b">
        <v>0</v>
      </c>
    </row>
    <row r="1552" spans="1:11" x14ac:dyDescent="0.25">
      <c r="A1552" s="95" t="s">
        <v>14645</v>
      </c>
      <c r="B1552" s="95" t="s">
        <v>14244</v>
      </c>
      <c r="C1552" s="95">
        <v>5</v>
      </c>
      <c r="D1552" s="130">
        <v>2.3060139237915972E-4</v>
      </c>
      <c r="E1552" s="130">
        <v>2.182353046826067</v>
      </c>
      <c r="F1552" s="95" t="b">
        <v>0</v>
      </c>
      <c r="G1552" s="95" t="b">
        <v>0</v>
      </c>
      <c r="H1552" s="95" t="b">
        <v>0</v>
      </c>
      <c r="I1552" s="95" t="b">
        <v>0</v>
      </c>
      <c r="J1552" s="95" t="b">
        <v>0</v>
      </c>
      <c r="K1552" s="95" t="b">
        <v>0</v>
      </c>
    </row>
    <row r="1553" spans="1:11" x14ac:dyDescent="0.25">
      <c r="A1553" s="95" t="s">
        <v>14244</v>
      </c>
      <c r="B1553" s="95" t="s">
        <v>14279</v>
      </c>
      <c r="C1553" s="95">
        <v>5</v>
      </c>
      <c r="D1553" s="130">
        <v>2.3060139237915972E-4</v>
      </c>
      <c r="E1553" s="130">
        <v>1.051084692924086</v>
      </c>
      <c r="F1553" s="95" t="b">
        <v>0</v>
      </c>
      <c r="G1553" s="95" t="b">
        <v>0</v>
      </c>
      <c r="H1553" s="95" t="b">
        <v>0</v>
      </c>
      <c r="I1553" s="95" t="b">
        <v>0</v>
      </c>
      <c r="J1553" s="95" t="b">
        <v>0</v>
      </c>
      <c r="K1553" s="95" t="b">
        <v>0</v>
      </c>
    </row>
    <row r="1554" spans="1:11" x14ac:dyDescent="0.25">
      <c r="A1554" s="95" t="s">
        <v>14279</v>
      </c>
      <c r="B1554" s="95" t="s">
        <v>14218</v>
      </c>
      <c r="C1554" s="95">
        <v>5</v>
      </c>
      <c r="D1554" s="130">
        <v>2.3060139237915972E-4</v>
      </c>
      <c r="E1554" s="130">
        <v>0.25916816154971117</v>
      </c>
      <c r="F1554" s="95" t="b">
        <v>0</v>
      </c>
      <c r="G1554" s="95" t="b">
        <v>0</v>
      </c>
      <c r="H1554" s="95" t="b">
        <v>0</v>
      </c>
      <c r="I1554" s="95" t="b">
        <v>0</v>
      </c>
      <c r="J1554" s="95" t="b">
        <v>0</v>
      </c>
      <c r="K1554" s="95" t="b">
        <v>0</v>
      </c>
    </row>
    <row r="1555" spans="1:11" x14ac:dyDescent="0.25">
      <c r="A1555" s="95" t="s">
        <v>14220</v>
      </c>
      <c r="B1555" s="95" t="s">
        <v>14441</v>
      </c>
      <c r="C1555" s="95">
        <v>5</v>
      </c>
      <c r="D1555" s="130">
        <v>2.3060139237915972E-4</v>
      </c>
      <c r="E1555" s="130">
        <v>1.0366937024022791</v>
      </c>
      <c r="F1555" s="95" t="b">
        <v>0</v>
      </c>
      <c r="G1555" s="95" t="b">
        <v>0</v>
      </c>
      <c r="H1555" s="95" t="b">
        <v>0</v>
      </c>
      <c r="I1555" s="95" t="b">
        <v>0</v>
      </c>
      <c r="J1555" s="95" t="b">
        <v>0</v>
      </c>
      <c r="K1555" s="95" t="b">
        <v>0</v>
      </c>
    </row>
    <row r="1556" spans="1:11" x14ac:dyDescent="0.25">
      <c r="A1556" s="95" t="s">
        <v>14441</v>
      </c>
      <c r="B1556" s="95" t="s">
        <v>2746</v>
      </c>
      <c r="C1556" s="95">
        <v>5</v>
      </c>
      <c r="D1556" s="130">
        <v>2.3060139237915972E-4</v>
      </c>
      <c r="E1556" s="130">
        <v>2.6675646952037853</v>
      </c>
      <c r="F1556" s="95" t="b">
        <v>0</v>
      </c>
      <c r="G1556" s="95" t="b">
        <v>0</v>
      </c>
      <c r="H1556" s="95" t="b">
        <v>0</v>
      </c>
      <c r="I1556" s="95" t="b">
        <v>0</v>
      </c>
      <c r="J1556" s="95" t="b">
        <v>0</v>
      </c>
      <c r="K1556" s="95" t="b">
        <v>0</v>
      </c>
    </row>
    <row r="1557" spans="1:11" x14ac:dyDescent="0.25">
      <c r="A1557" s="95" t="s">
        <v>2746</v>
      </c>
      <c r="B1557" s="95" t="s">
        <v>14226</v>
      </c>
      <c r="C1557" s="95">
        <v>5</v>
      </c>
      <c r="D1557" s="130">
        <v>2.3060139237915972E-4</v>
      </c>
      <c r="E1557" s="130">
        <v>0.77733002889742864</v>
      </c>
      <c r="F1557" s="95" t="b">
        <v>0</v>
      </c>
      <c r="G1557" s="95" t="b">
        <v>0</v>
      </c>
      <c r="H1557" s="95" t="b">
        <v>0</v>
      </c>
      <c r="I1557" s="95" t="b">
        <v>0</v>
      </c>
      <c r="J1557" s="95" t="b">
        <v>0</v>
      </c>
      <c r="K1557" s="95" t="b">
        <v>0</v>
      </c>
    </row>
    <row r="1558" spans="1:11" x14ac:dyDescent="0.25">
      <c r="A1558" s="95" t="s">
        <v>14234</v>
      </c>
      <c r="B1558" s="95" t="s">
        <v>14220</v>
      </c>
      <c r="C1558" s="95">
        <v>5</v>
      </c>
      <c r="D1558" s="130">
        <v>2.3060139237915972E-4</v>
      </c>
      <c r="E1558" s="130">
        <v>-0.44354264862742671</v>
      </c>
      <c r="F1558" s="95" t="b">
        <v>0</v>
      </c>
      <c r="G1558" s="95" t="b">
        <v>0</v>
      </c>
      <c r="H1558" s="95" t="b">
        <v>0</v>
      </c>
      <c r="I1558" s="95" t="b">
        <v>0</v>
      </c>
      <c r="J1558" s="95" t="b">
        <v>0</v>
      </c>
      <c r="K1558" s="95" t="b">
        <v>0</v>
      </c>
    </row>
    <row r="1559" spans="1:11" x14ac:dyDescent="0.25">
      <c r="A1559" s="95" t="s">
        <v>14252</v>
      </c>
      <c r="B1559" s="95" t="s">
        <v>14242</v>
      </c>
      <c r="C1559" s="95">
        <v>5</v>
      </c>
      <c r="D1559" s="130">
        <v>2.3060139237915972E-4</v>
      </c>
      <c r="E1559" s="130">
        <v>0.57192155004759215</v>
      </c>
      <c r="F1559" s="95" t="b">
        <v>0</v>
      </c>
      <c r="G1559" s="95" t="b">
        <v>0</v>
      </c>
      <c r="H1559" s="95" t="b">
        <v>0</v>
      </c>
      <c r="I1559" s="95" t="b">
        <v>0</v>
      </c>
      <c r="J1559" s="95" t="b">
        <v>0</v>
      </c>
      <c r="K1559" s="95" t="b">
        <v>0</v>
      </c>
    </row>
    <row r="1560" spans="1:11" x14ac:dyDescent="0.25">
      <c r="A1560" s="95" t="s">
        <v>14526</v>
      </c>
      <c r="B1560" s="95" t="s">
        <v>14513</v>
      </c>
      <c r="C1560" s="95">
        <v>5</v>
      </c>
      <c r="D1560" s="130">
        <v>2.3060139237915972E-4</v>
      </c>
      <c r="E1560" s="130">
        <v>3.4804780518466409</v>
      </c>
      <c r="F1560" s="95" t="b">
        <v>0</v>
      </c>
      <c r="G1560" s="95" t="b">
        <v>1</v>
      </c>
      <c r="H1560" s="95" t="b">
        <v>0</v>
      </c>
      <c r="I1560" s="95" t="b">
        <v>0</v>
      </c>
      <c r="J1560" s="95" t="b">
        <v>0</v>
      </c>
      <c r="K1560" s="95" t="b">
        <v>0</v>
      </c>
    </row>
    <row r="1561" spans="1:11" x14ac:dyDescent="0.25">
      <c r="A1561" s="95" t="s">
        <v>14217</v>
      </c>
      <c r="B1561" s="95" t="s">
        <v>1689</v>
      </c>
      <c r="C1561" s="95">
        <v>5</v>
      </c>
      <c r="D1561" s="130">
        <v>2.3060139237915972E-4</v>
      </c>
      <c r="E1561" s="130">
        <v>1.4549446285562802</v>
      </c>
      <c r="F1561" s="95" t="b">
        <v>0</v>
      </c>
      <c r="G1561" s="95" t="b">
        <v>0</v>
      </c>
      <c r="H1561" s="95" t="b">
        <v>0</v>
      </c>
      <c r="I1561" s="95" t="b">
        <v>0</v>
      </c>
      <c r="J1561" s="95" t="b">
        <v>0</v>
      </c>
      <c r="K1561" s="95" t="b">
        <v>0</v>
      </c>
    </row>
    <row r="1562" spans="1:11" x14ac:dyDescent="0.25">
      <c r="A1562" s="95" t="s">
        <v>1689</v>
      </c>
      <c r="B1562" s="95" t="s">
        <v>1352</v>
      </c>
      <c r="C1562" s="95">
        <v>5</v>
      </c>
      <c r="D1562" s="130">
        <v>2.3060139237915972E-4</v>
      </c>
      <c r="E1562" s="130">
        <v>2.5130340858023636</v>
      </c>
      <c r="F1562" s="95" t="b">
        <v>0</v>
      </c>
      <c r="G1562" s="95" t="b">
        <v>0</v>
      </c>
      <c r="H1562" s="95" t="b">
        <v>0</v>
      </c>
      <c r="I1562" s="95" t="b">
        <v>0</v>
      </c>
      <c r="J1562" s="95" t="b">
        <v>0</v>
      </c>
      <c r="K1562" s="95" t="b">
        <v>0</v>
      </c>
    </row>
    <row r="1563" spans="1:11" x14ac:dyDescent="0.25">
      <c r="A1563" s="95" t="s">
        <v>1386</v>
      </c>
      <c r="B1563" s="95" t="s">
        <v>1354</v>
      </c>
      <c r="C1563" s="95">
        <v>5</v>
      </c>
      <c r="D1563" s="130">
        <v>2.3060139237915972E-4</v>
      </c>
      <c r="E1563" s="130">
        <v>2.0767857142855117</v>
      </c>
      <c r="F1563" s="95" t="b">
        <v>0</v>
      </c>
      <c r="G1563" s="95" t="b">
        <v>0</v>
      </c>
      <c r="H1563" s="95" t="b">
        <v>0</v>
      </c>
      <c r="I1563" s="95" t="b">
        <v>0</v>
      </c>
      <c r="J1563" s="95" t="b">
        <v>0</v>
      </c>
      <c r="K1563" s="95" t="b">
        <v>0</v>
      </c>
    </row>
    <row r="1564" spans="1:11" x14ac:dyDescent="0.25">
      <c r="A1564" s="95" t="s">
        <v>14217</v>
      </c>
      <c r="B1564" s="95" t="s">
        <v>1561</v>
      </c>
      <c r="C1564" s="95">
        <v>5</v>
      </c>
      <c r="D1564" s="130">
        <v>2.3060139237915972E-4</v>
      </c>
      <c r="E1564" s="130">
        <v>1.4549446285562802</v>
      </c>
      <c r="F1564" s="95" t="b">
        <v>0</v>
      </c>
      <c r="G1564" s="95" t="b">
        <v>0</v>
      </c>
      <c r="H1564" s="95" t="b">
        <v>0</v>
      </c>
      <c r="I1564" s="95" t="b">
        <v>0</v>
      </c>
      <c r="J1564" s="95" t="b">
        <v>0</v>
      </c>
      <c r="K1564" s="95" t="b">
        <v>0</v>
      </c>
    </row>
    <row r="1565" spans="1:11" x14ac:dyDescent="0.25">
      <c r="A1565" s="95" t="s">
        <v>1561</v>
      </c>
      <c r="B1565" s="95" t="s">
        <v>14219</v>
      </c>
      <c r="C1565" s="95">
        <v>5</v>
      </c>
      <c r="D1565" s="130">
        <v>2.3060139237915972E-4</v>
      </c>
      <c r="E1565" s="130">
        <v>1.47903281097246</v>
      </c>
      <c r="F1565" s="95" t="b">
        <v>0</v>
      </c>
      <c r="G1565" s="95" t="b">
        <v>0</v>
      </c>
      <c r="H1565" s="95" t="b">
        <v>0</v>
      </c>
      <c r="I1565" s="95" t="b">
        <v>0</v>
      </c>
      <c r="J1565" s="95" t="b">
        <v>0</v>
      </c>
      <c r="K1565" s="95" t="b">
        <v>0</v>
      </c>
    </row>
    <row r="1566" spans="1:11" x14ac:dyDescent="0.25">
      <c r="A1566" s="95" t="s">
        <v>14263</v>
      </c>
      <c r="B1566" s="95" t="s">
        <v>14221</v>
      </c>
      <c r="C1566" s="95">
        <v>5</v>
      </c>
      <c r="D1566" s="130">
        <v>2.3060139237915972E-4</v>
      </c>
      <c r="E1566" s="130">
        <v>0.10487539577509723</v>
      </c>
      <c r="F1566" s="95" t="b">
        <v>0</v>
      </c>
      <c r="G1566" s="95" t="b">
        <v>0</v>
      </c>
      <c r="H1566" s="95" t="b">
        <v>0</v>
      </c>
      <c r="I1566" s="95" t="b">
        <v>0</v>
      </c>
      <c r="J1566" s="95" t="b">
        <v>0</v>
      </c>
      <c r="K1566" s="95" t="b">
        <v>0</v>
      </c>
    </row>
    <row r="1567" spans="1:11" x14ac:dyDescent="0.25">
      <c r="A1567" s="95" t="s">
        <v>14249</v>
      </c>
      <c r="B1567" s="95" t="s">
        <v>14221</v>
      </c>
      <c r="C1567" s="95">
        <v>5</v>
      </c>
      <c r="D1567" s="130">
        <v>2.3060139237915972E-4</v>
      </c>
      <c r="E1567" s="130">
        <v>-0.1667875255163781</v>
      </c>
      <c r="F1567" s="95" t="b">
        <v>0</v>
      </c>
      <c r="G1567" s="95" t="b">
        <v>0</v>
      </c>
      <c r="H1567" s="95" t="b">
        <v>0</v>
      </c>
      <c r="I1567" s="95" t="b">
        <v>0</v>
      </c>
      <c r="J1567" s="95" t="b">
        <v>0</v>
      </c>
      <c r="K1567" s="95" t="b">
        <v>0</v>
      </c>
    </row>
    <row r="1568" spans="1:11" x14ac:dyDescent="0.25">
      <c r="A1568" s="95" t="s">
        <v>14238</v>
      </c>
      <c r="B1568" s="95" t="s">
        <v>14257</v>
      </c>
      <c r="C1568" s="95">
        <v>5</v>
      </c>
      <c r="D1568" s="130">
        <v>2.3060139237915972E-4</v>
      </c>
      <c r="E1568" s="130">
        <v>0.587715817230824</v>
      </c>
      <c r="F1568" s="95" t="b">
        <v>0</v>
      </c>
      <c r="G1568" s="95" t="b">
        <v>0</v>
      </c>
      <c r="H1568" s="95" t="b">
        <v>0</v>
      </c>
      <c r="I1568" s="95" t="b">
        <v>0</v>
      </c>
      <c r="J1568" s="95" t="b">
        <v>0</v>
      </c>
      <c r="K1568" s="95" t="b">
        <v>0</v>
      </c>
    </row>
    <row r="1569" spans="1:11" x14ac:dyDescent="0.25">
      <c r="A1569" s="95" t="s">
        <v>14261</v>
      </c>
      <c r="B1569" s="95" t="s">
        <v>14534</v>
      </c>
      <c r="C1569" s="95">
        <v>5</v>
      </c>
      <c r="D1569" s="130">
        <v>2.3060139237915972E-4</v>
      </c>
      <c r="E1569" s="130">
        <v>2.380107506729078</v>
      </c>
      <c r="F1569" s="95" t="b">
        <v>0</v>
      </c>
      <c r="G1569" s="95" t="b">
        <v>0</v>
      </c>
      <c r="H1569" s="95" t="b">
        <v>0</v>
      </c>
      <c r="I1569" s="95" t="b">
        <v>0</v>
      </c>
      <c r="J1569" s="95" t="b">
        <v>0</v>
      </c>
      <c r="K1569" s="95" t="b">
        <v>0</v>
      </c>
    </row>
    <row r="1570" spans="1:11" x14ac:dyDescent="0.25">
      <c r="A1570" s="95" t="s">
        <v>14223</v>
      </c>
      <c r="B1570" s="95" t="s">
        <v>14601</v>
      </c>
      <c r="C1570" s="95">
        <v>5</v>
      </c>
      <c r="D1570" s="130">
        <v>2.3060139237915972E-4</v>
      </c>
      <c r="E1570" s="130">
        <v>1.421419774429078</v>
      </c>
      <c r="F1570" s="95" t="b">
        <v>0</v>
      </c>
      <c r="G1570" s="95" t="b">
        <v>0</v>
      </c>
      <c r="H1570" s="95" t="b">
        <v>0</v>
      </c>
      <c r="I1570" s="95" t="b">
        <v>0</v>
      </c>
      <c r="J1570" s="95" t="b">
        <v>0</v>
      </c>
      <c r="K1570" s="95" t="b">
        <v>0</v>
      </c>
    </row>
    <row r="1571" spans="1:11" x14ac:dyDescent="0.25">
      <c r="A1571" s="95" t="s">
        <v>14601</v>
      </c>
      <c r="B1571" s="95" t="s">
        <v>14221</v>
      </c>
      <c r="C1571" s="95">
        <v>5</v>
      </c>
      <c r="D1571" s="130">
        <v>2.3060139237915972E-4</v>
      </c>
      <c r="E1571" s="130">
        <v>1.3737207080676772</v>
      </c>
      <c r="F1571" s="95" t="b">
        <v>0</v>
      </c>
      <c r="G1571" s="95" t="b">
        <v>0</v>
      </c>
      <c r="H1571" s="95" t="b">
        <v>0</v>
      </c>
      <c r="I1571" s="95" t="b">
        <v>0</v>
      </c>
      <c r="J1571" s="95" t="b">
        <v>0</v>
      </c>
      <c r="K1571" s="95" t="b">
        <v>0</v>
      </c>
    </row>
    <row r="1572" spans="1:11" x14ac:dyDescent="0.25">
      <c r="A1572" s="95" t="s">
        <v>14227</v>
      </c>
      <c r="B1572" s="95" t="s">
        <v>14418</v>
      </c>
      <c r="C1572" s="95">
        <v>5</v>
      </c>
      <c r="D1572" s="130">
        <v>2.3060139237915972E-4</v>
      </c>
      <c r="E1572" s="130">
        <v>1.2170787205126385</v>
      </c>
      <c r="F1572" s="95" t="b">
        <v>0</v>
      </c>
      <c r="G1572" s="95" t="b">
        <v>0</v>
      </c>
      <c r="H1572" s="95" t="b">
        <v>0</v>
      </c>
      <c r="I1572" s="95" t="b">
        <v>0</v>
      </c>
      <c r="J1572" s="95" t="b">
        <v>0</v>
      </c>
      <c r="K1572" s="95" t="b">
        <v>0</v>
      </c>
    </row>
    <row r="1573" spans="1:11" x14ac:dyDescent="0.25">
      <c r="A1573" s="95" t="s">
        <v>14418</v>
      </c>
      <c r="B1573" s="95" t="s">
        <v>14213</v>
      </c>
      <c r="C1573" s="95">
        <v>5</v>
      </c>
      <c r="D1573" s="130">
        <v>2.3060139237915972E-4</v>
      </c>
      <c r="E1573" s="130">
        <v>0.58894059417407629</v>
      </c>
      <c r="F1573" s="95" t="b">
        <v>0</v>
      </c>
      <c r="G1573" s="95" t="b">
        <v>0</v>
      </c>
      <c r="H1573" s="95" t="b">
        <v>0</v>
      </c>
      <c r="I1573" s="95" t="b">
        <v>0</v>
      </c>
      <c r="J1573" s="95" t="b">
        <v>0</v>
      </c>
      <c r="K1573" s="95" t="b">
        <v>0</v>
      </c>
    </row>
    <row r="1574" spans="1:11" x14ac:dyDescent="0.25">
      <c r="A1574" s="95" t="s">
        <v>14218</v>
      </c>
      <c r="B1574" s="95" t="s">
        <v>14339</v>
      </c>
      <c r="C1574" s="95">
        <v>5</v>
      </c>
      <c r="D1574" s="130">
        <v>2.3060139237915972E-4</v>
      </c>
      <c r="E1574" s="130">
        <v>0.5518773920021165</v>
      </c>
      <c r="F1574" s="95" t="b">
        <v>0</v>
      </c>
      <c r="G1574" s="95" t="b">
        <v>0</v>
      </c>
      <c r="H1574" s="95" t="b">
        <v>0</v>
      </c>
      <c r="I1574" s="95" t="b">
        <v>0</v>
      </c>
      <c r="J1574" s="95" t="b">
        <v>0</v>
      </c>
      <c r="K1574" s="95" t="b">
        <v>0</v>
      </c>
    </row>
    <row r="1575" spans="1:11" x14ac:dyDescent="0.25">
      <c r="A1575" s="95" t="s">
        <v>14339</v>
      </c>
      <c r="B1575" s="95" t="s">
        <v>14220</v>
      </c>
      <c r="C1575" s="95">
        <v>5</v>
      </c>
      <c r="D1575" s="130">
        <v>2.3060139237915972E-4</v>
      </c>
      <c r="E1575" s="130">
        <v>0.55645735137257324</v>
      </c>
      <c r="F1575" s="95" t="b">
        <v>0</v>
      </c>
      <c r="G1575" s="95" t="b">
        <v>0</v>
      </c>
      <c r="H1575" s="95" t="b">
        <v>0</v>
      </c>
      <c r="I1575" s="95" t="b">
        <v>0</v>
      </c>
      <c r="J1575" s="95" t="b">
        <v>0</v>
      </c>
      <c r="K1575" s="95" t="b">
        <v>0</v>
      </c>
    </row>
    <row r="1576" spans="1:11" x14ac:dyDescent="0.25">
      <c r="A1576" s="95" t="s">
        <v>14297</v>
      </c>
      <c r="B1576" s="95" t="s">
        <v>14477</v>
      </c>
      <c r="C1576" s="95">
        <v>5</v>
      </c>
      <c r="D1576" s="130">
        <v>2.3060139237915972E-4</v>
      </c>
      <c r="E1576" s="130">
        <v>2.5104412752240841</v>
      </c>
      <c r="F1576" s="95" t="b">
        <v>0</v>
      </c>
      <c r="G1576" s="95" t="b">
        <v>0</v>
      </c>
      <c r="H1576" s="95" t="b">
        <v>0</v>
      </c>
      <c r="I1576" s="95" t="b">
        <v>0</v>
      </c>
      <c r="J1576" s="95" t="b">
        <v>0</v>
      </c>
      <c r="K1576" s="95" t="b">
        <v>0</v>
      </c>
    </row>
    <row r="1577" spans="1:11" x14ac:dyDescent="0.25">
      <c r="A1577" s="95" t="s">
        <v>14268</v>
      </c>
      <c r="B1577" s="95" t="s">
        <v>14215</v>
      </c>
      <c r="C1577" s="95">
        <v>5</v>
      </c>
      <c r="D1577" s="130">
        <v>2.3060139237915972E-4</v>
      </c>
      <c r="E1577" s="130">
        <v>3.0290549950803578E-2</v>
      </c>
      <c r="F1577" s="95" t="b">
        <v>0</v>
      </c>
      <c r="G1577" s="95" t="b">
        <v>0</v>
      </c>
      <c r="H1577" s="95" t="b">
        <v>0</v>
      </c>
      <c r="I1577" s="95" t="b">
        <v>0</v>
      </c>
      <c r="J1577" s="95" t="b">
        <v>0</v>
      </c>
      <c r="K1577" s="95" t="b">
        <v>0</v>
      </c>
    </row>
    <row r="1578" spans="1:11" x14ac:dyDescent="0.25">
      <c r="A1578" s="95" t="s">
        <v>14224</v>
      </c>
      <c r="B1578" s="95" t="s">
        <v>14244</v>
      </c>
      <c r="C1578" s="95">
        <v>5</v>
      </c>
      <c r="D1578" s="130">
        <v>2.3060139237915972E-4</v>
      </c>
      <c r="E1578" s="130">
        <v>-0.16203922685904387</v>
      </c>
      <c r="F1578" s="95" t="b">
        <v>0</v>
      </c>
      <c r="G1578" s="95" t="b">
        <v>0</v>
      </c>
      <c r="H1578" s="95" t="b">
        <v>0</v>
      </c>
      <c r="I1578" s="95" t="b">
        <v>0</v>
      </c>
      <c r="J1578" s="95" t="b">
        <v>0</v>
      </c>
      <c r="K1578" s="95" t="b">
        <v>0</v>
      </c>
    </row>
    <row r="1579" spans="1:11" x14ac:dyDescent="0.25">
      <c r="A1579" s="95" t="s">
        <v>14573</v>
      </c>
      <c r="B1579" s="95" t="s">
        <v>14214</v>
      </c>
      <c r="C1579" s="95">
        <v>5</v>
      </c>
      <c r="D1579" s="130">
        <v>2.3060139237915972E-4</v>
      </c>
      <c r="E1579" s="130">
        <v>1.0092678601651173</v>
      </c>
      <c r="F1579" s="95" t="b">
        <v>0</v>
      </c>
      <c r="G1579" s="95" t="b">
        <v>0</v>
      </c>
      <c r="H1579" s="95" t="b">
        <v>0</v>
      </c>
      <c r="I1579" s="95" t="b">
        <v>0</v>
      </c>
      <c r="J1579" s="95" t="b">
        <v>0</v>
      </c>
      <c r="K1579" s="95" t="b">
        <v>0</v>
      </c>
    </row>
    <row r="1580" spans="1:11" x14ac:dyDescent="0.25">
      <c r="A1580" s="95" t="s">
        <v>14213</v>
      </c>
      <c r="B1580" s="95" t="s">
        <v>14257</v>
      </c>
      <c r="C1580" s="95">
        <v>5</v>
      </c>
      <c r="D1580" s="130">
        <v>2.3060139237915972E-4</v>
      </c>
      <c r="E1580" s="130">
        <v>-0.42641162735162713</v>
      </c>
      <c r="F1580" s="95" t="b">
        <v>0</v>
      </c>
      <c r="G1580" s="95" t="b">
        <v>0</v>
      </c>
      <c r="H1580" s="95" t="b">
        <v>0</v>
      </c>
      <c r="I1580" s="95" t="b">
        <v>0</v>
      </c>
      <c r="J1580" s="95" t="b">
        <v>0</v>
      </c>
      <c r="K1580" s="95" t="b">
        <v>0</v>
      </c>
    </row>
    <row r="1581" spans="1:11" x14ac:dyDescent="0.25">
      <c r="A1581" s="95" t="s">
        <v>14217</v>
      </c>
      <c r="B1581" s="95" t="s">
        <v>1540</v>
      </c>
      <c r="C1581" s="95">
        <v>5</v>
      </c>
      <c r="D1581" s="130">
        <v>2.3060139237915972E-4</v>
      </c>
      <c r="E1581" s="130">
        <v>1.4549446285562802</v>
      </c>
      <c r="F1581" s="95" t="b">
        <v>0</v>
      </c>
      <c r="G1581" s="95" t="b">
        <v>0</v>
      </c>
      <c r="H1581" s="95" t="b">
        <v>0</v>
      </c>
      <c r="I1581" s="95" t="b">
        <v>0</v>
      </c>
      <c r="J1581" s="95" t="b">
        <v>0</v>
      </c>
      <c r="K1581" s="95" t="b">
        <v>0</v>
      </c>
    </row>
    <row r="1582" spans="1:11" x14ac:dyDescent="0.25">
      <c r="A1582" s="95" t="s">
        <v>1540</v>
      </c>
      <c r="B1582" s="95" t="s">
        <v>8237</v>
      </c>
      <c r="C1582" s="95">
        <v>5</v>
      </c>
      <c r="D1582" s="130">
        <v>2.3060139237915972E-4</v>
      </c>
      <c r="E1582" s="130">
        <v>2.6865325342797655</v>
      </c>
      <c r="F1582" s="95" t="b">
        <v>0</v>
      </c>
      <c r="G1582" s="95" t="b">
        <v>0</v>
      </c>
      <c r="H1582" s="95" t="b">
        <v>0</v>
      </c>
      <c r="I1582" s="95" t="b">
        <v>0</v>
      </c>
      <c r="J1582" s="95" t="b">
        <v>0</v>
      </c>
      <c r="K1582" s="95" t="b">
        <v>0</v>
      </c>
    </row>
    <row r="1583" spans="1:11" x14ac:dyDescent="0.25">
      <c r="A1583" s="95" t="s">
        <v>14602</v>
      </c>
      <c r="B1583" s="95" t="s">
        <v>14222</v>
      </c>
      <c r="C1583" s="95">
        <v>5</v>
      </c>
      <c r="D1583" s="130">
        <v>2.3060139237915972E-4</v>
      </c>
      <c r="E1583" s="130">
        <v>1.3793040014454769</v>
      </c>
      <c r="F1583" s="95" t="b">
        <v>0</v>
      </c>
      <c r="G1583" s="95" t="b">
        <v>0</v>
      </c>
      <c r="H1583" s="95" t="b">
        <v>0</v>
      </c>
      <c r="I1583" s="95" t="b">
        <v>0</v>
      </c>
      <c r="J1583" s="95" t="b">
        <v>0</v>
      </c>
      <c r="K1583" s="95" t="b">
        <v>0</v>
      </c>
    </row>
    <row r="1584" spans="1:11" x14ac:dyDescent="0.25">
      <c r="A1584" s="95" t="s">
        <v>14255</v>
      </c>
      <c r="B1584" s="95" t="s">
        <v>14322</v>
      </c>
      <c r="C1584" s="95">
        <v>5</v>
      </c>
      <c r="D1584" s="130">
        <v>2.3060139237915972E-4</v>
      </c>
      <c r="E1584" s="130">
        <v>1.3734943361668506</v>
      </c>
      <c r="F1584" s="95" t="b">
        <v>0</v>
      </c>
      <c r="G1584" s="95" t="b">
        <v>0</v>
      </c>
      <c r="H1584" s="95" t="b">
        <v>0</v>
      </c>
      <c r="I1584" s="95" t="b">
        <v>0</v>
      </c>
      <c r="J1584" s="95" t="b">
        <v>0</v>
      </c>
      <c r="K1584" s="95" t="b">
        <v>0</v>
      </c>
    </row>
    <row r="1585" spans="1:11" x14ac:dyDescent="0.25">
      <c r="A1585" s="95" t="s">
        <v>14220</v>
      </c>
      <c r="B1585" s="95" t="s">
        <v>14257</v>
      </c>
      <c r="C1585" s="95">
        <v>5</v>
      </c>
      <c r="D1585" s="130">
        <v>2.3060139237915972E-4</v>
      </c>
      <c r="E1585" s="130">
        <v>-6.3676842715283816E-2</v>
      </c>
      <c r="F1585" s="95" t="b">
        <v>0</v>
      </c>
      <c r="G1585" s="95" t="b">
        <v>0</v>
      </c>
      <c r="H1585" s="95" t="b">
        <v>0</v>
      </c>
      <c r="I1585" s="95" t="b">
        <v>0</v>
      </c>
      <c r="J1585" s="95" t="b">
        <v>0</v>
      </c>
      <c r="K1585" s="95" t="b">
        <v>0</v>
      </c>
    </row>
    <row r="1586" spans="1:11" x14ac:dyDescent="0.25">
      <c r="A1586" s="95" t="s">
        <v>14232</v>
      </c>
      <c r="B1586" s="95" t="s">
        <v>14220</v>
      </c>
      <c r="C1586" s="95">
        <v>5</v>
      </c>
      <c r="D1586" s="130">
        <v>2.3060139237915972E-4</v>
      </c>
      <c r="E1586" s="130">
        <v>-0.48930013918810189</v>
      </c>
      <c r="F1586" s="95" t="b">
        <v>0</v>
      </c>
      <c r="G1586" s="95" t="b">
        <v>0</v>
      </c>
      <c r="H1586" s="95" t="b">
        <v>0</v>
      </c>
      <c r="I1586" s="95" t="b">
        <v>0</v>
      </c>
      <c r="J1586" s="95" t="b">
        <v>0</v>
      </c>
      <c r="K1586" s="95" t="b">
        <v>0</v>
      </c>
    </row>
    <row r="1587" spans="1:11" x14ac:dyDescent="0.25">
      <c r="A1587" s="95" t="s">
        <v>14306</v>
      </c>
      <c r="B1587" s="95" t="s">
        <v>14224</v>
      </c>
      <c r="C1587" s="95">
        <v>5</v>
      </c>
      <c r="D1587" s="130">
        <v>2.3060139237915972E-4</v>
      </c>
      <c r="E1587" s="130">
        <v>0.4989362817786745</v>
      </c>
      <c r="F1587" s="95" t="b">
        <v>0</v>
      </c>
      <c r="G1587" s="95" t="b">
        <v>0</v>
      </c>
      <c r="H1587" s="95" t="b">
        <v>0</v>
      </c>
      <c r="I1587" s="95" t="b">
        <v>0</v>
      </c>
      <c r="J1587" s="95" t="b">
        <v>0</v>
      </c>
      <c r="K1587" s="95" t="b">
        <v>0</v>
      </c>
    </row>
    <row r="1588" spans="1:11" x14ac:dyDescent="0.25">
      <c r="A1588" s="95" t="s">
        <v>14220</v>
      </c>
      <c r="B1588" s="95" t="s">
        <v>14219</v>
      </c>
      <c r="C1588" s="95">
        <v>5</v>
      </c>
      <c r="D1588" s="130">
        <v>2.3060139237915972E-4</v>
      </c>
      <c r="E1588" s="130">
        <v>-1.0439327845195268</v>
      </c>
      <c r="F1588" s="95" t="b">
        <v>0</v>
      </c>
      <c r="G1588" s="95" t="b">
        <v>0</v>
      </c>
      <c r="H1588" s="95" t="b">
        <v>0</v>
      </c>
      <c r="I1588" s="95" t="b">
        <v>0</v>
      </c>
      <c r="J1588" s="95" t="b">
        <v>0</v>
      </c>
      <c r="K1588" s="95" t="b">
        <v>0</v>
      </c>
    </row>
    <row r="1589" spans="1:11" x14ac:dyDescent="0.25">
      <c r="A1589" s="95" t="s">
        <v>14224</v>
      </c>
      <c r="B1589" s="95" t="s">
        <v>14380</v>
      </c>
      <c r="C1589" s="95">
        <v>5</v>
      </c>
      <c r="D1589" s="130">
        <v>2.3060139237915972E-4</v>
      </c>
      <c r="E1589" s="130">
        <v>0.91423702854517364</v>
      </c>
      <c r="F1589" s="95" t="b">
        <v>0</v>
      </c>
      <c r="G1589" s="95" t="b">
        <v>0</v>
      </c>
      <c r="H1589" s="95" t="b">
        <v>0</v>
      </c>
      <c r="I1589" s="95" t="b">
        <v>0</v>
      </c>
      <c r="J1589" s="95" t="b">
        <v>0</v>
      </c>
      <c r="K1589" s="95" t="b">
        <v>0</v>
      </c>
    </row>
    <row r="1590" spans="1:11" x14ac:dyDescent="0.25">
      <c r="A1590" s="95" t="s">
        <v>14380</v>
      </c>
      <c r="B1590" s="95" t="s">
        <v>14301</v>
      </c>
      <c r="C1590" s="95">
        <v>5</v>
      </c>
      <c r="D1590" s="130">
        <v>2.3060139237915972E-4</v>
      </c>
      <c r="E1590" s="130">
        <v>2.2107057499131018</v>
      </c>
      <c r="F1590" s="95" t="b">
        <v>0</v>
      </c>
      <c r="G1590" s="95" t="b">
        <v>0</v>
      </c>
      <c r="H1590" s="95" t="b">
        <v>0</v>
      </c>
      <c r="I1590" s="95" t="b">
        <v>0</v>
      </c>
      <c r="J1590" s="95" t="b">
        <v>0</v>
      </c>
      <c r="K1590" s="95" t="b">
        <v>0</v>
      </c>
    </row>
    <row r="1591" spans="1:11" x14ac:dyDescent="0.25">
      <c r="A1591" s="95" t="s">
        <v>14216</v>
      </c>
      <c r="B1591" s="95" t="s">
        <v>14653</v>
      </c>
      <c r="C1591" s="95">
        <v>5</v>
      </c>
      <c r="D1591" s="130">
        <v>2.3060139237915972E-4</v>
      </c>
      <c r="E1591" s="130">
        <v>1.316720527864685</v>
      </c>
      <c r="F1591" s="95" t="b">
        <v>0</v>
      </c>
      <c r="G1591" s="95" t="b">
        <v>0</v>
      </c>
      <c r="H1591" s="95" t="b">
        <v>0</v>
      </c>
      <c r="I1591" s="95" t="b">
        <v>0</v>
      </c>
      <c r="J1591" s="95" t="b">
        <v>0</v>
      </c>
      <c r="K1591" s="95" t="b">
        <v>0</v>
      </c>
    </row>
    <row r="1592" spans="1:11" x14ac:dyDescent="0.25">
      <c r="A1592" s="95" t="s">
        <v>14653</v>
      </c>
      <c r="B1592" s="95" t="s">
        <v>14244</v>
      </c>
      <c r="C1592" s="95">
        <v>5</v>
      </c>
      <c r="D1592" s="130">
        <v>2.3060139237915972E-4</v>
      </c>
      <c r="E1592" s="130">
        <v>2.182353046826067</v>
      </c>
      <c r="F1592" s="95" t="b">
        <v>0</v>
      </c>
      <c r="G1592" s="95" t="b">
        <v>0</v>
      </c>
      <c r="H1592" s="95" t="b">
        <v>0</v>
      </c>
      <c r="I1592" s="95" t="b">
        <v>0</v>
      </c>
      <c r="J1592" s="95" t="b">
        <v>0</v>
      </c>
      <c r="K1592" s="95" t="b">
        <v>0</v>
      </c>
    </row>
    <row r="1593" spans="1:11" x14ac:dyDescent="0.25">
      <c r="A1593" s="95" t="s">
        <v>14367</v>
      </c>
      <c r="B1593" s="95" t="s">
        <v>14213</v>
      </c>
      <c r="C1593" s="95">
        <v>5</v>
      </c>
      <c r="D1593" s="130">
        <v>2.3060139237915972E-4</v>
      </c>
      <c r="E1593" s="130">
        <v>0.36709184455771987</v>
      </c>
      <c r="F1593" s="95" t="b">
        <v>0</v>
      </c>
      <c r="G1593" s="95" t="b">
        <v>0</v>
      </c>
      <c r="H1593" s="95" t="b">
        <v>0</v>
      </c>
      <c r="I1593" s="95" t="b">
        <v>0</v>
      </c>
      <c r="J1593" s="95" t="b">
        <v>0</v>
      </c>
      <c r="K1593" s="95" t="b">
        <v>0</v>
      </c>
    </row>
    <row r="1594" spans="1:11" x14ac:dyDescent="0.25">
      <c r="A1594" s="95" t="s">
        <v>14301</v>
      </c>
      <c r="B1594" s="95" t="s">
        <v>14214</v>
      </c>
      <c r="C1594" s="95">
        <v>5</v>
      </c>
      <c r="D1594" s="130">
        <v>2.3060139237915972E-4</v>
      </c>
      <c r="E1594" s="130">
        <v>8.3513888537229811E-2</v>
      </c>
      <c r="F1594" s="95" t="b">
        <v>0</v>
      </c>
      <c r="G1594" s="95" t="b">
        <v>0</v>
      </c>
      <c r="H1594" s="95" t="b">
        <v>0</v>
      </c>
      <c r="I1594" s="95" t="b">
        <v>0</v>
      </c>
      <c r="J1594" s="95" t="b">
        <v>0</v>
      </c>
      <c r="K1594" s="95" t="b">
        <v>0</v>
      </c>
    </row>
    <row r="1595" spans="1:11" x14ac:dyDescent="0.25">
      <c r="A1595" s="95" t="s">
        <v>14241</v>
      </c>
      <c r="B1595" s="95" t="s">
        <v>14219</v>
      </c>
      <c r="C1595" s="95">
        <v>5</v>
      </c>
      <c r="D1595" s="130">
        <v>2.3060139237915972E-4</v>
      </c>
      <c r="E1595" s="130">
        <v>-0.33521478475946037</v>
      </c>
      <c r="F1595" s="95" t="b">
        <v>0</v>
      </c>
      <c r="G1595" s="95" t="b">
        <v>0</v>
      </c>
      <c r="H1595" s="95" t="b">
        <v>0</v>
      </c>
      <c r="I1595" s="95" t="b">
        <v>0</v>
      </c>
      <c r="J1595" s="95" t="b">
        <v>0</v>
      </c>
      <c r="K1595" s="95" t="b">
        <v>0</v>
      </c>
    </row>
    <row r="1596" spans="1:11" x14ac:dyDescent="0.25">
      <c r="A1596" s="95" t="s">
        <v>14223</v>
      </c>
      <c r="B1596" s="95" t="s">
        <v>14248</v>
      </c>
      <c r="C1596" s="95">
        <v>5</v>
      </c>
      <c r="D1596" s="130">
        <v>2.3060139237915972E-4</v>
      </c>
      <c r="E1596" s="130">
        <v>-0.12968153265240162</v>
      </c>
      <c r="F1596" s="95" t="b">
        <v>0</v>
      </c>
      <c r="G1596" s="95" t="b">
        <v>0</v>
      </c>
      <c r="H1596" s="95" t="b">
        <v>0</v>
      </c>
      <c r="I1596" s="95" t="b">
        <v>0</v>
      </c>
      <c r="J1596" s="95" t="b">
        <v>0</v>
      </c>
      <c r="K1596" s="95" t="b">
        <v>0</v>
      </c>
    </row>
    <row r="1597" spans="1:11" x14ac:dyDescent="0.25">
      <c r="A1597" s="95" t="s">
        <v>14432</v>
      </c>
      <c r="B1597" s="95" t="s">
        <v>14432</v>
      </c>
      <c r="C1597" s="95">
        <v>5</v>
      </c>
      <c r="D1597" s="130">
        <v>2.3060139237915972E-4</v>
      </c>
      <c r="E1597" s="130">
        <v>3.000151657251767</v>
      </c>
      <c r="F1597" s="95" t="b">
        <v>0</v>
      </c>
      <c r="G1597" s="95" t="b">
        <v>0</v>
      </c>
      <c r="H1597" s="95" t="b">
        <v>0</v>
      </c>
      <c r="I1597" s="95" t="b">
        <v>0</v>
      </c>
      <c r="J1597" s="95" t="b">
        <v>0</v>
      </c>
      <c r="K1597" s="95" t="b">
        <v>0</v>
      </c>
    </row>
    <row r="1598" spans="1:11" x14ac:dyDescent="0.25">
      <c r="A1598" s="95" t="s">
        <v>14432</v>
      </c>
      <c r="B1598" s="95" t="s">
        <v>2841</v>
      </c>
      <c r="C1598" s="95">
        <v>5</v>
      </c>
      <c r="D1598" s="130">
        <v>2.3060139237915972E-4</v>
      </c>
      <c r="E1598" s="130">
        <v>2.6991216615877858</v>
      </c>
      <c r="F1598" s="95" t="b">
        <v>0</v>
      </c>
      <c r="G1598" s="95" t="b">
        <v>0</v>
      </c>
      <c r="H1598" s="95" t="b">
        <v>0</v>
      </c>
      <c r="I1598" s="95" t="b">
        <v>0</v>
      </c>
      <c r="J1598" s="95" t="b">
        <v>0</v>
      </c>
      <c r="K1598" s="95" t="b">
        <v>0</v>
      </c>
    </row>
    <row r="1599" spans="1:11" x14ac:dyDescent="0.25">
      <c r="A1599" s="95" t="s">
        <v>2841</v>
      </c>
      <c r="B1599" s="95" t="s">
        <v>2841</v>
      </c>
      <c r="C1599" s="95">
        <v>5</v>
      </c>
      <c r="D1599" s="130">
        <v>2.3060139237915972E-4</v>
      </c>
      <c r="E1599" s="130">
        <v>2.4261203895240482</v>
      </c>
      <c r="F1599" s="95" t="b">
        <v>0</v>
      </c>
      <c r="G1599" s="95" t="b">
        <v>0</v>
      </c>
      <c r="H1599" s="95" t="b">
        <v>0</v>
      </c>
      <c r="I1599" s="95" t="b">
        <v>0</v>
      </c>
      <c r="J1599" s="95" t="b">
        <v>0</v>
      </c>
      <c r="K1599" s="95" t="b">
        <v>0</v>
      </c>
    </row>
    <row r="1600" spans="1:11" x14ac:dyDescent="0.25">
      <c r="A1600" s="95" t="s">
        <v>14329</v>
      </c>
      <c r="B1600" s="95" t="s">
        <v>14230</v>
      </c>
      <c r="C1600" s="95">
        <v>4</v>
      </c>
      <c r="D1600" s="130">
        <v>2.1269430510998069E-4</v>
      </c>
      <c r="E1600" s="130">
        <v>0.87634203597238292</v>
      </c>
      <c r="F1600" s="95" t="b">
        <v>0</v>
      </c>
      <c r="G1600" s="95" t="b">
        <v>0</v>
      </c>
      <c r="H1600" s="95" t="b">
        <v>0</v>
      </c>
      <c r="I1600" s="95" t="b">
        <v>0</v>
      </c>
      <c r="J1600" s="95" t="b">
        <v>0</v>
      </c>
      <c r="K1600" s="95" t="b">
        <v>0</v>
      </c>
    </row>
    <row r="1601" spans="1:11" x14ac:dyDescent="0.25">
      <c r="A1601" s="95" t="s">
        <v>1903</v>
      </c>
      <c r="B1601" s="95" t="s">
        <v>2743</v>
      </c>
      <c r="C1601" s="95">
        <v>4</v>
      </c>
      <c r="D1601" s="130">
        <v>1.9135184986164368E-4</v>
      </c>
      <c r="E1601" s="130">
        <v>1.5853779390164351</v>
      </c>
      <c r="F1601" s="95" t="b">
        <v>0</v>
      </c>
      <c r="G1601" s="95" t="b">
        <v>0</v>
      </c>
      <c r="H1601" s="95" t="b">
        <v>0</v>
      </c>
      <c r="I1601" s="95" t="b">
        <v>0</v>
      </c>
      <c r="J1601" s="95" t="b">
        <v>0</v>
      </c>
      <c r="K1601" s="95" t="b">
        <v>0</v>
      </c>
    </row>
    <row r="1602" spans="1:11" x14ac:dyDescent="0.25">
      <c r="A1602" s="95" t="s">
        <v>14229</v>
      </c>
      <c r="B1602" s="95" t="s">
        <v>14706</v>
      </c>
      <c r="C1602" s="95">
        <v>4</v>
      </c>
      <c r="D1602" s="130">
        <v>1.9135184986164368E-4</v>
      </c>
      <c r="E1602" s="130">
        <v>1.9013298532684142</v>
      </c>
      <c r="F1602" s="95" t="b">
        <v>0</v>
      </c>
      <c r="G1602" s="95" t="b">
        <v>0</v>
      </c>
      <c r="H1602" s="95" t="b">
        <v>0</v>
      </c>
      <c r="I1602" s="95" t="b">
        <v>0</v>
      </c>
      <c r="J1602" s="95" t="b">
        <v>0</v>
      </c>
      <c r="K1602" s="95" t="b">
        <v>0</v>
      </c>
    </row>
    <row r="1603" spans="1:11" x14ac:dyDescent="0.25">
      <c r="A1603" s="95" t="s">
        <v>1471</v>
      </c>
      <c r="B1603" s="95" t="s">
        <v>1472</v>
      </c>
      <c r="C1603" s="95">
        <v>4</v>
      </c>
      <c r="D1603" s="130">
        <v>1.9135184986164368E-4</v>
      </c>
      <c r="E1603" s="130">
        <v>3.5053016355716728</v>
      </c>
      <c r="F1603" s="95" t="b">
        <v>0</v>
      </c>
      <c r="G1603" s="95" t="b">
        <v>0</v>
      </c>
      <c r="H1603" s="95" t="b">
        <v>0</v>
      </c>
      <c r="I1603" s="95" t="b">
        <v>0</v>
      </c>
      <c r="J1603" s="95" t="b">
        <v>0</v>
      </c>
      <c r="K1603" s="95" t="b">
        <v>0</v>
      </c>
    </row>
    <row r="1604" spans="1:11" x14ac:dyDescent="0.25">
      <c r="A1604" s="95" t="s">
        <v>1472</v>
      </c>
      <c r="B1604" s="95" t="s">
        <v>2743</v>
      </c>
      <c r="C1604" s="95">
        <v>4</v>
      </c>
      <c r="D1604" s="130">
        <v>1.9135184986164368E-4</v>
      </c>
      <c r="E1604" s="130">
        <v>1.6822879520244916</v>
      </c>
      <c r="F1604" s="95" t="b">
        <v>0</v>
      </c>
      <c r="G1604" s="95" t="b">
        <v>0</v>
      </c>
      <c r="H1604" s="95" t="b">
        <v>0</v>
      </c>
      <c r="I1604" s="95" t="b">
        <v>0</v>
      </c>
      <c r="J1604" s="95" t="b">
        <v>0</v>
      </c>
      <c r="K1604" s="95" t="b">
        <v>0</v>
      </c>
    </row>
    <row r="1605" spans="1:11" x14ac:dyDescent="0.25">
      <c r="A1605" s="95" t="s">
        <v>14222</v>
      </c>
      <c r="B1605" s="95" t="s">
        <v>14237</v>
      </c>
      <c r="C1605" s="95">
        <v>4</v>
      </c>
      <c r="D1605" s="130">
        <v>1.9135184986164368E-4</v>
      </c>
      <c r="E1605" s="130">
        <v>-0.44814891308391347</v>
      </c>
      <c r="F1605" s="95" t="b">
        <v>0</v>
      </c>
      <c r="G1605" s="95" t="b">
        <v>0</v>
      </c>
      <c r="H1605" s="95" t="b">
        <v>0</v>
      </c>
      <c r="I1605" s="95" t="b">
        <v>0</v>
      </c>
      <c r="J1605" s="95" t="b">
        <v>0</v>
      </c>
      <c r="K1605" s="95" t="b">
        <v>0</v>
      </c>
    </row>
    <row r="1606" spans="1:11" x14ac:dyDescent="0.25">
      <c r="A1606" s="95" t="s">
        <v>14297</v>
      </c>
      <c r="B1606" s="95" t="s">
        <v>14219</v>
      </c>
      <c r="C1606" s="95">
        <v>4</v>
      </c>
      <c r="D1606" s="130">
        <v>1.9135184986164368E-4</v>
      </c>
      <c r="E1606" s="130">
        <v>0.23599476228616534</v>
      </c>
      <c r="F1606" s="95" t="b">
        <v>0</v>
      </c>
      <c r="G1606" s="95" t="b">
        <v>0</v>
      </c>
      <c r="H1606" s="95" t="b">
        <v>0</v>
      </c>
      <c r="I1606" s="95" t="b">
        <v>0</v>
      </c>
      <c r="J1606" s="95" t="b">
        <v>0</v>
      </c>
      <c r="K1606" s="95" t="b">
        <v>0</v>
      </c>
    </row>
    <row r="1607" spans="1:11" x14ac:dyDescent="0.25">
      <c r="A1607" s="95" t="s">
        <v>1336</v>
      </c>
      <c r="B1607" s="95" t="s">
        <v>14479</v>
      </c>
      <c r="C1607" s="95">
        <v>4</v>
      </c>
      <c r="D1607" s="130">
        <v>1.9135184986164368E-4</v>
      </c>
      <c r="E1607" s="130">
        <v>2.8192966084000215</v>
      </c>
      <c r="F1607" s="95" t="b">
        <v>0</v>
      </c>
      <c r="G1607" s="95" t="b">
        <v>0</v>
      </c>
      <c r="H1607" s="95" t="b">
        <v>0</v>
      </c>
      <c r="I1607" s="95" t="b">
        <v>0</v>
      </c>
      <c r="J1607" s="95" t="b">
        <v>0</v>
      </c>
      <c r="K1607" s="95" t="b">
        <v>0</v>
      </c>
    </row>
    <row r="1608" spans="1:11" x14ac:dyDescent="0.25">
      <c r="A1608" s="95" t="s">
        <v>14663</v>
      </c>
      <c r="B1608" s="95" t="s">
        <v>14708</v>
      </c>
      <c r="C1608" s="95">
        <v>4</v>
      </c>
      <c r="D1608" s="130">
        <v>1.9135184986164368E-4</v>
      </c>
      <c r="E1608" s="130">
        <v>4.1336905656219844</v>
      </c>
      <c r="F1608" s="95" t="b">
        <v>0</v>
      </c>
      <c r="G1608" s="95" t="b">
        <v>0</v>
      </c>
      <c r="H1608" s="95" t="b">
        <v>0</v>
      </c>
      <c r="I1608" s="95" t="b">
        <v>0</v>
      </c>
      <c r="J1608" s="95" t="b">
        <v>0</v>
      </c>
      <c r="K1608" s="95" t="b">
        <v>0</v>
      </c>
    </row>
    <row r="1609" spans="1:11" x14ac:dyDescent="0.25">
      <c r="A1609" s="95" t="s">
        <v>14709</v>
      </c>
      <c r="B1609" s="95" t="s">
        <v>14214</v>
      </c>
      <c r="C1609" s="95">
        <v>4</v>
      </c>
      <c r="D1609" s="130">
        <v>1.9135184986164368E-4</v>
      </c>
      <c r="E1609" s="130">
        <v>1.1553958958433552</v>
      </c>
      <c r="F1609" s="95" t="b">
        <v>0</v>
      </c>
      <c r="G1609" s="95" t="b">
        <v>0</v>
      </c>
      <c r="H1609" s="95" t="b">
        <v>0</v>
      </c>
      <c r="I1609" s="95" t="b">
        <v>0</v>
      </c>
      <c r="J1609" s="95" t="b">
        <v>0</v>
      </c>
      <c r="K1609" s="95" t="b">
        <v>0</v>
      </c>
    </row>
    <row r="1610" spans="1:11" x14ac:dyDescent="0.25">
      <c r="A1610" s="95" t="s">
        <v>14215</v>
      </c>
      <c r="B1610" s="95" t="s">
        <v>14240</v>
      </c>
      <c r="C1610" s="95">
        <v>4</v>
      </c>
      <c r="D1610" s="130">
        <v>1.9135184986164368E-4</v>
      </c>
      <c r="E1610" s="130">
        <v>-0.55173765145134079</v>
      </c>
      <c r="F1610" s="95" t="b">
        <v>0</v>
      </c>
      <c r="G1610" s="95" t="b">
        <v>0</v>
      </c>
      <c r="H1610" s="95" t="b">
        <v>0</v>
      </c>
      <c r="I1610" s="95" t="b">
        <v>0</v>
      </c>
      <c r="J1610" s="95" t="b">
        <v>0</v>
      </c>
      <c r="K1610" s="95" t="b">
        <v>0</v>
      </c>
    </row>
    <row r="1611" spans="1:11" x14ac:dyDescent="0.25">
      <c r="A1611" s="95" t="s">
        <v>14213</v>
      </c>
      <c r="B1611" s="95" t="s">
        <v>14612</v>
      </c>
      <c r="C1611" s="95">
        <v>4</v>
      </c>
      <c r="D1611" s="130">
        <v>1.9135184986164368E-4</v>
      </c>
      <c r="E1611" s="130">
        <v>0.97498891342991689</v>
      </c>
      <c r="F1611" s="95" t="b">
        <v>0</v>
      </c>
      <c r="G1611" s="95" t="b">
        <v>0</v>
      </c>
      <c r="H1611" s="95" t="b">
        <v>0</v>
      </c>
      <c r="I1611" s="95" t="b">
        <v>0</v>
      </c>
      <c r="J1611" s="95" t="b">
        <v>0</v>
      </c>
      <c r="K1611" s="95" t="b">
        <v>0</v>
      </c>
    </row>
    <row r="1612" spans="1:11" x14ac:dyDescent="0.25">
      <c r="A1612" s="95" t="s">
        <v>1680</v>
      </c>
      <c r="B1612" s="95" t="s">
        <v>2743</v>
      </c>
      <c r="C1612" s="95">
        <v>4</v>
      </c>
      <c r="D1612" s="130">
        <v>1.9135184986164368E-4</v>
      </c>
      <c r="E1612" s="130">
        <v>1.6822879520244916</v>
      </c>
      <c r="F1612" s="95" t="b">
        <v>0</v>
      </c>
      <c r="G1612" s="95" t="b">
        <v>0</v>
      </c>
      <c r="H1612" s="95" t="b">
        <v>0</v>
      </c>
      <c r="I1612" s="95" t="b">
        <v>0</v>
      </c>
      <c r="J1612" s="95" t="b">
        <v>0</v>
      </c>
      <c r="K1612" s="95" t="b">
        <v>0</v>
      </c>
    </row>
    <row r="1613" spans="1:11" x14ac:dyDescent="0.25">
      <c r="A1613" s="95" t="s">
        <v>14569</v>
      </c>
      <c r="B1613" s="95" t="s">
        <v>14710</v>
      </c>
      <c r="C1613" s="95">
        <v>4</v>
      </c>
      <c r="D1613" s="130">
        <v>1.9135184986164368E-4</v>
      </c>
      <c r="E1613" s="130">
        <v>3.89065251693569</v>
      </c>
      <c r="F1613" s="95" t="b">
        <v>0</v>
      </c>
      <c r="G1613" s="95" t="b">
        <v>0</v>
      </c>
      <c r="H1613" s="95" t="b">
        <v>0</v>
      </c>
      <c r="I1613" s="95" t="b">
        <v>0</v>
      </c>
      <c r="J1613" s="95" t="b">
        <v>0</v>
      </c>
      <c r="K1613" s="95" t="b">
        <v>0</v>
      </c>
    </row>
    <row r="1614" spans="1:11" x14ac:dyDescent="0.25">
      <c r="A1614" s="95" t="s">
        <v>14710</v>
      </c>
      <c r="B1614" s="95" t="s">
        <v>14711</v>
      </c>
      <c r="C1614" s="95">
        <v>4</v>
      </c>
      <c r="D1614" s="130">
        <v>1.9135184986164368E-4</v>
      </c>
      <c r="E1614" s="130">
        <v>4.1336905656219844</v>
      </c>
      <c r="F1614" s="95" t="b">
        <v>0</v>
      </c>
      <c r="G1614" s="95" t="b">
        <v>0</v>
      </c>
      <c r="H1614" s="95" t="b">
        <v>0</v>
      </c>
      <c r="I1614" s="95" t="b">
        <v>0</v>
      </c>
      <c r="J1614" s="95" t="b">
        <v>0</v>
      </c>
      <c r="K1614" s="95" t="b">
        <v>0</v>
      </c>
    </row>
    <row r="1615" spans="1:11" x14ac:dyDescent="0.25">
      <c r="A1615" s="95" t="s">
        <v>14711</v>
      </c>
      <c r="B1615" s="95" t="s">
        <v>14239</v>
      </c>
      <c r="C1615" s="95">
        <v>4</v>
      </c>
      <c r="D1615" s="130">
        <v>1.9135184986164368E-4</v>
      </c>
      <c r="E1615" s="130">
        <v>2.1699027382764293</v>
      </c>
      <c r="F1615" s="95" t="b">
        <v>0</v>
      </c>
      <c r="G1615" s="95" t="b">
        <v>0</v>
      </c>
      <c r="H1615" s="95" t="b">
        <v>0</v>
      </c>
      <c r="I1615" s="95" t="b">
        <v>0</v>
      </c>
      <c r="J1615" s="95" t="b">
        <v>0</v>
      </c>
      <c r="K1615" s="95" t="b">
        <v>0</v>
      </c>
    </row>
    <row r="1616" spans="1:11" x14ac:dyDescent="0.25">
      <c r="A1616" s="95" t="s">
        <v>14213</v>
      </c>
      <c r="B1616" s="95" t="s">
        <v>14392</v>
      </c>
      <c r="C1616" s="95">
        <v>4</v>
      </c>
      <c r="D1616" s="130">
        <v>1.9135184986164368E-4</v>
      </c>
      <c r="E1616" s="130">
        <v>0.43092086907964128</v>
      </c>
      <c r="F1616" s="95" t="b">
        <v>0</v>
      </c>
      <c r="G1616" s="95" t="b">
        <v>0</v>
      </c>
      <c r="H1616" s="95" t="b">
        <v>0</v>
      </c>
      <c r="I1616" s="95" t="b">
        <v>0</v>
      </c>
      <c r="J1616" s="95" t="b">
        <v>0</v>
      </c>
      <c r="K1616" s="95" t="b">
        <v>0</v>
      </c>
    </row>
    <row r="1617" spans="1:11" x14ac:dyDescent="0.25">
      <c r="A1617" s="95" t="s">
        <v>14223</v>
      </c>
      <c r="B1617" s="95" t="s">
        <v>14297</v>
      </c>
      <c r="C1617" s="95">
        <v>4</v>
      </c>
      <c r="D1617" s="130">
        <v>1.9135184986164368E-4</v>
      </c>
      <c r="E1617" s="130">
        <v>0.33075871069802293</v>
      </c>
      <c r="F1617" s="95" t="b">
        <v>0</v>
      </c>
      <c r="G1617" s="95" t="b">
        <v>0</v>
      </c>
      <c r="H1617" s="95" t="b">
        <v>0</v>
      </c>
      <c r="I1617" s="95" t="b">
        <v>0</v>
      </c>
      <c r="J1617" s="95" t="b">
        <v>0</v>
      </c>
      <c r="K1617" s="95" t="b">
        <v>0</v>
      </c>
    </row>
    <row r="1618" spans="1:11" x14ac:dyDescent="0.25">
      <c r="A1618" s="95" t="s">
        <v>14356</v>
      </c>
      <c r="B1618" s="95" t="s">
        <v>14570</v>
      </c>
      <c r="C1618" s="95">
        <v>4</v>
      </c>
      <c r="D1618" s="130">
        <v>2.1269430510998069E-4</v>
      </c>
      <c r="E1618" s="130">
        <v>2.9486444639133769</v>
      </c>
      <c r="F1618" s="95" t="b">
        <v>0</v>
      </c>
      <c r="G1618" s="95" t="b">
        <v>0</v>
      </c>
      <c r="H1618" s="95" t="b">
        <v>0</v>
      </c>
      <c r="I1618" s="95" t="b">
        <v>0</v>
      </c>
      <c r="J1618" s="95" t="b">
        <v>0</v>
      </c>
      <c r="K1618" s="95" t="b">
        <v>0</v>
      </c>
    </row>
    <row r="1619" spans="1:11" x14ac:dyDescent="0.25">
      <c r="A1619" s="95" t="s">
        <v>14213</v>
      </c>
      <c r="B1619" s="95" t="s">
        <v>14714</v>
      </c>
      <c r="C1619" s="95">
        <v>4</v>
      </c>
      <c r="D1619" s="130">
        <v>1.9135184986164368E-4</v>
      </c>
      <c r="E1619" s="130">
        <v>1.1510801724855981</v>
      </c>
      <c r="F1619" s="95" t="b">
        <v>0</v>
      </c>
      <c r="G1619" s="95" t="b">
        <v>0</v>
      </c>
      <c r="H1619" s="95" t="b">
        <v>0</v>
      </c>
      <c r="I1619" s="95" t="b">
        <v>0</v>
      </c>
      <c r="J1619" s="95" t="b">
        <v>0</v>
      </c>
      <c r="K1619" s="95" t="b">
        <v>0</v>
      </c>
    </row>
    <row r="1620" spans="1:11" x14ac:dyDescent="0.25">
      <c r="A1620" s="95" t="s">
        <v>14319</v>
      </c>
      <c r="B1620" s="95" t="s">
        <v>14213</v>
      </c>
      <c r="C1620" s="95">
        <v>4</v>
      </c>
      <c r="D1620" s="130">
        <v>1.9135184986164368E-4</v>
      </c>
      <c r="E1620" s="130">
        <v>-2.3548925372818233E-2</v>
      </c>
      <c r="F1620" s="95" t="b">
        <v>0</v>
      </c>
      <c r="G1620" s="95" t="b">
        <v>0</v>
      </c>
      <c r="H1620" s="95" t="b">
        <v>0</v>
      </c>
      <c r="I1620" s="95" t="b">
        <v>0</v>
      </c>
      <c r="J1620" s="95" t="b">
        <v>0</v>
      </c>
      <c r="K1620" s="95" t="b">
        <v>0</v>
      </c>
    </row>
    <row r="1621" spans="1:11" x14ac:dyDescent="0.25">
      <c r="A1621" s="95" t="s">
        <v>14215</v>
      </c>
      <c r="B1621" s="95" t="s">
        <v>14361</v>
      </c>
      <c r="C1621" s="95">
        <v>4</v>
      </c>
      <c r="D1621" s="130">
        <v>1.9135184986164368E-4</v>
      </c>
      <c r="E1621" s="130">
        <v>0.5119951032927057</v>
      </c>
      <c r="F1621" s="95" t="b">
        <v>0</v>
      </c>
      <c r="G1621" s="95" t="b">
        <v>0</v>
      </c>
      <c r="H1621" s="95" t="b">
        <v>0</v>
      </c>
      <c r="I1621" s="95" t="b">
        <v>0</v>
      </c>
      <c r="J1621" s="95" t="b">
        <v>0</v>
      </c>
      <c r="K1621" s="95" t="b">
        <v>0</v>
      </c>
    </row>
    <row r="1622" spans="1:11" x14ac:dyDescent="0.25">
      <c r="A1622" s="95" t="s">
        <v>14359</v>
      </c>
      <c r="B1622" s="95" t="s">
        <v>14225</v>
      </c>
      <c r="C1622" s="95">
        <v>4</v>
      </c>
      <c r="D1622" s="130">
        <v>1.9135184986164368E-4</v>
      </c>
      <c r="E1622" s="130">
        <v>0.75866743663409419</v>
      </c>
      <c r="F1622" s="95" t="b">
        <v>0</v>
      </c>
      <c r="G1622" s="95" t="b">
        <v>0</v>
      </c>
      <c r="H1622" s="95" t="b">
        <v>0</v>
      </c>
      <c r="I1622" s="95" t="b">
        <v>0</v>
      </c>
      <c r="J1622" s="95" t="b">
        <v>0</v>
      </c>
      <c r="K1622" s="95" t="b">
        <v>0</v>
      </c>
    </row>
    <row r="1623" spans="1:11" x14ac:dyDescent="0.25">
      <c r="A1623" s="95" t="s">
        <v>14255</v>
      </c>
      <c r="B1623" s="95" t="s">
        <v>14247</v>
      </c>
      <c r="C1623" s="95">
        <v>4</v>
      </c>
      <c r="D1623" s="130">
        <v>1.9135184986164368E-4</v>
      </c>
      <c r="E1623" s="130">
        <v>0.63451917015924786</v>
      </c>
      <c r="F1623" s="95" t="b">
        <v>0</v>
      </c>
      <c r="G1623" s="95" t="b">
        <v>0</v>
      </c>
      <c r="H1623" s="95" t="b">
        <v>0</v>
      </c>
      <c r="I1623" s="95" t="b">
        <v>0</v>
      </c>
      <c r="J1623" s="95" t="b">
        <v>0</v>
      </c>
      <c r="K1623" s="95" t="b">
        <v>0</v>
      </c>
    </row>
    <row r="1624" spans="1:11" x14ac:dyDescent="0.25">
      <c r="A1624" s="95" t="s">
        <v>14213</v>
      </c>
      <c r="B1624" s="95" t="s">
        <v>14244</v>
      </c>
      <c r="C1624" s="95">
        <v>4</v>
      </c>
      <c r="D1624" s="130">
        <v>1.9135184986164368E-4</v>
      </c>
      <c r="E1624" s="130">
        <v>-0.72107610026269475</v>
      </c>
      <c r="F1624" s="95" t="b">
        <v>0</v>
      </c>
      <c r="G1624" s="95" t="b">
        <v>0</v>
      </c>
      <c r="H1624" s="95" t="b">
        <v>0</v>
      </c>
      <c r="I1624" s="95" t="b">
        <v>0</v>
      </c>
      <c r="J1624" s="95" t="b">
        <v>0</v>
      </c>
      <c r="K1624" s="95" t="b">
        <v>0</v>
      </c>
    </row>
    <row r="1625" spans="1:11" x14ac:dyDescent="0.25">
      <c r="A1625" s="95" t="s">
        <v>14218</v>
      </c>
      <c r="B1625" s="95" t="s">
        <v>14297</v>
      </c>
      <c r="C1625" s="95">
        <v>4</v>
      </c>
      <c r="D1625" s="130">
        <v>1.9135184986164368E-4</v>
      </c>
      <c r="E1625" s="130">
        <v>0.23936757865470518</v>
      </c>
      <c r="F1625" s="95" t="b">
        <v>0</v>
      </c>
      <c r="G1625" s="95" t="b">
        <v>0</v>
      </c>
      <c r="H1625" s="95" t="b">
        <v>0</v>
      </c>
      <c r="I1625" s="95" t="b">
        <v>0</v>
      </c>
      <c r="J1625" s="95" t="b">
        <v>0</v>
      </c>
      <c r="K1625" s="95" t="b">
        <v>0</v>
      </c>
    </row>
    <row r="1626" spans="1:11" x14ac:dyDescent="0.25">
      <c r="A1626" s="95" t="s">
        <v>1352</v>
      </c>
      <c r="B1626" s="95" t="s">
        <v>14716</v>
      </c>
      <c r="C1626" s="95">
        <v>4</v>
      </c>
      <c r="D1626" s="130">
        <v>1.9135184986164368E-4</v>
      </c>
      <c r="E1626" s="130">
        <v>2.5130340858023636</v>
      </c>
      <c r="F1626" s="95" t="b">
        <v>0</v>
      </c>
      <c r="G1626" s="95" t="b">
        <v>0</v>
      </c>
      <c r="H1626" s="95" t="b">
        <v>0</v>
      </c>
      <c r="I1626" s="95" t="b">
        <v>0</v>
      </c>
      <c r="J1626" s="95" t="b">
        <v>0</v>
      </c>
      <c r="K1626" s="95" t="b">
        <v>0</v>
      </c>
    </row>
    <row r="1627" spans="1:11" x14ac:dyDescent="0.25">
      <c r="A1627" s="95" t="s">
        <v>14716</v>
      </c>
      <c r="B1627" s="95" t="s">
        <v>14439</v>
      </c>
      <c r="C1627" s="95">
        <v>4</v>
      </c>
      <c r="D1627" s="130">
        <v>1.9135184986164368E-4</v>
      </c>
      <c r="E1627" s="130">
        <v>3.5596592978942656</v>
      </c>
      <c r="F1627" s="95" t="b">
        <v>0</v>
      </c>
      <c r="G1627" s="95" t="b">
        <v>0</v>
      </c>
      <c r="H1627" s="95" t="b">
        <v>0</v>
      </c>
      <c r="I1627" s="95" t="b">
        <v>0</v>
      </c>
      <c r="J1627" s="95" t="b">
        <v>0</v>
      </c>
      <c r="K1627" s="95" t="b">
        <v>0</v>
      </c>
    </row>
    <row r="1628" spans="1:11" x14ac:dyDescent="0.25">
      <c r="A1628" s="95" t="s">
        <v>14439</v>
      </c>
      <c r="B1628" s="95" t="s">
        <v>14717</v>
      </c>
      <c r="C1628" s="95">
        <v>4</v>
      </c>
      <c r="D1628" s="130">
        <v>1.9135184986164368E-4</v>
      </c>
      <c r="E1628" s="130">
        <v>3.5596592978942656</v>
      </c>
      <c r="F1628" s="95" t="b">
        <v>0</v>
      </c>
      <c r="G1628" s="95" t="b">
        <v>0</v>
      </c>
      <c r="H1628" s="95" t="b">
        <v>0</v>
      </c>
      <c r="I1628" s="95" t="b">
        <v>0</v>
      </c>
      <c r="J1628" s="95" t="b">
        <v>0</v>
      </c>
      <c r="K1628" s="95" t="b">
        <v>0</v>
      </c>
    </row>
    <row r="1629" spans="1:11" x14ac:dyDescent="0.25">
      <c r="A1629" s="95" t="s">
        <v>14717</v>
      </c>
      <c r="B1629" s="95" t="s">
        <v>14671</v>
      </c>
      <c r="C1629" s="95">
        <v>4</v>
      </c>
      <c r="D1629" s="130">
        <v>1.9135184986164368E-4</v>
      </c>
      <c r="E1629" s="130">
        <v>4.0367805526139282</v>
      </c>
      <c r="F1629" s="95" t="b">
        <v>0</v>
      </c>
      <c r="G1629" s="95" t="b">
        <v>0</v>
      </c>
      <c r="H1629" s="95" t="b">
        <v>0</v>
      </c>
      <c r="I1629" s="95" t="b">
        <v>0</v>
      </c>
      <c r="J1629" s="95" t="b">
        <v>0</v>
      </c>
      <c r="K1629" s="95" t="b">
        <v>0</v>
      </c>
    </row>
    <row r="1630" spans="1:11" x14ac:dyDescent="0.25">
      <c r="A1630" s="95" t="s">
        <v>14671</v>
      </c>
      <c r="B1630" s="95" t="s">
        <v>14443</v>
      </c>
      <c r="C1630" s="95">
        <v>4</v>
      </c>
      <c r="D1630" s="130">
        <v>1.9135184986164368E-4</v>
      </c>
      <c r="E1630" s="130">
        <v>3.4627492848862094</v>
      </c>
      <c r="F1630" s="95" t="b">
        <v>0</v>
      </c>
      <c r="G1630" s="95" t="b">
        <v>0</v>
      </c>
      <c r="H1630" s="95" t="b">
        <v>0</v>
      </c>
      <c r="I1630" s="95" t="b">
        <v>0</v>
      </c>
      <c r="J1630" s="95" t="b">
        <v>0</v>
      </c>
      <c r="K1630" s="95" t="b">
        <v>0</v>
      </c>
    </row>
    <row r="1631" spans="1:11" x14ac:dyDescent="0.25">
      <c r="A1631" s="95" t="s">
        <v>14443</v>
      </c>
      <c r="B1631" s="95" t="s">
        <v>14413</v>
      </c>
      <c r="C1631" s="95">
        <v>4</v>
      </c>
      <c r="D1631" s="130">
        <v>1.9135184986164368E-4</v>
      </c>
      <c r="E1631" s="130">
        <v>2.8829656882693988</v>
      </c>
      <c r="F1631" s="95" t="b">
        <v>0</v>
      </c>
      <c r="G1631" s="95" t="b">
        <v>0</v>
      </c>
      <c r="H1631" s="95" t="b">
        <v>0</v>
      </c>
      <c r="I1631" s="95" t="b">
        <v>0</v>
      </c>
      <c r="J1631" s="95" t="b">
        <v>0</v>
      </c>
      <c r="K1631" s="95" t="b">
        <v>0</v>
      </c>
    </row>
    <row r="1632" spans="1:11" x14ac:dyDescent="0.25">
      <c r="A1632" s="95" t="s">
        <v>14413</v>
      </c>
      <c r="B1632" s="95" t="s">
        <v>14718</v>
      </c>
      <c r="C1632" s="95">
        <v>4</v>
      </c>
      <c r="D1632" s="130">
        <v>1.9135184986164368E-4</v>
      </c>
      <c r="E1632" s="130">
        <v>3.4569969559971181</v>
      </c>
      <c r="F1632" s="95" t="b">
        <v>0</v>
      </c>
      <c r="G1632" s="95" t="b">
        <v>0</v>
      </c>
      <c r="H1632" s="95" t="b">
        <v>0</v>
      </c>
      <c r="I1632" s="95" t="b">
        <v>0</v>
      </c>
      <c r="J1632" s="95" t="b">
        <v>0</v>
      </c>
      <c r="K1632" s="95" t="b">
        <v>0</v>
      </c>
    </row>
    <row r="1633" spans="1:11" x14ac:dyDescent="0.25">
      <c r="A1633" s="95" t="s">
        <v>14718</v>
      </c>
      <c r="B1633" s="95" t="s">
        <v>14526</v>
      </c>
      <c r="C1633" s="95">
        <v>4</v>
      </c>
      <c r="D1633" s="130">
        <v>1.9135184986164368E-4</v>
      </c>
      <c r="E1633" s="130">
        <v>3.7815080475106222</v>
      </c>
      <c r="F1633" s="95" t="b">
        <v>0</v>
      </c>
      <c r="G1633" s="95" t="b">
        <v>0</v>
      </c>
      <c r="H1633" s="95" t="b">
        <v>0</v>
      </c>
      <c r="I1633" s="95" t="b">
        <v>0</v>
      </c>
      <c r="J1633" s="95" t="b">
        <v>1</v>
      </c>
      <c r="K1633" s="95" t="b">
        <v>0</v>
      </c>
    </row>
    <row r="1634" spans="1:11" x14ac:dyDescent="0.25">
      <c r="A1634" s="95" t="s">
        <v>14526</v>
      </c>
      <c r="B1634" s="95" t="s">
        <v>14719</v>
      </c>
      <c r="C1634" s="95">
        <v>4</v>
      </c>
      <c r="D1634" s="130">
        <v>1.9135184986164368E-4</v>
      </c>
      <c r="E1634" s="130">
        <v>3.7815080475106222</v>
      </c>
      <c r="F1634" s="95" t="b">
        <v>0</v>
      </c>
      <c r="G1634" s="95" t="b">
        <v>1</v>
      </c>
      <c r="H1634" s="95" t="b">
        <v>0</v>
      </c>
      <c r="I1634" s="95" t="b">
        <v>0</v>
      </c>
      <c r="J1634" s="95" t="b">
        <v>0</v>
      </c>
      <c r="K1634" s="95" t="b">
        <v>0</v>
      </c>
    </row>
    <row r="1635" spans="1:11" x14ac:dyDescent="0.25">
      <c r="A1635" s="95" t="s">
        <v>14719</v>
      </c>
      <c r="B1635" s="95" t="s">
        <v>14494</v>
      </c>
      <c r="C1635" s="95">
        <v>4</v>
      </c>
      <c r="D1635" s="130">
        <v>1.9135184986164368E-4</v>
      </c>
      <c r="E1635" s="130">
        <v>3.735750556949947</v>
      </c>
      <c r="F1635" s="95" t="b">
        <v>0</v>
      </c>
      <c r="G1635" s="95" t="b">
        <v>0</v>
      </c>
      <c r="H1635" s="95" t="b">
        <v>0</v>
      </c>
      <c r="I1635" s="95" t="b">
        <v>0</v>
      </c>
      <c r="J1635" s="95" t="b">
        <v>0</v>
      </c>
      <c r="K1635" s="95" t="b">
        <v>0</v>
      </c>
    </row>
    <row r="1636" spans="1:11" x14ac:dyDescent="0.25">
      <c r="A1636" s="95" t="s">
        <v>14494</v>
      </c>
      <c r="B1636" s="95" t="s">
        <v>14720</v>
      </c>
      <c r="C1636" s="95">
        <v>4</v>
      </c>
      <c r="D1636" s="130">
        <v>1.9135184986164368E-4</v>
      </c>
      <c r="E1636" s="130">
        <v>3.735750556949947</v>
      </c>
      <c r="F1636" s="95" t="b">
        <v>0</v>
      </c>
      <c r="G1636" s="95" t="b">
        <v>0</v>
      </c>
      <c r="H1636" s="95" t="b">
        <v>0</v>
      </c>
      <c r="I1636" s="95" t="b">
        <v>1</v>
      </c>
      <c r="J1636" s="95" t="b">
        <v>0</v>
      </c>
      <c r="K1636" s="95" t="b">
        <v>0</v>
      </c>
    </row>
    <row r="1637" spans="1:11" x14ac:dyDescent="0.25">
      <c r="A1637" s="95" t="s">
        <v>14720</v>
      </c>
      <c r="B1637" s="95" t="s">
        <v>14443</v>
      </c>
      <c r="C1637" s="95">
        <v>4</v>
      </c>
      <c r="D1637" s="130">
        <v>1.9135184986164368E-4</v>
      </c>
      <c r="E1637" s="130">
        <v>3.5596592978942656</v>
      </c>
      <c r="F1637" s="95" t="b">
        <v>1</v>
      </c>
      <c r="G1637" s="95" t="b">
        <v>0</v>
      </c>
      <c r="H1637" s="95" t="b">
        <v>0</v>
      </c>
      <c r="I1637" s="95" t="b">
        <v>0</v>
      </c>
      <c r="J1637" s="95" t="b">
        <v>0</v>
      </c>
      <c r="K1637" s="95" t="b">
        <v>0</v>
      </c>
    </row>
    <row r="1638" spans="1:11" x14ac:dyDescent="0.25">
      <c r="A1638" s="95" t="s">
        <v>14443</v>
      </c>
      <c r="B1638" s="95" t="s">
        <v>14672</v>
      </c>
      <c r="C1638" s="95">
        <v>4</v>
      </c>
      <c r="D1638" s="130">
        <v>1.9135184986164368E-4</v>
      </c>
      <c r="E1638" s="130">
        <v>3.4627492848862094</v>
      </c>
      <c r="F1638" s="95" t="b">
        <v>0</v>
      </c>
      <c r="G1638" s="95" t="b">
        <v>0</v>
      </c>
      <c r="H1638" s="95" t="b">
        <v>0</v>
      </c>
      <c r="I1638" s="95" t="b">
        <v>0</v>
      </c>
      <c r="J1638" s="95" t="b">
        <v>0</v>
      </c>
      <c r="K1638" s="95" t="b">
        <v>0</v>
      </c>
    </row>
    <row r="1639" spans="1:11" x14ac:dyDescent="0.25">
      <c r="A1639" s="95" t="s">
        <v>14672</v>
      </c>
      <c r="B1639" s="95" t="s">
        <v>14721</v>
      </c>
      <c r="C1639" s="95">
        <v>4</v>
      </c>
      <c r="D1639" s="130">
        <v>1.9135184986164368E-4</v>
      </c>
      <c r="E1639" s="130">
        <v>4.0367805526139282</v>
      </c>
      <c r="F1639" s="95" t="b">
        <v>0</v>
      </c>
      <c r="G1639" s="95" t="b">
        <v>0</v>
      </c>
      <c r="H1639" s="95" t="b">
        <v>0</v>
      </c>
      <c r="I1639" s="95" t="b">
        <v>1</v>
      </c>
      <c r="J1639" s="95" t="b">
        <v>0</v>
      </c>
      <c r="K1639" s="95" t="b">
        <v>0</v>
      </c>
    </row>
    <row r="1640" spans="1:11" x14ac:dyDescent="0.25">
      <c r="A1640" s="95" t="s">
        <v>14721</v>
      </c>
      <c r="B1640" s="95" t="s">
        <v>14722</v>
      </c>
      <c r="C1640" s="95">
        <v>4</v>
      </c>
      <c r="D1640" s="130">
        <v>1.9135184986164368E-4</v>
      </c>
      <c r="E1640" s="130">
        <v>4.1336905656219844</v>
      </c>
      <c r="F1640" s="95" t="b">
        <v>1</v>
      </c>
      <c r="G1640" s="95" t="b">
        <v>0</v>
      </c>
      <c r="H1640" s="95" t="b">
        <v>0</v>
      </c>
      <c r="I1640" s="95" t="b">
        <v>0</v>
      </c>
      <c r="J1640" s="95" t="b">
        <v>0</v>
      </c>
      <c r="K1640" s="95" t="b">
        <v>0</v>
      </c>
    </row>
    <row r="1641" spans="1:11" x14ac:dyDescent="0.25">
      <c r="A1641" s="95" t="s">
        <v>1387</v>
      </c>
      <c r="B1641" s="95" t="s">
        <v>14340</v>
      </c>
      <c r="C1641" s="95">
        <v>4</v>
      </c>
      <c r="D1641" s="130">
        <v>1.9135184986164368E-4</v>
      </c>
      <c r="E1641" s="130">
        <v>1.6298998825648032</v>
      </c>
      <c r="F1641" s="95" t="b">
        <v>0</v>
      </c>
      <c r="G1641" s="95" t="b">
        <v>0</v>
      </c>
      <c r="H1641" s="95" t="b">
        <v>0</v>
      </c>
      <c r="I1641" s="95" t="b">
        <v>0</v>
      </c>
      <c r="J1641" s="95" t="b">
        <v>0</v>
      </c>
      <c r="K1641" s="95" t="b">
        <v>0</v>
      </c>
    </row>
    <row r="1642" spans="1:11" x14ac:dyDescent="0.25">
      <c r="A1642" s="95" t="s">
        <v>14220</v>
      </c>
      <c r="B1642" s="95" t="s">
        <v>14344</v>
      </c>
      <c r="C1642" s="95">
        <v>4</v>
      </c>
      <c r="D1642" s="130">
        <v>1.9135184986164368E-4</v>
      </c>
      <c r="E1642" s="130">
        <v>0.49262565805200342</v>
      </c>
      <c r="F1642" s="95" t="b">
        <v>0</v>
      </c>
      <c r="G1642" s="95" t="b">
        <v>0</v>
      </c>
      <c r="H1642" s="95" t="b">
        <v>0</v>
      </c>
      <c r="I1642" s="95" t="b">
        <v>0</v>
      </c>
      <c r="J1642" s="95" t="b">
        <v>0</v>
      </c>
      <c r="K1642" s="95" t="b">
        <v>0</v>
      </c>
    </row>
    <row r="1643" spans="1:11" x14ac:dyDescent="0.25">
      <c r="A1643" s="95" t="s">
        <v>14220</v>
      </c>
      <c r="B1643" s="95" t="s">
        <v>14255</v>
      </c>
      <c r="C1643" s="95">
        <v>4</v>
      </c>
      <c r="D1643" s="130">
        <v>1.9135184986164368E-4</v>
      </c>
      <c r="E1643" s="130">
        <v>-0.19375521897599488</v>
      </c>
      <c r="F1643" s="95" t="b">
        <v>0</v>
      </c>
      <c r="G1643" s="95" t="b">
        <v>0</v>
      </c>
      <c r="H1643" s="95" t="b">
        <v>0</v>
      </c>
      <c r="I1643" s="95" t="b">
        <v>0</v>
      </c>
      <c r="J1643" s="95" t="b">
        <v>0</v>
      </c>
      <c r="K1643" s="95" t="b">
        <v>0</v>
      </c>
    </row>
    <row r="1644" spans="1:11" x14ac:dyDescent="0.25">
      <c r="A1644" s="95" t="s">
        <v>14220</v>
      </c>
      <c r="B1644" s="95" t="s">
        <v>14238</v>
      </c>
      <c r="C1644" s="95">
        <v>4</v>
      </c>
      <c r="D1644" s="130">
        <v>1.9135184986164368E-4</v>
      </c>
      <c r="E1644" s="130">
        <v>-0.46618841446180487</v>
      </c>
      <c r="F1644" s="95" t="b">
        <v>0</v>
      </c>
      <c r="G1644" s="95" t="b">
        <v>0</v>
      </c>
      <c r="H1644" s="95" t="b">
        <v>0</v>
      </c>
      <c r="I1644" s="95" t="b">
        <v>0</v>
      </c>
      <c r="J1644" s="95" t="b">
        <v>0</v>
      </c>
      <c r="K1644" s="95" t="b">
        <v>0</v>
      </c>
    </row>
    <row r="1645" spans="1:11" x14ac:dyDescent="0.25">
      <c r="A1645" s="95" t="s">
        <v>14217</v>
      </c>
      <c r="B1645" s="95" t="s">
        <v>1416</v>
      </c>
      <c r="C1645" s="95">
        <v>4</v>
      </c>
      <c r="D1645" s="130">
        <v>1.9135184986164368E-4</v>
      </c>
      <c r="E1645" s="130">
        <v>1.4549446285562802</v>
      </c>
      <c r="F1645" s="95" t="b">
        <v>0</v>
      </c>
      <c r="G1645" s="95" t="b">
        <v>0</v>
      </c>
      <c r="H1645" s="95" t="b">
        <v>0</v>
      </c>
      <c r="I1645" s="95" t="b">
        <v>0</v>
      </c>
      <c r="J1645" s="95" t="b">
        <v>0</v>
      </c>
      <c r="K1645" s="95" t="b">
        <v>0</v>
      </c>
    </row>
    <row r="1646" spans="1:11" x14ac:dyDescent="0.25">
      <c r="A1646" s="95" t="s">
        <v>1416</v>
      </c>
      <c r="B1646" s="95" t="s">
        <v>14355</v>
      </c>
      <c r="C1646" s="95">
        <v>4</v>
      </c>
      <c r="D1646" s="130">
        <v>1.9135184986164368E-4</v>
      </c>
      <c r="E1646" s="130">
        <v>3.1794480561826597</v>
      </c>
      <c r="F1646" s="95" t="b">
        <v>0</v>
      </c>
      <c r="G1646" s="95" t="b">
        <v>0</v>
      </c>
      <c r="H1646" s="95" t="b">
        <v>0</v>
      </c>
      <c r="I1646" s="95" t="b">
        <v>0</v>
      </c>
      <c r="J1646" s="95" t="b">
        <v>0</v>
      </c>
      <c r="K1646" s="95" t="b">
        <v>0</v>
      </c>
    </row>
    <row r="1647" spans="1:11" x14ac:dyDescent="0.25">
      <c r="A1647" s="95" t="s">
        <v>14216</v>
      </c>
      <c r="B1647" s="95" t="s">
        <v>14404</v>
      </c>
      <c r="C1647" s="95">
        <v>4</v>
      </c>
      <c r="D1647" s="130">
        <v>1.9135184986164368E-4</v>
      </c>
      <c r="E1647" s="130">
        <v>0.69693176957629088</v>
      </c>
      <c r="F1647" s="95" t="b">
        <v>0</v>
      </c>
      <c r="G1647" s="95" t="b">
        <v>0</v>
      </c>
      <c r="H1647" s="95" t="b">
        <v>0</v>
      </c>
      <c r="I1647" s="95" t="b">
        <v>0</v>
      </c>
      <c r="J1647" s="95" t="b">
        <v>0</v>
      </c>
      <c r="K1647" s="95" t="b">
        <v>0</v>
      </c>
    </row>
    <row r="1648" spans="1:11" x14ac:dyDescent="0.25">
      <c r="A1648" s="95" t="s">
        <v>14404</v>
      </c>
      <c r="B1648" s="95" t="s">
        <v>14263</v>
      </c>
      <c r="C1648" s="95">
        <v>4</v>
      </c>
      <c r="D1648" s="130">
        <v>1.9135184986164368E-4</v>
      </c>
      <c r="E1648" s="130">
        <v>1.9228372003070913</v>
      </c>
      <c r="F1648" s="95" t="b">
        <v>0</v>
      </c>
      <c r="G1648" s="95" t="b">
        <v>0</v>
      </c>
      <c r="H1648" s="95" t="b">
        <v>0</v>
      </c>
      <c r="I1648" s="95" t="b">
        <v>0</v>
      </c>
      <c r="J1648" s="95" t="b">
        <v>0</v>
      </c>
      <c r="K1648" s="95" t="b">
        <v>0</v>
      </c>
    </row>
    <row r="1649" spans="1:11" x14ac:dyDescent="0.25">
      <c r="A1649" s="95" t="s">
        <v>2743</v>
      </c>
      <c r="B1649" s="95" t="s">
        <v>14343</v>
      </c>
      <c r="C1649" s="95">
        <v>4</v>
      </c>
      <c r="D1649" s="130">
        <v>1.9135184986164368E-4</v>
      </c>
      <c r="E1649" s="130">
        <v>0.8782371421732571</v>
      </c>
      <c r="F1649" s="95" t="b">
        <v>0</v>
      </c>
      <c r="G1649" s="95" t="b">
        <v>0</v>
      </c>
      <c r="H1649" s="95" t="b">
        <v>0</v>
      </c>
      <c r="I1649" s="95" t="b">
        <v>0</v>
      </c>
      <c r="J1649" s="95" t="b">
        <v>0</v>
      </c>
      <c r="K1649" s="95" t="b">
        <v>0</v>
      </c>
    </row>
    <row r="1650" spans="1:11" x14ac:dyDescent="0.25">
      <c r="A1650" s="95" t="s">
        <v>14454</v>
      </c>
      <c r="B1650" s="95" t="s">
        <v>2743</v>
      </c>
      <c r="C1650" s="95">
        <v>4</v>
      </c>
      <c r="D1650" s="130">
        <v>1.9135184986164368E-4</v>
      </c>
      <c r="E1650" s="130">
        <v>1.1382199076742159</v>
      </c>
      <c r="F1650" s="95" t="b">
        <v>0</v>
      </c>
      <c r="G1650" s="95" t="b">
        <v>0</v>
      </c>
      <c r="H1650" s="95" t="b">
        <v>0</v>
      </c>
      <c r="I1650" s="95" t="b">
        <v>0</v>
      </c>
      <c r="J1650" s="95" t="b">
        <v>0</v>
      </c>
      <c r="K1650" s="95" t="b">
        <v>0</v>
      </c>
    </row>
    <row r="1651" spans="1:11" x14ac:dyDescent="0.25">
      <c r="A1651" s="95" t="s">
        <v>14301</v>
      </c>
      <c r="B1651" s="95" t="s">
        <v>14234</v>
      </c>
      <c r="C1651" s="95">
        <v>4</v>
      </c>
      <c r="D1651" s="130">
        <v>1.9135184986164368E-4</v>
      </c>
      <c r="E1651" s="130">
        <v>0.90704233656591493</v>
      </c>
      <c r="F1651" s="95" t="b">
        <v>0</v>
      </c>
      <c r="G1651" s="95" t="b">
        <v>0</v>
      </c>
      <c r="H1651" s="95" t="b">
        <v>0</v>
      </c>
      <c r="I1651" s="95" t="b">
        <v>0</v>
      </c>
      <c r="J1651" s="95" t="b">
        <v>0</v>
      </c>
      <c r="K1651" s="95" t="b">
        <v>0</v>
      </c>
    </row>
    <row r="1652" spans="1:11" x14ac:dyDescent="0.25">
      <c r="A1652" s="95" t="s">
        <v>14522</v>
      </c>
      <c r="B1652" s="95" t="s">
        <v>14232</v>
      </c>
      <c r="C1652" s="95">
        <v>4</v>
      </c>
      <c r="D1652" s="130">
        <v>1.9135184986164368E-4</v>
      </c>
      <c r="E1652" s="130">
        <v>1.6794175219987852</v>
      </c>
      <c r="F1652" s="95" t="b">
        <v>0</v>
      </c>
      <c r="G1652" s="95" t="b">
        <v>0</v>
      </c>
      <c r="H1652" s="95" t="b">
        <v>0</v>
      </c>
      <c r="I1652" s="95" t="b">
        <v>0</v>
      </c>
      <c r="J1652" s="95" t="b">
        <v>0</v>
      </c>
      <c r="K1652" s="95" t="b">
        <v>0</v>
      </c>
    </row>
    <row r="1653" spans="1:11" x14ac:dyDescent="0.25">
      <c r="A1653" s="95" t="s">
        <v>14218</v>
      </c>
      <c r="B1653" s="95" t="s">
        <v>14234</v>
      </c>
      <c r="C1653" s="95">
        <v>4</v>
      </c>
      <c r="D1653" s="130">
        <v>1.9135184986164368E-4</v>
      </c>
      <c r="E1653" s="130">
        <v>-0.58169953067788971</v>
      </c>
      <c r="F1653" s="95" t="b">
        <v>0</v>
      </c>
      <c r="G1653" s="95" t="b">
        <v>0</v>
      </c>
      <c r="H1653" s="95" t="b">
        <v>0</v>
      </c>
      <c r="I1653" s="95" t="b">
        <v>0</v>
      </c>
      <c r="J1653" s="95" t="b">
        <v>0</v>
      </c>
      <c r="K1653" s="95" t="b">
        <v>0</v>
      </c>
    </row>
    <row r="1654" spans="1:11" x14ac:dyDescent="0.25">
      <c r="A1654" s="95" t="s">
        <v>1352</v>
      </c>
      <c r="B1654" s="95" t="s">
        <v>14213</v>
      </c>
      <c r="C1654" s="95">
        <v>4</v>
      </c>
      <c r="D1654" s="130">
        <v>1.9135184986164368E-4</v>
      </c>
      <c r="E1654" s="130">
        <v>-0.47541338487825735</v>
      </c>
      <c r="F1654" s="95" t="b">
        <v>0</v>
      </c>
      <c r="G1654" s="95" t="b">
        <v>0</v>
      </c>
      <c r="H1654" s="95" t="b">
        <v>0</v>
      </c>
      <c r="I1654" s="95" t="b">
        <v>0</v>
      </c>
      <c r="J1654" s="95" t="b">
        <v>0</v>
      </c>
      <c r="K1654" s="95" t="b">
        <v>0</v>
      </c>
    </row>
    <row r="1655" spans="1:11" x14ac:dyDescent="0.25">
      <c r="A1655" s="95" t="s">
        <v>14552</v>
      </c>
      <c r="B1655" s="95" t="s">
        <v>14220</v>
      </c>
      <c r="C1655" s="95">
        <v>4</v>
      </c>
      <c r="D1655" s="130">
        <v>1.9135184986164368E-4</v>
      </c>
      <c r="E1655" s="130">
        <v>1.209669865147917</v>
      </c>
      <c r="F1655" s="95" t="b">
        <v>0</v>
      </c>
      <c r="G1655" s="95" t="b">
        <v>0</v>
      </c>
      <c r="H1655" s="95" t="b">
        <v>0</v>
      </c>
      <c r="I1655" s="95" t="b">
        <v>0</v>
      </c>
      <c r="J1655" s="95" t="b">
        <v>0</v>
      </c>
      <c r="K1655" s="95" t="b">
        <v>0</v>
      </c>
    </row>
    <row r="1656" spans="1:11" x14ac:dyDescent="0.25">
      <c r="A1656" s="95" t="s">
        <v>14215</v>
      </c>
      <c r="B1656" s="95" t="s">
        <v>1165</v>
      </c>
      <c r="C1656" s="95">
        <v>4</v>
      </c>
      <c r="D1656" s="130">
        <v>1.9135184986164368E-4</v>
      </c>
      <c r="E1656" s="130">
        <v>-0.80350123239183913</v>
      </c>
      <c r="F1656" s="95" t="b">
        <v>0</v>
      </c>
      <c r="G1656" s="95" t="b">
        <v>0</v>
      </c>
      <c r="H1656" s="95" t="b">
        <v>0</v>
      </c>
      <c r="I1656" s="95" t="b">
        <v>0</v>
      </c>
      <c r="J1656" s="95" t="b">
        <v>0</v>
      </c>
      <c r="K1656" s="95" t="b">
        <v>0</v>
      </c>
    </row>
    <row r="1657" spans="1:11" x14ac:dyDescent="0.25">
      <c r="A1657" s="95" t="s">
        <v>14225</v>
      </c>
      <c r="B1657" s="95" t="s">
        <v>14234</v>
      </c>
      <c r="C1657" s="95">
        <v>4</v>
      </c>
      <c r="D1657" s="130">
        <v>2.1269430510998069E-4</v>
      </c>
      <c r="E1657" s="130">
        <v>-0.40810935741032295</v>
      </c>
      <c r="F1657" s="95" t="b">
        <v>0</v>
      </c>
      <c r="G1657" s="95" t="b">
        <v>0</v>
      </c>
      <c r="H1657" s="95" t="b">
        <v>0</v>
      </c>
      <c r="I1657" s="95" t="b">
        <v>0</v>
      </c>
      <c r="J1657" s="95" t="b">
        <v>0</v>
      </c>
      <c r="K1657" s="95" t="b">
        <v>0</v>
      </c>
    </row>
    <row r="1658" spans="1:11" x14ac:dyDescent="0.25">
      <c r="A1658" s="95" t="s">
        <v>14249</v>
      </c>
      <c r="B1658" s="95" t="s">
        <v>14229</v>
      </c>
      <c r="C1658" s="95">
        <v>4</v>
      </c>
      <c r="D1658" s="130">
        <v>1.9135184986164368E-4</v>
      </c>
      <c r="E1658" s="130">
        <v>0.11209818022283924</v>
      </c>
      <c r="F1658" s="95" t="b">
        <v>0</v>
      </c>
      <c r="G1658" s="95" t="b">
        <v>0</v>
      </c>
      <c r="H1658" s="95" t="b">
        <v>0</v>
      </c>
      <c r="I1658" s="95" t="b">
        <v>0</v>
      </c>
      <c r="J1658" s="95" t="b">
        <v>0</v>
      </c>
      <c r="K1658" s="95" t="b">
        <v>0</v>
      </c>
    </row>
    <row r="1659" spans="1:11" x14ac:dyDescent="0.25">
      <c r="A1659" s="95" t="s">
        <v>14217</v>
      </c>
      <c r="B1659" s="95" t="s">
        <v>1841</v>
      </c>
      <c r="C1659" s="95">
        <v>4</v>
      </c>
      <c r="D1659" s="130">
        <v>1.9135184986164368E-4</v>
      </c>
      <c r="E1659" s="130">
        <v>1.4549446285562802</v>
      </c>
      <c r="F1659" s="95" t="b">
        <v>0</v>
      </c>
      <c r="G1659" s="95" t="b">
        <v>0</v>
      </c>
      <c r="H1659" s="95" t="b">
        <v>0</v>
      </c>
      <c r="I1659" s="95" t="b">
        <v>0</v>
      </c>
      <c r="J1659" s="95" t="b">
        <v>0</v>
      </c>
      <c r="K1659" s="95" t="b">
        <v>0</v>
      </c>
    </row>
    <row r="1660" spans="1:11" x14ac:dyDescent="0.25">
      <c r="A1660" s="95" t="s">
        <v>1841</v>
      </c>
      <c r="B1660" s="95" t="s">
        <v>2743</v>
      </c>
      <c r="C1660" s="95">
        <v>4</v>
      </c>
      <c r="D1660" s="130">
        <v>1.9135184986164368E-4</v>
      </c>
      <c r="E1660" s="130">
        <v>1.6822879520244916</v>
      </c>
      <c r="F1660" s="95" t="b">
        <v>0</v>
      </c>
      <c r="G1660" s="95" t="b">
        <v>0</v>
      </c>
      <c r="H1660" s="95" t="b">
        <v>0</v>
      </c>
      <c r="I1660" s="95" t="b">
        <v>0</v>
      </c>
      <c r="J1660" s="95" t="b">
        <v>0</v>
      </c>
      <c r="K1660" s="95" t="b">
        <v>0</v>
      </c>
    </row>
    <row r="1661" spans="1:11" x14ac:dyDescent="0.25">
      <c r="A1661" s="95" t="s">
        <v>2743</v>
      </c>
      <c r="B1661" s="95" t="s">
        <v>14535</v>
      </c>
      <c r="C1661" s="95">
        <v>4</v>
      </c>
      <c r="D1661" s="130">
        <v>1.9135184986164368E-4</v>
      </c>
      <c r="E1661" s="130">
        <v>1.5472439231318327</v>
      </c>
      <c r="F1661" s="95" t="b">
        <v>0</v>
      </c>
      <c r="G1661" s="95" t="b">
        <v>0</v>
      </c>
      <c r="H1661" s="95" t="b">
        <v>0</v>
      </c>
      <c r="I1661" s="95" t="b">
        <v>0</v>
      </c>
      <c r="J1661" s="95" t="b">
        <v>0</v>
      </c>
      <c r="K1661" s="95" t="b">
        <v>0</v>
      </c>
    </row>
    <row r="1662" spans="1:11" x14ac:dyDescent="0.25">
      <c r="A1662" s="95" t="s">
        <v>14215</v>
      </c>
      <c r="B1662" s="95" t="s">
        <v>14263</v>
      </c>
      <c r="C1662" s="95">
        <v>4</v>
      </c>
      <c r="D1662" s="130">
        <v>1.9135184986164368E-4</v>
      </c>
      <c r="E1662" s="130">
        <v>-0.11058655517985851</v>
      </c>
      <c r="F1662" s="95" t="b">
        <v>0</v>
      </c>
      <c r="G1662" s="95" t="b">
        <v>0</v>
      </c>
      <c r="H1662" s="95" t="b">
        <v>0</v>
      </c>
      <c r="I1662" s="95" t="b">
        <v>0</v>
      </c>
      <c r="J1662" s="95" t="b">
        <v>0</v>
      </c>
      <c r="K1662" s="95" t="b">
        <v>0</v>
      </c>
    </row>
    <row r="1663" spans="1:11" x14ac:dyDescent="0.25">
      <c r="A1663" s="95" t="s">
        <v>14223</v>
      </c>
      <c r="B1663" s="95" t="s">
        <v>2891</v>
      </c>
      <c r="C1663" s="95">
        <v>4</v>
      </c>
      <c r="D1663" s="130">
        <v>1.9135184986164368E-4</v>
      </c>
      <c r="E1663" s="130">
        <v>1.3245097614210215</v>
      </c>
      <c r="F1663" s="95" t="b">
        <v>0</v>
      </c>
      <c r="G1663" s="95" t="b">
        <v>0</v>
      </c>
      <c r="H1663" s="95" t="b">
        <v>0</v>
      </c>
      <c r="I1663" s="95" t="b">
        <v>0</v>
      </c>
      <c r="J1663" s="95" t="b">
        <v>0</v>
      </c>
      <c r="K1663" s="95" t="b">
        <v>0</v>
      </c>
    </row>
    <row r="1664" spans="1:11" x14ac:dyDescent="0.25">
      <c r="A1664" s="95" t="s">
        <v>14213</v>
      </c>
      <c r="B1664" s="95" t="s">
        <v>14346</v>
      </c>
      <c r="C1664" s="95">
        <v>4</v>
      </c>
      <c r="D1664" s="130">
        <v>1.9135184986164368E-4</v>
      </c>
      <c r="E1664" s="130">
        <v>0.14035630709382496</v>
      </c>
      <c r="F1664" s="95" t="b">
        <v>0</v>
      </c>
      <c r="G1664" s="95" t="b">
        <v>0</v>
      </c>
      <c r="H1664" s="95" t="b">
        <v>0</v>
      </c>
      <c r="I1664" s="95" t="b">
        <v>0</v>
      </c>
      <c r="J1664" s="95" t="b">
        <v>0</v>
      </c>
      <c r="K1664" s="95" t="b">
        <v>0</v>
      </c>
    </row>
    <row r="1665" spans="1:11" x14ac:dyDescent="0.25">
      <c r="A1665" s="95" t="s">
        <v>1165</v>
      </c>
      <c r="B1665" s="95" t="s">
        <v>14221</v>
      </c>
      <c r="C1665" s="95">
        <v>4</v>
      </c>
      <c r="D1665" s="130">
        <v>1.9135184986164368E-4</v>
      </c>
      <c r="E1665" s="130">
        <v>-0.67605090866331852</v>
      </c>
      <c r="F1665" s="95" t="b">
        <v>0</v>
      </c>
      <c r="G1665" s="95" t="b">
        <v>0</v>
      </c>
      <c r="H1665" s="95" t="b">
        <v>0</v>
      </c>
      <c r="I1665" s="95" t="b">
        <v>0</v>
      </c>
      <c r="J1665" s="95" t="b">
        <v>0</v>
      </c>
      <c r="K1665" s="95" t="b">
        <v>0</v>
      </c>
    </row>
    <row r="1666" spans="1:11" x14ac:dyDescent="0.25">
      <c r="A1666" s="95" t="s">
        <v>14354</v>
      </c>
      <c r="B1666" s="95" t="s">
        <v>14219</v>
      </c>
      <c r="C1666" s="95">
        <v>4</v>
      </c>
      <c r="D1666" s="130">
        <v>1.9135184986164368E-4</v>
      </c>
      <c r="E1666" s="130">
        <v>0.524790301533135</v>
      </c>
      <c r="F1666" s="95" t="b">
        <v>0</v>
      </c>
      <c r="G1666" s="95" t="b">
        <v>0</v>
      </c>
      <c r="H1666" s="95" t="b">
        <v>0</v>
      </c>
      <c r="I1666" s="95" t="b">
        <v>0</v>
      </c>
      <c r="J1666" s="95" t="b">
        <v>0</v>
      </c>
      <c r="K1666" s="95" t="b">
        <v>0</v>
      </c>
    </row>
    <row r="1667" spans="1:11" x14ac:dyDescent="0.25">
      <c r="A1667" s="95" t="s">
        <v>14225</v>
      </c>
      <c r="B1667" s="95" t="s">
        <v>14728</v>
      </c>
      <c r="C1667" s="95">
        <v>4</v>
      </c>
      <c r="D1667" s="130">
        <v>2.1269430510998069E-4</v>
      </c>
      <c r="E1667" s="130">
        <v>1.649746851331565</v>
      </c>
      <c r="F1667" s="95" t="b">
        <v>0</v>
      </c>
      <c r="G1667" s="95" t="b">
        <v>0</v>
      </c>
      <c r="H1667" s="95" t="b">
        <v>0</v>
      </c>
      <c r="I1667" s="95" t="b">
        <v>0</v>
      </c>
      <c r="J1667" s="95" t="b">
        <v>0</v>
      </c>
      <c r="K1667" s="95" t="b">
        <v>0</v>
      </c>
    </row>
    <row r="1668" spans="1:11" x14ac:dyDescent="0.25">
      <c r="A1668" s="95" t="s">
        <v>14728</v>
      </c>
      <c r="B1668" s="95" t="s">
        <v>14216</v>
      </c>
      <c r="C1668" s="95">
        <v>4</v>
      </c>
      <c r="D1668" s="130">
        <v>2.1269430510998069E-4</v>
      </c>
      <c r="E1668" s="130">
        <v>1.3917514878927855</v>
      </c>
      <c r="F1668" s="95" t="b">
        <v>0</v>
      </c>
      <c r="G1668" s="95" t="b">
        <v>0</v>
      </c>
      <c r="H1668" s="95" t="b">
        <v>0</v>
      </c>
      <c r="I1668" s="95" t="b">
        <v>0</v>
      </c>
      <c r="J1668" s="95" t="b">
        <v>0</v>
      </c>
      <c r="K1668" s="95" t="b">
        <v>0</v>
      </c>
    </row>
    <row r="1669" spans="1:11" x14ac:dyDescent="0.25">
      <c r="A1669" s="95" t="s">
        <v>14217</v>
      </c>
      <c r="B1669" s="95" t="s">
        <v>1507</v>
      </c>
      <c r="C1669" s="95">
        <v>4</v>
      </c>
      <c r="D1669" s="130">
        <v>1.9135184986164368E-4</v>
      </c>
      <c r="E1669" s="130">
        <v>1.4549446285562802</v>
      </c>
      <c r="F1669" s="95" t="b">
        <v>0</v>
      </c>
      <c r="G1669" s="95" t="b">
        <v>0</v>
      </c>
      <c r="H1669" s="95" t="b">
        <v>0</v>
      </c>
      <c r="I1669" s="95" t="b">
        <v>0</v>
      </c>
      <c r="J1669" s="95" t="b">
        <v>0</v>
      </c>
      <c r="K1669" s="95" t="b">
        <v>0</v>
      </c>
    </row>
    <row r="1670" spans="1:11" x14ac:dyDescent="0.25">
      <c r="A1670" s="95" t="s">
        <v>1507</v>
      </c>
      <c r="B1670" s="95" t="s">
        <v>14229</v>
      </c>
      <c r="C1670" s="95">
        <v>4</v>
      </c>
      <c r="D1670" s="130">
        <v>1.9135184986164368E-4</v>
      </c>
      <c r="E1670" s="130">
        <v>1.895644462493189</v>
      </c>
      <c r="F1670" s="95" t="b">
        <v>0</v>
      </c>
      <c r="G1670" s="95" t="b">
        <v>0</v>
      </c>
      <c r="H1670" s="95" t="b">
        <v>0</v>
      </c>
      <c r="I1670" s="95" t="b">
        <v>0</v>
      </c>
      <c r="J1670" s="95" t="b">
        <v>0</v>
      </c>
      <c r="K1670" s="95" t="b">
        <v>0</v>
      </c>
    </row>
    <row r="1671" spans="1:11" x14ac:dyDescent="0.25">
      <c r="A1671" s="95" t="s">
        <v>14412</v>
      </c>
      <c r="B1671" s="95" t="s">
        <v>14221</v>
      </c>
      <c r="C1671" s="95">
        <v>4</v>
      </c>
      <c r="D1671" s="130">
        <v>1.9135184986164368E-4</v>
      </c>
      <c r="E1671" s="130">
        <v>0.8431551341210487</v>
      </c>
      <c r="F1671" s="95" t="b">
        <v>0</v>
      </c>
      <c r="G1671" s="95" t="b">
        <v>0</v>
      </c>
      <c r="H1671" s="95" t="b">
        <v>0</v>
      </c>
      <c r="I1671" s="95" t="b">
        <v>0</v>
      </c>
      <c r="J1671" s="95" t="b">
        <v>0</v>
      </c>
      <c r="K1671" s="95" t="b">
        <v>0</v>
      </c>
    </row>
    <row r="1672" spans="1:11" x14ac:dyDescent="0.25">
      <c r="A1672" s="95" t="s">
        <v>14221</v>
      </c>
      <c r="B1672" s="95" t="s">
        <v>14306</v>
      </c>
      <c r="C1672" s="95">
        <v>4</v>
      </c>
      <c r="D1672" s="130">
        <v>1.9135184986164368E-4</v>
      </c>
      <c r="E1672" s="130">
        <v>0.30978861058196033</v>
      </c>
      <c r="F1672" s="95" t="b">
        <v>0</v>
      </c>
      <c r="G1672" s="95" t="b">
        <v>0</v>
      </c>
      <c r="H1672" s="95" t="b">
        <v>0</v>
      </c>
      <c r="I1672" s="95" t="b">
        <v>0</v>
      </c>
      <c r="J1672" s="95" t="b">
        <v>0</v>
      </c>
      <c r="K1672" s="95" t="b">
        <v>0</v>
      </c>
    </row>
    <row r="1673" spans="1:11" x14ac:dyDescent="0.25">
      <c r="A1673" s="95" t="s">
        <v>14220</v>
      </c>
      <c r="B1673" s="95" t="s">
        <v>14324</v>
      </c>
      <c r="C1673" s="95">
        <v>4</v>
      </c>
      <c r="D1673" s="130">
        <v>1.9135184986164368E-4</v>
      </c>
      <c r="E1673" s="130">
        <v>0.36768692144370341</v>
      </c>
      <c r="F1673" s="95" t="b">
        <v>0</v>
      </c>
      <c r="G1673" s="95" t="b">
        <v>0</v>
      </c>
      <c r="H1673" s="95" t="b">
        <v>0</v>
      </c>
      <c r="I1673" s="95" t="b">
        <v>0</v>
      </c>
      <c r="J1673" s="95" t="b">
        <v>0</v>
      </c>
      <c r="K1673" s="95" t="b">
        <v>0</v>
      </c>
    </row>
    <row r="1674" spans="1:11" x14ac:dyDescent="0.25">
      <c r="A1674" s="95" t="s">
        <v>14328</v>
      </c>
      <c r="B1674" s="95" t="s">
        <v>14214</v>
      </c>
      <c r="C1674" s="95">
        <v>4</v>
      </c>
      <c r="D1674" s="130">
        <v>1.9135184986164368E-4</v>
      </c>
      <c r="E1674" s="130">
        <v>4.988571107338121E-2</v>
      </c>
      <c r="F1674" s="95" t="b">
        <v>0</v>
      </c>
      <c r="G1674" s="95" t="b">
        <v>0</v>
      </c>
      <c r="H1674" s="95" t="b">
        <v>0</v>
      </c>
      <c r="I1674" s="95" t="b">
        <v>0</v>
      </c>
      <c r="J1674" s="95" t="b">
        <v>0</v>
      </c>
      <c r="K1674" s="95" t="b">
        <v>0</v>
      </c>
    </row>
    <row r="1675" spans="1:11" x14ac:dyDescent="0.25">
      <c r="A1675" s="95" t="s">
        <v>14217</v>
      </c>
      <c r="B1675" s="95" t="s">
        <v>1395</v>
      </c>
      <c r="C1675" s="95">
        <v>4</v>
      </c>
      <c r="D1675" s="130">
        <v>1.9135184986164368E-4</v>
      </c>
      <c r="E1675" s="130">
        <v>1.4549446285562802</v>
      </c>
      <c r="F1675" s="95" t="b">
        <v>0</v>
      </c>
      <c r="G1675" s="95" t="b">
        <v>0</v>
      </c>
      <c r="H1675" s="95" t="b">
        <v>0</v>
      </c>
      <c r="I1675" s="95" t="b">
        <v>0</v>
      </c>
      <c r="J1675" s="95" t="b">
        <v>0</v>
      </c>
      <c r="K1675" s="95" t="b">
        <v>0</v>
      </c>
    </row>
    <row r="1676" spans="1:11" x14ac:dyDescent="0.25">
      <c r="A1676" s="95" t="s">
        <v>1395</v>
      </c>
      <c r="B1676" s="95" t="s">
        <v>14237</v>
      </c>
      <c r="C1676" s="95">
        <v>4</v>
      </c>
      <c r="D1676" s="130">
        <v>1.9135184986164368E-4</v>
      </c>
      <c r="E1676" s="130">
        <v>2.1525517829813241</v>
      </c>
      <c r="F1676" s="95" t="b">
        <v>0</v>
      </c>
      <c r="G1676" s="95" t="b">
        <v>0</v>
      </c>
      <c r="H1676" s="95" t="b">
        <v>0</v>
      </c>
      <c r="I1676" s="95" t="b">
        <v>0</v>
      </c>
      <c r="J1676" s="95" t="b">
        <v>0</v>
      </c>
      <c r="K1676" s="95" t="b">
        <v>0</v>
      </c>
    </row>
    <row r="1677" spans="1:11" x14ac:dyDescent="0.25">
      <c r="A1677" s="95" t="s">
        <v>14231</v>
      </c>
      <c r="B1677" s="95" t="s">
        <v>14257</v>
      </c>
      <c r="C1677" s="95">
        <v>4</v>
      </c>
      <c r="D1677" s="130">
        <v>1.9135184986164368E-4</v>
      </c>
      <c r="E1677" s="130">
        <v>0.33218395441189502</v>
      </c>
      <c r="F1677" s="95" t="b">
        <v>0</v>
      </c>
      <c r="G1677" s="95" t="b">
        <v>0</v>
      </c>
      <c r="H1677" s="95" t="b">
        <v>0</v>
      </c>
      <c r="I1677" s="95" t="b">
        <v>0</v>
      </c>
      <c r="J1677" s="95" t="b">
        <v>0</v>
      </c>
      <c r="K1677" s="95" t="b">
        <v>0</v>
      </c>
    </row>
    <row r="1678" spans="1:11" x14ac:dyDescent="0.25">
      <c r="A1678" s="95" t="s">
        <v>14224</v>
      </c>
      <c r="B1678" s="95" t="s">
        <v>14627</v>
      </c>
      <c r="C1678" s="95">
        <v>4</v>
      </c>
      <c r="D1678" s="130">
        <v>1.9135184986164368E-4</v>
      </c>
      <c r="E1678" s="130">
        <v>1.4371157738255114</v>
      </c>
      <c r="F1678" s="95" t="b">
        <v>0</v>
      </c>
      <c r="G1678" s="95" t="b">
        <v>0</v>
      </c>
      <c r="H1678" s="95" t="b">
        <v>0</v>
      </c>
      <c r="I1678" s="95" t="b">
        <v>0</v>
      </c>
      <c r="J1678" s="95" t="b">
        <v>0</v>
      </c>
      <c r="K1678" s="95" t="b">
        <v>0</v>
      </c>
    </row>
    <row r="1679" spans="1:11" x14ac:dyDescent="0.25">
      <c r="A1679" s="95" t="s">
        <v>14219</v>
      </c>
      <c r="B1679" s="95" t="s">
        <v>14323</v>
      </c>
      <c r="C1679" s="95">
        <v>4</v>
      </c>
      <c r="D1679" s="130">
        <v>1.9135184986164368E-4</v>
      </c>
      <c r="E1679" s="130">
        <v>0.33725500681180998</v>
      </c>
      <c r="F1679" s="95" t="b">
        <v>0</v>
      </c>
      <c r="G1679" s="95" t="b">
        <v>0</v>
      </c>
      <c r="H1679" s="95" t="b">
        <v>0</v>
      </c>
      <c r="I1679" s="95" t="b">
        <v>0</v>
      </c>
      <c r="J1679" s="95" t="b">
        <v>0</v>
      </c>
      <c r="K1679" s="95" t="b">
        <v>0</v>
      </c>
    </row>
    <row r="1680" spans="1:11" x14ac:dyDescent="0.25">
      <c r="A1680" s="95" t="s">
        <v>14223</v>
      </c>
      <c r="B1680" s="95" t="s">
        <v>14235</v>
      </c>
      <c r="C1680" s="95">
        <v>4</v>
      </c>
      <c r="D1680" s="130">
        <v>1.9135184986164368E-4</v>
      </c>
      <c r="E1680" s="130">
        <v>-0.45156848033975688</v>
      </c>
      <c r="F1680" s="95" t="b">
        <v>0</v>
      </c>
      <c r="G1680" s="95" t="b">
        <v>0</v>
      </c>
      <c r="H1680" s="95" t="b">
        <v>0</v>
      </c>
      <c r="I1680" s="95" t="b">
        <v>0</v>
      </c>
      <c r="J1680" s="95" t="b">
        <v>0</v>
      </c>
      <c r="K1680" s="95" t="b">
        <v>0</v>
      </c>
    </row>
    <row r="1681" spans="1:11" x14ac:dyDescent="0.25">
      <c r="A1681" s="95" t="s">
        <v>1352</v>
      </c>
      <c r="B1681" s="95" t="s">
        <v>14682</v>
      </c>
      <c r="C1681" s="95">
        <v>4</v>
      </c>
      <c r="D1681" s="130">
        <v>1.9135184986164368E-4</v>
      </c>
      <c r="E1681" s="130">
        <v>2.416124072794307</v>
      </c>
      <c r="F1681" s="95" t="b">
        <v>0</v>
      </c>
      <c r="G1681" s="95" t="b">
        <v>0</v>
      </c>
      <c r="H1681" s="95" t="b">
        <v>0</v>
      </c>
      <c r="I1681" s="95" t="b">
        <v>0</v>
      </c>
      <c r="J1681" s="95" t="b">
        <v>0</v>
      </c>
      <c r="K1681" s="95" t="b">
        <v>0</v>
      </c>
    </row>
    <row r="1682" spans="1:11" x14ac:dyDescent="0.25">
      <c r="A1682" s="95" t="s">
        <v>14225</v>
      </c>
      <c r="B1682" s="95" t="s">
        <v>14319</v>
      </c>
      <c r="C1682" s="95">
        <v>4</v>
      </c>
      <c r="D1682" s="130">
        <v>1.9135184986164368E-4</v>
      </c>
      <c r="E1682" s="130">
        <v>0.48095483101738307</v>
      </c>
      <c r="F1682" s="95" t="b">
        <v>0</v>
      </c>
      <c r="G1682" s="95" t="b">
        <v>0</v>
      </c>
      <c r="H1682" s="95" t="b">
        <v>0</v>
      </c>
      <c r="I1682" s="95" t="b">
        <v>0</v>
      </c>
      <c r="J1682" s="95" t="b">
        <v>0</v>
      </c>
      <c r="K1682" s="95" t="b">
        <v>0</v>
      </c>
    </row>
    <row r="1683" spans="1:11" x14ac:dyDescent="0.25">
      <c r="A1683" s="95" t="s">
        <v>14319</v>
      </c>
      <c r="B1683" s="95" t="s">
        <v>14415</v>
      </c>
      <c r="C1683" s="95">
        <v>4</v>
      </c>
      <c r="D1683" s="130">
        <v>1.9135184986164368E-4</v>
      </c>
      <c r="E1683" s="130">
        <v>2.2882049356829359</v>
      </c>
      <c r="F1683" s="95" t="b">
        <v>0</v>
      </c>
      <c r="G1683" s="95" t="b">
        <v>0</v>
      </c>
      <c r="H1683" s="95" t="b">
        <v>0</v>
      </c>
      <c r="I1683" s="95" t="b">
        <v>0</v>
      </c>
      <c r="J1683" s="95" t="b">
        <v>0</v>
      </c>
      <c r="K1683" s="95" t="b">
        <v>0</v>
      </c>
    </row>
    <row r="1684" spans="1:11" x14ac:dyDescent="0.25">
      <c r="A1684" s="95" t="s">
        <v>14415</v>
      </c>
      <c r="B1684" s="95" t="s">
        <v>14374</v>
      </c>
      <c r="C1684" s="95">
        <v>4</v>
      </c>
      <c r="D1684" s="130">
        <v>1.9135184986164368E-4</v>
      </c>
      <c r="E1684" s="130">
        <v>2.6118989159828612</v>
      </c>
      <c r="F1684" s="95" t="b">
        <v>0</v>
      </c>
      <c r="G1684" s="95" t="b">
        <v>0</v>
      </c>
      <c r="H1684" s="95" t="b">
        <v>0</v>
      </c>
      <c r="I1684" s="95" t="b">
        <v>0</v>
      </c>
      <c r="J1684" s="95" t="b">
        <v>0</v>
      </c>
      <c r="K1684" s="95" t="b">
        <v>0</v>
      </c>
    </row>
    <row r="1685" spans="1:11" x14ac:dyDescent="0.25">
      <c r="A1685" s="95" t="s">
        <v>14250</v>
      </c>
      <c r="B1685" s="95" t="s">
        <v>2746</v>
      </c>
      <c r="C1685" s="95">
        <v>4</v>
      </c>
      <c r="D1685" s="130">
        <v>1.9135184986164368E-4</v>
      </c>
      <c r="E1685" s="130">
        <v>1.3701689841948981</v>
      </c>
      <c r="F1685" s="95" t="b">
        <v>0</v>
      </c>
      <c r="G1685" s="95" t="b">
        <v>0</v>
      </c>
      <c r="H1685" s="95" t="b">
        <v>0</v>
      </c>
      <c r="I1685" s="95" t="b">
        <v>0</v>
      </c>
      <c r="J1685" s="95" t="b">
        <v>0</v>
      </c>
      <c r="K1685" s="95" t="b">
        <v>0</v>
      </c>
    </row>
    <row r="1686" spans="1:11" x14ac:dyDescent="0.25">
      <c r="A1686" s="95" t="s">
        <v>2746</v>
      </c>
      <c r="B1686" s="95" t="s">
        <v>14222</v>
      </c>
      <c r="C1686" s="95">
        <v>4</v>
      </c>
      <c r="D1686" s="130">
        <v>1.9135184986164368E-4</v>
      </c>
      <c r="E1686" s="130">
        <v>0.53642742142517807</v>
      </c>
      <c r="F1686" s="95" t="b">
        <v>0</v>
      </c>
      <c r="G1686" s="95" t="b">
        <v>0</v>
      </c>
      <c r="H1686" s="95" t="b">
        <v>0</v>
      </c>
      <c r="I1686" s="95" t="b">
        <v>0</v>
      </c>
      <c r="J1686" s="95" t="b">
        <v>0</v>
      </c>
      <c r="K1686" s="95" t="b">
        <v>0</v>
      </c>
    </row>
    <row r="1687" spans="1:11" x14ac:dyDescent="0.25">
      <c r="A1687" s="95" t="s">
        <v>14214</v>
      </c>
      <c r="B1687" s="95" t="s">
        <v>14505</v>
      </c>
      <c r="C1687" s="95">
        <v>4</v>
      </c>
      <c r="D1687" s="130">
        <v>1.9135184986164368E-4</v>
      </c>
      <c r="E1687" s="130">
        <v>0.76551994212649166</v>
      </c>
      <c r="F1687" s="95" t="b">
        <v>0</v>
      </c>
      <c r="G1687" s="95" t="b">
        <v>0</v>
      </c>
      <c r="H1687" s="95" t="b">
        <v>0</v>
      </c>
      <c r="I1687" s="95" t="b">
        <v>0</v>
      </c>
      <c r="J1687" s="95" t="b">
        <v>0</v>
      </c>
      <c r="K1687" s="95" t="b">
        <v>0</v>
      </c>
    </row>
    <row r="1688" spans="1:11" x14ac:dyDescent="0.25">
      <c r="A1688" s="95" t="s">
        <v>14505</v>
      </c>
      <c r="B1688" s="95" t="s">
        <v>14224</v>
      </c>
      <c r="C1688" s="95">
        <v>4</v>
      </c>
      <c r="D1688" s="130">
        <v>1.9135184986164368E-4</v>
      </c>
      <c r="E1688" s="130">
        <v>1.2149396254134737</v>
      </c>
      <c r="F1688" s="95" t="b">
        <v>0</v>
      </c>
      <c r="G1688" s="95" t="b">
        <v>0</v>
      </c>
      <c r="H1688" s="95" t="b">
        <v>0</v>
      </c>
      <c r="I1688" s="95" t="b">
        <v>0</v>
      </c>
      <c r="J1688" s="95" t="b">
        <v>0</v>
      </c>
      <c r="K1688" s="95" t="b">
        <v>0</v>
      </c>
    </row>
    <row r="1689" spans="1:11" x14ac:dyDescent="0.25">
      <c r="A1689" s="95" t="s">
        <v>14224</v>
      </c>
      <c r="B1689" s="95" t="s">
        <v>14283</v>
      </c>
      <c r="C1689" s="95">
        <v>4</v>
      </c>
      <c r="D1689" s="130">
        <v>1.9135184986164368E-4</v>
      </c>
      <c r="E1689" s="130">
        <v>0.32317242151867448</v>
      </c>
      <c r="F1689" s="95" t="b">
        <v>0</v>
      </c>
      <c r="G1689" s="95" t="b">
        <v>0</v>
      </c>
      <c r="H1689" s="95" t="b">
        <v>0</v>
      </c>
      <c r="I1689" s="95" t="b">
        <v>0</v>
      </c>
      <c r="J1689" s="95" t="b">
        <v>0</v>
      </c>
      <c r="K1689" s="95" t="b">
        <v>0</v>
      </c>
    </row>
    <row r="1690" spans="1:11" x14ac:dyDescent="0.25">
      <c r="A1690" s="95" t="s">
        <v>14283</v>
      </c>
      <c r="B1690" s="95" t="s">
        <v>14219</v>
      </c>
      <c r="C1690" s="95">
        <v>4</v>
      </c>
      <c r="D1690" s="130">
        <v>1.9135184986164368E-4</v>
      </c>
      <c r="E1690" s="130">
        <v>0.20027921001963089</v>
      </c>
      <c r="F1690" s="95" t="b">
        <v>0</v>
      </c>
      <c r="G1690" s="95" t="b">
        <v>0</v>
      </c>
      <c r="H1690" s="95" t="b">
        <v>0</v>
      </c>
      <c r="I1690" s="95" t="b">
        <v>0</v>
      </c>
      <c r="J1690" s="95" t="b">
        <v>0</v>
      </c>
      <c r="K1690" s="95" t="b">
        <v>0</v>
      </c>
    </row>
    <row r="1691" spans="1:11" x14ac:dyDescent="0.25">
      <c r="A1691" s="95" t="s">
        <v>14237</v>
      </c>
      <c r="B1691" s="95" t="s">
        <v>14216</v>
      </c>
      <c r="C1691" s="95">
        <v>4</v>
      </c>
      <c r="D1691" s="130">
        <v>1.9135184986164368E-4</v>
      </c>
      <c r="E1691" s="130">
        <v>-0.58711349645487143</v>
      </c>
      <c r="F1691" s="95" t="b">
        <v>0</v>
      </c>
      <c r="G1691" s="95" t="b">
        <v>0</v>
      </c>
      <c r="H1691" s="95" t="b">
        <v>0</v>
      </c>
      <c r="I1691" s="95" t="b">
        <v>0</v>
      </c>
      <c r="J1691" s="95" t="b">
        <v>0</v>
      </c>
      <c r="K1691" s="95" t="b">
        <v>0</v>
      </c>
    </row>
    <row r="1692" spans="1:11" x14ac:dyDescent="0.25">
      <c r="A1692" s="95" t="s">
        <v>14220</v>
      </c>
      <c r="B1692" s="95" t="s">
        <v>14729</v>
      </c>
      <c r="C1692" s="95">
        <v>4</v>
      </c>
      <c r="D1692" s="130">
        <v>1.9135184986164368E-4</v>
      </c>
      <c r="E1692" s="130">
        <v>1.5138149571219415</v>
      </c>
      <c r="F1692" s="95" t="b">
        <v>0</v>
      </c>
      <c r="G1692" s="95" t="b">
        <v>0</v>
      </c>
      <c r="H1692" s="95" t="b">
        <v>0</v>
      </c>
      <c r="I1692" s="95" t="b">
        <v>0</v>
      </c>
      <c r="J1692" s="95" t="b">
        <v>0</v>
      </c>
      <c r="K1692" s="95" t="b">
        <v>0</v>
      </c>
    </row>
    <row r="1693" spans="1:11" x14ac:dyDescent="0.25">
      <c r="A1693" s="95" t="s">
        <v>14729</v>
      </c>
      <c r="B1693" s="95" t="s">
        <v>14222</v>
      </c>
      <c r="C1693" s="95">
        <v>4</v>
      </c>
      <c r="D1693" s="130">
        <v>1.9135184986164368E-4</v>
      </c>
      <c r="E1693" s="130">
        <v>1.5254320371237149</v>
      </c>
      <c r="F1693" s="95" t="b">
        <v>0</v>
      </c>
      <c r="G1693" s="95" t="b">
        <v>0</v>
      </c>
      <c r="H1693" s="95" t="b">
        <v>0</v>
      </c>
      <c r="I1693" s="95" t="b">
        <v>0</v>
      </c>
      <c r="J1693" s="95" t="b">
        <v>0</v>
      </c>
      <c r="K1693" s="95" t="b">
        <v>0</v>
      </c>
    </row>
    <row r="1694" spans="1:11" x14ac:dyDescent="0.25">
      <c r="A1694" s="95" t="s">
        <v>14222</v>
      </c>
      <c r="B1694" s="95" t="s">
        <v>14372</v>
      </c>
      <c r="C1694" s="95">
        <v>4</v>
      </c>
      <c r="D1694" s="130">
        <v>1.9135184986164368E-4</v>
      </c>
      <c r="E1694" s="130">
        <v>0.68789182954249006</v>
      </c>
      <c r="F1694" s="95" t="b">
        <v>0</v>
      </c>
      <c r="G1694" s="95" t="b">
        <v>0</v>
      </c>
      <c r="H1694" s="95" t="b">
        <v>0</v>
      </c>
      <c r="I1694" s="95" t="b">
        <v>0</v>
      </c>
      <c r="J1694" s="95" t="b">
        <v>0</v>
      </c>
      <c r="K1694" s="95" t="b">
        <v>0</v>
      </c>
    </row>
    <row r="1695" spans="1:11" x14ac:dyDescent="0.25">
      <c r="A1695" s="95" t="s">
        <v>14372</v>
      </c>
      <c r="B1695" s="95" t="s">
        <v>14214</v>
      </c>
      <c r="C1695" s="95">
        <v>4</v>
      </c>
      <c r="D1695" s="130">
        <v>1.9135184986164368E-4</v>
      </c>
      <c r="E1695" s="130">
        <v>0.31029785582909841</v>
      </c>
      <c r="F1695" s="95" t="b">
        <v>0</v>
      </c>
      <c r="G1695" s="95" t="b">
        <v>0</v>
      </c>
      <c r="H1695" s="95" t="b">
        <v>0</v>
      </c>
      <c r="I1695" s="95" t="b">
        <v>0</v>
      </c>
      <c r="J1695" s="95" t="b">
        <v>0</v>
      </c>
      <c r="K1695" s="95" t="b">
        <v>0</v>
      </c>
    </row>
    <row r="1696" spans="1:11" x14ac:dyDescent="0.25">
      <c r="A1696" s="95" t="s">
        <v>14224</v>
      </c>
      <c r="B1696" s="95" t="s">
        <v>14730</v>
      </c>
      <c r="C1696" s="95">
        <v>4</v>
      </c>
      <c r="D1696" s="130">
        <v>1.9135184986164368E-4</v>
      </c>
      <c r="E1696" s="130">
        <v>1.6132070328811925</v>
      </c>
      <c r="F1696" s="95" t="b">
        <v>0</v>
      </c>
      <c r="G1696" s="95" t="b">
        <v>0</v>
      </c>
      <c r="H1696" s="95" t="b">
        <v>0</v>
      </c>
      <c r="I1696" s="95" t="b">
        <v>0</v>
      </c>
      <c r="J1696" s="95" t="b">
        <v>0</v>
      </c>
      <c r="K1696" s="95" t="b">
        <v>0</v>
      </c>
    </row>
    <row r="1697" spans="1:11" x14ac:dyDescent="0.25">
      <c r="A1697" s="95" t="s">
        <v>14730</v>
      </c>
      <c r="B1697" s="95" t="s">
        <v>14237</v>
      </c>
      <c r="C1697" s="95">
        <v>4</v>
      </c>
      <c r="D1697" s="130">
        <v>1.9135184986164368E-4</v>
      </c>
      <c r="E1697" s="130">
        <v>2.1525517829813241</v>
      </c>
      <c r="F1697" s="95" t="b">
        <v>0</v>
      </c>
      <c r="G1697" s="95" t="b">
        <v>0</v>
      </c>
      <c r="H1697" s="95" t="b">
        <v>0</v>
      </c>
      <c r="I1697" s="95" t="b">
        <v>0</v>
      </c>
      <c r="J1697" s="95" t="b">
        <v>0</v>
      </c>
      <c r="K1697" s="95" t="b">
        <v>0</v>
      </c>
    </row>
    <row r="1698" spans="1:11" x14ac:dyDescent="0.25">
      <c r="A1698" s="95" t="s">
        <v>14359</v>
      </c>
      <c r="B1698" s="95" t="s">
        <v>14232</v>
      </c>
      <c r="C1698" s="95">
        <v>4</v>
      </c>
      <c r="D1698" s="130">
        <v>1.9135184986164368E-4</v>
      </c>
      <c r="E1698" s="130">
        <v>1.1422983376038374</v>
      </c>
      <c r="F1698" s="95" t="b">
        <v>0</v>
      </c>
      <c r="G1698" s="95" t="b">
        <v>0</v>
      </c>
      <c r="H1698" s="95" t="b">
        <v>0</v>
      </c>
      <c r="I1698" s="95" t="b">
        <v>0</v>
      </c>
      <c r="J1698" s="95" t="b">
        <v>0</v>
      </c>
      <c r="K1698" s="95" t="b">
        <v>0</v>
      </c>
    </row>
    <row r="1699" spans="1:11" x14ac:dyDescent="0.25">
      <c r="A1699" s="95" t="s">
        <v>1385</v>
      </c>
      <c r="B1699" s="95" t="s">
        <v>1354</v>
      </c>
      <c r="C1699" s="95">
        <v>4</v>
      </c>
      <c r="D1699" s="130">
        <v>1.9135184986164368E-4</v>
      </c>
      <c r="E1699" s="130">
        <v>2.2017244508938116</v>
      </c>
      <c r="F1699" s="95" t="b">
        <v>0</v>
      </c>
      <c r="G1699" s="95" t="b">
        <v>0</v>
      </c>
      <c r="H1699" s="95" t="b">
        <v>0</v>
      </c>
      <c r="I1699" s="95" t="b">
        <v>0</v>
      </c>
      <c r="J1699" s="95" t="b">
        <v>0</v>
      </c>
      <c r="K1699" s="95" t="b">
        <v>0</v>
      </c>
    </row>
    <row r="1700" spans="1:11" x14ac:dyDescent="0.25">
      <c r="A1700" s="95" t="s">
        <v>14216</v>
      </c>
      <c r="B1700" s="95" t="s">
        <v>2743</v>
      </c>
      <c r="C1700" s="95">
        <v>4</v>
      </c>
      <c r="D1700" s="130">
        <v>1.9135184986164368E-4</v>
      </c>
      <c r="E1700" s="130">
        <v>-1.0555008396851833</v>
      </c>
      <c r="F1700" s="95" t="b">
        <v>0</v>
      </c>
      <c r="G1700" s="95" t="b">
        <v>0</v>
      </c>
      <c r="H1700" s="95" t="b">
        <v>0</v>
      </c>
      <c r="I1700" s="95" t="b">
        <v>0</v>
      </c>
      <c r="J1700" s="95" t="b">
        <v>0</v>
      </c>
      <c r="K1700" s="95" t="b">
        <v>0</v>
      </c>
    </row>
    <row r="1701" spans="1:11" x14ac:dyDescent="0.25">
      <c r="A1701" s="95" t="s">
        <v>14735</v>
      </c>
      <c r="B1701" s="95" t="s">
        <v>14238</v>
      </c>
      <c r="C1701" s="95">
        <v>4</v>
      </c>
      <c r="D1701" s="130">
        <v>1.9135184986164368E-4</v>
      </c>
      <c r="E1701" s="130">
        <v>2.1536871940382381</v>
      </c>
      <c r="F1701" s="95" t="b">
        <v>0</v>
      </c>
      <c r="G1701" s="95" t="b">
        <v>0</v>
      </c>
      <c r="H1701" s="95" t="b">
        <v>0</v>
      </c>
      <c r="I1701" s="95" t="b">
        <v>0</v>
      </c>
      <c r="J1701" s="95" t="b">
        <v>0</v>
      </c>
      <c r="K1701" s="95" t="b">
        <v>0</v>
      </c>
    </row>
    <row r="1702" spans="1:11" x14ac:dyDescent="0.25">
      <c r="A1702" s="95" t="s">
        <v>1380</v>
      </c>
      <c r="B1702" s="95" t="s">
        <v>1379</v>
      </c>
      <c r="C1702" s="95">
        <v>4</v>
      </c>
      <c r="D1702" s="130">
        <v>1.9135184986164368E-4</v>
      </c>
      <c r="E1702" s="130">
        <v>3.7937425039276338</v>
      </c>
      <c r="F1702" s="95" t="b">
        <v>0</v>
      </c>
      <c r="G1702" s="95" t="b">
        <v>0</v>
      </c>
      <c r="H1702" s="95" t="b">
        <v>0</v>
      </c>
      <c r="I1702" s="95" t="b">
        <v>0</v>
      </c>
      <c r="J1702" s="95" t="b">
        <v>0</v>
      </c>
      <c r="K1702" s="95" t="b">
        <v>0</v>
      </c>
    </row>
    <row r="1703" spans="1:11" x14ac:dyDescent="0.25">
      <c r="A1703" s="95" t="s">
        <v>1379</v>
      </c>
      <c r="B1703" s="95" t="s">
        <v>1378</v>
      </c>
      <c r="C1703" s="95">
        <v>4</v>
      </c>
      <c r="D1703" s="130">
        <v>1.9135184986164368E-4</v>
      </c>
      <c r="E1703" s="130">
        <v>4.0367805526139282</v>
      </c>
      <c r="F1703" s="95" t="b">
        <v>0</v>
      </c>
      <c r="G1703" s="95" t="b">
        <v>0</v>
      </c>
      <c r="H1703" s="95" t="b">
        <v>0</v>
      </c>
      <c r="I1703" s="95" t="b">
        <v>0</v>
      </c>
      <c r="J1703" s="95" t="b">
        <v>0</v>
      </c>
      <c r="K1703" s="95" t="b">
        <v>0</v>
      </c>
    </row>
    <row r="1704" spans="1:11" x14ac:dyDescent="0.25">
      <c r="A1704" s="95" t="s">
        <v>1378</v>
      </c>
      <c r="B1704" s="95" t="s">
        <v>14366</v>
      </c>
      <c r="C1704" s="95">
        <v>4</v>
      </c>
      <c r="D1704" s="130">
        <v>1.9135184986164368E-4</v>
      </c>
      <c r="E1704" s="130">
        <v>3.2733525590509909</v>
      </c>
      <c r="F1704" s="95" t="b">
        <v>0</v>
      </c>
      <c r="G1704" s="95" t="b">
        <v>0</v>
      </c>
      <c r="H1704" s="95" t="b">
        <v>0</v>
      </c>
      <c r="I1704" s="95" t="b">
        <v>0</v>
      </c>
      <c r="J1704" s="95" t="b">
        <v>0</v>
      </c>
      <c r="K1704" s="95" t="b">
        <v>0</v>
      </c>
    </row>
    <row r="1705" spans="1:11" x14ac:dyDescent="0.25">
      <c r="A1705" s="95" t="s">
        <v>2847</v>
      </c>
      <c r="B1705" s="95" t="s">
        <v>14675</v>
      </c>
      <c r="C1705" s="95">
        <v>4</v>
      </c>
      <c r="D1705" s="130">
        <v>1.9135184986164368E-4</v>
      </c>
      <c r="E1705" s="130">
        <v>3.6388405439418903</v>
      </c>
      <c r="F1705" s="95" t="b">
        <v>0</v>
      </c>
      <c r="G1705" s="95" t="b">
        <v>0</v>
      </c>
      <c r="H1705" s="95" t="b">
        <v>0</v>
      </c>
      <c r="I1705" s="95" t="b">
        <v>0</v>
      </c>
      <c r="J1705" s="95" t="b">
        <v>0</v>
      </c>
      <c r="K1705" s="95" t="b">
        <v>0</v>
      </c>
    </row>
    <row r="1706" spans="1:11" x14ac:dyDescent="0.25">
      <c r="A1706" s="95" t="s">
        <v>14482</v>
      </c>
      <c r="B1706" s="95" t="s">
        <v>2743</v>
      </c>
      <c r="C1706" s="95">
        <v>4</v>
      </c>
      <c r="D1706" s="130">
        <v>1.9135184986164368E-4</v>
      </c>
      <c r="E1706" s="130">
        <v>1.2843479433524541</v>
      </c>
      <c r="F1706" s="95" t="b">
        <v>0</v>
      </c>
      <c r="G1706" s="95" t="b">
        <v>0</v>
      </c>
      <c r="H1706" s="95" t="b">
        <v>0</v>
      </c>
      <c r="I1706" s="95" t="b">
        <v>0</v>
      </c>
      <c r="J1706" s="95" t="b">
        <v>0</v>
      </c>
      <c r="K1706" s="95" t="b">
        <v>0</v>
      </c>
    </row>
    <row r="1707" spans="1:11" x14ac:dyDescent="0.25">
      <c r="A1707" s="95" t="s">
        <v>14217</v>
      </c>
      <c r="B1707" s="95" t="s">
        <v>1149</v>
      </c>
      <c r="C1707" s="95">
        <v>4</v>
      </c>
      <c r="D1707" s="130">
        <v>1.9135184986164368E-4</v>
      </c>
      <c r="E1707" s="130">
        <v>1.4549446285562802</v>
      </c>
      <c r="F1707" s="95" t="b">
        <v>0</v>
      </c>
      <c r="G1707" s="95" t="b">
        <v>0</v>
      </c>
      <c r="H1707" s="95" t="b">
        <v>0</v>
      </c>
      <c r="I1707" s="95" t="b">
        <v>0</v>
      </c>
      <c r="J1707" s="95" t="b">
        <v>0</v>
      </c>
      <c r="K1707" s="95" t="b">
        <v>0</v>
      </c>
    </row>
    <row r="1708" spans="1:11" x14ac:dyDescent="0.25">
      <c r="A1708" s="95" t="s">
        <v>1149</v>
      </c>
      <c r="B1708" s="95" t="s">
        <v>14409</v>
      </c>
      <c r="C1708" s="95">
        <v>4</v>
      </c>
      <c r="D1708" s="130">
        <v>1.9135184986164368E-4</v>
      </c>
      <c r="E1708" s="130">
        <v>3.4347205612859657</v>
      </c>
      <c r="F1708" s="95" t="b">
        <v>0</v>
      </c>
      <c r="G1708" s="95" t="b">
        <v>0</v>
      </c>
      <c r="H1708" s="95" t="b">
        <v>0</v>
      </c>
      <c r="I1708" s="95" t="b">
        <v>0</v>
      </c>
      <c r="J1708" s="95" t="b">
        <v>0</v>
      </c>
      <c r="K1708" s="95" t="b">
        <v>0</v>
      </c>
    </row>
    <row r="1709" spans="1:11" x14ac:dyDescent="0.25">
      <c r="A1709" s="95" t="s">
        <v>14220</v>
      </c>
      <c r="B1709" s="95" t="s">
        <v>14595</v>
      </c>
      <c r="C1709" s="95">
        <v>4</v>
      </c>
      <c r="D1709" s="130">
        <v>1.9135184986164368E-4</v>
      </c>
      <c r="E1709" s="130">
        <v>1.2707769084356471</v>
      </c>
      <c r="F1709" s="95" t="b">
        <v>0</v>
      </c>
      <c r="G1709" s="95" t="b">
        <v>0</v>
      </c>
      <c r="H1709" s="95" t="b">
        <v>0</v>
      </c>
      <c r="I1709" s="95" t="b">
        <v>0</v>
      </c>
      <c r="J1709" s="95" t="b">
        <v>0</v>
      </c>
      <c r="K1709" s="95" t="b">
        <v>0</v>
      </c>
    </row>
    <row r="1710" spans="1:11" x14ac:dyDescent="0.25">
      <c r="A1710" s="95" t="s">
        <v>14260</v>
      </c>
      <c r="B1710" s="95" t="s">
        <v>14218</v>
      </c>
      <c r="C1710" s="95">
        <v>4</v>
      </c>
      <c r="D1710" s="130">
        <v>1.9135184986164368E-4</v>
      </c>
      <c r="E1710" s="130">
        <v>-0.10290494636779797</v>
      </c>
      <c r="F1710" s="95" t="b">
        <v>0</v>
      </c>
      <c r="G1710" s="95" t="b">
        <v>0</v>
      </c>
      <c r="H1710" s="95" t="b">
        <v>0</v>
      </c>
      <c r="I1710" s="95" t="b">
        <v>0</v>
      </c>
      <c r="J1710" s="95" t="b">
        <v>0</v>
      </c>
      <c r="K1710" s="95" t="b">
        <v>0</v>
      </c>
    </row>
    <row r="1711" spans="1:11" x14ac:dyDescent="0.25">
      <c r="A1711" s="95" t="s">
        <v>14241</v>
      </c>
      <c r="B1711" s="95" t="s">
        <v>14415</v>
      </c>
      <c r="C1711" s="95">
        <v>4</v>
      </c>
      <c r="D1711" s="130">
        <v>1.9135184986164368E-4</v>
      </c>
      <c r="E1711" s="130">
        <v>1.5458393472571412</v>
      </c>
      <c r="F1711" s="95" t="b">
        <v>0</v>
      </c>
      <c r="G1711" s="95" t="b">
        <v>0</v>
      </c>
      <c r="H1711" s="95" t="b">
        <v>0</v>
      </c>
      <c r="I1711" s="95" t="b">
        <v>0</v>
      </c>
      <c r="J1711" s="95" t="b">
        <v>0</v>
      </c>
      <c r="K1711" s="95" t="b">
        <v>0</v>
      </c>
    </row>
    <row r="1712" spans="1:11" x14ac:dyDescent="0.25">
      <c r="A1712" s="95" t="s">
        <v>14260</v>
      </c>
      <c r="B1712" s="95" t="s">
        <v>14235</v>
      </c>
      <c r="C1712" s="95">
        <v>4</v>
      </c>
      <c r="D1712" s="130">
        <v>1.9135184986164368E-4</v>
      </c>
      <c r="E1712" s="130">
        <v>0.53765731920970461</v>
      </c>
      <c r="F1712" s="95" t="b">
        <v>0</v>
      </c>
      <c r="G1712" s="95" t="b">
        <v>0</v>
      </c>
      <c r="H1712" s="95" t="b">
        <v>0</v>
      </c>
      <c r="I1712" s="95" t="b">
        <v>0</v>
      </c>
      <c r="J1712" s="95" t="b">
        <v>0</v>
      </c>
      <c r="K1712" s="95" t="b">
        <v>0</v>
      </c>
    </row>
    <row r="1713" spans="1:11" x14ac:dyDescent="0.25">
      <c r="A1713" s="95" t="s">
        <v>14217</v>
      </c>
      <c r="B1713" s="95" t="s">
        <v>1494</v>
      </c>
      <c r="C1713" s="95">
        <v>4</v>
      </c>
      <c r="D1713" s="130">
        <v>1.9135184986164368E-4</v>
      </c>
      <c r="E1713" s="130">
        <v>1.4549446285562802</v>
      </c>
      <c r="F1713" s="95" t="b">
        <v>0</v>
      </c>
      <c r="G1713" s="95" t="b">
        <v>0</v>
      </c>
      <c r="H1713" s="95" t="b">
        <v>0</v>
      </c>
      <c r="I1713" s="95" t="b">
        <v>0</v>
      </c>
      <c r="J1713" s="95" t="b">
        <v>0</v>
      </c>
      <c r="K1713" s="95" t="b">
        <v>0</v>
      </c>
    </row>
    <row r="1714" spans="1:11" x14ac:dyDescent="0.25">
      <c r="A1714" s="95" t="s">
        <v>1494</v>
      </c>
      <c r="B1714" s="95" t="s">
        <v>2797</v>
      </c>
      <c r="C1714" s="95">
        <v>4</v>
      </c>
      <c r="D1714" s="130">
        <v>1.9135184986164368E-4</v>
      </c>
      <c r="E1714" s="130">
        <v>3.2733525590509909</v>
      </c>
      <c r="F1714" s="95" t="b">
        <v>0</v>
      </c>
      <c r="G1714" s="95" t="b">
        <v>0</v>
      </c>
      <c r="H1714" s="95" t="b">
        <v>0</v>
      </c>
      <c r="I1714" s="95" t="b">
        <v>0</v>
      </c>
      <c r="J1714" s="95" t="b">
        <v>0</v>
      </c>
      <c r="K1714" s="95" t="b">
        <v>0</v>
      </c>
    </row>
    <row r="1715" spans="1:11" x14ac:dyDescent="0.25">
      <c r="A1715" s="95" t="s">
        <v>2797</v>
      </c>
      <c r="B1715" s="95" t="s">
        <v>14737</v>
      </c>
      <c r="C1715" s="95">
        <v>4</v>
      </c>
      <c r="D1715" s="130">
        <v>1.9135184986164368E-4</v>
      </c>
      <c r="E1715" s="130">
        <v>3.2042716399076916</v>
      </c>
      <c r="F1715" s="95" t="b">
        <v>0</v>
      </c>
      <c r="G1715" s="95" t="b">
        <v>0</v>
      </c>
      <c r="H1715" s="95" t="b">
        <v>0</v>
      </c>
      <c r="I1715" s="95" t="b">
        <v>0</v>
      </c>
      <c r="J1715" s="95" t="b">
        <v>0</v>
      </c>
      <c r="K1715" s="95" t="b">
        <v>0</v>
      </c>
    </row>
    <row r="1716" spans="1:11" x14ac:dyDescent="0.25">
      <c r="A1716" s="95" t="s">
        <v>14217</v>
      </c>
      <c r="B1716" s="95" t="s">
        <v>1253</v>
      </c>
      <c r="C1716" s="95">
        <v>4</v>
      </c>
      <c r="D1716" s="130">
        <v>1.9135184986164368E-4</v>
      </c>
      <c r="E1716" s="130">
        <v>1.4549446285562802</v>
      </c>
      <c r="F1716" s="95" t="b">
        <v>0</v>
      </c>
      <c r="G1716" s="95" t="b">
        <v>0</v>
      </c>
      <c r="H1716" s="95" t="b">
        <v>0</v>
      </c>
      <c r="I1716" s="95" t="b">
        <v>0</v>
      </c>
      <c r="J1716" s="95" t="b">
        <v>0</v>
      </c>
      <c r="K1716" s="95" t="b">
        <v>0</v>
      </c>
    </row>
    <row r="1717" spans="1:11" x14ac:dyDescent="0.25">
      <c r="A1717" s="95" t="s">
        <v>1253</v>
      </c>
      <c r="B1717" s="95" t="s">
        <v>1165</v>
      </c>
      <c r="C1717" s="95">
        <v>4</v>
      </c>
      <c r="D1717" s="130">
        <v>1.9135184986164368E-4</v>
      </c>
      <c r="E1717" s="130">
        <v>1.9288925274311295</v>
      </c>
      <c r="F1717" s="95" t="b">
        <v>0</v>
      </c>
      <c r="G1717" s="95" t="b">
        <v>0</v>
      </c>
      <c r="H1717" s="95" t="b">
        <v>0</v>
      </c>
      <c r="I1717" s="95" t="b">
        <v>0</v>
      </c>
      <c r="J1717" s="95" t="b">
        <v>0</v>
      </c>
      <c r="K1717" s="95" t="b">
        <v>0</v>
      </c>
    </row>
    <row r="1718" spans="1:11" x14ac:dyDescent="0.25">
      <c r="A1718" s="95" t="s">
        <v>2743</v>
      </c>
      <c r="B1718" s="95" t="s">
        <v>14740</v>
      </c>
      <c r="C1718" s="95">
        <v>4</v>
      </c>
      <c r="D1718" s="130">
        <v>1.9135184986164368E-4</v>
      </c>
      <c r="E1718" s="130">
        <v>1.8994264412431952</v>
      </c>
      <c r="F1718" s="95" t="b">
        <v>0</v>
      </c>
      <c r="G1718" s="95" t="b">
        <v>0</v>
      </c>
      <c r="H1718" s="95" t="b">
        <v>0</v>
      </c>
      <c r="I1718" s="95" t="b">
        <v>0</v>
      </c>
      <c r="J1718" s="95" t="b">
        <v>0</v>
      </c>
      <c r="K1718" s="95" t="b">
        <v>0</v>
      </c>
    </row>
    <row r="1719" spans="1:11" x14ac:dyDescent="0.25">
      <c r="A1719" s="95" t="s">
        <v>14740</v>
      </c>
      <c r="B1719" s="95" t="s">
        <v>14327</v>
      </c>
      <c r="C1719" s="95">
        <v>4</v>
      </c>
      <c r="D1719" s="130">
        <v>1.9135184986164368E-4</v>
      </c>
      <c r="E1719" s="130">
        <v>2.9953878674557028</v>
      </c>
      <c r="F1719" s="95" t="b">
        <v>0</v>
      </c>
      <c r="G1719" s="95" t="b">
        <v>0</v>
      </c>
      <c r="H1719" s="95" t="b">
        <v>0</v>
      </c>
      <c r="I1719" s="95" t="b">
        <v>0</v>
      </c>
      <c r="J1719" s="95" t="b">
        <v>0</v>
      </c>
      <c r="K1719" s="95" t="b">
        <v>0</v>
      </c>
    </row>
    <row r="1720" spans="1:11" x14ac:dyDescent="0.25">
      <c r="A1720" s="95" t="s">
        <v>14327</v>
      </c>
      <c r="B1720" s="95" t="s">
        <v>1354</v>
      </c>
      <c r="C1720" s="95">
        <v>4</v>
      </c>
      <c r="D1720" s="130">
        <v>1.9135184986164368E-4</v>
      </c>
      <c r="E1720" s="130">
        <v>1.716634266502874</v>
      </c>
      <c r="F1720" s="95" t="b">
        <v>0</v>
      </c>
      <c r="G1720" s="95" t="b">
        <v>0</v>
      </c>
      <c r="H1720" s="95" t="b">
        <v>0</v>
      </c>
      <c r="I1720" s="95" t="b">
        <v>0</v>
      </c>
      <c r="J1720" s="95" t="b">
        <v>0</v>
      </c>
      <c r="K1720" s="95" t="b">
        <v>0</v>
      </c>
    </row>
    <row r="1721" spans="1:11" x14ac:dyDescent="0.25">
      <c r="A1721" s="95" t="s">
        <v>1353</v>
      </c>
      <c r="B1721" s="95" t="s">
        <v>1439</v>
      </c>
      <c r="C1721" s="95">
        <v>4</v>
      </c>
      <c r="D1721" s="130">
        <v>1.9135184986164368E-4</v>
      </c>
      <c r="E1721" s="130">
        <v>3.5896225212717088</v>
      </c>
      <c r="F1721" s="95" t="b">
        <v>0</v>
      </c>
      <c r="G1721" s="95" t="b">
        <v>0</v>
      </c>
      <c r="H1721" s="95" t="b">
        <v>0</v>
      </c>
      <c r="I1721" s="95" t="b">
        <v>0</v>
      </c>
      <c r="J1721" s="95" t="b">
        <v>0</v>
      </c>
      <c r="K1721" s="95" t="b">
        <v>0</v>
      </c>
    </row>
    <row r="1722" spans="1:11" x14ac:dyDescent="0.25">
      <c r="A1722" s="95" t="s">
        <v>1439</v>
      </c>
      <c r="B1722" s="95" t="s">
        <v>1387</v>
      </c>
      <c r="C1722" s="95">
        <v>4</v>
      </c>
      <c r="D1722" s="130">
        <v>1.9135184986164368E-4</v>
      </c>
      <c r="E1722" s="130">
        <v>2.6529651866334967</v>
      </c>
      <c r="F1722" s="95" t="b">
        <v>0</v>
      </c>
      <c r="G1722" s="95" t="b">
        <v>0</v>
      </c>
      <c r="H1722" s="95" t="b">
        <v>0</v>
      </c>
      <c r="I1722" s="95" t="b">
        <v>0</v>
      </c>
      <c r="J1722" s="95" t="b">
        <v>0</v>
      </c>
      <c r="K1722" s="95" t="b">
        <v>0</v>
      </c>
    </row>
    <row r="1723" spans="1:11" x14ac:dyDescent="0.25">
      <c r="A1723" s="95" t="s">
        <v>14742</v>
      </c>
      <c r="B1723" s="95" t="s">
        <v>14235</v>
      </c>
      <c r="C1723" s="95">
        <v>4</v>
      </c>
      <c r="D1723" s="130">
        <v>1.9135184986164368E-4</v>
      </c>
      <c r="E1723" s="130">
        <v>2.1145742751749115</v>
      </c>
      <c r="F1723" s="95" t="b">
        <v>0</v>
      </c>
      <c r="G1723" s="95" t="b">
        <v>0</v>
      </c>
      <c r="H1723" s="95" t="b">
        <v>0</v>
      </c>
      <c r="I1723" s="95" t="b">
        <v>0</v>
      </c>
      <c r="J1723" s="95" t="b">
        <v>0</v>
      </c>
      <c r="K1723" s="95" t="b">
        <v>0</v>
      </c>
    </row>
    <row r="1724" spans="1:11" x14ac:dyDescent="0.25">
      <c r="A1724" s="95" t="s">
        <v>14215</v>
      </c>
      <c r="B1724" s="95" t="s">
        <v>14334</v>
      </c>
      <c r="C1724" s="95">
        <v>4</v>
      </c>
      <c r="D1724" s="130">
        <v>1.9135184986164368E-4</v>
      </c>
      <c r="E1724" s="130">
        <v>0.33125893919126087</v>
      </c>
      <c r="F1724" s="95" t="b">
        <v>0</v>
      </c>
      <c r="G1724" s="95" t="b">
        <v>0</v>
      </c>
      <c r="H1724" s="95" t="b">
        <v>0</v>
      </c>
      <c r="I1724" s="95" t="b">
        <v>0</v>
      </c>
      <c r="J1724" s="95" t="b">
        <v>0</v>
      </c>
      <c r="K1724" s="95" t="b">
        <v>0</v>
      </c>
    </row>
    <row r="1725" spans="1:11" x14ac:dyDescent="0.25">
      <c r="A1725" s="95" t="s">
        <v>14255</v>
      </c>
      <c r="B1725" s="95" t="s">
        <v>14242</v>
      </c>
      <c r="C1725" s="95">
        <v>4</v>
      </c>
      <c r="D1725" s="130">
        <v>1.9135184986164368E-4</v>
      </c>
      <c r="E1725" s="130">
        <v>0.50611990144144137</v>
      </c>
      <c r="F1725" s="95" t="b">
        <v>0</v>
      </c>
      <c r="G1725" s="95" t="b">
        <v>0</v>
      </c>
      <c r="H1725" s="95" t="b">
        <v>0</v>
      </c>
      <c r="I1725" s="95" t="b">
        <v>0</v>
      </c>
      <c r="J1725" s="95" t="b">
        <v>0</v>
      </c>
      <c r="K1725" s="95" t="b">
        <v>0</v>
      </c>
    </row>
    <row r="1726" spans="1:11" x14ac:dyDescent="0.25">
      <c r="A1726" s="95" t="s">
        <v>14239</v>
      </c>
      <c r="B1726" s="95" t="s">
        <v>14220</v>
      </c>
      <c r="C1726" s="95">
        <v>4</v>
      </c>
      <c r="D1726" s="130">
        <v>1.9135184986164368E-4</v>
      </c>
      <c r="E1726" s="130">
        <v>-0.44834153150919553</v>
      </c>
      <c r="F1726" s="95" t="b">
        <v>0</v>
      </c>
      <c r="G1726" s="95" t="b">
        <v>0</v>
      </c>
      <c r="H1726" s="95" t="b">
        <v>0</v>
      </c>
      <c r="I1726" s="95" t="b">
        <v>0</v>
      </c>
      <c r="J1726" s="95" t="b">
        <v>0</v>
      </c>
      <c r="K1726" s="95" t="b">
        <v>0</v>
      </c>
    </row>
    <row r="1727" spans="1:11" x14ac:dyDescent="0.25">
      <c r="A1727" s="95" t="s">
        <v>14359</v>
      </c>
      <c r="B1727" s="95" t="s">
        <v>14743</v>
      </c>
      <c r="C1727" s="95">
        <v>4</v>
      </c>
      <c r="D1727" s="130">
        <v>1.9135184986164368E-4</v>
      </c>
      <c r="E1727" s="130">
        <v>3.2443888631156743</v>
      </c>
      <c r="F1727" s="95" t="b">
        <v>0</v>
      </c>
      <c r="G1727" s="95" t="b">
        <v>0</v>
      </c>
      <c r="H1727" s="95" t="b">
        <v>0</v>
      </c>
      <c r="I1727" s="95" t="b">
        <v>0</v>
      </c>
      <c r="J1727" s="95" t="b">
        <v>0</v>
      </c>
      <c r="K1727" s="95" t="b">
        <v>0</v>
      </c>
    </row>
    <row r="1728" spans="1:11" x14ac:dyDescent="0.25">
      <c r="A1728" s="95" t="s">
        <v>14222</v>
      </c>
      <c r="B1728" s="95" t="s">
        <v>14218</v>
      </c>
      <c r="C1728" s="95">
        <v>4</v>
      </c>
      <c r="D1728" s="130">
        <v>1.9135184986164368E-4</v>
      </c>
      <c r="E1728" s="130">
        <v>-1.1266886864678285</v>
      </c>
      <c r="F1728" s="95" t="b">
        <v>0</v>
      </c>
      <c r="G1728" s="95" t="b">
        <v>0</v>
      </c>
      <c r="H1728" s="95" t="b">
        <v>0</v>
      </c>
      <c r="I1728" s="95" t="b">
        <v>0</v>
      </c>
      <c r="J1728" s="95" t="b">
        <v>0</v>
      </c>
      <c r="K1728" s="95" t="b">
        <v>0</v>
      </c>
    </row>
    <row r="1729" spans="1:11" x14ac:dyDescent="0.25">
      <c r="A1729" s="95" t="s">
        <v>14217</v>
      </c>
      <c r="B1729" s="95" t="s">
        <v>1553</v>
      </c>
      <c r="C1729" s="95">
        <v>4</v>
      </c>
      <c r="D1729" s="130">
        <v>1.9135184986164368E-4</v>
      </c>
      <c r="E1729" s="130">
        <v>1.4549446285562802</v>
      </c>
      <c r="F1729" s="95" t="b">
        <v>0</v>
      </c>
      <c r="G1729" s="95" t="b">
        <v>0</v>
      </c>
      <c r="H1729" s="95" t="b">
        <v>0</v>
      </c>
      <c r="I1729" s="95" t="b">
        <v>0</v>
      </c>
      <c r="J1729" s="95" t="b">
        <v>0</v>
      </c>
      <c r="K1729" s="95" t="b">
        <v>0</v>
      </c>
    </row>
    <row r="1730" spans="1:11" x14ac:dyDescent="0.25">
      <c r="A1730" s="95" t="s">
        <v>14422</v>
      </c>
      <c r="B1730" s="95" t="s">
        <v>14241</v>
      </c>
      <c r="C1730" s="95">
        <v>4</v>
      </c>
      <c r="D1730" s="130">
        <v>2.1269430510998069E-4</v>
      </c>
      <c r="E1730" s="130">
        <v>1.5797317260282966</v>
      </c>
      <c r="F1730" s="95" t="b">
        <v>0</v>
      </c>
      <c r="G1730" s="95" t="b">
        <v>0</v>
      </c>
      <c r="H1730" s="95" t="b">
        <v>0</v>
      </c>
      <c r="I1730" s="95" t="b">
        <v>0</v>
      </c>
      <c r="J1730" s="95" t="b">
        <v>0</v>
      </c>
      <c r="K1730" s="95" t="b">
        <v>0</v>
      </c>
    </row>
    <row r="1731" spans="1:11" x14ac:dyDescent="0.25">
      <c r="A1731" s="95" t="s">
        <v>14221</v>
      </c>
      <c r="B1731" s="95" t="s">
        <v>14552</v>
      </c>
      <c r="C1731" s="95">
        <v>4</v>
      </c>
      <c r="D1731" s="130">
        <v>1.9135184986164368E-4</v>
      </c>
      <c r="E1731" s="130">
        <v>1.2196119802328724</v>
      </c>
      <c r="F1731" s="95" t="b">
        <v>0</v>
      </c>
      <c r="G1731" s="95" t="b">
        <v>0</v>
      </c>
      <c r="H1731" s="95" t="b">
        <v>0</v>
      </c>
      <c r="I1731" s="95" t="b">
        <v>0</v>
      </c>
      <c r="J1731" s="95" t="b">
        <v>0</v>
      </c>
      <c r="K1731" s="95" t="b">
        <v>0</v>
      </c>
    </row>
    <row r="1732" spans="1:11" x14ac:dyDescent="0.25">
      <c r="A1732" s="95" t="s">
        <v>14552</v>
      </c>
      <c r="B1732" s="95" t="s">
        <v>14215</v>
      </c>
      <c r="C1732" s="95">
        <v>4</v>
      </c>
      <c r="D1732" s="130">
        <v>1.9135184986164368E-4</v>
      </c>
      <c r="E1732" s="130">
        <v>1.0871954012872762</v>
      </c>
      <c r="F1732" s="95" t="b">
        <v>0</v>
      </c>
      <c r="G1732" s="95" t="b">
        <v>0</v>
      </c>
      <c r="H1732" s="95" t="b">
        <v>0</v>
      </c>
      <c r="I1732" s="95" t="b">
        <v>0</v>
      </c>
      <c r="J1732" s="95" t="b">
        <v>0</v>
      </c>
      <c r="K1732" s="95" t="b">
        <v>0</v>
      </c>
    </row>
    <row r="1733" spans="1:11" x14ac:dyDescent="0.25">
      <c r="A1733" s="95" t="s">
        <v>14220</v>
      </c>
      <c r="B1733" s="95" t="s">
        <v>14370</v>
      </c>
      <c r="C1733" s="95">
        <v>4</v>
      </c>
      <c r="D1733" s="130">
        <v>1.9135184986164368E-4</v>
      </c>
      <c r="E1733" s="130">
        <v>0.6534769505509479</v>
      </c>
      <c r="F1733" s="95" t="b">
        <v>0</v>
      </c>
      <c r="G1733" s="95" t="b">
        <v>0</v>
      </c>
      <c r="H1733" s="95" t="b">
        <v>0</v>
      </c>
      <c r="I1733" s="95" t="b">
        <v>0</v>
      </c>
      <c r="J1733" s="95" t="b">
        <v>0</v>
      </c>
      <c r="K1733" s="95" t="b">
        <v>0</v>
      </c>
    </row>
    <row r="1734" spans="1:11" x14ac:dyDescent="0.25">
      <c r="A1734" s="95" t="s">
        <v>14217</v>
      </c>
      <c r="B1734" s="95" t="s">
        <v>1584</v>
      </c>
      <c r="C1734" s="95">
        <v>4</v>
      </c>
      <c r="D1734" s="130">
        <v>1.9135184986164368E-4</v>
      </c>
      <c r="E1734" s="130">
        <v>1.4549446285562802</v>
      </c>
      <c r="F1734" s="95" t="b">
        <v>0</v>
      </c>
      <c r="G1734" s="95" t="b">
        <v>0</v>
      </c>
      <c r="H1734" s="95" t="b">
        <v>0</v>
      </c>
      <c r="I1734" s="95" t="b">
        <v>0</v>
      </c>
      <c r="J1734" s="95" t="b">
        <v>0</v>
      </c>
      <c r="K1734" s="95" t="b">
        <v>0</v>
      </c>
    </row>
    <row r="1735" spans="1:11" x14ac:dyDescent="0.25">
      <c r="A1735" s="95" t="s">
        <v>1584</v>
      </c>
      <c r="B1735" s="95" t="s">
        <v>14213</v>
      </c>
      <c r="C1735" s="95">
        <v>4</v>
      </c>
      <c r="D1735" s="130">
        <v>1.9135184986164368E-4</v>
      </c>
      <c r="E1735" s="130">
        <v>1.1452430949413637</v>
      </c>
      <c r="F1735" s="95" t="b">
        <v>0</v>
      </c>
      <c r="G1735" s="95" t="b">
        <v>0</v>
      </c>
      <c r="H1735" s="95" t="b">
        <v>0</v>
      </c>
      <c r="I1735" s="95" t="b">
        <v>0</v>
      </c>
      <c r="J1735" s="95" t="b">
        <v>0</v>
      </c>
      <c r="K1735" s="95" t="b">
        <v>0</v>
      </c>
    </row>
    <row r="1736" spans="1:11" x14ac:dyDescent="0.25">
      <c r="A1736" s="95" t="s">
        <v>14213</v>
      </c>
      <c r="B1736" s="95" t="s">
        <v>14404</v>
      </c>
      <c r="C1736" s="95">
        <v>4</v>
      </c>
      <c r="D1736" s="130">
        <v>1.9135184986164368E-4</v>
      </c>
      <c r="E1736" s="130">
        <v>0.45211016814957933</v>
      </c>
      <c r="F1736" s="95" t="b">
        <v>0</v>
      </c>
      <c r="G1736" s="95" t="b">
        <v>0</v>
      </c>
      <c r="H1736" s="95" t="b">
        <v>0</v>
      </c>
      <c r="I1736" s="95" t="b">
        <v>0</v>
      </c>
      <c r="J1736" s="95" t="b">
        <v>0</v>
      </c>
      <c r="K1736" s="95" t="b">
        <v>0</v>
      </c>
    </row>
    <row r="1737" spans="1:11" x14ac:dyDescent="0.25">
      <c r="A1737" s="95" t="s">
        <v>14404</v>
      </c>
      <c r="B1737" s="95" t="s">
        <v>14242</v>
      </c>
      <c r="C1737" s="95">
        <v>4</v>
      </c>
      <c r="D1737" s="130">
        <v>1.9135184986164368E-4</v>
      </c>
      <c r="E1737" s="130">
        <v>1.5104412752240839</v>
      </c>
      <c r="F1737" s="95" t="b">
        <v>0</v>
      </c>
      <c r="G1737" s="95" t="b">
        <v>0</v>
      </c>
      <c r="H1737" s="95" t="b">
        <v>0</v>
      </c>
      <c r="I1737" s="95" t="b">
        <v>0</v>
      </c>
      <c r="J1737" s="95" t="b">
        <v>0</v>
      </c>
      <c r="K1737" s="95" t="b">
        <v>0</v>
      </c>
    </row>
    <row r="1738" spans="1:11" x14ac:dyDescent="0.25">
      <c r="A1738" s="95" t="s">
        <v>14242</v>
      </c>
      <c r="B1738" s="95" t="s">
        <v>14405</v>
      </c>
      <c r="C1738" s="95">
        <v>4</v>
      </c>
      <c r="D1738" s="130">
        <v>1.9135184986164368E-4</v>
      </c>
      <c r="E1738" s="130">
        <v>1.5130340858023634</v>
      </c>
      <c r="F1738" s="95" t="b">
        <v>0</v>
      </c>
      <c r="G1738" s="95" t="b">
        <v>0</v>
      </c>
      <c r="H1738" s="95" t="b">
        <v>0</v>
      </c>
      <c r="I1738" s="95" t="b">
        <v>0</v>
      </c>
      <c r="J1738" s="95" t="b">
        <v>0</v>
      </c>
      <c r="K1738" s="95" t="b">
        <v>0</v>
      </c>
    </row>
    <row r="1739" spans="1:11" x14ac:dyDescent="0.25">
      <c r="A1739" s="95" t="s">
        <v>14405</v>
      </c>
      <c r="B1739" s="95" t="s">
        <v>14427</v>
      </c>
      <c r="C1739" s="95">
        <v>4</v>
      </c>
      <c r="D1739" s="130">
        <v>1.9135184986164368E-4</v>
      </c>
      <c r="E1739" s="130">
        <v>2.7815080475106222</v>
      </c>
      <c r="F1739" s="95" t="b">
        <v>0</v>
      </c>
      <c r="G1739" s="95" t="b">
        <v>0</v>
      </c>
      <c r="H1739" s="95" t="b">
        <v>0</v>
      </c>
      <c r="I1739" s="95" t="b">
        <v>0</v>
      </c>
      <c r="J1739" s="95" t="b">
        <v>0</v>
      </c>
      <c r="K1739" s="95" t="b">
        <v>0</v>
      </c>
    </row>
    <row r="1740" spans="1:11" x14ac:dyDescent="0.25">
      <c r="A1740" s="95" t="s">
        <v>14427</v>
      </c>
      <c r="B1740" s="95" t="s">
        <v>14258</v>
      </c>
      <c r="C1740" s="95">
        <v>4</v>
      </c>
      <c r="D1740" s="130">
        <v>1.9135184986164368E-4</v>
      </c>
      <c r="E1740" s="130">
        <v>1.8419887948920035</v>
      </c>
      <c r="F1740" s="95" t="b">
        <v>0</v>
      </c>
      <c r="G1740" s="95" t="b">
        <v>0</v>
      </c>
      <c r="H1740" s="95" t="b">
        <v>0</v>
      </c>
      <c r="I1740" s="95" t="b">
        <v>0</v>
      </c>
      <c r="J1740" s="95" t="b">
        <v>0</v>
      </c>
      <c r="K1740" s="95" t="b">
        <v>0</v>
      </c>
    </row>
    <row r="1741" spans="1:11" x14ac:dyDescent="0.25">
      <c r="A1741" s="95" t="s">
        <v>14213</v>
      </c>
      <c r="B1741" s="95" t="s">
        <v>14427</v>
      </c>
      <c r="C1741" s="95">
        <v>4</v>
      </c>
      <c r="D1741" s="130">
        <v>1.9135184986164368E-4</v>
      </c>
      <c r="E1741" s="130">
        <v>0.4978676587102544</v>
      </c>
      <c r="F1741" s="95" t="b">
        <v>0</v>
      </c>
      <c r="G1741" s="95" t="b">
        <v>0</v>
      </c>
      <c r="H1741" s="95" t="b">
        <v>0</v>
      </c>
      <c r="I1741" s="95" t="b">
        <v>0</v>
      </c>
      <c r="J1741" s="95" t="b">
        <v>0</v>
      </c>
      <c r="K1741" s="95" t="b">
        <v>0</v>
      </c>
    </row>
    <row r="1742" spans="1:11" x14ac:dyDescent="0.25">
      <c r="A1742" s="95" t="s">
        <v>14427</v>
      </c>
      <c r="B1742" s="95" t="s">
        <v>14215</v>
      </c>
      <c r="C1742" s="95">
        <v>4</v>
      </c>
      <c r="D1742" s="130">
        <v>1.9135184986164368E-4</v>
      </c>
      <c r="E1742" s="130">
        <v>0.73501288317591362</v>
      </c>
      <c r="F1742" s="95" t="b">
        <v>0</v>
      </c>
      <c r="G1742" s="95" t="b">
        <v>0</v>
      </c>
      <c r="H1742" s="95" t="b">
        <v>0</v>
      </c>
      <c r="I1742" s="95" t="b">
        <v>0</v>
      </c>
      <c r="J1742" s="95" t="b">
        <v>0</v>
      </c>
      <c r="K1742" s="95" t="b">
        <v>0</v>
      </c>
    </row>
    <row r="1743" spans="1:11" x14ac:dyDescent="0.25">
      <c r="A1743" s="95" t="s">
        <v>14336</v>
      </c>
      <c r="B1743" s="95" t="s">
        <v>14427</v>
      </c>
      <c r="C1743" s="95">
        <v>4</v>
      </c>
      <c r="D1743" s="130">
        <v>1.9135184986164368E-4</v>
      </c>
      <c r="E1743" s="130">
        <v>2.4197802114930291</v>
      </c>
      <c r="F1743" s="95" t="b">
        <v>0</v>
      </c>
      <c r="G1743" s="95" t="b">
        <v>0</v>
      </c>
      <c r="H1743" s="95" t="b">
        <v>0</v>
      </c>
      <c r="I1743" s="95" t="b">
        <v>0</v>
      </c>
      <c r="J1743" s="95" t="b">
        <v>0</v>
      </c>
      <c r="K1743" s="95" t="b">
        <v>0</v>
      </c>
    </row>
    <row r="1744" spans="1:11" x14ac:dyDescent="0.25">
      <c r="A1744" s="95" t="s">
        <v>14427</v>
      </c>
      <c r="B1744" s="95" t="s">
        <v>14232</v>
      </c>
      <c r="C1744" s="95">
        <v>4</v>
      </c>
      <c r="D1744" s="130">
        <v>1.9135184986164368E-4</v>
      </c>
      <c r="E1744" s="130">
        <v>1.378387526334804</v>
      </c>
      <c r="F1744" s="95" t="b">
        <v>0</v>
      </c>
      <c r="G1744" s="95" t="b">
        <v>0</v>
      </c>
      <c r="H1744" s="95" t="b">
        <v>0</v>
      </c>
      <c r="I1744" s="95" t="b">
        <v>0</v>
      </c>
      <c r="J1744" s="95" t="b">
        <v>0</v>
      </c>
      <c r="K1744" s="95" t="b">
        <v>0</v>
      </c>
    </row>
    <row r="1745" spans="1:11" x14ac:dyDescent="0.25">
      <c r="A1745" s="95" t="s">
        <v>14218</v>
      </c>
      <c r="B1745" s="95" t="s">
        <v>14689</v>
      </c>
      <c r="C1745" s="95">
        <v>4</v>
      </c>
      <c r="D1745" s="130">
        <v>1.9135184986164368E-4</v>
      </c>
      <c r="E1745" s="130">
        <v>1.3792466650559416</v>
      </c>
      <c r="F1745" s="95" t="b">
        <v>0</v>
      </c>
      <c r="G1745" s="95" t="b">
        <v>0</v>
      </c>
      <c r="H1745" s="95" t="b">
        <v>0</v>
      </c>
      <c r="I1745" s="95" t="b">
        <v>0</v>
      </c>
      <c r="J1745" s="95" t="b">
        <v>0</v>
      </c>
      <c r="K1745" s="95" t="b">
        <v>0</v>
      </c>
    </row>
    <row r="1746" spans="1:11" x14ac:dyDescent="0.25">
      <c r="A1746" s="95" t="s">
        <v>14689</v>
      </c>
      <c r="B1746" s="95" t="s">
        <v>14239</v>
      </c>
      <c r="C1746" s="95">
        <v>4</v>
      </c>
      <c r="D1746" s="130">
        <v>1.9135184986164368E-4</v>
      </c>
      <c r="E1746" s="130">
        <v>2.0729927252683726</v>
      </c>
      <c r="F1746" s="95" t="b">
        <v>0</v>
      </c>
      <c r="G1746" s="95" t="b">
        <v>0</v>
      </c>
      <c r="H1746" s="95" t="b">
        <v>0</v>
      </c>
      <c r="I1746" s="95" t="b">
        <v>0</v>
      </c>
      <c r="J1746" s="95" t="b">
        <v>0</v>
      </c>
      <c r="K1746" s="95" t="b">
        <v>0</v>
      </c>
    </row>
    <row r="1747" spans="1:11" x14ac:dyDescent="0.25">
      <c r="A1747" s="95" t="s">
        <v>14250</v>
      </c>
      <c r="B1747" s="95" t="s">
        <v>14746</v>
      </c>
      <c r="C1747" s="95">
        <v>4</v>
      </c>
      <c r="D1747" s="130">
        <v>1.9135184986164368E-4</v>
      </c>
      <c r="E1747" s="130">
        <v>2.3591735998934347</v>
      </c>
      <c r="F1747" s="95" t="b">
        <v>0</v>
      </c>
      <c r="G1747" s="95" t="b">
        <v>0</v>
      </c>
      <c r="H1747" s="95" t="b">
        <v>0</v>
      </c>
      <c r="I1747" s="95" t="b">
        <v>0</v>
      </c>
      <c r="J1747" s="95" t="b">
        <v>0</v>
      </c>
      <c r="K1747" s="95" t="b">
        <v>0</v>
      </c>
    </row>
    <row r="1748" spans="1:11" x14ac:dyDescent="0.25">
      <c r="A1748" s="95" t="s">
        <v>14746</v>
      </c>
      <c r="B1748" s="95" t="s">
        <v>14237</v>
      </c>
      <c r="C1748" s="95">
        <v>4</v>
      </c>
      <c r="D1748" s="130">
        <v>1.9135184986164368E-4</v>
      </c>
      <c r="E1748" s="130">
        <v>2.1525517829813241</v>
      </c>
      <c r="F1748" s="95" t="b">
        <v>0</v>
      </c>
      <c r="G1748" s="95" t="b">
        <v>0</v>
      </c>
      <c r="H1748" s="95" t="b">
        <v>0</v>
      </c>
      <c r="I1748" s="95" t="b">
        <v>0</v>
      </c>
      <c r="J1748" s="95" t="b">
        <v>0</v>
      </c>
      <c r="K1748" s="95" t="b">
        <v>0</v>
      </c>
    </row>
    <row r="1749" spans="1:11" x14ac:dyDescent="0.25">
      <c r="A1749" s="95" t="s">
        <v>14382</v>
      </c>
      <c r="B1749" s="95" t="s">
        <v>2743</v>
      </c>
      <c r="C1749" s="95">
        <v>4</v>
      </c>
      <c r="D1749" s="130">
        <v>1.9135184986164368E-4</v>
      </c>
      <c r="E1749" s="130">
        <v>0.88640793468041634</v>
      </c>
      <c r="F1749" s="95" t="b">
        <v>0</v>
      </c>
      <c r="G1749" s="95" t="b">
        <v>0</v>
      </c>
      <c r="H1749" s="95" t="b">
        <v>0</v>
      </c>
      <c r="I1749" s="95" t="b">
        <v>0</v>
      </c>
      <c r="J1749" s="95" t="b">
        <v>0</v>
      </c>
      <c r="K1749" s="95" t="b">
        <v>0</v>
      </c>
    </row>
    <row r="1750" spans="1:11" x14ac:dyDescent="0.25">
      <c r="A1750" s="95" t="s">
        <v>14747</v>
      </c>
      <c r="B1750" s="95" t="s">
        <v>14691</v>
      </c>
      <c r="C1750" s="95">
        <v>4</v>
      </c>
      <c r="D1750" s="130">
        <v>1.9135184986164368E-4</v>
      </c>
      <c r="E1750" s="130">
        <v>4.0367805526139282</v>
      </c>
      <c r="F1750" s="95" t="b">
        <v>0</v>
      </c>
      <c r="G1750" s="95" t="b">
        <v>0</v>
      </c>
      <c r="H1750" s="95" t="b">
        <v>0</v>
      </c>
      <c r="I1750" s="95" t="b">
        <v>0</v>
      </c>
      <c r="J1750" s="95" t="b">
        <v>0</v>
      </c>
      <c r="K1750" s="95" t="b">
        <v>0</v>
      </c>
    </row>
    <row r="1751" spans="1:11" x14ac:dyDescent="0.25">
      <c r="A1751" s="95" t="s">
        <v>14263</v>
      </c>
      <c r="B1751" s="95" t="s">
        <v>14216</v>
      </c>
      <c r="C1751" s="95">
        <v>4</v>
      </c>
      <c r="D1751" s="130">
        <v>2.1269430510998069E-4</v>
      </c>
      <c r="E1751" s="130">
        <v>-0.12013187308608891</v>
      </c>
      <c r="F1751" s="95" t="b">
        <v>0</v>
      </c>
      <c r="G1751" s="95" t="b">
        <v>0</v>
      </c>
      <c r="H1751" s="95" t="b">
        <v>0</v>
      </c>
      <c r="I1751" s="95" t="b">
        <v>0</v>
      </c>
      <c r="J1751" s="95" t="b">
        <v>0</v>
      </c>
      <c r="K1751" s="95" t="b">
        <v>0</v>
      </c>
    </row>
    <row r="1752" spans="1:11" x14ac:dyDescent="0.25">
      <c r="A1752" s="95" t="s">
        <v>14247</v>
      </c>
      <c r="B1752" s="95" t="s">
        <v>14237</v>
      </c>
      <c r="C1752" s="95">
        <v>4</v>
      </c>
      <c r="D1752" s="130">
        <v>1.9135184986164368E-4</v>
      </c>
      <c r="E1752" s="130">
        <v>0.3584124272135501</v>
      </c>
      <c r="F1752" s="95" t="b">
        <v>0</v>
      </c>
      <c r="G1752" s="95" t="b">
        <v>0</v>
      </c>
      <c r="H1752" s="95" t="b">
        <v>0</v>
      </c>
      <c r="I1752" s="95" t="b">
        <v>0</v>
      </c>
      <c r="J1752" s="95" t="b">
        <v>0</v>
      </c>
      <c r="K1752" s="95" t="b">
        <v>0</v>
      </c>
    </row>
    <row r="1753" spans="1:11" x14ac:dyDescent="0.25">
      <c r="A1753" s="95" t="s">
        <v>14293</v>
      </c>
      <c r="B1753" s="95" t="s">
        <v>14214</v>
      </c>
      <c r="C1753" s="95">
        <v>4</v>
      </c>
      <c r="D1753" s="130">
        <v>1.9135184986164368E-4</v>
      </c>
      <c r="E1753" s="130">
        <v>-0.11760537622038247</v>
      </c>
      <c r="F1753" s="95" t="b">
        <v>0</v>
      </c>
      <c r="G1753" s="95" t="b">
        <v>0</v>
      </c>
      <c r="H1753" s="95" t="b">
        <v>0</v>
      </c>
      <c r="I1753" s="95" t="b">
        <v>0</v>
      </c>
      <c r="J1753" s="95" t="b">
        <v>0</v>
      </c>
      <c r="K1753" s="95" t="b">
        <v>0</v>
      </c>
    </row>
    <row r="1754" spans="1:11" x14ac:dyDescent="0.25">
      <c r="A1754" s="95" t="s">
        <v>14352</v>
      </c>
      <c r="B1754" s="95" t="s">
        <v>14297</v>
      </c>
      <c r="C1754" s="95">
        <v>4</v>
      </c>
      <c r="D1754" s="130">
        <v>1.9135184986164368E-4</v>
      </c>
      <c r="E1754" s="130">
        <v>1.9191778609238437</v>
      </c>
      <c r="F1754" s="95" t="b">
        <v>0</v>
      </c>
      <c r="G1754" s="95" t="b">
        <v>0</v>
      </c>
      <c r="H1754" s="95" t="b">
        <v>0</v>
      </c>
      <c r="I1754" s="95" t="b">
        <v>0</v>
      </c>
      <c r="J1754" s="95" t="b">
        <v>0</v>
      </c>
      <c r="K1754" s="95" t="b">
        <v>0</v>
      </c>
    </row>
    <row r="1755" spans="1:11" x14ac:dyDescent="0.25">
      <c r="A1755" s="95" t="s">
        <v>14213</v>
      </c>
      <c r="B1755" s="95" t="s">
        <v>14430</v>
      </c>
      <c r="C1755" s="95">
        <v>4</v>
      </c>
      <c r="D1755" s="130">
        <v>1.9135184986164368E-4</v>
      </c>
      <c r="E1755" s="130">
        <v>0.57704890475787929</v>
      </c>
      <c r="F1755" s="95" t="b">
        <v>0</v>
      </c>
      <c r="G1755" s="95" t="b">
        <v>0</v>
      </c>
      <c r="H1755" s="95" t="b">
        <v>0</v>
      </c>
      <c r="I1755" s="95" t="b">
        <v>0</v>
      </c>
      <c r="J1755" s="95" t="b">
        <v>0</v>
      </c>
      <c r="K1755" s="95" t="b">
        <v>0</v>
      </c>
    </row>
    <row r="1756" spans="1:11" x14ac:dyDescent="0.25">
      <c r="A1756" s="95" t="s">
        <v>14222</v>
      </c>
      <c r="B1756" s="95" t="s">
        <v>14244</v>
      </c>
      <c r="C1756" s="95">
        <v>4</v>
      </c>
      <c r="D1756" s="130">
        <v>1.9135184986164368E-4</v>
      </c>
      <c r="E1756" s="130">
        <v>-0.33916640319154595</v>
      </c>
      <c r="F1756" s="95" t="b">
        <v>0</v>
      </c>
      <c r="G1756" s="95" t="b">
        <v>0</v>
      </c>
      <c r="H1756" s="95" t="b">
        <v>0</v>
      </c>
      <c r="I1756" s="95" t="b">
        <v>0</v>
      </c>
      <c r="J1756" s="95" t="b">
        <v>0</v>
      </c>
      <c r="K1756" s="95" t="b">
        <v>0</v>
      </c>
    </row>
    <row r="1757" spans="1:11" x14ac:dyDescent="0.25">
      <c r="A1757" s="95" t="s">
        <v>14220</v>
      </c>
      <c r="B1757" s="95" t="s">
        <v>14470</v>
      </c>
      <c r="C1757" s="95">
        <v>4</v>
      </c>
      <c r="D1757" s="130">
        <v>2.002097691163841E-4</v>
      </c>
      <c r="E1757" s="130">
        <v>1.0366937024022791</v>
      </c>
      <c r="F1757" s="95" t="b">
        <v>0</v>
      </c>
      <c r="G1757" s="95" t="b">
        <v>0</v>
      </c>
      <c r="H1757" s="95" t="b">
        <v>0</v>
      </c>
      <c r="I1757" s="95" t="b">
        <v>0</v>
      </c>
      <c r="J1757" s="95" t="b">
        <v>0</v>
      </c>
      <c r="K1757" s="95" t="b">
        <v>0</v>
      </c>
    </row>
    <row r="1758" spans="1:11" x14ac:dyDescent="0.25">
      <c r="A1758" s="95" t="s">
        <v>14238</v>
      </c>
      <c r="B1758" s="95" t="s">
        <v>14214</v>
      </c>
      <c r="C1758" s="95">
        <v>4</v>
      </c>
      <c r="D1758" s="130">
        <v>1.9135184986164368E-4</v>
      </c>
      <c r="E1758" s="130">
        <v>-0.81308705271058002</v>
      </c>
      <c r="F1758" s="95" t="b">
        <v>0</v>
      </c>
      <c r="G1758" s="95" t="b">
        <v>0</v>
      </c>
      <c r="H1758" s="95" t="b">
        <v>0</v>
      </c>
      <c r="I1758" s="95" t="b">
        <v>0</v>
      </c>
      <c r="J1758" s="95" t="b">
        <v>0</v>
      </c>
      <c r="K1758" s="95" t="b">
        <v>0</v>
      </c>
    </row>
    <row r="1759" spans="1:11" x14ac:dyDescent="0.25">
      <c r="A1759" s="95" t="s">
        <v>14262</v>
      </c>
      <c r="B1759" s="95" t="s">
        <v>14213</v>
      </c>
      <c r="C1759" s="95">
        <v>4</v>
      </c>
      <c r="D1759" s="130">
        <v>1.9135184986164368E-4</v>
      </c>
      <c r="E1759" s="130">
        <v>-0.36328662402992307</v>
      </c>
      <c r="F1759" s="95" t="b">
        <v>0</v>
      </c>
      <c r="G1759" s="95" t="b">
        <v>0</v>
      </c>
      <c r="H1759" s="95" t="b">
        <v>0</v>
      </c>
      <c r="I1759" s="95" t="b">
        <v>0</v>
      </c>
      <c r="J1759" s="95" t="b">
        <v>0</v>
      </c>
      <c r="K1759" s="95" t="b">
        <v>0</v>
      </c>
    </row>
    <row r="1760" spans="1:11" x14ac:dyDescent="0.25">
      <c r="A1760" s="95" t="s">
        <v>14252</v>
      </c>
      <c r="B1760" s="95" t="s">
        <v>14398</v>
      </c>
      <c r="C1760" s="95">
        <v>4</v>
      </c>
      <c r="D1760" s="130">
        <v>1.9135184986164368E-4</v>
      </c>
      <c r="E1760" s="130">
        <v>1.6791315196954604</v>
      </c>
      <c r="F1760" s="95" t="b">
        <v>0</v>
      </c>
      <c r="G1760" s="95" t="b">
        <v>0</v>
      </c>
      <c r="H1760" s="95" t="b">
        <v>0</v>
      </c>
      <c r="I1760" s="95" t="b">
        <v>0</v>
      </c>
      <c r="J1760" s="95" t="b">
        <v>0</v>
      </c>
      <c r="K1760" s="95" t="b">
        <v>0</v>
      </c>
    </row>
    <row r="1761" spans="1:11" x14ac:dyDescent="0.25">
      <c r="A1761" s="95" t="s">
        <v>14229</v>
      </c>
      <c r="B1761" s="95" t="s">
        <v>14749</v>
      </c>
      <c r="C1761" s="95">
        <v>4</v>
      </c>
      <c r="D1761" s="130">
        <v>1.9135184986164368E-4</v>
      </c>
      <c r="E1761" s="130">
        <v>1.9013298532684142</v>
      </c>
      <c r="F1761" s="95" t="b">
        <v>0</v>
      </c>
      <c r="G1761" s="95" t="b">
        <v>0</v>
      </c>
      <c r="H1761" s="95" t="b">
        <v>0</v>
      </c>
      <c r="I1761" s="95" t="b">
        <v>0</v>
      </c>
      <c r="J1761" s="95" t="b">
        <v>0</v>
      </c>
      <c r="K1761" s="95" t="b">
        <v>0</v>
      </c>
    </row>
    <row r="1762" spans="1:11" x14ac:dyDescent="0.25">
      <c r="A1762" s="95" t="s">
        <v>14319</v>
      </c>
      <c r="B1762" s="95" t="s">
        <v>14221</v>
      </c>
      <c r="C1762" s="95">
        <v>4</v>
      </c>
      <c r="D1762" s="130">
        <v>1.9135184986164368E-4</v>
      </c>
      <c r="E1762" s="130">
        <v>0.35105672343173339</v>
      </c>
      <c r="F1762" s="95" t="b">
        <v>0</v>
      </c>
      <c r="G1762" s="95" t="b">
        <v>0</v>
      </c>
      <c r="H1762" s="95" t="b">
        <v>0</v>
      </c>
      <c r="I1762" s="95" t="b">
        <v>0</v>
      </c>
      <c r="J1762" s="95" t="b">
        <v>0</v>
      </c>
      <c r="K1762" s="95" t="b">
        <v>0</v>
      </c>
    </row>
    <row r="1763" spans="1:11" x14ac:dyDescent="0.25">
      <c r="A1763" s="95" t="s">
        <v>14214</v>
      </c>
      <c r="B1763" s="95" t="s">
        <v>14419</v>
      </c>
      <c r="C1763" s="95">
        <v>4</v>
      </c>
      <c r="D1763" s="130">
        <v>1.9135184986164368E-4</v>
      </c>
      <c r="E1763" s="130">
        <v>0.51024743702318553</v>
      </c>
      <c r="F1763" s="95" t="b">
        <v>0</v>
      </c>
      <c r="G1763" s="95" t="b">
        <v>0</v>
      </c>
      <c r="H1763" s="95" t="b">
        <v>0</v>
      </c>
      <c r="I1763" s="95" t="b">
        <v>0</v>
      </c>
      <c r="J1763" s="95" t="b">
        <v>0</v>
      </c>
      <c r="K1763" s="95" t="b">
        <v>0</v>
      </c>
    </row>
    <row r="1764" spans="1:11" x14ac:dyDescent="0.25">
      <c r="A1764" s="95" t="s">
        <v>14283</v>
      </c>
      <c r="B1764" s="95" t="s">
        <v>14216</v>
      </c>
      <c r="C1764" s="95">
        <v>4</v>
      </c>
      <c r="D1764" s="130">
        <v>1.9135184986164368E-4</v>
      </c>
      <c r="E1764" s="130">
        <v>0.11299788693995653</v>
      </c>
      <c r="F1764" s="95" t="b">
        <v>0</v>
      </c>
      <c r="G1764" s="95" t="b">
        <v>0</v>
      </c>
      <c r="H1764" s="95" t="b">
        <v>0</v>
      </c>
      <c r="I1764" s="95" t="b">
        <v>0</v>
      </c>
      <c r="J1764" s="95" t="b">
        <v>0</v>
      </c>
      <c r="K1764" s="95" t="b">
        <v>0</v>
      </c>
    </row>
    <row r="1765" spans="1:11" x14ac:dyDescent="0.25">
      <c r="A1765" s="95" t="s">
        <v>14260</v>
      </c>
      <c r="B1765" s="95" t="s">
        <v>14242</v>
      </c>
      <c r="C1765" s="95">
        <v>4</v>
      </c>
      <c r="D1765" s="130">
        <v>1.9135184986164368E-4</v>
      </c>
      <c r="E1765" s="130">
        <v>0.63249432359489577</v>
      </c>
      <c r="F1765" s="95" t="b">
        <v>0</v>
      </c>
      <c r="G1765" s="95" t="b">
        <v>0</v>
      </c>
      <c r="H1765" s="95" t="b">
        <v>0</v>
      </c>
      <c r="I1765" s="95" t="b">
        <v>0</v>
      </c>
      <c r="J1765" s="95" t="b">
        <v>0</v>
      </c>
      <c r="K1765" s="95" t="b">
        <v>0</v>
      </c>
    </row>
    <row r="1766" spans="1:11" x14ac:dyDescent="0.25">
      <c r="A1766" s="95" t="s">
        <v>14216</v>
      </c>
      <c r="B1766" s="95" t="s">
        <v>14373</v>
      </c>
      <c r="C1766" s="95">
        <v>4</v>
      </c>
      <c r="D1766" s="130">
        <v>1.9135184986164368E-4</v>
      </c>
      <c r="E1766" s="130">
        <v>0.55080373389805293</v>
      </c>
      <c r="F1766" s="95" t="b">
        <v>0</v>
      </c>
      <c r="G1766" s="95" t="b">
        <v>0</v>
      </c>
      <c r="H1766" s="95" t="b">
        <v>0</v>
      </c>
      <c r="I1766" s="95" t="b">
        <v>0</v>
      </c>
      <c r="J1766" s="95" t="b">
        <v>0</v>
      </c>
      <c r="K1766" s="95" t="b">
        <v>0</v>
      </c>
    </row>
    <row r="1767" spans="1:11" x14ac:dyDescent="0.25">
      <c r="A1767" s="95" t="s">
        <v>14559</v>
      </c>
      <c r="B1767" s="95" t="s">
        <v>14223</v>
      </c>
      <c r="C1767" s="95">
        <v>4</v>
      </c>
      <c r="D1767" s="130">
        <v>1.9135184986164368E-4</v>
      </c>
      <c r="E1767" s="130">
        <v>1.254021359989931</v>
      </c>
      <c r="F1767" s="95" t="b">
        <v>0</v>
      </c>
      <c r="G1767" s="95" t="b">
        <v>0</v>
      </c>
      <c r="H1767" s="95" t="b">
        <v>0</v>
      </c>
      <c r="I1767" s="95" t="b">
        <v>0</v>
      </c>
      <c r="J1767" s="95" t="b">
        <v>0</v>
      </c>
      <c r="K1767" s="95" t="b">
        <v>0</v>
      </c>
    </row>
    <row r="1768" spans="1:11" x14ac:dyDescent="0.25">
      <c r="A1768" s="95" t="s">
        <v>14222</v>
      </c>
      <c r="B1768" s="95" t="s">
        <v>14348</v>
      </c>
      <c r="C1768" s="95">
        <v>4</v>
      </c>
      <c r="D1768" s="130">
        <v>1.9135184986164368E-4</v>
      </c>
      <c r="E1768" s="130">
        <v>0.53298986955674688</v>
      </c>
      <c r="F1768" s="95" t="b">
        <v>0</v>
      </c>
      <c r="G1768" s="95" t="b">
        <v>0</v>
      </c>
      <c r="H1768" s="95" t="b">
        <v>0</v>
      </c>
      <c r="I1768" s="95" t="b">
        <v>0</v>
      </c>
      <c r="J1768" s="95" t="b">
        <v>0</v>
      </c>
      <c r="K1768" s="95" t="b">
        <v>0</v>
      </c>
    </row>
    <row r="1769" spans="1:11" x14ac:dyDescent="0.25">
      <c r="A1769" s="95" t="s">
        <v>1352</v>
      </c>
      <c r="B1769" s="95" t="s">
        <v>14526</v>
      </c>
      <c r="C1769" s="95">
        <v>4</v>
      </c>
      <c r="D1769" s="130">
        <v>1.9135184986164368E-4</v>
      </c>
      <c r="E1769" s="130">
        <v>2.160851567691001</v>
      </c>
      <c r="F1769" s="95" t="b">
        <v>0</v>
      </c>
      <c r="G1769" s="95" t="b">
        <v>0</v>
      </c>
      <c r="H1769" s="95" t="b">
        <v>0</v>
      </c>
      <c r="I1769" s="95" t="b">
        <v>0</v>
      </c>
      <c r="J1769" s="95" t="b">
        <v>1</v>
      </c>
      <c r="K1769" s="95" t="b">
        <v>0</v>
      </c>
    </row>
    <row r="1770" spans="1:11" x14ac:dyDescent="0.25">
      <c r="A1770" s="95" t="s">
        <v>419</v>
      </c>
      <c r="B1770" s="95" t="s">
        <v>1352</v>
      </c>
      <c r="C1770" s="95">
        <v>4</v>
      </c>
      <c r="D1770" s="130">
        <v>1.9135184986164368E-4</v>
      </c>
      <c r="E1770" s="130">
        <v>2.416124072794307</v>
      </c>
      <c r="F1770" s="95" t="b">
        <v>0</v>
      </c>
      <c r="G1770" s="95" t="b">
        <v>0</v>
      </c>
      <c r="H1770" s="95" t="b">
        <v>0</v>
      </c>
      <c r="I1770" s="95" t="b">
        <v>0</v>
      </c>
      <c r="J1770" s="95" t="b">
        <v>0</v>
      </c>
      <c r="K1770" s="95" t="b">
        <v>0</v>
      </c>
    </row>
    <row r="1771" spans="1:11" x14ac:dyDescent="0.25">
      <c r="A1771" s="95" t="s">
        <v>14217</v>
      </c>
      <c r="B1771" s="95" t="s">
        <v>419</v>
      </c>
      <c r="C1771" s="95">
        <v>4</v>
      </c>
      <c r="D1771" s="130">
        <v>1.9135184986164368E-4</v>
      </c>
      <c r="E1771" s="130">
        <v>1.3580346155482237</v>
      </c>
      <c r="F1771" s="95" t="b">
        <v>0</v>
      </c>
      <c r="G1771" s="95" t="b">
        <v>0</v>
      </c>
      <c r="H1771" s="95" t="b">
        <v>0</v>
      </c>
      <c r="I1771" s="95" t="b">
        <v>0</v>
      </c>
      <c r="J1771" s="95" t="b">
        <v>0</v>
      </c>
      <c r="K1771" s="95" t="b">
        <v>0</v>
      </c>
    </row>
    <row r="1772" spans="1:11" x14ac:dyDescent="0.25">
      <c r="A1772" s="95" t="s">
        <v>1349</v>
      </c>
      <c r="B1772" s="95" t="s">
        <v>14214</v>
      </c>
      <c r="C1772" s="95">
        <v>4</v>
      </c>
      <c r="D1772" s="130">
        <v>1.9135184986164368E-4</v>
      </c>
      <c r="E1772" s="130">
        <v>0.52700696579304351</v>
      </c>
      <c r="F1772" s="95" t="b">
        <v>0</v>
      </c>
      <c r="G1772" s="95" t="b">
        <v>0</v>
      </c>
      <c r="H1772" s="95" t="b">
        <v>0</v>
      </c>
      <c r="I1772" s="95" t="b">
        <v>0</v>
      </c>
      <c r="J1772" s="95" t="b">
        <v>0</v>
      </c>
      <c r="K1772" s="95" t="b">
        <v>0</v>
      </c>
    </row>
    <row r="1773" spans="1:11" x14ac:dyDescent="0.25">
      <c r="A1773" s="95" t="s">
        <v>14219</v>
      </c>
      <c r="B1773" s="95" t="s">
        <v>14757</v>
      </c>
      <c r="C1773" s="95">
        <v>4</v>
      </c>
      <c r="D1773" s="130">
        <v>1.9135184986164368E-4</v>
      </c>
      <c r="E1773" s="130">
        <v>1.483383042490048</v>
      </c>
      <c r="F1773" s="95" t="b">
        <v>0</v>
      </c>
      <c r="G1773" s="95" t="b">
        <v>0</v>
      </c>
      <c r="H1773" s="95" t="b">
        <v>0</v>
      </c>
      <c r="I1773" s="95" t="b">
        <v>0</v>
      </c>
      <c r="J1773" s="95" t="b">
        <v>0</v>
      </c>
      <c r="K1773" s="95" t="b">
        <v>0</v>
      </c>
    </row>
    <row r="1774" spans="1:11" x14ac:dyDescent="0.25">
      <c r="A1774" s="95" t="s">
        <v>14757</v>
      </c>
      <c r="B1774" s="95" t="s">
        <v>14221</v>
      </c>
      <c r="C1774" s="95">
        <v>4</v>
      </c>
      <c r="D1774" s="130">
        <v>1.9135184986164368E-4</v>
      </c>
      <c r="E1774" s="130">
        <v>1.5198487437459152</v>
      </c>
      <c r="F1774" s="95" t="b">
        <v>0</v>
      </c>
      <c r="G1774" s="95" t="b">
        <v>0</v>
      </c>
      <c r="H1774" s="95" t="b">
        <v>0</v>
      </c>
      <c r="I1774" s="95" t="b">
        <v>0</v>
      </c>
      <c r="J1774" s="95" t="b">
        <v>0</v>
      </c>
      <c r="K1774" s="95" t="b">
        <v>0</v>
      </c>
    </row>
    <row r="1775" spans="1:11" x14ac:dyDescent="0.25">
      <c r="A1775" s="95" t="s">
        <v>14213</v>
      </c>
      <c r="B1775" s="95" t="s">
        <v>14408</v>
      </c>
      <c r="C1775" s="95">
        <v>4</v>
      </c>
      <c r="D1775" s="130">
        <v>1.9135184986164368E-4</v>
      </c>
      <c r="E1775" s="130">
        <v>0.45211016814957933</v>
      </c>
      <c r="F1775" s="95" t="b">
        <v>0</v>
      </c>
      <c r="G1775" s="95" t="b">
        <v>0</v>
      </c>
      <c r="H1775" s="95" t="b">
        <v>0</v>
      </c>
      <c r="I1775" s="95" t="b">
        <v>0</v>
      </c>
      <c r="J1775" s="95" t="b">
        <v>0</v>
      </c>
      <c r="K1775" s="95" t="b">
        <v>0</v>
      </c>
    </row>
    <row r="1776" spans="1:11" x14ac:dyDescent="0.25">
      <c r="A1776" s="95" t="s">
        <v>14217</v>
      </c>
      <c r="B1776" s="95" t="s">
        <v>1628</v>
      </c>
      <c r="C1776" s="95">
        <v>4</v>
      </c>
      <c r="D1776" s="130">
        <v>1.9135184986164368E-4</v>
      </c>
      <c r="E1776" s="130">
        <v>1.4549446285562802</v>
      </c>
      <c r="F1776" s="95" t="b">
        <v>0</v>
      </c>
      <c r="G1776" s="95" t="b">
        <v>0</v>
      </c>
      <c r="H1776" s="95" t="b">
        <v>0</v>
      </c>
      <c r="I1776" s="95" t="b">
        <v>0</v>
      </c>
      <c r="J1776" s="95" t="b">
        <v>0</v>
      </c>
      <c r="K1776" s="95" t="b">
        <v>0</v>
      </c>
    </row>
    <row r="1777" spans="1:11" x14ac:dyDescent="0.25">
      <c r="A1777" s="95" t="s">
        <v>14217</v>
      </c>
      <c r="B1777" s="95" t="s">
        <v>1393</v>
      </c>
      <c r="C1777" s="95">
        <v>4</v>
      </c>
      <c r="D1777" s="130">
        <v>1.9135184986164368E-4</v>
      </c>
      <c r="E1777" s="130">
        <v>1.3580346155482237</v>
      </c>
      <c r="F1777" s="95" t="b">
        <v>0</v>
      </c>
      <c r="G1777" s="95" t="b">
        <v>0</v>
      </c>
      <c r="H1777" s="95" t="b">
        <v>0</v>
      </c>
      <c r="I1777" s="95" t="b">
        <v>0</v>
      </c>
      <c r="J1777" s="95" t="b">
        <v>0</v>
      </c>
      <c r="K1777" s="95" t="b">
        <v>0</v>
      </c>
    </row>
    <row r="1778" spans="1:11" x14ac:dyDescent="0.25">
      <c r="A1778" s="95" t="s">
        <v>14248</v>
      </c>
      <c r="B1778" s="95" t="s">
        <v>14213</v>
      </c>
      <c r="C1778" s="95">
        <v>4</v>
      </c>
      <c r="D1778" s="130">
        <v>1.9135184986164368E-4</v>
      </c>
      <c r="E1778" s="130">
        <v>-0.64539386699033985</v>
      </c>
      <c r="F1778" s="95" t="b">
        <v>0</v>
      </c>
      <c r="G1778" s="95" t="b">
        <v>0</v>
      </c>
      <c r="H1778" s="95" t="b">
        <v>0</v>
      </c>
      <c r="I1778" s="95" t="b">
        <v>0</v>
      </c>
      <c r="J1778" s="95" t="b">
        <v>0</v>
      </c>
      <c r="K1778" s="95" t="b">
        <v>0</v>
      </c>
    </row>
    <row r="1779" spans="1:11" x14ac:dyDescent="0.25">
      <c r="A1779" s="95" t="s">
        <v>14217</v>
      </c>
      <c r="B1779" s="95" t="s">
        <v>1367</v>
      </c>
      <c r="C1779" s="95">
        <v>4</v>
      </c>
      <c r="D1779" s="130">
        <v>1.9135184986164368E-4</v>
      </c>
      <c r="E1779" s="130">
        <v>1.4549446285562802</v>
      </c>
      <c r="F1779" s="95" t="b">
        <v>0</v>
      </c>
      <c r="G1779" s="95" t="b">
        <v>0</v>
      </c>
      <c r="H1779" s="95" t="b">
        <v>0</v>
      </c>
      <c r="I1779" s="95" t="b">
        <v>0</v>
      </c>
      <c r="J1779" s="95" t="b">
        <v>0</v>
      </c>
      <c r="K1779" s="95" t="b">
        <v>0</v>
      </c>
    </row>
    <row r="1780" spans="1:11" x14ac:dyDescent="0.25">
      <c r="A1780" s="95" t="s">
        <v>1367</v>
      </c>
      <c r="B1780" s="95" t="s">
        <v>14220</v>
      </c>
      <c r="C1780" s="95">
        <v>4</v>
      </c>
      <c r="D1780" s="130">
        <v>1.9135184986164368E-4</v>
      </c>
      <c r="E1780" s="130">
        <v>1.510699860811898</v>
      </c>
      <c r="F1780" s="95" t="b">
        <v>0</v>
      </c>
      <c r="G1780" s="95" t="b">
        <v>0</v>
      </c>
      <c r="H1780" s="95" t="b">
        <v>0</v>
      </c>
      <c r="I1780" s="95" t="b">
        <v>0</v>
      </c>
      <c r="J1780" s="95" t="b">
        <v>0</v>
      </c>
      <c r="K1780" s="95" t="b">
        <v>0</v>
      </c>
    </row>
    <row r="1781" spans="1:11" x14ac:dyDescent="0.25">
      <c r="A1781" s="95" t="s">
        <v>14758</v>
      </c>
      <c r="B1781" s="95" t="s">
        <v>14229</v>
      </c>
      <c r="C1781" s="95">
        <v>4</v>
      </c>
      <c r="D1781" s="130">
        <v>1.9135184986164368E-4</v>
      </c>
      <c r="E1781" s="130">
        <v>1.895644462493189</v>
      </c>
      <c r="F1781" s="95" t="b">
        <v>0</v>
      </c>
      <c r="G1781" s="95" t="b">
        <v>0</v>
      </c>
      <c r="H1781" s="95" t="b">
        <v>0</v>
      </c>
      <c r="I1781" s="95" t="b">
        <v>0</v>
      </c>
      <c r="J1781" s="95" t="b">
        <v>0</v>
      </c>
      <c r="K1781" s="95" t="b">
        <v>0</v>
      </c>
    </row>
    <row r="1782" spans="1:11" x14ac:dyDescent="0.25">
      <c r="A1782" s="95" t="s">
        <v>14230</v>
      </c>
      <c r="B1782" s="95" t="s">
        <v>14227</v>
      </c>
      <c r="C1782" s="95">
        <v>4</v>
      </c>
      <c r="D1782" s="130">
        <v>1.9135184986164368E-4</v>
      </c>
      <c r="E1782" s="130">
        <v>-0.37573207343010145</v>
      </c>
      <c r="F1782" s="95" t="b">
        <v>0</v>
      </c>
      <c r="G1782" s="95" t="b">
        <v>0</v>
      </c>
      <c r="H1782" s="95" t="b">
        <v>0</v>
      </c>
      <c r="I1782" s="95" t="b">
        <v>0</v>
      </c>
      <c r="J1782" s="95" t="b">
        <v>0</v>
      </c>
      <c r="K1782" s="95" t="b">
        <v>0</v>
      </c>
    </row>
    <row r="1783" spans="1:11" x14ac:dyDescent="0.25">
      <c r="A1783" s="95" t="s">
        <v>1387</v>
      </c>
      <c r="B1783" s="95" t="s">
        <v>14329</v>
      </c>
      <c r="C1783" s="95">
        <v>4</v>
      </c>
      <c r="D1783" s="130">
        <v>1.9135184986164368E-4</v>
      </c>
      <c r="E1783" s="130">
        <v>1.5490766894502017</v>
      </c>
      <c r="F1783" s="95" t="b">
        <v>0</v>
      </c>
      <c r="G1783" s="95" t="b">
        <v>0</v>
      </c>
      <c r="H1783" s="95" t="b">
        <v>0</v>
      </c>
      <c r="I1783" s="95" t="b">
        <v>0</v>
      </c>
      <c r="J1783" s="95" t="b">
        <v>0</v>
      </c>
      <c r="K1783" s="95" t="b">
        <v>0</v>
      </c>
    </row>
    <row r="1784" spans="1:11" x14ac:dyDescent="0.25">
      <c r="A1784" s="95" t="s">
        <v>14542</v>
      </c>
      <c r="B1784" s="95" t="s">
        <v>14556</v>
      </c>
      <c r="C1784" s="95">
        <v>4</v>
      </c>
      <c r="D1784" s="130">
        <v>1.9135184986164368E-4</v>
      </c>
      <c r="E1784" s="130">
        <v>3.6565693109023218</v>
      </c>
      <c r="F1784" s="95" t="b">
        <v>0</v>
      </c>
      <c r="G1784" s="95" t="b">
        <v>0</v>
      </c>
      <c r="H1784" s="95" t="b">
        <v>0</v>
      </c>
      <c r="I1784" s="95" t="b">
        <v>0</v>
      </c>
      <c r="J1784" s="95" t="b">
        <v>0</v>
      </c>
      <c r="K1784" s="95" t="b">
        <v>0</v>
      </c>
    </row>
    <row r="1785" spans="1:11" x14ac:dyDescent="0.25">
      <c r="A1785" s="95" t="s">
        <v>1387</v>
      </c>
      <c r="B1785" s="95" t="s">
        <v>1165</v>
      </c>
      <c r="C1785" s="95">
        <v>4</v>
      </c>
      <c r="D1785" s="130">
        <v>1.9135184986164368E-4</v>
      </c>
      <c r="E1785" s="130">
        <v>0.46649452953217341</v>
      </c>
      <c r="F1785" s="95" t="b">
        <v>0</v>
      </c>
      <c r="G1785" s="95" t="b">
        <v>0</v>
      </c>
      <c r="H1785" s="95" t="b">
        <v>0</v>
      </c>
      <c r="I1785" s="95" t="b">
        <v>0</v>
      </c>
      <c r="J1785" s="95" t="b">
        <v>0</v>
      </c>
      <c r="K1785" s="95" t="b">
        <v>0</v>
      </c>
    </row>
    <row r="1786" spans="1:11" x14ac:dyDescent="0.25">
      <c r="A1786" s="95" t="s">
        <v>14222</v>
      </c>
      <c r="B1786" s="95" t="s">
        <v>14306</v>
      </c>
      <c r="C1786" s="95">
        <v>4</v>
      </c>
      <c r="D1786" s="130">
        <v>1.9135184986164368E-4</v>
      </c>
      <c r="E1786" s="130">
        <v>0.32213650424185364</v>
      </c>
      <c r="F1786" s="95" t="b">
        <v>0</v>
      </c>
      <c r="G1786" s="95" t="b">
        <v>0</v>
      </c>
      <c r="H1786" s="95" t="b">
        <v>0</v>
      </c>
      <c r="I1786" s="95" t="b">
        <v>0</v>
      </c>
      <c r="J1786" s="95" t="b">
        <v>0</v>
      </c>
      <c r="K1786" s="95" t="b">
        <v>0</v>
      </c>
    </row>
    <row r="1787" spans="1:11" x14ac:dyDescent="0.25">
      <c r="A1787" s="95" t="s">
        <v>14227</v>
      </c>
      <c r="B1787" s="95" t="s">
        <v>14424</v>
      </c>
      <c r="C1787" s="95">
        <v>4</v>
      </c>
      <c r="D1787" s="130">
        <v>2.1269430510998069E-4</v>
      </c>
      <c r="E1787" s="130">
        <v>1.1201687075045821</v>
      </c>
      <c r="F1787" s="95" t="b">
        <v>0</v>
      </c>
      <c r="G1787" s="95" t="b">
        <v>0</v>
      </c>
      <c r="H1787" s="95" t="b">
        <v>0</v>
      </c>
      <c r="I1787" s="95" t="b">
        <v>0</v>
      </c>
      <c r="J1787" s="95" t="b">
        <v>0</v>
      </c>
      <c r="K1787" s="95" t="b">
        <v>0</v>
      </c>
    </row>
    <row r="1788" spans="1:11" x14ac:dyDescent="0.25">
      <c r="A1788" s="95" t="s">
        <v>14215</v>
      </c>
      <c r="B1788" s="95" t="s">
        <v>14359</v>
      </c>
      <c r="C1788" s="95">
        <v>4</v>
      </c>
      <c r="D1788" s="130">
        <v>1.9135184986164368E-4</v>
      </c>
      <c r="E1788" s="130">
        <v>0.48484285724909076</v>
      </c>
      <c r="F1788" s="95" t="b">
        <v>0</v>
      </c>
      <c r="G1788" s="95" t="b">
        <v>0</v>
      </c>
      <c r="H1788" s="95" t="b">
        <v>0</v>
      </c>
      <c r="I1788" s="95" t="b">
        <v>0</v>
      </c>
      <c r="J1788" s="95" t="b">
        <v>0</v>
      </c>
      <c r="K1788" s="95" t="b">
        <v>0</v>
      </c>
    </row>
    <row r="1789" spans="1:11" x14ac:dyDescent="0.25">
      <c r="A1789" s="95" t="s">
        <v>14293</v>
      </c>
      <c r="B1789" s="95" t="s">
        <v>14213</v>
      </c>
      <c r="C1789" s="95">
        <v>4</v>
      </c>
      <c r="D1789" s="130">
        <v>1.9135184986164368E-4</v>
      </c>
      <c r="E1789" s="130">
        <v>-0.12775817712237417</v>
      </c>
      <c r="F1789" s="95" t="b">
        <v>0</v>
      </c>
      <c r="G1789" s="95" t="b">
        <v>0</v>
      </c>
      <c r="H1789" s="95" t="b">
        <v>0</v>
      </c>
      <c r="I1789" s="95" t="b">
        <v>0</v>
      </c>
      <c r="J1789" s="95" t="b">
        <v>0</v>
      </c>
      <c r="K1789" s="95" t="b">
        <v>0</v>
      </c>
    </row>
    <row r="1790" spans="1:11" x14ac:dyDescent="0.25">
      <c r="A1790" s="95" t="s">
        <v>14389</v>
      </c>
      <c r="B1790" s="95" t="s">
        <v>14257</v>
      </c>
      <c r="C1790" s="95">
        <v>4</v>
      </c>
      <c r="D1790" s="130">
        <v>1.9135184986164368E-4</v>
      </c>
      <c r="E1790" s="130">
        <v>1.7189260632824588</v>
      </c>
      <c r="F1790" s="95" t="b">
        <v>0</v>
      </c>
      <c r="G1790" s="95" t="b">
        <v>0</v>
      </c>
      <c r="H1790" s="95" t="b">
        <v>0</v>
      </c>
      <c r="I1790" s="95" t="b">
        <v>0</v>
      </c>
      <c r="J1790" s="95" t="b">
        <v>0</v>
      </c>
      <c r="K1790" s="95" t="b">
        <v>0</v>
      </c>
    </row>
    <row r="1791" spans="1:11" x14ac:dyDescent="0.25">
      <c r="A1791" s="95" t="s">
        <v>14222</v>
      </c>
      <c r="B1791" s="95" t="s">
        <v>14231</v>
      </c>
      <c r="C1791" s="95">
        <v>4</v>
      </c>
      <c r="D1791" s="130">
        <v>1.9135184986164368E-4</v>
      </c>
      <c r="E1791" s="130">
        <v>-0.5989494256536777</v>
      </c>
      <c r="F1791" s="95" t="b">
        <v>0</v>
      </c>
      <c r="G1791" s="95" t="b">
        <v>0</v>
      </c>
      <c r="H1791" s="95" t="b">
        <v>0</v>
      </c>
      <c r="I1791" s="95" t="b">
        <v>0</v>
      </c>
      <c r="J1791" s="95" t="b">
        <v>0</v>
      </c>
      <c r="K1791" s="95" t="b">
        <v>0</v>
      </c>
    </row>
    <row r="1792" spans="1:11" x14ac:dyDescent="0.25">
      <c r="A1792" s="95" t="s">
        <v>14274</v>
      </c>
      <c r="B1792" s="95" t="s">
        <v>14232</v>
      </c>
      <c r="C1792" s="95">
        <v>4</v>
      </c>
      <c r="D1792" s="130">
        <v>1.9135184986164368E-4</v>
      </c>
      <c r="E1792" s="130">
        <v>0.64688829717186513</v>
      </c>
      <c r="F1792" s="95" t="b">
        <v>0</v>
      </c>
      <c r="G1792" s="95" t="b">
        <v>0</v>
      </c>
      <c r="H1792" s="95" t="b">
        <v>0</v>
      </c>
      <c r="I1792" s="95" t="b">
        <v>0</v>
      </c>
      <c r="J1792" s="95" t="b">
        <v>0</v>
      </c>
      <c r="K1792" s="95" t="b">
        <v>0</v>
      </c>
    </row>
    <row r="1793" spans="1:11" x14ac:dyDescent="0.25">
      <c r="A1793" s="95" t="s">
        <v>14359</v>
      </c>
      <c r="B1793" s="95" t="s">
        <v>14254</v>
      </c>
      <c r="C1793" s="95">
        <v>4</v>
      </c>
      <c r="D1793" s="130">
        <v>1.9135184986164368E-4</v>
      </c>
      <c r="E1793" s="130">
        <v>1.5283855194808751</v>
      </c>
      <c r="F1793" s="95" t="b">
        <v>0</v>
      </c>
      <c r="G1793" s="95" t="b">
        <v>0</v>
      </c>
      <c r="H1793" s="95" t="b">
        <v>0</v>
      </c>
      <c r="I1793" s="95" t="b">
        <v>0</v>
      </c>
      <c r="J1793" s="95" t="b">
        <v>0</v>
      </c>
      <c r="K1793" s="95" t="b">
        <v>0</v>
      </c>
    </row>
    <row r="1794" spans="1:11" x14ac:dyDescent="0.25">
      <c r="A1794" s="95" t="s">
        <v>14271</v>
      </c>
      <c r="B1794" s="95" t="s">
        <v>14255</v>
      </c>
      <c r="C1794" s="95">
        <v>4</v>
      </c>
      <c r="D1794" s="130">
        <v>1.9135184986164368E-4</v>
      </c>
      <c r="E1794" s="130">
        <v>0.99879660316680074</v>
      </c>
      <c r="F1794" s="95" t="b">
        <v>0</v>
      </c>
      <c r="G1794" s="95" t="b">
        <v>0</v>
      </c>
      <c r="H1794" s="95" t="b">
        <v>0</v>
      </c>
      <c r="I1794" s="95" t="b">
        <v>0</v>
      </c>
      <c r="J1794" s="95" t="b">
        <v>0</v>
      </c>
      <c r="K1794" s="95" t="b">
        <v>0</v>
      </c>
    </row>
    <row r="1795" spans="1:11" x14ac:dyDescent="0.25">
      <c r="A1795" s="95" t="s">
        <v>14242</v>
      </c>
      <c r="B1795" s="95" t="s">
        <v>14361</v>
      </c>
      <c r="C1795" s="95">
        <v>4</v>
      </c>
      <c r="D1795" s="130">
        <v>1.9135184986164368E-4</v>
      </c>
      <c r="E1795" s="130">
        <v>1.322702387632072</v>
      </c>
      <c r="F1795" s="95" t="b">
        <v>0</v>
      </c>
      <c r="G1795" s="95" t="b">
        <v>0</v>
      </c>
      <c r="H1795" s="95" t="b">
        <v>0</v>
      </c>
      <c r="I1795" s="95" t="b">
        <v>0</v>
      </c>
      <c r="J1795" s="95" t="b">
        <v>0</v>
      </c>
      <c r="K1795" s="95" t="b">
        <v>0</v>
      </c>
    </row>
    <row r="1796" spans="1:11" x14ac:dyDescent="0.25">
      <c r="A1796" s="95" t="s">
        <v>14255</v>
      </c>
      <c r="B1796" s="95" t="s">
        <v>14269</v>
      </c>
      <c r="C1796" s="95">
        <v>4</v>
      </c>
      <c r="D1796" s="130">
        <v>1.9135184986164368E-4</v>
      </c>
      <c r="E1796" s="130">
        <v>0.99106649367306043</v>
      </c>
      <c r="F1796" s="95" t="b">
        <v>0</v>
      </c>
      <c r="G1796" s="95" t="b">
        <v>0</v>
      </c>
      <c r="H1796" s="95" t="b">
        <v>0</v>
      </c>
      <c r="I1796" s="95" t="b">
        <v>0</v>
      </c>
      <c r="J1796" s="95" t="b">
        <v>0</v>
      </c>
      <c r="K1796" s="95" t="b">
        <v>0</v>
      </c>
    </row>
    <row r="1797" spans="1:11" x14ac:dyDescent="0.25">
      <c r="A1797" s="95" t="s">
        <v>14224</v>
      </c>
      <c r="B1797" s="95" t="s">
        <v>14397</v>
      </c>
      <c r="C1797" s="95">
        <v>4</v>
      </c>
      <c r="D1797" s="130">
        <v>1.9135184986164368E-4</v>
      </c>
      <c r="E1797" s="130">
        <v>0.89304772947523559</v>
      </c>
      <c r="F1797" s="95" t="b">
        <v>0</v>
      </c>
      <c r="G1797" s="95" t="b">
        <v>0</v>
      </c>
      <c r="H1797" s="95" t="b">
        <v>0</v>
      </c>
      <c r="I1797" s="95" t="b">
        <v>0</v>
      </c>
      <c r="J1797" s="95" t="b">
        <v>0</v>
      </c>
      <c r="K1797" s="95" t="b">
        <v>0</v>
      </c>
    </row>
    <row r="1798" spans="1:11" x14ac:dyDescent="0.25">
      <c r="A1798" s="95" t="s">
        <v>14243</v>
      </c>
      <c r="B1798" s="95" t="s">
        <v>14388</v>
      </c>
      <c r="C1798" s="95">
        <v>4</v>
      </c>
      <c r="D1798" s="130">
        <v>1.9135184986164368E-4</v>
      </c>
      <c r="E1798" s="130">
        <v>1.4808401147954169</v>
      </c>
      <c r="F1798" s="95" t="b">
        <v>0</v>
      </c>
      <c r="G1798" s="95" t="b">
        <v>0</v>
      </c>
      <c r="H1798" s="95" t="b">
        <v>0</v>
      </c>
      <c r="I1798" s="95" t="b">
        <v>0</v>
      </c>
      <c r="J1798" s="95" t="b">
        <v>0</v>
      </c>
      <c r="K1798" s="95" t="b">
        <v>0</v>
      </c>
    </row>
    <row r="1799" spans="1:11" x14ac:dyDescent="0.25">
      <c r="A1799" s="95" t="s">
        <v>14388</v>
      </c>
      <c r="B1799" s="95" t="s">
        <v>14255</v>
      </c>
      <c r="C1799" s="95">
        <v>4</v>
      </c>
      <c r="D1799" s="130">
        <v>1.9135184986164368E-4</v>
      </c>
      <c r="E1799" s="130">
        <v>1.6857577000298043</v>
      </c>
      <c r="F1799" s="95" t="b">
        <v>0</v>
      </c>
      <c r="G1799" s="95" t="b">
        <v>0</v>
      </c>
      <c r="H1799" s="95" t="b">
        <v>0</v>
      </c>
      <c r="I1799" s="95" t="b">
        <v>0</v>
      </c>
      <c r="J1799" s="95" t="b">
        <v>0</v>
      </c>
      <c r="K1799" s="95" t="b">
        <v>0</v>
      </c>
    </row>
    <row r="1800" spans="1:11" x14ac:dyDescent="0.25">
      <c r="A1800" s="95" t="s">
        <v>14255</v>
      </c>
      <c r="B1800" s="95" t="s">
        <v>14760</v>
      </c>
      <c r="C1800" s="95">
        <v>4</v>
      </c>
      <c r="D1800" s="130">
        <v>1.9135184986164368E-4</v>
      </c>
      <c r="E1800" s="130">
        <v>2.4303991875033231</v>
      </c>
      <c r="F1800" s="95" t="b">
        <v>0</v>
      </c>
      <c r="G1800" s="95" t="b">
        <v>0</v>
      </c>
      <c r="H1800" s="95" t="b">
        <v>0</v>
      </c>
      <c r="I1800" s="95" t="b">
        <v>0</v>
      </c>
      <c r="J1800" s="95" t="b">
        <v>0</v>
      </c>
      <c r="K1800" s="95" t="b">
        <v>0</v>
      </c>
    </row>
    <row r="1801" spans="1:11" x14ac:dyDescent="0.25">
      <c r="A1801" s="95" t="s">
        <v>14760</v>
      </c>
      <c r="B1801" s="95" t="s">
        <v>14649</v>
      </c>
      <c r="C1801" s="95">
        <v>4</v>
      </c>
      <c r="D1801" s="130">
        <v>1.9135184986164368E-4</v>
      </c>
      <c r="E1801" s="130">
        <v>3.9575993065663031</v>
      </c>
      <c r="F1801" s="95" t="b">
        <v>0</v>
      </c>
      <c r="G1801" s="95" t="b">
        <v>0</v>
      </c>
      <c r="H1801" s="95" t="b">
        <v>0</v>
      </c>
      <c r="I1801" s="95" t="b">
        <v>0</v>
      </c>
      <c r="J1801" s="95" t="b">
        <v>0</v>
      </c>
      <c r="K1801" s="95" t="b">
        <v>0</v>
      </c>
    </row>
    <row r="1802" spans="1:11" x14ac:dyDescent="0.25">
      <c r="A1802" s="95" t="s">
        <v>14649</v>
      </c>
      <c r="B1802" s="95" t="s">
        <v>14213</v>
      </c>
      <c r="C1802" s="95">
        <v>4</v>
      </c>
      <c r="D1802" s="130">
        <v>1.9135184986164368E-4</v>
      </c>
      <c r="E1802" s="130">
        <v>0.96915183588568221</v>
      </c>
      <c r="F1802" s="95" t="b">
        <v>0</v>
      </c>
      <c r="G1802" s="95" t="b">
        <v>0</v>
      </c>
      <c r="H1802" s="95" t="b">
        <v>0</v>
      </c>
      <c r="I1802" s="95" t="b">
        <v>0</v>
      </c>
      <c r="J1802" s="95" t="b">
        <v>0</v>
      </c>
      <c r="K1802" s="95" t="b">
        <v>0</v>
      </c>
    </row>
    <row r="1803" spans="1:11" x14ac:dyDescent="0.25">
      <c r="A1803" s="95" t="s">
        <v>14216</v>
      </c>
      <c r="B1803" s="95" t="s">
        <v>14348</v>
      </c>
      <c r="C1803" s="95">
        <v>4</v>
      </c>
      <c r="D1803" s="130">
        <v>1.9135184986164368E-4</v>
      </c>
      <c r="E1803" s="130">
        <v>0.39590177391230974</v>
      </c>
      <c r="F1803" s="95" t="b">
        <v>0</v>
      </c>
      <c r="G1803" s="95" t="b">
        <v>0</v>
      </c>
      <c r="H1803" s="95" t="b">
        <v>0</v>
      </c>
      <c r="I1803" s="95" t="b">
        <v>0</v>
      </c>
      <c r="J1803" s="95" t="b">
        <v>0</v>
      </c>
      <c r="K1803" s="95" t="b">
        <v>0</v>
      </c>
    </row>
    <row r="1804" spans="1:11" x14ac:dyDescent="0.25">
      <c r="A1804" s="95" t="s">
        <v>14366</v>
      </c>
      <c r="B1804" s="95" t="s">
        <v>2743</v>
      </c>
      <c r="C1804" s="95">
        <v>4</v>
      </c>
      <c r="D1804" s="130">
        <v>1.9135184986164368E-4</v>
      </c>
      <c r="E1804" s="130">
        <v>0.83718991201023463</v>
      </c>
      <c r="F1804" s="95" t="b">
        <v>0</v>
      </c>
      <c r="G1804" s="95" t="b">
        <v>0</v>
      </c>
      <c r="H1804" s="95" t="b">
        <v>0</v>
      </c>
      <c r="I1804" s="95" t="b">
        <v>0</v>
      </c>
      <c r="J1804" s="95" t="b">
        <v>0</v>
      </c>
      <c r="K1804" s="95" t="b">
        <v>0</v>
      </c>
    </row>
    <row r="1805" spans="1:11" x14ac:dyDescent="0.25">
      <c r="A1805" s="95" t="s">
        <v>14243</v>
      </c>
      <c r="B1805" s="95" t="s">
        <v>14223</v>
      </c>
      <c r="C1805" s="95">
        <v>4</v>
      </c>
      <c r="D1805" s="130">
        <v>1.9135184986164368E-4</v>
      </c>
      <c r="E1805" s="130">
        <v>-0.35743640567841156</v>
      </c>
      <c r="F1805" s="95" t="b">
        <v>0</v>
      </c>
      <c r="G1805" s="95" t="b">
        <v>0</v>
      </c>
      <c r="H1805" s="95" t="b">
        <v>0</v>
      </c>
      <c r="I1805" s="95" t="b">
        <v>0</v>
      </c>
      <c r="J1805" s="95" t="b">
        <v>0</v>
      </c>
      <c r="K1805" s="95" t="b">
        <v>0</v>
      </c>
    </row>
    <row r="1806" spans="1:11" x14ac:dyDescent="0.25">
      <c r="A1806" s="95" t="s">
        <v>1387</v>
      </c>
      <c r="B1806" s="95" t="s">
        <v>14240</v>
      </c>
      <c r="C1806" s="95">
        <v>4</v>
      </c>
      <c r="D1806" s="130">
        <v>1.9135184986164368E-4</v>
      </c>
      <c r="E1806" s="130">
        <v>0.71825811047267163</v>
      </c>
      <c r="F1806" s="95" t="b">
        <v>0</v>
      </c>
      <c r="G1806" s="95" t="b">
        <v>0</v>
      </c>
      <c r="H1806" s="95" t="b">
        <v>0</v>
      </c>
      <c r="I1806" s="95" t="b">
        <v>0</v>
      </c>
      <c r="J1806" s="95" t="b">
        <v>0</v>
      </c>
      <c r="K1806" s="95" t="b">
        <v>0</v>
      </c>
    </row>
    <row r="1807" spans="1:11" x14ac:dyDescent="0.25">
      <c r="A1807" s="95" t="s">
        <v>14251</v>
      </c>
      <c r="B1807" s="95" t="s">
        <v>14358</v>
      </c>
      <c r="C1807" s="95">
        <v>4</v>
      </c>
      <c r="D1807" s="130">
        <v>1.9135184986164368E-4</v>
      </c>
      <c r="E1807" s="130">
        <v>1.4371157738255111</v>
      </c>
      <c r="F1807" s="95" t="b">
        <v>0</v>
      </c>
      <c r="G1807" s="95" t="b">
        <v>0</v>
      </c>
      <c r="H1807" s="95" t="b">
        <v>0</v>
      </c>
      <c r="I1807" s="95" t="b">
        <v>0</v>
      </c>
      <c r="J1807" s="95" t="b">
        <v>0</v>
      </c>
      <c r="K1807" s="95" t="b">
        <v>0</v>
      </c>
    </row>
    <row r="1808" spans="1:11" x14ac:dyDescent="0.25">
      <c r="A1808" s="95" t="s">
        <v>14220</v>
      </c>
      <c r="B1808" s="95" t="s">
        <v>14306</v>
      </c>
      <c r="C1808" s="95">
        <v>4</v>
      </c>
      <c r="D1808" s="130">
        <v>1.9135184986164368E-4</v>
      </c>
      <c r="E1808" s="130">
        <v>0.30296159180704829</v>
      </c>
      <c r="F1808" s="95" t="b">
        <v>0</v>
      </c>
      <c r="G1808" s="95" t="b">
        <v>0</v>
      </c>
      <c r="H1808" s="95" t="b">
        <v>0</v>
      </c>
      <c r="I1808" s="95" t="b">
        <v>0</v>
      </c>
      <c r="J1808" s="95" t="b">
        <v>0</v>
      </c>
      <c r="K1808" s="95" t="b">
        <v>0</v>
      </c>
    </row>
    <row r="1809" spans="1:11" x14ac:dyDescent="0.25">
      <c r="A1809" s="95" t="s">
        <v>14230</v>
      </c>
      <c r="B1809" s="95" t="s">
        <v>14221</v>
      </c>
      <c r="C1809" s="95">
        <v>4</v>
      </c>
      <c r="D1809" s="130">
        <v>1.9135184986164368E-4</v>
      </c>
      <c r="E1809" s="130">
        <v>-0.61528390763085961</v>
      </c>
      <c r="F1809" s="95" t="b">
        <v>0</v>
      </c>
      <c r="G1809" s="95" t="b">
        <v>0</v>
      </c>
      <c r="H1809" s="95" t="b">
        <v>0</v>
      </c>
      <c r="I1809" s="95" t="b">
        <v>0</v>
      </c>
      <c r="J1809" s="95" t="b">
        <v>0</v>
      </c>
      <c r="K1809" s="95" t="b">
        <v>0</v>
      </c>
    </row>
    <row r="1810" spans="1:11" x14ac:dyDescent="0.25">
      <c r="A1810" s="95" t="s">
        <v>14215</v>
      </c>
      <c r="B1810" s="95" t="s">
        <v>14238</v>
      </c>
      <c r="C1810" s="95">
        <v>4</v>
      </c>
      <c r="D1810" s="130">
        <v>1.9135184986164368E-4</v>
      </c>
      <c r="E1810" s="130">
        <v>-0.57870656578473034</v>
      </c>
      <c r="F1810" s="95" t="b">
        <v>0</v>
      </c>
      <c r="G1810" s="95" t="b">
        <v>0</v>
      </c>
      <c r="H1810" s="95" t="b">
        <v>0</v>
      </c>
      <c r="I1810" s="95" t="b">
        <v>0</v>
      </c>
      <c r="J1810" s="95" t="b">
        <v>0</v>
      </c>
      <c r="K1810" s="95" t="b">
        <v>0</v>
      </c>
    </row>
    <row r="1811" spans="1:11" x14ac:dyDescent="0.25">
      <c r="A1811" s="95" t="s">
        <v>14252</v>
      </c>
      <c r="B1811" s="95" t="s">
        <v>14220</v>
      </c>
      <c r="C1811" s="95">
        <v>4</v>
      </c>
      <c r="D1811" s="130">
        <v>1.9135184986164368E-4</v>
      </c>
      <c r="E1811" s="130">
        <v>-0.22369988170866903</v>
      </c>
      <c r="F1811" s="95" t="b">
        <v>0</v>
      </c>
      <c r="G1811" s="95" t="b">
        <v>0</v>
      </c>
      <c r="H1811" s="95" t="b">
        <v>0</v>
      </c>
      <c r="I1811" s="95" t="b">
        <v>0</v>
      </c>
      <c r="J1811" s="95" t="b">
        <v>0</v>
      </c>
      <c r="K1811" s="95" t="b">
        <v>0</v>
      </c>
    </row>
    <row r="1812" spans="1:11" x14ac:dyDescent="0.25">
      <c r="A1812" s="95" t="s">
        <v>14217</v>
      </c>
      <c r="B1812" s="95" t="s">
        <v>1364</v>
      </c>
      <c r="C1812" s="95">
        <v>4</v>
      </c>
      <c r="D1812" s="130">
        <v>1.9135184986164368E-4</v>
      </c>
      <c r="E1812" s="130">
        <v>1.4549446285562802</v>
      </c>
      <c r="F1812" s="95" t="b">
        <v>0</v>
      </c>
      <c r="G1812" s="95" t="b">
        <v>0</v>
      </c>
      <c r="H1812" s="95" t="b">
        <v>0</v>
      </c>
      <c r="I1812" s="95" t="b">
        <v>0</v>
      </c>
      <c r="J1812" s="95" t="b">
        <v>0</v>
      </c>
      <c r="K1812" s="95" t="b">
        <v>0</v>
      </c>
    </row>
    <row r="1813" spans="1:11" x14ac:dyDescent="0.25">
      <c r="A1813" s="95" t="s">
        <v>1364</v>
      </c>
      <c r="B1813" s="95" t="s">
        <v>14216</v>
      </c>
      <c r="C1813" s="95">
        <v>4</v>
      </c>
      <c r="D1813" s="130">
        <v>1.9135184986164368E-4</v>
      </c>
      <c r="E1813" s="130">
        <v>1.3917514878927855</v>
      </c>
      <c r="F1813" s="95" t="b">
        <v>0</v>
      </c>
      <c r="G1813" s="95" t="b">
        <v>0</v>
      </c>
      <c r="H1813" s="95" t="b">
        <v>0</v>
      </c>
      <c r="I1813" s="95" t="b">
        <v>0</v>
      </c>
      <c r="J1813" s="95" t="b">
        <v>0</v>
      </c>
      <c r="K1813" s="95" t="b">
        <v>0</v>
      </c>
    </row>
    <row r="1814" spans="1:11" x14ac:dyDescent="0.25">
      <c r="A1814" s="95" t="s">
        <v>14549</v>
      </c>
      <c r="B1814" s="95" t="s">
        <v>14223</v>
      </c>
      <c r="C1814" s="95">
        <v>4</v>
      </c>
      <c r="D1814" s="130">
        <v>1.9135184986164368E-4</v>
      </c>
      <c r="E1814" s="130">
        <v>1.254021359989931</v>
      </c>
      <c r="F1814" s="95" t="b">
        <v>0</v>
      </c>
      <c r="G1814" s="95" t="b">
        <v>0</v>
      </c>
      <c r="H1814" s="95" t="b">
        <v>0</v>
      </c>
      <c r="I1814" s="95" t="b">
        <v>0</v>
      </c>
      <c r="J1814" s="95" t="b">
        <v>0</v>
      </c>
      <c r="K1814" s="95" t="b">
        <v>0</v>
      </c>
    </row>
    <row r="1815" spans="1:11" x14ac:dyDescent="0.25">
      <c r="A1815" s="95" t="s">
        <v>14227</v>
      </c>
      <c r="B1815" s="95" t="s">
        <v>14355</v>
      </c>
      <c r="C1815" s="95">
        <v>4</v>
      </c>
      <c r="D1815" s="130">
        <v>1.9135184986164368E-4</v>
      </c>
      <c r="E1815" s="130">
        <v>0.81913871184060083</v>
      </c>
      <c r="F1815" s="95" t="b">
        <v>0</v>
      </c>
      <c r="G1815" s="95" t="b">
        <v>0</v>
      </c>
      <c r="H1815" s="95" t="b">
        <v>0</v>
      </c>
      <c r="I1815" s="95" t="b">
        <v>0</v>
      </c>
      <c r="J1815" s="95" t="b">
        <v>0</v>
      </c>
      <c r="K1815" s="95" t="b">
        <v>0</v>
      </c>
    </row>
    <row r="1816" spans="1:11" x14ac:dyDescent="0.25">
      <c r="A1816" s="95" t="s">
        <v>14355</v>
      </c>
      <c r="B1816" s="95" t="s">
        <v>14215</v>
      </c>
      <c r="C1816" s="95">
        <v>4</v>
      </c>
      <c r="D1816" s="130">
        <v>1.9135184986164368E-4</v>
      </c>
      <c r="E1816" s="130">
        <v>0.43398288751193242</v>
      </c>
      <c r="F1816" s="95" t="b">
        <v>0</v>
      </c>
      <c r="G1816" s="95" t="b">
        <v>0</v>
      </c>
      <c r="H1816" s="95" t="b">
        <v>0</v>
      </c>
      <c r="I1816" s="95" t="b">
        <v>0</v>
      </c>
      <c r="J1816" s="95" t="b">
        <v>0</v>
      </c>
      <c r="K1816" s="95" t="b">
        <v>0</v>
      </c>
    </row>
    <row r="1817" spans="1:11" x14ac:dyDescent="0.25">
      <c r="A1817" s="95" t="s">
        <v>14219</v>
      </c>
      <c r="B1817" s="95" t="s">
        <v>14234</v>
      </c>
      <c r="C1817" s="95">
        <v>4</v>
      </c>
      <c r="D1817" s="130">
        <v>1.9135184986164368E-4</v>
      </c>
      <c r="E1817" s="130">
        <v>-0.57447316625183975</v>
      </c>
      <c r="F1817" s="95" t="b">
        <v>0</v>
      </c>
      <c r="G1817" s="95" t="b">
        <v>0</v>
      </c>
      <c r="H1817" s="95" t="b">
        <v>0</v>
      </c>
      <c r="I1817" s="95" t="b">
        <v>0</v>
      </c>
      <c r="J1817" s="95" t="b">
        <v>0</v>
      </c>
      <c r="K1817" s="95" t="b">
        <v>0</v>
      </c>
    </row>
    <row r="1818" spans="1:11" x14ac:dyDescent="0.25">
      <c r="A1818" s="95" t="s">
        <v>14213</v>
      </c>
      <c r="B1818" s="95" t="s">
        <v>14296</v>
      </c>
      <c r="C1818" s="95">
        <v>4</v>
      </c>
      <c r="D1818" s="130">
        <v>1.9135184986164368E-4</v>
      </c>
      <c r="E1818" s="130">
        <v>-9.8118184905514771E-2</v>
      </c>
      <c r="F1818" s="95" t="b">
        <v>0</v>
      </c>
      <c r="G1818" s="95" t="b">
        <v>0</v>
      </c>
      <c r="H1818" s="95" t="b">
        <v>0</v>
      </c>
      <c r="I1818" s="95" t="b">
        <v>0</v>
      </c>
      <c r="J1818" s="95" t="b">
        <v>0</v>
      </c>
      <c r="K1818" s="95" t="b">
        <v>0</v>
      </c>
    </row>
    <row r="1819" spans="1:11" x14ac:dyDescent="0.25">
      <c r="A1819" s="95" t="s">
        <v>14217</v>
      </c>
      <c r="B1819" s="95" t="s">
        <v>1668</v>
      </c>
      <c r="C1819" s="95">
        <v>4</v>
      </c>
      <c r="D1819" s="130">
        <v>1.9135184986164368E-4</v>
      </c>
      <c r="E1819" s="130">
        <v>1.4549446285562802</v>
      </c>
      <c r="F1819" s="95" t="b">
        <v>0</v>
      </c>
      <c r="G1819" s="95" t="b">
        <v>0</v>
      </c>
      <c r="H1819" s="95" t="b">
        <v>0</v>
      </c>
      <c r="I1819" s="95" t="b">
        <v>0</v>
      </c>
      <c r="J1819" s="95" t="b">
        <v>0</v>
      </c>
      <c r="K1819" s="95" t="b">
        <v>0</v>
      </c>
    </row>
    <row r="1820" spans="1:11" x14ac:dyDescent="0.25">
      <c r="A1820" s="95" t="s">
        <v>14219</v>
      </c>
      <c r="B1820" s="95" t="s">
        <v>14380</v>
      </c>
      <c r="C1820" s="95">
        <v>4</v>
      </c>
      <c r="D1820" s="130">
        <v>1.9135184986164368E-4</v>
      </c>
      <c r="E1820" s="130">
        <v>0.68750302514597272</v>
      </c>
      <c r="F1820" s="95" t="b">
        <v>0</v>
      </c>
      <c r="G1820" s="95" t="b">
        <v>0</v>
      </c>
      <c r="H1820" s="95" t="b">
        <v>0</v>
      </c>
      <c r="I1820" s="95" t="b">
        <v>0</v>
      </c>
      <c r="J1820" s="95" t="b">
        <v>0</v>
      </c>
      <c r="K1820" s="95" t="b">
        <v>0</v>
      </c>
    </row>
    <row r="1821" spans="1:11" x14ac:dyDescent="0.25">
      <c r="A1821" s="95" t="s">
        <v>14234</v>
      </c>
      <c r="B1821" s="95" t="s">
        <v>14234</v>
      </c>
      <c r="C1821" s="95">
        <v>4</v>
      </c>
      <c r="D1821" s="130">
        <v>1.9135184986164368E-4</v>
      </c>
      <c r="E1821" s="130">
        <v>2.4681834432715377E-2</v>
      </c>
      <c r="F1821" s="95" t="b">
        <v>0</v>
      </c>
      <c r="G1821" s="95" t="b">
        <v>0</v>
      </c>
      <c r="H1821" s="95" t="b">
        <v>0</v>
      </c>
      <c r="I1821" s="95" t="b">
        <v>0</v>
      </c>
      <c r="J1821" s="95" t="b">
        <v>0</v>
      </c>
      <c r="K1821" s="95" t="b">
        <v>0</v>
      </c>
    </row>
    <row r="1822" spans="1:11" x14ac:dyDescent="0.25">
      <c r="A1822" s="95" t="s">
        <v>14217</v>
      </c>
      <c r="B1822" s="95" t="s">
        <v>886</v>
      </c>
      <c r="C1822" s="95">
        <v>4</v>
      </c>
      <c r="D1822" s="130">
        <v>1.9135184986164368E-4</v>
      </c>
      <c r="E1822" s="130">
        <v>1.4549446285562802</v>
      </c>
      <c r="F1822" s="95" t="b">
        <v>0</v>
      </c>
      <c r="G1822" s="95" t="b">
        <v>0</v>
      </c>
      <c r="H1822" s="95" t="b">
        <v>0</v>
      </c>
      <c r="I1822" s="95" t="b">
        <v>0</v>
      </c>
      <c r="J1822" s="95" t="b">
        <v>0</v>
      </c>
      <c r="K1822" s="95" t="b">
        <v>0</v>
      </c>
    </row>
    <row r="1823" spans="1:11" x14ac:dyDescent="0.25">
      <c r="A1823" s="95" t="s">
        <v>14214</v>
      </c>
      <c r="B1823" s="95" t="s">
        <v>14267</v>
      </c>
      <c r="C1823" s="95">
        <v>4</v>
      </c>
      <c r="D1823" s="130">
        <v>1.9135184986164368E-4</v>
      </c>
      <c r="E1823" s="130">
        <v>-0.30266591961967004</v>
      </c>
      <c r="F1823" s="95" t="b">
        <v>0</v>
      </c>
      <c r="G1823" s="95" t="b">
        <v>0</v>
      </c>
      <c r="H1823" s="95" t="b">
        <v>0</v>
      </c>
      <c r="I1823" s="95" t="b">
        <v>0</v>
      </c>
      <c r="J1823" s="95" t="b">
        <v>0</v>
      </c>
      <c r="K1823" s="95" t="b">
        <v>0</v>
      </c>
    </row>
    <row r="1824" spans="1:11" x14ac:dyDescent="0.25">
      <c r="A1824" s="95" t="s">
        <v>1411</v>
      </c>
      <c r="B1824" s="95" t="s">
        <v>1386</v>
      </c>
      <c r="C1824" s="95">
        <v>4</v>
      </c>
      <c r="D1824" s="130">
        <v>1.9135184986164368E-4</v>
      </c>
      <c r="E1824" s="130">
        <v>2.9064467841189221</v>
      </c>
      <c r="F1824" s="95" t="b">
        <v>0</v>
      </c>
      <c r="G1824" s="95" t="b">
        <v>0</v>
      </c>
      <c r="H1824" s="95" t="b">
        <v>0</v>
      </c>
      <c r="I1824" s="95" t="b">
        <v>0</v>
      </c>
      <c r="J1824" s="95" t="b">
        <v>0</v>
      </c>
      <c r="K1824" s="95" t="b">
        <v>0</v>
      </c>
    </row>
    <row r="1825" spans="1:11" x14ac:dyDescent="0.25">
      <c r="A1825" s="95" t="s">
        <v>14233</v>
      </c>
      <c r="B1825" s="95" t="s">
        <v>14242</v>
      </c>
      <c r="C1825" s="95">
        <v>4</v>
      </c>
      <c r="D1825" s="130">
        <v>1.9135184986164368E-4</v>
      </c>
      <c r="E1825" s="130">
        <v>0.12483500162577185</v>
      </c>
      <c r="F1825" s="95" t="b">
        <v>0</v>
      </c>
      <c r="G1825" s="95" t="b">
        <v>0</v>
      </c>
      <c r="H1825" s="95" t="b">
        <v>0</v>
      </c>
      <c r="I1825" s="95" t="b">
        <v>0</v>
      </c>
      <c r="J1825" s="95" t="b">
        <v>0</v>
      </c>
      <c r="K1825" s="95" t="b">
        <v>0</v>
      </c>
    </row>
    <row r="1826" spans="1:11" x14ac:dyDescent="0.25">
      <c r="A1826" s="95" t="s">
        <v>14215</v>
      </c>
      <c r="B1826" s="95" t="s">
        <v>14441</v>
      </c>
      <c r="C1826" s="95">
        <v>4</v>
      </c>
      <c r="D1826" s="130">
        <v>1.9135184986164368E-4</v>
      </c>
      <c r="E1826" s="130">
        <v>0.8272655380712971</v>
      </c>
      <c r="F1826" s="95" t="b">
        <v>0</v>
      </c>
      <c r="G1826" s="95" t="b">
        <v>0</v>
      </c>
      <c r="H1826" s="95" t="b">
        <v>0</v>
      </c>
      <c r="I1826" s="95" t="b">
        <v>0</v>
      </c>
      <c r="J1826" s="95" t="b">
        <v>0</v>
      </c>
      <c r="K1826" s="95" t="b">
        <v>0</v>
      </c>
    </row>
    <row r="1827" spans="1:11" x14ac:dyDescent="0.25">
      <c r="A1827" s="95" t="s">
        <v>14225</v>
      </c>
      <c r="B1827" s="95" t="s">
        <v>14222</v>
      </c>
      <c r="C1827" s="95">
        <v>3</v>
      </c>
      <c r="D1827" s="130">
        <v>1.5015732683728807E-4</v>
      </c>
      <c r="E1827" s="130">
        <v>-1.0834504137750045</v>
      </c>
      <c r="F1827" s="95" t="b">
        <v>0</v>
      </c>
      <c r="G1827" s="95" t="b">
        <v>0</v>
      </c>
      <c r="H1827" s="95" t="b">
        <v>0</v>
      </c>
      <c r="I1827" s="95" t="b">
        <v>0</v>
      </c>
      <c r="J1827" s="95" t="b">
        <v>0</v>
      </c>
      <c r="K1827" s="95" t="b">
        <v>0</v>
      </c>
    </row>
    <row r="1828" spans="1:11" x14ac:dyDescent="0.25">
      <c r="A1828" s="95" t="s">
        <v>14222</v>
      </c>
      <c r="B1828" s="95" t="s">
        <v>14259</v>
      </c>
      <c r="C1828" s="95">
        <v>3</v>
      </c>
      <c r="D1828" s="130">
        <v>1.5015732683728807E-4</v>
      </c>
      <c r="E1828" s="130">
        <v>-0.18854596267801327</v>
      </c>
      <c r="F1828" s="95" t="b">
        <v>0</v>
      </c>
      <c r="G1828" s="95" t="b">
        <v>0</v>
      </c>
      <c r="H1828" s="95" t="b">
        <v>0</v>
      </c>
      <c r="I1828" s="95" t="b">
        <v>0</v>
      </c>
      <c r="J1828" s="95" t="b">
        <v>0</v>
      </c>
      <c r="K1828" s="95" t="b">
        <v>0</v>
      </c>
    </row>
    <row r="1829" spans="1:11" x14ac:dyDescent="0.25">
      <c r="A1829" s="95" t="s">
        <v>14565</v>
      </c>
      <c r="B1829" s="95" t="s">
        <v>1404</v>
      </c>
      <c r="C1829" s="95">
        <v>3</v>
      </c>
      <c r="D1829" s="130">
        <v>1.5015732683728807E-4</v>
      </c>
      <c r="E1829" s="130">
        <v>3.2216457359771145</v>
      </c>
      <c r="F1829" s="95" t="b">
        <v>0</v>
      </c>
      <c r="G1829" s="95" t="b">
        <v>0</v>
      </c>
      <c r="H1829" s="95" t="b">
        <v>0</v>
      </c>
      <c r="I1829" s="95" t="b">
        <v>0</v>
      </c>
      <c r="J1829" s="95" t="b">
        <v>0</v>
      </c>
      <c r="K1829" s="95" t="b">
        <v>0</v>
      </c>
    </row>
    <row r="1830" spans="1:11" x14ac:dyDescent="0.25">
      <c r="A1830" s="95" t="s">
        <v>1404</v>
      </c>
      <c r="B1830" s="95" t="s">
        <v>1905</v>
      </c>
      <c r="C1830" s="95">
        <v>3</v>
      </c>
      <c r="D1830" s="130">
        <v>1.5015732683728807E-4</v>
      </c>
      <c r="E1830" s="130">
        <v>3.5896225212717088</v>
      </c>
      <c r="F1830" s="95" t="b">
        <v>0</v>
      </c>
      <c r="G1830" s="95" t="b">
        <v>0</v>
      </c>
      <c r="H1830" s="95" t="b">
        <v>0</v>
      </c>
      <c r="I1830" s="95" t="b">
        <v>0</v>
      </c>
      <c r="J1830" s="95" t="b">
        <v>0</v>
      </c>
      <c r="K1830" s="95" t="b">
        <v>0</v>
      </c>
    </row>
    <row r="1831" spans="1:11" x14ac:dyDescent="0.25">
      <c r="A1831" s="95" t="s">
        <v>2743</v>
      </c>
      <c r="B1831" s="95" t="s">
        <v>14379</v>
      </c>
      <c r="C1831" s="95">
        <v>3</v>
      </c>
      <c r="D1831" s="130">
        <v>1.5015732683728807E-4</v>
      </c>
      <c r="E1831" s="130">
        <v>0.97860768729082004</v>
      </c>
      <c r="F1831" s="95" t="b">
        <v>0</v>
      </c>
      <c r="G1831" s="95" t="b">
        <v>0</v>
      </c>
      <c r="H1831" s="95" t="b">
        <v>0</v>
      </c>
      <c r="I1831" s="95" t="b">
        <v>0</v>
      </c>
      <c r="J1831" s="95" t="b">
        <v>0</v>
      </c>
      <c r="K1831" s="95" t="b">
        <v>0</v>
      </c>
    </row>
    <row r="1832" spans="1:11" x14ac:dyDescent="0.25">
      <c r="A1832" s="95" t="s">
        <v>14234</v>
      </c>
      <c r="B1832" s="95" t="s">
        <v>14237</v>
      </c>
      <c r="C1832" s="95">
        <v>3</v>
      </c>
      <c r="D1832" s="130">
        <v>1.5015732683728807E-4</v>
      </c>
      <c r="E1832" s="130">
        <v>-2.3539476074357007E-2</v>
      </c>
      <c r="F1832" s="95" t="b">
        <v>0</v>
      </c>
      <c r="G1832" s="95" t="b">
        <v>0</v>
      </c>
      <c r="H1832" s="95" t="b">
        <v>0</v>
      </c>
      <c r="I1832" s="95" t="b">
        <v>0</v>
      </c>
      <c r="J1832" s="95" t="b">
        <v>0</v>
      </c>
      <c r="K1832" s="95" t="b">
        <v>0</v>
      </c>
    </row>
    <row r="1833" spans="1:11" x14ac:dyDescent="0.25">
      <c r="A1833" s="95" t="s">
        <v>14706</v>
      </c>
      <c r="B1833" s="95" t="s">
        <v>14229</v>
      </c>
      <c r="C1833" s="95">
        <v>3</v>
      </c>
      <c r="D1833" s="130">
        <v>1.5015732683728807E-4</v>
      </c>
      <c r="E1833" s="130">
        <v>1.7707057258848893</v>
      </c>
      <c r="F1833" s="95" t="b">
        <v>0</v>
      </c>
      <c r="G1833" s="95" t="b">
        <v>0</v>
      </c>
      <c r="H1833" s="95" t="b">
        <v>0</v>
      </c>
      <c r="I1833" s="95" t="b">
        <v>0</v>
      </c>
      <c r="J1833" s="95" t="b">
        <v>0</v>
      </c>
      <c r="K1833" s="95" t="b">
        <v>0</v>
      </c>
    </row>
    <row r="1834" spans="1:11" x14ac:dyDescent="0.25">
      <c r="A1834" s="95" t="s">
        <v>1387</v>
      </c>
      <c r="B1834" s="95" t="s">
        <v>2743</v>
      </c>
      <c r="C1834" s="95">
        <v>3</v>
      </c>
      <c r="D1834" s="130">
        <v>1.5015732683728807E-4</v>
      </c>
      <c r="E1834" s="130">
        <v>9.4951217517235509E-2</v>
      </c>
      <c r="F1834" s="95" t="b">
        <v>0</v>
      </c>
      <c r="G1834" s="95" t="b">
        <v>0</v>
      </c>
      <c r="H1834" s="95" t="b">
        <v>0</v>
      </c>
      <c r="I1834" s="95" t="b">
        <v>0</v>
      </c>
      <c r="J1834" s="95" t="b">
        <v>0</v>
      </c>
      <c r="K1834" s="95" t="b">
        <v>0</v>
      </c>
    </row>
    <row r="1835" spans="1:11" x14ac:dyDescent="0.25">
      <c r="A1835" s="95" t="s">
        <v>1471</v>
      </c>
      <c r="B1835" s="95" t="s">
        <v>1352</v>
      </c>
      <c r="C1835" s="95">
        <v>3</v>
      </c>
      <c r="D1835" s="130">
        <v>1.5015732683728807E-4</v>
      </c>
      <c r="E1835" s="130">
        <v>1.7597064191437521</v>
      </c>
      <c r="F1835" s="95" t="b">
        <v>0</v>
      </c>
      <c r="G1835" s="95" t="b">
        <v>0</v>
      </c>
      <c r="H1835" s="95" t="b">
        <v>0</v>
      </c>
      <c r="I1835" s="95" t="b">
        <v>0</v>
      </c>
      <c r="J1835" s="95" t="b">
        <v>0</v>
      </c>
      <c r="K1835" s="95" t="b">
        <v>0</v>
      </c>
    </row>
    <row r="1836" spans="1:11" x14ac:dyDescent="0.25">
      <c r="A1836" s="95" t="s">
        <v>1352</v>
      </c>
      <c r="B1836" s="95" t="s">
        <v>2743</v>
      </c>
      <c r="C1836" s="95">
        <v>3</v>
      </c>
      <c r="D1836" s="130">
        <v>1.5015732683728807E-4</v>
      </c>
      <c r="E1836" s="130">
        <v>-6.3307264403429306E-2</v>
      </c>
      <c r="F1836" s="95" t="b">
        <v>0</v>
      </c>
      <c r="G1836" s="95" t="b">
        <v>0</v>
      </c>
      <c r="H1836" s="95" t="b">
        <v>0</v>
      </c>
      <c r="I1836" s="95" t="b">
        <v>0</v>
      </c>
      <c r="J1836" s="95" t="b">
        <v>0</v>
      </c>
      <c r="K1836" s="95" t="b">
        <v>0</v>
      </c>
    </row>
    <row r="1837" spans="1:11" x14ac:dyDescent="0.25">
      <c r="A1837" s="95" t="s">
        <v>14297</v>
      </c>
      <c r="B1837" s="95" t="s">
        <v>14232</v>
      </c>
      <c r="C1837" s="95">
        <v>3</v>
      </c>
      <c r="D1837" s="130">
        <v>1.5015732683728807E-4</v>
      </c>
      <c r="E1837" s="130">
        <v>0.66362325481555329</v>
      </c>
      <c r="F1837" s="95" t="b">
        <v>0</v>
      </c>
      <c r="G1837" s="95" t="b">
        <v>0</v>
      </c>
      <c r="H1837" s="95" t="b">
        <v>0</v>
      </c>
      <c r="I1837" s="95" t="b">
        <v>0</v>
      </c>
      <c r="J1837" s="95" t="b">
        <v>0</v>
      </c>
      <c r="K1837" s="95" t="b">
        <v>0</v>
      </c>
    </row>
    <row r="1838" spans="1:11" x14ac:dyDescent="0.25">
      <c r="A1838" s="95" t="s">
        <v>14383</v>
      </c>
      <c r="B1838" s="95" t="s">
        <v>14220</v>
      </c>
      <c r="C1838" s="95">
        <v>3</v>
      </c>
      <c r="D1838" s="130">
        <v>1.5015732683728807E-4</v>
      </c>
      <c r="E1838" s="130">
        <v>0.62609327951396765</v>
      </c>
      <c r="F1838" s="95" t="b">
        <v>0</v>
      </c>
      <c r="G1838" s="95" t="b">
        <v>0</v>
      </c>
      <c r="H1838" s="95" t="b">
        <v>0</v>
      </c>
      <c r="I1838" s="95" t="b">
        <v>0</v>
      </c>
      <c r="J1838" s="95" t="b">
        <v>0</v>
      </c>
      <c r="K1838" s="95" t="b">
        <v>0</v>
      </c>
    </row>
    <row r="1839" spans="1:11" x14ac:dyDescent="0.25">
      <c r="A1839" s="95" t="s">
        <v>14254</v>
      </c>
      <c r="B1839" s="95" t="s">
        <v>14242</v>
      </c>
      <c r="C1839" s="95">
        <v>3</v>
      </c>
      <c r="D1839" s="130">
        <v>1.5015732683728807E-4</v>
      </c>
      <c r="E1839" s="130">
        <v>0.38550253861578404</v>
      </c>
      <c r="F1839" s="95" t="b">
        <v>0</v>
      </c>
      <c r="G1839" s="95" t="b">
        <v>0</v>
      </c>
      <c r="H1839" s="95" t="b">
        <v>0</v>
      </c>
      <c r="I1839" s="95" t="b">
        <v>0</v>
      </c>
      <c r="J1839" s="95" t="b">
        <v>0</v>
      </c>
      <c r="K1839" s="95" t="b">
        <v>0</v>
      </c>
    </row>
    <row r="1840" spans="1:11" x14ac:dyDescent="0.25">
      <c r="A1840" s="95" t="s">
        <v>14764</v>
      </c>
      <c r="B1840" s="95" t="s">
        <v>14223</v>
      </c>
      <c r="C1840" s="95">
        <v>3</v>
      </c>
      <c r="D1840" s="130">
        <v>1.5015732683728807E-4</v>
      </c>
      <c r="E1840" s="130">
        <v>1.5550513556539121</v>
      </c>
      <c r="F1840" s="95" t="b">
        <v>0</v>
      </c>
      <c r="G1840" s="95" t="b">
        <v>0</v>
      </c>
      <c r="H1840" s="95" t="b">
        <v>0</v>
      </c>
      <c r="I1840" s="95" t="b">
        <v>0</v>
      </c>
      <c r="J1840" s="95" t="b">
        <v>0</v>
      </c>
      <c r="K1840" s="95" t="b">
        <v>0</v>
      </c>
    </row>
    <row r="1841" spans="1:11" x14ac:dyDescent="0.25">
      <c r="A1841" s="95" t="s">
        <v>14242</v>
      </c>
      <c r="B1841" s="95" t="s">
        <v>14237</v>
      </c>
      <c r="C1841" s="95">
        <v>3</v>
      </c>
      <c r="D1841" s="130">
        <v>1.5015732683728807E-4</v>
      </c>
      <c r="E1841" s="130">
        <v>0.10592657088942212</v>
      </c>
      <c r="F1841" s="95" t="b">
        <v>0</v>
      </c>
      <c r="G1841" s="95" t="b">
        <v>0</v>
      </c>
      <c r="H1841" s="95" t="b">
        <v>0</v>
      </c>
      <c r="I1841" s="95" t="b">
        <v>0</v>
      </c>
      <c r="J1841" s="95" t="b">
        <v>0</v>
      </c>
      <c r="K1841" s="95" t="b">
        <v>0</v>
      </c>
    </row>
    <row r="1842" spans="1:11" x14ac:dyDescent="0.25">
      <c r="A1842" s="95" t="s">
        <v>1383</v>
      </c>
      <c r="B1842" s="95" t="s">
        <v>14570</v>
      </c>
      <c r="C1842" s="95">
        <v>3</v>
      </c>
      <c r="D1842" s="130">
        <v>1.5015732683728807E-4</v>
      </c>
      <c r="E1842" s="130">
        <v>3.2885925256077275</v>
      </c>
      <c r="F1842" s="95" t="b">
        <v>0</v>
      </c>
      <c r="G1842" s="95" t="b">
        <v>0</v>
      </c>
      <c r="H1842" s="95" t="b">
        <v>0</v>
      </c>
      <c r="I1842" s="95" t="b">
        <v>0</v>
      </c>
      <c r="J1842" s="95" t="b">
        <v>0</v>
      </c>
      <c r="K1842" s="95" t="b">
        <v>0</v>
      </c>
    </row>
    <row r="1843" spans="1:11" x14ac:dyDescent="0.25">
      <c r="A1843" s="95" t="s">
        <v>14713</v>
      </c>
      <c r="B1843" s="95" t="s">
        <v>14221</v>
      </c>
      <c r="C1843" s="95">
        <v>3</v>
      </c>
      <c r="D1843" s="130">
        <v>1.5015732683728807E-4</v>
      </c>
      <c r="E1843" s="130">
        <v>1.3949100071376153</v>
      </c>
      <c r="F1843" s="95" t="b">
        <v>0</v>
      </c>
      <c r="G1843" s="95" t="b">
        <v>0</v>
      </c>
      <c r="H1843" s="95" t="b">
        <v>0</v>
      </c>
      <c r="I1843" s="95" t="b">
        <v>0</v>
      </c>
      <c r="J1843" s="95" t="b">
        <v>0</v>
      </c>
      <c r="K1843" s="95" t="b">
        <v>0</v>
      </c>
    </row>
    <row r="1844" spans="1:11" x14ac:dyDescent="0.25">
      <c r="A1844" s="95" t="s">
        <v>2768</v>
      </c>
      <c r="B1844" s="95" t="s">
        <v>2743</v>
      </c>
      <c r="C1844" s="95">
        <v>3</v>
      </c>
      <c r="D1844" s="130">
        <v>1.5015732683728807E-4</v>
      </c>
      <c r="E1844" s="130">
        <v>1.4604392024081352</v>
      </c>
      <c r="F1844" s="95" t="b">
        <v>0</v>
      </c>
      <c r="G1844" s="95" t="b">
        <v>0</v>
      </c>
      <c r="H1844" s="95" t="b">
        <v>0</v>
      </c>
      <c r="I1844" s="95" t="b">
        <v>0</v>
      </c>
      <c r="J1844" s="95" t="b">
        <v>0</v>
      </c>
      <c r="K1844" s="95" t="b">
        <v>0</v>
      </c>
    </row>
    <row r="1845" spans="1:11" x14ac:dyDescent="0.25">
      <c r="A1845" s="95" t="s">
        <v>2743</v>
      </c>
      <c r="B1845" s="95" t="s">
        <v>1386</v>
      </c>
      <c r="C1845" s="95">
        <v>3</v>
      </c>
      <c r="D1845" s="130">
        <v>1.5015732683728807E-4</v>
      </c>
      <c r="E1845" s="130">
        <v>0.89942644124319515</v>
      </c>
      <c r="F1845" s="95" t="b">
        <v>0</v>
      </c>
      <c r="G1845" s="95" t="b">
        <v>0</v>
      </c>
      <c r="H1845" s="95" t="b">
        <v>0</v>
      </c>
      <c r="I1845" s="95" t="b">
        <v>0</v>
      </c>
      <c r="J1845" s="95" t="b">
        <v>0</v>
      </c>
      <c r="K1845" s="95" t="b">
        <v>0</v>
      </c>
    </row>
    <row r="1846" spans="1:11" x14ac:dyDescent="0.25">
      <c r="A1846" s="95" t="s">
        <v>1425</v>
      </c>
      <c r="B1846" s="95" t="s">
        <v>14214</v>
      </c>
      <c r="C1846" s="95">
        <v>3</v>
      </c>
      <c r="D1846" s="130">
        <v>1.5015732683728807E-4</v>
      </c>
      <c r="E1846" s="130">
        <v>0.72942716357107418</v>
      </c>
      <c r="F1846" s="95" t="b">
        <v>0</v>
      </c>
      <c r="G1846" s="95" t="b">
        <v>0</v>
      </c>
      <c r="H1846" s="95" t="b">
        <v>0</v>
      </c>
      <c r="I1846" s="95" t="b">
        <v>0</v>
      </c>
      <c r="J1846" s="95" t="b">
        <v>0</v>
      </c>
      <c r="K1846" s="95" t="b">
        <v>0</v>
      </c>
    </row>
    <row r="1847" spans="1:11" x14ac:dyDescent="0.25">
      <c r="A1847" s="95" t="s">
        <v>14216</v>
      </c>
      <c r="B1847" s="95" t="s">
        <v>14766</v>
      </c>
      <c r="C1847" s="95">
        <v>3</v>
      </c>
      <c r="D1847" s="130">
        <v>1.5015732683728807E-4</v>
      </c>
      <c r="E1847" s="130">
        <v>1.3959017739123099</v>
      </c>
      <c r="F1847" s="95" t="b">
        <v>0</v>
      </c>
      <c r="G1847" s="95" t="b">
        <v>0</v>
      </c>
      <c r="H1847" s="95" t="b">
        <v>0</v>
      </c>
      <c r="I1847" s="95" t="b">
        <v>0</v>
      </c>
      <c r="J1847" s="95" t="b">
        <v>0</v>
      </c>
      <c r="K1847" s="95" t="b">
        <v>0</v>
      </c>
    </row>
    <row r="1848" spans="1:11" x14ac:dyDescent="0.25">
      <c r="A1848" s="95" t="s">
        <v>14766</v>
      </c>
      <c r="B1848" s="95" t="s">
        <v>14214</v>
      </c>
      <c r="C1848" s="95">
        <v>3</v>
      </c>
      <c r="D1848" s="130">
        <v>1.5015732683728807E-4</v>
      </c>
      <c r="E1848" s="130">
        <v>1.1553958958433552</v>
      </c>
      <c r="F1848" s="95" t="b">
        <v>0</v>
      </c>
      <c r="G1848" s="95" t="b">
        <v>0</v>
      </c>
      <c r="H1848" s="95" t="b">
        <v>0</v>
      </c>
      <c r="I1848" s="95" t="b">
        <v>0</v>
      </c>
      <c r="J1848" s="95" t="b">
        <v>0</v>
      </c>
      <c r="K1848" s="95" t="b">
        <v>0</v>
      </c>
    </row>
    <row r="1849" spans="1:11" x14ac:dyDescent="0.25">
      <c r="A1849" s="95" t="s">
        <v>14218</v>
      </c>
      <c r="B1849" s="95" t="s">
        <v>14571</v>
      </c>
      <c r="C1849" s="95">
        <v>3</v>
      </c>
      <c r="D1849" s="130">
        <v>1.5015732683728807E-4</v>
      </c>
      <c r="E1849" s="130">
        <v>1.1081798927694038</v>
      </c>
      <c r="F1849" s="95" t="b">
        <v>0</v>
      </c>
      <c r="G1849" s="95" t="b">
        <v>0</v>
      </c>
      <c r="H1849" s="95" t="b">
        <v>0</v>
      </c>
      <c r="I1849" s="95" t="b">
        <v>0</v>
      </c>
      <c r="J1849" s="95" t="b">
        <v>0</v>
      </c>
      <c r="K1849" s="95" t="b">
        <v>0</v>
      </c>
    </row>
    <row r="1850" spans="1:11" x14ac:dyDescent="0.25">
      <c r="A1850" s="95" t="s">
        <v>14571</v>
      </c>
      <c r="B1850" s="95" t="s">
        <v>14224</v>
      </c>
      <c r="C1850" s="95">
        <v>3</v>
      </c>
      <c r="D1850" s="130">
        <v>1.5015732683728807E-4</v>
      </c>
      <c r="E1850" s="130">
        <v>1.2449028487909168</v>
      </c>
      <c r="F1850" s="95" t="b">
        <v>0</v>
      </c>
      <c r="G1850" s="95" t="b">
        <v>0</v>
      </c>
      <c r="H1850" s="95" t="b">
        <v>0</v>
      </c>
      <c r="I1850" s="95" t="b">
        <v>0</v>
      </c>
      <c r="J1850" s="95" t="b">
        <v>0</v>
      </c>
      <c r="K1850" s="95" t="b">
        <v>0</v>
      </c>
    </row>
    <row r="1851" spans="1:11" x14ac:dyDescent="0.25">
      <c r="A1851" s="95" t="s">
        <v>14214</v>
      </c>
      <c r="B1851" s="95" t="s">
        <v>14395</v>
      </c>
      <c r="C1851" s="95">
        <v>3</v>
      </c>
      <c r="D1851" s="130">
        <v>1.5015732683728807E-4</v>
      </c>
      <c r="E1851" s="130">
        <v>0.31836191078427245</v>
      </c>
      <c r="F1851" s="95" t="b">
        <v>0</v>
      </c>
      <c r="G1851" s="95" t="b">
        <v>0</v>
      </c>
      <c r="H1851" s="95" t="b">
        <v>0</v>
      </c>
      <c r="I1851" s="95" t="b">
        <v>0</v>
      </c>
      <c r="J1851" s="95" t="b">
        <v>0</v>
      </c>
      <c r="K1851" s="95" t="b">
        <v>0</v>
      </c>
    </row>
    <row r="1852" spans="1:11" x14ac:dyDescent="0.25">
      <c r="A1852" s="95" t="s">
        <v>14224</v>
      </c>
      <c r="B1852" s="95" t="s">
        <v>14319</v>
      </c>
      <c r="C1852" s="95">
        <v>3</v>
      </c>
      <c r="D1852" s="130">
        <v>1.5015732683728807E-4</v>
      </c>
      <c r="E1852" s="130">
        <v>0.31947627595871075</v>
      </c>
      <c r="F1852" s="95" t="b">
        <v>0</v>
      </c>
      <c r="G1852" s="95" t="b">
        <v>0</v>
      </c>
      <c r="H1852" s="95" t="b">
        <v>0</v>
      </c>
      <c r="I1852" s="95" t="b">
        <v>0</v>
      </c>
      <c r="J1852" s="95" t="b">
        <v>0</v>
      </c>
      <c r="K1852" s="95" t="b">
        <v>0</v>
      </c>
    </row>
    <row r="1853" spans="1:11" x14ac:dyDescent="0.25">
      <c r="A1853" s="95" t="s">
        <v>14227</v>
      </c>
      <c r="B1853" s="95" t="s">
        <v>14243</v>
      </c>
      <c r="C1853" s="95">
        <v>3</v>
      </c>
      <c r="D1853" s="130">
        <v>1.5015732683728807E-4</v>
      </c>
      <c r="E1853" s="130">
        <v>-0.26669342195038598</v>
      </c>
      <c r="F1853" s="95" t="b">
        <v>0</v>
      </c>
      <c r="G1853" s="95" t="b">
        <v>0</v>
      </c>
      <c r="H1853" s="95" t="b">
        <v>0</v>
      </c>
      <c r="I1853" s="95" t="b">
        <v>0</v>
      </c>
      <c r="J1853" s="95" t="b">
        <v>0</v>
      </c>
      <c r="K1853" s="95" t="b">
        <v>0</v>
      </c>
    </row>
    <row r="1854" spans="1:11" x14ac:dyDescent="0.25">
      <c r="A1854" s="95" t="s">
        <v>14263</v>
      </c>
      <c r="B1854" s="95" t="s">
        <v>14225</v>
      </c>
      <c r="C1854" s="95">
        <v>3</v>
      </c>
      <c r="D1854" s="130">
        <v>1.5015732683728807E-4</v>
      </c>
      <c r="E1854" s="130">
        <v>1.1147041553230097E-2</v>
      </c>
      <c r="F1854" s="95" t="b">
        <v>0</v>
      </c>
      <c r="G1854" s="95" t="b">
        <v>0</v>
      </c>
      <c r="H1854" s="95" t="b">
        <v>0</v>
      </c>
      <c r="I1854" s="95" t="b">
        <v>0</v>
      </c>
      <c r="J1854" s="95" t="b">
        <v>0</v>
      </c>
      <c r="K1854" s="95" t="b">
        <v>0</v>
      </c>
    </row>
    <row r="1855" spans="1:11" x14ac:dyDescent="0.25">
      <c r="A1855" s="95" t="s">
        <v>14522</v>
      </c>
      <c r="B1855" s="95" t="s">
        <v>14216</v>
      </c>
      <c r="C1855" s="95">
        <v>3</v>
      </c>
      <c r="D1855" s="130">
        <v>1.5015732683728807E-4</v>
      </c>
      <c r="E1855" s="130">
        <v>0.91463023317312309</v>
      </c>
      <c r="F1855" s="95" t="b">
        <v>0</v>
      </c>
      <c r="G1855" s="95" t="b">
        <v>0</v>
      </c>
      <c r="H1855" s="95" t="b">
        <v>0</v>
      </c>
      <c r="I1855" s="95" t="b">
        <v>0</v>
      </c>
      <c r="J1855" s="95" t="b">
        <v>0</v>
      </c>
      <c r="K1855" s="95" t="b">
        <v>0</v>
      </c>
    </row>
    <row r="1856" spans="1:11" x14ac:dyDescent="0.25">
      <c r="A1856" s="95" t="s">
        <v>14297</v>
      </c>
      <c r="B1856" s="95" t="s">
        <v>14358</v>
      </c>
      <c r="C1856" s="95">
        <v>3</v>
      </c>
      <c r="D1856" s="130">
        <v>1.5015732683728807E-4</v>
      </c>
      <c r="E1856" s="130">
        <v>1.8362948546130973</v>
      </c>
      <c r="F1856" s="95" t="b">
        <v>0</v>
      </c>
      <c r="G1856" s="95" t="b">
        <v>0</v>
      </c>
      <c r="H1856" s="95" t="b">
        <v>0</v>
      </c>
      <c r="I1856" s="95" t="b">
        <v>0</v>
      </c>
      <c r="J1856" s="95" t="b">
        <v>0</v>
      </c>
      <c r="K1856" s="95" t="b">
        <v>0</v>
      </c>
    </row>
    <row r="1857" spans="1:11" x14ac:dyDescent="0.25">
      <c r="A1857" s="95" t="s">
        <v>14213</v>
      </c>
      <c r="B1857" s="95" t="s">
        <v>14235</v>
      </c>
      <c r="C1857" s="95">
        <v>3</v>
      </c>
      <c r="D1857" s="130">
        <v>1.5015732683728807E-4</v>
      </c>
      <c r="E1857" s="130">
        <v>-0.99297485456977463</v>
      </c>
      <c r="F1857" s="95" t="b">
        <v>0</v>
      </c>
      <c r="G1857" s="95" t="b">
        <v>0</v>
      </c>
      <c r="H1857" s="95" t="b">
        <v>0</v>
      </c>
      <c r="I1857" s="95" t="b">
        <v>0</v>
      </c>
      <c r="J1857" s="95" t="b">
        <v>0</v>
      </c>
      <c r="K1857" s="95" t="b">
        <v>0</v>
      </c>
    </row>
    <row r="1858" spans="1:11" x14ac:dyDescent="0.25">
      <c r="A1858" s="95" t="s">
        <v>14235</v>
      </c>
      <c r="B1858" s="95" t="s">
        <v>14223</v>
      </c>
      <c r="C1858" s="95">
        <v>3</v>
      </c>
      <c r="D1858" s="130">
        <v>1.5015732683728807E-4</v>
      </c>
      <c r="E1858" s="130">
        <v>-0.5848277307473243</v>
      </c>
      <c r="F1858" s="95" t="b">
        <v>0</v>
      </c>
      <c r="G1858" s="95" t="b">
        <v>0</v>
      </c>
      <c r="H1858" s="95" t="b">
        <v>0</v>
      </c>
      <c r="I1858" s="95" t="b">
        <v>0</v>
      </c>
      <c r="J1858" s="95" t="b">
        <v>0</v>
      </c>
      <c r="K1858" s="95" t="b">
        <v>0</v>
      </c>
    </row>
    <row r="1859" spans="1:11" x14ac:dyDescent="0.25">
      <c r="A1859" s="95" t="s">
        <v>14227</v>
      </c>
      <c r="B1859" s="95" t="s">
        <v>14380</v>
      </c>
      <c r="C1859" s="95">
        <v>3</v>
      </c>
      <c r="D1859" s="130">
        <v>1.5015732683728807E-4</v>
      </c>
      <c r="E1859" s="130">
        <v>0.85256246732755059</v>
      </c>
      <c r="F1859" s="95" t="b">
        <v>0</v>
      </c>
      <c r="G1859" s="95" t="b">
        <v>0</v>
      </c>
      <c r="H1859" s="95" t="b">
        <v>0</v>
      </c>
      <c r="I1859" s="95" t="b">
        <v>0</v>
      </c>
      <c r="J1859" s="95" t="b">
        <v>0</v>
      </c>
      <c r="K1859" s="95" t="b">
        <v>0</v>
      </c>
    </row>
    <row r="1860" spans="1:11" x14ac:dyDescent="0.25">
      <c r="A1860" s="95" t="s">
        <v>14380</v>
      </c>
      <c r="B1860" s="95" t="s">
        <v>14213</v>
      </c>
      <c r="C1860" s="95">
        <v>3</v>
      </c>
      <c r="D1860" s="130">
        <v>1.5015732683728807E-4</v>
      </c>
      <c r="E1860" s="130">
        <v>0.22442434098898836</v>
      </c>
      <c r="F1860" s="95" t="b">
        <v>0</v>
      </c>
      <c r="G1860" s="95" t="b">
        <v>0</v>
      </c>
      <c r="H1860" s="95" t="b">
        <v>0</v>
      </c>
      <c r="I1860" s="95" t="b">
        <v>0</v>
      </c>
      <c r="J1860" s="95" t="b">
        <v>0</v>
      </c>
      <c r="K1860" s="95" t="b">
        <v>0</v>
      </c>
    </row>
    <row r="1861" spans="1:11" x14ac:dyDescent="0.25">
      <c r="A1861" s="95" t="s">
        <v>14214</v>
      </c>
      <c r="B1861" s="95" t="s">
        <v>14667</v>
      </c>
      <c r="C1861" s="95">
        <v>3</v>
      </c>
      <c r="D1861" s="130">
        <v>1.5015732683728807E-4</v>
      </c>
      <c r="E1861" s="130">
        <v>0.94161120118217301</v>
      </c>
      <c r="F1861" s="95" t="b">
        <v>0</v>
      </c>
      <c r="G1861" s="95" t="b">
        <v>0</v>
      </c>
      <c r="H1861" s="95" t="b">
        <v>0</v>
      </c>
      <c r="I1861" s="95" t="b">
        <v>0</v>
      </c>
      <c r="J1861" s="95" t="b">
        <v>0</v>
      </c>
      <c r="K1861" s="95" t="b">
        <v>0</v>
      </c>
    </row>
    <row r="1862" spans="1:11" x14ac:dyDescent="0.25">
      <c r="A1862" s="95" t="s">
        <v>1165</v>
      </c>
      <c r="B1862" s="95" t="s">
        <v>14254</v>
      </c>
      <c r="C1862" s="95">
        <v>3</v>
      </c>
      <c r="D1862" s="130">
        <v>1.5015732683728807E-4</v>
      </c>
      <c r="E1862" s="130">
        <v>9.6848832969651633E-2</v>
      </c>
      <c r="F1862" s="95" t="b">
        <v>0</v>
      </c>
      <c r="G1862" s="95" t="b">
        <v>0</v>
      </c>
      <c r="H1862" s="95" t="b">
        <v>0</v>
      </c>
      <c r="I1862" s="95" t="b">
        <v>0</v>
      </c>
      <c r="J1862" s="95" t="b">
        <v>0</v>
      </c>
      <c r="K1862" s="95" t="b">
        <v>0</v>
      </c>
    </row>
    <row r="1863" spans="1:11" x14ac:dyDescent="0.25">
      <c r="A1863" s="95" t="s">
        <v>14241</v>
      </c>
      <c r="B1863" s="95" t="s">
        <v>14215</v>
      </c>
      <c r="C1863" s="95">
        <v>3</v>
      </c>
      <c r="D1863" s="130">
        <v>1.5015732683728807E-4</v>
      </c>
      <c r="E1863" s="130">
        <v>-0.6478709483970192</v>
      </c>
      <c r="F1863" s="95" t="b">
        <v>0</v>
      </c>
      <c r="G1863" s="95" t="b">
        <v>0</v>
      </c>
      <c r="H1863" s="95" t="b">
        <v>0</v>
      </c>
      <c r="I1863" s="95" t="b">
        <v>0</v>
      </c>
      <c r="J1863" s="95" t="b">
        <v>0</v>
      </c>
      <c r="K1863" s="95" t="b">
        <v>0</v>
      </c>
    </row>
    <row r="1864" spans="1:11" x14ac:dyDescent="0.25">
      <c r="A1864" s="95" t="s">
        <v>14217</v>
      </c>
      <c r="B1864" s="95" t="s">
        <v>1389</v>
      </c>
      <c r="C1864" s="95">
        <v>3</v>
      </c>
      <c r="D1864" s="130">
        <v>1.5015732683728807E-4</v>
      </c>
      <c r="E1864" s="130">
        <v>1.4549446285562802</v>
      </c>
      <c r="F1864" s="95" t="b">
        <v>0</v>
      </c>
      <c r="G1864" s="95" t="b">
        <v>0</v>
      </c>
      <c r="H1864" s="95" t="b">
        <v>0</v>
      </c>
      <c r="I1864" s="95" t="b">
        <v>0</v>
      </c>
      <c r="J1864" s="95" t="b">
        <v>0</v>
      </c>
      <c r="K1864" s="95" t="b">
        <v>0</v>
      </c>
    </row>
    <row r="1865" spans="1:11" x14ac:dyDescent="0.25">
      <c r="A1865" s="95" t="s">
        <v>14264</v>
      </c>
      <c r="B1865" s="95" t="s">
        <v>14253</v>
      </c>
      <c r="C1865" s="95">
        <v>3</v>
      </c>
      <c r="D1865" s="130">
        <v>1.5015732683728807E-4</v>
      </c>
      <c r="E1865" s="130">
        <v>0.85322601899506645</v>
      </c>
      <c r="F1865" s="95" t="b">
        <v>0</v>
      </c>
      <c r="G1865" s="95" t="b">
        <v>0</v>
      </c>
      <c r="H1865" s="95" t="b">
        <v>0</v>
      </c>
      <c r="I1865" s="95" t="b">
        <v>0</v>
      </c>
      <c r="J1865" s="95" t="b">
        <v>0</v>
      </c>
      <c r="K1865" s="95" t="b">
        <v>0</v>
      </c>
    </row>
    <row r="1866" spans="1:11" x14ac:dyDescent="0.25">
      <c r="A1866" s="95" t="s">
        <v>14246</v>
      </c>
      <c r="B1866" s="95" t="s">
        <v>14259</v>
      </c>
      <c r="C1866" s="95">
        <v>3</v>
      </c>
      <c r="D1866" s="130">
        <v>1.5015732683728807E-4</v>
      </c>
      <c r="E1866" s="130">
        <v>0.92785489404043853</v>
      </c>
      <c r="F1866" s="95" t="b">
        <v>0</v>
      </c>
      <c r="G1866" s="95" t="b">
        <v>0</v>
      </c>
      <c r="H1866" s="95" t="b">
        <v>0</v>
      </c>
      <c r="I1866" s="95" t="b">
        <v>0</v>
      </c>
      <c r="J1866" s="95" t="b">
        <v>0</v>
      </c>
      <c r="K1866" s="95" t="b">
        <v>0</v>
      </c>
    </row>
    <row r="1867" spans="1:11" x14ac:dyDescent="0.25">
      <c r="A1867" s="95" t="s">
        <v>14259</v>
      </c>
      <c r="B1867" s="95" t="s">
        <v>14331</v>
      </c>
      <c r="C1867" s="95">
        <v>3</v>
      </c>
      <c r="D1867" s="130">
        <v>1.5015732683728807E-4</v>
      </c>
      <c r="E1867" s="130">
        <v>1.2899388551143975</v>
      </c>
      <c r="F1867" s="95" t="b">
        <v>0</v>
      </c>
      <c r="G1867" s="95" t="b">
        <v>0</v>
      </c>
      <c r="H1867" s="95" t="b">
        <v>0</v>
      </c>
      <c r="I1867" s="95" t="b">
        <v>0</v>
      </c>
      <c r="J1867" s="95" t="b">
        <v>0</v>
      </c>
      <c r="K1867" s="95" t="b">
        <v>0</v>
      </c>
    </row>
    <row r="1868" spans="1:11" x14ac:dyDescent="0.25">
      <c r="A1868" s="95" t="s">
        <v>14235</v>
      </c>
      <c r="B1868" s="95" t="s">
        <v>14220</v>
      </c>
      <c r="C1868" s="95">
        <v>3</v>
      </c>
      <c r="D1868" s="130">
        <v>1.5015732683728807E-4</v>
      </c>
      <c r="E1868" s="130">
        <v>-0.62917922558933836</v>
      </c>
      <c r="F1868" s="95" t="b">
        <v>0</v>
      </c>
      <c r="G1868" s="95" t="b">
        <v>0</v>
      </c>
      <c r="H1868" s="95" t="b">
        <v>0</v>
      </c>
      <c r="I1868" s="95" t="b">
        <v>0</v>
      </c>
      <c r="J1868" s="95" t="b">
        <v>0</v>
      </c>
      <c r="K1868" s="95" t="b">
        <v>0</v>
      </c>
    </row>
    <row r="1869" spans="1:11" x14ac:dyDescent="0.25">
      <c r="A1869" s="95" t="s">
        <v>14438</v>
      </c>
      <c r="B1869" s="95" t="s">
        <v>14238</v>
      </c>
      <c r="C1869" s="95">
        <v>3</v>
      </c>
      <c r="D1869" s="130">
        <v>1.5015732683728807E-4</v>
      </c>
      <c r="E1869" s="130">
        <v>1.4547171897022193</v>
      </c>
      <c r="F1869" s="95" t="b">
        <v>0</v>
      </c>
      <c r="G1869" s="95" t="b">
        <v>0</v>
      </c>
      <c r="H1869" s="95" t="b">
        <v>0</v>
      </c>
      <c r="I1869" s="95" t="b">
        <v>0</v>
      </c>
      <c r="J1869" s="95" t="b">
        <v>0</v>
      </c>
      <c r="K1869" s="95" t="b">
        <v>0</v>
      </c>
    </row>
    <row r="1870" spans="1:11" x14ac:dyDescent="0.25">
      <c r="A1870" s="95" t="s">
        <v>14218</v>
      </c>
      <c r="B1870" s="95" t="s">
        <v>14771</v>
      </c>
      <c r="C1870" s="95">
        <v>3</v>
      </c>
      <c r="D1870" s="130">
        <v>1.5015732683728807E-4</v>
      </c>
      <c r="E1870" s="130">
        <v>1.4761566780639981</v>
      </c>
      <c r="F1870" s="95" t="b">
        <v>0</v>
      </c>
      <c r="G1870" s="95" t="b">
        <v>0</v>
      </c>
      <c r="H1870" s="95" t="b">
        <v>0</v>
      </c>
      <c r="I1870" s="95" t="b">
        <v>0</v>
      </c>
      <c r="J1870" s="95" t="b">
        <v>0</v>
      </c>
      <c r="K1870" s="95" t="b">
        <v>0</v>
      </c>
    </row>
    <row r="1871" spans="1:11" x14ac:dyDescent="0.25">
      <c r="A1871" s="95" t="s">
        <v>14771</v>
      </c>
      <c r="B1871" s="95" t="s">
        <v>14215</v>
      </c>
      <c r="C1871" s="95">
        <v>3</v>
      </c>
      <c r="D1871" s="130">
        <v>1.5015732683728807E-4</v>
      </c>
      <c r="E1871" s="130">
        <v>1.3882253969512572</v>
      </c>
      <c r="F1871" s="95" t="b">
        <v>0</v>
      </c>
      <c r="G1871" s="95" t="b">
        <v>0</v>
      </c>
      <c r="H1871" s="95" t="b">
        <v>0</v>
      </c>
      <c r="I1871" s="95" t="b">
        <v>0</v>
      </c>
      <c r="J1871" s="95" t="b">
        <v>0</v>
      </c>
      <c r="K1871" s="95" t="b">
        <v>0</v>
      </c>
    </row>
    <row r="1872" spans="1:11" x14ac:dyDescent="0.25">
      <c r="A1872" s="95" t="s">
        <v>14422</v>
      </c>
      <c r="B1872" s="95" t="s">
        <v>14237</v>
      </c>
      <c r="C1872" s="95">
        <v>3</v>
      </c>
      <c r="D1872" s="130">
        <v>1.5015732683728807E-4</v>
      </c>
      <c r="E1872" s="130">
        <v>1.3992241163227126</v>
      </c>
      <c r="F1872" s="95" t="b">
        <v>0</v>
      </c>
      <c r="G1872" s="95" t="b">
        <v>0</v>
      </c>
      <c r="H1872" s="95" t="b">
        <v>0</v>
      </c>
      <c r="I1872" s="95" t="b">
        <v>0</v>
      </c>
      <c r="J1872" s="95" t="b">
        <v>0</v>
      </c>
      <c r="K1872" s="95" t="b">
        <v>0</v>
      </c>
    </row>
    <row r="1873" spans="1:11" x14ac:dyDescent="0.25">
      <c r="A1873" s="95" t="s">
        <v>14772</v>
      </c>
      <c r="B1873" s="95" t="s">
        <v>2743</v>
      </c>
      <c r="C1873" s="95">
        <v>3</v>
      </c>
      <c r="D1873" s="130">
        <v>1.5015732683728807E-4</v>
      </c>
      <c r="E1873" s="130">
        <v>1.6822879520244916</v>
      </c>
      <c r="F1873" s="95" t="b">
        <v>0</v>
      </c>
      <c r="G1873" s="95" t="b">
        <v>0</v>
      </c>
      <c r="H1873" s="95" t="b">
        <v>0</v>
      </c>
      <c r="I1873" s="95" t="b">
        <v>0</v>
      </c>
      <c r="J1873" s="95" t="b">
        <v>0</v>
      </c>
      <c r="K1873" s="95" t="b">
        <v>0</v>
      </c>
    </row>
    <row r="1874" spans="1:11" x14ac:dyDescent="0.25">
      <c r="A1874" s="95" t="s">
        <v>14370</v>
      </c>
      <c r="B1874" s="95" t="s">
        <v>14214</v>
      </c>
      <c r="C1874" s="95">
        <v>3</v>
      </c>
      <c r="D1874" s="130">
        <v>1.5952072883248551E-4</v>
      </c>
      <c r="E1874" s="130">
        <v>0.17011915266406155</v>
      </c>
      <c r="F1874" s="95" t="b">
        <v>0</v>
      </c>
      <c r="G1874" s="95" t="b">
        <v>0</v>
      </c>
      <c r="H1874" s="95" t="b">
        <v>0</v>
      </c>
      <c r="I1874" s="95" t="b">
        <v>0</v>
      </c>
      <c r="J1874" s="95" t="b">
        <v>0</v>
      </c>
      <c r="K1874" s="95" t="b">
        <v>0</v>
      </c>
    </row>
    <row r="1875" spans="1:11" x14ac:dyDescent="0.25">
      <c r="A1875" s="95" t="s">
        <v>14445</v>
      </c>
      <c r="B1875" s="95" t="s">
        <v>14423</v>
      </c>
      <c r="C1875" s="95">
        <v>3</v>
      </c>
      <c r="D1875" s="130">
        <v>1.5015732683728807E-4</v>
      </c>
      <c r="E1875" s="130">
        <v>2.8114712708880654</v>
      </c>
      <c r="F1875" s="95" t="b">
        <v>0</v>
      </c>
      <c r="G1875" s="95" t="b">
        <v>0</v>
      </c>
      <c r="H1875" s="95" t="b">
        <v>0</v>
      </c>
      <c r="I1875" s="95" t="b">
        <v>0</v>
      </c>
      <c r="J1875" s="95" t="b">
        <v>0</v>
      </c>
      <c r="K1875" s="95" t="b">
        <v>0</v>
      </c>
    </row>
    <row r="1876" spans="1:11" x14ac:dyDescent="0.25">
      <c r="A1876" s="95" t="s">
        <v>14423</v>
      </c>
      <c r="B1876" s="95" t="s">
        <v>14773</v>
      </c>
      <c r="C1876" s="95">
        <v>3</v>
      </c>
      <c r="D1876" s="130">
        <v>1.5015732683728807E-4</v>
      </c>
      <c r="E1876" s="130">
        <v>3.4804780518466409</v>
      </c>
      <c r="F1876" s="95" t="b">
        <v>0</v>
      </c>
      <c r="G1876" s="95" t="b">
        <v>0</v>
      </c>
      <c r="H1876" s="95" t="b">
        <v>0</v>
      </c>
      <c r="I1876" s="95" t="b">
        <v>0</v>
      </c>
      <c r="J1876" s="95" t="b">
        <v>0</v>
      </c>
      <c r="K1876" s="95" t="b">
        <v>0</v>
      </c>
    </row>
    <row r="1877" spans="1:11" x14ac:dyDescent="0.25">
      <c r="A1877" s="95" t="s">
        <v>14773</v>
      </c>
      <c r="B1877" s="95" t="s">
        <v>14387</v>
      </c>
      <c r="C1877" s="95">
        <v>3</v>
      </c>
      <c r="D1877" s="130">
        <v>1.5015732683728807E-4</v>
      </c>
      <c r="E1877" s="130">
        <v>3.3933278761277408</v>
      </c>
      <c r="F1877" s="95" t="b">
        <v>0</v>
      </c>
      <c r="G1877" s="95" t="b">
        <v>0</v>
      </c>
      <c r="H1877" s="95" t="b">
        <v>0</v>
      </c>
      <c r="I1877" s="95" t="b">
        <v>0</v>
      </c>
      <c r="J1877" s="95" t="b">
        <v>0</v>
      </c>
      <c r="K1877" s="95" t="b">
        <v>0</v>
      </c>
    </row>
    <row r="1878" spans="1:11" x14ac:dyDescent="0.25">
      <c r="A1878" s="95" t="s">
        <v>14387</v>
      </c>
      <c r="B1878" s="95" t="s">
        <v>8237</v>
      </c>
      <c r="C1878" s="95">
        <v>3</v>
      </c>
      <c r="D1878" s="130">
        <v>1.5015732683728807E-4</v>
      </c>
      <c r="E1878" s="130">
        <v>1.8212311081772214</v>
      </c>
      <c r="F1878" s="95" t="b">
        <v>0</v>
      </c>
      <c r="G1878" s="95" t="b">
        <v>0</v>
      </c>
      <c r="H1878" s="95" t="b">
        <v>0</v>
      </c>
      <c r="I1878" s="95" t="b">
        <v>0</v>
      </c>
      <c r="J1878" s="95" t="b">
        <v>0</v>
      </c>
      <c r="K1878" s="95" t="b">
        <v>0</v>
      </c>
    </row>
    <row r="1879" spans="1:11" x14ac:dyDescent="0.25">
      <c r="A1879" s="95" t="s">
        <v>8237</v>
      </c>
      <c r="B1879" s="95" t="s">
        <v>14774</v>
      </c>
      <c r="C1879" s="95">
        <v>3</v>
      </c>
      <c r="D1879" s="130">
        <v>1.5015732683728807E-4</v>
      </c>
      <c r="E1879" s="130">
        <v>2.6865325342797655</v>
      </c>
      <c r="F1879" s="95" t="b">
        <v>0</v>
      </c>
      <c r="G1879" s="95" t="b">
        <v>0</v>
      </c>
      <c r="H1879" s="95" t="b">
        <v>0</v>
      </c>
      <c r="I1879" s="95" t="b">
        <v>0</v>
      </c>
      <c r="J1879" s="95" t="b">
        <v>0</v>
      </c>
      <c r="K1879" s="95" t="b">
        <v>0</v>
      </c>
    </row>
    <row r="1880" spans="1:11" x14ac:dyDescent="0.25">
      <c r="A1880" s="95" t="s">
        <v>14774</v>
      </c>
      <c r="B1880" s="95" t="s">
        <v>14775</v>
      </c>
      <c r="C1880" s="95">
        <v>3</v>
      </c>
      <c r="D1880" s="130">
        <v>1.5015732683728807E-4</v>
      </c>
      <c r="E1880" s="130">
        <v>4.2586293022302844</v>
      </c>
      <c r="F1880" s="95" t="b">
        <v>0</v>
      </c>
      <c r="G1880" s="95" t="b">
        <v>0</v>
      </c>
      <c r="H1880" s="95" t="b">
        <v>0</v>
      </c>
      <c r="I1880" s="95" t="b">
        <v>0</v>
      </c>
      <c r="J1880" s="95" t="b">
        <v>0</v>
      </c>
      <c r="K1880" s="95" t="b">
        <v>0</v>
      </c>
    </row>
    <row r="1881" spans="1:11" x14ac:dyDescent="0.25">
      <c r="A1881" s="95" t="s">
        <v>14775</v>
      </c>
      <c r="B1881" s="95" t="s">
        <v>14776</v>
      </c>
      <c r="C1881" s="95">
        <v>3</v>
      </c>
      <c r="D1881" s="130">
        <v>1.5015732683728807E-4</v>
      </c>
      <c r="E1881" s="130">
        <v>4.2586293022302844</v>
      </c>
      <c r="F1881" s="95" t="b">
        <v>0</v>
      </c>
      <c r="G1881" s="95" t="b">
        <v>0</v>
      </c>
      <c r="H1881" s="95" t="b">
        <v>0</v>
      </c>
      <c r="I1881" s="95" t="b">
        <v>0</v>
      </c>
      <c r="J1881" s="95" t="b">
        <v>0</v>
      </c>
      <c r="K1881" s="95" t="b">
        <v>0</v>
      </c>
    </row>
    <row r="1882" spans="1:11" x14ac:dyDescent="0.25">
      <c r="A1882" s="95" t="s">
        <v>14776</v>
      </c>
      <c r="B1882" s="95" t="s">
        <v>14619</v>
      </c>
      <c r="C1882" s="95">
        <v>3</v>
      </c>
      <c r="D1882" s="130">
        <v>1.5015732683728807E-4</v>
      </c>
      <c r="E1882" s="130">
        <v>3.9575993065663031</v>
      </c>
      <c r="F1882" s="95" t="b">
        <v>0</v>
      </c>
      <c r="G1882" s="95" t="b">
        <v>0</v>
      </c>
      <c r="H1882" s="95" t="b">
        <v>0</v>
      </c>
      <c r="I1882" s="95" t="b">
        <v>0</v>
      </c>
      <c r="J1882" s="95" t="b">
        <v>0</v>
      </c>
      <c r="K1882" s="95" t="b">
        <v>0</v>
      </c>
    </row>
    <row r="1883" spans="1:11" x14ac:dyDescent="0.25">
      <c r="A1883" s="95" t="s">
        <v>14619</v>
      </c>
      <c r="B1883" s="95" t="s">
        <v>14777</v>
      </c>
      <c r="C1883" s="95">
        <v>3</v>
      </c>
      <c r="D1883" s="130">
        <v>1.5015732683728807E-4</v>
      </c>
      <c r="E1883" s="130">
        <v>3.9575993065663031</v>
      </c>
      <c r="F1883" s="95" t="b">
        <v>0</v>
      </c>
      <c r="G1883" s="95" t="b">
        <v>0</v>
      </c>
      <c r="H1883" s="95" t="b">
        <v>0</v>
      </c>
      <c r="I1883" s="95" t="b">
        <v>0</v>
      </c>
      <c r="J1883" s="95" t="b">
        <v>0</v>
      </c>
      <c r="K1883" s="95" t="b">
        <v>0</v>
      </c>
    </row>
    <row r="1884" spans="1:11" x14ac:dyDescent="0.25">
      <c r="A1884" s="95" t="s">
        <v>14777</v>
      </c>
      <c r="B1884" s="95" t="s">
        <v>14778</v>
      </c>
      <c r="C1884" s="95">
        <v>3</v>
      </c>
      <c r="D1884" s="130">
        <v>1.5015732683728807E-4</v>
      </c>
      <c r="E1884" s="130">
        <v>4.2586293022302844</v>
      </c>
      <c r="F1884" s="95" t="b">
        <v>0</v>
      </c>
      <c r="G1884" s="95" t="b">
        <v>0</v>
      </c>
      <c r="H1884" s="95" t="b">
        <v>0</v>
      </c>
      <c r="I1884" s="95" t="b">
        <v>0</v>
      </c>
      <c r="J1884" s="95" t="b">
        <v>0</v>
      </c>
      <c r="K1884" s="95" t="b">
        <v>0</v>
      </c>
    </row>
    <row r="1885" spans="1:11" x14ac:dyDescent="0.25">
      <c r="A1885" s="95" t="s">
        <v>14778</v>
      </c>
      <c r="B1885" s="95" t="s">
        <v>14619</v>
      </c>
      <c r="C1885" s="95">
        <v>3</v>
      </c>
      <c r="D1885" s="130">
        <v>1.5015732683728807E-4</v>
      </c>
      <c r="E1885" s="130">
        <v>3.9575993065663031</v>
      </c>
      <c r="F1885" s="95" t="b">
        <v>0</v>
      </c>
      <c r="G1885" s="95" t="b">
        <v>0</v>
      </c>
      <c r="H1885" s="95" t="b">
        <v>0</v>
      </c>
      <c r="I1885" s="95" t="b">
        <v>0</v>
      </c>
      <c r="J1885" s="95" t="b">
        <v>0</v>
      </c>
      <c r="K1885" s="95" t="b">
        <v>0</v>
      </c>
    </row>
    <row r="1886" spans="1:11" x14ac:dyDescent="0.25">
      <c r="A1886" s="95" t="s">
        <v>14619</v>
      </c>
      <c r="B1886" s="95" t="s">
        <v>14779</v>
      </c>
      <c r="C1886" s="95">
        <v>3</v>
      </c>
      <c r="D1886" s="130">
        <v>1.5015732683728807E-4</v>
      </c>
      <c r="E1886" s="130">
        <v>3.9575993065663031</v>
      </c>
      <c r="F1886" s="95" t="b">
        <v>0</v>
      </c>
      <c r="G1886" s="95" t="b">
        <v>0</v>
      </c>
      <c r="H1886" s="95" t="b">
        <v>0</v>
      </c>
      <c r="I1886" s="95" t="b">
        <v>0</v>
      </c>
      <c r="J1886" s="95" t="b">
        <v>0</v>
      </c>
      <c r="K1886" s="95" t="b">
        <v>0</v>
      </c>
    </row>
    <row r="1887" spans="1:11" x14ac:dyDescent="0.25">
      <c r="A1887" s="95" t="s">
        <v>14779</v>
      </c>
      <c r="B1887" s="95" t="s">
        <v>14780</v>
      </c>
      <c r="C1887" s="95">
        <v>3</v>
      </c>
      <c r="D1887" s="130">
        <v>1.5015732683728807E-4</v>
      </c>
      <c r="E1887" s="130">
        <v>4.2586293022302844</v>
      </c>
      <c r="F1887" s="95" t="b">
        <v>0</v>
      </c>
      <c r="G1887" s="95" t="b">
        <v>0</v>
      </c>
      <c r="H1887" s="95" t="b">
        <v>0</v>
      </c>
      <c r="I1887" s="95" t="b">
        <v>0</v>
      </c>
      <c r="J1887" s="95" t="b">
        <v>0</v>
      </c>
      <c r="K1887" s="95" t="b">
        <v>0</v>
      </c>
    </row>
    <row r="1888" spans="1:11" x14ac:dyDescent="0.25">
      <c r="A1888" s="95" t="s">
        <v>14780</v>
      </c>
      <c r="B1888" s="95" t="s">
        <v>2743</v>
      </c>
      <c r="C1888" s="95">
        <v>3</v>
      </c>
      <c r="D1888" s="130">
        <v>1.5015732683728807E-4</v>
      </c>
      <c r="E1888" s="130">
        <v>1.6822879520244916</v>
      </c>
      <c r="F1888" s="95" t="b">
        <v>0</v>
      </c>
      <c r="G1888" s="95" t="b">
        <v>0</v>
      </c>
      <c r="H1888" s="95" t="b">
        <v>0</v>
      </c>
      <c r="I1888" s="95" t="b">
        <v>0</v>
      </c>
      <c r="J1888" s="95" t="b">
        <v>0</v>
      </c>
      <c r="K1888" s="95" t="b">
        <v>0</v>
      </c>
    </row>
    <row r="1889" spans="1:11" x14ac:dyDescent="0.25">
      <c r="A1889" s="95" t="s">
        <v>1269</v>
      </c>
      <c r="B1889" s="95" t="s">
        <v>14218</v>
      </c>
      <c r="C1889" s="95">
        <v>3</v>
      </c>
      <c r="D1889" s="130">
        <v>1.5015732683728807E-4</v>
      </c>
      <c r="E1889" s="130">
        <v>0.37134966770026134</v>
      </c>
      <c r="F1889" s="95" t="b">
        <v>0</v>
      </c>
      <c r="G1889" s="95" t="b">
        <v>0</v>
      </c>
      <c r="H1889" s="95" t="b">
        <v>0</v>
      </c>
      <c r="I1889" s="95" t="b">
        <v>0</v>
      </c>
      <c r="J1889" s="95" t="b">
        <v>0</v>
      </c>
      <c r="K1889" s="95" t="b">
        <v>0</v>
      </c>
    </row>
    <row r="1890" spans="1:11" x14ac:dyDescent="0.25">
      <c r="A1890" s="95" t="s">
        <v>14407</v>
      </c>
      <c r="B1890" s="95" t="s">
        <v>14218</v>
      </c>
      <c r="C1890" s="95">
        <v>3</v>
      </c>
      <c r="D1890" s="130">
        <v>1.5015732683728807E-4</v>
      </c>
      <c r="E1890" s="130">
        <v>0.65010326865309032</v>
      </c>
      <c r="F1890" s="95" t="b">
        <v>0</v>
      </c>
      <c r="G1890" s="95" t="b">
        <v>0</v>
      </c>
      <c r="H1890" s="95" t="b">
        <v>0</v>
      </c>
      <c r="I1890" s="95" t="b">
        <v>0</v>
      </c>
      <c r="J1890" s="95" t="b">
        <v>0</v>
      </c>
      <c r="K1890" s="95" t="b">
        <v>0</v>
      </c>
    </row>
    <row r="1891" spans="1:11" x14ac:dyDescent="0.25">
      <c r="A1891" s="95" t="s">
        <v>14348</v>
      </c>
      <c r="B1891" s="95" t="s">
        <v>14227</v>
      </c>
      <c r="C1891" s="95">
        <v>3</v>
      </c>
      <c r="D1891" s="130">
        <v>1.5015732683728807E-4</v>
      </c>
      <c r="E1891" s="130">
        <v>0.70504291562408072</v>
      </c>
      <c r="F1891" s="95" t="b">
        <v>0</v>
      </c>
      <c r="G1891" s="95" t="b">
        <v>0</v>
      </c>
      <c r="H1891" s="95" t="b">
        <v>0</v>
      </c>
      <c r="I1891" s="95" t="b">
        <v>0</v>
      </c>
      <c r="J1891" s="95" t="b">
        <v>0</v>
      </c>
      <c r="K1891" s="95" t="b">
        <v>0</v>
      </c>
    </row>
    <row r="1892" spans="1:11" x14ac:dyDescent="0.25">
      <c r="A1892" s="95" t="s">
        <v>14217</v>
      </c>
      <c r="B1892" s="95" t="s">
        <v>1810</v>
      </c>
      <c r="C1892" s="95">
        <v>3</v>
      </c>
      <c r="D1892" s="130">
        <v>1.5015732683728807E-4</v>
      </c>
      <c r="E1892" s="130">
        <v>1.4549446285562802</v>
      </c>
      <c r="F1892" s="95" t="b">
        <v>0</v>
      </c>
      <c r="G1892" s="95" t="b">
        <v>0</v>
      </c>
      <c r="H1892" s="95" t="b">
        <v>0</v>
      </c>
      <c r="I1892" s="95" t="b">
        <v>0</v>
      </c>
      <c r="J1892" s="95" t="b">
        <v>0</v>
      </c>
      <c r="K1892" s="95" t="b">
        <v>0</v>
      </c>
    </row>
    <row r="1893" spans="1:11" x14ac:dyDescent="0.25">
      <c r="A1893" s="95" t="s">
        <v>14213</v>
      </c>
      <c r="B1893" s="95" t="s">
        <v>14406</v>
      </c>
      <c r="C1893" s="95">
        <v>3</v>
      </c>
      <c r="D1893" s="130">
        <v>1.5015732683728807E-4</v>
      </c>
      <c r="E1893" s="130">
        <v>0.32717143154127937</v>
      </c>
      <c r="F1893" s="95" t="b">
        <v>0</v>
      </c>
      <c r="G1893" s="95" t="b">
        <v>0</v>
      </c>
      <c r="H1893" s="95" t="b">
        <v>0</v>
      </c>
      <c r="I1893" s="95" t="b">
        <v>0</v>
      </c>
      <c r="J1893" s="95" t="b">
        <v>0</v>
      </c>
      <c r="K1893" s="95" t="b">
        <v>0</v>
      </c>
    </row>
    <row r="1894" spans="1:11" x14ac:dyDescent="0.25">
      <c r="A1894" s="95" t="s">
        <v>14216</v>
      </c>
      <c r="B1894" s="95" t="s">
        <v>14358</v>
      </c>
      <c r="C1894" s="95">
        <v>3</v>
      </c>
      <c r="D1894" s="130">
        <v>1.5015732683728807E-4</v>
      </c>
      <c r="E1894" s="130">
        <v>0.34154411158971715</v>
      </c>
      <c r="F1894" s="95" t="b">
        <v>0</v>
      </c>
      <c r="G1894" s="95" t="b">
        <v>0</v>
      </c>
      <c r="H1894" s="95" t="b">
        <v>0</v>
      </c>
      <c r="I1894" s="95" t="b">
        <v>0</v>
      </c>
      <c r="J1894" s="95" t="b">
        <v>0</v>
      </c>
      <c r="K1894" s="95" t="b">
        <v>0</v>
      </c>
    </row>
    <row r="1895" spans="1:11" x14ac:dyDescent="0.25">
      <c r="A1895" s="95" t="s">
        <v>14358</v>
      </c>
      <c r="B1895" s="95" t="s">
        <v>14214</v>
      </c>
      <c r="C1895" s="95">
        <v>3</v>
      </c>
      <c r="D1895" s="130">
        <v>1.5015732683728807E-4</v>
      </c>
      <c r="E1895" s="130">
        <v>0.12736717224311178</v>
      </c>
      <c r="F1895" s="95" t="b">
        <v>0</v>
      </c>
      <c r="G1895" s="95" t="b">
        <v>0</v>
      </c>
      <c r="H1895" s="95" t="b">
        <v>0</v>
      </c>
      <c r="I1895" s="95" t="b">
        <v>0</v>
      </c>
      <c r="J1895" s="95" t="b">
        <v>0</v>
      </c>
      <c r="K1895" s="95" t="b">
        <v>0</v>
      </c>
    </row>
    <row r="1896" spans="1:11" x14ac:dyDescent="0.25">
      <c r="A1896" s="95" t="s">
        <v>14217</v>
      </c>
      <c r="B1896" s="95" t="s">
        <v>1368</v>
      </c>
      <c r="C1896" s="95">
        <v>3</v>
      </c>
      <c r="D1896" s="130">
        <v>1.5015732683728807E-4</v>
      </c>
      <c r="E1896" s="130">
        <v>1.4549446285562802</v>
      </c>
      <c r="F1896" s="95" t="b">
        <v>0</v>
      </c>
      <c r="G1896" s="95" t="b">
        <v>0</v>
      </c>
      <c r="H1896" s="95" t="b">
        <v>0</v>
      </c>
      <c r="I1896" s="95" t="b">
        <v>0</v>
      </c>
      <c r="J1896" s="95" t="b">
        <v>0</v>
      </c>
      <c r="K1896" s="95" t="b">
        <v>0</v>
      </c>
    </row>
    <row r="1897" spans="1:11" x14ac:dyDescent="0.25">
      <c r="A1897" s="95" t="s">
        <v>14220</v>
      </c>
      <c r="B1897" s="95" t="s">
        <v>14326</v>
      </c>
      <c r="C1897" s="95">
        <v>3</v>
      </c>
      <c r="D1897" s="130">
        <v>1.5015732683728807E-4</v>
      </c>
      <c r="E1897" s="130">
        <v>0.25057352234736019</v>
      </c>
      <c r="F1897" s="95" t="b">
        <v>0</v>
      </c>
      <c r="G1897" s="95" t="b">
        <v>0</v>
      </c>
      <c r="H1897" s="95" t="b">
        <v>0</v>
      </c>
      <c r="I1897" s="95" t="b">
        <v>0</v>
      </c>
      <c r="J1897" s="95" t="b">
        <v>0</v>
      </c>
      <c r="K1897" s="95" t="b">
        <v>0</v>
      </c>
    </row>
    <row r="1898" spans="1:11" x14ac:dyDescent="0.25">
      <c r="A1898" s="95" t="s">
        <v>14213</v>
      </c>
      <c r="B1898" s="95" t="s">
        <v>14358</v>
      </c>
      <c r="C1898" s="95">
        <v>3</v>
      </c>
      <c r="D1898" s="130">
        <v>1.5015732683728807E-4</v>
      </c>
      <c r="E1898" s="130">
        <v>9.672251016300544E-2</v>
      </c>
      <c r="F1898" s="95" t="b">
        <v>0</v>
      </c>
      <c r="G1898" s="95" t="b">
        <v>0</v>
      </c>
      <c r="H1898" s="95" t="b">
        <v>0</v>
      </c>
      <c r="I1898" s="95" t="b">
        <v>0</v>
      </c>
      <c r="J1898" s="95" t="b">
        <v>0</v>
      </c>
      <c r="K1898" s="95" t="b">
        <v>0</v>
      </c>
    </row>
    <row r="1899" spans="1:11" x14ac:dyDescent="0.25">
      <c r="A1899" s="95" t="s">
        <v>14216</v>
      </c>
      <c r="B1899" s="95" t="s">
        <v>14225</v>
      </c>
      <c r="C1899" s="95">
        <v>3</v>
      </c>
      <c r="D1899" s="130">
        <v>1.5015732683728807E-4</v>
      </c>
      <c r="E1899" s="130">
        <v>-1.2147583891775702</v>
      </c>
      <c r="F1899" s="95" t="b">
        <v>0</v>
      </c>
      <c r="G1899" s="95" t="b">
        <v>0</v>
      </c>
      <c r="H1899" s="95" t="b">
        <v>0</v>
      </c>
      <c r="I1899" s="95" t="b">
        <v>0</v>
      </c>
      <c r="J1899" s="95" t="b">
        <v>0</v>
      </c>
      <c r="K1899" s="95" t="b">
        <v>0</v>
      </c>
    </row>
    <row r="1900" spans="1:11" x14ac:dyDescent="0.25">
      <c r="A1900" s="95" t="s">
        <v>14235</v>
      </c>
      <c r="B1900" s="95" t="s">
        <v>14214</v>
      </c>
      <c r="C1900" s="95">
        <v>3</v>
      </c>
      <c r="D1900" s="130">
        <v>1.5015732683728807E-4</v>
      </c>
      <c r="E1900" s="130">
        <v>-0.98448319055788125</v>
      </c>
      <c r="F1900" s="95" t="b">
        <v>0</v>
      </c>
      <c r="G1900" s="95" t="b">
        <v>0</v>
      </c>
      <c r="H1900" s="95" t="b">
        <v>0</v>
      </c>
      <c r="I1900" s="95" t="b">
        <v>0</v>
      </c>
      <c r="J1900" s="95" t="b">
        <v>0</v>
      </c>
      <c r="K1900" s="95" t="b">
        <v>0</v>
      </c>
    </row>
    <row r="1901" spans="1:11" x14ac:dyDescent="0.25">
      <c r="A1901" s="95" t="s">
        <v>14301</v>
      </c>
      <c r="B1901" s="95" t="s">
        <v>14223</v>
      </c>
      <c r="C1901" s="95">
        <v>3</v>
      </c>
      <c r="D1901" s="130">
        <v>1.5015732683728807E-4</v>
      </c>
      <c r="E1901" s="130">
        <v>0.26132059873143049</v>
      </c>
      <c r="F1901" s="95" t="b">
        <v>0</v>
      </c>
      <c r="G1901" s="95" t="b">
        <v>0</v>
      </c>
      <c r="H1901" s="95" t="b">
        <v>0</v>
      </c>
      <c r="I1901" s="95" t="b">
        <v>0</v>
      </c>
      <c r="J1901" s="95" t="b">
        <v>0</v>
      </c>
      <c r="K1901" s="95" t="b">
        <v>0</v>
      </c>
    </row>
    <row r="1902" spans="1:11" x14ac:dyDescent="0.25">
      <c r="A1902" s="95" t="s">
        <v>14248</v>
      </c>
      <c r="B1902" s="95" t="s">
        <v>14242</v>
      </c>
      <c r="C1902" s="95">
        <v>3</v>
      </c>
      <c r="D1902" s="130">
        <v>1.5015732683728807E-4</v>
      </c>
      <c r="E1902" s="130">
        <v>0.29383558102009955</v>
      </c>
      <c r="F1902" s="95" t="b">
        <v>0</v>
      </c>
      <c r="G1902" s="95" t="b">
        <v>0</v>
      </c>
      <c r="H1902" s="95" t="b">
        <v>0</v>
      </c>
      <c r="I1902" s="95" t="b">
        <v>0</v>
      </c>
      <c r="J1902" s="95" t="b">
        <v>0</v>
      </c>
      <c r="K1902" s="95" t="b">
        <v>0</v>
      </c>
    </row>
    <row r="1903" spans="1:11" x14ac:dyDescent="0.25">
      <c r="A1903" s="95" t="s">
        <v>14265</v>
      </c>
      <c r="B1903" s="95" t="s">
        <v>14219</v>
      </c>
      <c r="C1903" s="95">
        <v>3</v>
      </c>
      <c r="D1903" s="130">
        <v>1.5015732683728807E-4</v>
      </c>
      <c r="E1903" s="130">
        <v>-0.13375104574727559</v>
      </c>
      <c r="F1903" s="95" t="b">
        <v>0</v>
      </c>
      <c r="G1903" s="95" t="b">
        <v>0</v>
      </c>
      <c r="H1903" s="95" t="b">
        <v>0</v>
      </c>
      <c r="I1903" s="95" t="b">
        <v>0</v>
      </c>
      <c r="J1903" s="95" t="b">
        <v>0</v>
      </c>
      <c r="K1903" s="95" t="b">
        <v>0</v>
      </c>
    </row>
    <row r="1904" spans="1:11" x14ac:dyDescent="0.25">
      <c r="A1904" s="95" t="s">
        <v>14242</v>
      </c>
      <c r="B1904" s="95" t="s">
        <v>14250</v>
      </c>
      <c r="C1904" s="95">
        <v>3</v>
      </c>
      <c r="D1904" s="130">
        <v>1.5015732683728807E-4</v>
      </c>
      <c r="E1904" s="130">
        <v>0.31254838780153282</v>
      </c>
      <c r="F1904" s="95" t="b">
        <v>0</v>
      </c>
      <c r="G1904" s="95" t="b">
        <v>0</v>
      </c>
      <c r="H1904" s="95" t="b">
        <v>0</v>
      </c>
      <c r="I1904" s="95" t="b">
        <v>0</v>
      </c>
      <c r="J1904" s="95" t="b">
        <v>0</v>
      </c>
      <c r="K1904" s="95" t="b">
        <v>0</v>
      </c>
    </row>
    <row r="1905" spans="1:11" x14ac:dyDescent="0.25">
      <c r="A1905" s="95" t="s">
        <v>14217</v>
      </c>
      <c r="B1905" s="95" t="s">
        <v>1646</v>
      </c>
      <c r="C1905" s="95">
        <v>3</v>
      </c>
      <c r="D1905" s="130">
        <v>1.5015732683728807E-4</v>
      </c>
      <c r="E1905" s="130">
        <v>1.4549446285562802</v>
      </c>
      <c r="F1905" s="95" t="b">
        <v>0</v>
      </c>
      <c r="G1905" s="95" t="b">
        <v>0</v>
      </c>
      <c r="H1905" s="95" t="b">
        <v>0</v>
      </c>
      <c r="I1905" s="95" t="b">
        <v>0</v>
      </c>
      <c r="J1905" s="95" t="b">
        <v>0</v>
      </c>
      <c r="K1905" s="95" t="b">
        <v>0</v>
      </c>
    </row>
    <row r="1906" spans="1:11" x14ac:dyDescent="0.25">
      <c r="A1906" s="95" t="s">
        <v>1646</v>
      </c>
      <c r="B1906" s="95" t="s">
        <v>14464</v>
      </c>
      <c r="C1906" s="95">
        <v>3</v>
      </c>
      <c r="D1906" s="130">
        <v>1.5015732683728807E-4</v>
      </c>
      <c r="E1906" s="130">
        <v>3.62180720464311</v>
      </c>
      <c r="F1906" s="95" t="b">
        <v>0</v>
      </c>
      <c r="G1906" s="95" t="b">
        <v>0</v>
      </c>
      <c r="H1906" s="95" t="b">
        <v>0</v>
      </c>
      <c r="I1906" s="95" t="b">
        <v>0</v>
      </c>
      <c r="J1906" s="95" t="b">
        <v>0</v>
      </c>
      <c r="K1906" s="95" t="b">
        <v>0</v>
      </c>
    </row>
    <row r="1907" spans="1:11" x14ac:dyDescent="0.25">
      <c r="A1907" s="95" t="s">
        <v>14235</v>
      </c>
      <c r="B1907" s="95" t="s">
        <v>14233</v>
      </c>
      <c r="C1907" s="95">
        <v>3</v>
      </c>
      <c r="D1907" s="130">
        <v>1.5015732683728807E-4</v>
      </c>
      <c r="E1907" s="130">
        <v>-9.076479871358302E-2</v>
      </c>
      <c r="F1907" s="95" t="b">
        <v>0</v>
      </c>
      <c r="G1907" s="95" t="b">
        <v>0</v>
      </c>
      <c r="H1907" s="95" t="b">
        <v>0</v>
      </c>
      <c r="I1907" s="95" t="b">
        <v>0</v>
      </c>
      <c r="J1907" s="95" t="b">
        <v>0</v>
      </c>
      <c r="K1907" s="95" t="b">
        <v>0</v>
      </c>
    </row>
    <row r="1908" spans="1:11" x14ac:dyDescent="0.25">
      <c r="A1908" s="95" t="s">
        <v>14223</v>
      </c>
      <c r="B1908" s="95" t="s">
        <v>14781</v>
      </c>
      <c r="C1908" s="95">
        <v>3</v>
      </c>
      <c r="D1908" s="130">
        <v>1.5015732683728807E-4</v>
      </c>
      <c r="E1908" s="130">
        <v>1.5675478101073159</v>
      </c>
      <c r="F1908" s="95" t="b">
        <v>0</v>
      </c>
      <c r="G1908" s="95" t="b">
        <v>0</v>
      </c>
      <c r="H1908" s="95" t="b">
        <v>0</v>
      </c>
      <c r="I1908" s="95" t="b">
        <v>0</v>
      </c>
      <c r="J1908" s="95" t="b">
        <v>0</v>
      </c>
      <c r="K1908" s="95" t="b">
        <v>0</v>
      </c>
    </row>
    <row r="1909" spans="1:11" x14ac:dyDescent="0.25">
      <c r="A1909" s="95" t="s">
        <v>14781</v>
      </c>
      <c r="B1909" s="95" t="s">
        <v>14223</v>
      </c>
      <c r="C1909" s="95">
        <v>3</v>
      </c>
      <c r="D1909" s="130">
        <v>1.5015732683728807E-4</v>
      </c>
      <c r="E1909" s="130">
        <v>1.5550513556539121</v>
      </c>
      <c r="F1909" s="95" t="b">
        <v>0</v>
      </c>
      <c r="G1909" s="95" t="b">
        <v>0</v>
      </c>
      <c r="H1909" s="95" t="b">
        <v>0</v>
      </c>
      <c r="I1909" s="95" t="b">
        <v>0</v>
      </c>
      <c r="J1909" s="95" t="b">
        <v>0</v>
      </c>
      <c r="K1909" s="95" t="b">
        <v>0</v>
      </c>
    </row>
    <row r="1910" spans="1:11" x14ac:dyDescent="0.25">
      <c r="A1910" s="95" t="s">
        <v>14221</v>
      </c>
      <c r="B1910" s="95" t="s">
        <v>14320</v>
      </c>
      <c r="C1910" s="95">
        <v>3</v>
      </c>
      <c r="D1910" s="130">
        <v>1.5015732683728807E-4</v>
      </c>
      <c r="E1910" s="130">
        <v>0.23433523705357887</v>
      </c>
      <c r="F1910" s="95" t="b">
        <v>0</v>
      </c>
      <c r="G1910" s="95" t="b">
        <v>0</v>
      </c>
      <c r="H1910" s="95" t="b">
        <v>0</v>
      </c>
      <c r="I1910" s="95" t="b">
        <v>0</v>
      </c>
      <c r="J1910" s="95" t="b">
        <v>0</v>
      </c>
      <c r="K1910" s="95" t="b">
        <v>0</v>
      </c>
    </row>
    <row r="1911" spans="1:11" x14ac:dyDescent="0.25">
      <c r="A1911" s="95" t="s">
        <v>14320</v>
      </c>
      <c r="B1911" s="95" t="s">
        <v>14261</v>
      </c>
      <c r="C1911" s="95">
        <v>3</v>
      </c>
      <c r="D1911" s="130">
        <v>1.5015732683728807E-4</v>
      </c>
      <c r="E1911" s="130">
        <v>1.3255921771395862</v>
      </c>
      <c r="F1911" s="95" t="b">
        <v>0</v>
      </c>
      <c r="G1911" s="95" t="b">
        <v>0</v>
      </c>
      <c r="H1911" s="95" t="b">
        <v>0</v>
      </c>
      <c r="I1911" s="95" t="b">
        <v>0</v>
      </c>
      <c r="J1911" s="95" t="b">
        <v>0</v>
      </c>
      <c r="K1911" s="95" t="b">
        <v>0</v>
      </c>
    </row>
    <row r="1912" spans="1:11" x14ac:dyDescent="0.25">
      <c r="A1912" s="95" t="s">
        <v>14261</v>
      </c>
      <c r="B1912" s="95" t="s">
        <v>14218</v>
      </c>
      <c r="C1912" s="95">
        <v>3</v>
      </c>
      <c r="D1912" s="130">
        <v>1.5015732683728807E-4</v>
      </c>
      <c r="E1912" s="130">
        <v>-0.14923728080049134</v>
      </c>
      <c r="F1912" s="95" t="b">
        <v>0</v>
      </c>
      <c r="G1912" s="95" t="b">
        <v>0</v>
      </c>
      <c r="H1912" s="95" t="b">
        <v>0</v>
      </c>
      <c r="I1912" s="95" t="b">
        <v>0</v>
      </c>
      <c r="J1912" s="95" t="b">
        <v>0</v>
      </c>
      <c r="K1912" s="95" t="b">
        <v>0</v>
      </c>
    </row>
    <row r="1913" spans="1:11" x14ac:dyDescent="0.25">
      <c r="A1913" s="95" t="s">
        <v>14221</v>
      </c>
      <c r="B1913" s="95" t="s">
        <v>14782</v>
      </c>
      <c r="C1913" s="95">
        <v>3</v>
      </c>
      <c r="D1913" s="130">
        <v>1.5015732683728807E-4</v>
      </c>
      <c r="E1913" s="130">
        <v>1.5206419758968537</v>
      </c>
      <c r="F1913" s="95" t="b">
        <v>0</v>
      </c>
      <c r="G1913" s="95" t="b">
        <v>0</v>
      </c>
      <c r="H1913" s="95" t="b">
        <v>0</v>
      </c>
      <c r="I1913" s="95" t="b">
        <v>0</v>
      </c>
      <c r="J1913" s="95" t="b">
        <v>0</v>
      </c>
      <c r="K1913" s="95" t="b">
        <v>0</v>
      </c>
    </row>
    <row r="1914" spans="1:11" x14ac:dyDescent="0.25">
      <c r="A1914" s="95" t="s">
        <v>14782</v>
      </c>
      <c r="B1914" s="95" t="s">
        <v>14214</v>
      </c>
      <c r="C1914" s="95">
        <v>3</v>
      </c>
      <c r="D1914" s="130">
        <v>1.5015732683728807E-4</v>
      </c>
      <c r="E1914" s="130">
        <v>1.1553958958433552</v>
      </c>
      <c r="F1914" s="95" t="b">
        <v>0</v>
      </c>
      <c r="G1914" s="95" t="b">
        <v>0</v>
      </c>
      <c r="H1914" s="95" t="b">
        <v>0</v>
      </c>
      <c r="I1914" s="95" t="b">
        <v>0</v>
      </c>
      <c r="J1914" s="95" t="b">
        <v>0</v>
      </c>
      <c r="K1914" s="95" t="b">
        <v>0</v>
      </c>
    </row>
    <row r="1915" spans="1:11" x14ac:dyDescent="0.25">
      <c r="A1915" s="95" t="s">
        <v>14214</v>
      </c>
      <c r="B1915" s="95" t="s">
        <v>14783</v>
      </c>
      <c r="C1915" s="95">
        <v>3</v>
      </c>
      <c r="D1915" s="130">
        <v>1.5015732683728807E-4</v>
      </c>
      <c r="E1915" s="130">
        <v>1.1634599507985293</v>
      </c>
      <c r="F1915" s="95" t="b">
        <v>0</v>
      </c>
      <c r="G1915" s="95" t="b">
        <v>0</v>
      </c>
      <c r="H1915" s="95" t="b">
        <v>0</v>
      </c>
      <c r="I1915" s="95" t="b">
        <v>0</v>
      </c>
      <c r="J1915" s="95" t="b">
        <v>0</v>
      </c>
      <c r="K1915" s="95" t="b">
        <v>0</v>
      </c>
    </row>
    <row r="1916" spans="1:11" x14ac:dyDescent="0.25">
      <c r="A1916" s="95" t="s">
        <v>14783</v>
      </c>
      <c r="B1916" s="95" t="s">
        <v>14249</v>
      </c>
      <c r="C1916" s="95">
        <v>3</v>
      </c>
      <c r="D1916" s="130">
        <v>1.5015732683728807E-4</v>
      </c>
      <c r="E1916" s="130">
        <v>2.3430536036902812</v>
      </c>
      <c r="F1916" s="95" t="b">
        <v>0</v>
      </c>
      <c r="G1916" s="95" t="b">
        <v>0</v>
      </c>
      <c r="H1916" s="95" t="b">
        <v>0</v>
      </c>
      <c r="I1916" s="95" t="b">
        <v>0</v>
      </c>
      <c r="J1916" s="95" t="b">
        <v>0</v>
      </c>
      <c r="K1916" s="95" t="b">
        <v>0</v>
      </c>
    </row>
    <row r="1917" spans="1:11" x14ac:dyDescent="0.25">
      <c r="A1917" s="95" t="s">
        <v>2743</v>
      </c>
      <c r="B1917" s="95" t="s">
        <v>14257</v>
      </c>
      <c r="C1917" s="95">
        <v>3</v>
      </c>
      <c r="D1917" s="130">
        <v>1.5015732683728807E-4</v>
      </c>
      <c r="E1917" s="130">
        <v>0.10008589178961344</v>
      </c>
      <c r="F1917" s="95" t="b">
        <v>0</v>
      </c>
      <c r="G1917" s="95" t="b">
        <v>0</v>
      </c>
      <c r="H1917" s="95" t="b">
        <v>0</v>
      </c>
      <c r="I1917" s="95" t="b">
        <v>0</v>
      </c>
      <c r="J1917" s="95" t="b">
        <v>0</v>
      </c>
      <c r="K1917" s="95" t="b">
        <v>0</v>
      </c>
    </row>
    <row r="1918" spans="1:11" x14ac:dyDescent="0.25">
      <c r="A1918" s="95" t="s">
        <v>14250</v>
      </c>
      <c r="B1918" s="95" t="s">
        <v>14220</v>
      </c>
      <c r="C1918" s="95">
        <v>3</v>
      </c>
      <c r="D1918" s="130">
        <v>1.5015732683728807E-4</v>
      </c>
      <c r="E1918" s="130">
        <v>-0.38875584152495146</v>
      </c>
      <c r="F1918" s="95" t="b">
        <v>0</v>
      </c>
      <c r="G1918" s="95" t="b">
        <v>0</v>
      </c>
      <c r="H1918" s="95" t="b">
        <v>0</v>
      </c>
      <c r="I1918" s="95" t="b">
        <v>0</v>
      </c>
      <c r="J1918" s="95" t="b">
        <v>0</v>
      </c>
      <c r="K1918" s="95" t="b">
        <v>0</v>
      </c>
    </row>
    <row r="1919" spans="1:11" x14ac:dyDescent="0.25">
      <c r="A1919" s="95" t="s">
        <v>14343</v>
      </c>
      <c r="B1919" s="95" t="s">
        <v>14454</v>
      </c>
      <c r="C1919" s="95">
        <v>3</v>
      </c>
      <c r="D1919" s="130">
        <v>1.5015732683728807E-4</v>
      </c>
      <c r="E1919" s="130">
        <v>2.4539599192716359</v>
      </c>
      <c r="F1919" s="95" t="b">
        <v>0</v>
      </c>
      <c r="G1919" s="95" t="b">
        <v>0</v>
      </c>
      <c r="H1919" s="95" t="b">
        <v>0</v>
      </c>
      <c r="I1919" s="95" t="b">
        <v>0</v>
      </c>
      <c r="J1919" s="95" t="b">
        <v>0</v>
      </c>
      <c r="K1919" s="95" t="b">
        <v>0</v>
      </c>
    </row>
    <row r="1920" spans="1:11" x14ac:dyDescent="0.25">
      <c r="A1920" s="95" t="s">
        <v>14454</v>
      </c>
      <c r="B1920" s="95" t="s">
        <v>14480</v>
      </c>
      <c r="C1920" s="95">
        <v>3</v>
      </c>
      <c r="D1920" s="130">
        <v>1.5015732683728807E-4</v>
      </c>
      <c r="E1920" s="130">
        <v>3.0253510908331465</v>
      </c>
      <c r="F1920" s="95" t="b">
        <v>0</v>
      </c>
      <c r="G1920" s="95" t="b">
        <v>0</v>
      </c>
      <c r="H1920" s="95" t="b">
        <v>0</v>
      </c>
      <c r="I1920" s="95" t="b">
        <v>0</v>
      </c>
      <c r="J1920" s="95" t="b">
        <v>0</v>
      </c>
      <c r="K1920" s="95" t="b">
        <v>0</v>
      </c>
    </row>
    <row r="1921" spans="1:11" x14ac:dyDescent="0.25">
      <c r="A1921" s="95" t="s">
        <v>14480</v>
      </c>
      <c r="B1921" s="95" t="s">
        <v>14266</v>
      </c>
      <c r="C1921" s="95">
        <v>3</v>
      </c>
      <c r="D1921" s="130">
        <v>1.5015732683728807E-4</v>
      </c>
      <c r="E1921" s="130">
        <v>2.1830823408377538</v>
      </c>
      <c r="F1921" s="95" t="b">
        <v>0</v>
      </c>
      <c r="G1921" s="95" t="b">
        <v>0</v>
      </c>
      <c r="H1921" s="95" t="b">
        <v>0</v>
      </c>
      <c r="I1921" s="95" t="b">
        <v>0</v>
      </c>
      <c r="J1921" s="95" t="b">
        <v>0</v>
      </c>
      <c r="K1921" s="95" t="b">
        <v>0</v>
      </c>
    </row>
    <row r="1922" spans="1:11" x14ac:dyDescent="0.25">
      <c r="A1922" s="95" t="s">
        <v>8237</v>
      </c>
      <c r="B1922" s="95" t="s">
        <v>14428</v>
      </c>
      <c r="C1922" s="95">
        <v>3</v>
      </c>
      <c r="D1922" s="130">
        <v>1.5015732683728807E-4</v>
      </c>
      <c r="E1922" s="130">
        <v>1.9332048676211537</v>
      </c>
      <c r="F1922" s="95" t="b">
        <v>0</v>
      </c>
      <c r="G1922" s="95" t="b">
        <v>0</v>
      </c>
      <c r="H1922" s="95" t="b">
        <v>0</v>
      </c>
      <c r="I1922" s="95" t="b">
        <v>0</v>
      </c>
      <c r="J1922" s="95" t="b">
        <v>0</v>
      </c>
      <c r="K1922" s="95" t="b">
        <v>0</v>
      </c>
    </row>
    <row r="1923" spans="1:11" x14ac:dyDescent="0.25">
      <c r="A1923" s="95" t="s">
        <v>14402</v>
      </c>
      <c r="B1923" s="95" t="s">
        <v>14788</v>
      </c>
      <c r="C1923" s="95">
        <v>3</v>
      </c>
      <c r="D1923" s="130">
        <v>1.5015732683728807E-4</v>
      </c>
      <c r="E1923" s="130">
        <v>3.4347205612859657</v>
      </c>
      <c r="F1923" s="95" t="b">
        <v>0</v>
      </c>
      <c r="G1923" s="95" t="b">
        <v>0</v>
      </c>
      <c r="H1923" s="95" t="b">
        <v>0</v>
      </c>
      <c r="I1923" s="95" t="b">
        <v>0</v>
      </c>
      <c r="J1923" s="95" t="b">
        <v>0</v>
      </c>
      <c r="K1923" s="95" t="b">
        <v>0</v>
      </c>
    </row>
    <row r="1924" spans="1:11" x14ac:dyDescent="0.25">
      <c r="A1924" s="95" t="s">
        <v>14788</v>
      </c>
      <c r="B1924" s="95" t="s">
        <v>14482</v>
      </c>
      <c r="C1924" s="95">
        <v>3</v>
      </c>
      <c r="D1924" s="130">
        <v>1.5015732683728807E-4</v>
      </c>
      <c r="E1924" s="130">
        <v>3.694357871791722</v>
      </c>
      <c r="F1924" s="95" t="b">
        <v>0</v>
      </c>
      <c r="G1924" s="95" t="b">
        <v>0</v>
      </c>
      <c r="H1924" s="95" t="b">
        <v>0</v>
      </c>
      <c r="I1924" s="95" t="b">
        <v>0</v>
      </c>
      <c r="J1924" s="95" t="b">
        <v>0</v>
      </c>
      <c r="K1924" s="95" t="b">
        <v>0</v>
      </c>
    </row>
    <row r="1925" spans="1:11" x14ac:dyDescent="0.25">
      <c r="A1925" s="95" t="s">
        <v>14217</v>
      </c>
      <c r="B1925" s="95" t="s">
        <v>1749</v>
      </c>
      <c r="C1925" s="95">
        <v>3</v>
      </c>
      <c r="D1925" s="130">
        <v>1.5015732683728807E-4</v>
      </c>
      <c r="E1925" s="130">
        <v>1.4549446285562802</v>
      </c>
      <c r="F1925" s="95" t="b">
        <v>0</v>
      </c>
      <c r="G1925" s="95" t="b">
        <v>0</v>
      </c>
      <c r="H1925" s="95" t="b">
        <v>0</v>
      </c>
      <c r="I1925" s="95" t="b">
        <v>0</v>
      </c>
      <c r="J1925" s="95" t="b">
        <v>0</v>
      </c>
      <c r="K1925" s="95" t="b">
        <v>0</v>
      </c>
    </row>
    <row r="1926" spans="1:11" x14ac:dyDescent="0.25">
      <c r="A1926" s="95" t="s">
        <v>1749</v>
      </c>
      <c r="B1926" s="95" t="s">
        <v>14451</v>
      </c>
      <c r="C1926" s="95">
        <v>3</v>
      </c>
      <c r="D1926" s="130">
        <v>1.5015732683728807E-4</v>
      </c>
      <c r="E1926" s="130">
        <v>3.5896225212717088</v>
      </c>
      <c r="F1926" s="95" t="b">
        <v>0</v>
      </c>
      <c r="G1926" s="95" t="b">
        <v>0</v>
      </c>
      <c r="H1926" s="95" t="b">
        <v>0</v>
      </c>
      <c r="I1926" s="95" t="b">
        <v>0</v>
      </c>
      <c r="J1926" s="95" t="b">
        <v>0</v>
      </c>
      <c r="K1926" s="95" t="b">
        <v>0</v>
      </c>
    </row>
    <row r="1927" spans="1:11" x14ac:dyDescent="0.25">
      <c r="A1927" s="95" t="s">
        <v>14533</v>
      </c>
      <c r="B1927" s="95" t="s">
        <v>14789</v>
      </c>
      <c r="C1927" s="95">
        <v>3</v>
      </c>
      <c r="D1927" s="130">
        <v>1.5015732683728807E-4</v>
      </c>
      <c r="E1927" s="130">
        <v>3.7815080475106218</v>
      </c>
      <c r="F1927" s="95" t="b">
        <v>0</v>
      </c>
      <c r="G1927" s="95" t="b">
        <v>0</v>
      </c>
      <c r="H1927" s="95" t="b">
        <v>0</v>
      </c>
      <c r="I1927" s="95" t="b">
        <v>0</v>
      </c>
      <c r="J1927" s="95" t="b">
        <v>1</v>
      </c>
      <c r="K1927" s="95" t="b">
        <v>0</v>
      </c>
    </row>
    <row r="1928" spans="1:11" x14ac:dyDescent="0.25">
      <c r="A1928" s="95" t="s">
        <v>14215</v>
      </c>
      <c r="B1928" s="95" t="s">
        <v>14364</v>
      </c>
      <c r="C1928" s="95">
        <v>3</v>
      </c>
      <c r="D1928" s="130">
        <v>1.5015732683728807E-4</v>
      </c>
      <c r="E1928" s="130">
        <v>0.38705636668440574</v>
      </c>
      <c r="F1928" s="95" t="b">
        <v>0</v>
      </c>
      <c r="G1928" s="95" t="b">
        <v>0</v>
      </c>
      <c r="H1928" s="95" t="b">
        <v>0</v>
      </c>
      <c r="I1928" s="95" t="b">
        <v>0</v>
      </c>
      <c r="J1928" s="95" t="b">
        <v>0</v>
      </c>
      <c r="K1928" s="95" t="b">
        <v>0</v>
      </c>
    </row>
    <row r="1929" spans="1:11" x14ac:dyDescent="0.25">
      <c r="A1929" s="95" t="s">
        <v>14217</v>
      </c>
      <c r="B1929" s="95" t="s">
        <v>1496</v>
      </c>
      <c r="C1929" s="95">
        <v>3</v>
      </c>
      <c r="D1929" s="130">
        <v>1.5015732683728807E-4</v>
      </c>
      <c r="E1929" s="130">
        <v>1.4549446285562802</v>
      </c>
      <c r="F1929" s="95" t="b">
        <v>0</v>
      </c>
      <c r="G1929" s="95" t="b">
        <v>0</v>
      </c>
      <c r="H1929" s="95" t="b">
        <v>0</v>
      </c>
      <c r="I1929" s="95" t="b">
        <v>0</v>
      </c>
      <c r="J1929" s="95" t="b">
        <v>0</v>
      </c>
      <c r="K1929" s="95" t="b">
        <v>0</v>
      </c>
    </row>
    <row r="1930" spans="1:11" x14ac:dyDescent="0.25">
      <c r="A1930" s="95" t="s">
        <v>1496</v>
      </c>
      <c r="B1930" s="95" t="s">
        <v>2743</v>
      </c>
      <c r="C1930" s="95">
        <v>3</v>
      </c>
      <c r="D1930" s="130">
        <v>1.5015732683728807E-4</v>
      </c>
      <c r="E1930" s="130">
        <v>1.6822879520244916</v>
      </c>
      <c r="F1930" s="95" t="b">
        <v>0</v>
      </c>
      <c r="G1930" s="95" t="b">
        <v>0</v>
      </c>
      <c r="H1930" s="95" t="b">
        <v>0</v>
      </c>
      <c r="I1930" s="95" t="b">
        <v>0</v>
      </c>
      <c r="J1930" s="95" t="b">
        <v>0</v>
      </c>
      <c r="K1930" s="95" t="b">
        <v>0</v>
      </c>
    </row>
    <row r="1931" spans="1:11" x14ac:dyDescent="0.25">
      <c r="A1931" s="95" t="s">
        <v>14791</v>
      </c>
      <c r="B1931" s="95" t="s">
        <v>14215</v>
      </c>
      <c r="C1931" s="95">
        <v>3</v>
      </c>
      <c r="D1931" s="130">
        <v>1.5015732683728807E-4</v>
      </c>
      <c r="E1931" s="130">
        <v>1.3882253969512572</v>
      </c>
      <c r="F1931" s="95" t="b">
        <v>0</v>
      </c>
      <c r="G1931" s="95" t="b">
        <v>0</v>
      </c>
      <c r="H1931" s="95" t="b">
        <v>0</v>
      </c>
      <c r="I1931" s="95" t="b">
        <v>0</v>
      </c>
      <c r="J1931" s="95" t="b">
        <v>0</v>
      </c>
      <c r="K1931" s="95" t="b">
        <v>0</v>
      </c>
    </row>
    <row r="1932" spans="1:11" x14ac:dyDescent="0.25">
      <c r="A1932" s="95" t="s">
        <v>1165</v>
      </c>
      <c r="B1932" s="95" t="s">
        <v>1387</v>
      </c>
      <c r="C1932" s="95">
        <v>3</v>
      </c>
      <c r="D1932" s="130">
        <v>1.5015732683728807E-4</v>
      </c>
      <c r="E1932" s="130">
        <v>0.33212679761596303</v>
      </c>
      <c r="F1932" s="95" t="b">
        <v>0</v>
      </c>
      <c r="G1932" s="95" t="b">
        <v>0</v>
      </c>
      <c r="H1932" s="95" t="b">
        <v>0</v>
      </c>
      <c r="I1932" s="95" t="b">
        <v>0</v>
      </c>
      <c r="J1932" s="95" t="b">
        <v>0</v>
      </c>
      <c r="K1932" s="95" t="b">
        <v>0</v>
      </c>
    </row>
    <row r="1933" spans="1:11" x14ac:dyDescent="0.25">
      <c r="A1933" s="95" t="s">
        <v>1458</v>
      </c>
      <c r="B1933" s="95" t="s">
        <v>14444</v>
      </c>
      <c r="C1933" s="95">
        <v>3</v>
      </c>
      <c r="D1933" s="130">
        <v>1.5015732683728807E-4</v>
      </c>
      <c r="E1933" s="130">
        <v>2.5896225212717088</v>
      </c>
      <c r="F1933" s="95" t="b">
        <v>0</v>
      </c>
      <c r="G1933" s="95" t="b">
        <v>0</v>
      </c>
      <c r="H1933" s="95" t="b">
        <v>0</v>
      </c>
      <c r="I1933" s="95" t="b">
        <v>0</v>
      </c>
      <c r="J1933" s="95" t="b">
        <v>0</v>
      </c>
      <c r="K1933" s="95" t="b">
        <v>0</v>
      </c>
    </row>
    <row r="1934" spans="1:11" x14ac:dyDescent="0.25">
      <c r="A1934" s="95" t="s">
        <v>1863</v>
      </c>
      <c r="B1934" s="95" t="s">
        <v>2743</v>
      </c>
      <c r="C1934" s="95">
        <v>3</v>
      </c>
      <c r="D1934" s="130">
        <v>1.5015732683728807E-4</v>
      </c>
      <c r="E1934" s="130">
        <v>1.4604392024081352</v>
      </c>
      <c r="F1934" s="95" t="b">
        <v>0</v>
      </c>
      <c r="G1934" s="95" t="b">
        <v>0</v>
      </c>
      <c r="H1934" s="95" t="b">
        <v>0</v>
      </c>
      <c r="I1934" s="95" t="b">
        <v>0</v>
      </c>
      <c r="J1934" s="95" t="b">
        <v>0</v>
      </c>
      <c r="K1934" s="95" t="b">
        <v>0</v>
      </c>
    </row>
    <row r="1935" spans="1:11" x14ac:dyDescent="0.25">
      <c r="A1935" s="95" t="s">
        <v>14223</v>
      </c>
      <c r="B1935" s="95" t="s">
        <v>2743</v>
      </c>
      <c r="C1935" s="95">
        <v>3</v>
      </c>
      <c r="D1935" s="130">
        <v>1.5015732683728807E-4</v>
      </c>
      <c r="E1935" s="130">
        <v>-1.0087935400984769</v>
      </c>
      <c r="F1935" s="95" t="b">
        <v>0</v>
      </c>
      <c r="G1935" s="95" t="b">
        <v>0</v>
      </c>
      <c r="H1935" s="95" t="b">
        <v>0</v>
      </c>
      <c r="I1935" s="95" t="b">
        <v>0</v>
      </c>
      <c r="J1935" s="95" t="b">
        <v>0</v>
      </c>
      <c r="K1935" s="95" t="b">
        <v>0</v>
      </c>
    </row>
    <row r="1936" spans="1:11" x14ac:dyDescent="0.25">
      <c r="A1936" s="95" t="s">
        <v>14244</v>
      </c>
      <c r="B1936" s="95" t="s">
        <v>14213</v>
      </c>
      <c r="C1936" s="95">
        <v>3</v>
      </c>
      <c r="D1936" s="130">
        <v>1.5015732683728807E-4</v>
      </c>
      <c r="E1936" s="130">
        <v>-0.84745766631713704</v>
      </c>
      <c r="F1936" s="95" t="b">
        <v>0</v>
      </c>
      <c r="G1936" s="95" t="b">
        <v>0</v>
      </c>
      <c r="H1936" s="95" t="b">
        <v>0</v>
      </c>
      <c r="I1936" s="95" t="b">
        <v>0</v>
      </c>
      <c r="J1936" s="95" t="b">
        <v>0</v>
      </c>
      <c r="K1936" s="95" t="b">
        <v>0</v>
      </c>
    </row>
    <row r="1937" spans="1:11" x14ac:dyDescent="0.25">
      <c r="A1937" s="95" t="s">
        <v>14238</v>
      </c>
      <c r="B1937" s="95" t="s">
        <v>14216</v>
      </c>
      <c r="C1937" s="95">
        <v>3</v>
      </c>
      <c r="D1937" s="130">
        <v>1.5015732683728807E-4</v>
      </c>
      <c r="E1937" s="130">
        <v>-0.70167019726944946</v>
      </c>
      <c r="F1937" s="95" t="b">
        <v>0</v>
      </c>
      <c r="G1937" s="95" t="b">
        <v>0</v>
      </c>
      <c r="H1937" s="95" t="b">
        <v>0</v>
      </c>
      <c r="I1937" s="95" t="b">
        <v>0</v>
      </c>
      <c r="J1937" s="95" t="b">
        <v>0</v>
      </c>
      <c r="K1937" s="95" t="b">
        <v>0</v>
      </c>
    </row>
    <row r="1938" spans="1:11" x14ac:dyDescent="0.25">
      <c r="A1938" s="95" t="s">
        <v>14215</v>
      </c>
      <c r="B1938" s="95" t="s">
        <v>14235</v>
      </c>
      <c r="C1938" s="95">
        <v>3</v>
      </c>
      <c r="D1938" s="130">
        <v>1.5015732683728807E-4</v>
      </c>
      <c r="E1938" s="130">
        <v>-0.74275822125635682</v>
      </c>
      <c r="F1938" s="95" t="b">
        <v>0</v>
      </c>
      <c r="G1938" s="95" t="b">
        <v>0</v>
      </c>
      <c r="H1938" s="95" t="b">
        <v>0</v>
      </c>
      <c r="I1938" s="95" t="b">
        <v>0</v>
      </c>
      <c r="J1938" s="95" t="b">
        <v>0</v>
      </c>
      <c r="K1938" s="95" t="b">
        <v>0</v>
      </c>
    </row>
    <row r="1939" spans="1:11" x14ac:dyDescent="0.25">
      <c r="A1939" s="95" t="s">
        <v>14422</v>
      </c>
      <c r="B1939" s="95" t="s">
        <v>14218</v>
      </c>
      <c r="C1939" s="95">
        <v>3</v>
      </c>
      <c r="D1939" s="130">
        <v>1.5015732683728807E-4</v>
      </c>
      <c r="E1939" s="130">
        <v>0.72068434293879757</v>
      </c>
      <c r="F1939" s="95" t="b">
        <v>0</v>
      </c>
      <c r="G1939" s="95" t="b">
        <v>0</v>
      </c>
      <c r="H1939" s="95" t="b">
        <v>0</v>
      </c>
      <c r="I1939" s="95" t="b">
        <v>0</v>
      </c>
      <c r="J1939" s="95" t="b">
        <v>0</v>
      </c>
      <c r="K1939" s="95" t="b">
        <v>0</v>
      </c>
    </row>
    <row r="1940" spans="1:11" x14ac:dyDescent="0.25">
      <c r="A1940" s="95" t="s">
        <v>14318</v>
      </c>
      <c r="B1940" s="95" t="s">
        <v>14344</v>
      </c>
      <c r="C1940" s="95">
        <v>3</v>
      </c>
      <c r="D1940" s="130">
        <v>1.5015732683728807E-4</v>
      </c>
      <c r="E1940" s="130">
        <v>1.8114712708880654</v>
      </c>
      <c r="F1940" s="95" t="b">
        <v>0</v>
      </c>
      <c r="G1940" s="95" t="b">
        <v>0</v>
      </c>
      <c r="H1940" s="95" t="b">
        <v>0</v>
      </c>
      <c r="I1940" s="95" t="b">
        <v>0</v>
      </c>
      <c r="J1940" s="95" t="b">
        <v>0</v>
      </c>
      <c r="K1940" s="95" t="b">
        <v>0</v>
      </c>
    </row>
    <row r="1941" spans="1:11" x14ac:dyDescent="0.25">
      <c r="A1941" s="95" t="s">
        <v>14344</v>
      </c>
      <c r="B1941" s="95" t="s">
        <v>14215</v>
      </c>
      <c r="C1941" s="95">
        <v>3</v>
      </c>
      <c r="D1941" s="130">
        <v>1.5015732683728807E-4</v>
      </c>
      <c r="E1941" s="130">
        <v>0.24209736127301937</v>
      </c>
      <c r="F1941" s="95" t="b">
        <v>0</v>
      </c>
      <c r="G1941" s="95" t="b">
        <v>0</v>
      </c>
      <c r="H1941" s="95" t="b">
        <v>0</v>
      </c>
      <c r="I1941" s="95" t="b">
        <v>0</v>
      </c>
      <c r="J1941" s="95" t="b">
        <v>0</v>
      </c>
      <c r="K1941" s="95" t="b">
        <v>0</v>
      </c>
    </row>
    <row r="1942" spans="1:11" x14ac:dyDescent="0.25">
      <c r="A1942" s="95" t="s">
        <v>14217</v>
      </c>
      <c r="B1942" s="95" t="s">
        <v>1649</v>
      </c>
      <c r="C1942" s="95">
        <v>3</v>
      </c>
      <c r="D1942" s="130">
        <v>1.5015732683728807E-4</v>
      </c>
      <c r="E1942" s="130">
        <v>1.4549446285562802</v>
      </c>
      <c r="F1942" s="95" t="b">
        <v>0</v>
      </c>
      <c r="G1942" s="95" t="b">
        <v>0</v>
      </c>
      <c r="H1942" s="95" t="b">
        <v>0</v>
      </c>
      <c r="I1942" s="95" t="b">
        <v>0</v>
      </c>
      <c r="J1942" s="95" t="b">
        <v>0</v>
      </c>
      <c r="K1942" s="95" t="b">
        <v>0</v>
      </c>
    </row>
    <row r="1943" spans="1:11" x14ac:dyDescent="0.25">
      <c r="A1943" s="95" t="s">
        <v>1649</v>
      </c>
      <c r="B1943" s="95" t="s">
        <v>14218</v>
      </c>
      <c r="C1943" s="95">
        <v>3</v>
      </c>
      <c r="D1943" s="130">
        <v>1.5015732683728807E-4</v>
      </c>
      <c r="E1943" s="130">
        <v>1.474012009597409</v>
      </c>
      <c r="F1943" s="95" t="b">
        <v>0</v>
      </c>
      <c r="G1943" s="95" t="b">
        <v>0</v>
      </c>
      <c r="H1943" s="95" t="b">
        <v>0</v>
      </c>
      <c r="I1943" s="95" t="b">
        <v>0</v>
      </c>
      <c r="J1943" s="95" t="b">
        <v>0</v>
      </c>
      <c r="K1943" s="95" t="b">
        <v>0</v>
      </c>
    </row>
    <row r="1944" spans="1:11" x14ac:dyDescent="0.25">
      <c r="A1944" s="95" t="s">
        <v>14227</v>
      </c>
      <c r="B1944" s="95" t="s">
        <v>1165</v>
      </c>
      <c r="C1944" s="95">
        <v>3</v>
      </c>
      <c r="D1944" s="130">
        <v>1.5015732683728807E-4</v>
      </c>
      <c r="E1944" s="130">
        <v>-0.55635555351922927</v>
      </c>
      <c r="F1944" s="95" t="b">
        <v>0</v>
      </c>
      <c r="G1944" s="95" t="b">
        <v>0</v>
      </c>
      <c r="H1944" s="95" t="b">
        <v>0</v>
      </c>
      <c r="I1944" s="95" t="b">
        <v>0</v>
      </c>
      <c r="J1944" s="95" t="b">
        <v>0</v>
      </c>
      <c r="K1944" s="95" t="b">
        <v>0</v>
      </c>
    </row>
    <row r="1945" spans="1:11" x14ac:dyDescent="0.25">
      <c r="A1945" s="95" t="s">
        <v>14297</v>
      </c>
      <c r="B1945" s="95" t="s">
        <v>14223</v>
      </c>
      <c r="C1945" s="95">
        <v>3</v>
      </c>
      <c r="D1945" s="130">
        <v>1.5015732683728807E-4</v>
      </c>
      <c r="E1945" s="130">
        <v>0.18707457035931777</v>
      </c>
      <c r="F1945" s="95" t="b">
        <v>0</v>
      </c>
      <c r="G1945" s="95" t="b">
        <v>0</v>
      </c>
      <c r="H1945" s="95" t="b">
        <v>0</v>
      </c>
      <c r="I1945" s="95" t="b">
        <v>0</v>
      </c>
      <c r="J1945" s="95" t="b">
        <v>0</v>
      </c>
      <c r="K1945" s="95" t="b">
        <v>0</v>
      </c>
    </row>
    <row r="1946" spans="1:11" x14ac:dyDescent="0.25">
      <c r="A1946" s="95" t="s">
        <v>1383</v>
      </c>
      <c r="B1946" s="95" t="s">
        <v>14681</v>
      </c>
      <c r="C1946" s="95">
        <v>3</v>
      </c>
      <c r="D1946" s="130">
        <v>1.5015732683728807E-4</v>
      </c>
      <c r="E1946" s="130">
        <v>3.4347205612859657</v>
      </c>
      <c r="F1946" s="95" t="b">
        <v>0</v>
      </c>
      <c r="G1946" s="95" t="b">
        <v>0</v>
      </c>
      <c r="H1946" s="95" t="b">
        <v>0</v>
      </c>
      <c r="I1946" s="95" t="b">
        <v>0</v>
      </c>
      <c r="J1946" s="95" t="b">
        <v>0</v>
      </c>
      <c r="K1946" s="95" t="b">
        <v>0</v>
      </c>
    </row>
    <row r="1947" spans="1:11" x14ac:dyDescent="0.25">
      <c r="A1947" s="95" t="s">
        <v>14681</v>
      </c>
      <c r="B1947" s="95" t="s">
        <v>7335</v>
      </c>
      <c r="C1947" s="95">
        <v>3</v>
      </c>
      <c r="D1947" s="130">
        <v>1.5015732683728807E-4</v>
      </c>
      <c r="E1947" s="130">
        <v>2.89065251693569</v>
      </c>
      <c r="F1947" s="95" t="b">
        <v>0</v>
      </c>
      <c r="G1947" s="95" t="b">
        <v>0</v>
      </c>
      <c r="H1947" s="95" t="b">
        <v>0</v>
      </c>
      <c r="I1947" s="95" t="b">
        <v>0</v>
      </c>
      <c r="J1947" s="95" t="b">
        <v>0</v>
      </c>
      <c r="K1947" s="95" t="b">
        <v>0</v>
      </c>
    </row>
    <row r="1948" spans="1:11" x14ac:dyDescent="0.25">
      <c r="A1948" s="95" t="s">
        <v>7335</v>
      </c>
      <c r="B1948" s="95" t="s">
        <v>14792</v>
      </c>
      <c r="C1948" s="95">
        <v>3</v>
      </c>
      <c r="D1948" s="130">
        <v>1.5015732683728807E-4</v>
      </c>
      <c r="E1948" s="130">
        <v>3.1125012665520462</v>
      </c>
      <c r="F1948" s="95" t="b">
        <v>0</v>
      </c>
      <c r="G1948" s="95" t="b">
        <v>0</v>
      </c>
      <c r="H1948" s="95" t="b">
        <v>0</v>
      </c>
      <c r="I1948" s="95" t="b">
        <v>0</v>
      </c>
      <c r="J1948" s="95" t="b">
        <v>0</v>
      </c>
      <c r="K1948" s="95" t="b">
        <v>0</v>
      </c>
    </row>
    <row r="1949" spans="1:11" x14ac:dyDescent="0.25">
      <c r="A1949" s="95" t="s">
        <v>14792</v>
      </c>
      <c r="B1949" s="95" t="s">
        <v>14550</v>
      </c>
      <c r="C1949" s="95">
        <v>3</v>
      </c>
      <c r="D1949" s="130">
        <v>1.5015732683728807E-4</v>
      </c>
      <c r="E1949" s="130">
        <v>3.8326605699580032</v>
      </c>
      <c r="F1949" s="95" t="b">
        <v>0</v>
      </c>
      <c r="G1949" s="95" t="b">
        <v>0</v>
      </c>
      <c r="H1949" s="95" t="b">
        <v>0</v>
      </c>
      <c r="I1949" s="95" t="b">
        <v>1</v>
      </c>
      <c r="J1949" s="95" t="b">
        <v>0</v>
      </c>
      <c r="K1949" s="95" t="b">
        <v>0</v>
      </c>
    </row>
    <row r="1950" spans="1:11" x14ac:dyDescent="0.25">
      <c r="A1950" s="95" t="s">
        <v>14550</v>
      </c>
      <c r="B1950" s="95" t="s">
        <v>1383</v>
      </c>
      <c r="C1950" s="95">
        <v>3</v>
      </c>
      <c r="D1950" s="130">
        <v>1.5015732683728807E-4</v>
      </c>
      <c r="E1950" s="130">
        <v>3.2306005786300407</v>
      </c>
      <c r="F1950" s="95" t="b">
        <v>1</v>
      </c>
      <c r="G1950" s="95" t="b">
        <v>0</v>
      </c>
      <c r="H1950" s="95" t="b">
        <v>0</v>
      </c>
      <c r="I1950" s="95" t="b">
        <v>0</v>
      </c>
      <c r="J1950" s="95" t="b">
        <v>0</v>
      </c>
      <c r="K1950" s="95" t="b">
        <v>0</v>
      </c>
    </row>
    <row r="1951" spans="1:11" x14ac:dyDescent="0.25">
      <c r="A1951" s="95" t="s">
        <v>1383</v>
      </c>
      <c r="B1951" s="95" t="s">
        <v>14793</v>
      </c>
      <c r="C1951" s="95">
        <v>3</v>
      </c>
      <c r="D1951" s="130">
        <v>1.5015732683728807E-4</v>
      </c>
      <c r="E1951" s="130">
        <v>3.6565693109023218</v>
      </c>
      <c r="F1951" s="95" t="b">
        <v>0</v>
      </c>
      <c r="G1951" s="95" t="b">
        <v>0</v>
      </c>
      <c r="H1951" s="95" t="b">
        <v>0</v>
      </c>
      <c r="I1951" s="95" t="b">
        <v>1</v>
      </c>
      <c r="J1951" s="95" t="b">
        <v>0</v>
      </c>
      <c r="K1951" s="95" t="b">
        <v>0</v>
      </c>
    </row>
    <row r="1952" spans="1:11" x14ac:dyDescent="0.25">
      <c r="A1952" s="95" t="s">
        <v>14793</v>
      </c>
      <c r="B1952" s="95" t="s">
        <v>14794</v>
      </c>
      <c r="C1952" s="95">
        <v>3</v>
      </c>
      <c r="D1952" s="130">
        <v>1.5015732683728807E-4</v>
      </c>
      <c r="E1952" s="130">
        <v>4.2586293022302844</v>
      </c>
      <c r="F1952" s="95" t="b">
        <v>1</v>
      </c>
      <c r="G1952" s="95" t="b">
        <v>0</v>
      </c>
      <c r="H1952" s="95" t="b">
        <v>0</v>
      </c>
      <c r="I1952" s="95" t="b">
        <v>0</v>
      </c>
      <c r="J1952" s="95" t="b">
        <v>0</v>
      </c>
      <c r="K1952" s="95" t="b">
        <v>0</v>
      </c>
    </row>
    <row r="1953" spans="1:11" x14ac:dyDescent="0.25">
      <c r="A1953" s="95" t="s">
        <v>14794</v>
      </c>
      <c r="B1953" s="95" t="s">
        <v>14795</v>
      </c>
      <c r="C1953" s="95">
        <v>3</v>
      </c>
      <c r="D1953" s="130">
        <v>1.5015732683728807E-4</v>
      </c>
      <c r="E1953" s="130">
        <v>4.2586293022302844</v>
      </c>
      <c r="F1953" s="95" t="b">
        <v>0</v>
      </c>
      <c r="G1953" s="95" t="b">
        <v>0</v>
      </c>
      <c r="H1953" s="95" t="b">
        <v>0</v>
      </c>
      <c r="I1953" s="95" t="b">
        <v>1</v>
      </c>
      <c r="J1953" s="95" t="b">
        <v>0</v>
      </c>
      <c r="K1953" s="95" t="b">
        <v>0</v>
      </c>
    </row>
    <row r="1954" spans="1:11" x14ac:dyDescent="0.25">
      <c r="A1954" s="95" t="s">
        <v>14795</v>
      </c>
      <c r="B1954" s="95" t="s">
        <v>7335</v>
      </c>
      <c r="C1954" s="95">
        <v>3</v>
      </c>
      <c r="D1954" s="130">
        <v>1.5015732683728807E-4</v>
      </c>
      <c r="E1954" s="130">
        <v>3.1125012665520462</v>
      </c>
      <c r="F1954" s="95" t="b">
        <v>1</v>
      </c>
      <c r="G1954" s="95" t="b">
        <v>0</v>
      </c>
      <c r="H1954" s="95" t="b">
        <v>0</v>
      </c>
      <c r="I1954" s="95" t="b">
        <v>0</v>
      </c>
      <c r="J1954" s="95" t="b">
        <v>0</v>
      </c>
      <c r="K1954" s="95" t="b">
        <v>0</v>
      </c>
    </row>
    <row r="1955" spans="1:11" x14ac:dyDescent="0.25">
      <c r="A1955" s="95" t="s">
        <v>7335</v>
      </c>
      <c r="B1955" s="95" t="s">
        <v>14796</v>
      </c>
      <c r="C1955" s="95">
        <v>3</v>
      </c>
      <c r="D1955" s="130">
        <v>1.5015732683728807E-4</v>
      </c>
      <c r="E1955" s="130">
        <v>3.1125012665520462</v>
      </c>
      <c r="F1955" s="95" t="b">
        <v>0</v>
      </c>
      <c r="G1955" s="95" t="b">
        <v>0</v>
      </c>
      <c r="H1955" s="95" t="b">
        <v>0</v>
      </c>
      <c r="I1955" s="95" t="b">
        <v>0</v>
      </c>
      <c r="J1955" s="95" t="b">
        <v>0</v>
      </c>
      <c r="K1955" s="95" t="b">
        <v>0</v>
      </c>
    </row>
    <row r="1956" spans="1:11" x14ac:dyDescent="0.25">
      <c r="A1956" s="95" t="s">
        <v>14796</v>
      </c>
      <c r="B1956" s="95" t="s">
        <v>1384</v>
      </c>
      <c r="C1956" s="95">
        <v>3</v>
      </c>
      <c r="D1956" s="130">
        <v>1.5015732683728807E-4</v>
      </c>
      <c r="E1956" s="130">
        <v>4.0367805526139282</v>
      </c>
      <c r="F1956" s="95" t="b">
        <v>0</v>
      </c>
      <c r="G1956" s="95" t="b">
        <v>0</v>
      </c>
      <c r="H1956" s="95" t="b">
        <v>0</v>
      </c>
      <c r="I1956" s="95" t="b">
        <v>0</v>
      </c>
      <c r="J1956" s="95" t="b">
        <v>0</v>
      </c>
      <c r="K1956" s="95" t="b">
        <v>0</v>
      </c>
    </row>
    <row r="1957" spans="1:11" x14ac:dyDescent="0.25">
      <c r="A1957" s="95" t="s">
        <v>14629</v>
      </c>
      <c r="B1957" s="95" t="s">
        <v>14213</v>
      </c>
      <c r="C1957" s="95">
        <v>3</v>
      </c>
      <c r="D1957" s="130">
        <v>1.5015732683728807E-4</v>
      </c>
      <c r="E1957" s="130">
        <v>0.84421309927738231</v>
      </c>
      <c r="F1957" s="95" t="b">
        <v>0</v>
      </c>
      <c r="G1957" s="95" t="b">
        <v>0</v>
      </c>
      <c r="H1957" s="95" t="b">
        <v>0</v>
      </c>
      <c r="I1957" s="95" t="b">
        <v>0</v>
      </c>
      <c r="J1957" s="95" t="b">
        <v>0</v>
      </c>
      <c r="K1957" s="95" t="b">
        <v>0</v>
      </c>
    </row>
    <row r="1958" spans="1:11" x14ac:dyDescent="0.25">
      <c r="A1958" s="95" t="s">
        <v>14222</v>
      </c>
      <c r="B1958" s="95" t="s">
        <v>14323</v>
      </c>
      <c r="C1958" s="95">
        <v>3</v>
      </c>
      <c r="D1958" s="130">
        <v>1.5015732683728807E-4</v>
      </c>
      <c r="E1958" s="130">
        <v>0.26192309727020902</v>
      </c>
      <c r="F1958" s="95" t="b">
        <v>0</v>
      </c>
      <c r="G1958" s="95" t="b">
        <v>0</v>
      </c>
      <c r="H1958" s="95" t="b">
        <v>0</v>
      </c>
      <c r="I1958" s="95" t="b">
        <v>0</v>
      </c>
      <c r="J1958" s="95" t="b">
        <v>0</v>
      </c>
      <c r="K1958" s="95" t="b">
        <v>0</v>
      </c>
    </row>
    <row r="1959" spans="1:11" x14ac:dyDescent="0.25">
      <c r="A1959" s="95" t="s">
        <v>14239</v>
      </c>
      <c r="B1959" s="95" t="s">
        <v>14237</v>
      </c>
      <c r="C1959" s="95">
        <v>3</v>
      </c>
      <c r="D1959" s="130">
        <v>1.5015732683728807E-4</v>
      </c>
      <c r="E1959" s="130">
        <v>6.8571654051930608E-2</v>
      </c>
      <c r="F1959" s="95" t="b">
        <v>0</v>
      </c>
      <c r="G1959" s="95" t="b">
        <v>0</v>
      </c>
      <c r="H1959" s="95" t="b">
        <v>0</v>
      </c>
      <c r="I1959" s="95" t="b">
        <v>0</v>
      </c>
      <c r="J1959" s="95" t="b">
        <v>0</v>
      </c>
      <c r="K1959" s="95" t="b">
        <v>0</v>
      </c>
    </row>
    <row r="1960" spans="1:11" x14ac:dyDescent="0.25">
      <c r="A1960" s="95" t="s">
        <v>14217</v>
      </c>
      <c r="B1960" s="95" t="s">
        <v>1834</v>
      </c>
      <c r="C1960" s="95">
        <v>3</v>
      </c>
      <c r="D1960" s="130">
        <v>1.5015732683728807E-4</v>
      </c>
      <c r="E1960" s="130">
        <v>1.4549446285562802</v>
      </c>
      <c r="F1960" s="95" t="b">
        <v>0</v>
      </c>
      <c r="G1960" s="95" t="b">
        <v>0</v>
      </c>
      <c r="H1960" s="95" t="b">
        <v>0</v>
      </c>
      <c r="I1960" s="95" t="b">
        <v>0</v>
      </c>
      <c r="J1960" s="95" t="b">
        <v>0</v>
      </c>
      <c r="K1960" s="95" t="b">
        <v>0</v>
      </c>
    </row>
    <row r="1961" spans="1:11" x14ac:dyDescent="0.25">
      <c r="A1961" s="95" t="s">
        <v>1834</v>
      </c>
      <c r="B1961" s="95" t="s">
        <v>14220</v>
      </c>
      <c r="C1961" s="95">
        <v>3</v>
      </c>
      <c r="D1961" s="130">
        <v>1.5015732683728807E-4</v>
      </c>
      <c r="E1961" s="130">
        <v>1.510699860811898</v>
      </c>
      <c r="F1961" s="95" t="b">
        <v>0</v>
      </c>
      <c r="G1961" s="95" t="b">
        <v>0</v>
      </c>
      <c r="H1961" s="95" t="b">
        <v>0</v>
      </c>
      <c r="I1961" s="95" t="b">
        <v>0</v>
      </c>
      <c r="J1961" s="95" t="b">
        <v>0</v>
      </c>
      <c r="K1961" s="95" t="b">
        <v>0</v>
      </c>
    </row>
    <row r="1962" spans="1:11" x14ac:dyDescent="0.25">
      <c r="A1962" s="95" t="s">
        <v>14394</v>
      </c>
      <c r="B1962" s="95" t="s">
        <v>14798</v>
      </c>
      <c r="C1962" s="95">
        <v>3</v>
      </c>
      <c r="D1962" s="130">
        <v>1.5015732683728807E-4</v>
      </c>
      <c r="E1962" s="130">
        <v>3.4347205612859657</v>
      </c>
      <c r="F1962" s="95" t="b">
        <v>0</v>
      </c>
      <c r="G1962" s="95" t="b">
        <v>0</v>
      </c>
      <c r="H1962" s="95" t="b">
        <v>0</v>
      </c>
      <c r="I1962" s="95" t="b">
        <v>0</v>
      </c>
      <c r="J1962" s="95" t="b">
        <v>0</v>
      </c>
      <c r="K1962" s="95" t="b">
        <v>0</v>
      </c>
    </row>
    <row r="1963" spans="1:11" x14ac:dyDescent="0.25">
      <c r="A1963" s="95" t="s">
        <v>14235</v>
      </c>
      <c r="B1963" s="95" t="s">
        <v>14712</v>
      </c>
      <c r="C1963" s="95">
        <v>3</v>
      </c>
      <c r="D1963" s="130">
        <v>1.5015732683728807E-4</v>
      </c>
      <c r="E1963" s="130">
        <v>1.993811479220748</v>
      </c>
      <c r="F1963" s="95" t="b">
        <v>0</v>
      </c>
      <c r="G1963" s="95" t="b">
        <v>0</v>
      </c>
      <c r="H1963" s="95" t="b">
        <v>0</v>
      </c>
      <c r="I1963" s="95" t="b">
        <v>0</v>
      </c>
      <c r="J1963" s="95" t="b">
        <v>0</v>
      </c>
      <c r="K1963" s="95" t="b">
        <v>0</v>
      </c>
    </row>
    <row r="1964" spans="1:11" x14ac:dyDescent="0.25">
      <c r="A1964" s="95" t="s">
        <v>14712</v>
      </c>
      <c r="B1964" s="95" t="s">
        <v>14214</v>
      </c>
      <c r="C1964" s="95">
        <v>3</v>
      </c>
      <c r="D1964" s="130">
        <v>1.5015732683728807E-4</v>
      </c>
      <c r="E1964" s="130">
        <v>1.0304571592350553</v>
      </c>
      <c r="F1964" s="95" t="b">
        <v>0</v>
      </c>
      <c r="G1964" s="95" t="b">
        <v>0</v>
      </c>
      <c r="H1964" s="95" t="b">
        <v>0</v>
      </c>
      <c r="I1964" s="95" t="b">
        <v>0</v>
      </c>
      <c r="J1964" s="95" t="b">
        <v>0</v>
      </c>
      <c r="K1964" s="95" t="b">
        <v>0</v>
      </c>
    </row>
    <row r="1965" spans="1:11" x14ac:dyDescent="0.25">
      <c r="A1965" s="95" t="s">
        <v>14219</v>
      </c>
      <c r="B1965" s="95" t="s">
        <v>14248</v>
      </c>
      <c r="C1965" s="95">
        <v>3</v>
      </c>
      <c r="D1965" s="130">
        <v>1.5015732683728807E-4</v>
      </c>
      <c r="E1965" s="130">
        <v>-0.43569504988602598</v>
      </c>
      <c r="F1965" s="95" t="b">
        <v>0</v>
      </c>
      <c r="G1965" s="95" t="b">
        <v>0</v>
      </c>
      <c r="H1965" s="95" t="b">
        <v>0</v>
      </c>
      <c r="I1965" s="95" t="b">
        <v>0</v>
      </c>
      <c r="J1965" s="95" t="b">
        <v>0</v>
      </c>
      <c r="K1965" s="95" t="b">
        <v>0</v>
      </c>
    </row>
    <row r="1966" spans="1:11" x14ac:dyDescent="0.25">
      <c r="A1966" s="95" t="s">
        <v>14217</v>
      </c>
      <c r="B1966" s="95" t="s">
        <v>1578</v>
      </c>
      <c r="C1966" s="95">
        <v>3</v>
      </c>
      <c r="D1966" s="130">
        <v>1.5015732683728807E-4</v>
      </c>
      <c r="E1966" s="130">
        <v>1.4549446285562802</v>
      </c>
      <c r="F1966" s="95" t="b">
        <v>0</v>
      </c>
      <c r="G1966" s="95" t="b">
        <v>0</v>
      </c>
      <c r="H1966" s="95" t="b">
        <v>0</v>
      </c>
      <c r="I1966" s="95" t="b">
        <v>0</v>
      </c>
      <c r="J1966" s="95" t="b">
        <v>0</v>
      </c>
      <c r="K1966" s="95" t="b">
        <v>0</v>
      </c>
    </row>
    <row r="1967" spans="1:11" x14ac:dyDescent="0.25">
      <c r="A1967" s="95" t="s">
        <v>1578</v>
      </c>
      <c r="B1967" s="95" t="s">
        <v>14218</v>
      </c>
      <c r="C1967" s="95">
        <v>3</v>
      </c>
      <c r="D1967" s="130">
        <v>1.5015732683728807E-4</v>
      </c>
      <c r="E1967" s="130">
        <v>1.474012009597409</v>
      </c>
      <c r="F1967" s="95" t="b">
        <v>0</v>
      </c>
      <c r="G1967" s="95" t="b">
        <v>0</v>
      </c>
      <c r="H1967" s="95" t="b">
        <v>0</v>
      </c>
      <c r="I1967" s="95" t="b">
        <v>0</v>
      </c>
      <c r="J1967" s="95" t="b">
        <v>0</v>
      </c>
      <c r="K1967" s="95" t="b">
        <v>0</v>
      </c>
    </row>
    <row r="1968" spans="1:11" x14ac:dyDescent="0.25">
      <c r="A1968" s="95" t="s">
        <v>14217</v>
      </c>
      <c r="B1968" s="95" t="s">
        <v>1167</v>
      </c>
      <c r="C1968" s="95">
        <v>3</v>
      </c>
      <c r="D1968" s="130">
        <v>1.5015732683728807E-4</v>
      </c>
      <c r="E1968" s="130">
        <v>1.4549446285562802</v>
      </c>
      <c r="F1968" s="95" t="b">
        <v>0</v>
      </c>
      <c r="G1968" s="95" t="b">
        <v>0</v>
      </c>
      <c r="H1968" s="95" t="b">
        <v>0</v>
      </c>
      <c r="I1968" s="95" t="b">
        <v>0</v>
      </c>
      <c r="J1968" s="95" t="b">
        <v>0</v>
      </c>
      <c r="K1968" s="95" t="b">
        <v>0</v>
      </c>
    </row>
    <row r="1969" spans="1:11" x14ac:dyDescent="0.25">
      <c r="A1969" s="95" t="s">
        <v>1167</v>
      </c>
      <c r="B1969" s="95" t="s">
        <v>2743</v>
      </c>
      <c r="C1969" s="95">
        <v>3</v>
      </c>
      <c r="D1969" s="130">
        <v>1.5015732683728807E-4</v>
      </c>
      <c r="E1969" s="130">
        <v>1.6822879520244916</v>
      </c>
      <c r="F1969" s="95" t="b">
        <v>0</v>
      </c>
      <c r="G1969" s="95" t="b">
        <v>0</v>
      </c>
      <c r="H1969" s="95" t="b">
        <v>0</v>
      </c>
      <c r="I1969" s="95" t="b">
        <v>0</v>
      </c>
      <c r="J1969" s="95" t="b">
        <v>0</v>
      </c>
      <c r="K1969" s="95" t="b">
        <v>0</v>
      </c>
    </row>
    <row r="1970" spans="1:11" x14ac:dyDescent="0.25">
      <c r="A1970" s="95" t="s">
        <v>14230</v>
      </c>
      <c r="B1970" s="95" t="s">
        <v>14215</v>
      </c>
      <c r="C1970" s="95">
        <v>3</v>
      </c>
      <c r="D1970" s="130">
        <v>1.5015732683728807E-4</v>
      </c>
      <c r="E1970" s="130">
        <v>-0.87184599103381744</v>
      </c>
      <c r="F1970" s="95" t="b">
        <v>0</v>
      </c>
      <c r="G1970" s="95" t="b">
        <v>0</v>
      </c>
      <c r="H1970" s="95" t="b">
        <v>0</v>
      </c>
      <c r="I1970" s="95" t="b">
        <v>0</v>
      </c>
      <c r="J1970" s="95" t="b">
        <v>0</v>
      </c>
      <c r="K1970" s="95" t="b">
        <v>0</v>
      </c>
    </row>
    <row r="1971" spans="1:11" x14ac:dyDescent="0.25">
      <c r="A1971" s="95" t="s">
        <v>14378</v>
      </c>
      <c r="B1971" s="95" t="s">
        <v>14215</v>
      </c>
      <c r="C1971" s="95">
        <v>3</v>
      </c>
      <c r="D1971" s="130">
        <v>1.5015732683728807E-4</v>
      </c>
      <c r="E1971" s="130">
        <v>0.45037330370010181</v>
      </c>
      <c r="F1971" s="95" t="b">
        <v>0</v>
      </c>
      <c r="G1971" s="95" t="b">
        <v>0</v>
      </c>
      <c r="H1971" s="95" t="b">
        <v>0</v>
      </c>
      <c r="I1971" s="95" t="b">
        <v>0</v>
      </c>
      <c r="J1971" s="95" t="b">
        <v>0</v>
      </c>
      <c r="K1971" s="95" t="b">
        <v>0</v>
      </c>
    </row>
    <row r="1972" spans="1:11" x14ac:dyDescent="0.25">
      <c r="A1972" s="95" t="s">
        <v>14247</v>
      </c>
      <c r="B1972" s="95" t="s">
        <v>14216</v>
      </c>
      <c r="C1972" s="95">
        <v>3</v>
      </c>
      <c r="D1972" s="130">
        <v>1.5015732683728807E-4</v>
      </c>
      <c r="E1972" s="130">
        <v>-0.52732660448328839</v>
      </c>
      <c r="F1972" s="95" t="b">
        <v>0</v>
      </c>
      <c r="G1972" s="95" t="b">
        <v>0</v>
      </c>
      <c r="H1972" s="95" t="b">
        <v>0</v>
      </c>
      <c r="I1972" s="95" t="b">
        <v>0</v>
      </c>
      <c r="J1972" s="95" t="b">
        <v>0</v>
      </c>
      <c r="K1972" s="95" t="b">
        <v>0</v>
      </c>
    </row>
    <row r="1973" spans="1:11" x14ac:dyDescent="0.25">
      <c r="A1973" s="95" t="s">
        <v>14297</v>
      </c>
      <c r="B1973" s="95" t="s">
        <v>14221</v>
      </c>
      <c r="C1973" s="95">
        <v>3</v>
      </c>
      <c r="D1973" s="130">
        <v>1.5015732683728807E-4</v>
      </c>
      <c r="E1973" s="130">
        <v>0.15187195845132087</v>
      </c>
      <c r="F1973" s="95" t="b">
        <v>0</v>
      </c>
      <c r="G1973" s="95" t="b">
        <v>0</v>
      </c>
      <c r="H1973" s="95" t="b">
        <v>0</v>
      </c>
      <c r="I1973" s="95" t="b">
        <v>0</v>
      </c>
      <c r="J1973" s="95" t="b">
        <v>0</v>
      </c>
      <c r="K1973" s="95" t="b">
        <v>0</v>
      </c>
    </row>
    <row r="1974" spans="1:11" x14ac:dyDescent="0.25">
      <c r="A1974" s="95" t="s">
        <v>1538</v>
      </c>
      <c r="B1974" s="95" t="s">
        <v>14213</v>
      </c>
      <c r="C1974" s="95">
        <v>3</v>
      </c>
      <c r="D1974" s="130">
        <v>1.5015732683728807E-4</v>
      </c>
      <c r="E1974" s="130">
        <v>0.84421309927738231</v>
      </c>
      <c r="F1974" s="95" t="b">
        <v>0</v>
      </c>
      <c r="G1974" s="95" t="b">
        <v>0</v>
      </c>
      <c r="H1974" s="95" t="b">
        <v>0</v>
      </c>
      <c r="I1974" s="95" t="b">
        <v>0</v>
      </c>
      <c r="J1974" s="95" t="b">
        <v>0</v>
      </c>
      <c r="K1974" s="95" t="b">
        <v>0</v>
      </c>
    </row>
    <row r="1975" spans="1:11" x14ac:dyDescent="0.25">
      <c r="A1975" s="95" t="s">
        <v>14215</v>
      </c>
      <c r="B1975" s="95" t="s">
        <v>14801</v>
      </c>
      <c r="C1975" s="95">
        <v>3</v>
      </c>
      <c r="D1975" s="130">
        <v>1.5015732683728807E-4</v>
      </c>
      <c r="E1975" s="130">
        <v>1.4012968057990161</v>
      </c>
      <c r="F1975" s="95" t="b">
        <v>0</v>
      </c>
      <c r="G1975" s="95" t="b">
        <v>0</v>
      </c>
      <c r="H1975" s="95" t="b">
        <v>0</v>
      </c>
      <c r="I1975" s="95" t="b">
        <v>0</v>
      </c>
      <c r="J1975" s="95" t="b">
        <v>0</v>
      </c>
      <c r="K1975" s="95" t="b">
        <v>0</v>
      </c>
    </row>
    <row r="1976" spans="1:11" x14ac:dyDescent="0.25">
      <c r="A1976" s="95" t="s">
        <v>14801</v>
      </c>
      <c r="B1976" s="95" t="s">
        <v>14220</v>
      </c>
      <c r="C1976" s="95">
        <v>3</v>
      </c>
      <c r="D1976" s="130">
        <v>1.5015732683728807E-4</v>
      </c>
      <c r="E1976" s="130">
        <v>1.510699860811898</v>
      </c>
      <c r="F1976" s="95" t="b">
        <v>0</v>
      </c>
      <c r="G1976" s="95" t="b">
        <v>0</v>
      </c>
      <c r="H1976" s="95" t="b">
        <v>0</v>
      </c>
      <c r="I1976" s="95" t="b">
        <v>0</v>
      </c>
      <c r="J1976" s="95" t="b">
        <v>0</v>
      </c>
      <c r="K1976" s="95" t="b">
        <v>0</v>
      </c>
    </row>
    <row r="1977" spans="1:11" x14ac:dyDescent="0.25">
      <c r="A1977" s="95" t="s">
        <v>14223</v>
      </c>
      <c r="B1977" s="95" t="s">
        <v>14569</v>
      </c>
      <c r="C1977" s="95">
        <v>3</v>
      </c>
      <c r="D1977" s="130">
        <v>1.5015732683728807E-4</v>
      </c>
      <c r="E1977" s="130">
        <v>1.1995710248127216</v>
      </c>
      <c r="F1977" s="95" t="b">
        <v>0</v>
      </c>
      <c r="G1977" s="95" t="b">
        <v>0</v>
      </c>
      <c r="H1977" s="95" t="b">
        <v>0</v>
      </c>
      <c r="I1977" s="95" t="b">
        <v>0</v>
      </c>
      <c r="J1977" s="95" t="b">
        <v>0</v>
      </c>
      <c r="K1977" s="95" t="b">
        <v>0</v>
      </c>
    </row>
    <row r="1978" spans="1:11" x14ac:dyDescent="0.25">
      <c r="A1978" s="95" t="s">
        <v>14213</v>
      </c>
      <c r="B1978" s="95" t="s">
        <v>14802</v>
      </c>
      <c r="C1978" s="95">
        <v>3</v>
      </c>
      <c r="D1978" s="130">
        <v>1.5015732683728807E-4</v>
      </c>
      <c r="E1978" s="130">
        <v>1.1510801724855981</v>
      </c>
      <c r="F1978" s="95" t="b">
        <v>0</v>
      </c>
      <c r="G1978" s="95" t="b">
        <v>0</v>
      </c>
      <c r="H1978" s="95" t="b">
        <v>0</v>
      </c>
      <c r="I1978" s="95" t="b">
        <v>0</v>
      </c>
      <c r="J1978" s="95" t="b">
        <v>0</v>
      </c>
      <c r="K1978" s="95" t="b">
        <v>0</v>
      </c>
    </row>
    <row r="1979" spans="1:11" x14ac:dyDescent="0.25">
      <c r="A1979" s="95" t="s">
        <v>14802</v>
      </c>
      <c r="B1979" s="95" t="s">
        <v>14223</v>
      </c>
      <c r="C1979" s="95">
        <v>3</v>
      </c>
      <c r="D1979" s="130">
        <v>1.5015732683728807E-4</v>
      </c>
      <c r="E1979" s="130">
        <v>1.5550513556539121</v>
      </c>
      <c r="F1979" s="95" t="b">
        <v>0</v>
      </c>
      <c r="G1979" s="95" t="b">
        <v>0</v>
      </c>
      <c r="H1979" s="95" t="b">
        <v>0</v>
      </c>
      <c r="I1979" s="95" t="b">
        <v>0</v>
      </c>
      <c r="J1979" s="95" t="b">
        <v>0</v>
      </c>
      <c r="K1979" s="95" t="b">
        <v>0</v>
      </c>
    </row>
    <row r="1980" spans="1:11" x14ac:dyDescent="0.25">
      <c r="A1980" s="95" t="s">
        <v>14218</v>
      </c>
      <c r="B1980" s="95" t="s">
        <v>14803</v>
      </c>
      <c r="C1980" s="95">
        <v>3</v>
      </c>
      <c r="D1980" s="130">
        <v>1.5015732683728807E-4</v>
      </c>
      <c r="E1980" s="130">
        <v>1.4761566780639981</v>
      </c>
      <c r="F1980" s="95" t="b">
        <v>0</v>
      </c>
      <c r="G1980" s="95" t="b">
        <v>0</v>
      </c>
      <c r="H1980" s="95" t="b">
        <v>0</v>
      </c>
      <c r="I1980" s="95" t="b">
        <v>0</v>
      </c>
      <c r="J1980" s="95" t="b">
        <v>0</v>
      </c>
      <c r="K1980" s="95" t="b">
        <v>0</v>
      </c>
    </row>
    <row r="1981" spans="1:11" x14ac:dyDescent="0.25">
      <c r="A1981" s="95" t="s">
        <v>14803</v>
      </c>
      <c r="B1981" s="95" t="s">
        <v>14221</v>
      </c>
      <c r="C1981" s="95">
        <v>3</v>
      </c>
      <c r="D1981" s="130">
        <v>1.5015732683728807E-4</v>
      </c>
      <c r="E1981" s="130">
        <v>1.5198487437459152</v>
      </c>
      <c r="F1981" s="95" t="b">
        <v>0</v>
      </c>
      <c r="G1981" s="95" t="b">
        <v>0</v>
      </c>
      <c r="H1981" s="95" t="b">
        <v>0</v>
      </c>
      <c r="I1981" s="95" t="b">
        <v>0</v>
      </c>
      <c r="J1981" s="95" t="b">
        <v>0</v>
      </c>
      <c r="K1981" s="95" t="b">
        <v>0</v>
      </c>
    </row>
    <row r="1982" spans="1:11" x14ac:dyDescent="0.25">
      <c r="A1982" s="95" t="s">
        <v>14422</v>
      </c>
      <c r="B1982" s="95" t="s">
        <v>14804</v>
      </c>
      <c r="C1982" s="95">
        <v>3</v>
      </c>
      <c r="D1982" s="130">
        <v>1.5015732683728807E-4</v>
      </c>
      <c r="E1982" s="130">
        <v>3.5053016355716728</v>
      </c>
      <c r="F1982" s="95" t="b">
        <v>0</v>
      </c>
      <c r="G1982" s="95" t="b">
        <v>0</v>
      </c>
      <c r="H1982" s="95" t="b">
        <v>0</v>
      </c>
      <c r="I1982" s="95" t="b">
        <v>0</v>
      </c>
      <c r="J1982" s="95" t="b">
        <v>0</v>
      </c>
      <c r="K1982" s="95" t="b">
        <v>0</v>
      </c>
    </row>
    <row r="1983" spans="1:11" x14ac:dyDescent="0.25">
      <c r="A1983" s="95" t="s">
        <v>14804</v>
      </c>
      <c r="B1983" s="95" t="s">
        <v>14685</v>
      </c>
      <c r="C1983" s="95">
        <v>3</v>
      </c>
      <c r="D1983" s="130">
        <v>1.5015732683728807E-4</v>
      </c>
      <c r="E1983" s="130">
        <v>4.0367805526139282</v>
      </c>
      <c r="F1983" s="95" t="b">
        <v>0</v>
      </c>
      <c r="G1983" s="95" t="b">
        <v>0</v>
      </c>
      <c r="H1983" s="95" t="b">
        <v>0</v>
      </c>
      <c r="I1983" s="95" t="b">
        <v>0</v>
      </c>
      <c r="J1983" s="95" t="b">
        <v>0</v>
      </c>
      <c r="K1983" s="95" t="b">
        <v>0</v>
      </c>
    </row>
    <row r="1984" spans="1:11" x14ac:dyDescent="0.25">
      <c r="A1984" s="95" t="s">
        <v>14685</v>
      </c>
      <c r="B1984" s="95" t="s">
        <v>14218</v>
      </c>
      <c r="C1984" s="95">
        <v>3</v>
      </c>
      <c r="D1984" s="130">
        <v>1.5015732683728807E-4</v>
      </c>
      <c r="E1984" s="130">
        <v>1.2521632599810526</v>
      </c>
      <c r="F1984" s="95" t="b">
        <v>0</v>
      </c>
      <c r="G1984" s="95" t="b">
        <v>0</v>
      </c>
      <c r="H1984" s="95" t="b">
        <v>0</v>
      </c>
      <c r="I1984" s="95" t="b">
        <v>0</v>
      </c>
      <c r="J1984" s="95" t="b">
        <v>0</v>
      </c>
      <c r="K1984" s="95" t="b">
        <v>0</v>
      </c>
    </row>
    <row r="1985" spans="1:11" x14ac:dyDescent="0.25">
      <c r="A1985" s="95" t="s">
        <v>14221</v>
      </c>
      <c r="B1985" s="95" t="s">
        <v>14568</v>
      </c>
      <c r="C1985" s="95">
        <v>3</v>
      </c>
      <c r="D1985" s="130">
        <v>1.5015732683728807E-4</v>
      </c>
      <c r="E1985" s="130">
        <v>1.1526651906022594</v>
      </c>
      <c r="F1985" s="95" t="b">
        <v>0</v>
      </c>
      <c r="G1985" s="95" t="b">
        <v>0</v>
      </c>
      <c r="H1985" s="95" t="b">
        <v>0</v>
      </c>
      <c r="I1985" s="95" t="b">
        <v>0</v>
      </c>
      <c r="J1985" s="95" t="b">
        <v>0</v>
      </c>
      <c r="K1985" s="95" t="b">
        <v>0</v>
      </c>
    </row>
    <row r="1986" spans="1:11" x14ac:dyDescent="0.25">
      <c r="A1986" s="95" t="s">
        <v>14242</v>
      </c>
      <c r="B1986" s="95" t="s">
        <v>14805</v>
      </c>
      <c r="C1986" s="95">
        <v>3</v>
      </c>
      <c r="D1986" s="130">
        <v>1.5015732683728807E-4</v>
      </c>
      <c r="E1986" s="130">
        <v>2.2120040901383824</v>
      </c>
      <c r="F1986" s="95" t="b">
        <v>0</v>
      </c>
      <c r="G1986" s="95" t="b">
        <v>0</v>
      </c>
      <c r="H1986" s="95" t="b">
        <v>0</v>
      </c>
      <c r="I1986" s="95" t="b">
        <v>0</v>
      </c>
      <c r="J1986" s="95" t="b">
        <v>0</v>
      </c>
      <c r="K1986" s="95" t="b">
        <v>0</v>
      </c>
    </row>
    <row r="1987" spans="1:11" x14ac:dyDescent="0.25">
      <c r="A1987" s="95" t="s">
        <v>14223</v>
      </c>
      <c r="B1987" s="95" t="s">
        <v>14383</v>
      </c>
      <c r="C1987" s="95">
        <v>3</v>
      </c>
      <c r="D1987" s="130">
        <v>1.5015732683728807E-4</v>
      </c>
      <c r="E1987" s="130">
        <v>0.68294122880938546</v>
      </c>
      <c r="F1987" s="95" t="b">
        <v>0</v>
      </c>
      <c r="G1987" s="95" t="b">
        <v>0</v>
      </c>
      <c r="H1987" s="95" t="b">
        <v>0</v>
      </c>
      <c r="I1987" s="95" t="b">
        <v>0</v>
      </c>
      <c r="J1987" s="95" t="b">
        <v>0</v>
      </c>
      <c r="K1987" s="95" t="b">
        <v>0</v>
      </c>
    </row>
    <row r="1988" spans="1:11" x14ac:dyDescent="0.25">
      <c r="A1988" s="95" t="s">
        <v>14383</v>
      </c>
      <c r="B1988" s="95" t="s">
        <v>14240</v>
      </c>
      <c r="C1988" s="95">
        <v>3</v>
      </c>
      <c r="D1988" s="130">
        <v>1.5015732683728807E-4</v>
      </c>
      <c r="E1988" s="130">
        <v>1.2960495270736974</v>
      </c>
      <c r="F1988" s="95" t="b">
        <v>0</v>
      </c>
      <c r="G1988" s="95" t="b">
        <v>0</v>
      </c>
      <c r="H1988" s="95" t="b">
        <v>0</v>
      </c>
      <c r="I1988" s="95" t="b">
        <v>0</v>
      </c>
      <c r="J1988" s="95" t="b">
        <v>0</v>
      </c>
      <c r="K1988" s="95" t="b">
        <v>0</v>
      </c>
    </row>
    <row r="1989" spans="1:11" x14ac:dyDescent="0.25">
      <c r="A1989" s="95" t="s">
        <v>14235</v>
      </c>
      <c r="B1989" s="95" t="s">
        <v>14216</v>
      </c>
      <c r="C1989" s="95">
        <v>3</v>
      </c>
      <c r="D1989" s="130">
        <v>1.5015732683728807E-4</v>
      </c>
      <c r="E1989" s="130">
        <v>-0.7481275985084509</v>
      </c>
      <c r="F1989" s="95" t="b">
        <v>0</v>
      </c>
      <c r="G1989" s="95" t="b">
        <v>0</v>
      </c>
      <c r="H1989" s="95" t="b">
        <v>0</v>
      </c>
      <c r="I1989" s="95" t="b">
        <v>0</v>
      </c>
      <c r="J1989" s="95" t="b">
        <v>0</v>
      </c>
      <c r="K1989" s="95" t="b">
        <v>0</v>
      </c>
    </row>
    <row r="1990" spans="1:11" x14ac:dyDescent="0.25">
      <c r="A1990" s="95" t="s">
        <v>14217</v>
      </c>
      <c r="B1990" s="95" t="s">
        <v>1710</v>
      </c>
      <c r="C1990" s="95">
        <v>3</v>
      </c>
      <c r="D1990" s="130">
        <v>1.5015732683728807E-4</v>
      </c>
      <c r="E1990" s="130">
        <v>1.4549446285562802</v>
      </c>
      <c r="F1990" s="95" t="b">
        <v>0</v>
      </c>
      <c r="G1990" s="95" t="b">
        <v>0</v>
      </c>
      <c r="H1990" s="95" t="b">
        <v>0</v>
      </c>
      <c r="I1990" s="95" t="b">
        <v>0</v>
      </c>
      <c r="J1990" s="95" t="b">
        <v>0</v>
      </c>
      <c r="K1990" s="95" t="b">
        <v>0</v>
      </c>
    </row>
    <row r="1991" spans="1:11" x14ac:dyDescent="0.25">
      <c r="A1991" s="95" t="s">
        <v>1710</v>
      </c>
      <c r="B1991" s="95" t="s">
        <v>2743</v>
      </c>
      <c r="C1991" s="95">
        <v>3</v>
      </c>
      <c r="D1991" s="130">
        <v>1.5015732683728807E-4</v>
      </c>
      <c r="E1991" s="130">
        <v>1.6822879520244916</v>
      </c>
      <c r="F1991" s="95" t="b">
        <v>0</v>
      </c>
      <c r="G1991" s="95" t="b">
        <v>0</v>
      </c>
      <c r="H1991" s="95" t="b">
        <v>0</v>
      </c>
      <c r="I1991" s="95" t="b">
        <v>0</v>
      </c>
      <c r="J1991" s="95" t="b">
        <v>0</v>
      </c>
      <c r="K1991" s="95" t="b">
        <v>0</v>
      </c>
    </row>
    <row r="1992" spans="1:11" x14ac:dyDescent="0.25">
      <c r="A1992" s="95" t="s">
        <v>1387</v>
      </c>
      <c r="B1992" s="95" t="s">
        <v>14806</v>
      </c>
      <c r="C1992" s="95">
        <v>3</v>
      </c>
      <c r="D1992" s="130">
        <v>1.5015732683728807E-4</v>
      </c>
      <c r="E1992" s="130">
        <v>2.6712925677230284</v>
      </c>
      <c r="F1992" s="95" t="b">
        <v>0</v>
      </c>
      <c r="G1992" s="95" t="b">
        <v>0</v>
      </c>
      <c r="H1992" s="95" t="b">
        <v>0</v>
      </c>
      <c r="I1992" s="95" t="b">
        <v>0</v>
      </c>
      <c r="J1992" s="95" t="b">
        <v>0</v>
      </c>
      <c r="K1992" s="95" t="b">
        <v>0</v>
      </c>
    </row>
    <row r="1993" spans="1:11" x14ac:dyDescent="0.25">
      <c r="A1993" s="95" t="s">
        <v>14686</v>
      </c>
      <c r="B1993" s="95" t="s">
        <v>14807</v>
      </c>
      <c r="C1993" s="95">
        <v>3</v>
      </c>
      <c r="D1993" s="130">
        <v>1.5015732683728807E-4</v>
      </c>
      <c r="E1993" s="130">
        <v>4.0367805526139282</v>
      </c>
      <c r="F1993" s="95" t="b">
        <v>0</v>
      </c>
      <c r="G1993" s="95" t="b">
        <v>0</v>
      </c>
      <c r="H1993" s="95" t="b">
        <v>0</v>
      </c>
      <c r="I1993" s="95" t="b">
        <v>0</v>
      </c>
      <c r="J1993" s="95" t="b">
        <v>0</v>
      </c>
      <c r="K1993" s="95" t="b">
        <v>0</v>
      </c>
    </row>
    <row r="1994" spans="1:11" x14ac:dyDescent="0.25">
      <c r="A1994" s="95" t="s">
        <v>14741</v>
      </c>
      <c r="B1994" s="95" t="s">
        <v>14394</v>
      </c>
      <c r="C1994" s="95">
        <v>3</v>
      </c>
      <c r="D1994" s="130">
        <v>1.5015732683728807E-4</v>
      </c>
      <c r="E1994" s="130">
        <v>3.3097818246776658</v>
      </c>
      <c r="F1994" s="95" t="b">
        <v>0</v>
      </c>
      <c r="G1994" s="95" t="b">
        <v>0</v>
      </c>
      <c r="H1994" s="95" t="b">
        <v>0</v>
      </c>
      <c r="I1994" s="95" t="b">
        <v>0</v>
      </c>
      <c r="J1994" s="95" t="b">
        <v>0</v>
      </c>
      <c r="K1994" s="95" t="b">
        <v>0</v>
      </c>
    </row>
    <row r="1995" spans="1:11" x14ac:dyDescent="0.25">
      <c r="A1995" s="95" t="s">
        <v>14394</v>
      </c>
      <c r="B1995" s="95" t="s">
        <v>14808</v>
      </c>
      <c r="C1995" s="95">
        <v>3</v>
      </c>
      <c r="D1995" s="130">
        <v>1.5015732683728807E-4</v>
      </c>
      <c r="E1995" s="130">
        <v>3.4347205612859657</v>
      </c>
      <c r="F1995" s="95" t="b">
        <v>0</v>
      </c>
      <c r="G1995" s="95" t="b">
        <v>0</v>
      </c>
      <c r="H1995" s="95" t="b">
        <v>0</v>
      </c>
      <c r="I1995" s="95" t="b">
        <v>0</v>
      </c>
      <c r="J1995" s="95" t="b">
        <v>0</v>
      </c>
      <c r="K1995" s="95" t="b">
        <v>0</v>
      </c>
    </row>
    <row r="1996" spans="1:11" x14ac:dyDescent="0.25">
      <c r="A1996" s="95" t="s">
        <v>14549</v>
      </c>
      <c r="B1996" s="95" t="s">
        <v>14250</v>
      </c>
      <c r="C1996" s="95">
        <v>3</v>
      </c>
      <c r="D1996" s="130">
        <v>1.5015732683728807E-4</v>
      </c>
      <c r="E1996" s="130">
        <v>1.9332048676211537</v>
      </c>
      <c r="F1996" s="95" t="b">
        <v>0</v>
      </c>
      <c r="G1996" s="95" t="b">
        <v>0</v>
      </c>
      <c r="H1996" s="95" t="b">
        <v>0</v>
      </c>
      <c r="I1996" s="95" t="b">
        <v>0</v>
      </c>
      <c r="J1996" s="95" t="b">
        <v>0</v>
      </c>
      <c r="K1996" s="95" t="b">
        <v>0</v>
      </c>
    </row>
    <row r="1997" spans="1:11" x14ac:dyDescent="0.25">
      <c r="A1997" s="95" t="s">
        <v>14218</v>
      </c>
      <c r="B1997" s="95" t="s">
        <v>14742</v>
      </c>
      <c r="C1997" s="95">
        <v>3</v>
      </c>
      <c r="D1997" s="130">
        <v>1.5015732683728807E-4</v>
      </c>
      <c r="E1997" s="130">
        <v>1.3512179414556982</v>
      </c>
      <c r="F1997" s="95" t="b">
        <v>0</v>
      </c>
      <c r="G1997" s="95" t="b">
        <v>0</v>
      </c>
      <c r="H1997" s="95" t="b">
        <v>0</v>
      </c>
      <c r="I1997" s="95" t="b">
        <v>0</v>
      </c>
      <c r="J1997" s="95" t="b">
        <v>0</v>
      </c>
      <c r="K1997" s="95" t="b">
        <v>0</v>
      </c>
    </row>
    <row r="1998" spans="1:11" x14ac:dyDescent="0.25">
      <c r="A1998" s="95" t="s">
        <v>14334</v>
      </c>
      <c r="B1998" s="95" t="s">
        <v>14215</v>
      </c>
      <c r="C1998" s="95">
        <v>3</v>
      </c>
      <c r="D1998" s="130">
        <v>1.5015732683728807E-4</v>
      </c>
      <c r="E1998" s="130">
        <v>0.20258881998934569</v>
      </c>
      <c r="F1998" s="95" t="b">
        <v>0</v>
      </c>
      <c r="G1998" s="95" t="b">
        <v>0</v>
      </c>
      <c r="H1998" s="95" t="b">
        <v>0</v>
      </c>
      <c r="I1998" s="95" t="b">
        <v>0</v>
      </c>
      <c r="J1998" s="95" t="b">
        <v>0</v>
      </c>
      <c r="K1998" s="95" t="b">
        <v>0</v>
      </c>
    </row>
    <row r="1999" spans="1:11" x14ac:dyDescent="0.25">
      <c r="A1999" s="95" t="s">
        <v>14227</v>
      </c>
      <c r="B1999" s="95" t="s">
        <v>14810</v>
      </c>
      <c r="C1999" s="95">
        <v>3</v>
      </c>
      <c r="D1999" s="130">
        <v>1.5015732683728807E-4</v>
      </c>
      <c r="E1999" s="130">
        <v>1.7733812212799258</v>
      </c>
      <c r="F1999" s="95" t="b">
        <v>0</v>
      </c>
      <c r="G1999" s="95" t="b">
        <v>0</v>
      </c>
      <c r="H1999" s="95" t="b">
        <v>0</v>
      </c>
      <c r="I1999" s="95" t="b">
        <v>0</v>
      </c>
      <c r="J1999" s="95" t="b">
        <v>0</v>
      </c>
      <c r="K1999" s="95" t="b">
        <v>0</v>
      </c>
    </row>
    <row r="2000" spans="1:11" x14ac:dyDescent="0.25">
      <c r="A2000" s="95" t="s">
        <v>14810</v>
      </c>
      <c r="B2000" s="95" t="s">
        <v>14214</v>
      </c>
      <c r="C2000" s="95">
        <v>3</v>
      </c>
      <c r="D2000" s="130">
        <v>1.5015732683728807E-4</v>
      </c>
      <c r="E2000" s="130">
        <v>1.1553958958433552</v>
      </c>
      <c r="F2000" s="95" t="b">
        <v>0</v>
      </c>
      <c r="G2000" s="95" t="b">
        <v>0</v>
      </c>
      <c r="H2000" s="95" t="b">
        <v>0</v>
      </c>
      <c r="I2000" s="95" t="b">
        <v>0</v>
      </c>
      <c r="J2000" s="95" t="b">
        <v>0</v>
      </c>
      <c r="K2000" s="95" t="b">
        <v>0</v>
      </c>
    </row>
    <row r="2001" spans="1:11" x14ac:dyDescent="0.25">
      <c r="A2001" s="95" t="s">
        <v>14214</v>
      </c>
      <c r="B2001" s="95" t="s">
        <v>14476</v>
      </c>
      <c r="C2001" s="95">
        <v>3</v>
      </c>
      <c r="D2001" s="130">
        <v>1.5015732683728807E-4</v>
      </c>
      <c r="E2001" s="130">
        <v>0.56139995947056687</v>
      </c>
      <c r="F2001" s="95" t="b">
        <v>0</v>
      </c>
      <c r="G2001" s="95" t="b">
        <v>0</v>
      </c>
      <c r="H2001" s="95" t="b">
        <v>0</v>
      </c>
      <c r="I2001" s="95" t="b">
        <v>0</v>
      </c>
      <c r="J2001" s="95" t="b">
        <v>0</v>
      </c>
      <c r="K2001" s="95" t="b">
        <v>0</v>
      </c>
    </row>
    <row r="2002" spans="1:11" x14ac:dyDescent="0.25">
      <c r="A2002" s="95" t="s">
        <v>14476</v>
      </c>
      <c r="B2002" s="95" t="s">
        <v>14232</v>
      </c>
      <c r="C2002" s="95">
        <v>3</v>
      </c>
      <c r="D2002" s="130">
        <v>1.5015732683728807E-4</v>
      </c>
      <c r="E2002" s="130">
        <v>1.4295400487821852</v>
      </c>
      <c r="F2002" s="95" t="b">
        <v>0</v>
      </c>
      <c r="G2002" s="95" t="b">
        <v>0</v>
      </c>
      <c r="H2002" s="95" t="b">
        <v>0</v>
      </c>
      <c r="I2002" s="95" t="b">
        <v>0</v>
      </c>
      <c r="J2002" s="95" t="b">
        <v>0</v>
      </c>
      <c r="K2002" s="95" t="b">
        <v>0</v>
      </c>
    </row>
    <row r="2003" spans="1:11" x14ac:dyDescent="0.25">
      <c r="A2003" s="95" t="s">
        <v>14232</v>
      </c>
      <c r="B2003" s="95" t="s">
        <v>14486</v>
      </c>
      <c r="C2003" s="95">
        <v>3</v>
      </c>
      <c r="D2003" s="130">
        <v>1.5015732683728807E-4</v>
      </c>
      <c r="E2003" s="130">
        <v>1.4725091221753654</v>
      </c>
      <c r="F2003" s="95" t="b">
        <v>0</v>
      </c>
      <c r="G2003" s="95" t="b">
        <v>0</v>
      </c>
      <c r="H2003" s="95" t="b">
        <v>0</v>
      </c>
      <c r="I2003" s="95" t="b">
        <v>0</v>
      </c>
      <c r="J2003" s="95" t="b">
        <v>0</v>
      </c>
      <c r="K2003" s="95" t="b">
        <v>0</v>
      </c>
    </row>
    <row r="2004" spans="1:11" x14ac:dyDescent="0.25">
      <c r="A2004" s="95" t="s">
        <v>14217</v>
      </c>
      <c r="B2004" s="95" t="s">
        <v>1396</v>
      </c>
      <c r="C2004" s="95">
        <v>3</v>
      </c>
      <c r="D2004" s="130">
        <v>1.5015732683728807E-4</v>
      </c>
      <c r="E2004" s="130">
        <v>1.4549446285562802</v>
      </c>
      <c r="F2004" s="95" t="b">
        <v>0</v>
      </c>
      <c r="G2004" s="95" t="b">
        <v>0</v>
      </c>
      <c r="H2004" s="95" t="b">
        <v>0</v>
      </c>
      <c r="I2004" s="95" t="b">
        <v>0</v>
      </c>
      <c r="J2004" s="95" t="b">
        <v>0</v>
      </c>
      <c r="K2004" s="95" t="b">
        <v>0</v>
      </c>
    </row>
    <row r="2005" spans="1:11" x14ac:dyDescent="0.25">
      <c r="A2005" s="95" t="s">
        <v>1396</v>
      </c>
      <c r="B2005" s="95" t="s">
        <v>14218</v>
      </c>
      <c r="C2005" s="95">
        <v>3</v>
      </c>
      <c r="D2005" s="130">
        <v>1.5015732683728807E-4</v>
      </c>
      <c r="E2005" s="130">
        <v>1.474012009597409</v>
      </c>
      <c r="F2005" s="95" t="b">
        <v>0</v>
      </c>
      <c r="G2005" s="95" t="b">
        <v>0</v>
      </c>
      <c r="H2005" s="95" t="b">
        <v>0</v>
      </c>
      <c r="I2005" s="95" t="b">
        <v>0</v>
      </c>
      <c r="J2005" s="95" t="b">
        <v>0</v>
      </c>
      <c r="K2005" s="95" t="b">
        <v>0</v>
      </c>
    </row>
    <row r="2006" spans="1:11" x14ac:dyDescent="0.25">
      <c r="A2006" s="95" t="s">
        <v>14255</v>
      </c>
      <c r="B2006" s="95" t="s">
        <v>14213</v>
      </c>
      <c r="C2006" s="95">
        <v>3</v>
      </c>
      <c r="D2006" s="130">
        <v>1.5015732683728807E-4</v>
      </c>
      <c r="E2006" s="130">
        <v>-0.68298701978559773</v>
      </c>
      <c r="F2006" s="95" t="b">
        <v>0</v>
      </c>
      <c r="G2006" s="95" t="b">
        <v>0</v>
      </c>
      <c r="H2006" s="95" t="b">
        <v>0</v>
      </c>
      <c r="I2006" s="95" t="b">
        <v>0</v>
      </c>
      <c r="J2006" s="95" t="b">
        <v>0</v>
      </c>
      <c r="K2006" s="95" t="b">
        <v>0</v>
      </c>
    </row>
    <row r="2007" spans="1:11" x14ac:dyDescent="0.25">
      <c r="A2007" s="95" t="s">
        <v>14427</v>
      </c>
      <c r="B2007" s="95" t="s">
        <v>14239</v>
      </c>
      <c r="C2007" s="95">
        <v>3</v>
      </c>
      <c r="D2007" s="130">
        <v>1.5015732683728807E-4</v>
      </c>
      <c r="E2007" s="130">
        <v>1.3917514878927855</v>
      </c>
      <c r="F2007" s="95" t="b">
        <v>0</v>
      </c>
      <c r="G2007" s="95" t="b">
        <v>0</v>
      </c>
      <c r="H2007" s="95" t="b">
        <v>0</v>
      </c>
      <c r="I2007" s="95" t="b">
        <v>0</v>
      </c>
      <c r="J2007" s="95" t="b">
        <v>0</v>
      </c>
      <c r="K2007" s="95" t="b">
        <v>0</v>
      </c>
    </row>
    <row r="2008" spans="1:11" x14ac:dyDescent="0.25">
      <c r="A2008" s="95" t="s">
        <v>14427</v>
      </c>
      <c r="B2008" s="95" t="s">
        <v>14227</v>
      </c>
      <c r="C2008" s="95">
        <v>3</v>
      </c>
      <c r="D2008" s="130">
        <v>1.5015732683728807E-4</v>
      </c>
      <c r="E2008" s="130">
        <v>0.98124932756302974</v>
      </c>
      <c r="F2008" s="95" t="b">
        <v>0</v>
      </c>
      <c r="G2008" s="95" t="b">
        <v>0</v>
      </c>
      <c r="H2008" s="95" t="b">
        <v>0</v>
      </c>
      <c r="I2008" s="95" t="b">
        <v>0</v>
      </c>
      <c r="J2008" s="95" t="b">
        <v>0</v>
      </c>
      <c r="K2008" s="95" t="b">
        <v>0</v>
      </c>
    </row>
    <row r="2009" spans="1:11" x14ac:dyDescent="0.25">
      <c r="A2009" s="95" t="s">
        <v>14227</v>
      </c>
      <c r="B2009" s="95" t="s">
        <v>14255</v>
      </c>
      <c r="C2009" s="95">
        <v>3</v>
      </c>
      <c r="D2009" s="130">
        <v>1.5015732683728807E-4</v>
      </c>
      <c r="E2009" s="130">
        <v>-5.9127691426310594E-2</v>
      </c>
      <c r="F2009" s="95" t="b">
        <v>0</v>
      </c>
      <c r="G2009" s="95" t="b">
        <v>0</v>
      </c>
      <c r="H2009" s="95" t="b">
        <v>0</v>
      </c>
      <c r="I2009" s="95" t="b">
        <v>0</v>
      </c>
      <c r="J2009" s="95" t="b">
        <v>0</v>
      </c>
      <c r="K2009" s="95" t="b">
        <v>0</v>
      </c>
    </row>
    <row r="2010" spans="1:11" x14ac:dyDescent="0.25">
      <c r="A2010" s="95" t="s">
        <v>14543</v>
      </c>
      <c r="B2010" s="95" t="s">
        <v>14358</v>
      </c>
      <c r="C2010" s="95">
        <v>3</v>
      </c>
      <c r="D2010" s="130">
        <v>1.5015732683728807E-4</v>
      </c>
      <c r="E2010" s="130">
        <v>2.7783029076354104</v>
      </c>
      <c r="F2010" s="95" t="b">
        <v>0</v>
      </c>
      <c r="G2010" s="95" t="b">
        <v>0</v>
      </c>
      <c r="H2010" s="95" t="b">
        <v>0</v>
      </c>
      <c r="I2010" s="95" t="b">
        <v>0</v>
      </c>
      <c r="J2010" s="95" t="b">
        <v>0</v>
      </c>
      <c r="K2010" s="95" t="b">
        <v>0</v>
      </c>
    </row>
    <row r="2011" spans="1:11" x14ac:dyDescent="0.25">
      <c r="A2011" s="95" t="s">
        <v>14358</v>
      </c>
      <c r="B2011" s="95" t="s">
        <v>14227</v>
      </c>
      <c r="C2011" s="95">
        <v>3</v>
      </c>
      <c r="D2011" s="130">
        <v>1.5015732683728807E-4</v>
      </c>
      <c r="E2011" s="130">
        <v>0.73137185434642993</v>
      </c>
      <c r="F2011" s="95" t="b">
        <v>0</v>
      </c>
      <c r="G2011" s="95" t="b">
        <v>0</v>
      </c>
      <c r="H2011" s="95" t="b">
        <v>0</v>
      </c>
      <c r="I2011" s="95" t="b">
        <v>0</v>
      </c>
      <c r="J2011" s="95" t="b">
        <v>0</v>
      </c>
      <c r="K2011" s="95" t="b">
        <v>0</v>
      </c>
    </row>
    <row r="2012" spans="1:11" x14ac:dyDescent="0.25">
      <c r="A2012" s="95" t="s">
        <v>14227</v>
      </c>
      <c r="B2012" s="95" t="s">
        <v>14256</v>
      </c>
      <c r="C2012" s="95">
        <v>3</v>
      </c>
      <c r="D2012" s="130">
        <v>1.5015732683728807E-4</v>
      </c>
      <c r="E2012" s="130">
        <v>-4.8350600410118391E-2</v>
      </c>
      <c r="F2012" s="95" t="b">
        <v>0</v>
      </c>
      <c r="G2012" s="95" t="b">
        <v>0</v>
      </c>
      <c r="H2012" s="95" t="b">
        <v>0</v>
      </c>
      <c r="I2012" s="95" t="b">
        <v>0</v>
      </c>
      <c r="J2012" s="95" t="b">
        <v>0</v>
      </c>
      <c r="K2012" s="95" t="b">
        <v>0</v>
      </c>
    </row>
    <row r="2013" spans="1:11" x14ac:dyDescent="0.25">
      <c r="A2013" s="95" t="s">
        <v>14255</v>
      </c>
      <c r="B2013" s="95" t="s">
        <v>14257</v>
      </c>
      <c r="C2013" s="95">
        <v>3</v>
      </c>
      <c r="D2013" s="130">
        <v>1.5015732683728807E-4</v>
      </c>
      <c r="E2013" s="130">
        <v>0.63105863804974149</v>
      </c>
      <c r="F2013" s="95" t="b">
        <v>0</v>
      </c>
      <c r="G2013" s="95" t="b">
        <v>0</v>
      </c>
      <c r="H2013" s="95" t="b">
        <v>0</v>
      </c>
      <c r="I2013" s="95" t="b">
        <v>0</v>
      </c>
      <c r="J2013" s="95" t="b">
        <v>0</v>
      </c>
      <c r="K2013" s="95" t="b">
        <v>0</v>
      </c>
    </row>
    <row r="2014" spans="1:11" x14ac:dyDescent="0.25">
      <c r="A2014" s="95" t="s">
        <v>2743</v>
      </c>
      <c r="B2014" s="95" t="s">
        <v>14811</v>
      </c>
      <c r="C2014" s="95">
        <v>3</v>
      </c>
      <c r="D2014" s="130">
        <v>1.5015732683728807E-4</v>
      </c>
      <c r="E2014" s="130">
        <v>1.8994264412431952</v>
      </c>
      <c r="F2014" s="95" t="b">
        <v>0</v>
      </c>
      <c r="G2014" s="95" t="b">
        <v>0</v>
      </c>
      <c r="H2014" s="95" t="b">
        <v>0</v>
      </c>
      <c r="I2014" s="95" t="b">
        <v>0</v>
      </c>
      <c r="J2014" s="95" t="b">
        <v>0</v>
      </c>
      <c r="K2014" s="95" t="b">
        <v>0</v>
      </c>
    </row>
    <row r="2015" spans="1:11" x14ac:dyDescent="0.25">
      <c r="A2015" s="95" t="s">
        <v>14217</v>
      </c>
      <c r="B2015" s="95" t="s">
        <v>1451</v>
      </c>
      <c r="C2015" s="95">
        <v>3</v>
      </c>
      <c r="D2015" s="130">
        <v>1.5015732683728807E-4</v>
      </c>
      <c r="E2015" s="130">
        <v>1.4549446285562802</v>
      </c>
      <c r="F2015" s="95" t="b">
        <v>0</v>
      </c>
      <c r="G2015" s="95" t="b">
        <v>0</v>
      </c>
      <c r="H2015" s="95" t="b">
        <v>0</v>
      </c>
      <c r="I2015" s="95" t="b">
        <v>0</v>
      </c>
      <c r="J2015" s="95" t="b">
        <v>0</v>
      </c>
      <c r="K2015" s="95" t="b">
        <v>0</v>
      </c>
    </row>
    <row r="2016" spans="1:11" x14ac:dyDescent="0.25">
      <c r="A2016" s="95" t="s">
        <v>1451</v>
      </c>
      <c r="B2016" s="95" t="s">
        <v>14218</v>
      </c>
      <c r="C2016" s="95">
        <v>3</v>
      </c>
      <c r="D2016" s="130">
        <v>1.5015732683728807E-4</v>
      </c>
      <c r="E2016" s="130">
        <v>1.474012009597409</v>
      </c>
      <c r="F2016" s="95" t="b">
        <v>0</v>
      </c>
      <c r="G2016" s="95" t="b">
        <v>0</v>
      </c>
      <c r="H2016" s="95" t="b">
        <v>0</v>
      </c>
      <c r="I2016" s="95" t="b">
        <v>0</v>
      </c>
      <c r="J2016" s="95" t="b">
        <v>0</v>
      </c>
      <c r="K2016" s="95" t="b">
        <v>0</v>
      </c>
    </row>
    <row r="2017" spans="1:11" x14ac:dyDescent="0.25">
      <c r="A2017" s="95" t="s">
        <v>14217</v>
      </c>
      <c r="B2017" s="95" t="s">
        <v>1374</v>
      </c>
      <c r="C2017" s="95">
        <v>3</v>
      </c>
      <c r="D2017" s="130">
        <v>1.5015732683728807E-4</v>
      </c>
      <c r="E2017" s="130">
        <v>1.4549446285562802</v>
      </c>
      <c r="F2017" s="95" t="b">
        <v>0</v>
      </c>
      <c r="G2017" s="95" t="b">
        <v>0</v>
      </c>
      <c r="H2017" s="95" t="b">
        <v>0</v>
      </c>
      <c r="I2017" s="95" t="b">
        <v>0</v>
      </c>
      <c r="J2017" s="95" t="b">
        <v>0</v>
      </c>
      <c r="K2017" s="95" t="b">
        <v>0</v>
      </c>
    </row>
    <row r="2018" spans="1:11" x14ac:dyDescent="0.25">
      <c r="A2018" s="95" t="s">
        <v>1374</v>
      </c>
      <c r="B2018" s="95" t="s">
        <v>2743</v>
      </c>
      <c r="C2018" s="95">
        <v>3</v>
      </c>
      <c r="D2018" s="130">
        <v>1.5015732683728807E-4</v>
      </c>
      <c r="E2018" s="130">
        <v>1.6822879520244916</v>
      </c>
      <c r="F2018" s="95" t="b">
        <v>0</v>
      </c>
      <c r="G2018" s="95" t="b">
        <v>0</v>
      </c>
      <c r="H2018" s="95" t="b">
        <v>0</v>
      </c>
      <c r="I2018" s="95" t="b">
        <v>0</v>
      </c>
      <c r="J2018" s="95" t="b">
        <v>0</v>
      </c>
      <c r="K2018" s="95" t="b">
        <v>0</v>
      </c>
    </row>
    <row r="2019" spans="1:11" x14ac:dyDescent="0.25">
      <c r="A2019" s="95" t="s">
        <v>1354</v>
      </c>
      <c r="B2019" s="95" t="s">
        <v>1373</v>
      </c>
      <c r="C2019" s="95">
        <v>3</v>
      </c>
      <c r="D2019" s="130">
        <v>1.5015732683728807E-4</v>
      </c>
      <c r="E2019" s="130">
        <v>2.8549369646691556</v>
      </c>
      <c r="F2019" s="95" t="b">
        <v>0</v>
      </c>
      <c r="G2019" s="95" t="b">
        <v>0</v>
      </c>
      <c r="H2019" s="95" t="b">
        <v>0</v>
      </c>
      <c r="I2019" s="95" t="b">
        <v>0</v>
      </c>
      <c r="J2019" s="95" t="b">
        <v>0</v>
      </c>
      <c r="K2019" s="95" t="b">
        <v>0</v>
      </c>
    </row>
    <row r="2020" spans="1:11" x14ac:dyDescent="0.25">
      <c r="A2020" s="95" t="s">
        <v>1373</v>
      </c>
      <c r="B2020" s="95" t="s">
        <v>1372</v>
      </c>
      <c r="C2020" s="95">
        <v>3</v>
      </c>
      <c r="D2020" s="130">
        <v>1.5015732683728807E-4</v>
      </c>
      <c r="E2020" s="130">
        <v>4.2586293022302844</v>
      </c>
      <c r="F2020" s="95" t="b">
        <v>0</v>
      </c>
      <c r="G2020" s="95" t="b">
        <v>0</v>
      </c>
      <c r="H2020" s="95" t="b">
        <v>0</v>
      </c>
      <c r="I2020" s="95" t="b">
        <v>0</v>
      </c>
      <c r="J2020" s="95" t="b">
        <v>0</v>
      </c>
      <c r="K2020" s="95" t="b">
        <v>0</v>
      </c>
    </row>
    <row r="2021" spans="1:11" x14ac:dyDescent="0.25">
      <c r="A2021" s="95" t="s">
        <v>1372</v>
      </c>
      <c r="B2021" s="95" t="s">
        <v>14359</v>
      </c>
      <c r="C2021" s="95">
        <v>3</v>
      </c>
      <c r="D2021" s="130">
        <v>1.5015732683728807E-4</v>
      </c>
      <c r="E2021" s="130">
        <v>3.2172366170720594</v>
      </c>
      <c r="F2021" s="95" t="b">
        <v>0</v>
      </c>
      <c r="G2021" s="95" t="b">
        <v>0</v>
      </c>
      <c r="H2021" s="95" t="b">
        <v>0</v>
      </c>
      <c r="I2021" s="95" t="b">
        <v>0</v>
      </c>
      <c r="J2021" s="95" t="b">
        <v>0</v>
      </c>
      <c r="K2021" s="95" t="b">
        <v>0</v>
      </c>
    </row>
    <row r="2022" spans="1:11" x14ac:dyDescent="0.25">
      <c r="A2022" s="95" t="s">
        <v>14743</v>
      </c>
      <c r="B2022" s="95" t="s">
        <v>14744</v>
      </c>
      <c r="C2022" s="95">
        <v>3</v>
      </c>
      <c r="D2022" s="130">
        <v>1.5015732683728807E-4</v>
      </c>
      <c r="E2022" s="130">
        <v>4.1336905656219844</v>
      </c>
      <c r="F2022" s="95" t="b">
        <v>0</v>
      </c>
      <c r="G2022" s="95" t="b">
        <v>0</v>
      </c>
      <c r="H2022" s="95" t="b">
        <v>0</v>
      </c>
      <c r="I2022" s="95" t="b">
        <v>0</v>
      </c>
      <c r="J2022" s="95" t="b">
        <v>0</v>
      </c>
      <c r="K2022" s="95" t="b">
        <v>0</v>
      </c>
    </row>
    <row r="2023" spans="1:11" x14ac:dyDescent="0.25">
      <c r="A2023" s="95" t="s">
        <v>14744</v>
      </c>
      <c r="B2023" s="95" t="s">
        <v>14745</v>
      </c>
      <c r="C2023" s="95">
        <v>3</v>
      </c>
      <c r="D2023" s="130">
        <v>1.5015732683728807E-4</v>
      </c>
      <c r="E2023" s="130">
        <v>4.0087518290136845</v>
      </c>
      <c r="F2023" s="95" t="b">
        <v>0</v>
      </c>
      <c r="G2023" s="95" t="b">
        <v>0</v>
      </c>
      <c r="H2023" s="95" t="b">
        <v>0</v>
      </c>
      <c r="I2023" s="95" t="b">
        <v>0</v>
      </c>
      <c r="J2023" s="95" t="b">
        <v>0</v>
      </c>
      <c r="K2023" s="95" t="b">
        <v>0</v>
      </c>
    </row>
    <row r="2024" spans="1:11" x14ac:dyDescent="0.25">
      <c r="A2024" s="95" t="s">
        <v>14745</v>
      </c>
      <c r="B2024" s="95" t="s">
        <v>14213</v>
      </c>
      <c r="C2024" s="95">
        <v>3</v>
      </c>
      <c r="D2024" s="130">
        <v>1.5015732683728807E-4</v>
      </c>
      <c r="E2024" s="130">
        <v>1.0203043583330638</v>
      </c>
      <c r="F2024" s="95" t="b">
        <v>0</v>
      </c>
      <c r="G2024" s="95" t="b">
        <v>0</v>
      </c>
      <c r="H2024" s="95" t="b">
        <v>0</v>
      </c>
      <c r="I2024" s="95" t="b">
        <v>0</v>
      </c>
      <c r="J2024" s="95" t="b">
        <v>0</v>
      </c>
      <c r="K2024" s="95" t="b">
        <v>0</v>
      </c>
    </row>
    <row r="2025" spans="1:11" x14ac:dyDescent="0.25">
      <c r="A2025" s="95" t="s">
        <v>14217</v>
      </c>
      <c r="B2025" s="95" t="s">
        <v>1652</v>
      </c>
      <c r="C2025" s="95">
        <v>3</v>
      </c>
      <c r="D2025" s="130">
        <v>1.5015732683728807E-4</v>
      </c>
      <c r="E2025" s="130">
        <v>1.4549446285562802</v>
      </c>
      <c r="F2025" s="95" t="b">
        <v>0</v>
      </c>
      <c r="G2025" s="95" t="b">
        <v>0</v>
      </c>
      <c r="H2025" s="95" t="b">
        <v>0</v>
      </c>
      <c r="I2025" s="95" t="b">
        <v>0</v>
      </c>
      <c r="J2025" s="95" t="b">
        <v>0</v>
      </c>
      <c r="K2025" s="95" t="b">
        <v>0</v>
      </c>
    </row>
    <row r="2026" spans="1:11" x14ac:dyDescent="0.25">
      <c r="A2026" s="95" t="s">
        <v>1652</v>
      </c>
      <c r="B2026" s="95" t="s">
        <v>14220</v>
      </c>
      <c r="C2026" s="95">
        <v>3</v>
      </c>
      <c r="D2026" s="130">
        <v>1.5015732683728807E-4</v>
      </c>
      <c r="E2026" s="130">
        <v>1.510699860811898</v>
      </c>
      <c r="F2026" s="95" t="b">
        <v>0</v>
      </c>
      <c r="G2026" s="95" t="b">
        <v>0</v>
      </c>
      <c r="H2026" s="95" t="b">
        <v>0</v>
      </c>
      <c r="I2026" s="95" t="b">
        <v>0</v>
      </c>
      <c r="J2026" s="95" t="b">
        <v>0</v>
      </c>
      <c r="K2026" s="95" t="b">
        <v>0</v>
      </c>
    </row>
    <row r="2027" spans="1:11" x14ac:dyDescent="0.25">
      <c r="A2027" s="95" t="s">
        <v>14246</v>
      </c>
      <c r="B2027" s="95" t="s">
        <v>1651</v>
      </c>
      <c r="C2027" s="95">
        <v>3</v>
      </c>
      <c r="D2027" s="130">
        <v>1.5015732683728807E-4</v>
      </c>
      <c r="E2027" s="130">
        <v>2.6493907262751986</v>
      </c>
      <c r="F2027" s="95" t="b">
        <v>0</v>
      </c>
      <c r="G2027" s="95" t="b">
        <v>0</v>
      </c>
      <c r="H2027" s="95" t="b">
        <v>0</v>
      </c>
      <c r="I2027" s="95" t="b">
        <v>0</v>
      </c>
      <c r="J2027" s="95" t="b">
        <v>0</v>
      </c>
      <c r="K2027" s="95" t="b">
        <v>0</v>
      </c>
    </row>
    <row r="2028" spans="1:11" x14ac:dyDescent="0.25">
      <c r="A2028" s="95" t="s">
        <v>1651</v>
      </c>
      <c r="B2028" s="95" t="s">
        <v>1106</v>
      </c>
      <c r="C2028" s="95">
        <v>3</v>
      </c>
      <c r="D2028" s="130">
        <v>1.5015732683728807E-4</v>
      </c>
      <c r="E2028" s="130">
        <v>4.2586293022302844</v>
      </c>
      <c r="F2028" s="95" t="b">
        <v>0</v>
      </c>
      <c r="G2028" s="95" t="b">
        <v>0</v>
      </c>
      <c r="H2028" s="95" t="b">
        <v>0</v>
      </c>
      <c r="I2028" s="95" t="b">
        <v>0</v>
      </c>
      <c r="J2028" s="95" t="b">
        <v>0</v>
      </c>
      <c r="K2028" s="95" t="b">
        <v>0</v>
      </c>
    </row>
    <row r="2029" spans="1:11" x14ac:dyDescent="0.25">
      <c r="A2029" s="95" t="s">
        <v>1767</v>
      </c>
      <c r="B2029" s="95" t="s">
        <v>2743</v>
      </c>
      <c r="C2029" s="95">
        <v>3</v>
      </c>
      <c r="D2029" s="130">
        <v>1.5015732683728807E-4</v>
      </c>
      <c r="E2029" s="130">
        <v>1.6822879520244916</v>
      </c>
      <c r="F2029" s="95" t="b">
        <v>0</v>
      </c>
      <c r="G2029" s="95" t="b">
        <v>0</v>
      </c>
      <c r="H2029" s="95" t="b">
        <v>0</v>
      </c>
      <c r="I2029" s="95" t="b">
        <v>0</v>
      </c>
      <c r="J2029" s="95" t="b">
        <v>0</v>
      </c>
      <c r="K2029" s="95" t="b">
        <v>0</v>
      </c>
    </row>
    <row r="2030" spans="1:11" x14ac:dyDescent="0.25">
      <c r="A2030" s="95" t="s">
        <v>14812</v>
      </c>
      <c r="B2030" s="95" t="s">
        <v>14408</v>
      </c>
      <c r="C2030" s="95">
        <v>3</v>
      </c>
      <c r="D2030" s="130">
        <v>1.5015732683728807E-4</v>
      </c>
      <c r="E2030" s="130">
        <v>3.4347205612859657</v>
      </c>
      <c r="F2030" s="95" t="b">
        <v>0</v>
      </c>
      <c r="G2030" s="95" t="b">
        <v>0</v>
      </c>
      <c r="H2030" s="95" t="b">
        <v>0</v>
      </c>
      <c r="I2030" s="95" t="b">
        <v>0</v>
      </c>
      <c r="J2030" s="95" t="b">
        <v>0</v>
      </c>
      <c r="K2030" s="95" t="b">
        <v>0</v>
      </c>
    </row>
    <row r="2031" spans="1:11" x14ac:dyDescent="0.25">
      <c r="A2031" s="95" t="s">
        <v>14213</v>
      </c>
      <c r="B2031" s="95" t="s">
        <v>14595</v>
      </c>
      <c r="C2031" s="95">
        <v>3</v>
      </c>
      <c r="D2031" s="130">
        <v>1.5015732683728807E-4</v>
      </c>
      <c r="E2031" s="130">
        <v>0.7831033871910037</v>
      </c>
      <c r="F2031" s="95" t="b">
        <v>0</v>
      </c>
      <c r="G2031" s="95" t="b">
        <v>0</v>
      </c>
      <c r="H2031" s="95" t="b">
        <v>0</v>
      </c>
      <c r="I2031" s="95" t="b">
        <v>0</v>
      </c>
      <c r="J2031" s="95" t="b">
        <v>0</v>
      </c>
      <c r="K2031" s="95" t="b">
        <v>0</v>
      </c>
    </row>
    <row r="2032" spans="1:11" x14ac:dyDescent="0.25">
      <c r="A2032" s="95" t="s">
        <v>14260</v>
      </c>
      <c r="B2032" s="95" t="s">
        <v>14213</v>
      </c>
      <c r="C2032" s="95">
        <v>3</v>
      </c>
      <c r="D2032" s="130">
        <v>1.5015732683728807E-4</v>
      </c>
      <c r="E2032" s="130">
        <v>-0.55661259763214344</v>
      </c>
      <c r="F2032" s="95" t="b">
        <v>0</v>
      </c>
      <c r="G2032" s="95" t="b">
        <v>0</v>
      </c>
      <c r="H2032" s="95" t="b">
        <v>0</v>
      </c>
      <c r="I2032" s="95" t="b">
        <v>0</v>
      </c>
      <c r="J2032" s="95" t="b">
        <v>0</v>
      </c>
      <c r="K2032" s="95" t="b">
        <v>0</v>
      </c>
    </row>
    <row r="2033" spans="1:11" x14ac:dyDescent="0.25">
      <c r="A2033" s="95" t="s">
        <v>14216</v>
      </c>
      <c r="B2033" s="95" t="s">
        <v>14252</v>
      </c>
      <c r="C2033" s="95">
        <v>3</v>
      </c>
      <c r="D2033" s="130">
        <v>1.5015732683728807E-4</v>
      </c>
      <c r="E2033" s="130">
        <v>-0.469399652190234</v>
      </c>
      <c r="F2033" s="95" t="b">
        <v>0</v>
      </c>
      <c r="G2033" s="95" t="b">
        <v>0</v>
      </c>
      <c r="H2033" s="95" t="b">
        <v>0</v>
      </c>
      <c r="I2033" s="95" t="b">
        <v>0</v>
      </c>
      <c r="J2033" s="95" t="b">
        <v>0</v>
      </c>
      <c r="K2033" s="95" t="b">
        <v>0</v>
      </c>
    </row>
    <row r="2034" spans="1:11" x14ac:dyDescent="0.25">
      <c r="A2034" s="95" t="s">
        <v>14229</v>
      </c>
      <c r="B2034" s="95" t="s">
        <v>14813</v>
      </c>
      <c r="C2034" s="95">
        <v>3</v>
      </c>
      <c r="D2034" s="130">
        <v>1.5015732683728807E-4</v>
      </c>
      <c r="E2034" s="130">
        <v>1.9013298532684142</v>
      </c>
      <c r="F2034" s="95" t="b">
        <v>0</v>
      </c>
      <c r="G2034" s="95" t="b">
        <v>0</v>
      </c>
      <c r="H2034" s="95" t="b">
        <v>0</v>
      </c>
      <c r="I2034" s="95" t="b">
        <v>0</v>
      </c>
      <c r="J2034" s="95" t="b">
        <v>0</v>
      </c>
      <c r="K2034" s="95" t="b">
        <v>0</v>
      </c>
    </row>
    <row r="2035" spans="1:11" x14ac:dyDescent="0.25">
      <c r="A2035" s="95" t="s">
        <v>14813</v>
      </c>
      <c r="B2035" s="95" t="s">
        <v>14229</v>
      </c>
      <c r="C2035" s="95">
        <v>3</v>
      </c>
      <c r="D2035" s="130">
        <v>1.5015732683728807E-4</v>
      </c>
      <c r="E2035" s="130">
        <v>1.895644462493189</v>
      </c>
      <c r="F2035" s="95" t="b">
        <v>0</v>
      </c>
      <c r="G2035" s="95" t="b">
        <v>0</v>
      </c>
      <c r="H2035" s="95" t="b">
        <v>0</v>
      </c>
      <c r="I2035" s="95" t="b">
        <v>0</v>
      </c>
      <c r="J2035" s="95" t="b">
        <v>0</v>
      </c>
      <c r="K2035" s="95" t="b">
        <v>0</v>
      </c>
    </row>
    <row r="2036" spans="1:11" x14ac:dyDescent="0.25">
      <c r="A2036" s="95" t="s">
        <v>14246</v>
      </c>
      <c r="B2036" s="95" t="s">
        <v>14248</v>
      </c>
      <c r="C2036" s="95">
        <v>3</v>
      </c>
      <c r="D2036" s="130">
        <v>1.5015732683728807E-4</v>
      </c>
      <c r="E2036" s="130">
        <v>0.73031263389912471</v>
      </c>
      <c r="F2036" s="95" t="b">
        <v>0</v>
      </c>
      <c r="G2036" s="95" t="b">
        <v>0</v>
      </c>
      <c r="H2036" s="95" t="b">
        <v>0</v>
      </c>
      <c r="I2036" s="95" t="b">
        <v>0</v>
      </c>
      <c r="J2036" s="95" t="b">
        <v>0</v>
      </c>
      <c r="K2036" s="95" t="b">
        <v>0</v>
      </c>
    </row>
    <row r="2037" spans="1:11" x14ac:dyDescent="0.25">
      <c r="A2037" s="95" t="s">
        <v>14814</v>
      </c>
      <c r="B2037" s="95" t="s">
        <v>14214</v>
      </c>
      <c r="C2037" s="95">
        <v>3</v>
      </c>
      <c r="D2037" s="130">
        <v>1.5015732683728807E-4</v>
      </c>
      <c r="E2037" s="130">
        <v>1.1553958958433552</v>
      </c>
      <c r="F2037" s="95" t="b">
        <v>0</v>
      </c>
      <c r="G2037" s="95" t="b">
        <v>0</v>
      </c>
      <c r="H2037" s="95" t="b">
        <v>0</v>
      </c>
      <c r="I2037" s="95" t="b">
        <v>0</v>
      </c>
      <c r="J2037" s="95" t="b">
        <v>0</v>
      </c>
      <c r="K2037" s="95" t="b">
        <v>0</v>
      </c>
    </row>
    <row r="2038" spans="1:11" x14ac:dyDescent="0.25">
      <c r="A2038" s="95" t="s">
        <v>14261</v>
      </c>
      <c r="B2038" s="95" t="s">
        <v>14216</v>
      </c>
      <c r="C2038" s="95">
        <v>3</v>
      </c>
      <c r="D2038" s="130">
        <v>1.5015732683728807E-4</v>
      </c>
      <c r="E2038" s="130">
        <v>-0.2314978025051149</v>
      </c>
      <c r="F2038" s="95" t="b">
        <v>0</v>
      </c>
      <c r="G2038" s="95" t="b">
        <v>0</v>
      </c>
      <c r="H2038" s="95" t="b">
        <v>0</v>
      </c>
      <c r="I2038" s="95" t="b">
        <v>0</v>
      </c>
      <c r="J2038" s="95" t="b">
        <v>0</v>
      </c>
      <c r="K2038" s="95" t="b">
        <v>0</v>
      </c>
    </row>
    <row r="2039" spans="1:11" x14ac:dyDescent="0.25">
      <c r="A2039" s="95" t="s">
        <v>14234</v>
      </c>
      <c r="B2039" s="95" t="s">
        <v>14226</v>
      </c>
      <c r="C2039" s="95">
        <v>3</v>
      </c>
      <c r="D2039" s="130">
        <v>1.5015732683728807E-4</v>
      </c>
      <c r="E2039" s="130">
        <v>-0.50666662746777213</v>
      </c>
      <c r="F2039" s="95" t="b">
        <v>0</v>
      </c>
      <c r="G2039" s="95" t="b">
        <v>0</v>
      </c>
      <c r="H2039" s="95" t="b">
        <v>0</v>
      </c>
      <c r="I2039" s="95" t="b">
        <v>0</v>
      </c>
      <c r="J2039" s="95" t="b">
        <v>0</v>
      </c>
      <c r="K2039" s="95" t="b">
        <v>0</v>
      </c>
    </row>
    <row r="2040" spans="1:11" x14ac:dyDescent="0.25">
      <c r="A2040" s="95" t="s">
        <v>14817</v>
      </c>
      <c r="B2040" s="95" t="s">
        <v>14540</v>
      </c>
      <c r="C2040" s="95">
        <v>3</v>
      </c>
      <c r="D2040" s="130">
        <v>1.5015732683728807E-4</v>
      </c>
      <c r="E2040" s="130">
        <v>3.7815080475106218</v>
      </c>
      <c r="F2040" s="95" t="b">
        <v>0</v>
      </c>
      <c r="G2040" s="95" t="b">
        <v>0</v>
      </c>
      <c r="H2040" s="95" t="b">
        <v>0</v>
      </c>
      <c r="I2040" s="95" t="b">
        <v>0</v>
      </c>
      <c r="J2040" s="95" t="b">
        <v>0</v>
      </c>
      <c r="K2040" s="95" t="b">
        <v>0</v>
      </c>
    </row>
    <row r="2041" spans="1:11" x14ac:dyDescent="0.25">
      <c r="A2041" s="95" t="s">
        <v>14540</v>
      </c>
      <c r="B2041" s="95" t="s">
        <v>14818</v>
      </c>
      <c r="C2041" s="95">
        <v>3</v>
      </c>
      <c r="D2041" s="130">
        <v>1.5015732683728807E-4</v>
      </c>
      <c r="E2041" s="130">
        <v>3.7815080475106218</v>
      </c>
      <c r="F2041" s="95" t="b">
        <v>0</v>
      </c>
      <c r="G2041" s="95" t="b">
        <v>0</v>
      </c>
      <c r="H2041" s="95" t="b">
        <v>0</v>
      </c>
      <c r="I2041" s="95" t="b">
        <v>0</v>
      </c>
      <c r="J2041" s="95" t="b">
        <v>0</v>
      </c>
      <c r="K2041" s="95" t="b">
        <v>0</v>
      </c>
    </row>
    <row r="2042" spans="1:11" x14ac:dyDescent="0.25">
      <c r="A2042" s="95" t="s">
        <v>14818</v>
      </c>
      <c r="B2042" s="95" t="s">
        <v>14690</v>
      </c>
      <c r="C2042" s="95">
        <v>3</v>
      </c>
      <c r="D2042" s="130">
        <v>1.5015732683728807E-4</v>
      </c>
      <c r="E2042" s="130">
        <v>4.0367805526139282</v>
      </c>
      <c r="F2042" s="95" t="b">
        <v>0</v>
      </c>
      <c r="G2042" s="95" t="b">
        <v>0</v>
      </c>
      <c r="H2042" s="95" t="b">
        <v>0</v>
      </c>
      <c r="I2042" s="95" t="b">
        <v>0</v>
      </c>
      <c r="J2042" s="95" t="b">
        <v>0</v>
      </c>
      <c r="K2042" s="95" t="b">
        <v>0</v>
      </c>
    </row>
    <row r="2043" spans="1:11" x14ac:dyDescent="0.25">
      <c r="A2043" s="95" t="s">
        <v>14690</v>
      </c>
      <c r="B2043" s="95" t="s">
        <v>14747</v>
      </c>
      <c r="C2043" s="95">
        <v>3</v>
      </c>
      <c r="D2043" s="130">
        <v>1.5015732683728807E-4</v>
      </c>
      <c r="E2043" s="130">
        <v>3.9118418160056283</v>
      </c>
      <c r="F2043" s="95" t="b">
        <v>0</v>
      </c>
      <c r="G2043" s="95" t="b">
        <v>0</v>
      </c>
      <c r="H2043" s="95" t="b">
        <v>0</v>
      </c>
      <c r="I2043" s="95" t="b">
        <v>0</v>
      </c>
      <c r="J2043" s="95" t="b">
        <v>0</v>
      </c>
      <c r="K2043" s="95" t="b">
        <v>0</v>
      </c>
    </row>
    <row r="2044" spans="1:11" x14ac:dyDescent="0.25">
      <c r="A2044" s="95" t="s">
        <v>14691</v>
      </c>
      <c r="B2044" s="95" t="s">
        <v>7335</v>
      </c>
      <c r="C2044" s="95">
        <v>3</v>
      </c>
      <c r="D2044" s="130">
        <v>1.5015732683728807E-4</v>
      </c>
      <c r="E2044" s="130">
        <v>2.89065251693569</v>
      </c>
      <c r="F2044" s="95" t="b">
        <v>0</v>
      </c>
      <c r="G2044" s="95" t="b">
        <v>0</v>
      </c>
      <c r="H2044" s="95" t="b">
        <v>0</v>
      </c>
      <c r="I2044" s="95" t="b">
        <v>0</v>
      </c>
      <c r="J2044" s="95" t="b">
        <v>0</v>
      </c>
      <c r="K2044" s="95" t="b">
        <v>0</v>
      </c>
    </row>
    <row r="2045" spans="1:11" x14ac:dyDescent="0.25">
      <c r="A2045" s="95" t="s">
        <v>7335</v>
      </c>
      <c r="B2045" s="95" t="s">
        <v>14819</v>
      </c>
      <c r="C2045" s="95">
        <v>3</v>
      </c>
      <c r="D2045" s="130">
        <v>1.5015732683728807E-4</v>
      </c>
      <c r="E2045" s="130">
        <v>3.1125012665520462</v>
      </c>
      <c r="F2045" s="95" t="b">
        <v>0</v>
      </c>
      <c r="G2045" s="95" t="b">
        <v>0</v>
      </c>
      <c r="H2045" s="95" t="b">
        <v>0</v>
      </c>
      <c r="I2045" s="95" t="b">
        <v>0</v>
      </c>
      <c r="J2045" s="95" t="b">
        <v>0</v>
      </c>
      <c r="K2045" s="95" t="b">
        <v>0</v>
      </c>
    </row>
    <row r="2046" spans="1:11" x14ac:dyDescent="0.25">
      <c r="A2046" s="95" t="s">
        <v>14819</v>
      </c>
      <c r="B2046" s="95" t="s">
        <v>14736</v>
      </c>
      <c r="C2046" s="95">
        <v>3</v>
      </c>
      <c r="D2046" s="130">
        <v>1.5015732683728807E-4</v>
      </c>
      <c r="E2046" s="130">
        <v>4.1336905656219844</v>
      </c>
      <c r="F2046" s="95" t="b">
        <v>0</v>
      </c>
      <c r="G2046" s="95" t="b">
        <v>0</v>
      </c>
      <c r="H2046" s="95" t="b">
        <v>0</v>
      </c>
      <c r="I2046" s="95" t="b">
        <v>0</v>
      </c>
      <c r="J2046" s="95" t="b">
        <v>1</v>
      </c>
      <c r="K2046" s="95" t="b">
        <v>0</v>
      </c>
    </row>
    <row r="2047" spans="1:11" x14ac:dyDescent="0.25">
      <c r="A2047" s="95" t="s">
        <v>14736</v>
      </c>
      <c r="B2047" s="95" t="s">
        <v>14820</v>
      </c>
      <c r="C2047" s="95">
        <v>3</v>
      </c>
      <c r="D2047" s="130">
        <v>1.5015732683728807E-4</v>
      </c>
      <c r="E2047" s="130">
        <v>4.1336905656219844</v>
      </c>
      <c r="F2047" s="95" t="b">
        <v>0</v>
      </c>
      <c r="G2047" s="95" t="b">
        <v>1</v>
      </c>
      <c r="H2047" s="95" t="b">
        <v>0</v>
      </c>
      <c r="I2047" s="95" t="b">
        <v>0</v>
      </c>
      <c r="J2047" s="95" t="b">
        <v>0</v>
      </c>
      <c r="K2047" s="95" t="b">
        <v>0</v>
      </c>
    </row>
    <row r="2048" spans="1:11" x14ac:dyDescent="0.25">
      <c r="A2048" s="95" t="s">
        <v>14820</v>
      </c>
      <c r="B2048" s="95" t="s">
        <v>14540</v>
      </c>
      <c r="C2048" s="95">
        <v>3</v>
      </c>
      <c r="D2048" s="130">
        <v>1.5015732683728807E-4</v>
      </c>
      <c r="E2048" s="130">
        <v>3.7815080475106218</v>
      </c>
      <c r="F2048" s="95" t="b">
        <v>0</v>
      </c>
      <c r="G2048" s="95" t="b">
        <v>0</v>
      </c>
      <c r="H2048" s="95" t="b">
        <v>0</v>
      </c>
      <c r="I2048" s="95" t="b">
        <v>0</v>
      </c>
      <c r="J2048" s="95" t="b">
        <v>0</v>
      </c>
      <c r="K2048" s="95" t="b">
        <v>0</v>
      </c>
    </row>
    <row r="2049" spans="1:11" x14ac:dyDescent="0.25">
      <c r="A2049" s="95" t="s">
        <v>14216</v>
      </c>
      <c r="B2049" s="95" t="s">
        <v>14237</v>
      </c>
      <c r="C2049" s="95">
        <v>3</v>
      </c>
      <c r="D2049" s="130">
        <v>1.5015732683728807E-4</v>
      </c>
      <c r="E2049" s="130">
        <v>-0.7101757453366504</v>
      </c>
      <c r="F2049" s="95" t="b">
        <v>0</v>
      </c>
      <c r="G2049" s="95" t="b">
        <v>0</v>
      </c>
      <c r="H2049" s="95" t="b">
        <v>0</v>
      </c>
      <c r="I2049" s="95" t="b">
        <v>0</v>
      </c>
      <c r="J2049" s="95" t="b">
        <v>0</v>
      </c>
      <c r="K2049" s="95" t="b">
        <v>0</v>
      </c>
    </row>
    <row r="2050" spans="1:11" x14ac:dyDescent="0.25">
      <c r="A2050" s="95" t="s">
        <v>14225</v>
      </c>
      <c r="B2050" s="95" t="s">
        <v>2743</v>
      </c>
      <c r="C2050" s="95">
        <v>3</v>
      </c>
      <c r="D2050" s="130">
        <v>1.5015732683728807E-4</v>
      </c>
      <c r="E2050" s="130">
        <v>-0.92659449887422796</v>
      </c>
      <c r="F2050" s="95" t="b">
        <v>0</v>
      </c>
      <c r="G2050" s="95" t="b">
        <v>0</v>
      </c>
      <c r="H2050" s="95" t="b">
        <v>0</v>
      </c>
      <c r="I2050" s="95" t="b">
        <v>0</v>
      </c>
      <c r="J2050" s="95" t="b">
        <v>0</v>
      </c>
      <c r="K2050" s="95" t="b">
        <v>0</v>
      </c>
    </row>
    <row r="2051" spans="1:11" x14ac:dyDescent="0.25">
      <c r="A2051" s="95" t="s">
        <v>14217</v>
      </c>
      <c r="B2051" s="95" t="s">
        <v>1038</v>
      </c>
      <c r="C2051" s="95">
        <v>3</v>
      </c>
      <c r="D2051" s="130">
        <v>1.5015732683728807E-4</v>
      </c>
      <c r="E2051" s="130">
        <v>1.4549446285562802</v>
      </c>
      <c r="F2051" s="95" t="b">
        <v>0</v>
      </c>
      <c r="G2051" s="95" t="b">
        <v>0</v>
      </c>
      <c r="H2051" s="95" t="b">
        <v>0</v>
      </c>
      <c r="I2051" s="95" t="b">
        <v>0</v>
      </c>
      <c r="J2051" s="95" t="b">
        <v>0</v>
      </c>
      <c r="K2051" s="95" t="b">
        <v>0</v>
      </c>
    </row>
    <row r="2052" spans="1:11" x14ac:dyDescent="0.25">
      <c r="A2052" s="95" t="s">
        <v>1538</v>
      </c>
      <c r="B2052" s="95" t="s">
        <v>14409</v>
      </c>
      <c r="C2052" s="95">
        <v>3</v>
      </c>
      <c r="D2052" s="130">
        <v>1.5015732683728807E-4</v>
      </c>
      <c r="E2052" s="130">
        <v>3.1336905656219844</v>
      </c>
      <c r="F2052" s="95" t="b">
        <v>0</v>
      </c>
      <c r="G2052" s="95" t="b">
        <v>0</v>
      </c>
      <c r="H2052" s="95" t="b">
        <v>0</v>
      </c>
      <c r="I2052" s="95" t="b">
        <v>0</v>
      </c>
      <c r="J2052" s="95" t="b">
        <v>0</v>
      </c>
      <c r="K2052" s="95" t="b">
        <v>0</v>
      </c>
    </row>
    <row r="2053" spans="1:11" x14ac:dyDescent="0.25">
      <c r="A2053" s="95" t="s">
        <v>14219</v>
      </c>
      <c r="B2053" s="95" t="s">
        <v>2743</v>
      </c>
      <c r="C2053" s="95">
        <v>3</v>
      </c>
      <c r="D2053" s="130">
        <v>1.5015732683728807E-4</v>
      </c>
      <c r="E2053" s="130">
        <v>-1.0929583077157448</v>
      </c>
      <c r="F2053" s="95" t="b">
        <v>0</v>
      </c>
      <c r="G2053" s="95" t="b">
        <v>0</v>
      </c>
      <c r="H2053" s="95" t="b">
        <v>0</v>
      </c>
      <c r="I2053" s="95" t="b">
        <v>0</v>
      </c>
      <c r="J2053" s="95" t="b">
        <v>0</v>
      </c>
      <c r="K2053" s="95" t="b">
        <v>0</v>
      </c>
    </row>
    <row r="2054" spans="1:11" x14ac:dyDescent="0.25">
      <c r="A2054" s="95" t="s">
        <v>1336</v>
      </c>
      <c r="B2054" s="95" t="s">
        <v>14642</v>
      </c>
      <c r="C2054" s="95">
        <v>3</v>
      </c>
      <c r="D2054" s="130">
        <v>1.5015732683728807E-4</v>
      </c>
      <c r="E2054" s="130">
        <v>2.9162066214080782</v>
      </c>
      <c r="F2054" s="95" t="b">
        <v>0</v>
      </c>
      <c r="G2054" s="95" t="b">
        <v>0</v>
      </c>
      <c r="H2054" s="95" t="b">
        <v>0</v>
      </c>
      <c r="I2054" s="95" t="b">
        <v>0</v>
      </c>
      <c r="J2054" s="95" t="b">
        <v>0</v>
      </c>
      <c r="K2054" s="95" t="b">
        <v>0</v>
      </c>
    </row>
    <row r="2055" spans="1:11" x14ac:dyDescent="0.25">
      <c r="A2055" s="95" t="s">
        <v>14217</v>
      </c>
      <c r="B2055" s="95" t="s">
        <v>1577</v>
      </c>
      <c r="C2055" s="95">
        <v>3</v>
      </c>
      <c r="D2055" s="130">
        <v>1.5015732683728807E-4</v>
      </c>
      <c r="E2055" s="130">
        <v>1.4549446285562802</v>
      </c>
      <c r="F2055" s="95" t="b">
        <v>0</v>
      </c>
      <c r="G2055" s="95" t="b">
        <v>0</v>
      </c>
      <c r="H2055" s="95" t="b">
        <v>0</v>
      </c>
      <c r="I2055" s="95" t="b">
        <v>0</v>
      </c>
      <c r="J2055" s="95" t="b">
        <v>0</v>
      </c>
      <c r="K2055" s="95" t="b">
        <v>0</v>
      </c>
    </row>
    <row r="2056" spans="1:11" x14ac:dyDescent="0.25">
      <c r="A2056" s="95" t="s">
        <v>1577</v>
      </c>
      <c r="B2056" s="95" t="s">
        <v>2743</v>
      </c>
      <c r="C2056" s="95">
        <v>3</v>
      </c>
      <c r="D2056" s="130">
        <v>1.5015732683728807E-4</v>
      </c>
      <c r="E2056" s="130">
        <v>1.6822879520244916</v>
      </c>
      <c r="F2056" s="95" t="b">
        <v>0</v>
      </c>
      <c r="G2056" s="95" t="b">
        <v>0</v>
      </c>
      <c r="H2056" s="95" t="b">
        <v>0</v>
      </c>
      <c r="I2056" s="95" t="b">
        <v>0</v>
      </c>
      <c r="J2056" s="95" t="b">
        <v>0</v>
      </c>
      <c r="K2056" s="95" t="b">
        <v>0</v>
      </c>
    </row>
    <row r="2057" spans="1:11" x14ac:dyDescent="0.25">
      <c r="A2057" s="95" t="s">
        <v>2743</v>
      </c>
      <c r="B2057" s="95" t="s">
        <v>1576</v>
      </c>
      <c r="C2057" s="95">
        <v>3</v>
      </c>
      <c r="D2057" s="130">
        <v>1.5015732683728807E-4</v>
      </c>
      <c r="E2057" s="130">
        <v>1.8994264412431952</v>
      </c>
      <c r="F2057" s="95" t="b">
        <v>0</v>
      </c>
      <c r="G2057" s="95" t="b">
        <v>0</v>
      </c>
      <c r="H2057" s="95" t="b">
        <v>0</v>
      </c>
      <c r="I2057" s="95" t="b">
        <v>0</v>
      </c>
      <c r="J2057" s="95" t="b">
        <v>0</v>
      </c>
      <c r="K2057" s="95" t="b">
        <v>0</v>
      </c>
    </row>
    <row r="2058" spans="1:11" x14ac:dyDescent="0.25">
      <c r="A2058" s="95" t="s">
        <v>14218</v>
      </c>
      <c r="B2058" s="95" t="s">
        <v>14329</v>
      </c>
      <c r="C2058" s="95">
        <v>3</v>
      </c>
      <c r="D2058" s="130">
        <v>1.5015732683728807E-4</v>
      </c>
      <c r="E2058" s="130">
        <v>0.22900206318287161</v>
      </c>
      <c r="F2058" s="95" t="b">
        <v>0</v>
      </c>
      <c r="G2058" s="95" t="b">
        <v>0</v>
      </c>
      <c r="H2058" s="95" t="b">
        <v>0</v>
      </c>
      <c r="I2058" s="95" t="b">
        <v>0</v>
      </c>
      <c r="J2058" s="95" t="b">
        <v>0</v>
      </c>
      <c r="K2058" s="95" t="b">
        <v>0</v>
      </c>
    </row>
    <row r="2059" spans="1:11" x14ac:dyDescent="0.25">
      <c r="A2059" s="95" t="s">
        <v>14329</v>
      </c>
      <c r="B2059" s="95" t="s">
        <v>14219</v>
      </c>
      <c r="C2059" s="95">
        <v>3</v>
      </c>
      <c r="D2059" s="130">
        <v>1.5015732683728807E-4</v>
      </c>
      <c r="E2059" s="130">
        <v>0.23187819609133331</v>
      </c>
      <c r="F2059" s="95" t="b">
        <v>0</v>
      </c>
      <c r="G2059" s="95" t="b">
        <v>0</v>
      </c>
      <c r="H2059" s="95" t="b">
        <v>0</v>
      </c>
      <c r="I2059" s="95" t="b">
        <v>0</v>
      </c>
      <c r="J2059" s="95" t="b">
        <v>0</v>
      </c>
      <c r="K2059" s="95" t="b">
        <v>0</v>
      </c>
    </row>
    <row r="2060" spans="1:11" x14ac:dyDescent="0.25">
      <c r="A2060" s="95" t="s">
        <v>14218</v>
      </c>
      <c r="B2060" s="95" t="s">
        <v>14435</v>
      </c>
      <c r="C2060" s="95">
        <v>3</v>
      </c>
      <c r="D2060" s="130">
        <v>1.5015732683728807E-4</v>
      </c>
      <c r="E2060" s="130">
        <v>0.74915795012773589</v>
      </c>
      <c r="F2060" s="95" t="b">
        <v>0</v>
      </c>
      <c r="G2060" s="95" t="b">
        <v>0</v>
      </c>
      <c r="H2060" s="95" t="b">
        <v>0</v>
      </c>
      <c r="I2060" s="95" t="b">
        <v>0</v>
      </c>
      <c r="J2060" s="95" t="b">
        <v>0</v>
      </c>
      <c r="K2060" s="95" t="b">
        <v>0</v>
      </c>
    </row>
    <row r="2061" spans="1:11" x14ac:dyDescent="0.25">
      <c r="A2061" s="95" t="s">
        <v>14435</v>
      </c>
      <c r="B2061" s="95" t="s">
        <v>14216</v>
      </c>
      <c r="C2061" s="95">
        <v>3</v>
      </c>
      <c r="D2061" s="130">
        <v>1.5015732683728807E-4</v>
      </c>
      <c r="E2061" s="130">
        <v>0.66475275995652316</v>
      </c>
      <c r="F2061" s="95" t="b">
        <v>0</v>
      </c>
      <c r="G2061" s="95" t="b">
        <v>0</v>
      </c>
      <c r="H2061" s="95" t="b">
        <v>0</v>
      </c>
      <c r="I2061" s="95" t="b">
        <v>0</v>
      </c>
      <c r="J2061" s="95" t="b">
        <v>0</v>
      </c>
      <c r="K2061" s="95" t="b">
        <v>0</v>
      </c>
    </row>
    <row r="2062" spans="1:11" x14ac:dyDescent="0.25">
      <c r="A2062" s="95" t="s">
        <v>14215</v>
      </c>
      <c r="B2062" s="95" t="s">
        <v>14408</v>
      </c>
      <c r="C2062" s="95">
        <v>3</v>
      </c>
      <c r="D2062" s="130">
        <v>1.5015732683728807E-4</v>
      </c>
      <c r="E2062" s="130">
        <v>0.57738806485469718</v>
      </c>
      <c r="F2062" s="95" t="b">
        <v>0</v>
      </c>
      <c r="G2062" s="95" t="b">
        <v>0</v>
      </c>
      <c r="H2062" s="95" t="b">
        <v>0</v>
      </c>
      <c r="I2062" s="95" t="b">
        <v>0</v>
      </c>
      <c r="J2062" s="95" t="b">
        <v>0</v>
      </c>
      <c r="K2062" s="95" t="b">
        <v>0</v>
      </c>
    </row>
    <row r="2063" spans="1:11" x14ac:dyDescent="0.25">
      <c r="A2063" s="95" t="s">
        <v>14217</v>
      </c>
      <c r="B2063" s="95" t="s">
        <v>1707</v>
      </c>
      <c r="C2063" s="95">
        <v>3</v>
      </c>
      <c r="D2063" s="130">
        <v>1.5015732683728807E-4</v>
      </c>
      <c r="E2063" s="130">
        <v>1.4549446285562802</v>
      </c>
      <c r="F2063" s="95" t="b">
        <v>0</v>
      </c>
      <c r="G2063" s="95" t="b">
        <v>0</v>
      </c>
      <c r="H2063" s="95" t="b">
        <v>0</v>
      </c>
      <c r="I2063" s="95" t="b">
        <v>0</v>
      </c>
      <c r="J2063" s="95" t="b">
        <v>0</v>
      </c>
      <c r="K2063" s="95" t="b">
        <v>0</v>
      </c>
    </row>
    <row r="2064" spans="1:11" x14ac:dyDescent="0.25">
      <c r="A2064" s="95" t="s">
        <v>14825</v>
      </c>
      <c r="B2064" s="95" t="s">
        <v>14697</v>
      </c>
      <c r="C2064" s="95">
        <v>3</v>
      </c>
      <c r="D2064" s="130">
        <v>1.5015732683728807E-4</v>
      </c>
      <c r="E2064" s="130">
        <v>4.0367805526139282</v>
      </c>
      <c r="F2064" s="95" t="b">
        <v>0</v>
      </c>
      <c r="G2064" s="95" t="b">
        <v>1</v>
      </c>
      <c r="H2064" s="95" t="b">
        <v>0</v>
      </c>
      <c r="I2064" s="95" t="b">
        <v>0</v>
      </c>
      <c r="J2064" s="95" t="b">
        <v>0</v>
      </c>
      <c r="K2064" s="95" t="b">
        <v>0</v>
      </c>
    </row>
    <row r="2065" spans="1:11" x14ac:dyDescent="0.25">
      <c r="A2065" s="95" t="s">
        <v>14697</v>
      </c>
      <c r="B2065" s="95" t="s">
        <v>14826</v>
      </c>
      <c r="C2065" s="95">
        <v>3</v>
      </c>
      <c r="D2065" s="130">
        <v>1.5015732683728807E-4</v>
      </c>
      <c r="E2065" s="130">
        <v>4.0367805526139282</v>
      </c>
      <c r="F2065" s="95" t="b">
        <v>0</v>
      </c>
      <c r="G2065" s="95" t="b">
        <v>0</v>
      </c>
      <c r="H2065" s="95" t="b">
        <v>0</v>
      </c>
      <c r="I2065" s="95" t="b">
        <v>0</v>
      </c>
      <c r="J2065" s="95" t="b">
        <v>0</v>
      </c>
      <c r="K2065" s="95" t="b">
        <v>0</v>
      </c>
    </row>
    <row r="2066" spans="1:11" x14ac:dyDescent="0.25">
      <c r="A2066" s="95" t="s">
        <v>14826</v>
      </c>
      <c r="B2066" s="95" t="s">
        <v>14827</v>
      </c>
      <c r="C2066" s="95">
        <v>3</v>
      </c>
      <c r="D2066" s="130">
        <v>1.5015732683728807E-4</v>
      </c>
      <c r="E2066" s="130">
        <v>4.2586293022302844</v>
      </c>
      <c r="F2066" s="95" t="b">
        <v>0</v>
      </c>
      <c r="G2066" s="95" t="b">
        <v>0</v>
      </c>
      <c r="H2066" s="95" t="b">
        <v>0</v>
      </c>
      <c r="I2066" s="95" t="b">
        <v>0</v>
      </c>
      <c r="J2066" s="95" t="b">
        <v>0</v>
      </c>
      <c r="K2066" s="95" t="b">
        <v>0</v>
      </c>
    </row>
    <row r="2067" spans="1:11" x14ac:dyDescent="0.25">
      <c r="A2067" s="95" t="s">
        <v>14827</v>
      </c>
      <c r="B2067" s="95" t="s">
        <v>14750</v>
      </c>
      <c r="C2067" s="95">
        <v>3</v>
      </c>
      <c r="D2067" s="130">
        <v>1.5015732683728807E-4</v>
      </c>
      <c r="E2067" s="130">
        <v>4.1336905656219844</v>
      </c>
      <c r="F2067" s="95" t="b">
        <v>0</v>
      </c>
      <c r="G2067" s="95" t="b">
        <v>0</v>
      </c>
      <c r="H2067" s="95" t="b">
        <v>0</v>
      </c>
      <c r="I2067" s="95" t="b">
        <v>0</v>
      </c>
      <c r="J2067" s="95" t="b">
        <v>0</v>
      </c>
      <c r="K2067" s="95" t="b">
        <v>0</v>
      </c>
    </row>
    <row r="2068" spans="1:11" x14ac:dyDescent="0.25">
      <c r="A2068" s="95" t="s">
        <v>14750</v>
      </c>
      <c r="B2068" s="95" t="s">
        <v>14828</v>
      </c>
      <c r="C2068" s="95">
        <v>3</v>
      </c>
      <c r="D2068" s="130">
        <v>1.5015732683728807E-4</v>
      </c>
      <c r="E2068" s="130">
        <v>4.1336905656219844</v>
      </c>
      <c r="F2068" s="95" t="b">
        <v>0</v>
      </c>
      <c r="G2068" s="95" t="b">
        <v>0</v>
      </c>
      <c r="H2068" s="95" t="b">
        <v>0</v>
      </c>
      <c r="I2068" s="95" t="b">
        <v>0</v>
      </c>
      <c r="J2068" s="95" t="b">
        <v>0</v>
      </c>
      <c r="K2068" s="95" t="b">
        <v>0</v>
      </c>
    </row>
    <row r="2069" spans="1:11" x14ac:dyDescent="0.25">
      <c r="A2069" s="95" t="s">
        <v>14828</v>
      </c>
      <c r="B2069" s="95" t="s">
        <v>14829</v>
      </c>
      <c r="C2069" s="95">
        <v>3</v>
      </c>
      <c r="D2069" s="130">
        <v>1.5015732683728807E-4</v>
      </c>
      <c r="E2069" s="130">
        <v>4.2586293022302844</v>
      </c>
      <c r="F2069" s="95" t="b">
        <v>0</v>
      </c>
      <c r="G2069" s="95" t="b">
        <v>0</v>
      </c>
      <c r="H2069" s="95" t="b">
        <v>0</v>
      </c>
      <c r="I2069" s="95" t="b">
        <v>0</v>
      </c>
      <c r="J2069" s="95" t="b">
        <v>0</v>
      </c>
      <c r="K2069" s="95" t="b">
        <v>0</v>
      </c>
    </row>
    <row r="2070" spans="1:11" x14ac:dyDescent="0.25">
      <c r="A2070" s="95" t="s">
        <v>14829</v>
      </c>
      <c r="B2070" s="95" t="s">
        <v>14698</v>
      </c>
      <c r="C2070" s="95">
        <v>3</v>
      </c>
      <c r="D2070" s="130">
        <v>1.5015732683728807E-4</v>
      </c>
      <c r="E2070" s="130">
        <v>4.0367805526139282</v>
      </c>
      <c r="F2070" s="95" t="b">
        <v>0</v>
      </c>
      <c r="G2070" s="95" t="b">
        <v>0</v>
      </c>
      <c r="H2070" s="95" t="b">
        <v>0</v>
      </c>
      <c r="I2070" s="95" t="b">
        <v>0</v>
      </c>
      <c r="J2070" s="95" t="b">
        <v>0</v>
      </c>
      <c r="K2070" s="95" t="b">
        <v>0</v>
      </c>
    </row>
    <row r="2071" spans="1:11" x14ac:dyDescent="0.25">
      <c r="A2071" s="95" t="s">
        <v>14698</v>
      </c>
      <c r="B2071" s="95" t="s">
        <v>14830</v>
      </c>
      <c r="C2071" s="95">
        <v>3</v>
      </c>
      <c r="D2071" s="130">
        <v>1.5015732683728807E-4</v>
      </c>
      <c r="E2071" s="130">
        <v>4.1336905656219844</v>
      </c>
      <c r="F2071" s="95" t="b">
        <v>0</v>
      </c>
      <c r="G2071" s="95" t="b">
        <v>0</v>
      </c>
      <c r="H2071" s="95" t="b">
        <v>0</v>
      </c>
      <c r="I2071" s="95" t="b">
        <v>0</v>
      </c>
      <c r="J2071" s="95" t="b">
        <v>0</v>
      </c>
      <c r="K2071" s="95" t="b">
        <v>0</v>
      </c>
    </row>
    <row r="2072" spans="1:11" x14ac:dyDescent="0.25">
      <c r="A2072" s="95" t="s">
        <v>14327</v>
      </c>
      <c r="B2072" s="95" t="s">
        <v>14327</v>
      </c>
      <c r="C2072" s="95">
        <v>3</v>
      </c>
      <c r="D2072" s="130">
        <v>1.7552757026873827E-4</v>
      </c>
      <c r="E2072" s="130">
        <v>1.7321464326811218</v>
      </c>
      <c r="F2072" s="95" t="b">
        <v>0</v>
      </c>
      <c r="G2072" s="95" t="b">
        <v>0</v>
      </c>
      <c r="H2072" s="95" t="b">
        <v>0</v>
      </c>
      <c r="I2072" s="95" t="b">
        <v>0</v>
      </c>
      <c r="J2072" s="95" t="b">
        <v>0</v>
      </c>
      <c r="K2072" s="95" t="b">
        <v>0</v>
      </c>
    </row>
    <row r="2073" spans="1:11" x14ac:dyDescent="0.25">
      <c r="A2073" s="95" t="s">
        <v>14359</v>
      </c>
      <c r="B2073" s="95" t="s">
        <v>14255</v>
      </c>
      <c r="C2073" s="95">
        <v>3</v>
      </c>
      <c r="D2073" s="130">
        <v>1.5015732683728807E-4</v>
      </c>
      <c r="E2073" s="130">
        <v>1.4118799504094379</v>
      </c>
      <c r="F2073" s="95" t="b">
        <v>0</v>
      </c>
      <c r="G2073" s="95" t="b">
        <v>0</v>
      </c>
      <c r="H2073" s="95" t="b">
        <v>0</v>
      </c>
      <c r="I2073" s="95" t="b">
        <v>0</v>
      </c>
      <c r="J2073" s="95" t="b">
        <v>0</v>
      </c>
      <c r="K2073" s="95" t="b">
        <v>0</v>
      </c>
    </row>
    <row r="2074" spans="1:11" x14ac:dyDescent="0.25">
      <c r="A2074" s="95" t="s">
        <v>14373</v>
      </c>
      <c r="B2074" s="95" t="s">
        <v>14234</v>
      </c>
      <c r="C2074" s="95">
        <v>3</v>
      </c>
      <c r="D2074" s="130">
        <v>1.5015732683728807E-4</v>
      </c>
      <c r="E2074" s="130">
        <v>1.1057975802575399</v>
      </c>
      <c r="F2074" s="95" t="b">
        <v>0</v>
      </c>
      <c r="G2074" s="95" t="b">
        <v>0</v>
      </c>
      <c r="H2074" s="95" t="b">
        <v>0</v>
      </c>
      <c r="I2074" s="95" t="b">
        <v>0</v>
      </c>
      <c r="J2074" s="95" t="b">
        <v>0</v>
      </c>
      <c r="K2074" s="95" t="b">
        <v>0</v>
      </c>
    </row>
    <row r="2075" spans="1:11" x14ac:dyDescent="0.25">
      <c r="A2075" s="95" t="s">
        <v>14220</v>
      </c>
      <c r="B2075" s="95" t="s">
        <v>14247</v>
      </c>
      <c r="C2075" s="95">
        <v>3</v>
      </c>
      <c r="D2075" s="130">
        <v>1.5015732683728807E-4</v>
      </c>
      <c r="E2075" s="130">
        <v>-0.40700379683043364</v>
      </c>
      <c r="F2075" s="95" t="b">
        <v>0</v>
      </c>
      <c r="G2075" s="95" t="b">
        <v>0</v>
      </c>
      <c r="H2075" s="95" t="b">
        <v>0</v>
      </c>
      <c r="I2075" s="95" t="b">
        <v>0</v>
      </c>
      <c r="J2075" s="95" t="b">
        <v>0</v>
      </c>
      <c r="K2075" s="95" t="b">
        <v>0</v>
      </c>
    </row>
    <row r="2076" spans="1:11" x14ac:dyDescent="0.25">
      <c r="A2076" s="95" t="s">
        <v>14234</v>
      </c>
      <c r="B2076" s="95" t="s">
        <v>14227</v>
      </c>
      <c r="C2076" s="95">
        <v>3</v>
      </c>
      <c r="D2076" s="130">
        <v>1.5015732683728807E-4</v>
      </c>
      <c r="E2076" s="130">
        <v>-0.41669068110900781</v>
      </c>
      <c r="F2076" s="95" t="b">
        <v>0</v>
      </c>
      <c r="G2076" s="95" t="b">
        <v>0</v>
      </c>
      <c r="H2076" s="95" t="b">
        <v>0</v>
      </c>
      <c r="I2076" s="95" t="b">
        <v>0</v>
      </c>
      <c r="J2076" s="95" t="b">
        <v>0</v>
      </c>
      <c r="K2076" s="95" t="b">
        <v>0</v>
      </c>
    </row>
    <row r="2077" spans="1:11" x14ac:dyDescent="0.25">
      <c r="A2077" s="95" t="s">
        <v>14252</v>
      </c>
      <c r="B2077" s="95" t="s">
        <v>14216</v>
      </c>
      <c r="C2077" s="95">
        <v>3</v>
      </c>
      <c r="D2077" s="130">
        <v>1.5015732683728807E-4</v>
      </c>
      <c r="E2077" s="130">
        <v>-0.46758699123608144</v>
      </c>
      <c r="F2077" s="95" t="b">
        <v>0</v>
      </c>
      <c r="G2077" s="95" t="b">
        <v>0</v>
      </c>
      <c r="H2077" s="95" t="b">
        <v>0</v>
      </c>
      <c r="I2077" s="95" t="b">
        <v>0</v>
      </c>
      <c r="J2077" s="95" t="b">
        <v>0</v>
      </c>
      <c r="K2077" s="95" t="b">
        <v>0</v>
      </c>
    </row>
    <row r="2078" spans="1:11" x14ac:dyDescent="0.25">
      <c r="A2078" s="95" t="s">
        <v>1356</v>
      </c>
      <c r="B2078" s="95" t="s">
        <v>1355</v>
      </c>
      <c r="C2078" s="95">
        <v>3</v>
      </c>
      <c r="D2078" s="130">
        <v>1.5015732683728807E-4</v>
      </c>
      <c r="E2078" s="130">
        <v>2.4347205612859657</v>
      </c>
      <c r="F2078" s="95" t="b">
        <v>0</v>
      </c>
      <c r="G2078" s="95" t="b">
        <v>0</v>
      </c>
      <c r="H2078" s="95" t="b">
        <v>0</v>
      </c>
      <c r="I2078" s="95" t="b">
        <v>0</v>
      </c>
      <c r="J2078" s="95" t="b">
        <v>0</v>
      </c>
      <c r="K2078" s="95" t="b">
        <v>0</v>
      </c>
    </row>
    <row r="2079" spans="1:11" x14ac:dyDescent="0.25">
      <c r="A2079" s="95" t="s">
        <v>1352</v>
      </c>
      <c r="B2079" s="95" t="s">
        <v>14230</v>
      </c>
      <c r="C2079" s="95">
        <v>3</v>
      </c>
      <c r="D2079" s="130">
        <v>1.5015732683728807E-4</v>
      </c>
      <c r="E2079" s="130">
        <v>0.25296269781728881</v>
      </c>
      <c r="F2079" s="95" t="b">
        <v>0</v>
      </c>
      <c r="G2079" s="95" t="b">
        <v>0</v>
      </c>
      <c r="H2079" s="95" t="b">
        <v>0</v>
      </c>
      <c r="I2079" s="95" t="b">
        <v>0</v>
      </c>
      <c r="J2079" s="95" t="b">
        <v>0</v>
      </c>
      <c r="K2079" s="95" t="b">
        <v>0</v>
      </c>
    </row>
    <row r="2080" spans="1:11" x14ac:dyDescent="0.25">
      <c r="A2080" s="95" t="s">
        <v>14220</v>
      </c>
      <c r="B2080" s="95" t="s">
        <v>14233</v>
      </c>
      <c r="C2080" s="95">
        <v>3</v>
      </c>
      <c r="D2080" s="130">
        <v>1.5015732683728807E-4</v>
      </c>
      <c r="E2080" s="130">
        <v>-0.69570005742068941</v>
      </c>
      <c r="F2080" s="95" t="b">
        <v>0</v>
      </c>
      <c r="G2080" s="95" t="b">
        <v>0</v>
      </c>
      <c r="H2080" s="95" t="b">
        <v>0</v>
      </c>
      <c r="I2080" s="95" t="b">
        <v>0</v>
      </c>
      <c r="J2080" s="95" t="b">
        <v>0</v>
      </c>
      <c r="K2080" s="95" t="b">
        <v>0</v>
      </c>
    </row>
    <row r="2081" spans="1:11" x14ac:dyDescent="0.25">
      <c r="A2081" s="95" t="s">
        <v>14233</v>
      </c>
      <c r="B2081" s="95" t="s">
        <v>14559</v>
      </c>
      <c r="C2081" s="95">
        <v>3</v>
      </c>
      <c r="D2081" s="130">
        <v>1.5015732683728807E-4</v>
      </c>
      <c r="E2081" s="130">
        <v>1.6231455554153724</v>
      </c>
      <c r="F2081" s="95" t="b">
        <v>0</v>
      </c>
      <c r="G2081" s="95" t="b">
        <v>0</v>
      </c>
      <c r="H2081" s="95" t="b">
        <v>0</v>
      </c>
      <c r="I2081" s="95" t="b">
        <v>0</v>
      </c>
      <c r="J2081" s="95" t="b">
        <v>0</v>
      </c>
      <c r="K2081" s="95" t="b">
        <v>0</v>
      </c>
    </row>
    <row r="2082" spans="1:11" x14ac:dyDescent="0.25">
      <c r="A2082" s="95" t="s">
        <v>14214</v>
      </c>
      <c r="B2082" s="95" t="s">
        <v>1456</v>
      </c>
      <c r="C2082" s="95">
        <v>3</v>
      </c>
      <c r="D2082" s="130">
        <v>1.5015732683728807E-4</v>
      </c>
      <c r="E2082" s="130">
        <v>0.86242995513454801</v>
      </c>
      <c r="F2082" s="95" t="b">
        <v>0</v>
      </c>
      <c r="G2082" s="95" t="b">
        <v>0</v>
      </c>
      <c r="H2082" s="95" t="b">
        <v>0</v>
      </c>
      <c r="I2082" s="95" t="b">
        <v>0</v>
      </c>
      <c r="J2082" s="95" t="b">
        <v>0</v>
      </c>
      <c r="K2082" s="95" t="b">
        <v>0</v>
      </c>
    </row>
    <row r="2083" spans="1:11" x14ac:dyDescent="0.25">
      <c r="A2083" s="95" t="s">
        <v>14222</v>
      </c>
      <c r="B2083" s="95" t="s">
        <v>14278</v>
      </c>
      <c r="C2083" s="95">
        <v>3</v>
      </c>
      <c r="D2083" s="130">
        <v>1.5952072883248551E-4</v>
      </c>
      <c r="E2083" s="130">
        <v>8.5831838214527778E-2</v>
      </c>
      <c r="F2083" s="95" t="b">
        <v>0</v>
      </c>
      <c r="G2083" s="95" t="b">
        <v>0</v>
      </c>
      <c r="H2083" s="95" t="b">
        <v>0</v>
      </c>
      <c r="I2083" s="95" t="b">
        <v>0</v>
      </c>
      <c r="J2083" s="95" t="b">
        <v>0</v>
      </c>
      <c r="K2083" s="95" t="b">
        <v>0</v>
      </c>
    </row>
    <row r="2084" spans="1:11" x14ac:dyDescent="0.25">
      <c r="A2084" s="95" t="s">
        <v>1352</v>
      </c>
      <c r="B2084" s="95" t="s">
        <v>14831</v>
      </c>
      <c r="C2084" s="95">
        <v>3</v>
      </c>
      <c r="D2084" s="130">
        <v>1.5015732683728807E-4</v>
      </c>
      <c r="E2084" s="130">
        <v>2.5130340858023636</v>
      </c>
      <c r="F2084" s="95" t="b">
        <v>0</v>
      </c>
      <c r="G2084" s="95" t="b">
        <v>0</v>
      </c>
      <c r="H2084" s="95" t="b">
        <v>0</v>
      </c>
      <c r="I2084" s="95" t="b">
        <v>0</v>
      </c>
      <c r="J2084" s="95" t="b">
        <v>0</v>
      </c>
      <c r="K2084" s="95" t="b">
        <v>0</v>
      </c>
    </row>
    <row r="2085" spans="1:11" x14ac:dyDescent="0.25">
      <c r="A2085" s="95" t="s">
        <v>14831</v>
      </c>
      <c r="B2085" s="95" t="s">
        <v>14215</v>
      </c>
      <c r="C2085" s="95">
        <v>3</v>
      </c>
      <c r="D2085" s="130">
        <v>1.5015732683728807E-4</v>
      </c>
      <c r="E2085" s="130">
        <v>1.3882253969512572</v>
      </c>
      <c r="F2085" s="95" t="b">
        <v>0</v>
      </c>
      <c r="G2085" s="95" t="b">
        <v>0</v>
      </c>
      <c r="H2085" s="95" t="b">
        <v>0</v>
      </c>
      <c r="I2085" s="95" t="b">
        <v>0</v>
      </c>
      <c r="J2085" s="95" t="b">
        <v>0</v>
      </c>
      <c r="K2085" s="95" t="b">
        <v>0</v>
      </c>
    </row>
    <row r="2086" spans="1:11" x14ac:dyDescent="0.25">
      <c r="A2086" s="95" t="s">
        <v>14215</v>
      </c>
      <c r="B2086" s="95" t="s">
        <v>2746</v>
      </c>
      <c r="C2086" s="95">
        <v>3</v>
      </c>
      <c r="D2086" s="130">
        <v>1.5015732683728807E-4</v>
      </c>
      <c r="E2086" s="130">
        <v>0.28735345349217922</v>
      </c>
      <c r="F2086" s="95" t="b">
        <v>0</v>
      </c>
      <c r="G2086" s="95" t="b">
        <v>0</v>
      </c>
      <c r="H2086" s="95" t="b">
        <v>0</v>
      </c>
      <c r="I2086" s="95" t="b">
        <v>0</v>
      </c>
      <c r="J2086" s="95" t="b">
        <v>0</v>
      </c>
      <c r="K2086" s="95" t="b">
        <v>0</v>
      </c>
    </row>
    <row r="2087" spans="1:11" x14ac:dyDescent="0.25">
      <c r="A2087" s="95" t="s">
        <v>2746</v>
      </c>
      <c r="B2087" s="95" t="s">
        <v>14386</v>
      </c>
      <c r="C2087" s="95">
        <v>3</v>
      </c>
      <c r="D2087" s="130">
        <v>1.5015732683728807E-4</v>
      </c>
      <c r="E2087" s="130">
        <v>2.2600793686255174</v>
      </c>
      <c r="F2087" s="95" t="b">
        <v>0</v>
      </c>
      <c r="G2087" s="95" t="b">
        <v>0</v>
      </c>
      <c r="H2087" s="95" t="b">
        <v>0</v>
      </c>
      <c r="I2087" s="95" t="b">
        <v>0</v>
      </c>
      <c r="J2087" s="95" t="b">
        <v>0</v>
      </c>
      <c r="K2087" s="95" t="b">
        <v>0</v>
      </c>
    </row>
    <row r="2088" spans="1:11" x14ac:dyDescent="0.25">
      <c r="A2088" s="95" t="s">
        <v>14268</v>
      </c>
      <c r="B2088" s="95" t="s">
        <v>14218</v>
      </c>
      <c r="C2088" s="95">
        <v>3</v>
      </c>
      <c r="D2088" s="130">
        <v>1.5015732683728807E-4</v>
      </c>
      <c r="E2088" s="130">
        <v>-0.10577158701940105</v>
      </c>
      <c r="F2088" s="95" t="b">
        <v>0</v>
      </c>
      <c r="G2088" s="95" t="b">
        <v>0</v>
      </c>
      <c r="H2088" s="95" t="b">
        <v>0</v>
      </c>
      <c r="I2088" s="95" t="b">
        <v>0</v>
      </c>
      <c r="J2088" s="95" t="b">
        <v>0</v>
      </c>
      <c r="K2088" s="95" t="b">
        <v>0</v>
      </c>
    </row>
    <row r="2089" spans="1:11" x14ac:dyDescent="0.25">
      <c r="A2089" s="95" t="s">
        <v>14260</v>
      </c>
      <c r="B2089" s="95" t="s">
        <v>14614</v>
      </c>
      <c r="C2089" s="95">
        <v>3</v>
      </c>
      <c r="D2089" s="130">
        <v>1.5015732683728807E-4</v>
      </c>
      <c r="E2089" s="130">
        <v>2.2557436139927964</v>
      </c>
      <c r="F2089" s="95" t="b">
        <v>0</v>
      </c>
      <c r="G2089" s="95" t="b">
        <v>0</v>
      </c>
      <c r="H2089" s="95" t="b">
        <v>0</v>
      </c>
      <c r="I2089" s="95" t="b">
        <v>0</v>
      </c>
      <c r="J2089" s="95" t="b">
        <v>0</v>
      </c>
      <c r="K2089" s="95" t="b">
        <v>0</v>
      </c>
    </row>
    <row r="2090" spans="1:11" x14ac:dyDescent="0.25">
      <c r="A2090" s="95" t="s">
        <v>14614</v>
      </c>
      <c r="B2090" s="95" t="s">
        <v>14752</v>
      </c>
      <c r="C2090" s="95">
        <v>3</v>
      </c>
      <c r="D2090" s="130">
        <v>1.5015732683728807E-4</v>
      </c>
      <c r="E2090" s="130">
        <v>3.8326605699580032</v>
      </c>
      <c r="F2090" s="95" t="b">
        <v>0</v>
      </c>
      <c r="G2090" s="95" t="b">
        <v>0</v>
      </c>
      <c r="H2090" s="95" t="b">
        <v>0</v>
      </c>
      <c r="I2090" s="95" t="b">
        <v>0</v>
      </c>
      <c r="J2090" s="95" t="b">
        <v>0</v>
      </c>
      <c r="K2090" s="95" t="b">
        <v>0</v>
      </c>
    </row>
    <row r="2091" spans="1:11" x14ac:dyDescent="0.25">
      <c r="A2091" s="95" t="s">
        <v>14752</v>
      </c>
      <c r="B2091" s="95" t="s">
        <v>14219</v>
      </c>
      <c r="C2091" s="95">
        <v>3</v>
      </c>
      <c r="D2091" s="130">
        <v>1.5015732683728807E-4</v>
      </c>
      <c r="E2091" s="130">
        <v>1.3540940743641598</v>
      </c>
      <c r="F2091" s="95" t="b">
        <v>0</v>
      </c>
      <c r="G2091" s="95" t="b">
        <v>0</v>
      </c>
      <c r="H2091" s="95" t="b">
        <v>0</v>
      </c>
      <c r="I2091" s="95" t="b">
        <v>0</v>
      </c>
      <c r="J2091" s="95" t="b">
        <v>0</v>
      </c>
      <c r="K2091" s="95" t="b">
        <v>0</v>
      </c>
    </row>
    <row r="2092" spans="1:11" x14ac:dyDescent="0.25">
      <c r="A2092" s="95" t="s">
        <v>14219</v>
      </c>
      <c r="B2092" s="95" t="s">
        <v>14832</v>
      </c>
      <c r="C2092" s="95">
        <v>3</v>
      </c>
      <c r="D2092" s="130">
        <v>1.5015732683728807E-4</v>
      </c>
      <c r="E2092" s="130">
        <v>1.483383042490048</v>
      </c>
      <c r="F2092" s="95" t="b">
        <v>0</v>
      </c>
      <c r="G2092" s="95" t="b">
        <v>0</v>
      </c>
      <c r="H2092" s="95" t="b">
        <v>0</v>
      </c>
      <c r="I2092" s="95" t="b">
        <v>0</v>
      </c>
      <c r="J2092" s="95" t="b">
        <v>0</v>
      </c>
      <c r="K2092" s="95" t="b">
        <v>0</v>
      </c>
    </row>
    <row r="2093" spans="1:11" x14ac:dyDescent="0.25">
      <c r="A2093" s="95" t="s">
        <v>14832</v>
      </c>
      <c r="B2093" s="95" t="s">
        <v>14218</v>
      </c>
      <c r="C2093" s="95">
        <v>3</v>
      </c>
      <c r="D2093" s="130">
        <v>1.5015732683728807E-4</v>
      </c>
      <c r="E2093" s="130">
        <v>1.474012009597409</v>
      </c>
      <c r="F2093" s="95" t="b">
        <v>0</v>
      </c>
      <c r="G2093" s="95" t="b">
        <v>0</v>
      </c>
      <c r="H2093" s="95" t="b">
        <v>0</v>
      </c>
      <c r="I2093" s="95" t="b">
        <v>0</v>
      </c>
      <c r="J2093" s="95" t="b">
        <v>0</v>
      </c>
      <c r="K2093" s="95" t="b">
        <v>0</v>
      </c>
    </row>
    <row r="2094" spans="1:11" x14ac:dyDescent="0.25">
      <c r="A2094" s="95" t="s">
        <v>14221</v>
      </c>
      <c r="B2094" s="95" t="s">
        <v>14260</v>
      </c>
      <c r="C2094" s="95">
        <v>3</v>
      </c>
      <c r="D2094" s="130">
        <v>1.5015732683728807E-4</v>
      </c>
      <c r="E2094" s="130">
        <v>-0.18121371667665331</v>
      </c>
      <c r="F2094" s="95" t="b">
        <v>0</v>
      </c>
      <c r="G2094" s="95" t="b">
        <v>0</v>
      </c>
      <c r="H2094" s="95" t="b">
        <v>0</v>
      </c>
      <c r="I2094" s="95" t="b">
        <v>0</v>
      </c>
      <c r="J2094" s="95" t="b">
        <v>0</v>
      </c>
      <c r="K2094" s="95" t="b">
        <v>0</v>
      </c>
    </row>
    <row r="2095" spans="1:11" x14ac:dyDescent="0.25">
      <c r="A2095" s="95" t="s">
        <v>14260</v>
      </c>
      <c r="B2095" s="95" t="s">
        <v>14219</v>
      </c>
      <c r="C2095" s="95">
        <v>3</v>
      </c>
      <c r="D2095" s="130">
        <v>1.5015732683728807E-4</v>
      </c>
      <c r="E2095" s="130">
        <v>-0.22282288160104707</v>
      </c>
      <c r="F2095" s="95" t="b">
        <v>0</v>
      </c>
      <c r="G2095" s="95" t="b">
        <v>0</v>
      </c>
      <c r="H2095" s="95" t="b">
        <v>0</v>
      </c>
      <c r="I2095" s="95" t="b">
        <v>0</v>
      </c>
      <c r="J2095" s="95" t="b">
        <v>0</v>
      </c>
      <c r="K2095" s="95" t="b">
        <v>0</v>
      </c>
    </row>
    <row r="2096" spans="1:11" x14ac:dyDescent="0.25">
      <c r="A2096" s="95" t="s">
        <v>14216</v>
      </c>
      <c r="B2096" s="95" t="s">
        <v>14556</v>
      </c>
      <c r="C2096" s="95">
        <v>3</v>
      </c>
      <c r="D2096" s="130">
        <v>1.5015732683728807E-4</v>
      </c>
      <c r="E2096" s="130">
        <v>0.96993304164002869</v>
      </c>
      <c r="F2096" s="95" t="b">
        <v>0</v>
      </c>
      <c r="G2096" s="95" t="b">
        <v>0</v>
      </c>
      <c r="H2096" s="95" t="b">
        <v>0</v>
      </c>
      <c r="I2096" s="95" t="b">
        <v>0</v>
      </c>
      <c r="J2096" s="95" t="b">
        <v>0</v>
      </c>
      <c r="K2096" s="95" t="b">
        <v>0</v>
      </c>
    </row>
    <row r="2097" spans="1:11" x14ac:dyDescent="0.25">
      <c r="A2097" s="95" t="s">
        <v>14556</v>
      </c>
      <c r="B2097" s="95" t="s">
        <v>14214</v>
      </c>
      <c r="C2097" s="95">
        <v>3</v>
      </c>
      <c r="D2097" s="130">
        <v>1.5015732683728807E-4</v>
      </c>
      <c r="E2097" s="130">
        <v>1.0304571592350553</v>
      </c>
      <c r="F2097" s="95" t="b">
        <v>0</v>
      </c>
      <c r="G2097" s="95" t="b">
        <v>0</v>
      </c>
      <c r="H2097" s="95" t="b">
        <v>0</v>
      </c>
      <c r="I2097" s="95" t="b">
        <v>0</v>
      </c>
      <c r="J2097" s="95" t="b">
        <v>0</v>
      </c>
      <c r="K2097" s="95" t="b">
        <v>0</v>
      </c>
    </row>
    <row r="2098" spans="1:11" x14ac:dyDescent="0.25">
      <c r="A2098" s="95" t="s">
        <v>14214</v>
      </c>
      <c r="B2098" s="95" t="s">
        <v>14509</v>
      </c>
      <c r="C2098" s="95">
        <v>3</v>
      </c>
      <c r="D2098" s="130">
        <v>1.5015732683728807E-4</v>
      </c>
      <c r="E2098" s="130">
        <v>0.64058120551819175</v>
      </c>
      <c r="F2098" s="95" t="b">
        <v>0</v>
      </c>
      <c r="G2098" s="95" t="b">
        <v>0</v>
      </c>
      <c r="H2098" s="95" t="b">
        <v>0</v>
      </c>
      <c r="I2098" s="95" t="b">
        <v>0</v>
      </c>
      <c r="J2098" s="95" t="b">
        <v>0</v>
      </c>
      <c r="K2098" s="95" t="b">
        <v>0</v>
      </c>
    </row>
    <row r="2099" spans="1:11" x14ac:dyDescent="0.25">
      <c r="A2099" s="95" t="s">
        <v>14509</v>
      </c>
      <c r="B2099" s="95" t="s">
        <v>14223</v>
      </c>
      <c r="C2099" s="95">
        <v>3</v>
      </c>
      <c r="D2099" s="130">
        <v>1.5015732683728807E-4</v>
      </c>
      <c r="E2099" s="130">
        <v>1.0321726103735747</v>
      </c>
      <c r="F2099" s="95" t="b">
        <v>0</v>
      </c>
      <c r="G2099" s="95" t="b">
        <v>0</v>
      </c>
      <c r="H2099" s="95" t="b">
        <v>0</v>
      </c>
      <c r="I2099" s="95" t="b">
        <v>0</v>
      </c>
      <c r="J2099" s="95" t="b">
        <v>0</v>
      </c>
      <c r="K2099" s="95" t="b">
        <v>0</v>
      </c>
    </row>
    <row r="2100" spans="1:11" x14ac:dyDescent="0.25">
      <c r="A2100" s="95" t="s">
        <v>14223</v>
      </c>
      <c r="B2100" s="95" t="s">
        <v>1354</v>
      </c>
      <c r="C2100" s="95">
        <v>3</v>
      </c>
      <c r="D2100" s="130">
        <v>1.5015732683728807E-4</v>
      </c>
      <c r="E2100" s="130">
        <v>0.16385547254618704</v>
      </c>
      <c r="F2100" s="95" t="b">
        <v>0</v>
      </c>
      <c r="G2100" s="95" t="b">
        <v>0</v>
      </c>
      <c r="H2100" s="95" t="b">
        <v>0</v>
      </c>
      <c r="I2100" s="95" t="b">
        <v>0</v>
      </c>
      <c r="J2100" s="95" t="b">
        <v>0</v>
      </c>
      <c r="K2100" s="95" t="b">
        <v>0</v>
      </c>
    </row>
    <row r="2101" spans="1:11" x14ac:dyDescent="0.25">
      <c r="A2101" s="95" t="s">
        <v>1353</v>
      </c>
      <c r="B2101" s="95" t="s">
        <v>1691</v>
      </c>
      <c r="C2101" s="95">
        <v>3</v>
      </c>
      <c r="D2101" s="130">
        <v>1.5015732683728807E-4</v>
      </c>
      <c r="E2101" s="130">
        <v>3.3677737716553526</v>
      </c>
      <c r="F2101" s="95" t="b">
        <v>0</v>
      </c>
      <c r="G2101" s="95" t="b">
        <v>0</v>
      </c>
      <c r="H2101" s="95" t="b">
        <v>0</v>
      </c>
      <c r="I2101" s="95" t="b">
        <v>0</v>
      </c>
      <c r="J2101" s="95" t="b">
        <v>0</v>
      </c>
      <c r="K2101" s="95" t="b">
        <v>0</v>
      </c>
    </row>
    <row r="2102" spans="1:11" x14ac:dyDescent="0.25">
      <c r="A2102" s="95" t="s">
        <v>1352</v>
      </c>
      <c r="B2102" s="95" t="s">
        <v>14444</v>
      </c>
      <c r="C2102" s="95">
        <v>3</v>
      </c>
      <c r="D2102" s="130">
        <v>1.5015732683728807E-4</v>
      </c>
      <c r="E2102" s="130">
        <v>1.8140640814663447</v>
      </c>
      <c r="F2102" s="95" t="b">
        <v>0</v>
      </c>
      <c r="G2102" s="95" t="b">
        <v>0</v>
      </c>
      <c r="H2102" s="95" t="b">
        <v>0</v>
      </c>
      <c r="I2102" s="95" t="b">
        <v>0</v>
      </c>
      <c r="J2102" s="95" t="b">
        <v>0</v>
      </c>
      <c r="K2102" s="95" t="b">
        <v>0</v>
      </c>
    </row>
    <row r="2103" spans="1:11" x14ac:dyDescent="0.25">
      <c r="A2103" s="95" t="s">
        <v>14444</v>
      </c>
      <c r="B2103" s="95" t="s">
        <v>14753</v>
      </c>
      <c r="C2103" s="95">
        <v>3</v>
      </c>
      <c r="D2103" s="130">
        <v>1.5015732683728807E-4</v>
      </c>
      <c r="E2103" s="130">
        <v>3.5694191351834221</v>
      </c>
      <c r="F2103" s="95" t="b">
        <v>0</v>
      </c>
      <c r="G2103" s="95" t="b">
        <v>0</v>
      </c>
      <c r="H2103" s="95" t="b">
        <v>0</v>
      </c>
      <c r="I2103" s="95" t="b">
        <v>0</v>
      </c>
      <c r="J2103" s="95" t="b">
        <v>0</v>
      </c>
      <c r="K2103" s="95" t="b">
        <v>0</v>
      </c>
    </row>
    <row r="2104" spans="1:11" x14ac:dyDescent="0.25">
      <c r="A2104" s="95" t="s">
        <v>14753</v>
      </c>
      <c r="B2104" s="95" t="s">
        <v>14833</v>
      </c>
      <c r="C2104" s="95">
        <v>3</v>
      </c>
      <c r="D2104" s="130">
        <v>1.5015732683728807E-4</v>
      </c>
      <c r="E2104" s="130">
        <v>4.1336905656219844</v>
      </c>
      <c r="F2104" s="95" t="b">
        <v>0</v>
      </c>
      <c r="G2104" s="95" t="b">
        <v>0</v>
      </c>
      <c r="H2104" s="95" t="b">
        <v>0</v>
      </c>
      <c r="I2104" s="95" t="b">
        <v>0</v>
      </c>
      <c r="J2104" s="95" t="b">
        <v>0</v>
      </c>
      <c r="K2104" s="95" t="b">
        <v>0</v>
      </c>
    </row>
    <row r="2105" spans="1:11" x14ac:dyDescent="0.25">
      <c r="A2105" s="95" t="s">
        <v>14833</v>
      </c>
      <c r="B2105" s="95" t="s">
        <v>2746</v>
      </c>
      <c r="C2105" s="95">
        <v>3</v>
      </c>
      <c r="D2105" s="130">
        <v>1.5015732683728807E-4</v>
      </c>
      <c r="E2105" s="130">
        <v>3.1446859499234479</v>
      </c>
      <c r="F2105" s="95" t="b">
        <v>0</v>
      </c>
      <c r="G2105" s="95" t="b">
        <v>0</v>
      </c>
      <c r="H2105" s="95" t="b">
        <v>0</v>
      </c>
      <c r="I2105" s="95" t="b">
        <v>0</v>
      </c>
      <c r="J2105" s="95" t="b">
        <v>0</v>
      </c>
      <c r="K2105" s="95" t="b">
        <v>0</v>
      </c>
    </row>
    <row r="2106" spans="1:11" x14ac:dyDescent="0.25">
      <c r="A2106" s="95" t="s">
        <v>2746</v>
      </c>
      <c r="B2106" s="95" t="s">
        <v>14508</v>
      </c>
      <c r="C2106" s="95">
        <v>3</v>
      </c>
      <c r="D2106" s="130">
        <v>1.5015732683728807E-4</v>
      </c>
      <c r="E2106" s="130">
        <v>2.62180720464311</v>
      </c>
      <c r="F2106" s="95" t="b">
        <v>0</v>
      </c>
      <c r="G2106" s="95" t="b">
        <v>0</v>
      </c>
      <c r="H2106" s="95" t="b">
        <v>0</v>
      </c>
      <c r="I2106" s="95" t="b">
        <v>0</v>
      </c>
      <c r="J2106" s="95" t="b">
        <v>0</v>
      </c>
      <c r="K2106" s="95" t="b">
        <v>0</v>
      </c>
    </row>
    <row r="2107" spans="1:11" x14ac:dyDescent="0.25">
      <c r="A2107" s="95" t="s">
        <v>14508</v>
      </c>
      <c r="B2107" s="95" t="s">
        <v>14699</v>
      </c>
      <c r="C2107" s="95">
        <v>3</v>
      </c>
      <c r="D2107" s="130">
        <v>1.5015732683728807E-4</v>
      </c>
      <c r="E2107" s="130">
        <v>3.5139018073335904</v>
      </c>
      <c r="F2107" s="95" t="b">
        <v>0</v>
      </c>
      <c r="G2107" s="95" t="b">
        <v>0</v>
      </c>
      <c r="H2107" s="95" t="b">
        <v>0</v>
      </c>
      <c r="I2107" s="95" t="b">
        <v>0</v>
      </c>
      <c r="J2107" s="95" t="b">
        <v>0</v>
      </c>
      <c r="K2107" s="95" t="b">
        <v>0</v>
      </c>
    </row>
    <row r="2108" spans="1:11" x14ac:dyDescent="0.25">
      <c r="A2108" s="95" t="s">
        <v>14699</v>
      </c>
      <c r="B2108" s="95" t="s">
        <v>14754</v>
      </c>
      <c r="C2108" s="95">
        <v>3</v>
      </c>
      <c r="D2108" s="130">
        <v>1.5015732683728807E-4</v>
      </c>
      <c r="E2108" s="130">
        <v>3.9118418160056283</v>
      </c>
      <c r="F2108" s="95" t="b">
        <v>0</v>
      </c>
      <c r="G2108" s="95" t="b">
        <v>0</v>
      </c>
      <c r="H2108" s="95" t="b">
        <v>0</v>
      </c>
      <c r="I2108" s="95" t="b">
        <v>0</v>
      </c>
      <c r="J2108" s="95" t="b">
        <v>0</v>
      </c>
      <c r="K2108" s="95" t="b">
        <v>0</v>
      </c>
    </row>
    <row r="2109" spans="1:11" x14ac:dyDescent="0.25">
      <c r="A2109" s="95" t="s">
        <v>14754</v>
      </c>
      <c r="B2109" s="95" t="s">
        <v>14751</v>
      </c>
      <c r="C2109" s="95">
        <v>3</v>
      </c>
      <c r="D2109" s="130">
        <v>1.5015732683728807E-4</v>
      </c>
      <c r="E2109" s="130">
        <v>4.0087518290136845</v>
      </c>
      <c r="F2109" s="95" t="b">
        <v>0</v>
      </c>
      <c r="G2109" s="95" t="b">
        <v>0</v>
      </c>
      <c r="H2109" s="95" t="b">
        <v>0</v>
      </c>
      <c r="I2109" s="95" t="b">
        <v>0</v>
      </c>
      <c r="J2109" s="95" t="b">
        <v>0</v>
      </c>
      <c r="K2109" s="95" t="b">
        <v>0</v>
      </c>
    </row>
    <row r="2110" spans="1:11" x14ac:dyDescent="0.25">
      <c r="A2110" s="95" t="s">
        <v>14235</v>
      </c>
      <c r="B2110" s="95" t="s">
        <v>14244</v>
      </c>
      <c r="C2110" s="95">
        <v>3</v>
      </c>
      <c r="D2110" s="130">
        <v>1.5015732683728807E-4</v>
      </c>
      <c r="E2110" s="130">
        <v>0.12165520647245522</v>
      </c>
      <c r="F2110" s="95" t="b">
        <v>0</v>
      </c>
      <c r="G2110" s="95" t="b">
        <v>0</v>
      </c>
      <c r="H2110" s="95" t="b">
        <v>0</v>
      </c>
      <c r="I2110" s="95" t="b">
        <v>0</v>
      </c>
      <c r="J2110" s="95" t="b">
        <v>0</v>
      </c>
      <c r="K2110" s="95" t="b">
        <v>0</v>
      </c>
    </row>
    <row r="2111" spans="1:11" x14ac:dyDescent="0.25">
      <c r="A2111" s="95" t="s">
        <v>14406</v>
      </c>
      <c r="B2111" s="95" t="s">
        <v>14320</v>
      </c>
      <c r="C2111" s="95">
        <v>3</v>
      </c>
      <c r="D2111" s="130">
        <v>1.5015732683728807E-4</v>
      </c>
      <c r="E2111" s="130">
        <v>2.148413822442691</v>
      </c>
      <c r="F2111" s="95" t="b">
        <v>0</v>
      </c>
      <c r="G2111" s="95" t="b">
        <v>0</v>
      </c>
      <c r="H2111" s="95" t="b">
        <v>0</v>
      </c>
      <c r="I2111" s="95" t="b">
        <v>0</v>
      </c>
      <c r="J2111" s="95" t="b">
        <v>0</v>
      </c>
      <c r="K2111" s="95" t="b">
        <v>0</v>
      </c>
    </row>
    <row r="2112" spans="1:11" x14ac:dyDescent="0.25">
      <c r="A2112" s="95" t="s">
        <v>14320</v>
      </c>
      <c r="B2112" s="95" t="s">
        <v>14221</v>
      </c>
      <c r="C2112" s="95">
        <v>3</v>
      </c>
      <c r="D2112" s="130">
        <v>1.5015732683728807E-4</v>
      </c>
      <c r="E2112" s="130">
        <v>0.23354200490264038</v>
      </c>
      <c r="F2112" s="95" t="b">
        <v>0</v>
      </c>
      <c r="G2112" s="95" t="b">
        <v>0</v>
      </c>
      <c r="H2112" s="95" t="b">
        <v>0</v>
      </c>
      <c r="I2112" s="95" t="b">
        <v>0</v>
      </c>
      <c r="J2112" s="95" t="b">
        <v>0</v>
      </c>
      <c r="K2112" s="95" t="b">
        <v>0</v>
      </c>
    </row>
    <row r="2113" spans="1:11" x14ac:dyDescent="0.25">
      <c r="A2113" s="95" t="s">
        <v>14470</v>
      </c>
      <c r="B2113" s="95" t="s">
        <v>14213</v>
      </c>
      <c r="C2113" s="95">
        <v>3</v>
      </c>
      <c r="D2113" s="130">
        <v>1.5015732683728807E-4</v>
      </c>
      <c r="E2113" s="130">
        <v>0.54318310361340116</v>
      </c>
      <c r="F2113" s="95" t="b">
        <v>0</v>
      </c>
      <c r="G2113" s="95" t="b">
        <v>0</v>
      </c>
      <c r="H2113" s="95" t="b">
        <v>0</v>
      </c>
      <c r="I2113" s="95" t="b">
        <v>0</v>
      </c>
      <c r="J2113" s="95" t="b">
        <v>0</v>
      </c>
      <c r="K2113" s="95" t="b">
        <v>0</v>
      </c>
    </row>
    <row r="2114" spans="1:11" x14ac:dyDescent="0.25">
      <c r="A2114" s="95" t="s">
        <v>14219</v>
      </c>
      <c r="B2114" s="95" t="s">
        <v>1386</v>
      </c>
      <c r="C2114" s="95">
        <v>3</v>
      </c>
      <c r="D2114" s="130">
        <v>1.5015732683728807E-4</v>
      </c>
      <c r="E2114" s="130">
        <v>0.48338304249004804</v>
      </c>
      <c r="F2114" s="95" t="b">
        <v>0</v>
      </c>
      <c r="G2114" s="95" t="b">
        <v>0</v>
      </c>
      <c r="H2114" s="95" t="b">
        <v>0</v>
      </c>
      <c r="I2114" s="95" t="b">
        <v>0</v>
      </c>
      <c r="J2114" s="95" t="b">
        <v>0</v>
      </c>
      <c r="K2114" s="95" t="b">
        <v>0</v>
      </c>
    </row>
    <row r="2115" spans="1:11" x14ac:dyDescent="0.25">
      <c r="A2115" s="95" t="s">
        <v>1356</v>
      </c>
      <c r="B2115" s="95" t="s">
        <v>1353</v>
      </c>
      <c r="C2115" s="95">
        <v>3</v>
      </c>
      <c r="D2115" s="130">
        <v>1.5015732683728807E-4</v>
      </c>
      <c r="E2115" s="130">
        <v>2.9575993065663031</v>
      </c>
      <c r="F2115" s="95" t="b">
        <v>0</v>
      </c>
      <c r="G2115" s="95" t="b">
        <v>0</v>
      </c>
      <c r="H2115" s="95" t="b">
        <v>0</v>
      </c>
      <c r="I2115" s="95" t="b">
        <v>0</v>
      </c>
      <c r="J2115" s="95" t="b">
        <v>0</v>
      </c>
      <c r="K2115" s="95" t="b">
        <v>0</v>
      </c>
    </row>
    <row r="2116" spans="1:11" x14ac:dyDescent="0.25">
      <c r="A2116" s="95" t="s">
        <v>1795</v>
      </c>
      <c r="B2116" s="95" t="s">
        <v>1352</v>
      </c>
      <c r="C2116" s="95">
        <v>3</v>
      </c>
      <c r="D2116" s="130">
        <v>1.5015732683728807E-4</v>
      </c>
      <c r="E2116" s="130">
        <v>2.5130340858023636</v>
      </c>
      <c r="F2116" s="95" t="b">
        <v>0</v>
      </c>
      <c r="G2116" s="95" t="b">
        <v>0</v>
      </c>
      <c r="H2116" s="95" t="b">
        <v>0</v>
      </c>
      <c r="I2116" s="95" t="b">
        <v>0</v>
      </c>
      <c r="J2116" s="95" t="b">
        <v>0</v>
      </c>
      <c r="K2116" s="95" t="b">
        <v>0</v>
      </c>
    </row>
    <row r="2117" spans="1:11" x14ac:dyDescent="0.25">
      <c r="A2117" s="95" t="s">
        <v>14217</v>
      </c>
      <c r="B2117" s="95" t="s">
        <v>1357</v>
      </c>
      <c r="C2117" s="95">
        <v>3</v>
      </c>
      <c r="D2117" s="130">
        <v>1.5015732683728807E-4</v>
      </c>
      <c r="E2117" s="130">
        <v>1.4549446285562802</v>
      </c>
      <c r="F2117" s="95" t="b">
        <v>0</v>
      </c>
      <c r="G2117" s="95" t="b">
        <v>0</v>
      </c>
      <c r="H2117" s="95" t="b">
        <v>0</v>
      </c>
      <c r="I2117" s="95" t="b">
        <v>0</v>
      </c>
      <c r="J2117" s="95" t="b">
        <v>0</v>
      </c>
      <c r="K2117" s="95" t="b">
        <v>0</v>
      </c>
    </row>
    <row r="2118" spans="1:11" x14ac:dyDescent="0.25">
      <c r="A2118" s="95" t="s">
        <v>1352</v>
      </c>
      <c r="B2118" s="95" t="s">
        <v>14562</v>
      </c>
      <c r="C2118" s="95">
        <v>3</v>
      </c>
      <c r="D2118" s="130">
        <v>1.5015732683728807E-4</v>
      </c>
      <c r="E2118" s="130">
        <v>2.2120040901383824</v>
      </c>
      <c r="F2118" s="95" t="b">
        <v>0</v>
      </c>
      <c r="G2118" s="95" t="b">
        <v>0</v>
      </c>
      <c r="H2118" s="95" t="b">
        <v>0</v>
      </c>
      <c r="I2118" s="95" t="b">
        <v>0</v>
      </c>
      <c r="J2118" s="95" t="b">
        <v>0</v>
      </c>
      <c r="K2118" s="95" t="b">
        <v>0</v>
      </c>
    </row>
    <row r="2119" spans="1:11" x14ac:dyDescent="0.25">
      <c r="A2119" s="95" t="s">
        <v>14213</v>
      </c>
      <c r="B2119" s="95" t="s">
        <v>14552</v>
      </c>
      <c r="C2119" s="95">
        <v>3</v>
      </c>
      <c r="D2119" s="130">
        <v>1.5015732683728807E-4</v>
      </c>
      <c r="E2119" s="130">
        <v>0.72511144021331697</v>
      </c>
      <c r="F2119" s="95" t="b">
        <v>0</v>
      </c>
      <c r="G2119" s="95" t="b">
        <v>0</v>
      </c>
      <c r="H2119" s="95" t="b">
        <v>0</v>
      </c>
      <c r="I2119" s="95" t="b">
        <v>0</v>
      </c>
      <c r="J2119" s="95" t="b">
        <v>0</v>
      </c>
      <c r="K2119" s="95" t="b">
        <v>0</v>
      </c>
    </row>
    <row r="2120" spans="1:11" x14ac:dyDescent="0.25">
      <c r="A2120" s="95" t="s">
        <v>1393</v>
      </c>
      <c r="B2120" s="95" t="s">
        <v>14214</v>
      </c>
      <c r="C2120" s="95">
        <v>3</v>
      </c>
      <c r="D2120" s="130">
        <v>1.5015732683728807E-4</v>
      </c>
      <c r="E2120" s="130">
        <v>0.93354714622699886</v>
      </c>
      <c r="F2120" s="95" t="b">
        <v>0</v>
      </c>
      <c r="G2120" s="95" t="b">
        <v>0</v>
      </c>
      <c r="H2120" s="95" t="b">
        <v>0</v>
      </c>
      <c r="I2120" s="95" t="b">
        <v>0</v>
      </c>
      <c r="J2120" s="95" t="b">
        <v>0</v>
      </c>
      <c r="K2120" s="95" t="b">
        <v>0</v>
      </c>
    </row>
    <row r="2121" spans="1:11" x14ac:dyDescent="0.25">
      <c r="A2121" s="95" t="s">
        <v>14217</v>
      </c>
      <c r="B2121" s="95" t="s">
        <v>1489</v>
      </c>
      <c r="C2121" s="95">
        <v>3</v>
      </c>
      <c r="D2121" s="130">
        <v>1.5015732683728807E-4</v>
      </c>
      <c r="E2121" s="130">
        <v>1.4549446285562802</v>
      </c>
      <c r="F2121" s="95" t="b">
        <v>0</v>
      </c>
      <c r="G2121" s="95" t="b">
        <v>0</v>
      </c>
      <c r="H2121" s="95" t="b">
        <v>0</v>
      </c>
      <c r="I2121" s="95" t="b">
        <v>0</v>
      </c>
      <c r="J2121" s="95" t="b">
        <v>0</v>
      </c>
      <c r="K2121" s="95" t="b">
        <v>0</v>
      </c>
    </row>
    <row r="2122" spans="1:11" x14ac:dyDescent="0.25">
      <c r="A2122" s="95" t="s">
        <v>1489</v>
      </c>
      <c r="B2122" s="95" t="s">
        <v>14348</v>
      </c>
      <c r="C2122" s="95">
        <v>3</v>
      </c>
      <c r="D2122" s="130">
        <v>1.5015732683728807E-4</v>
      </c>
      <c r="E2122" s="130">
        <v>3.1336905656219844</v>
      </c>
      <c r="F2122" s="95" t="b">
        <v>0</v>
      </c>
      <c r="G2122" s="95" t="b">
        <v>0</v>
      </c>
      <c r="H2122" s="95" t="b">
        <v>0</v>
      </c>
      <c r="I2122" s="95" t="b">
        <v>0</v>
      </c>
      <c r="J2122" s="95" t="b">
        <v>0</v>
      </c>
      <c r="K2122" s="95" t="b">
        <v>0</v>
      </c>
    </row>
    <row r="2123" spans="1:11" x14ac:dyDescent="0.25">
      <c r="A2123" s="95" t="s">
        <v>14392</v>
      </c>
      <c r="B2123" s="95" t="s">
        <v>14323</v>
      </c>
      <c r="C2123" s="95">
        <v>3</v>
      </c>
      <c r="D2123" s="130">
        <v>1.5015732683728807E-4</v>
      </c>
      <c r="E2123" s="130">
        <v>2.1424644899294898</v>
      </c>
      <c r="F2123" s="95" t="b">
        <v>0</v>
      </c>
      <c r="G2123" s="95" t="b">
        <v>0</v>
      </c>
      <c r="H2123" s="95" t="b">
        <v>0</v>
      </c>
      <c r="I2123" s="95" t="b">
        <v>0</v>
      </c>
      <c r="J2123" s="95" t="b">
        <v>0</v>
      </c>
      <c r="K2123" s="95" t="b">
        <v>0</v>
      </c>
    </row>
    <row r="2124" spans="1:11" x14ac:dyDescent="0.25">
      <c r="A2124" s="95" t="s">
        <v>14215</v>
      </c>
      <c r="B2124" s="95" t="s">
        <v>14319</v>
      </c>
      <c r="C2124" s="95">
        <v>3</v>
      </c>
      <c r="D2124" s="130">
        <v>1.5015732683728807E-4</v>
      </c>
      <c r="E2124" s="130">
        <v>0.10756604887653426</v>
      </c>
      <c r="F2124" s="95" t="b">
        <v>0</v>
      </c>
      <c r="G2124" s="95" t="b">
        <v>0</v>
      </c>
      <c r="H2124" s="95" t="b">
        <v>0</v>
      </c>
      <c r="I2124" s="95" t="b">
        <v>0</v>
      </c>
      <c r="J2124" s="95" t="b">
        <v>0</v>
      </c>
      <c r="K2124" s="95" t="b">
        <v>0</v>
      </c>
    </row>
    <row r="2125" spans="1:11" x14ac:dyDescent="0.25">
      <c r="A2125" s="95" t="s">
        <v>14319</v>
      </c>
      <c r="B2125" s="95" t="s">
        <v>14329</v>
      </c>
      <c r="C2125" s="95">
        <v>3</v>
      </c>
      <c r="D2125" s="130">
        <v>1.5015732683728807E-4</v>
      </c>
      <c r="E2125" s="130">
        <v>1.7177439304266762</v>
      </c>
      <c r="F2125" s="95" t="b">
        <v>0</v>
      </c>
      <c r="G2125" s="95" t="b">
        <v>0</v>
      </c>
      <c r="H2125" s="95" t="b">
        <v>0</v>
      </c>
      <c r="I2125" s="95" t="b">
        <v>0</v>
      </c>
      <c r="J2125" s="95" t="b">
        <v>0</v>
      </c>
      <c r="K2125" s="95" t="b">
        <v>0</v>
      </c>
    </row>
    <row r="2126" spans="1:11" x14ac:dyDescent="0.25">
      <c r="A2126" s="95" t="s">
        <v>14329</v>
      </c>
      <c r="B2126" s="95" t="s">
        <v>14361</v>
      </c>
      <c r="C2126" s="95">
        <v>3</v>
      </c>
      <c r="D2126" s="130">
        <v>1.5015732683728807E-4</v>
      </c>
      <c r="E2126" s="130">
        <v>1.9972342482345475</v>
      </c>
      <c r="F2126" s="95" t="b">
        <v>0</v>
      </c>
      <c r="G2126" s="95" t="b">
        <v>0</v>
      </c>
      <c r="H2126" s="95" t="b">
        <v>0</v>
      </c>
      <c r="I2126" s="95" t="b">
        <v>0</v>
      </c>
      <c r="J2126" s="95" t="b">
        <v>0</v>
      </c>
      <c r="K2126" s="95" t="b">
        <v>0</v>
      </c>
    </row>
    <row r="2127" spans="1:11" x14ac:dyDescent="0.25">
      <c r="A2127" s="95" t="s">
        <v>14361</v>
      </c>
      <c r="B2127" s="95" t="s">
        <v>14356</v>
      </c>
      <c r="C2127" s="95">
        <v>3</v>
      </c>
      <c r="D2127" s="130">
        <v>1.5015732683728807E-4</v>
      </c>
      <c r="E2127" s="130">
        <v>2.1636537889994276</v>
      </c>
      <c r="F2127" s="95" t="b">
        <v>0</v>
      </c>
      <c r="G2127" s="95" t="b">
        <v>0</v>
      </c>
      <c r="H2127" s="95" t="b">
        <v>0</v>
      </c>
      <c r="I2127" s="95" t="b">
        <v>0</v>
      </c>
      <c r="J2127" s="95" t="b">
        <v>0</v>
      </c>
      <c r="K2127" s="95" t="b">
        <v>0</v>
      </c>
    </row>
    <row r="2128" spans="1:11" x14ac:dyDescent="0.25">
      <c r="A2128" s="95" t="s">
        <v>14356</v>
      </c>
      <c r="B2128" s="95" t="s">
        <v>2743</v>
      </c>
      <c r="C2128" s="95">
        <v>3</v>
      </c>
      <c r="D2128" s="130">
        <v>1.5015732683728807E-4</v>
      </c>
      <c r="E2128" s="130">
        <v>0.61534116239387837</v>
      </c>
      <c r="F2128" s="95" t="b">
        <v>0</v>
      </c>
      <c r="G2128" s="95" t="b">
        <v>0</v>
      </c>
      <c r="H2128" s="95" t="b">
        <v>0</v>
      </c>
      <c r="I2128" s="95" t="b">
        <v>0</v>
      </c>
      <c r="J2128" s="95" t="b">
        <v>0</v>
      </c>
      <c r="K2128" s="95" t="b">
        <v>0</v>
      </c>
    </row>
    <row r="2129" spans="1:11" x14ac:dyDescent="0.25">
      <c r="A2129" s="95" t="s">
        <v>14217</v>
      </c>
      <c r="B2129" s="95" t="s">
        <v>1525</v>
      </c>
      <c r="C2129" s="95">
        <v>3</v>
      </c>
      <c r="D2129" s="130">
        <v>1.5015732683728807E-4</v>
      </c>
      <c r="E2129" s="130">
        <v>1.4549446285562802</v>
      </c>
      <c r="F2129" s="95" t="b">
        <v>0</v>
      </c>
      <c r="G2129" s="95" t="b">
        <v>0</v>
      </c>
      <c r="H2129" s="95" t="b">
        <v>0</v>
      </c>
      <c r="I2129" s="95" t="b">
        <v>0</v>
      </c>
      <c r="J2129" s="95" t="b">
        <v>0</v>
      </c>
      <c r="K2129" s="95" t="b">
        <v>0</v>
      </c>
    </row>
    <row r="2130" spans="1:11" x14ac:dyDescent="0.25">
      <c r="A2130" s="95" t="s">
        <v>1525</v>
      </c>
      <c r="B2130" s="95" t="s">
        <v>14218</v>
      </c>
      <c r="C2130" s="95">
        <v>3</v>
      </c>
      <c r="D2130" s="130">
        <v>1.5015732683728807E-4</v>
      </c>
      <c r="E2130" s="130">
        <v>1.474012009597409</v>
      </c>
      <c r="F2130" s="95" t="b">
        <v>0</v>
      </c>
      <c r="G2130" s="95" t="b">
        <v>0</v>
      </c>
      <c r="H2130" s="95" t="b">
        <v>0</v>
      </c>
      <c r="I2130" s="95" t="b">
        <v>0</v>
      </c>
      <c r="J2130" s="95" t="b">
        <v>0</v>
      </c>
      <c r="K2130" s="95" t="b">
        <v>0</v>
      </c>
    </row>
    <row r="2131" spans="1:11" x14ac:dyDescent="0.25">
      <c r="A2131" s="95" t="s">
        <v>1165</v>
      </c>
      <c r="B2131" s="95" t="s">
        <v>1361</v>
      </c>
      <c r="C2131" s="95">
        <v>3</v>
      </c>
      <c r="D2131" s="130">
        <v>1.5015732683728807E-4</v>
      </c>
      <c r="E2131" s="130">
        <v>0.78144371235282661</v>
      </c>
      <c r="F2131" s="95" t="b">
        <v>0</v>
      </c>
      <c r="G2131" s="95" t="b">
        <v>0</v>
      </c>
      <c r="H2131" s="95" t="b">
        <v>0</v>
      </c>
      <c r="I2131" s="95" t="b">
        <v>0</v>
      </c>
      <c r="J2131" s="95" t="b">
        <v>0</v>
      </c>
      <c r="K2131" s="95" t="b">
        <v>0</v>
      </c>
    </row>
    <row r="2132" spans="1:11" x14ac:dyDescent="0.25">
      <c r="A2132" s="95" t="s">
        <v>14214</v>
      </c>
      <c r="B2132" s="95" t="s">
        <v>14268</v>
      </c>
      <c r="C2132" s="95">
        <v>3</v>
      </c>
      <c r="D2132" s="130">
        <v>1.5952072883248551E-4</v>
      </c>
      <c r="E2132" s="130">
        <v>-0.41632364581828091</v>
      </c>
      <c r="F2132" s="95" t="b">
        <v>0</v>
      </c>
      <c r="G2132" s="95" t="b">
        <v>0</v>
      </c>
      <c r="H2132" s="95" t="b">
        <v>0</v>
      </c>
      <c r="I2132" s="95" t="b">
        <v>0</v>
      </c>
      <c r="J2132" s="95" t="b">
        <v>0</v>
      </c>
      <c r="K2132" s="95" t="b">
        <v>0</v>
      </c>
    </row>
    <row r="2133" spans="1:11" x14ac:dyDescent="0.25">
      <c r="A2133" s="95" t="s">
        <v>14355</v>
      </c>
      <c r="B2133" s="95" t="s">
        <v>14224</v>
      </c>
      <c r="C2133" s="95">
        <v>3</v>
      </c>
      <c r="D2133" s="130">
        <v>1.5015732683728807E-4</v>
      </c>
      <c r="E2133" s="130">
        <v>0.5336983880378865</v>
      </c>
      <c r="F2133" s="95" t="b">
        <v>0</v>
      </c>
      <c r="G2133" s="95" t="b">
        <v>0</v>
      </c>
      <c r="H2133" s="95" t="b">
        <v>0</v>
      </c>
      <c r="I2133" s="95" t="b">
        <v>0</v>
      </c>
      <c r="J2133" s="95" t="b">
        <v>0</v>
      </c>
      <c r="K2133" s="95" t="b">
        <v>0</v>
      </c>
    </row>
    <row r="2134" spans="1:11" x14ac:dyDescent="0.25">
      <c r="A2134" s="95" t="s">
        <v>14217</v>
      </c>
      <c r="B2134" s="95" t="s">
        <v>1463</v>
      </c>
      <c r="C2134" s="95">
        <v>3</v>
      </c>
      <c r="D2134" s="130">
        <v>1.5015732683728807E-4</v>
      </c>
      <c r="E2134" s="130">
        <v>1.4549446285562802</v>
      </c>
      <c r="F2134" s="95" t="b">
        <v>0</v>
      </c>
      <c r="G2134" s="95" t="b">
        <v>0</v>
      </c>
      <c r="H2134" s="95" t="b">
        <v>0</v>
      </c>
      <c r="I2134" s="95" t="b">
        <v>0</v>
      </c>
      <c r="J2134" s="95" t="b">
        <v>0</v>
      </c>
      <c r="K2134" s="95" t="b">
        <v>0</v>
      </c>
    </row>
    <row r="2135" spans="1:11" x14ac:dyDescent="0.25">
      <c r="A2135" s="95" t="s">
        <v>1463</v>
      </c>
      <c r="B2135" s="95" t="s">
        <v>2743</v>
      </c>
      <c r="C2135" s="95">
        <v>3</v>
      </c>
      <c r="D2135" s="130">
        <v>1.5015732683728807E-4</v>
      </c>
      <c r="E2135" s="130">
        <v>1.6822879520244916</v>
      </c>
      <c r="F2135" s="95" t="b">
        <v>0</v>
      </c>
      <c r="G2135" s="95" t="b">
        <v>0</v>
      </c>
      <c r="H2135" s="95" t="b">
        <v>0</v>
      </c>
      <c r="I2135" s="95" t="b">
        <v>0</v>
      </c>
      <c r="J2135" s="95" t="b">
        <v>0</v>
      </c>
      <c r="K2135" s="95" t="b">
        <v>0</v>
      </c>
    </row>
    <row r="2136" spans="1:11" x14ac:dyDescent="0.25">
      <c r="A2136" s="95" t="s">
        <v>14359</v>
      </c>
      <c r="B2136" s="95" t="s">
        <v>14213</v>
      </c>
      <c r="C2136" s="95">
        <v>3</v>
      </c>
      <c r="D2136" s="130">
        <v>1.5015732683728807E-4</v>
      </c>
      <c r="E2136" s="130">
        <v>0.13100265582675336</v>
      </c>
      <c r="F2136" s="95" t="b">
        <v>0</v>
      </c>
      <c r="G2136" s="95" t="b">
        <v>0</v>
      </c>
      <c r="H2136" s="95" t="b">
        <v>0</v>
      </c>
      <c r="I2136" s="95" t="b">
        <v>0</v>
      </c>
      <c r="J2136" s="95" t="b">
        <v>0</v>
      </c>
      <c r="K2136" s="95" t="b">
        <v>0</v>
      </c>
    </row>
    <row r="2137" spans="1:11" x14ac:dyDescent="0.25">
      <c r="A2137" s="95" t="s">
        <v>14217</v>
      </c>
      <c r="B2137" s="95" t="s">
        <v>923</v>
      </c>
      <c r="C2137" s="95">
        <v>3</v>
      </c>
      <c r="D2137" s="130">
        <v>1.5015732683728807E-4</v>
      </c>
      <c r="E2137" s="130">
        <v>1.4549446285562802</v>
      </c>
      <c r="F2137" s="95" t="b">
        <v>0</v>
      </c>
      <c r="G2137" s="95" t="b">
        <v>0</v>
      </c>
      <c r="H2137" s="95" t="b">
        <v>0</v>
      </c>
      <c r="I2137" s="95" t="b">
        <v>0</v>
      </c>
      <c r="J2137" s="95" t="b">
        <v>0</v>
      </c>
      <c r="K2137" s="95" t="b">
        <v>0</v>
      </c>
    </row>
    <row r="2138" spans="1:11" x14ac:dyDescent="0.25">
      <c r="A2138" s="95" t="s">
        <v>14523</v>
      </c>
      <c r="B2138" s="95" t="s">
        <v>14234</v>
      </c>
      <c r="C2138" s="95">
        <v>3</v>
      </c>
      <c r="D2138" s="130">
        <v>1.5015732683728807E-4</v>
      </c>
      <c r="E2138" s="130">
        <v>1.5987131021604342</v>
      </c>
      <c r="F2138" s="95" t="b">
        <v>0</v>
      </c>
      <c r="G2138" s="95" t="b">
        <v>0</v>
      </c>
      <c r="H2138" s="95" t="b">
        <v>0</v>
      </c>
      <c r="I2138" s="95" t="b">
        <v>0</v>
      </c>
      <c r="J2138" s="95" t="b">
        <v>0</v>
      </c>
      <c r="K2138" s="95" t="b">
        <v>0</v>
      </c>
    </row>
    <row r="2139" spans="1:11" x14ac:dyDescent="0.25">
      <c r="A2139" s="95" t="s">
        <v>14215</v>
      </c>
      <c r="B2139" s="95" t="s">
        <v>14370</v>
      </c>
      <c r="C2139" s="95">
        <v>3</v>
      </c>
      <c r="D2139" s="130">
        <v>1.5015732683728807E-4</v>
      </c>
      <c r="E2139" s="130">
        <v>0.4160200626197223</v>
      </c>
      <c r="F2139" s="95" t="b">
        <v>0</v>
      </c>
      <c r="G2139" s="95" t="b">
        <v>0</v>
      </c>
      <c r="H2139" s="95" t="b">
        <v>0</v>
      </c>
      <c r="I2139" s="95" t="b">
        <v>0</v>
      </c>
      <c r="J2139" s="95" t="b">
        <v>0</v>
      </c>
      <c r="K2139" s="95" t="b">
        <v>0</v>
      </c>
    </row>
    <row r="2140" spans="1:11" x14ac:dyDescent="0.25">
      <c r="A2140" s="95" t="s">
        <v>14257</v>
      </c>
      <c r="B2140" s="95" t="s">
        <v>14218</v>
      </c>
      <c r="C2140" s="95">
        <v>3</v>
      </c>
      <c r="D2140" s="130">
        <v>1.5015732683728807E-4</v>
      </c>
      <c r="E2140" s="130">
        <v>-0.32302458494660835</v>
      </c>
      <c r="F2140" s="95" t="b">
        <v>0</v>
      </c>
      <c r="G2140" s="95" t="b">
        <v>0</v>
      </c>
      <c r="H2140" s="95" t="b">
        <v>0</v>
      </c>
      <c r="I2140" s="95" t="b">
        <v>0</v>
      </c>
      <c r="J2140" s="95" t="b">
        <v>0</v>
      </c>
      <c r="K2140" s="95" t="b">
        <v>0</v>
      </c>
    </row>
    <row r="2141" spans="1:11" x14ac:dyDescent="0.25">
      <c r="A2141" s="95" t="s">
        <v>14235</v>
      </c>
      <c r="B2141" s="95" t="s">
        <v>14242</v>
      </c>
      <c r="C2141" s="95">
        <v>3</v>
      </c>
      <c r="D2141" s="130">
        <v>1.5015732683728807E-4</v>
      </c>
      <c r="E2141" s="130">
        <v>6.9532193158866301E-2</v>
      </c>
      <c r="F2141" s="95" t="b">
        <v>0</v>
      </c>
      <c r="G2141" s="95" t="b">
        <v>0</v>
      </c>
      <c r="H2141" s="95" t="b">
        <v>0</v>
      </c>
      <c r="I2141" s="95" t="b">
        <v>0</v>
      </c>
      <c r="J2141" s="95" t="b">
        <v>0</v>
      </c>
      <c r="K2141" s="95" t="b">
        <v>0</v>
      </c>
    </row>
    <row r="2142" spans="1:11" x14ac:dyDescent="0.25">
      <c r="A2142" s="95" t="s">
        <v>14242</v>
      </c>
      <c r="B2142" s="95" t="s">
        <v>14702</v>
      </c>
      <c r="C2142" s="95">
        <v>3</v>
      </c>
      <c r="D2142" s="130">
        <v>1.5015732683728807E-4</v>
      </c>
      <c r="E2142" s="130">
        <v>1.990155340522026</v>
      </c>
      <c r="F2142" s="95" t="b">
        <v>0</v>
      </c>
      <c r="G2142" s="95" t="b">
        <v>0</v>
      </c>
      <c r="H2142" s="95" t="b">
        <v>0</v>
      </c>
      <c r="I2142" s="95" t="b">
        <v>0</v>
      </c>
      <c r="J2142" s="95" t="b">
        <v>0</v>
      </c>
      <c r="K2142" s="95" t="b">
        <v>0</v>
      </c>
    </row>
    <row r="2143" spans="1:11" x14ac:dyDescent="0.25">
      <c r="A2143" s="95" t="s">
        <v>14702</v>
      </c>
      <c r="B2143" s="95" t="s">
        <v>14216</v>
      </c>
      <c r="C2143" s="95">
        <v>3</v>
      </c>
      <c r="D2143" s="130">
        <v>1.5015732683728807E-4</v>
      </c>
      <c r="E2143" s="130">
        <v>1.1699027382764291</v>
      </c>
      <c r="F2143" s="95" t="b">
        <v>0</v>
      </c>
      <c r="G2143" s="95" t="b">
        <v>0</v>
      </c>
      <c r="H2143" s="95" t="b">
        <v>0</v>
      </c>
      <c r="I2143" s="95" t="b">
        <v>0</v>
      </c>
      <c r="J2143" s="95" t="b">
        <v>0</v>
      </c>
      <c r="K2143" s="95" t="b">
        <v>0</v>
      </c>
    </row>
    <row r="2144" spans="1:11" x14ac:dyDescent="0.25">
      <c r="A2144" s="95" t="s">
        <v>14216</v>
      </c>
      <c r="B2144" s="95" t="s">
        <v>14359</v>
      </c>
      <c r="C2144" s="95">
        <v>3</v>
      </c>
      <c r="D2144" s="130">
        <v>1.5015732683728807E-4</v>
      </c>
      <c r="E2144" s="130">
        <v>0.35450908875408471</v>
      </c>
      <c r="F2144" s="95" t="b">
        <v>0</v>
      </c>
      <c r="G2144" s="95" t="b">
        <v>0</v>
      </c>
      <c r="H2144" s="95" t="b">
        <v>0</v>
      </c>
      <c r="I2144" s="95" t="b">
        <v>0</v>
      </c>
      <c r="J2144" s="95" t="b">
        <v>0</v>
      </c>
      <c r="K2144" s="95" t="b">
        <v>0</v>
      </c>
    </row>
    <row r="2145" spans="1:11" x14ac:dyDescent="0.25">
      <c r="A2145" s="95" t="s">
        <v>14217</v>
      </c>
      <c r="B2145" s="95" t="s">
        <v>1524</v>
      </c>
      <c r="C2145" s="95">
        <v>3</v>
      </c>
      <c r="D2145" s="130">
        <v>1.5015732683728807E-4</v>
      </c>
      <c r="E2145" s="130">
        <v>1.4549446285562802</v>
      </c>
      <c r="F2145" s="95" t="b">
        <v>0</v>
      </c>
      <c r="G2145" s="95" t="b">
        <v>0</v>
      </c>
      <c r="H2145" s="95" t="b">
        <v>0</v>
      </c>
      <c r="I2145" s="95" t="b">
        <v>0</v>
      </c>
      <c r="J2145" s="95" t="b">
        <v>0</v>
      </c>
      <c r="K2145" s="95" t="b">
        <v>0</v>
      </c>
    </row>
    <row r="2146" spans="1:11" x14ac:dyDescent="0.25">
      <c r="A2146" s="95" t="s">
        <v>1524</v>
      </c>
      <c r="B2146" s="95" t="s">
        <v>14219</v>
      </c>
      <c r="C2146" s="95">
        <v>3</v>
      </c>
      <c r="D2146" s="130">
        <v>1.5015732683728807E-4</v>
      </c>
      <c r="E2146" s="130">
        <v>1.4790328109724598</v>
      </c>
      <c r="F2146" s="95" t="b">
        <v>0</v>
      </c>
      <c r="G2146" s="95" t="b">
        <v>0</v>
      </c>
      <c r="H2146" s="95" t="b">
        <v>0</v>
      </c>
      <c r="I2146" s="95" t="b">
        <v>0</v>
      </c>
      <c r="J2146" s="95" t="b">
        <v>0</v>
      </c>
      <c r="K2146" s="95" t="b">
        <v>0</v>
      </c>
    </row>
    <row r="2147" spans="1:11" x14ac:dyDescent="0.25">
      <c r="A2147" s="95" t="s">
        <v>14225</v>
      </c>
      <c r="B2147" s="95" t="s">
        <v>2797</v>
      </c>
      <c r="C2147" s="95">
        <v>3</v>
      </c>
      <c r="D2147" s="130">
        <v>1.5015732683728807E-4</v>
      </c>
      <c r="E2147" s="130">
        <v>0.66447010815227137</v>
      </c>
      <c r="F2147" s="95" t="b">
        <v>0</v>
      </c>
      <c r="G2147" s="95" t="b">
        <v>0</v>
      </c>
      <c r="H2147" s="95" t="b">
        <v>0</v>
      </c>
      <c r="I2147" s="95" t="b">
        <v>0</v>
      </c>
      <c r="J2147" s="95" t="b">
        <v>0</v>
      </c>
      <c r="K2147" s="95" t="b">
        <v>0</v>
      </c>
    </row>
    <row r="2148" spans="1:11" x14ac:dyDescent="0.25">
      <c r="A2148" s="95" t="s">
        <v>2797</v>
      </c>
      <c r="B2148" s="95" t="s">
        <v>14602</v>
      </c>
      <c r="C2148" s="95">
        <v>3</v>
      </c>
      <c r="D2148" s="130">
        <v>1.5015732683728807E-4</v>
      </c>
      <c r="E2148" s="130">
        <v>2.8362948546130973</v>
      </c>
      <c r="F2148" s="95" t="b">
        <v>0</v>
      </c>
      <c r="G2148" s="95" t="b">
        <v>0</v>
      </c>
      <c r="H2148" s="95" t="b">
        <v>0</v>
      </c>
      <c r="I2148" s="95" t="b">
        <v>0</v>
      </c>
      <c r="J2148" s="95" t="b">
        <v>0</v>
      </c>
      <c r="K2148" s="95" t="b">
        <v>0</v>
      </c>
    </row>
    <row r="2149" spans="1:11" x14ac:dyDescent="0.25">
      <c r="A2149" s="95" t="s">
        <v>14224</v>
      </c>
      <c r="B2149" s="95" t="s">
        <v>14255</v>
      </c>
      <c r="C2149" s="95">
        <v>3</v>
      </c>
      <c r="D2149" s="130">
        <v>1.5015732683728807E-4</v>
      </c>
      <c r="E2149" s="130">
        <v>-0.21930187982504379</v>
      </c>
      <c r="F2149" s="95" t="b">
        <v>0</v>
      </c>
      <c r="G2149" s="95" t="b">
        <v>0</v>
      </c>
      <c r="H2149" s="95" t="b">
        <v>0</v>
      </c>
      <c r="I2149" s="95" t="b">
        <v>0</v>
      </c>
      <c r="J2149" s="95" t="b">
        <v>0</v>
      </c>
      <c r="K2149" s="95" t="b">
        <v>0</v>
      </c>
    </row>
    <row r="2150" spans="1:11" x14ac:dyDescent="0.25">
      <c r="A2150" s="95" t="s">
        <v>14322</v>
      </c>
      <c r="B2150" s="95" t="s">
        <v>14225</v>
      </c>
      <c r="C2150" s="95">
        <v>3</v>
      </c>
      <c r="D2150" s="130">
        <v>1.5015732683728807E-4</v>
      </c>
      <c r="E2150" s="130">
        <v>0.36921553818757558</v>
      </c>
      <c r="F2150" s="95" t="b">
        <v>0</v>
      </c>
      <c r="G2150" s="95" t="b">
        <v>0</v>
      </c>
      <c r="H2150" s="95" t="b">
        <v>0</v>
      </c>
      <c r="I2150" s="95" t="b">
        <v>0</v>
      </c>
      <c r="J2150" s="95" t="b">
        <v>0</v>
      </c>
      <c r="K2150" s="95" t="b">
        <v>0</v>
      </c>
    </row>
    <row r="2151" spans="1:11" x14ac:dyDescent="0.25">
      <c r="A2151" s="95" t="s">
        <v>14218</v>
      </c>
      <c r="B2151" s="95" t="s">
        <v>14839</v>
      </c>
      <c r="C2151" s="95">
        <v>3</v>
      </c>
      <c r="D2151" s="130">
        <v>1.5015732683728807E-4</v>
      </c>
      <c r="E2151" s="130">
        <v>1.4761566780639981</v>
      </c>
      <c r="F2151" s="95" t="b">
        <v>0</v>
      </c>
      <c r="G2151" s="95" t="b">
        <v>0</v>
      </c>
      <c r="H2151" s="95" t="b">
        <v>0</v>
      </c>
      <c r="I2151" s="95" t="b">
        <v>0</v>
      </c>
      <c r="J2151" s="95" t="b">
        <v>0</v>
      </c>
      <c r="K2151" s="95" t="b">
        <v>0</v>
      </c>
    </row>
    <row r="2152" spans="1:11" x14ac:dyDescent="0.25">
      <c r="A2152" s="95" t="s">
        <v>14839</v>
      </c>
      <c r="B2152" s="95" t="s">
        <v>14220</v>
      </c>
      <c r="C2152" s="95">
        <v>3</v>
      </c>
      <c r="D2152" s="130">
        <v>1.5015732683728807E-4</v>
      </c>
      <c r="E2152" s="130">
        <v>1.510699860811898</v>
      </c>
      <c r="F2152" s="95" t="b">
        <v>0</v>
      </c>
      <c r="G2152" s="95" t="b">
        <v>0</v>
      </c>
      <c r="H2152" s="95" t="b">
        <v>0</v>
      </c>
      <c r="I2152" s="95" t="b">
        <v>0</v>
      </c>
      <c r="J2152" s="95" t="b">
        <v>0</v>
      </c>
      <c r="K2152" s="95" t="b">
        <v>0</v>
      </c>
    </row>
    <row r="2153" spans="1:11" x14ac:dyDescent="0.25">
      <c r="A2153" s="95" t="s">
        <v>14255</v>
      </c>
      <c r="B2153" s="95" t="s">
        <v>14238</v>
      </c>
      <c r="C2153" s="95">
        <v>3</v>
      </c>
      <c r="D2153" s="130">
        <v>1.5015732683728807E-4</v>
      </c>
      <c r="E2153" s="130">
        <v>0.32545707931127682</v>
      </c>
      <c r="F2153" s="95" t="b">
        <v>0</v>
      </c>
      <c r="G2153" s="95" t="b">
        <v>0</v>
      </c>
      <c r="H2153" s="95" t="b">
        <v>0</v>
      </c>
      <c r="I2153" s="95" t="b">
        <v>0</v>
      </c>
      <c r="J2153" s="95" t="b">
        <v>0</v>
      </c>
      <c r="K2153" s="95" t="b">
        <v>0</v>
      </c>
    </row>
    <row r="2154" spans="1:11" x14ac:dyDescent="0.25">
      <c r="A2154" s="95" t="s">
        <v>14241</v>
      </c>
      <c r="B2154" s="95" t="s">
        <v>14220</v>
      </c>
      <c r="C2154" s="95">
        <v>3</v>
      </c>
      <c r="D2154" s="130">
        <v>1.5015732683728807E-4</v>
      </c>
      <c r="E2154" s="130">
        <v>-0.52539648453637844</v>
      </c>
      <c r="F2154" s="95" t="b">
        <v>0</v>
      </c>
      <c r="G2154" s="95" t="b">
        <v>0</v>
      </c>
      <c r="H2154" s="95" t="b">
        <v>0</v>
      </c>
      <c r="I2154" s="95" t="b">
        <v>0</v>
      </c>
      <c r="J2154" s="95" t="b">
        <v>0</v>
      </c>
      <c r="K2154" s="95" t="b">
        <v>0</v>
      </c>
    </row>
    <row r="2155" spans="1:11" x14ac:dyDescent="0.25">
      <c r="A2155" s="95" t="s">
        <v>14234</v>
      </c>
      <c r="B2155" s="95" t="s">
        <v>14338</v>
      </c>
      <c r="C2155" s="95">
        <v>3</v>
      </c>
      <c r="D2155" s="130">
        <v>1.5015732683728807E-4</v>
      </c>
      <c r="E2155" s="130">
        <v>0.89690146621269162</v>
      </c>
      <c r="F2155" s="95" t="b">
        <v>0</v>
      </c>
      <c r="G2155" s="95" t="b">
        <v>0</v>
      </c>
      <c r="H2155" s="95" t="b">
        <v>0</v>
      </c>
      <c r="I2155" s="95" t="b">
        <v>0</v>
      </c>
      <c r="J2155" s="95" t="b">
        <v>0</v>
      </c>
      <c r="K2155" s="95" t="b">
        <v>0</v>
      </c>
    </row>
    <row r="2156" spans="1:11" x14ac:dyDescent="0.25">
      <c r="A2156" s="95" t="s">
        <v>14217</v>
      </c>
      <c r="B2156" s="95" t="s">
        <v>1680</v>
      </c>
      <c r="C2156" s="95">
        <v>3</v>
      </c>
      <c r="D2156" s="130">
        <v>1.5015732683728807E-4</v>
      </c>
      <c r="E2156" s="130">
        <v>1.4549446285562802</v>
      </c>
      <c r="F2156" s="95" t="b">
        <v>0</v>
      </c>
      <c r="G2156" s="95" t="b">
        <v>0</v>
      </c>
      <c r="H2156" s="95" t="b">
        <v>0</v>
      </c>
      <c r="I2156" s="95" t="b">
        <v>0</v>
      </c>
      <c r="J2156" s="95" t="b">
        <v>0</v>
      </c>
      <c r="K2156" s="95" t="b">
        <v>0</v>
      </c>
    </row>
    <row r="2157" spans="1:11" x14ac:dyDescent="0.25">
      <c r="A2157" s="95" t="s">
        <v>14230</v>
      </c>
      <c r="B2157" s="95" t="s">
        <v>14219</v>
      </c>
      <c r="C2157" s="95">
        <v>3</v>
      </c>
      <c r="D2157" s="130">
        <v>1.5015732683728807E-4</v>
      </c>
      <c r="E2157" s="130">
        <v>-0.78103857701261492</v>
      </c>
      <c r="F2157" s="95" t="b">
        <v>0</v>
      </c>
      <c r="G2157" s="95" t="b">
        <v>0</v>
      </c>
      <c r="H2157" s="95" t="b">
        <v>0</v>
      </c>
      <c r="I2157" s="95" t="b">
        <v>0</v>
      </c>
      <c r="J2157" s="95" t="b">
        <v>0</v>
      </c>
      <c r="K2157" s="95" t="b">
        <v>0</v>
      </c>
    </row>
    <row r="2158" spans="1:11" x14ac:dyDescent="0.25">
      <c r="A2158" s="95" t="s">
        <v>14221</v>
      </c>
      <c r="B2158" s="95" t="s">
        <v>14840</v>
      </c>
      <c r="C2158" s="95">
        <v>3</v>
      </c>
      <c r="D2158" s="130">
        <v>1.5015732683728807E-4</v>
      </c>
      <c r="E2158" s="130">
        <v>1.5206419758968537</v>
      </c>
      <c r="F2158" s="95" t="b">
        <v>0</v>
      </c>
      <c r="G2158" s="95" t="b">
        <v>0</v>
      </c>
      <c r="H2158" s="95" t="b">
        <v>0</v>
      </c>
      <c r="I2158" s="95" t="b">
        <v>0</v>
      </c>
      <c r="J2158" s="95" t="b">
        <v>0</v>
      </c>
      <c r="K2158" s="95" t="b">
        <v>0</v>
      </c>
    </row>
    <row r="2159" spans="1:11" x14ac:dyDescent="0.25">
      <c r="A2159" s="95" t="s">
        <v>14840</v>
      </c>
      <c r="B2159" s="95" t="s">
        <v>14216</v>
      </c>
      <c r="C2159" s="95">
        <v>3</v>
      </c>
      <c r="D2159" s="130">
        <v>1.5015732683728807E-4</v>
      </c>
      <c r="E2159" s="130">
        <v>1.3917514878927855</v>
      </c>
      <c r="F2159" s="95" t="b">
        <v>0</v>
      </c>
      <c r="G2159" s="95" t="b">
        <v>0</v>
      </c>
      <c r="H2159" s="95" t="b">
        <v>0</v>
      </c>
      <c r="I2159" s="95" t="b">
        <v>0</v>
      </c>
      <c r="J2159" s="95" t="b">
        <v>0</v>
      </c>
      <c r="K2159" s="95" t="b">
        <v>0</v>
      </c>
    </row>
    <row r="2160" spans="1:11" x14ac:dyDescent="0.25">
      <c r="A2160" s="95" t="s">
        <v>14255</v>
      </c>
      <c r="B2160" s="95" t="s">
        <v>14219</v>
      </c>
      <c r="C2160" s="95">
        <v>3</v>
      </c>
      <c r="D2160" s="130">
        <v>1.5015732683728807E-4</v>
      </c>
      <c r="E2160" s="130">
        <v>-0.34919730375450142</v>
      </c>
      <c r="F2160" s="95" t="b">
        <v>0</v>
      </c>
      <c r="G2160" s="95" t="b">
        <v>0</v>
      </c>
      <c r="H2160" s="95" t="b">
        <v>0</v>
      </c>
      <c r="I2160" s="95" t="b">
        <v>0</v>
      </c>
      <c r="J2160" s="95" t="b">
        <v>0</v>
      </c>
      <c r="K2160" s="95" t="b">
        <v>0</v>
      </c>
    </row>
    <row r="2161" spans="1:11" x14ac:dyDescent="0.25">
      <c r="A2161" s="95" t="s">
        <v>14219</v>
      </c>
      <c r="B2161" s="95" t="s">
        <v>14306</v>
      </c>
      <c r="C2161" s="95">
        <v>3</v>
      </c>
      <c r="D2161" s="130">
        <v>1.5015732683728807E-4</v>
      </c>
      <c r="E2161" s="130">
        <v>0.14759094056685479</v>
      </c>
      <c r="F2161" s="95" t="b">
        <v>0</v>
      </c>
      <c r="G2161" s="95" t="b">
        <v>0</v>
      </c>
      <c r="H2161" s="95" t="b">
        <v>0</v>
      </c>
      <c r="I2161" s="95" t="b">
        <v>0</v>
      </c>
      <c r="J2161" s="95" t="b">
        <v>0</v>
      </c>
      <c r="K2161" s="95" t="b">
        <v>0</v>
      </c>
    </row>
    <row r="2162" spans="1:11" x14ac:dyDescent="0.25">
      <c r="A2162" s="95" t="s">
        <v>14215</v>
      </c>
      <c r="B2162" s="95" t="s">
        <v>14306</v>
      </c>
      <c r="C2162" s="95">
        <v>3</v>
      </c>
      <c r="D2162" s="130">
        <v>1.5015732683728807E-4</v>
      </c>
      <c r="E2162" s="130">
        <v>6.5504703875822828E-2</v>
      </c>
      <c r="F2162" s="95" t="b">
        <v>0</v>
      </c>
      <c r="G2162" s="95" t="b">
        <v>0</v>
      </c>
      <c r="H2162" s="95" t="b">
        <v>0</v>
      </c>
      <c r="I2162" s="95" t="b">
        <v>0</v>
      </c>
      <c r="J2162" s="95" t="b">
        <v>0</v>
      </c>
      <c r="K2162" s="95" t="b">
        <v>0</v>
      </c>
    </row>
    <row r="2163" spans="1:11" x14ac:dyDescent="0.25">
      <c r="A2163" s="95" t="s">
        <v>14218</v>
      </c>
      <c r="B2163" s="95" t="s">
        <v>14306</v>
      </c>
      <c r="C2163" s="95">
        <v>3</v>
      </c>
      <c r="D2163" s="130">
        <v>1.5015732683728807E-4</v>
      </c>
      <c r="E2163" s="130">
        <v>0.14036457614080503</v>
      </c>
      <c r="F2163" s="95" t="b">
        <v>0</v>
      </c>
      <c r="G2163" s="95" t="b">
        <v>0</v>
      </c>
      <c r="H2163" s="95" t="b">
        <v>0</v>
      </c>
      <c r="I2163" s="95" t="b">
        <v>0</v>
      </c>
      <c r="J2163" s="95" t="b">
        <v>0</v>
      </c>
      <c r="K2163" s="95" t="b">
        <v>0</v>
      </c>
    </row>
    <row r="2164" spans="1:11" x14ac:dyDescent="0.25">
      <c r="A2164" s="95" t="s">
        <v>14268</v>
      </c>
      <c r="B2164" s="95" t="s">
        <v>14221</v>
      </c>
      <c r="C2164" s="95">
        <v>3</v>
      </c>
      <c r="D2164" s="130">
        <v>1.5015732683728807E-4</v>
      </c>
      <c r="E2164" s="130">
        <v>-5.9934852870894915E-2</v>
      </c>
      <c r="F2164" s="95" t="b">
        <v>0</v>
      </c>
      <c r="G2164" s="95" t="b">
        <v>0</v>
      </c>
      <c r="H2164" s="95" t="b">
        <v>0</v>
      </c>
      <c r="I2164" s="95" t="b">
        <v>0</v>
      </c>
      <c r="J2164" s="95" t="b">
        <v>0</v>
      </c>
      <c r="K2164" s="95" t="b">
        <v>0</v>
      </c>
    </row>
    <row r="2165" spans="1:11" x14ac:dyDescent="0.25">
      <c r="A2165" s="95" t="s">
        <v>14230</v>
      </c>
      <c r="B2165" s="95" t="s">
        <v>14271</v>
      </c>
      <c r="C2165" s="95">
        <v>3</v>
      </c>
      <c r="D2165" s="130">
        <v>1.5015732683728807E-4</v>
      </c>
      <c r="E2165" s="130">
        <v>0.44629539127966239</v>
      </c>
      <c r="F2165" s="95" t="b">
        <v>0</v>
      </c>
      <c r="G2165" s="95" t="b">
        <v>0</v>
      </c>
      <c r="H2165" s="95" t="b">
        <v>0</v>
      </c>
      <c r="I2165" s="95" t="b">
        <v>0</v>
      </c>
      <c r="J2165" s="95" t="b">
        <v>0</v>
      </c>
      <c r="K2165" s="95" t="b">
        <v>0</v>
      </c>
    </row>
    <row r="2166" spans="1:11" x14ac:dyDescent="0.25">
      <c r="A2166" s="95" t="s">
        <v>14241</v>
      </c>
      <c r="B2166" s="95" t="s">
        <v>14218</v>
      </c>
      <c r="C2166" s="95">
        <v>3</v>
      </c>
      <c r="D2166" s="130">
        <v>1.5015732683728807E-4</v>
      </c>
      <c r="E2166" s="130">
        <v>-0.56208433575086758</v>
      </c>
      <c r="F2166" s="95" t="b">
        <v>0</v>
      </c>
      <c r="G2166" s="95" t="b">
        <v>0</v>
      </c>
      <c r="H2166" s="95" t="b">
        <v>0</v>
      </c>
      <c r="I2166" s="95" t="b">
        <v>0</v>
      </c>
      <c r="J2166" s="95" t="b">
        <v>0</v>
      </c>
      <c r="K2166" s="95" t="b">
        <v>0</v>
      </c>
    </row>
    <row r="2167" spans="1:11" x14ac:dyDescent="0.25">
      <c r="A2167" s="95" t="s">
        <v>14372</v>
      </c>
      <c r="B2167" s="95" t="s">
        <v>14213</v>
      </c>
      <c r="C2167" s="95">
        <v>3</v>
      </c>
      <c r="D2167" s="130">
        <v>1.5015732683728807E-4</v>
      </c>
      <c r="E2167" s="130">
        <v>0.17520631831880684</v>
      </c>
      <c r="F2167" s="95" t="b">
        <v>0</v>
      </c>
      <c r="G2167" s="95" t="b">
        <v>0</v>
      </c>
      <c r="H2167" s="95" t="b">
        <v>0</v>
      </c>
      <c r="I2167" s="95" t="b">
        <v>0</v>
      </c>
      <c r="J2167" s="95" t="b">
        <v>0</v>
      </c>
      <c r="K2167" s="95" t="b">
        <v>0</v>
      </c>
    </row>
    <row r="2168" spans="1:11" x14ac:dyDescent="0.25">
      <c r="A2168" s="95" t="s">
        <v>14216</v>
      </c>
      <c r="B2168" s="95" t="s">
        <v>14261</v>
      </c>
      <c r="C2168" s="95">
        <v>3</v>
      </c>
      <c r="D2168" s="130">
        <v>1.5015732683728807E-4</v>
      </c>
      <c r="E2168" s="130">
        <v>-0.2508286123351135</v>
      </c>
      <c r="F2168" s="95" t="b">
        <v>0</v>
      </c>
      <c r="G2168" s="95" t="b">
        <v>0</v>
      </c>
      <c r="H2168" s="95" t="b">
        <v>0</v>
      </c>
      <c r="I2168" s="95" t="b">
        <v>0</v>
      </c>
      <c r="J2168" s="95" t="b">
        <v>0</v>
      </c>
      <c r="K2168" s="95" t="b">
        <v>0</v>
      </c>
    </row>
    <row r="2169" spans="1:11" x14ac:dyDescent="0.25">
      <c r="A2169" s="95" t="s">
        <v>14237</v>
      </c>
      <c r="B2169" s="95" t="s">
        <v>14230</v>
      </c>
      <c r="C2169" s="95">
        <v>3</v>
      </c>
      <c r="D2169" s="130">
        <v>1.5015732683728807E-4</v>
      </c>
      <c r="E2169" s="130">
        <v>-0.10524580671074721</v>
      </c>
      <c r="F2169" s="95" t="b">
        <v>0</v>
      </c>
      <c r="G2169" s="95" t="b">
        <v>0</v>
      </c>
      <c r="H2169" s="95" t="b">
        <v>0</v>
      </c>
      <c r="I2169" s="95" t="b">
        <v>0</v>
      </c>
      <c r="J2169" s="95" t="b">
        <v>0</v>
      </c>
      <c r="K2169" s="95" t="b">
        <v>0</v>
      </c>
    </row>
    <row r="2170" spans="1:11" x14ac:dyDescent="0.25">
      <c r="A2170" s="95" t="s">
        <v>14250</v>
      </c>
      <c r="B2170" s="95" t="s">
        <v>14426</v>
      </c>
      <c r="C2170" s="95">
        <v>3</v>
      </c>
      <c r="D2170" s="130">
        <v>1.5015732683728807E-4</v>
      </c>
      <c r="E2170" s="130">
        <v>1.5810223495097913</v>
      </c>
      <c r="F2170" s="95" t="b">
        <v>0</v>
      </c>
      <c r="G2170" s="95" t="b">
        <v>0</v>
      </c>
      <c r="H2170" s="95" t="b">
        <v>0</v>
      </c>
      <c r="I2170" s="95" t="b">
        <v>0</v>
      </c>
      <c r="J2170" s="95" t="b">
        <v>0</v>
      </c>
      <c r="K2170" s="95" t="b">
        <v>0</v>
      </c>
    </row>
    <row r="2171" spans="1:11" x14ac:dyDescent="0.25">
      <c r="A2171" s="95" t="s">
        <v>14260</v>
      </c>
      <c r="B2171" s="95" t="s">
        <v>1387</v>
      </c>
      <c r="C2171" s="95">
        <v>3</v>
      </c>
      <c r="D2171" s="130">
        <v>1.5015732683728807E-4</v>
      </c>
      <c r="E2171" s="130">
        <v>0.9511094940599899</v>
      </c>
      <c r="F2171" s="95" t="b">
        <v>0</v>
      </c>
      <c r="G2171" s="95" t="b">
        <v>0</v>
      </c>
      <c r="H2171" s="95" t="b">
        <v>0</v>
      </c>
      <c r="I2171" s="95" t="b">
        <v>0</v>
      </c>
      <c r="J2171" s="95" t="b">
        <v>0</v>
      </c>
      <c r="K2171" s="95" t="b">
        <v>0</v>
      </c>
    </row>
    <row r="2172" spans="1:11" x14ac:dyDescent="0.25">
      <c r="A2172" s="95" t="s">
        <v>14248</v>
      </c>
      <c r="B2172" s="95" t="s">
        <v>14221</v>
      </c>
      <c r="C2172" s="95">
        <v>3</v>
      </c>
      <c r="D2172" s="130">
        <v>1.5015732683728807E-4</v>
      </c>
      <c r="E2172" s="130">
        <v>-0.39572695479408798</v>
      </c>
      <c r="F2172" s="95" t="b">
        <v>0</v>
      </c>
      <c r="G2172" s="95" t="b">
        <v>0</v>
      </c>
      <c r="H2172" s="95" t="b">
        <v>0</v>
      </c>
      <c r="I2172" s="95" t="b">
        <v>0</v>
      </c>
      <c r="J2172" s="95" t="b">
        <v>0</v>
      </c>
      <c r="K2172" s="95" t="b">
        <v>0</v>
      </c>
    </row>
    <row r="2173" spans="1:11" x14ac:dyDescent="0.25">
      <c r="A2173" s="95" t="s">
        <v>14341</v>
      </c>
      <c r="B2173" s="95" t="s">
        <v>14248</v>
      </c>
      <c r="C2173" s="95">
        <v>3</v>
      </c>
      <c r="D2173" s="130">
        <v>1.5015732683728807E-4</v>
      </c>
      <c r="E2173" s="130">
        <v>1.1732197880876856</v>
      </c>
      <c r="F2173" s="95" t="b">
        <v>0</v>
      </c>
      <c r="G2173" s="95" t="b">
        <v>0</v>
      </c>
      <c r="H2173" s="95" t="b">
        <v>0</v>
      </c>
      <c r="I2173" s="95" t="b">
        <v>0</v>
      </c>
      <c r="J2173" s="95" t="b">
        <v>0</v>
      </c>
      <c r="K2173" s="95" t="b">
        <v>0</v>
      </c>
    </row>
    <row r="2174" spans="1:11" x14ac:dyDescent="0.25">
      <c r="A2174" s="95" t="s">
        <v>14219</v>
      </c>
      <c r="B2174" s="95" t="s">
        <v>14284</v>
      </c>
      <c r="C2174" s="95">
        <v>3</v>
      </c>
      <c r="D2174" s="130">
        <v>1.5015732683728807E-4</v>
      </c>
      <c r="E2174" s="130">
        <v>8.5443033818010425E-2</v>
      </c>
      <c r="F2174" s="95" t="b">
        <v>0</v>
      </c>
      <c r="G2174" s="95" t="b">
        <v>0</v>
      </c>
      <c r="H2174" s="95" t="b">
        <v>0</v>
      </c>
      <c r="I2174" s="95" t="b">
        <v>0</v>
      </c>
      <c r="J2174" s="95" t="b">
        <v>0</v>
      </c>
      <c r="K2174" s="95" t="b">
        <v>0</v>
      </c>
    </row>
    <row r="2175" spans="1:11" x14ac:dyDescent="0.25">
      <c r="A2175" s="95" t="s">
        <v>14409</v>
      </c>
      <c r="B2175" s="95" t="s">
        <v>14573</v>
      </c>
      <c r="C2175" s="95">
        <v>3</v>
      </c>
      <c r="D2175" s="130">
        <v>1.5015732683728807E-4</v>
      </c>
      <c r="E2175" s="130">
        <v>3.0667437759913714</v>
      </c>
      <c r="F2175" s="95" t="b">
        <v>0</v>
      </c>
      <c r="G2175" s="95" t="b">
        <v>0</v>
      </c>
      <c r="H2175" s="95" t="b">
        <v>0</v>
      </c>
      <c r="I2175" s="95" t="b">
        <v>0</v>
      </c>
      <c r="J2175" s="95" t="b">
        <v>0</v>
      </c>
      <c r="K2175" s="95" t="b">
        <v>0</v>
      </c>
    </row>
    <row r="2176" spans="1:11" x14ac:dyDescent="0.25">
      <c r="A2176" s="95" t="s">
        <v>14217</v>
      </c>
      <c r="B2176" s="95" t="s">
        <v>1692</v>
      </c>
      <c r="C2176" s="95">
        <v>3</v>
      </c>
      <c r="D2176" s="130">
        <v>1.5015732683728807E-4</v>
      </c>
      <c r="E2176" s="130">
        <v>1.4549446285562802</v>
      </c>
      <c r="F2176" s="95" t="b">
        <v>0</v>
      </c>
      <c r="G2176" s="95" t="b">
        <v>0</v>
      </c>
      <c r="H2176" s="95" t="b">
        <v>0</v>
      </c>
      <c r="I2176" s="95" t="b">
        <v>0</v>
      </c>
      <c r="J2176" s="95" t="b">
        <v>0</v>
      </c>
      <c r="K2176" s="95" t="b">
        <v>0</v>
      </c>
    </row>
    <row r="2177" spans="1:11" x14ac:dyDescent="0.25">
      <c r="A2177" s="95" t="s">
        <v>1692</v>
      </c>
      <c r="B2177" s="95" t="s">
        <v>1352</v>
      </c>
      <c r="C2177" s="95">
        <v>3</v>
      </c>
      <c r="D2177" s="130">
        <v>1.5015732683728807E-4</v>
      </c>
      <c r="E2177" s="130">
        <v>2.5130340858023636</v>
      </c>
      <c r="F2177" s="95" t="b">
        <v>0</v>
      </c>
      <c r="G2177" s="95" t="b">
        <v>0</v>
      </c>
      <c r="H2177" s="95" t="b">
        <v>0</v>
      </c>
      <c r="I2177" s="95" t="b">
        <v>0</v>
      </c>
      <c r="J2177" s="95" t="b">
        <v>0</v>
      </c>
      <c r="K2177" s="95" t="b">
        <v>0</v>
      </c>
    </row>
    <row r="2178" spans="1:11" x14ac:dyDescent="0.25">
      <c r="A2178" s="95" t="s">
        <v>14357</v>
      </c>
      <c r="B2178" s="95" t="s">
        <v>14280</v>
      </c>
      <c r="C2178" s="95">
        <v>3</v>
      </c>
      <c r="D2178" s="130">
        <v>1.5015732683728807E-4</v>
      </c>
      <c r="E2178" s="130">
        <v>1.813025098956687</v>
      </c>
      <c r="F2178" s="95" t="b">
        <v>0</v>
      </c>
      <c r="G2178" s="95" t="b">
        <v>0</v>
      </c>
      <c r="H2178" s="95" t="b">
        <v>0</v>
      </c>
      <c r="I2178" s="95" t="b">
        <v>0</v>
      </c>
      <c r="J2178" s="95" t="b">
        <v>0</v>
      </c>
      <c r="K2178" s="95" t="b">
        <v>0</v>
      </c>
    </row>
    <row r="2179" spans="1:11" x14ac:dyDescent="0.25">
      <c r="A2179" s="95" t="s">
        <v>14217</v>
      </c>
      <c r="B2179" s="95" t="s">
        <v>1590</v>
      </c>
      <c r="C2179" s="95">
        <v>3</v>
      </c>
      <c r="D2179" s="130">
        <v>1.5015732683728807E-4</v>
      </c>
      <c r="E2179" s="130">
        <v>1.4549446285562802</v>
      </c>
      <c r="F2179" s="95" t="b">
        <v>0</v>
      </c>
      <c r="G2179" s="95" t="b">
        <v>0</v>
      </c>
      <c r="H2179" s="95" t="b">
        <v>0</v>
      </c>
      <c r="I2179" s="95" t="b">
        <v>0</v>
      </c>
      <c r="J2179" s="95" t="b">
        <v>0</v>
      </c>
      <c r="K2179" s="95" t="b">
        <v>0</v>
      </c>
    </row>
    <row r="2180" spans="1:11" x14ac:dyDescent="0.25">
      <c r="A2180" s="95" t="s">
        <v>14265</v>
      </c>
      <c r="B2180" s="95" t="s">
        <v>14213</v>
      </c>
      <c r="C2180" s="95">
        <v>3</v>
      </c>
      <c r="D2180" s="130">
        <v>1.5015732683728807E-4</v>
      </c>
      <c r="E2180" s="130">
        <v>-0.46754076177837195</v>
      </c>
      <c r="F2180" s="95" t="b">
        <v>0</v>
      </c>
      <c r="G2180" s="95" t="b">
        <v>0</v>
      </c>
      <c r="H2180" s="95" t="b">
        <v>0</v>
      </c>
      <c r="I2180" s="95" t="b">
        <v>0</v>
      </c>
      <c r="J2180" s="95" t="b">
        <v>0</v>
      </c>
      <c r="K2180" s="95" t="b">
        <v>0</v>
      </c>
    </row>
    <row r="2181" spans="1:11" x14ac:dyDescent="0.25">
      <c r="A2181" s="95" t="s">
        <v>14843</v>
      </c>
      <c r="B2181" s="95" t="s">
        <v>14241</v>
      </c>
      <c r="C2181" s="95">
        <v>3</v>
      </c>
      <c r="D2181" s="130">
        <v>1.5015732683728807E-4</v>
      </c>
      <c r="E2181" s="130">
        <v>2.2081206560786084</v>
      </c>
      <c r="F2181" s="95" t="b">
        <v>0</v>
      </c>
      <c r="G2181" s="95" t="b">
        <v>0</v>
      </c>
      <c r="H2181" s="95" t="b">
        <v>0</v>
      </c>
      <c r="I2181" s="95" t="b">
        <v>0</v>
      </c>
      <c r="J2181" s="95" t="b">
        <v>0</v>
      </c>
      <c r="K2181" s="95" t="b">
        <v>0</v>
      </c>
    </row>
    <row r="2182" spans="1:11" x14ac:dyDescent="0.25">
      <c r="A2182" s="95" t="s">
        <v>14213</v>
      </c>
      <c r="B2182" s="95" t="s">
        <v>14844</v>
      </c>
      <c r="C2182" s="95">
        <v>3</v>
      </c>
      <c r="D2182" s="130">
        <v>1.5015732683728807E-4</v>
      </c>
      <c r="E2182" s="130">
        <v>1.1510801724855981</v>
      </c>
      <c r="F2182" s="95" t="b">
        <v>0</v>
      </c>
      <c r="G2182" s="95" t="b">
        <v>0</v>
      </c>
      <c r="H2182" s="95" t="b">
        <v>0</v>
      </c>
      <c r="I2182" s="95" t="b">
        <v>0</v>
      </c>
      <c r="J2182" s="95" t="b">
        <v>0</v>
      </c>
      <c r="K2182" s="95" t="b">
        <v>0</v>
      </c>
    </row>
    <row r="2183" spans="1:11" x14ac:dyDescent="0.25">
      <c r="A2183" s="95" t="s">
        <v>14213</v>
      </c>
      <c r="B2183" s="95" t="s">
        <v>14265</v>
      </c>
      <c r="C2183" s="95">
        <v>3</v>
      </c>
      <c r="D2183" s="130">
        <v>1.5015732683728807E-4</v>
      </c>
      <c r="E2183" s="130">
        <v>-0.46870858580279584</v>
      </c>
      <c r="F2183" s="95" t="b">
        <v>0</v>
      </c>
      <c r="G2183" s="95" t="b">
        <v>0</v>
      </c>
      <c r="H2183" s="95" t="b">
        <v>0</v>
      </c>
      <c r="I2183" s="95" t="b">
        <v>0</v>
      </c>
      <c r="J2183" s="95" t="b">
        <v>0</v>
      </c>
      <c r="K2183" s="95" t="b">
        <v>0</v>
      </c>
    </row>
    <row r="2184" spans="1:11" x14ac:dyDescent="0.25">
      <c r="A2184" s="95" t="s">
        <v>14237</v>
      </c>
      <c r="B2184" s="95" t="s">
        <v>14219</v>
      </c>
      <c r="C2184" s="95">
        <v>3</v>
      </c>
      <c r="D2184" s="130">
        <v>1.5015732683728807E-4</v>
      </c>
      <c r="E2184" s="130">
        <v>-0.62477090998349694</v>
      </c>
      <c r="F2184" s="95" t="b">
        <v>0</v>
      </c>
      <c r="G2184" s="95" t="b">
        <v>0</v>
      </c>
      <c r="H2184" s="95" t="b">
        <v>0</v>
      </c>
      <c r="I2184" s="95" t="b">
        <v>0</v>
      </c>
      <c r="J2184" s="95" t="b">
        <v>0</v>
      </c>
      <c r="K2184" s="95" t="b">
        <v>0</v>
      </c>
    </row>
    <row r="2185" spans="1:11" x14ac:dyDescent="0.25">
      <c r="A2185" s="95" t="s">
        <v>14250</v>
      </c>
      <c r="B2185" s="95" t="s">
        <v>14218</v>
      </c>
      <c r="C2185" s="95">
        <v>3</v>
      </c>
      <c r="D2185" s="130">
        <v>1.5015732683728807E-4</v>
      </c>
      <c r="E2185" s="130">
        <v>-0.42544369273944049</v>
      </c>
      <c r="F2185" s="95" t="b">
        <v>0</v>
      </c>
      <c r="G2185" s="95" t="b">
        <v>0</v>
      </c>
      <c r="H2185" s="95" t="b">
        <v>0</v>
      </c>
      <c r="I2185" s="95" t="b">
        <v>0</v>
      </c>
      <c r="J2185" s="95" t="b">
        <v>0</v>
      </c>
      <c r="K2185" s="95" t="b">
        <v>0</v>
      </c>
    </row>
    <row r="2186" spans="1:11" x14ac:dyDescent="0.25">
      <c r="A2186" s="95" t="s">
        <v>14265</v>
      </c>
      <c r="B2186" s="95" t="s">
        <v>14251</v>
      </c>
      <c r="C2186" s="95">
        <v>3</v>
      </c>
      <c r="D2186" s="130">
        <v>1.5015732683728807E-4</v>
      </c>
      <c r="E2186" s="130">
        <v>0.75561077920419251</v>
      </c>
      <c r="F2186" s="95" t="b">
        <v>0</v>
      </c>
      <c r="G2186" s="95" t="b">
        <v>0</v>
      </c>
      <c r="H2186" s="95" t="b">
        <v>0</v>
      </c>
      <c r="I2186" s="95" t="b">
        <v>0</v>
      </c>
      <c r="J2186" s="95" t="b">
        <v>0</v>
      </c>
      <c r="K2186" s="95" t="b">
        <v>0</v>
      </c>
    </row>
    <row r="2187" spans="1:11" x14ac:dyDescent="0.25">
      <c r="A2187" s="95" t="s">
        <v>14213</v>
      </c>
      <c r="B2187" s="95" t="s">
        <v>1387</v>
      </c>
      <c r="C2187" s="95">
        <v>3</v>
      </c>
      <c r="D2187" s="130">
        <v>1.5015732683728807E-4</v>
      </c>
      <c r="E2187" s="130">
        <v>-0.45458394311118949</v>
      </c>
      <c r="F2187" s="95" t="b">
        <v>0</v>
      </c>
      <c r="G2187" s="95" t="b">
        <v>0</v>
      </c>
      <c r="H2187" s="95" t="b">
        <v>0</v>
      </c>
      <c r="I2187" s="95" t="b">
        <v>0</v>
      </c>
      <c r="J2187" s="95" t="b">
        <v>0</v>
      </c>
      <c r="K2187" s="95" t="b">
        <v>0</v>
      </c>
    </row>
    <row r="2188" spans="1:11" x14ac:dyDescent="0.25">
      <c r="A2188" s="95" t="s">
        <v>1165</v>
      </c>
      <c r="B2188" s="95" t="s">
        <v>14225</v>
      </c>
      <c r="C2188" s="95">
        <v>3</v>
      </c>
      <c r="D2188" s="130">
        <v>1.5015732683728807E-4</v>
      </c>
      <c r="E2188" s="130">
        <v>-0.67286924987712926</v>
      </c>
      <c r="F2188" s="95" t="b">
        <v>0</v>
      </c>
      <c r="G2188" s="95" t="b">
        <v>0</v>
      </c>
      <c r="H2188" s="95" t="b">
        <v>0</v>
      </c>
      <c r="I2188" s="95" t="b">
        <v>0</v>
      </c>
      <c r="J2188" s="95" t="b">
        <v>0</v>
      </c>
      <c r="K2188" s="95" t="b">
        <v>0</v>
      </c>
    </row>
    <row r="2189" spans="1:11" x14ac:dyDescent="0.25">
      <c r="A2189" s="95" t="s">
        <v>14215</v>
      </c>
      <c r="B2189" s="95" t="s">
        <v>14564</v>
      </c>
      <c r="C2189" s="95">
        <v>3</v>
      </c>
      <c r="D2189" s="130">
        <v>1.5015732683728807E-4</v>
      </c>
      <c r="E2189" s="130">
        <v>0.9753280735267349</v>
      </c>
      <c r="F2189" s="95" t="b">
        <v>0</v>
      </c>
      <c r="G2189" s="95" t="b">
        <v>0</v>
      </c>
      <c r="H2189" s="95" t="b">
        <v>0</v>
      </c>
      <c r="I2189" s="95" t="b">
        <v>0</v>
      </c>
      <c r="J2189" s="95" t="b">
        <v>0</v>
      </c>
      <c r="K2189" s="95" t="b">
        <v>0</v>
      </c>
    </row>
    <row r="2190" spans="1:11" x14ac:dyDescent="0.25">
      <c r="A2190" s="95" t="s">
        <v>14564</v>
      </c>
      <c r="B2190" s="95" t="s">
        <v>14222</v>
      </c>
      <c r="C2190" s="95">
        <v>3</v>
      </c>
      <c r="D2190" s="130">
        <v>1.5015732683728807E-4</v>
      </c>
      <c r="E2190" s="130">
        <v>1.3035832875073587</v>
      </c>
      <c r="F2190" s="95" t="b">
        <v>0</v>
      </c>
      <c r="G2190" s="95" t="b">
        <v>0</v>
      </c>
      <c r="H2190" s="95" t="b">
        <v>0</v>
      </c>
      <c r="I2190" s="95" t="b">
        <v>0</v>
      </c>
      <c r="J2190" s="95" t="b">
        <v>0</v>
      </c>
      <c r="K2190" s="95" t="b">
        <v>0</v>
      </c>
    </row>
    <row r="2191" spans="1:11" x14ac:dyDescent="0.25">
      <c r="A2191" s="95" t="s">
        <v>14217</v>
      </c>
      <c r="B2191" s="95" t="s">
        <v>1712</v>
      </c>
      <c r="C2191" s="95">
        <v>3</v>
      </c>
      <c r="D2191" s="130">
        <v>1.5015732683728807E-4</v>
      </c>
      <c r="E2191" s="130">
        <v>1.4549446285562802</v>
      </c>
      <c r="F2191" s="95" t="b">
        <v>0</v>
      </c>
      <c r="G2191" s="95" t="b">
        <v>0</v>
      </c>
      <c r="H2191" s="95" t="b">
        <v>0</v>
      </c>
      <c r="I2191" s="95" t="b">
        <v>0</v>
      </c>
      <c r="J2191" s="95" t="b">
        <v>0</v>
      </c>
      <c r="K2191" s="95" t="b">
        <v>0</v>
      </c>
    </row>
    <row r="2192" spans="1:11" x14ac:dyDescent="0.25">
      <c r="A2192" s="95" t="s">
        <v>1712</v>
      </c>
      <c r="B2192" s="95" t="s">
        <v>2743</v>
      </c>
      <c r="C2192" s="95">
        <v>3</v>
      </c>
      <c r="D2192" s="130">
        <v>1.5015732683728807E-4</v>
      </c>
      <c r="E2192" s="130">
        <v>1.6822879520244916</v>
      </c>
      <c r="F2192" s="95" t="b">
        <v>0</v>
      </c>
      <c r="G2192" s="95" t="b">
        <v>0</v>
      </c>
      <c r="H2192" s="95" t="b">
        <v>0</v>
      </c>
      <c r="I2192" s="95" t="b">
        <v>0</v>
      </c>
      <c r="J2192" s="95" t="b">
        <v>0</v>
      </c>
      <c r="K2192" s="95" t="b">
        <v>0</v>
      </c>
    </row>
    <row r="2193" spans="1:11" x14ac:dyDescent="0.25">
      <c r="A2193" s="95" t="s">
        <v>14327</v>
      </c>
      <c r="B2193" s="95" t="s">
        <v>14845</v>
      </c>
      <c r="C2193" s="95">
        <v>3</v>
      </c>
      <c r="D2193" s="130">
        <v>1.5015732683728807E-4</v>
      </c>
      <c r="E2193" s="130">
        <v>2.9953878674557028</v>
      </c>
      <c r="F2193" s="95" t="b">
        <v>0</v>
      </c>
      <c r="G2193" s="95" t="b">
        <v>0</v>
      </c>
      <c r="H2193" s="95" t="b">
        <v>0</v>
      </c>
      <c r="I2193" s="95" t="b">
        <v>0</v>
      </c>
      <c r="J2193" s="95" t="b">
        <v>0</v>
      </c>
      <c r="K2193" s="95" t="b">
        <v>0</v>
      </c>
    </row>
    <row r="2194" spans="1:11" x14ac:dyDescent="0.25">
      <c r="A2194" s="95" t="s">
        <v>14846</v>
      </c>
      <c r="B2194" s="95" t="s">
        <v>14847</v>
      </c>
      <c r="C2194" s="95">
        <v>3</v>
      </c>
      <c r="D2194" s="130">
        <v>1.5015732683728807E-4</v>
      </c>
      <c r="E2194" s="130">
        <v>4.2586293022302844</v>
      </c>
      <c r="F2194" s="95" t="b">
        <v>0</v>
      </c>
      <c r="G2194" s="95" t="b">
        <v>0</v>
      </c>
      <c r="H2194" s="95" t="b">
        <v>0</v>
      </c>
      <c r="I2194" s="95" t="b">
        <v>0</v>
      </c>
      <c r="J2194" s="95" t="b">
        <v>0</v>
      </c>
      <c r="K2194" s="95" t="b">
        <v>0</v>
      </c>
    </row>
    <row r="2195" spans="1:11" x14ac:dyDescent="0.25">
      <c r="A2195" s="95" t="s">
        <v>1628</v>
      </c>
      <c r="B2195" s="95" t="s">
        <v>14251</v>
      </c>
      <c r="C2195" s="95">
        <v>3</v>
      </c>
      <c r="D2195" s="130">
        <v>1.5015732683728807E-4</v>
      </c>
      <c r="E2195" s="130">
        <v>2.2434558993156282</v>
      </c>
      <c r="F2195" s="95" t="b">
        <v>0</v>
      </c>
      <c r="G2195" s="95" t="b">
        <v>0</v>
      </c>
      <c r="H2195" s="95" t="b">
        <v>0</v>
      </c>
      <c r="I2195" s="95" t="b">
        <v>0</v>
      </c>
      <c r="J2195" s="95" t="b">
        <v>0</v>
      </c>
      <c r="K2195" s="95" t="b">
        <v>0</v>
      </c>
    </row>
    <row r="2196" spans="1:11" x14ac:dyDescent="0.25">
      <c r="A2196" s="95" t="s">
        <v>14251</v>
      </c>
      <c r="B2196" s="95" t="s">
        <v>14226</v>
      </c>
      <c r="C2196" s="95">
        <v>3</v>
      </c>
      <c r="D2196" s="130">
        <v>1.5015732683728807E-4</v>
      </c>
      <c r="E2196" s="130">
        <v>-0.22266997110257136</v>
      </c>
      <c r="F2196" s="95" t="b">
        <v>0</v>
      </c>
      <c r="G2196" s="95" t="b">
        <v>0</v>
      </c>
      <c r="H2196" s="95" t="b">
        <v>0</v>
      </c>
      <c r="I2196" s="95" t="b">
        <v>0</v>
      </c>
      <c r="J2196" s="95" t="b">
        <v>0</v>
      </c>
      <c r="K2196" s="95" t="b">
        <v>0</v>
      </c>
    </row>
    <row r="2197" spans="1:11" x14ac:dyDescent="0.25">
      <c r="A2197" s="95" t="s">
        <v>14238</v>
      </c>
      <c r="B2197" s="95" t="s">
        <v>14221</v>
      </c>
      <c r="C2197" s="95">
        <v>3</v>
      </c>
      <c r="D2197" s="130">
        <v>1.5015732683728807E-4</v>
      </c>
      <c r="E2197" s="130">
        <v>-0.57357294141631987</v>
      </c>
      <c r="F2197" s="95" t="b">
        <v>0</v>
      </c>
      <c r="G2197" s="95" t="b">
        <v>0</v>
      </c>
      <c r="H2197" s="95" t="b">
        <v>0</v>
      </c>
      <c r="I2197" s="95" t="b">
        <v>0</v>
      </c>
      <c r="J2197" s="95" t="b">
        <v>0</v>
      </c>
      <c r="K2197" s="95" t="b">
        <v>0</v>
      </c>
    </row>
    <row r="2198" spans="1:11" x14ac:dyDescent="0.25">
      <c r="A2198" s="95" t="s">
        <v>14214</v>
      </c>
      <c r="B2198" s="95" t="s">
        <v>14848</v>
      </c>
      <c r="C2198" s="95">
        <v>3</v>
      </c>
      <c r="D2198" s="130">
        <v>1.5015732683728807E-4</v>
      </c>
      <c r="E2198" s="130">
        <v>1.1634599507985293</v>
      </c>
      <c r="F2198" s="95" t="b">
        <v>0</v>
      </c>
      <c r="G2198" s="95" t="b">
        <v>0</v>
      </c>
      <c r="H2198" s="95" t="b">
        <v>0</v>
      </c>
      <c r="I2198" s="95" t="b">
        <v>0</v>
      </c>
      <c r="J2198" s="95" t="b">
        <v>0</v>
      </c>
      <c r="K2198" s="95" t="b">
        <v>0</v>
      </c>
    </row>
    <row r="2199" spans="1:11" x14ac:dyDescent="0.25">
      <c r="A2199" s="95" t="s">
        <v>14848</v>
      </c>
      <c r="B2199" s="95" t="s">
        <v>14237</v>
      </c>
      <c r="C2199" s="95">
        <v>3</v>
      </c>
      <c r="D2199" s="130">
        <v>1.5015732683728807E-4</v>
      </c>
      <c r="E2199" s="130">
        <v>2.1525517829813241</v>
      </c>
      <c r="F2199" s="95" t="b">
        <v>0</v>
      </c>
      <c r="G2199" s="95" t="b">
        <v>0</v>
      </c>
      <c r="H2199" s="95" t="b">
        <v>0</v>
      </c>
      <c r="I2199" s="95" t="b">
        <v>0</v>
      </c>
      <c r="J2199" s="95" t="b">
        <v>0</v>
      </c>
      <c r="K2199" s="95" t="b">
        <v>0</v>
      </c>
    </row>
    <row r="2200" spans="1:11" x14ac:dyDescent="0.25">
      <c r="A2200" s="95" t="s">
        <v>2743</v>
      </c>
      <c r="B2200" s="95" t="s">
        <v>14513</v>
      </c>
      <c r="C2200" s="95">
        <v>3</v>
      </c>
      <c r="D2200" s="130">
        <v>1.5015732683728807E-4</v>
      </c>
      <c r="E2200" s="130">
        <v>1.3765476959628575</v>
      </c>
      <c r="F2200" s="95" t="b">
        <v>0</v>
      </c>
      <c r="G2200" s="95" t="b">
        <v>0</v>
      </c>
      <c r="H2200" s="95" t="b">
        <v>0</v>
      </c>
      <c r="I2200" s="95" t="b">
        <v>0</v>
      </c>
      <c r="J2200" s="95" t="b">
        <v>0</v>
      </c>
      <c r="K2200" s="95" t="b">
        <v>0</v>
      </c>
    </row>
    <row r="2201" spans="1:11" x14ac:dyDescent="0.25">
      <c r="A2201" s="95" t="s">
        <v>14513</v>
      </c>
      <c r="B2201" s="95" t="s">
        <v>14748</v>
      </c>
      <c r="C2201" s="95">
        <v>3</v>
      </c>
      <c r="D2201" s="130">
        <v>1.5015732683728807E-4</v>
      </c>
      <c r="E2201" s="130">
        <v>3.610811820341647</v>
      </c>
      <c r="F2201" s="95" t="b">
        <v>0</v>
      </c>
      <c r="G2201" s="95" t="b">
        <v>0</v>
      </c>
      <c r="H2201" s="95" t="b">
        <v>0</v>
      </c>
      <c r="I2201" s="95" t="b">
        <v>0</v>
      </c>
      <c r="J2201" s="95" t="b">
        <v>0</v>
      </c>
      <c r="K2201" s="95" t="b">
        <v>0</v>
      </c>
    </row>
    <row r="2202" spans="1:11" x14ac:dyDescent="0.25">
      <c r="A2202" s="95" t="s">
        <v>14748</v>
      </c>
      <c r="B2202" s="95" t="s">
        <v>14849</v>
      </c>
      <c r="C2202" s="95">
        <v>3</v>
      </c>
      <c r="D2202" s="130">
        <v>1.5015732683728807E-4</v>
      </c>
      <c r="E2202" s="130">
        <v>4.1336905656219844</v>
      </c>
      <c r="F2202" s="95" t="b">
        <v>0</v>
      </c>
      <c r="G2202" s="95" t="b">
        <v>0</v>
      </c>
      <c r="H2202" s="95" t="b">
        <v>0</v>
      </c>
      <c r="I2202" s="95" t="b">
        <v>0</v>
      </c>
      <c r="J2202" s="95" t="b">
        <v>0</v>
      </c>
      <c r="K2202" s="95" t="b">
        <v>0</v>
      </c>
    </row>
    <row r="2203" spans="1:11" x14ac:dyDescent="0.25">
      <c r="A2203" s="95" t="s">
        <v>14849</v>
      </c>
      <c r="B2203" s="95" t="s">
        <v>14850</v>
      </c>
      <c r="C2203" s="95">
        <v>3</v>
      </c>
      <c r="D2203" s="130">
        <v>1.5015732683728807E-4</v>
      </c>
      <c r="E2203" s="130">
        <v>4.2586293022302844</v>
      </c>
      <c r="F2203" s="95" t="b">
        <v>0</v>
      </c>
      <c r="G2203" s="95" t="b">
        <v>0</v>
      </c>
      <c r="H2203" s="95" t="b">
        <v>0</v>
      </c>
      <c r="I2203" s="95" t="b">
        <v>0</v>
      </c>
      <c r="J2203" s="95" t="b">
        <v>0</v>
      </c>
      <c r="K2203" s="95" t="b">
        <v>0</v>
      </c>
    </row>
    <row r="2204" spans="1:11" x14ac:dyDescent="0.25">
      <c r="A2204" s="95" t="s">
        <v>14850</v>
      </c>
      <c r="B2204" s="95" t="s">
        <v>14851</v>
      </c>
      <c r="C2204" s="95">
        <v>3</v>
      </c>
      <c r="D2204" s="130">
        <v>1.5015732683728807E-4</v>
      </c>
      <c r="E2204" s="130">
        <v>4.2586293022302844</v>
      </c>
      <c r="F2204" s="95" t="b">
        <v>0</v>
      </c>
      <c r="G2204" s="95" t="b">
        <v>0</v>
      </c>
      <c r="H2204" s="95" t="b">
        <v>0</v>
      </c>
      <c r="I2204" s="95" t="b">
        <v>0</v>
      </c>
      <c r="J2204" s="95" t="b">
        <v>0</v>
      </c>
      <c r="K2204" s="95" t="b">
        <v>0</v>
      </c>
    </row>
    <row r="2205" spans="1:11" x14ac:dyDescent="0.25">
      <c r="A2205" s="95" t="s">
        <v>14217</v>
      </c>
      <c r="B2205" s="95" t="s">
        <v>1636</v>
      </c>
      <c r="C2205" s="95">
        <v>3</v>
      </c>
      <c r="D2205" s="130">
        <v>1.5015732683728807E-4</v>
      </c>
      <c r="E2205" s="130">
        <v>1.4549446285562802</v>
      </c>
      <c r="F2205" s="95" t="b">
        <v>0</v>
      </c>
      <c r="G2205" s="95" t="b">
        <v>0</v>
      </c>
      <c r="H2205" s="95" t="b">
        <v>0</v>
      </c>
      <c r="I2205" s="95" t="b">
        <v>0</v>
      </c>
      <c r="J2205" s="95" t="b">
        <v>0</v>
      </c>
      <c r="K2205" s="95" t="b">
        <v>0</v>
      </c>
    </row>
    <row r="2206" spans="1:11" x14ac:dyDescent="0.25">
      <c r="A2206" s="95" t="s">
        <v>14218</v>
      </c>
      <c r="B2206" s="95" t="s">
        <v>14240</v>
      </c>
      <c r="C2206" s="95">
        <v>3</v>
      </c>
      <c r="D2206" s="130">
        <v>1.5015732683728807E-4</v>
      </c>
      <c r="E2206" s="130">
        <v>-0.60181651579465856</v>
      </c>
      <c r="F2206" s="95" t="b">
        <v>0</v>
      </c>
      <c r="G2206" s="95" t="b">
        <v>0</v>
      </c>
      <c r="H2206" s="95" t="b">
        <v>0</v>
      </c>
      <c r="I2206" s="95" t="b">
        <v>0</v>
      </c>
      <c r="J2206" s="95" t="b">
        <v>0</v>
      </c>
      <c r="K2206" s="95" t="b">
        <v>0</v>
      </c>
    </row>
    <row r="2207" spans="1:11" x14ac:dyDescent="0.25">
      <c r="A2207" s="95" t="s">
        <v>14271</v>
      </c>
      <c r="B2207" s="95" t="s">
        <v>14234</v>
      </c>
      <c r="C2207" s="95">
        <v>3</v>
      </c>
      <c r="D2207" s="130">
        <v>1.5015732683728807E-4</v>
      </c>
      <c r="E2207" s="130">
        <v>0.52357183391454942</v>
      </c>
      <c r="F2207" s="95" t="b">
        <v>0</v>
      </c>
      <c r="G2207" s="95" t="b">
        <v>0</v>
      </c>
      <c r="H2207" s="95" t="b">
        <v>0</v>
      </c>
      <c r="I2207" s="95" t="b">
        <v>0</v>
      </c>
      <c r="J2207" s="95" t="b">
        <v>0</v>
      </c>
      <c r="K2207" s="95" t="b">
        <v>0</v>
      </c>
    </row>
    <row r="2208" spans="1:11" x14ac:dyDescent="0.25">
      <c r="A2208" s="95" t="s">
        <v>1387</v>
      </c>
      <c r="B2208" s="95" t="s">
        <v>14219</v>
      </c>
      <c r="C2208" s="95">
        <v>3</v>
      </c>
      <c r="D2208" s="130">
        <v>1.5015732683728807E-4</v>
      </c>
      <c r="E2208" s="130">
        <v>-0.10830392353479613</v>
      </c>
      <c r="F2208" s="95" t="b">
        <v>0</v>
      </c>
      <c r="G2208" s="95" t="b">
        <v>0</v>
      </c>
      <c r="H2208" s="95" t="b">
        <v>0</v>
      </c>
      <c r="I2208" s="95" t="b">
        <v>0</v>
      </c>
      <c r="J2208" s="95" t="b">
        <v>0</v>
      </c>
      <c r="K2208" s="95" t="b">
        <v>0</v>
      </c>
    </row>
    <row r="2209" spans="1:11" x14ac:dyDescent="0.25">
      <c r="A2209" s="95" t="s">
        <v>14234</v>
      </c>
      <c r="B2209" s="95" t="s">
        <v>14219</v>
      </c>
      <c r="C2209" s="95">
        <v>3</v>
      </c>
      <c r="D2209" s="130">
        <v>1.5015732683728807E-4</v>
      </c>
      <c r="E2209" s="130">
        <v>-0.69705844808322126</v>
      </c>
      <c r="F2209" s="95" t="b">
        <v>0</v>
      </c>
      <c r="G2209" s="95" t="b">
        <v>0</v>
      </c>
      <c r="H2209" s="95" t="b">
        <v>0</v>
      </c>
      <c r="I2209" s="95" t="b">
        <v>0</v>
      </c>
      <c r="J2209" s="95" t="b">
        <v>0</v>
      </c>
      <c r="K2209" s="95" t="b">
        <v>0</v>
      </c>
    </row>
    <row r="2210" spans="1:11" x14ac:dyDescent="0.25">
      <c r="A2210" s="95" t="s">
        <v>14219</v>
      </c>
      <c r="B2210" s="95" t="s">
        <v>14236</v>
      </c>
      <c r="C2210" s="95">
        <v>3</v>
      </c>
      <c r="D2210" s="130">
        <v>1.5015732683728807E-4</v>
      </c>
      <c r="E2210" s="130">
        <v>-0.63499192461586362</v>
      </c>
      <c r="F2210" s="95" t="b">
        <v>0</v>
      </c>
      <c r="G2210" s="95" t="b">
        <v>0</v>
      </c>
      <c r="H2210" s="95" t="b">
        <v>0</v>
      </c>
      <c r="I2210" s="95" t="b">
        <v>0</v>
      </c>
      <c r="J2210" s="95" t="b">
        <v>0</v>
      </c>
      <c r="K2210" s="95" t="b">
        <v>0</v>
      </c>
    </row>
    <row r="2211" spans="1:11" x14ac:dyDescent="0.25">
      <c r="A2211" s="95" t="s">
        <v>14560</v>
      </c>
      <c r="B2211" s="95" t="s">
        <v>14214</v>
      </c>
      <c r="C2211" s="95">
        <v>3</v>
      </c>
      <c r="D2211" s="130">
        <v>1.5015732683728807E-4</v>
      </c>
      <c r="E2211" s="130">
        <v>0.72942716357107418</v>
      </c>
      <c r="F2211" s="95" t="b">
        <v>0</v>
      </c>
      <c r="G2211" s="95" t="b">
        <v>0</v>
      </c>
      <c r="H2211" s="95" t="b">
        <v>0</v>
      </c>
      <c r="I2211" s="95" t="b">
        <v>0</v>
      </c>
      <c r="J2211" s="95" t="b">
        <v>0</v>
      </c>
      <c r="K2211" s="95" t="b">
        <v>0</v>
      </c>
    </row>
    <row r="2212" spans="1:11" x14ac:dyDescent="0.25">
      <c r="A2212" s="95" t="s">
        <v>14389</v>
      </c>
      <c r="B2212" s="95" t="s">
        <v>14244</v>
      </c>
      <c r="C2212" s="95">
        <v>3</v>
      </c>
      <c r="D2212" s="130">
        <v>1.5015732683728807E-4</v>
      </c>
      <c r="E2212" s="130">
        <v>1.3962328667711479</v>
      </c>
      <c r="F2212" s="95" t="b">
        <v>0</v>
      </c>
      <c r="G2212" s="95" t="b">
        <v>0</v>
      </c>
      <c r="H2212" s="95" t="b">
        <v>0</v>
      </c>
      <c r="I2212" s="95" t="b">
        <v>0</v>
      </c>
      <c r="J2212" s="95" t="b">
        <v>0</v>
      </c>
      <c r="K2212" s="95" t="b">
        <v>0</v>
      </c>
    </row>
    <row r="2213" spans="1:11" x14ac:dyDescent="0.25">
      <c r="A2213" s="95" t="s">
        <v>14244</v>
      </c>
      <c r="B2213" s="95" t="s">
        <v>14852</v>
      </c>
      <c r="C2213" s="95">
        <v>3</v>
      </c>
      <c r="D2213" s="130">
        <v>1.5015732683728807E-4</v>
      </c>
      <c r="E2213" s="130">
        <v>2.265928540971784</v>
      </c>
      <c r="F2213" s="95" t="b">
        <v>0</v>
      </c>
      <c r="G2213" s="95" t="b">
        <v>0</v>
      </c>
      <c r="H2213" s="95" t="b">
        <v>0</v>
      </c>
      <c r="I2213" s="95" t="b">
        <v>0</v>
      </c>
      <c r="J2213" s="95" t="b">
        <v>0</v>
      </c>
      <c r="K2213" s="95" t="b">
        <v>0</v>
      </c>
    </row>
    <row r="2214" spans="1:11" x14ac:dyDescent="0.25">
      <c r="A2214" s="95" t="s">
        <v>14852</v>
      </c>
      <c r="B2214" s="95" t="s">
        <v>14213</v>
      </c>
      <c r="C2214" s="95">
        <v>3</v>
      </c>
      <c r="D2214" s="130">
        <v>1.5015732683728807E-4</v>
      </c>
      <c r="E2214" s="130">
        <v>1.1452430949413634</v>
      </c>
      <c r="F2214" s="95" t="b">
        <v>0</v>
      </c>
      <c r="G2214" s="95" t="b">
        <v>0</v>
      </c>
      <c r="H2214" s="95" t="b">
        <v>0</v>
      </c>
      <c r="I2214" s="95" t="b">
        <v>0</v>
      </c>
      <c r="J2214" s="95" t="b">
        <v>0</v>
      </c>
      <c r="K2214" s="95" t="b">
        <v>0</v>
      </c>
    </row>
    <row r="2215" spans="1:11" x14ac:dyDescent="0.25">
      <c r="A2215" s="95" t="s">
        <v>14216</v>
      </c>
      <c r="B2215" s="95" t="s">
        <v>14262</v>
      </c>
      <c r="C2215" s="95">
        <v>3</v>
      </c>
      <c r="D2215" s="130">
        <v>1.5015732683728807E-4</v>
      </c>
      <c r="E2215" s="130">
        <v>-0.2508286123351135</v>
      </c>
      <c r="F2215" s="95" t="b">
        <v>0</v>
      </c>
      <c r="G2215" s="95" t="b">
        <v>0</v>
      </c>
      <c r="H2215" s="95" t="b">
        <v>0</v>
      </c>
      <c r="I2215" s="95" t="b">
        <v>0</v>
      </c>
      <c r="J2215" s="95" t="b">
        <v>0</v>
      </c>
      <c r="K2215" s="95" t="b">
        <v>0</v>
      </c>
    </row>
    <row r="2216" spans="1:11" x14ac:dyDescent="0.25">
      <c r="A2216" s="95" t="s">
        <v>14220</v>
      </c>
      <c r="B2216" s="95" t="s">
        <v>14244</v>
      </c>
      <c r="C2216" s="95">
        <v>3</v>
      </c>
      <c r="D2216" s="130">
        <v>1.5015732683728807E-4</v>
      </c>
      <c r="E2216" s="130">
        <v>-0.4832800522346512</v>
      </c>
      <c r="F2216" s="95" t="b">
        <v>0</v>
      </c>
      <c r="G2216" s="95" t="b">
        <v>0</v>
      </c>
      <c r="H2216" s="95" t="b">
        <v>0</v>
      </c>
      <c r="I2216" s="95" t="b">
        <v>0</v>
      </c>
      <c r="J2216" s="95" t="b">
        <v>0</v>
      </c>
      <c r="K2216" s="95" t="b">
        <v>0</v>
      </c>
    </row>
    <row r="2217" spans="1:11" x14ac:dyDescent="0.25">
      <c r="A2217" s="95" t="s">
        <v>14244</v>
      </c>
      <c r="B2217" s="95" t="s">
        <v>14248</v>
      </c>
      <c r="C2217" s="95">
        <v>3</v>
      </c>
      <c r="D2217" s="130">
        <v>1.5015732683728807E-4</v>
      </c>
      <c r="E2217" s="130">
        <v>0.34685044859570985</v>
      </c>
      <c r="F2217" s="95" t="b">
        <v>0</v>
      </c>
      <c r="G2217" s="95" t="b">
        <v>0</v>
      </c>
      <c r="H2217" s="95" t="b">
        <v>0</v>
      </c>
      <c r="I2217" s="95" t="b">
        <v>0</v>
      </c>
      <c r="J2217" s="95" t="b">
        <v>0</v>
      </c>
      <c r="K2217" s="95" t="b">
        <v>0</v>
      </c>
    </row>
    <row r="2218" spans="1:11" x14ac:dyDescent="0.25">
      <c r="A2218" s="95" t="s">
        <v>14222</v>
      </c>
      <c r="B2218" s="95" t="s">
        <v>14356</v>
      </c>
      <c r="C2218" s="95">
        <v>3</v>
      </c>
      <c r="D2218" s="130">
        <v>1.5015732683728807E-4</v>
      </c>
      <c r="E2218" s="130">
        <v>0.46604307992613375</v>
      </c>
      <c r="F2218" s="95" t="b">
        <v>0</v>
      </c>
      <c r="G2218" s="95" t="b">
        <v>0</v>
      </c>
      <c r="H2218" s="95" t="b">
        <v>0</v>
      </c>
      <c r="I2218" s="95" t="b">
        <v>0</v>
      </c>
      <c r="J2218" s="95" t="b">
        <v>0</v>
      </c>
      <c r="K2218" s="95" t="b">
        <v>0</v>
      </c>
    </row>
    <row r="2219" spans="1:11" x14ac:dyDescent="0.25">
      <c r="A2219" s="95" t="s">
        <v>14356</v>
      </c>
      <c r="B2219" s="95" t="s">
        <v>14406</v>
      </c>
      <c r="C2219" s="95">
        <v>3</v>
      </c>
      <c r="D2219" s="130">
        <v>1.5015732683728807E-4</v>
      </c>
      <c r="E2219" s="130">
        <v>2.3677737716553526</v>
      </c>
      <c r="F2219" s="95" t="b">
        <v>0</v>
      </c>
      <c r="G2219" s="95" t="b">
        <v>0</v>
      </c>
      <c r="H2219" s="95" t="b">
        <v>0</v>
      </c>
      <c r="I2219" s="95" t="b">
        <v>0</v>
      </c>
      <c r="J2219" s="95" t="b">
        <v>0</v>
      </c>
      <c r="K2219" s="95" t="b">
        <v>0</v>
      </c>
    </row>
    <row r="2220" spans="1:11" x14ac:dyDescent="0.25">
      <c r="A2220" s="95" t="s">
        <v>14406</v>
      </c>
      <c r="B2220" s="95" t="s">
        <v>14265</v>
      </c>
      <c r="C2220" s="95">
        <v>3</v>
      </c>
      <c r="D2220" s="130">
        <v>1.5015732683728807E-4</v>
      </c>
      <c r="E2220" s="130">
        <v>1.8149318029975716</v>
      </c>
      <c r="F2220" s="95" t="b">
        <v>0</v>
      </c>
      <c r="G2220" s="95" t="b">
        <v>0</v>
      </c>
      <c r="H2220" s="95" t="b">
        <v>0</v>
      </c>
      <c r="I2220" s="95" t="b">
        <v>0</v>
      </c>
      <c r="J2220" s="95" t="b">
        <v>0</v>
      </c>
      <c r="K2220" s="95" t="b">
        <v>0</v>
      </c>
    </row>
    <row r="2221" spans="1:11" x14ac:dyDescent="0.25">
      <c r="A2221" s="95" t="s">
        <v>14265</v>
      </c>
      <c r="B2221" s="95" t="s">
        <v>14265</v>
      </c>
      <c r="C2221" s="95">
        <v>3</v>
      </c>
      <c r="D2221" s="130">
        <v>1.5015732683728807E-4</v>
      </c>
      <c r="E2221" s="130">
        <v>1.026056687222155</v>
      </c>
      <c r="F2221" s="95" t="b">
        <v>0</v>
      </c>
      <c r="G2221" s="95" t="b">
        <v>0</v>
      </c>
      <c r="H2221" s="95" t="b">
        <v>0</v>
      </c>
      <c r="I2221" s="95" t="b">
        <v>0</v>
      </c>
      <c r="J2221" s="95" t="b">
        <v>0</v>
      </c>
      <c r="K2221" s="95" t="b">
        <v>0</v>
      </c>
    </row>
    <row r="2222" spans="1:11" x14ac:dyDescent="0.25">
      <c r="A2222" s="95" t="s">
        <v>14356</v>
      </c>
      <c r="B2222" s="95" t="s">
        <v>14255</v>
      </c>
      <c r="C2222" s="95">
        <v>3</v>
      </c>
      <c r="D2222" s="130">
        <v>1.5015732683728807E-4</v>
      </c>
      <c r="E2222" s="130">
        <v>1.3591735998934349</v>
      </c>
      <c r="F2222" s="95" t="b">
        <v>0</v>
      </c>
      <c r="G2222" s="95" t="b">
        <v>0</v>
      </c>
      <c r="H2222" s="95" t="b">
        <v>0</v>
      </c>
      <c r="I2222" s="95" t="b">
        <v>0</v>
      </c>
      <c r="J2222" s="95" t="b">
        <v>0</v>
      </c>
      <c r="K2222" s="95" t="b">
        <v>0</v>
      </c>
    </row>
    <row r="2223" spans="1:11" x14ac:dyDescent="0.25">
      <c r="A2223" s="95" t="s">
        <v>14223</v>
      </c>
      <c r="B2223" s="95" t="s">
        <v>14293</v>
      </c>
      <c r="C2223" s="95">
        <v>3</v>
      </c>
      <c r="D2223" s="130">
        <v>1.5015732683728807E-4</v>
      </c>
      <c r="E2223" s="130">
        <v>0.18134620470652249</v>
      </c>
      <c r="F2223" s="95" t="b">
        <v>0</v>
      </c>
      <c r="G2223" s="95" t="b">
        <v>0</v>
      </c>
      <c r="H2223" s="95" t="b">
        <v>0</v>
      </c>
      <c r="I2223" s="95" t="b">
        <v>0</v>
      </c>
      <c r="J2223" s="95" t="b">
        <v>0</v>
      </c>
      <c r="K2223" s="95" t="b">
        <v>0</v>
      </c>
    </row>
    <row r="2224" spans="1:11" x14ac:dyDescent="0.25">
      <c r="A2224" s="95" t="s">
        <v>14293</v>
      </c>
      <c r="B2224" s="95" t="s">
        <v>14230</v>
      </c>
      <c r="C2224" s="95">
        <v>3</v>
      </c>
      <c r="D2224" s="130">
        <v>1.5015732683728807E-4</v>
      </c>
      <c r="E2224" s="130">
        <v>0.60061790557317196</v>
      </c>
      <c r="F2224" s="95" t="b">
        <v>0</v>
      </c>
      <c r="G2224" s="95" t="b">
        <v>0</v>
      </c>
      <c r="H2224" s="95" t="b">
        <v>0</v>
      </c>
      <c r="I2224" s="95" t="b">
        <v>0</v>
      </c>
      <c r="J2224" s="95" t="b">
        <v>0</v>
      </c>
      <c r="K2224" s="95" t="b">
        <v>0</v>
      </c>
    </row>
    <row r="2225" spans="1:11" x14ac:dyDescent="0.25">
      <c r="A2225" s="95" t="s">
        <v>14230</v>
      </c>
      <c r="B2225" s="95" t="s">
        <v>14855</v>
      </c>
      <c r="C2225" s="95">
        <v>3</v>
      </c>
      <c r="D2225" s="130">
        <v>1.5015732683728807E-4</v>
      </c>
      <c r="E2225" s="130">
        <v>1.9985579142452097</v>
      </c>
      <c r="F2225" s="95" t="b">
        <v>0</v>
      </c>
      <c r="G2225" s="95" t="b">
        <v>0</v>
      </c>
      <c r="H2225" s="95" t="b">
        <v>0</v>
      </c>
      <c r="I2225" s="95" t="b">
        <v>0</v>
      </c>
      <c r="J2225" s="95" t="b">
        <v>0</v>
      </c>
      <c r="K2225" s="95" t="b">
        <v>0</v>
      </c>
    </row>
    <row r="2226" spans="1:11" x14ac:dyDescent="0.25">
      <c r="A2226" s="95" t="s">
        <v>1165</v>
      </c>
      <c r="B2226" s="95" t="s">
        <v>14237</v>
      </c>
      <c r="C2226" s="95">
        <v>3</v>
      </c>
      <c r="D2226" s="130">
        <v>1.5015732683728807E-4</v>
      </c>
      <c r="E2226" s="130">
        <v>-0.16828660603620957</v>
      </c>
      <c r="F2226" s="95" t="b">
        <v>0</v>
      </c>
      <c r="G2226" s="95" t="b">
        <v>0</v>
      </c>
      <c r="H2226" s="95" t="b">
        <v>0</v>
      </c>
      <c r="I2226" s="95" t="b">
        <v>0</v>
      </c>
      <c r="J2226" s="95" t="b">
        <v>0</v>
      </c>
      <c r="K2226" s="95" t="b">
        <v>0</v>
      </c>
    </row>
    <row r="2227" spans="1:11" x14ac:dyDescent="0.25">
      <c r="A2227" s="95" t="s">
        <v>14250</v>
      </c>
      <c r="B2227" s="95" t="s">
        <v>14225</v>
      </c>
      <c r="C2227" s="95">
        <v>3</v>
      </c>
      <c r="D2227" s="130">
        <v>1.5015732683728807E-4</v>
      </c>
      <c r="E2227" s="130">
        <v>-0.25148656319644508</v>
      </c>
      <c r="F2227" s="95" t="b">
        <v>0</v>
      </c>
      <c r="G2227" s="95" t="b">
        <v>0</v>
      </c>
      <c r="H2227" s="95" t="b">
        <v>0</v>
      </c>
      <c r="I2227" s="95" t="b">
        <v>0</v>
      </c>
      <c r="J2227" s="95" t="b">
        <v>0</v>
      </c>
      <c r="K2227" s="95" t="b">
        <v>0</v>
      </c>
    </row>
    <row r="2228" spans="1:11" x14ac:dyDescent="0.25">
      <c r="A2228" s="95" t="s">
        <v>14221</v>
      </c>
      <c r="B2228" s="95" t="s">
        <v>14230</v>
      </c>
      <c r="C2228" s="95">
        <v>3</v>
      </c>
      <c r="D2228" s="130">
        <v>1.5015732683728807E-4</v>
      </c>
      <c r="E2228" s="130">
        <v>-0.73942941208822122</v>
      </c>
      <c r="F2228" s="95" t="b">
        <v>0</v>
      </c>
      <c r="G2228" s="95" t="b">
        <v>0</v>
      </c>
      <c r="H2228" s="95" t="b">
        <v>0</v>
      </c>
      <c r="I2228" s="95" t="b">
        <v>0</v>
      </c>
      <c r="J2228" s="95" t="b">
        <v>0</v>
      </c>
      <c r="K2228" s="95" t="b">
        <v>0</v>
      </c>
    </row>
    <row r="2229" spans="1:11" x14ac:dyDescent="0.25">
      <c r="A2229" s="95" t="s">
        <v>2743</v>
      </c>
      <c r="B2229" s="95" t="s">
        <v>14563</v>
      </c>
      <c r="C2229" s="95">
        <v>3</v>
      </c>
      <c r="D2229" s="130">
        <v>1.5015732683728807E-4</v>
      </c>
      <c r="E2229" s="130">
        <v>1.473457708970914</v>
      </c>
      <c r="F2229" s="95" t="b">
        <v>0</v>
      </c>
      <c r="G2229" s="95" t="b">
        <v>0</v>
      </c>
      <c r="H2229" s="95" t="b">
        <v>0</v>
      </c>
      <c r="I2229" s="95" t="b">
        <v>0</v>
      </c>
      <c r="J2229" s="95" t="b">
        <v>0</v>
      </c>
      <c r="K2229" s="95" t="b">
        <v>0</v>
      </c>
    </row>
    <row r="2230" spans="1:11" x14ac:dyDescent="0.25">
      <c r="A2230" s="95" t="s">
        <v>2743</v>
      </c>
      <c r="B2230" s="95" t="s">
        <v>14394</v>
      </c>
      <c r="C2230" s="95">
        <v>3</v>
      </c>
      <c r="D2230" s="130">
        <v>1.5015732683728807E-4</v>
      </c>
      <c r="E2230" s="130">
        <v>1.0755177002988765</v>
      </c>
      <c r="F2230" s="95" t="b">
        <v>0</v>
      </c>
      <c r="G2230" s="95" t="b">
        <v>0</v>
      </c>
      <c r="H2230" s="95" t="b">
        <v>0</v>
      </c>
      <c r="I2230" s="95" t="b">
        <v>0</v>
      </c>
      <c r="J2230" s="95" t="b">
        <v>0</v>
      </c>
      <c r="K2230" s="95" t="b">
        <v>0</v>
      </c>
    </row>
    <row r="2231" spans="1:11" x14ac:dyDescent="0.25">
      <c r="A2231" s="95" t="s">
        <v>14217</v>
      </c>
      <c r="B2231" s="95" t="s">
        <v>1581</v>
      </c>
      <c r="C2231" s="95">
        <v>3</v>
      </c>
      <c r="D2231" s="130">
        <v>1.5015732683728807E-4</v>
      </c>
      <c r="E2231" s="130">
        <v>1.4549446285562802</v>
      </c>
      <c r="F2231" s="95" t="b">
        <v>0</v>
      </c>
      <c r="G2231" s="95" t="b">
        <v>0</v>
      </c>
      <c r="H2231" s="95" t="b">
        <v>0</v>
      </c>
      <c r="I2231" s="95" t="b">
        <v>0</v>
      </c>
      <c r="J2231" s="95" t="b">
        <v>0</v>
      </c>
      <c r="K2231" s="95" t="b">
        <v>0</v>
      </c>
    </row>
    <row r="2232" spans="1:11" x14ac:dyDescent="0.25">
      <c r="A2232" s="95" t="s">
        <v>1581</v>
      </c>
      <c r="B2232" s="95" t="s">
        <v>14329</v>
      </c>
      <c r="C2232" s="95">
        <v>3</v>
      </c>
      <c r="D2232" s="130">
        <v>1.5015732683728807E-4</v>
      </c>
      <c r="E2232" s="130">
        <v>3.0114746873491578</v>
      </c>
      <c r="F2232" s="95" t="b">
        <v>0</v>
      </c>
      <c r="G2232" s="95" t="b">
        <v>0</v>
      </c>
      <c r="H2232" s="95" t="b">
        <v>0</v>
      </c>
      <c r="I2232" s="95" t="b">
        <v>0</v>
      </c>
      <c r="J2232" s="95" t="b">
        <v>0</v>
      </c>
      <c r="K2232" s="95" t="b">
        <v>0</v>
      </c>
    </row>
    <row r="2233" spans="1:11" x14ac:dyDescent="0.25">
      <c r="A2233" s="95" t="s">
        <v>1346</v>
      </c>
      <c r="B2233" s="95" t="s">
        <v>1385</v>
      </c>
      <c r="C2233" s="95">
        <v>3</v>
      </c>
      <c r="D2233" s="130">
        <v>1.5015732683728807E-4</v>
      </c>
      <c r="E2233" s="130">
        <v>2.5262355424073157</v>
      </c>
      <c r="F2233" s="95" t="b">
        <v>0</v>
      </c>
      <c r="G2233" s="95" t="b">
        <v>0</v>
      </c>
      <c r="H2233" s="95" t="b">
        <v>0</v>
      </c>
      <c r="I2233" s="95" t="b">
        <v>0</v>
      </c>
      <c r="J2233" s="95" t="b">
        <v>0</v>
      </c>
      <c r="K2233" s="95" t="b">
        <v>0</v>
      </c>
    </row>
    <row r="2234" spans="1:11" x14ac:dyDescent="0.25">
      <c r="A2234" s="95" t="s">
        <v>14361</v>
      </c>
      <c r="B2234" s="95" t="s">
        <v>14511</v>
      </c>
      <c r="C2234" s="95">
        <v>3</v>
      </c>
      <c r="D2234" s="130">
        <v>1.5015732683728807E-4</v>
      </c>
      <c r="E2234" s="130">
        <v>2.7077218333497033</v>
      </c>
      <c r="F2234" s="95" t="b">
        <v>0</v>
      </c>
      <c r="G2234" s="95" t="b">
        <v>0</v>
      </c>
      <c r="H2234" s="95" t="b">
        <v>0</v>
      </c>
      <c r="I2234" s="95" t="b">
        <v>0</v>
      </c>
      <c r="J2234" s="95" t="b">
        <v>0</v>
      </c>
      <c r="K2234" s="95" t="b">
        <v>0</v>
      </c>
    </row>
    <row r="2235" spans="1:11" x14ac:dyDescent="0.25">
      <c r="A2235" s="95" t="s">
        <v>14511</v>
      </c>
      <c r="B2235" s="95" t="s">
        <v>14216</v>
      </c>
      <c r="C2235" s="95">
        <v>3</v>
      </c>
      <c r="D2235" s="130">
        <v>1.5015732683728807E-4</v>
      </c>
      <c r="E2235" s="130">
        <v>0.86887274261244796</v>
      </c>
      <c r="F2235" s="95" t="b">
        <v>0</v>
      </c>
      <c r="G2235" s="95" t="b">
        <v>0</v>
      </c>
      <c r="H2235" s="95" t="b">
        <v>0</v>
      </c>
      <c r="I2235" s="95" t="b">
        <v>0</v>
      </c>
      <c r="J2235" s="95" t="b">
        <v>0</v>
      </c>
      <c r="K2235" s="95" t="b">
        <v>0</v>
      </c>
    </row>
    <row r="2236" spans="1:11" x14ac:dyDescent="0.25">
      <c r="A2236" s="95" t="s">
        <v>14214</v>
      </c>
      <c r="B2236" s="95" t="s">
        <v>7335</v>
      </c>
      <c r="C2236" s="95">
        <v>3</v>
      </c>
      <c r="D2236" s="130">
        <v>1.5015732683728807E-4</v>
      </c>
      <c r="E2236" s="130">
        <v>1.7331915120291228E-2</v>
      </c>
      <c r="F2236" s="95" t="b">
        <v>0</v>
      </c>
      <c r="G2236" s="95" t="b">
        <v>0</v>
      </c>
      <c r="H2236" s="95" t="b">
        <v>0</v>
      </c>
      <c r="I2236" s="95" t="b">
        <v>0</v>
      </c>
      <c r="J2236" s="95" t="b">
        <v>0</v>
      </c>
      <c r="K2236" s="95" t="b">
        <v>0</v>
      </c>
    </row>
    <row r="2237" spans="1:11" x14ac:dyDescent="0.25">
      <c r="A2237" s="95" t="s">
        <v>7335</v>
      </c>
      <c r="B2237" s="95" t="s">
        <v>14858</v>
      </c>
      <c r="C2237" s="95">
        <v>3</v>
      </c>
      <c r="D2237" s="130">
        <v>1.5015732683728807E-4</v>
      </c>
      <c r="E2237" s="130">
        <v>3.1125012665520462</v>
      </c>
      <c r="F2237" s="95" t="b">
        <v>0</v>
      </c>
      <c r="G2237" s="95" t="b">
        <v>0</v>
      </c>
      <c r="H2237" s="95" t="b">
        <v>0</v>
      </c>
      <c r="I2237" s="95" t="b">
        <v>0</v>
      </c>
      <c r="J2237" s="95" t="b">
        <v>0</v>
      </c>
      <c r="K2237" s="95" t="b">
        <v>0</v>
      </c>
    </row>
    <row r="2238" spans="1:11" x14ac:dyDescent="0.25">
      <c r="A2238" s="95" t="s">
        <v>14858</v>
      </c>
      <c r="B2238" s="95" t="s">
        <v>14511</v>
      </c>
      <c r="C2238" s="95">
        <v>3</v>
      </c>
      <c r="D2238" s="130">
        <v>1.5015732683728807E-4</v>
      </c>
      <c r="E2238" s="130">
        <v>3.735750556949947</v>
      </c>
      <c r="F2238" s="95" t="b">
        <v>0</v>
      </c>
      <c r="G2238" s="95" t="b">
        <v>0</v>
      </c>
      <c r="H2238" s="95" t="b">
        <v>0</v>
      </c>
      <c r="I2238" s="95" t="b">
        <v>0</v>
      </c>
      <c r="J2238" s="95" t="b">
        <v>0</v>
      </c>
      <c r="K2238" s="95" t="b">
        <v>0</v>
      </c>
    </row>
    <row r="2239" spans="1:11" x14ac:dyDescent="0.25">
      <c r="A2239" s="95" t="s">
        <v>14511</v>
      </c>
      <c r="B2239" s="95" t="s">
        <v>14300</v>
      </c>
      <c r="C2239" s="95">
        <v>3</v>
      </c>
      <c r="D2239" s="130">
        <v>1.5015732683728807E-4</v>
      </c>
      <c r="E2239" s="130">
        <v>2.3803628989633729</v>
      </c>
      <c r="F2239" s="95" t="b">
        <v>0</v>
      </c>
      <c r="G2239" s="95" t="b">
        <v>0</v>
      </c>
      <c r="H2239" s="95" t="b">
        <v>0</v>
      </c>
      <c r="I2239" s="95" t="b">
        <v>0</v>
      </c>
      <c r="J2239" s="95" t="b">
        <v>0</v>
      </c>
      <c r="K2239" s="95" t="b">
        <v>0</v>
      </c>
    </row>
    <row r="2240" spans="1:11" x14ac:dyDescent="0.25">
      <c r="A2240" s="95" t="s">
        <v>14300</v>
      </c>
      <c r="B2240" s="95" t="s">
        <v>14216</v>
      </c>
      <c r="C2240" s="95">
        <v>3</v>
      </c>
      <c r="D2240" s="130">
        <v>1.5015732683728807E-4</v>
      </c>
      <c r="E2240" s="130">
        <v>3.6363829906211689E-2</v>
      </c>
      <c r="F2240" s="95" t="b">
        <v>0</v>
      </c>
      <c r="G2240" s="95" t="b">
        <v>0</v>
      </c>
      <c r="H2240" s="95" t="b">
        <v>0</v>
      </c>
      <c r="I2240" s="95" t="b">
        <v>0</v>
      </c>
      <c r="J2240" s="95" t="b">
        <v>0</v>
      </c>
      <c r="K2240" s="95" t="b">
        <v>0</v>
      </c>
    </row>
    <row r="2241" spans="1:11" x14ac:dyDescent="0.25">
      <c r="A2241" s="95" t="s">
        <v>14213</v>
      </c>
      <c r="B2241" s="95" t="s">
        <v>14354</v>
      </c>
      <c r="C2241" s="95">
        <v>3</v>
      </c>
      <c r="D2241" s="130">
        <v>1.5015732683728807E-4</v>
      </c>
      <c r="E2241" s="130">
        <v>7.1898926437973312E-2</v>
      </c>
      <c r="F2241" s="95" t="b">
        <v>0</v>
      </c>
      <c r="G2241" s="95" t="b">
        <v>0</v>
      </c>
      <c r="H2241" s="95" t="b">
        <v>0</v>
      </c>
      <c r="I2241" s="95" t="b">
        <v>0</v>
      </c>
      <c r="J2241" s="95" t="b">
        <v>0</v>
      </c>
      <c r="K2241" s="95" t="b">
        <v>0</v>
      </c>
    </row>
    <row r="2242" spans="1:11" x14ac:dyDescent="0.25">
      <c r="A2242" s="95" t="s">
        <v>14225</v>
      </c>
      <c r="B2242" s="95" t="s">
        <v>14859</v>
      </c>
      <c r="C2242" s="95">
        <v>3</v>
      </c>
      <c r="D2242" s="130">
        <v>1.5015732683728807E-4</v>
      </c>
      <c r="E2242" s="130">
        <v>1.649746851331565</v>
      </c>
      <c r="F2242" s="95" t="b">
        <v>0</v>
      </c>
      <c r="G2242" s="95" t="b">
        <v>0</v>
      </c>
      <c r="H2242" s="95" t="b">
        <v>0</v>
      </c>
      <c r="I2242" s="95" t="b">
        <v>0</v>
      </c>
      <c r="J2242" s="95" t="b">
        <v>0</v>
      </c>
      <c r="K2242" s="95" t="b">
        <v>0</v>
      </c>
    </row>
    <row r="2243" spans="1:11" x14ac:dyDescent="0.25">
      <c r="A2243" s="95" t="s">
        <v>14859</v>
      </c>
      <c r="B2243" s="95" t="s">
        <v>14501</v>
      </c>
      <c r="C2243" s="95">
        <v>3</v>
      </c>
      <c r="D2243" s="130">
        <v>1.5015732683728807E-4</v>
      </c>
      <c r="E2243" s="130">
        <v>3.735750556949947</v>
      </c>
      <c r="F2243" s="95" t="b">
        <v>0</v>
      </c>
      <c r="G2243" s="95" t="b">
        <v>0</v>
      </c>
      <c r="H2243" s="95" t="b">
        <v>0</v>
      </c>
      <c r="I2243" s="95" t="b">
        <v>0</v>
      </c>
      <c r="J2243" s="95" t="b">
        <v>0</v>
      </c>
      <c r="K2243" s="95" t="b">
        <v>0</v>
      </c>
    </row>
    <row r="2244" spans="1:11" x14ac:dyDescent="0.25">
      <c r="A2244" s="95" t="s">
        <v>14501</v>
      </c>
      <c r="B2244" s="95" t="s">
        <v>14340</v>
      </c>
      <c r="C2244" s="95">
        <v>3</v>
      </c>
      <c r="D2244" s="130">
        <v>1.5015732683728807E-4</v>
      </c>
      <c r="E2244" s="130">
        <v>2.6151766257440969</v>
      </c>
      <c r="F2244" s="95" t="b">
        <v>0</v>
      </c>
      <c r="G2244" s="95" t="b">
        <v>0</v>
      </c>
      <c r="H2244" s="95" t="b">
        <v>0</v>
      </c>
      <c r="I2244" s="95" t="b">
        <v>0</v>
      </c>
      <c r="J2244" s="95" t="b">
        <v>0</v>
      </c>
      <c r="K2244" s="95" t="b">
        <v>0</v>
      </c>
    </row>
    <row r="2245" spans="1:11" x14ac:dyDescent="0.25">
      <c r="A2245" s="95" t="s">
        <v>14340</v>
      </c>
      <c r="B2245" s="95" t="s">
        <v>14319</v>
      </c>
      <c r="C2245" s="95">
        <v>3</v>
      </c>
      <c r="D2245" s="130">
        <v>1.5015732683728807E-4</v>
      </c>
      <c r="E2245" s="130">
        <v>1.7985671235412777</v>
      </c>
      <c r="F2245" s="95" t="b">
        <v>0</v>
      </c>
      <c r="G2245" s="95" t="b">
        <v>0</v>
      </c>
      <c r="H2245" s="95" t="b">
        <v>0</v>
      </c>
      <c r="I2245" s="95" t="b">
        <v>0</v>
      </c>
      <c r="J2245" s="95" t="b">
        <v>0</v>
      </c>
      <c r="K2245" s="95" t="b">
        <v>0</v>
      </c>
    </row>
    <row r="2246" spans="1:11" x14ac:dyDescent="0.25">
      <c r="A2246" s="95" t="s">
        <v>14213</v>
      </c>
      <c r="B2246" s="95" t="s">
        <v>14511</v>
      </c>
      <c r="C2246" s="95">
        <v>3</v>
      </c>
      <c r="D2246" s="130">
        <v>1.5015732683728807E-4</v>
      </c>
      <c r="E2246" s="130">
        <v>0.62820142720526062</v>
      </c>
      <c r="F2246" s="95" t="b">
        <v>0</v>
      </c>
      <c r="G2246" s="95" t="b">
        <v>0</v>
      </c>
      <c r="H2246" s="95" t="b">
        <v>0</v>
      </c>
      <c r="I2246" s="95" t="b">
        <v>0</v>
      </c>
      <c r="J2246" s="95" t="b">
        <v>0</v>
      </c>
      <c r="K2246" s="95" t="b">
        <v>0</v>
      </c>
    </row>
    <row r="2247" spans="1:11" x14ac:dyDescent="0.25">
      <c r="A2247" s="95" t="s">
        <v>14511</v>
      </c>
      <c r="B2247" s="95" t="s">
        <v>14223</v>
      </c>
      <c r="C2247" s="95">
        <v>3</v>
      </c>
      <c r="D2247" s="130">
        <v>1.5015732683728807E-4</v>
      </c>
      <c r="E2247" s="130">
        <v>1.0321726103735747</v>
      </c>
      <c r="F2247" s="95" t="b">
        <v>0</v>
      </c>
      <c r="G2247" s="95" t="b">
        <v>0</v>
      </c>
      <c r="H2247" s="95" t="b">
        <v>0</v>
      </c>
      <c r="I2247" s="95" t="b">
        <v>0</v>
      </c>
      <c r="J2247" s="95" t="b">
        <v>0</v>
      </c>
      <c r="K2247" s="95" t="b">
        <v>0</v>
      </c>
    </row>
    <row r="2248" spans="1:11" x14ac:dyDescent="0.25">
      <c r="A2248" s="95" t="s">
        <v>14271</v>
      </c>
      <c r="B2248" s="95" t="s">
        <v>14232</v>
      </c>
      <c r="C2248" s="95">
        <v>3</v>
      </c>
      <c r="D2248" s="130">
        <v>1.5015732683728807E-4</v>
      </c>
      <c r="E2248" s="130">
        <v>0.47933751714460054</v>
      </c>
      <c r="F2248" s="95" t="b">
        <v>0</v>
      </c>
      <c r="G2248" s="95" t="b">
        <v>0</v>
      </c>
      <c r="H2248" s="95" t="b">
        <v>0</v>
      </c>
      <c r="I2248" s="95" t="b">
        <v>0</v>
      </c>
      <c r="J2248" s="95" t="b">
        <v>0</v>
      </c>
      <c r="K2248" s="95" t="b">
        <v>0</v>
      </c>
    </row>
    <row r="2249" spans="1:11" x14ac:dyDescent="0.25">
      <c r="A2249" s="95" t="s">
        <v>14217</v>
      </c>
      <c r="B2249" s="95" t="s">
        <v>1363</v>
      </c>
      <c r="C2249" s="95">
        <v>3</v>
      </c>
      <c r="D2249" s="130">
        <v>1.5015732683728807E-4</v>
      </c>
      <c r="E2249" s="130">
        <v>1.4549446285562802</v>
      </c>
      <c r="F2249" s="95" t="b">
        <v>0</v>
      </c>
      <c r="G2249" s="95" t="b">
        <v>0</v>
      </c>
      <c r="H2249" s="95" t="b">
        <v>0</v>
      </c>
      <c r="I2249" s="95" t="b">
        <v>0</v>
      </c>
      <c r="J2249" s="95" t="b">
        <v>0</v>
      </c>
      <c r="K2249" s="95" t="b">
        <v>0</v>
      </c>
    </row>
    <row r="2250" spans="1:11" x14ac:dyDescent="0.25">
      <c r="A2250" s="95" t="s">
        <v>1363</v>
      </c>
      <c r="B2250" s="95" t="s">
        <v>14477</v>
      </c>
      <c r="C2250" s="95">
        <v>3</v>
      </c>
      <c r="D2250" s="130">
        <v>1.5015732683728807E-4</v>
      </c>
      <c r="E2250" s="130">
        <v>3.6565693109023218</v>
      </c>
      <c r="F2250" s="95" t="b">
        <v>0</v>
      </c>
      <c r="G2250" s="95" t="b">
        <v>0</v>
      </c>
      <c r="H2250" s="95" t="b">
        <v>0</v>
      </c>
      <c r="I2250" s="95" t="b">
        <v>0</v>
      </c>
      <c r="J2250" s="95" t="b">
        <v>0</v>
      </c>
      <c r="K2250" s="95" t="b">
        <v>0</v>
      </c>
    </row>
    <row r="2251" spans="1:11" x14ac:dyDescent="0.25">
      <c r="A2251" s="95" t="s">
        <v>14267</v>
      </c>
      <c r="B2251" s="95" t="s">
        <v>14227</v>
      </c>
      <c r="C2251" s="95">
        <v>3</v>
      </c>
      <c r="D2251" s="130">
        <v>1.5015732683728807E-4</v>
      </c>
      <c r="E2251" s="130">
        <v>0.16833597092017422</v>
      </c>
      <c r="F2251" s="95" t="b">
        <v>0</v>
      </c>
      <c r="G2251" s="95" t="b">
        <v>0</v>
      </c>
      <c r="H2251" s="95" t="b">
        <v>0</v>
      </c>
      <c r="I2251" s="95" t="b">
        <v>0</v>
      </c>
      <c r="J2251" s="95" t="b">
        <v>0</v>
      </c>
      <c r="K2251" s="95" t="b">
        <v>0</v>
      </c>
    </row>
    <row r="2252" spans="1:11" x14ac:dyDescent="0.25">
      <c r="A2252" s="95" t="s">
        <v>1508</v>
      </c>
      <c r="B2252" s="95" t="s">
        <v>1404</v>
      </c>
      <c r="C2252" s="95">
        <v>3</v>
      </c>
      <c r="D2252" s="130">
        <v>1.5015732683728807E-4</v>
      </c>
      <c r="E2252" s="130">
        <v>3.1125012665520462</v>
      </c>
      <c r="F2252" s="95" t="b">
        <v>0</v>
      </c>
      <c r="G2252" s="95" t="b">
        <v>0</v>
      </c>
      <c r="H2252" s="95" t="b">
        <v>0</v>
      </c>
      <c r="I2252" s="95" t="b">
        <v>0</v>
      </c>
      <c r="J2252" s="95" t="b">
        <v>0</v>
      </c>
      <c r="K2252" s="95" t="b">
        <v>0</v>
      </c>
    </row>
    <row r="2253" spans="1:11" x14ac:dyDescent="0.25">
      <c r="A2253" s="95" t="s">
        <v>1404</v>
      </c>
      <c r="B2253" s="95" t="s">
        <v>2743</v>
      </c>
      <c r="C2253" s="95">
        <v>3</v>
      </c>
      <c r="D2253" s="130">
        <v>1.5015732683728807E-4</v>
      </c>
      <c r="E2253" s="130">
        <v>1.013281171065916</v>
      </c>
      <c r="F2253" s="95" t="b">
        <v>0</v>
      </c>
      <c r="G2253" s="95" t="b">
        <v>0</v>
      </c>
      <c r="H2253" s="95" t="b">
        <v>0</v>
      </c>
      <c r="I2253" s="95" t="b">
        <v>0</v>
      </c>
      <c r="J2253" s="95" t="b">
        <v>0</v>
      </c>
      <c r="K2253" s="95" t="b">
        <v>0</v>
      </c>
    </row>
    <row r="2254" spans="1:11" x14ac:dyDescent="0.25">
      <c r="A2254" s="95" t="s">
        <v>14861</v>
      </c>
      <c r="B2254" s="95" t="s">
        <v>8237</v>
      </c>
      <c r="C2254" s="95">
        <v>3</v>
      </c>
      <c r="D2254" s="130">
        <v>1.5015732683728807E-4</v>
      </c>
      <c r="E2254" s="130">
        <v>2.6865325342797655</v>
      </c>
      <c r="F2254" s="95" t="b">
        <v>0</v>
      </c>
      <c r="G2254" s="95" t="b">
        <v>0</v>
      </c>
      <c r="H2254" s="95" t="b">
        <v>0</v>
      </c>
      <c r="I2254" s="95" t="b">
        <v>0</v>
      </c>
      <c r="J2254" s="95" t="b">
        <v>0</v>
      </c>
      <c r="K2254" s="95" t="b">
        <v>0</v>
      </c>
    </row>
    <row r="2255" spans="1:11" x14ac:dyDescent="0.25">
      <c r="A2255" s="95" t="s">
        <v>8237</v>
      </c>
      <c r="B2255" s="95" t="s">
        <v>14862</v>
      </c>
      <c r="C2255" s="95">
        <v>3</v>
      </c>
      <c r="D2255" s="130">
        <v>1.5015732683728807E-4</v>
      </c>
      <c r="E2255" s="130">
        <v>2.6865325342797655</v>
      </c>
      <c r="F2255" s="95" t="b">
        <v>0</v>
      </c>
      <c r="G2255" s="95" t="b">
        <v>0</v>
      </c>
      <c r="H2255" s="95" t="b">
        <v>0</v>
      </c>
      <c r="I2255" s="95" t="b">
        <v>0</v>
      </c>
      <c r="J2255" s="95" t="b">
        <v>0</v>
      </c>
      <c r="K2255" s="95" t="b">
        <v>0</v>
      </c>
    </row>
    <row r="2256" spans="1:11" x14ac:dyDescent="0.25">
      <c r="A2256" s="95" t="s">
        <v>14558</v>
      </c>
      <c r="B2256" s="95" t="s">
        <v>14755</v>
      </c>
      <c r="C2256" s="95">
        <v>3</v>
      </c>
      <c r="D2256" s="130">
        <v>1.5015732683728807E-4</v>
      </c>
      <c r="E2256" s="130">
        <v>3.7077218333497033</v>
      </c>
      <c r="F2256" s="95" t="b">
        <v>0</v>
      </c>
      <c r="G2256" s="95" t="b">
        <v>0</v>
      </c>
      <c r="H2256" s="95" t="b">
        <v>0</v>
      </c>
      <c r="I2256" s="95" t="b">
        <v>0</v>
      </c>
      <c r="J2256" s="95" t="b">
        <v>0</v>
      </c>
      <c r="K2256" s="95" t="b">
        <v>0</v>
      </c>
    </row>
    <row r="2257" spans="1:11" x14ac:dyDescent="0.25">
      <c r="A2257" s="95" t="s">
        <v>14755</v>
      </c>
      <c r="B2257" s="95" t="s">
        <v>14863</v>
      </c>
      <c r="C2257" s="95">
        <v>3</v>
      </c>
      <c r="D2257" s="130">
        <v>1.5015732683728807E-4</v>
      </c>
      <c r="E2257" s="130">
        <v>4.1336905656219844</v>
      </c>
      <c r="F2257" s="95" t="b">
        <v>0</v>
      </c>
      <c r="G2257" s="95" t="b">
        <v>0</v>
      </c>
      <c r="H2257" s="95" t="b">
        <v>0</v>
      </c>
      <c r="I2257" s="95" t="b">
        <v>0</v>
      </c>
      <c r="J2257" s="95" t="b">
        <v>0</v>
      </c>
      <c r="K2257" s="95" t="b">
        <v>0</v>
      </c>
    </row>
    <row r="2258" spans="1:11" x14ac:dyDescent="0.25">
      <c r="A2258" s="95" t="s">
        <v>1407</v>
      </c>
      <c r="B2258" s="95" t="s">
        <v>14216</v>
      </c>
      <c r="C2258" s="95">
        <v>3</v>
      </c>
      <c r="D2258" s="130">
        <v>1.5015732683728807E-4</v>
      </c>
      <c r="E2258" s="130">
        <v>0.86887274261244796</v>
      </c>
      <c r="F2258" s="95" t="b">
        <v>0</v>
      </c>
      <c r="G2258" s="95" t="b">
        <v>0</v>
      </c>
      <c r="H2258" s="95" t="b">
        <v>0</v>
      </c>
      <c r="I2258" s="95" t="b">
        <v>0</v>
      </c>
      <c r="J2258" s="95" t="b">
        <v>0</v>
      </c>
      <c r="K2258" s="95" t="b">
        <v>0</v>
      </c>
    </row>
    <row r="2259" spans="1:11" x14ac:dyDescent="0.25">
      <c r="A2259" s="95" t="s">
        <v>14226</v>
      </c>
      <c r="B2259" s="95" t="s">
        <v>14415</v>
      </c>
      <c r="C2259" s="95">
        <v>3</v>
      </c>
      <c r="D2259" s="130">
        <v>1.5015732683728807E-4</v>
      </c>
      <c r="E2259" s="130">
        <v>0.86891208266246844</v>
      </c>
      <c r="F2259" s="95" t="b">
        <v>0</v>
      </c>
      <c r="G2259" s="95" t="b">
        <v>0</v>
      </c>
      <c r="H2259" s="95" t="b">
        <v>0</v>
      </c>
      <c r="I2259" s="95" t="b">
        <v>0</v>
      </c>
      <c r="J2259" s="95" t="b">
        <v>0</v>
      </c>
      <c r="K2259" s="95" t="b">
        <v>0</v>
      </c>
    </row>
    <row r="2260" spans="1:11" x14ac:dyDescent="0.25">
      <c r="A2260" s="95" t="s">
        <v>14493</v>
      </c>
      <c r="B2260" s="95" t="s">
        <v>14213</v>
      </c>
      <c r="C2260" s="95">
        <v>3</v>
      </c>
      <c r="D2260" s="130">
        <v>1.5015732683728807E-4</v>
      </c>
      <c r="E2260" s="130">
        <v>0.58097166450280102</v>
      </c>
      <c r="F2260" s="95" t="b">
        <v>0</v>
      </c>
      <c r="G2260" s="95" t="b">
        <v>0</v>
      </c>
      <c r="H2260" s="95" t="b">
        <v>0</v>
      </c>
      <c r="I2260" s="95" t="b">
        <v>0</v>
      </c>
      <c r="J2260" s="95" t="b">
        <v>0</v>
      </c>
      <c r="K2260" s="95" t="b">
        <v>0</v>
      </c>
    </row>
    <row r="2261" spans="1:11" x14ac:dyDescent="0.25">
      <c r="A2261" s="95" t="s">
        <v>14224</v>
      </c>
      <c r="B2261" s="95" t="s">
        <v>14407</v>
      </c>
      <c r="C2261" s="95">
        <v>3</v>
      </c>
      <c r="D2261" s="130">
        <v>1.5015732683728807E-4</v>
      </c>
      <c r="E2261" s="130">
        <v>0.81157468664802601</v>
      </c>
      <c r="F2261" s="95" t="b">
        <v>0</v>
      </c>
      <c r="G2261" s="95" t="b">
        <v>0</v>
      </c>
      <c r="H2261" s="95" t="b">
        <v>0</v>
      </c>
      <c r="I2261" s="95" t="b">
        <v>0</v>
      </c>
      <c r="J2261" s="95" t="b">
        <v>0</v>
      </c>
      <c r="K2261" s="95" t="b">
        <v>0</v>
      </c>
    </row>
    <row r="2262" spans="1:11" x14ac:dyDescent="0.25">
      <c r="A2262" s="95" t="s">
        <v>14407</v>
      </c>
      <c r="B2262" s="95" t="s">
        <v>14430</v>
      </c>
      <c r="C2262" s="95">
        <v>3</v>
      </c>
      <c r="D2262" s="130">
        <v>1.5015732683728807E-4</v>
      </c>
      <c r="E2262" s="130">
        <v>2.735750556949947</v>
      </c>
      <c r="F2262" s="95" t="b">
        <v>0</v>
      </c>
      <c r="G2262" s="95" t="b">
        <v>0</v>
      </c>
      <c r="H2262" s="95" t="b">
        <v>0</v>
      </c>
      <c r="I2262" s="95" t="b">
        <v>0</v>
      </c>
      <c r="J2262" s="95" t="b">
        <v>0</v>
      </c>
      <c r="K2262" s="95" t="b">
        <v>0</v>
      </c>
    </row>
    <row r="2263" spans="1:11" x14ac:dyDescent="0.25">
      <c r="A2263" s="95" t="s">
        <v>14263</v>
      </c>
      <c r="B2263" s="95" t="s">
        <v>14232</v>
      </c>
      <c r="C2263" s="95">
        <v>3</v>
      </c>
      <c r="D2263" s="130">
        <v>1.5015732683728807E-4</v>
      </c>
      <c r="E2263" s="130">
        <v>0.39477794252297338</v>
      </c>
      <c r="F2263" s="95" t="b">
        <v>0</v>
      </c>
      <c r="G2263" s="95" t="b">
        <v>0</v>
      </c>
      <c r="H2263" s="95" t="b">
        <v>0</v>
      </c>
      <c r="I2263" s="95" t="b">
        <v>0</v>
      </c>
      <c r="J2263" s="95" t="b">
        <v>0</v>
      </c>
      <c r="K2263" s="95" t="b">
        <v>0</v>
      </c>
    </row>
    <row r="2264" spans="1:11" x14ac:dyDescent="0.25">
      <c r="A2264" s="95" t="s">
        <v>2743</v>
      </c>
      <c r="B2264" s="95" t="s">
        <v>14864</v>
      </c>
      <c r="C2264" s="95">
        <v>3</v>
      </c>
      <c r="D2264" s="130">
        <v>1.5015732683728807E-4</v>
      </c>
      <c r="E2264" s="130">
        <v>1.8994264412431952</v>
      </c>
      <c r="F2264" s="95" t="b">
        <v>0</v>
      </c>
      <c r="G2264" s="95" t="b">
        <v>0</v>
      </c>
      <c r="H2264" s="95" t="b">
        <v>0</v>
      </c>
      <c r="I2264" s="95" t="b">
        <v>0</v>
      </c>
      <c r="J2264" s="95" t="b">
        <v>0</v>
      </c>
      <c r="K2264" s="95" t="b">
        <v>0</v>
      </c>
    </row>
    <row r="2265" spans="1:11" x14ac:dyDescent="0.25">
      <c r="A2265" s="95" t="s">
        <v>14232</v>
      </c>
      <c r="B2265" s="95" t="s">
        <v>14213</v>
      </c>
      <c r="C2265" s="95">
        <v>3</v>
      </c>
      <c r="D2265" s="130">
        <v>1.5015732683728807E-4</v>
      </c>
      <c r="E2265" s="130">
        <v>-1.0766056546749927</v>
      </c>
      <c r="F2265" s="95" t="b">
        <v>0</v>
      </c>
      <c r="G2265" s="95" t="b">
        <v>0</v>
      </c>
      <c r="H2265" s="95" t="b">
        <v>0</v>
      </c>
      <c r="I2265" s="95" t="b">
        <v>0</v>
      </c>
      <c r="J2265" s="95" t="b">
        <v>0</v>
      </c>
      <c r="K2265" s="95" t="b">
        <v>0</v>
      </c>
    </row>
    <row r="2266" spans="1:11" x14ac:dyDescent="0.25">
      <c r="A2266" s="95" t="s">
        <v>14215</v>
      </c>
      <c r="B2266" s="95" t="s">
        <v>14493</v>
      </c>
      <c r="C2266" s="95">
        <v>3</v>
      </c>
      <c r="D2266" s="130">
        <v>1.5015732683728807E-4</v>
      </c>
      <c r="E2266" s="130">
        <v>0.83702537536045341</v>
      </c>
      <c r="F2266" s="95" t="b">
        <v>0</v>
      </c>
      <c r="G2266" s="95" t="b">
        <v>0</v>
      </c>
      <c r="H2266" s="95" t="b">
        <v>0</v>
      </c>
      <c r="I2266" s="95" t="b">
        <v>0</v>
      </c>
      <c r="J2266" s="95" t="b">
        <v>0</v>
      </c>
      <c r="K2266" s="95" t="b">
        <v>0</v>
      </c>
    </row>
    <row r="2267" spans="1:11" x14ac:dyDescent="0.25">
      <c r="A2267" s="95" t="s">
        <v>14493</v>
      </c>
      <c r="B2267" s="95" t="s">
        <v>14226</v>
      </c>
      <c r="C2267" s="95">
        <v>3</v>
      </c>
      <c r="D2267" s="130">
        <v>1.5015732683728807E-4</v>
      </c>
      <c r="E2267" s="130">
        <v>1.1051532011493466</v>
      </c>
      <c r="F2267" s="95" t="b">
        <v>0</v>
      </c>
      <c r="G2267" s="95" t="b">
        <v>0</v>
      </c>
      <c r="H2267" s="95" t="b">
        <v>0</v>
      </c>
      <c r="I2267" s="95" t="b">
        <v>0</v>
      </c>
      <c r="J2267" s="95" t="b">
        <v>0</v>
      </c>
      <c r="K2267" s="95" t="b">
        <v>0</v>
      </c>
    </row>
    <row r="2268" spans="1:11" x14ac:dyDescent="0.25">
      <c r="A2268" s="95" t="s">
        <v>14226</v>
      </c>
      <c r="B2268" s="95" t="s">
        <v>14216</v>
      </c>
      <c r="C2268" s="95">
        <v>3</v>
      </c>
      <c r="D2268" s="130">
        <v>1.5015732683728807E-4</v>
      </c>
      <c r="E2268" s="130">
        <v>-1.1963333854418639</v>
      </c>
      <c r="F2268" s="95" t="b">
        <v>0</v>
      </c>
      <c r="G2268" s="95" t="b">
        <v>0</v>
      </c>
      <c r="H2268" s="95" t="b">
        <v>0</v>
      </c>
      <c r="I2268" s="95" t="b">
        <v>0</v>
      </c>
      <c r="J2268" s="95" t="b">
        <v>0</v>
      </c>
      <c r="K2268" s="95" t="b">
        <v>0</v>
      </c>
    </row>
    <row r="2269" spans="1:11" x14ac:dyDescent="0.25">
      <c r="A2269" s="95" t="s">
        <v>14372</v>
      </c>
      <c r="B2269" s="95" t="s">
        <v>14223</v>
      </c>
      <c r="C2269" s="95">
        <v>3</v>
      </c>
      <c r="D2269" s="130">
        <v>1.5015732683728807E-4</v>
      </c>
      <c r="E2269" s="130">
        <v>0.58501457903135545</v>
      </c>
      <c r="F2269" s="95" t="b">
        <v>0</v>
      </c>
      <c r="G2269" s="95" t="b">
        <v>0</v>
      </c>
      <c r="H2269" s="95" t="b">
        <v>0</v>
      </c>
      <c r="I2269" s="95" t="b">
        <v>0</v>
      </c>
      <c r="J2269" s="95" t="b">
        <v>0</v>
      </c>
      <c r="K2269" s="95" t="b">
        <v>0</v>
      </c>
    </row>
    <row r="2270" spans="1:11" x14ac:dyDescent="0.25">
      <c r="A2270" s="95" t="s">
        <v>14267</v>
      </c>
      <c r="B2270" s="95" t="s">
        <v>14296</v>
      </c>
      <c r="C2270" s="95">
        <v>3</v>
      </c>
      <c r="D2270" s="130">
        <v>1.5015732683728807E-4</v>
      </c>
      <c r="E2270" s="130">
        <v>1.2934276012043724</v>
      </c>
      <c r="F2270" s="95" t="b">
        <v>0</v>
      </c>
      <c r="G2270" s="95" t="b">
        <v>0</v>
      </c>
      <c r="H2270" s="95" t="b">
        <v>0</v>
      </c>
      <c r="I2270" s="95" t="b">
        <v>0</v>
      </c>
      <c r="J2270" s="95" t="b">
        <v>0</v>
      </c>
      <c r="K2270" s="95" t="b">
        <v>0</v>
      </c>
    </row>
    <row r="2271" spans="1:11" x14ac:dyDescent="0.25">
      <c r="A2271" s="95" t="s">
        <v>14227</v>
      </c>
      <c r="B2271" s="95" t="s">
        <v>14564</v>
      </c>
      <c r="C2271" s="95">
        <v>3</v>
      </c>
      <c r="D2271" s="130">
        <v>1.5015732683728807E-4</v>
      </c>
      <c r="E2271" s="130">
        <v>1.3474124890076447</v>
      </c>
      <c r="F2271" s="95" t="b">
        <v>0</v>
      </c>
      <c r="G2271" s="95" t="b">
        <v>0</v>
      </c>
      <c r="H2271" s="95" t="b">
        <v>0</v>
      </c>
      <c r="I2271" s="95" t="b">
        <v>0</v>
      </c>
      <c r="J2271" s="95" t="b">
        <v>0</v>
      </c>
      <c r="K2271" s="95" t="b">
        <v>0</v>
      </c>
    </row>
    <row r="2272" spans="1:11" x14ac:dyDescent="0.25">
      <c r="A2272" s="95" t="s">
        <v>14214</v>
      </c>
      <c r="B2272" s="95" t="s">
        <v>14865</v>
      </c>
      <c r="C2272" s="95">
        <v>3</v>
      </c>
      <c r="D2272" s="130">
        <v>1.5015732683728807E-4</v>
      </c>
      <c r="E2272" s="130">
        <v>1.1634599507985293</v>
      </c>
      <c r="F2272" s="95" t="b">
        <v>0</v>
      </c>
      <c r="G2272" s="95" t="b">
        <v>0</v>
      </c>
      <c r="H2272" s="95" t="b">
        <v>0</v>
      </c>
      <c r="I2272" s="95" t="b">
        <v>0</v>
      </c>
      <c r="J2272" s="95" t="b">
        <v>0</v>
      </c>
      <c r="K2272" s="95" t="b">
        <v>0</v>
      </c>
    </row>
    <row r="2273" spans="1:11" x14ac:dyDescent="0.25">
      <c r="A2273" s="95" t="s">
        <v>14865</v>
      </c>
      <c r="B2273" s="95" t="s">
        <v>14213</v>
      </c>
      <c r="C2273" s="95">
        <v>3</v>
      </c>
      <c r="D2273" s="130">
        <v>1.5015732683728807E-4</v>
      </c>
      <c r="E2273" s="130">
        <v>1.1452430949413634</v>
      </c>
      <c r="F2273" s="95" t="b">
        <v>0</v>
      </c>
      <c r="G2273" s="95" t="b">
        <v>0</v>
      </c>
      <c r="H2273" s="95" t="b">
        <v>0</v>
      </c>
      <c r="I2273" s="95" t="b">
        <v>0</v>
      </c>
      <c r="J2273" s="95" t="b">
        <v>0</v>
      </c>
      <c r="K2273" s="95" t="b">
        <v>0</v>
      </c>
    </row>
    <row r="2274" spans="1:11" x14ac:dyDescent="0.25">
      <c r="A2274" s="95" t="s">
        <v>14216</v>
      </c>
      <c r="B2274" s="95" t="s">
        <v>14758</v>
      </c>
      <c r="C2274" s="95">
        <v>3</v>
      </c>
      <c r="D2274" s="130">
        <v>1.5015732683728807E-4</v>
      </c>
      <c r="E2274" s="130">
        <v>1.2709630373040099</v>
      </c>
      <c r="F2274" s="95" t="b">
        <v>0</v>
      </c>
      <c r="G2274" s="95" t="b">
        <v>0</v>
      </c>
      <c r="H2274" s="95" t="b">
        <v>0</v>
      </c>
      <c r="I2274" s="95" t="b">
        <v>0</v>
      </c>
      <c r="J2274" s="95" t="b">
        <v>0</v>
      </c>
      <c r="K2274" s="95" t="b">
        <v>0</v>
      </c>
    </row>
    <row r="2275" spans="1:11" x14ac:dyDescent="0.25">
      <c r="A2275" s="95" t="s">
        <v>14229</v>
      </c>
      <c r="B2275" s="95" t="s">
        <v>14218</v>
      </c>
      <c r="C2275" s="95">
        <v>3</v>
      </c>
      <c r="D2275" s="130">
        <v>1.5015732683728807E-4</v>
      </c>
      <c r="E2275" s="130">
        <v>-0.88328743936446108</v>
      </c>
      <c r="F2275" s="95" t="b">
        <v>0</v>
      </c>
      <c r="G2275" s="95" t="b">
        <v>0</v>
      </c>
      <c r="H2275" s="95" t="b">
        <v>0</v>
      </c>
      <c r="I2275" s="95" t="b">
        <v>0</v>
      </c>
      <c r="J2275" s="95" t="b">
        <v>0</v>
      </c>
      <c r="K2275" s="95" t="b">
        <v>0</v>
      </c>
    </row>
    <row r="2276" spans="1:11" x14ac:dyDescent="0.25">
      <c r="A2276" s="95" t="s">
        <v>14237</v>
      </c>
      <c r="B2276" s="95" t="s">
        <v>14224</v>
      </c>
      <c r="C2276" s="95">
        <v>3</v>
      </c>
      <c r="D2276" s="130">
        <v>1.5015732683728807E-4</v>
      </c>
      <c r="E2276" s="130">
        <v>-0.49092408687044553</v>
      </c>
      <c r="F2276" s="95" t="b">
        <v>0</v>
      </c>
      <c r="G2276" s="95" t="b">
        <v>0</v>
      </c>
      <c r="H2276" s="95" t="b">
        <v>0</v>
      </c>
      <c r="I2276" s="95" t="b">
        <v>0</v>
      </c>
      <c r="J2276" s="95" t="b">
        <v>0</v>
      </c>
      <c r="K2276" s="95" t="b">
        <v>0</v>
      </c>
    </row>
    <row r="2277" spans="1:11" x14ac:dyDescent="0.25">
      <c r="A2277" s="95" t="s">
        <v>14216</v>
      </c>
      <c r="B2277" s="95" t="s">
        <v>14652</v>
      </c>
      <c r="C2277" s="95">
        <v>3</v>
      </c>
      <c r="D2277" s="130">
        <v>1.5015732683728807E-4</v>
      </c>
      <c r="E2277" s="130">
        <v>1.0948717782483286</v>
      </c>
      <c r="F2277" s="95" t="b">
        <v>0</v>
      </c>
      <c r="G2277" s="95" t="b">
        <v>0</v>
      </c>
      <c r="H2277" s="95" t="b">
        <v>0</v>
      </c>
      <c r="I2277" s="95" t="b">
        <v>0</v>
      </c>
      <c r="J2277" s="95" t="b">
        <v>0</v>
      </c>
      <c r="K2277" s="95" t="b">
        <v>0</v>
      </c>
    </row>
    <row r="2278" spans="1:11" x14ac:dyDescent="0.25">
      <c r="A2278" s="95" t="s">
        <v>14652</v>
      </c>
      <c r="B2278" s="95" t="s">
        <v>14297</v>
      </c>
      <c r="C2278" s="95">
        <v>3</v>
      </c>
      <c r="D2278" s="130">
        <v>1.5015732683728807E-4</v>
      </c>
      <c r="E2278" s="130">
        <v>2.5958714705487105</v>
      </c>
      <c r="F2278" s="95" t="b">
        <v>0</v>
      </c>
      <c r="G2278" s="95" t="b">
        <v>0</v>
      </c>
      <c r="H2278" s="95" t="b">
        <v>0</v>
      </c>
      <c r="I2278" s="95" t="b">
        <v>0</v>
      </c>
      <c r="J2278" s="95" t="b">
        <v>0</v>
      </c>
      <c r="K2278" s="95" t="b">
        <v>0</v>
      </c>
    </row>
    <row r="2279" spans="1:11" x14ac:dyDescent="0.25">
      <c r="A2279" s="95" t="s">
        <v>14493</v>
      </c>
      <c r="B2279" s="95" t="s">
        <v>14220</v>
      </c>
      <c r="C2279" s="95">
        <v>3</v>
      </c>
      <c r="D2279" s="130">
        <v>1.5015732683728807E-4</v>
      </c>
      <c r="E2279" s="130">
        <v>0.94642843037333557</v>
      </c>
      <c r="F2279" s="95" t="b">
        <v>0</v>
      </c>
      <c r="G2279" s="95" t="b">
        <v>0</v>
      </c>
      <c r="H2279" s="95" t="b">
        <v>0</v>
      </c>
      <c r="I2279" s="95" t="b">
        <v>0</v>
      </c>
      <c r="J2279" s="95" t="b">
        <v>0</v>
      </c>
      <c r="K2279" s="95" t="b">
        <v>0</v>
      </c>
    </row>
    <row r="2280" spans="1:11" x14ac:dyDescent="0.25">
      <c r="A2280" s="95" t="s">
        <v>14244</v>
      </c>
      <c r="B2280" s="95" t="s">
        <v>14476</v>
      </c>
      <c r="C2280" s="95">
        <v>3</v>
      </c>
      <c r="D2280" s="130">
        <v>1.5015732683728807E-4</v>
      </c>
      <c r="E2280" s="130">
        <v>1.6638685496438215</v>
      </c>
      <c r="F2280" s="95" t="b">
        <v>0</v>
      </c>
      <c r="G2280" s="95" t="b">
        <v>0</v>
      </c>
      <c r="H2280" s="95" t="b">
        <v>0</v>
      </c>
      <c r="I2280" s="95" t="b">
        <v>0</v>
      </c>
      <c r="J2280" s="95" t="b">
        <v>0</v>
      </c>
      <c r="K2280" s="95" t="b">
        <v>0</v>
      </c>
    </row>
    <row r="2281" spans="1:11" x14ac:dyDescent="0.25">
      <c r="A2281" s="95" t="s">
        <v>14248</v>
      </c>
      <c r="B2281" s="95" t="s">
        <v>14435</v>
      </c>
      <c r="C2281" s="95">
        <v>3</v>
      </c>
      <c r="D2281" s="130">
        <v>1.5015732683728807E-4</v>
      </c>
      <c r="E2281" s="130">
        <v>1.6160548757540187</v>
      </c>
      <c r="F2281" s="95" t="b">
        <v>0</v>
      </c>
      <c r="G2281" s="95" t="b">
        <v>0</v>
      </c>
      <c r="H2281" s="95" t="b">
        <v>0</v>
      </c>
      <c r="I2281" s="95" t="b">
        <v>0</v>
      </c>
      <c r="J2281" s="95" t="b">
        <v>0</v>
      </c>
      <c r="K2281" s="95" t="b">
        <v>0</v>
      </c>
    </row>
    <row r="2282" spans="1:11" x14ac:dyDescent="0.25">
      <c r="A2282" s="95" t="s">
        <v>14435</v>
      </c>
      <c r="B2282" s="95" t="s">
        <v>14396</v>
      </c>
      <c r="C2282" s="95">
        <v>3</v>
      </c>
      <c r="D2282" s="130">
        <v>1.5015732683728807E-4</v>
      </c>
      <c r="E2282" s="130">
        <v>2.6865325342797655</v>
      </c>
      <c r="F2282" s="95" t="b">
        <v>0</v>
      </c>
      <c r="G2282" s="95" t="b">
        <v>0</v>
      </c>
      <c r="H2282" s="95" t="b">
        <v>0</v>
      </c>
      <c r="I2282" s="95" t="b">
        <v>0</v>
      </c>
      <c r="J2282" s="95" t="b">
        <v>0</v>
      </c>
      <c r="K2282" s="95" t="b">
        <v>0</v>
      </c>
    </row>
    <row r="2283" spans="1:11" x14ac:dyDescent="0.25">
      <c r="A2283" s="95" t="s">
        <v>1508</v>
      </c>
      <c r="B2283" s="95" t="s">
        <v>14257</v>
      </c>
      <c r="C2283" s="95">
        <v>3</v>
      </c>
      <c r="D2283" s="130">
        <v>1.5015732683728807E-4</v>
      </c>
      <c r="E2283" s="130">
        <v>1.9821674980570403</v>
      </c>
      <c r="F2283" s="95" t="b">
        <v>0</v>
      </c>
      <c r="G2283" s="95" t="b">
        <v>0</v>
      </c>
      <c r="H2283" s="95" t="b">
        <v>0</v>
      </c>
      <c r="I2283" s="95" t="b">
        <v>0</v>
      </c>
      <c r="J2283" s="95" t="b">
        <v>0</v>
      </c>
      <c r="K2283" s="95" t="b">
        <v>0</v>
      </c>
    </row>
    <row r="2284" spans="1:11" x14ac:dyDescent="0.25">
      <c r="A2284" s="95" t="s">
        <v>14257</v>
      </c>
      <c r="B2284" s="95" t="s">
        <v>14866</v>
      </c>
      <c r="C2284" s="95">
        <v>3</v>
      </c>
      <c r="D2284" s="130">
        <v>1.5015732683728807E-4</v>
      </c>
      <c r="E2284" s="130">
        <v>2.4615927076862669</v>
      </c>
      <c r="F2284" s="95" t="b">
        <v>0</v>
      </c>
      <c r="G2284" s="95" t="b">
        <v>0</v>
      </c>
      <c r="H2284" s="95" t="b">
        <v>0</v>
      </c>
      <c r="I2284" s="95" t="b">
        <v>0</v>
      </c>
      <c r="J2284" s="95" t="b">
        <v>0</v>
      </c>
      <c r="K2284" s="95" t="b">
        <v>0</v>
      </c>
    </row>
    <row r="2285" spans="1:11" x14ac:dyDescent="0.25">
      <c r="A2285" s="95" t="s">
        <v>14866</v>
      </c>
      <c r="B2285" s="95" t="s">
        <v>14244</v>
      </c>
      <c r="C2285" s="95">
        <v>3</v>
      </c>
      <c r="D2285" s="130">
        <v>1.5015732683728807E-4</v>
      </c>
      <c r="E2285" s="130">
        <v>2.2615342928736917</v>
      </c>
      <c r="F2285" s="95" t="b">
        <v>0</v>
      </c>
      <c r="G2285" s="95" t="b">
        <v>0</v>
      </c>
      <c r="H2285" s="95" t="b">
        <v>0</v>
      </c>
      <c r="I2285" s="95" t="b">
        <v>0</v>
      </c>
      <c r="J2285" s="95" t="b">
        <v>0</v>
      </c>
      <c r="K2285" s="95" t="b">
        <v>0</v>
      </c>
    </row>
    <row r="2286" spans="1:11" x14ac:dyDescent="0.25">
      <c r="A2286" s="95" t="s">
        <v>14221</v>
      </c>
      <c r="B2286" s="95" t="s">
        <v>14867</v>
      </c>
      <c r="C2286" s="95">
        <v>3</v>
      </c>
      <c r="D2286" s="130">
        <v>1.5015732683728807E-4</v>
      </c>
      <c r="E2286" s="130">
        <v>1.5206419758968537</v>
      </c>
      <c r="F2286" s="95" t="b">
        <v>0</v>
      </c>
      <c r="G2286" s="95" t="b">
        <v>0</v>
      </c>
      <c r="H2286" s="95" t="b">
        <v>0</v>
      </c>
      <c r="I2286" s="95" t="b">
        <v>0</v>
      </c>
      <c r="J2286" s="95" t="b">
        <v>0</v>
      </c>
      <c r="K2286" s="95" t="b">
        <v>0</v>
      </c>
    </row>
    <row r="2287" spans="1:11" x14ac:dyDescent="0.25">
      <c r="A2287" s="95" t="s">
        <v>14867</v>
      </c>
      <c r="B2287" s="95" t="s">
        <v>14372</v>
      </c>
      <c r="C2287" s="95">
        <v>3</v>
      </c>
      <c r="D2287" s="130">
        <v>1.5015732683728807E-4</v>
      </c>
      <c r="E2287" s="130">
        <v>3.2885925256077275</v>
      </c>
      <c r="F2287" s="95" t="b">
        <v>0</v>
      </c>
      <c r="G2287" s="95" t="b">
        <v>0</v>
      </c>
      <c r="H2287" s="95" t="b">
        <v>0</v>
      </c>
      <c r="I2287" s="95" t="b">
        <v>0</v>
      </c>
      <c r="J2287" s="95" t="b">
        <v>0</v>
      </c>
      <c r="K2287" s="95" t="b">
        <v>0</v>
      </c>
    </row>
    <row r="2288" spans="1:11" x14ac:dyDescent="0.25">
      <c r="A2288" s="95" t="s">
        <v>14372</v>
      </c>
      <c r="B2288" s="95" t="s">
        <v>14230</v>
      </c>
      <c r="C2288" s="95">
        <v>3</v>
      </c>
      <c r="D2288" s="130">
        <v>1.5015732683728807E-4</v>
      </c>
      <c r="E2288" s="130">
        <v>1.0285211376226528</v>
      </c>
      <c r="F2288" s="95" t="b">
        <v>0</v>
      </c>
      <c r="G2288" s="95" t="b">
        <v>0</v>
      </c>
      <c r="H2288" s="95" t="b">
        <v>0</v>
      </c>
      <c r="I2288" s="95" t="b">
        <v>0</v>
      </c>
      <c r="J2288" s="95" t="b">
        <v>0</v>
      </c>
      <c r="K2288" s="95" t="b">
        <v>0</v>
      </c>
    </row>
    <row r="2289" spans="1:11" x14ac:dyDescent="0.25">
      <c r="A2289" s="95" t="s">
        <v>14230</v>
      </c>
      <c r="B2289" s="95" t="s">
        <v>14735</v>
      </c>
      <c r="C2289" s="95">
        <v>3</v>
      </c>
      <c r="D2289" s="130">
        <v>1.5015732683728807E-4</v>
      </c>
      <c r="E2289" s="130">
        <v>1.8736191776369098</v>
      </c>
      <c r="F2289" s="95" t="b">
        <v>0</v>
      </c>
      <c r="G2289" s="95" t="b">
        <v>0</v>
      </c>
      <c r="H2289" s="95" t="b">
        <v>0</v>
      </c>
      <c r="I2289" s="95" t="b">
        <v>0</v>
      </c>
      <c r="J2289" s="95" t="b">
        <v>0</v>
      </c>
      <c r="K2289" s="95" t="b">
        <v>0</v>
      </c>
    </row>
    <row r="2290" spans="1:11" x14ac:dyDescent="0.25">
      <c r="A2290" s="95" t="s">
        <v>14225</v>
      </c>
      <c r="B2290" s="95" t="s">
        <v>14258</v>
      </c>
      <c r="C2290" s="95">
        <v>3</v>
      </c>
      <c r="D2290" s="130">
        <v>1.5015732683728807E-4</v>
      </c>
      <c r="E2290" s="130">
        <v>-0.11368114223137234</v>
      </c>
      <c r="F2290" s="95" t="b">
        <v>0</v>
      </c>
      <c r="G2290" s="95" t="b">
        <v>0</v>
      </c>
      <c r="H2290" s="95" t="b">
        <v>0</v>
      </c>
      <c r="I2290" s="95" t="b">
        <v>0</v>
      </c>
      <c r="J2290" s="95" t="b">
        <v>0</v>
      </c>
      <c r="K2290" s="95" t="b">
        <v>0</v>
      </c>
    </row>
    <row r="2291" spans="1:11" x14ac:dyDescent="0.25">
      <c r="A2291" s="95" t="s">
        <v>14258</v>
      </c>
      <c r="B2291" s="95" t="s">
        <v>14261</v>
      </c>
      <c r="C2291" s="95">
        <v>3</v>
      </c>
      <c r="D2291" s="130">
        <v>1.5015732683728807E-4</v>
      </c>
      <c r="E2291" s="130">
        <v>0.84847092241992383</v>
      </c>
      <c r="F2291" s="95" t="b">
        <v>0</v>
      </c>
      <c r="G2291" s="95" t="b">
        <v>0</v>
      </c>
      <c r="H2291" s="95" t="b">
        <v>0</v>
      </c>
      <c r="I2291" s="95" t="b">
        <v>0</v>
      </c>
      <c r="J2291" s="95" t="b">
        <v>0</v>
      </c>
      <c r="K2291" s="95" t="b">
        <v>0</v>
      </c>
    </row>
    <row r="2292" spans="1:11" x14ac:dyDescent="0.25">
      <c r="A2292" s="95" t="s">
        <v>14261</v>
      </c>
      <c r="B2292" s="95" t="s">
        <v>14358</v>
      </c>
      <c r="C2292" s="95">
        <v>3</v>
      </c>
      <c r="D2292" s="130">
        <v>1.5015732683728807E-4</v>
      </c>
      <c r="E2292" s="130">
        <v>1.5810223495097913</v>
      </c>
      <c r="F2292" s="95" t="b">
        <v>0</v>
      </c>
      <c r="G2292" s="95" t="b">
        <v>0</v>
      </c>
      <c r="H2292" s="95" t="b">
        <v>0</v>
      </c>
      <c r="I2292" s="95" t="b">
        <v>0</v>
      </c>
      <c r="J2292" s="95" t="b">
        <v>0</v>
      </c>
      <c r="K2292" s="95" t="b">
        <v>0</v>
      </c>
    </row>
    <row r="2293" spans="1:11" x14ac:dyDescent="0.25">
      <c r="A2293" s="95" t="s">
        <v>14252</v>
      </c>
      <c r="B2293" s="95" t="s">
        <v>14233</v>
      </c>
      <c r="C2293" s="95">
        <v>3</v>
      </c>
      <c r="D2293" s="130">
        <v>1.5015732683728807E-4</v>
      </c>
      <c r="E2293" s="130">
        <v>0.18977580855878642</v>
      </c>
      <c r="F2293" s="95" t="b">
        <v>0</v>
      </c>
      <c r="G2293" s="95" t="b">
        <v>0</v>
      </c>
      <c r="H2293" s="95" t="b">
        <v>0</v>
      </c>
      <c r="I2293" s="95" t="b">
        <v>0</v>
      </c>
      <c r="J2293" s="95" t="b">
        <v>0</v>
      </c>
      <c r="K2293" s="95" t="b">
        <v>0</v>
      </c>
    </row>
    <row r="2294" spans="1:11" x14ac:dyDescent="0.25">
      <c r="A2294" s="95" t="s">
        <v>14221</v>
      </c>
      <c r="B2294" s="95" t="s">
        <v>14358</v>
      </c>
      <c r="C2294" s="95">
        <v>3</v>
      </c>
      <c r="D2294" s="130">
        <v>1.5015732683728807E-4</v>
      </c>
      <c r="E2294" s="130">
        <v>0.46628431357426098</v>
      </c>
      <c r="F2294" s="95" t="b">
        <v>0</v>
      </c>
      <c r="G2294" s="95" t="b">
        <v>0</v>
      </c>
      <c r="H2294" s="95" t="b">
        <v>0</v>
      </c>
      <c r="I2294" s="95" t="b">
        <v>0</v>
      </c>
      <c r="J2294" s="95" t="b">
        <v>0</v>
      </c>
      <c r="K2294" s="95" t="b">
        <v>0</v>
      </c>
    </row>
    <row r="2295" spans="1:11" x14ac:dyDescent="0.25">
      <c r="A2295" s="95" t="s">
        <v>14358</v>
      </c>
      <c r="B2295" s="95" t="s">
        <v>2743</v>
      </c>
      <c r="C2295" s="95">
        <v>3</v>
      </c>
      <c r="D2295" s="130">
        <v>1.5015732683728807E-4</v>
      </c>
      <c r="E2295" s="130">
        <v>0.65425922842424811</v>
      </c>
      <c r="F2295" s="95" t="b">
        <v>0</v>
      </c>
      <c r="G2295" s="95" t="b">
        <v>0</v>
      </c>
      <c r="H2295" s="95" t="b">
        <v>0</v>
      </c>
      <c r="I2295" s="95" t="b">
        <v>0</v>
      </c>
      <c r="J2295" s="95" t="b">
        <v>0</v>
      </c>
      <c r="K2295" s="95" t="b">
        <v>0</v>
      </c>
    </row>
    <row r="2296" spans="1:11" x14ac:dyDescent="0.25">
      <c r="A2296" s="95" t="s">
        <v>14223</v>
      </c>
      <c r="B2296" s="95" t="s">
        <v>14868</v>
      </c>
      <c r="C2296" s="95">
        <v>3</v>
      </c>
      <c r="D2296" s="130">
        <v>1.5015732683728807E-4</v>
      </c>
      <c r="E2296" s="130">
        <v>1.5675478101073159</v>
      </c>
      <c r="F2296" s="95" t="b">
        <v>0</v>
      </c>
      <c r="G2296" s="95" t="b">
        <v>0</v>
      </c>
      <c r="H2296" s="95" t="b">
        <v>0</v>
      </c>
      <c r="I2296" s="95" t="b">
        <v>0</v>
      </c>
      <c r="J2296" s="95" t="b">
        <v>0</v>
      </c>
      <c r="K2296" s="95" t="b">
        <v>0</v>
      </c>
    </row>
    <row r="2297" spans="1:11" x14ac:dyDescent="0.25">
      <c r="A2297" s="95" t="s">
        <v>1386</v>
      </c>
      <c r="B2297" s="95" t="s">
        <v>2743</v>
      </c>
      <c r="C2297" s="95">
        <v>3</v>
      </c>
      <c r="D2297" s="130">
        <v>1.5015732683728807E-4</v>
      </c>
      <c r="E2297" s="130">
        <v>0.68228795202449155</v>
      </c>
      <c r="F2297" s="95" t="b">
        <v>0</v>
      </c>
      <c r="G2297" s="95" t="b">
        <v>0</v>
      </c>
      <c r="H2297" s="95" t="b">
        <v>0</v>
      </c>
      <c r="I2297" s="95" t="b">
        <v>0</v>
      </c>
      <c r="J2297" s="95" t="b">
        <v>0</v>
      </c>
      <c r="K2297" s="95" t="b">
        <v>0</v>
      </c>
    </row>
    <row r="2298" spans="1:11" x14ac:dyDescent="0.25">
      <c r="A2298" s="95" t="s">
        <v>14297</v>
      </c>
      <c r="B2298" s="95" t="s">
        <v>14234</v>
      </c>
      <c r="C2298" s="95">
        <v>3</v>
      </c>
      <c r="D2298" s="130">
        <v>1.5015732683728807E-4</v>
      </c>
      <c r="E2298" s="130">
        <v>0.70785757158550222</v>
      </c>
      <c r="F2298" s="95" t="b">
        <v>0</v>
      </c>
      <c r="G2298" s="95" t="b">
        <v>0</v>
      </c>
      <c r="H2298" s="95" t="b">
        <v>0</v>
      </c>
      <c r="I2298" s="95" t="b">
        <v>0</v>
      </c>
      <c r="J2298" s="95" t="b">
        <v>0</v>
      </c>
      <c r="K2298" s="95" t="b">
        <v>0</v>
      </c>
    </row>
    <row r="2299" spans="1:11" x14ac:dyDescent="0.25">
      <c r="A2299" s="95" t="s">
        <v>1387</v>
      </c>
      <c r="B2299" s="95" t="s">
        <v>14224</v>
      </c>
      <c r="C2299" s="95">
        <v>3</v>
      </c>
      <c r="D2299" s="130">
        <v>1.5015732683728807E-4</v>
      </c>
      <c r="E2299" s="130">
        <v>2.5542899578255313E-2</v>
      </c>
      <c r="F2299" s="95" t="b">
        <v>0</v>
      </c>
      <c r="G2299" s="95" t="b">
        <v>0</v>
      </c>
      <c r="H2299" s="95" t="b">
        <v>0</v>
      </c>
      <c r="I2299" s="95" t="b">
        <v>0</v>
      </c>
      <c r="J2299" s="95" t="b">
        <v>0</v>
      </c>
      <c r="K2299" s="95" t="b">
        <v>0</v>
      </c>
    </row>
    <row r="2300" spans="1:11" x14ac:dyDescent="0.25">
      <c r="A2300" s="95" t="s">
        <v>14213</v>
      </c>
      <c r="B2300" s="95" t="s">
        <v>14245</v>
      </c>
      <c r="C2300" s="95">
        <v>3</v>
      </c>
      <c r="D2300" s="130">
        <v>1.5015732683728807E-4</v>
      </c>
      <c r="E2300" s="130">
        <v>-0.83718142424315767</v>
      </c>
      <c r="F2300" s="95" t="b">
        <v>0</v>
      </c>
      <c r="G2300" s="95" t="b">
        <v>0</v>
      </c>
      <c r="H2300" s="95" t="b">
        <v>0</v>
      </c>
      <c r="I2300" s="95" t="b">
        <v>0</v>
      </c>
      <c r="J2300" s="95" t="b">
        <v>0</v>
      </c>
      <c r="K2300" s="95" t="b">
        <v>0</v>
      </c>
    </row>
    <row r="2301" spans="1:11" x14ac:dyDescent="0.25">
      <c r="A2301" s="95" t="s">
        <v>14227</v>
      </c>
      <c r="B2301" s="95" t="s">
        <v>14318</v>
      </c>
      <c r="C2301" s="95">
        <v>3</v>
      </c>
      <c r="D2301" s="130">
        <v>1.5015732683728807E-4</v>
      </c>
      <c r="E2301" s="130">
        <v>0.47235122561594461</v>
      </c>
      <c r="F2301" s="95" t="b">
        <v>0</v>
      </c>
      <c r="G2301" s="95" t="b">
        <v>0</v>
      </c>
      <c r="H2301" s="95" t="b">
        <v>0</v>
      </c>
      <c r="I2301" s="95" t="b">
        <v>0</v>
      </c>
      <c r="J2301" s="95" t="b">
        <v>0</v>
      </c>
      <c r="K2301" s="95" t="b">
        <v>0</v>
      </c>
    </row>
    <row r="2302" spans="1:11" x14ac:dyDescent="0.25">
      <c r="A2302" s="95" t="s">
        <v>14213</v>
      </c>
      <c r="B2302" s="95" t="s">
        <v>14251</v>
      </c>
      <c r="C2302" s="95">
        <v>3</v>
      </c>
      <c r="D2302" s="130">
        <v>1.5015732683728807E-4</v>
      </c>
      <c r="E2302" s="130">
        <v>-0.73915449382075837</v>
      </c>
      <c r="F2302" s="95" t="b">
        <v>0</v>
      </c>
      <c r="G2302" s="95" t="b">
        <v>0</v>
      </c>
      <c r="H2302" s="95" t="b">
        <v>0</v>
      </c>
      <c r="I2302" s="95" t="b">
        <v>0</v>
      </c>
      <c r="J2302" s="95" t="b">
        <v>0</v>
      </c>
      <c r="K2302" s="95" t="b">
        <v>0</v>
      </c>
    </row>
    <row r="2303" spans="1:11" x14ac:dyDescent="0.25">
      <c r="A2303" s="95" t="s">
        <v>14221</v>
      </c>
      <c r="B2303" s="95" t="s">
        <v>14874</v>
      </c>
      <c r="C2303" s="95">
        <v>3</v>
      </c>
      <c r="D2303" s="130">
        <v>1.5015732683728807E-4</v>
      </c>
      <c r="E2303" s="130">
        <v>1.5206419758968537</v>
      </c>
      <c r="F2303" s="95" t="b">
        <v>0</v>
      </c>
      <c r="G2303" s="95" t="b">
        <v>0</v>
      </c>
      <c r="H2303" s="95" t="b">
        <v>0</v>
      </c>
      <c r="I2303" s="95" t="b">
        <v>0</v>
      </c>
      <c r="J2303" s="95" t="b">
        <v>0</v>
      </c>
      <c r="K2303" s="95" t="b">
        <v>0</v>
      </c>
    </row>
    <row r="2304" spans="1:11" x14ac:dyDescent="0.25">
      <c r="A2304" s="95" t="s">
        <v>14874</v>
      </c>
      <c r="B2304" s="95" t="s">
        <v>14223</v>
      </c>
      <c r="C2304" s="95">
        <v>3</v>
      </c>
      <c r="D2304" s="130">
        <v>1.5015732683728807E-4</v>
      </c>
      <c r="E2304" s="130">
        <v>1.5550513556539121</v>
      </c>
      <c r="F2304" s="95" t="b">
        <v>0</v>
      </c>
      <c r="G2304" s="95" t="b">
        <v>0</v>
      </c>
      <c r="H2304" s="95" t="b">
        <v>0</v>
      </c>
      <c r="I2304" s="95" t="b">
        <v>0</v>
      </c>
      <c r="J2304" s="95" t="b">
        <v>0</v>
      </c>
      <c r="K2304" s="95" t="b">
        <v>0</v>
      </c>
    </row>
    <row r="2305" spans="1:11" x14ac:dyDescent="0.25">
      <c r="A2305" s="95" t="s">
        <v>14220</v>
      </c>
      <c r="B2305" s="95" t="s">
        <v>14700</v>
      </c>
      <c r="C2305" s="95">
        <v>3</v>
      </c>
      <c r="D2305" s="130">
        <v>1.5015732683728807E-4</v>
      </c>
      <c r="E2305" s="130">
        <v>1.2919662075055851</v>
      </c>
      <c r="F2305" s="95" t="b">
        <v>0</v>
      </c>
      <c r="G2305" s="95" t="b">
        <v>0</v>
      </c>
      <c r="H2305" s="95" t="b">
        <v>0</v>
      </c>
      <c r="I2305" s="95" t="b">
        <v>0</v>
      </c>
      <c r="J2305" s="95" t="b">
        <v>0</v>
      </c>
      <c r="K2305" s="95" t="b">
        <v>0</v>
      </c>
    </row>
    <row r="2306" spans="1:11" x14ac:dyDescent="0.25">
      <c r="A2306" s="95" t="s">
        <v>14700</v>
      </c>
      <c r="B2306" s="95" t="s">
        <v>14235</v>
      </c>
      <c r="C2306" s="95">
        <v>3</v>
      </c>
      <c r="D2306" s="130">
        <v>1.5015732683728807E-4</v>
      </c>
      <c r="E2306" s="130">
        <v>1.8927255255585553</v>
      </c>
      <c r="F2306" s="95" t="b">
        <v>0</v>
      </c>
      <c r="G2306" s="95" t="b">
        <v>0</v>
      </c>
      <c r="H2306" s="95" t="b">
        <v>0</v>
      </c>
      <c r="I2306" s="95" t="b">
        <v>0</v>
      </c>
      <c r="J2306" s="95" t="b">
        <v>0</v>
      </c>
      <c r="K2306" s="95" t="b">
        <v>0</v>
      </c>
    </row>
    <row r="2307" spans="1:11" x14ac:dyDescent="0.25">
      <c r="A2307" s="95" t="s">
        <v>14235</v>
      </c>
      <c r="B2307" s="95" t="s">
        <v>14324</v>
      </c>
      <c r="C2307" s="95">
        <v>3</v>
      </c>
      <c r="D2307" s="130">
        <v>1.5015732683728807E-4</v>
      </c>
      <c r="E2307" s="130">
        <v>0.84768344354251002</v>
      </c>
      <c r="F2307" s="95" t="b">
        <v>0</v>
      </c>
      <c r="G2307" s="95" t="b">
        <v>0</v>
      </c>
      <c r="H2307" s="95" t="b">
        <v>0</v>
      </c>
      <c r="I2307" s="95" t="b">
        <v>0</v>
      </c>
      <c r="J2307" s="95" t="b">
        <v>0</v>
      </c>
      <c r="K2307" s="95" t="b">
        <v>0</v>
      </c>
    </row>
    <row r="2308" spans="1:11" x14ac:dyDescent="0.25">
      <c r="A2308" s="95" t="s">
        <v>14324</v>
      </c>
      <c r="B2308" s="95" t="s">
        <v>14239</v>
      </c>
      <c r="C2308" s="95">
        <v>3</v>
      </c>
      <c r="D2308" s="130">
        <v>1.5015732683728807E-4</v>
      </c>
      <c r="E2308" s="130">
        <v>0.89883596598989124</v>
      </c>
      <c r="F2308" s="95" t="b">
        <v>0</v>
      </c>
      <c r="G2308" s="95" t="b">
        <v>0</v>
      </c>
      <c r="H2308" s="95" t="b">
        <v>0</v>
      </c>
      <c r="I2308" s="95" t="b">
        <v>0</v>
      </c>
      <c r="J2308" s="95" t="b">
        <v>0</v>
      </c>
      <c r="K2308" s="95" t="b">
        <v>0</v>
      </c>
    </row>
    <row r="2309" spans="1:11" x14ac:dyDescent="0.25">
      <c r="A2309" s="95" t="s">
        <v>14217</v>
      </c>
      <c r="B2309" s="95" t="s">
        <v>1609</v>
      </c>
      <c r="C2309" s="95">
        <v>3</v>
      </c>
      <c r="D2309" s="130">
        <v>1.5015732683728807E-4</v>
      </c>
      <c r="E2309" s="130">
        <v>1.4549446285562802</v>
      </c>
      <c r="F2309" s="95" t="b">
        <v>0</v>
      </c>
      <c r="G2309" s="95" t="b">
        <v>0</v>
      </c>
      <c r="H2309" s="95" t="b">
        <v>0</v>
      </c>
      <c r="I2309" s="95" t="b">
        <v>0</v>
      </c>
      <c r="J2309" s="95" t="b">
        <v>0</v>
      </c>
      <c r="K2309" s="95" t="b">
        <v>0</v>
      </c>
    </row>
    <row r="2310" spans="1:11" x14ac:dyDescent="0.25">
      <c r="A2310" s="95" t="s">
        <v>1609</v>
      </c>
      <c r="B2310" s="95" t="s">
        <v>14219</v>
      </c>
      <c r="C2310" s="95">
        <v>3</v>
      </c>
      <c r="D2310" s="130">
        <v>1.5015732683728807E-4</v>
      </c>
      <c r="E2310" s="130">
        <v>1.4790328109724598</v>
      </c>
      <c r="F2310" s="95" t="b">
        <v>0</v>
      </c>
      <c r="G2310" s="95" t="b">
        <v>0</v>
      </c>
      <c r="H2310" s="95" t="b">
        <v>0</v>
      </c>
      <c r="I2310" s="95" t="b">
        <v>0</v>
      </c>
      <c r="J2310" s="95" t="b">
        <v>0</v>
      </c>
      <c r="K2310" s="95" t="b">
        <v>0</v>
      </c>
    </row>
    <row r="2311" spans="1:11" x14ac:dyDescent="0.25">
      <c r="A2311" s="95" t="s">
        <v>14248</v>
      </c>
      <c r="B2311" s="95" t="s">
        <v>14238</v>
      </c>
      <c r="C2311" s="95">
        <v>3</v>
      </c>
      <c r="D2311" s="130">
        <v>1.5015732683728807E-4</v>
      </c>
      <c r="E2311" s="130">
        <v>0.23811149549823485</v>
      </c>
      <c r="F2311" s="95" t="b">
        <v>0</v>
      </c>
      <c r="G2311" s="95" t="b">
        <v>0</v>
      </c>
      <c r="H2311" s="95" t="b">
        <v>0</v>
      </c>
      <c r="I2311" s="95" t="b">
        <v>0</v>
      </c>
      <c r="J2311" s="95" t="b">
        <v>0</v>
      </c>
      <c r="K2311" s="95" t="b">
        <v>0</v>
      </c>
    </row>
    <row r="2312" spans="1:11" x14ac:dyDescent="0.25">
      <c r="A2312" s="95" t="s">
        <v>14260</v>
      </c>
      <c r="B2312" s="95" t="s">
        <v>14224</v>
      </c>
      <c r="C2312" s="95">
        <v>3</v>
      </c>
      <c r="D2312" s="130">
        <v>1.5015732683728807E-4</v>
      </c>
      <c r="E2312" s="130">
        <v>-8.8976058487995599E-2</v>
      </c>
      <c r="F2312" s="95" t="b">
        <v>0</v>
      </c>
      <c r="G2312" s="95" t="b">
        <v>0</v>
      </c>
      <c r="H2312" s="95" t="b">
        <v>0</v>
      </c>
      <c r="I2312" s="95" t="b">
        <v>0</v>
      </c>
      <c r="J2312" s="95" t="b">
        <v>0</v>
      </c>
      <c r="K2312" s="95" t="b">
        <v>0</v>
      </c>
    </row>
    <row r="2313" spans="1:11" x14ac:dyDescent="0.25">
      <c r="A2313" s="95" t="s">
        <v>14226</v>
      </c>
      <c r="B2313" s="95" t="s">
        <v>14490</v>
      </c>
      <c r="C2313" s="95">
        <v>3</v>
      </c>
      <c r="D2313" s="130">
        <v>1.5015732683728807E-4</v>
      </c>
      <c r="E2313" s="130">
        <v>1.1062729984570725</v>
      </c>
      <c r="F2313" s="95" t="b">
        <v>0</v>
      </c>
      <c r="G2313" s="95" t="b">
        <v>0</v>
      </c>
      <c r="H2313" s="95" t="b">
        <v>0</v>
      </c>
      <c r="I2313" s="95" t="b">
        <v>0</v>
      </c>
      <c r="J2313" s="95" t="b">
        <v>0</v>
      </c>
      <c r="K2313" s="95" t="b">
        <v>0</v>
      </c>
    </row>
    <row r="2314" spans="1:11" x14ac:dyDescent="0.25">
      <c r="A2314" s="95" t="s">
        <v>14217</v>
      </c>
      <c r="B2314" s="95" t="s">
        <v>1408</v>
      </c>
      <c r="C2314" s="95">
        <v>3</v>
      </c>
      <c r="D2314" s="130">
        <v>1.5015732683728807E-4</v>
      </c>
      <c r="E2314" s="130">
        <v>1.4549446285562802</v>
      </c>
      <c r="F2314" s="95" t="b">
        <v>0</v>
      </c>
      <c r="G2314" s="95" t="b">
        <v>0</v>
      </c>
      <c r="H2314" s="95" t="b">
        <v>0</v>
      </c>
      <c r="I2314" s="95" t="b">
        <v>0</v>
      </c>
      <c r="J2314" s="95" t="b">
        <v>0</v>
      </c>
      <c r="K2314" s="95" t="b">
        <v>0</v>
      </c>
    </row>
    <row r="2315" spans="1:11" x14ac:dyDescent="0.25">
      <c r="A2315" s="95" t="s">
        <v>1408</v>
      </c>
      <c r="B2315" s="95" t="s">
        <v>2743</v>
      </c>
      <c r="C2315" s="95">
        <v>3</v>
      </c>
      <c r="D2315" s="130">
        <v>1.5015732683728807E-4</v>
      </c>
      <c r="E2315" s="130">
        <v>1.6822879520244916</v>
      </c>
      <c r="F2315" s="95" t="b">
        <v>0</v>
      </c>
      <c r="G2315" s="95" t="b">
        <v>0</v>
      </c>
      <c r="H2315" s="95" t="b">
        <v>0</v>
      </c>
      <c r="I2315" s="95" t="b">
        <v>0</v>
      </c>
      <c r="J2315" s="95" t="b">
        <v>0</v>
      </c>
      <c r="K2315" s="95" t="b">
        <v>0</v>
      </c>
    </row>
    <row r="2316" spans="1:11" x14ac:dyDescent="0.25">
      <c r="A2316" s="95" t="s">
        <v>1433</v>
      </c>
      <c r="B2316" s="95" t="s">
        <v>1411</v>
      </c>
      <c r="C2316" s="95">
        <v>3</v>
      </c>
      <c r="D2316" s="130">
        <v>1.5015732683728807E-4</v>
      </c>
      <c r="E2316" s="130">
        <v>3.694357871791722</v>
      </c>
      <c r="F2316" s="95" t="b">
        <v>0</v>
      </c>
      <c r="G2316" s="95" t="b">
        <v>0</v>
      </c>
      <c r="H2316" s="95" t="b">
        <v>0</v>
      </c>
      <c r="I2316" s="95" t="b">
        <v>0</v>
      </c>
      <c r="J2316" s="95" t="b">
        <v>0</v>
      </c>
      <c r="K2316" s="95" t="b">
        <v>0</v>
      </c>
    </row>
    <row r="2317" spans="1:11" x14ac:dyDescent="0.25">
      <c r="A2317" s="95" t="s">
        <v>1386</v>
      </c>
      <c r="B2317" s="95" t="s">
        <v>1432</v>
      </c>
      <c r="C2317" s="95">
        <v>3</v>
      </c>
      <c r="D2317" s="130">
        <v>1.5015732683728807E-4</v>
      </c>
      <c r="E2317" s="130">
        <v>3.2586293022302844</v>
      </c>
      <c r="F2317" s="95" t="b">
        <v>0</v>
      </c>
      <c r="G2317" s="95" t="b">
        <v>0</v>
      </c>
      <c r="H2317" s="95" t="b">
        <v>0</v>
      </c>
      <c r="I2317" s="95" t="b">
        <v>0</v>
      </c>
      <c r="J2317" s="95" t="b">
        <v>0</v>
      </c>
      <c r="K2317" s="95" t="b">
        <v>0</v>
      </c>
    </row>
    <row r="2318" spans="1:11" x14ac:dyDescent="0.25">
      <c r="A2318" s="95" t="s">
        <v>1432</v>
      </c>
      <c r="B2318" s="95" t="s">
        <v>1431</v>
      </c>
      <c r="C2318" s="95">
        <v>3</v>
      </c>
      <c r="D2318" s="130">
        <v>1.5015732683728807E-4</v>
      </c>
      <c r="E2318" s="130">
        <v>4.0367805526139282</v>
      </c>
      <c r="F2318" s="95" t="b">
        <v>0</v>
      </c>
      <c r="G2318" s="95" t="b">
        <v>0</v>
      </c>
      <c r="H2318" s="95" t="b">
        <v>0</v>
      </c>
      <c r="I2318" s="95" t="b">
        <v>0</v>
      </c>
      <c r="J2318" s="95" t="b">
        <v>0</v>
      </c>
      <c r="K2318" s="95" t="b">
        <v>0</v>
      </c>
    </row>
    <row r="2319" spans="1:11" x14ac:dyDescent="0.25">
      <c r="A2319" s="95" t="s">
        <v>1431</v>
      </c>
      <c r="B2319" s="95" t="s">
        <v>14266</v>
      </c>
      <c r="C2319" s="95">
        <v>3</v>
      </c>
      <c r="D2319" s="130">
        <v>1.5015732683728807E-4</v>
      </c>
      <c r="E2319" s="130">
        <v>2.4383548459410598</v>
      </c>
      <c r="F2319" s="95" t="b">
        <v>0</v>
      </c>
      <c r="G2319" s="95" t="b">
        <v>0</v>
      </c>
      <c r="H2319" s="95" t="b">
        <v>0</v>
      </c>
      <c r="I2319" s="95" t="b">
        <v>0</v>
      </c>
      <c r="J2319" s="95" t="b">
        <v>0</v>
      </c>
      <c r="K2319" s="95" t="b">
        <v>0</v>
      </c>
    </row>
    <row r="2320" spans="1:11" x14ac:dyDescent="0.25">
      <c r="A2320" s="95" t="s">
        <v>14266</v>
      </c>
      <c r="B2320" s="95" t="s">
        <v>14876</v>
      </c>
      <c r="C2320" s="95">
        <v>3</v>
      </c>
      <c r="D2320" s="130">
        <v>1.5015732683728807E-4</v>
      </c>
      <c r="E2320" s="130">
        <v>2.6602035955574159</v>
      </c>
      <c r="F2320" s="95" t="b">
        <v>0</v>
      </c>
      <c r="G2320" s="95" t="b">
        <v>0</v>
      </c>
      <c r="H2320" s="95" t="b">
        <v>0</v>
      </c>
      <c r="I2320" s="95" t="b">
        <v>0</v>
      </c>
      <c r="J2320" s="95" t="b">
        <v>0</v>
      </c>
      <c r="K2320" s="95" t="b">
        <v>0</v>
      </c>
    </row>
    <row r="2321" spans="1:11" x14ac:dyDescent="0.25">
      <c r="A2321" s="95" t="s">
        <v>14876</v>
      </c>
      <c r="B2321" s="95" t="s">
        <v>14648</v>
      </c>
      <c r="C2321" s="95">
        <v>3</v>
      </c>
      <c r="D2321" s="130">
        <v>1.5015732683728807E-4</v>
      </c>
      <c r="E2321" s="130">
        <v>3.9575993065663031</v>
      </c>
      <c r="F2321" s="95" t="b">
        <v>0</v>
      </c>
      <c r="G2321" s="95" t="b">
        <v>0</v>
      </c>
      <c r="H2321" s="95" t="b">
        <v>0</v>
      </c>
      <c r="I2321" s="95" t="b">
        <v>0</v>
      </c>
      <c r="J2321" s="95" t="b">
        <v>0</v>
      </c>
      <c r="K2321" s="95" t="b">
        <v>0</v>
      </c>
    </row>
    <row r="2322" spans="1:11" x14ac:dyDescent="0.25">
      <c r="A2322" s="95" t="s">
        <v>14217</v>
      </c>
      <c r="B2322" s="95" t="s">
        <v>1571</v>
      </c>
      <c r="C2322" s="95">
        <v>3</v>
      </c>
      <c r="D2322" s="130">
        <v>1.5015732683728807E-4</v>
      </c>
      <c r="E2322" s="130">
        <v>1.4549446285562802</v>
      </c>
      <c r="F2322" s="95" t="b">
        <v>0</v>
      </c>
      <c r="G2322" s="95" t="b">
        <v>0</v>
      </c>
      <c r="H2322" s="95" t="b">
        <v>0</v>
      </c>
      <c r="I2322" s="95" t="b">
        <v>0</v>
      </c>
      <c r="J2322" s="95" t="b">
        <v>0</v>
      </c>
      <c r="K2322" s="95" t="b">
        <v>0</v>
      </c>
    </row>
    <row r="2323" spans="1:11" x14ac:dyDescent="0.25">
      <c r="A2323" s="95" t="s">
        <v>14370</v>
      </c>
      <c r="B2323" s="95" t="s">
        <v>14401</v>
      </c>
      <c r="C2323" s="95">
        <v>3</v>
      </c>
      <c r="D2323" s="130">
        <v>1.5015732683728807E-4</v>
      </c>
      <c r="E2323" s="130">
        <v>2.4494438181066722</v>
      </c>
      <c r="F2323" s="95" t="b">
        <v>0</v>
      </c>
      <c r="G2323" s="95" t="b">
        <v>0</v>
      </c>
      <c r="H2323" s="95" t="b">
        <v>0</v>
      </c>
      <c r="I2323" s="95" t="b">
        <v>0</v>
      </c>
      <c r="J2323" s="95" t="b">
        <v>0</v>
      </c>
      <c r="K2323" s="95" t="b">
        <v>0</v>
      </c>
    </row>
    <row r="2324" spans="1:11" x14ac:dyDescent="0.25">
      <c r="A2324" s="95" t="s">
        <v>14351</v>
      </c>
      <c r="B2324" s="95" t="s">
        <v>14226</v>
      </c>
      <c r="C2324" s="95">
        <v>3</v>
      </c>
      <c r="D2324" s="130">
        <v>1.5015732683728807E-4</v>
      </c>
      <c r="E2324" s="130">
        <v>0.55548127928107227</v>
      </c>
      <c r="F2324" s="95" t="b">
        <v>0</v>
      </c>
      <c r="G2324" s="95" t="b">
        <v>0</v>
      </c>
      <c r="H2324" s="95" t="b">
        <v>0</v>
      </c>
      <c r="I2324" s="95" t="b">
        <v>0</v>
      </c>
      <c r="J2324" s="95" t="b">
        <v>0</v>
      </c>
      <c r="K2324" s="95" t="b">
        <v>0</v>
      </c>
    </row>
    <row r="2325" spans="1:11" x14ac:dyDescent="0.25">
      <c r="A2325" s="95" t="s">
        <v>14219</v>
      </c>
      <c r="B2325" s="95" t="s">
        <v>14356</v>
      </c>
      <c r="C2325" s="95">
        <v>3</v>
      </c>
      <c r="D2325" s="130">
        <v>1.5015732683728807E-4</v>
      </c>
      <c r="E2325" s="130">
        <v>0.41643625285943475</v>
      </c>
      <c r="F2325" s="95" t="b">
        <v>0</v>
      </c>
      <c r="G2325" s="95" t="b">
        <v>0</v>
      </c>
      <c r="H2325" s="95" t="b">
        <v>0</v>
      </c>
      <c r="I2325" s="95" t="b">
        <v>0</v>
      </c>
      <c r="J2325" s="95" t="b">
        <v>0</v>
      </c>
      <c r="K2325" s="95" t="b">
        <v>0</v>
      </c>
    </row>
    <row r="2326" spans="1:11" x14ac:dyDescent="0.25">
      <c r="A2326" s="95" t="s">
        <v>14361</v>
      </c>
      <c r="B2326" s="95" t="s">
        <v>14441</v>
      </c>
      <c r="C2326" s="95">
        <v>3</v>
      </c>
      <c r="D2326" s="130">
        <v>1.5015732683728807E-4</v>
      </c>
      <c r="E2326" s="130">
        <v>2.5316305742940219</v>
      </c>
      <c r="F2326" s="95" t="b">
        <v>0</v>
      </c>
      <c r="G2326" s="95" t="b">
        <v>0</v>
      </c>
      <c r="H2326" s="95" t="b">
        <v>0</v>
      </c>
      <c r="I2326" s="95" t="b">
        <v>0</v>
      </c>
      <c r="J2326" s="95" t="b">
        <v>0</v>
      </c>
      <c r="K2326" s="95" t="b">
        <v>0</v>
      </c>
    </row>
    <row r="2327" spans="1:11" x14ac:dyDescent="0.25">
      <c r="A2327" s="95" t="s">
        <v>14441</v>
      </c>
      <c r="B2327" s="95" t="s">
        <v>14237</v>
      </c>
      <c r="C2327" s="95">
        <v>3</v>
      </c>
      <c r="D2327" s="130">
        <v>1.5015732683728807E-4</v>
      </c>
      <c r="E2327" s="130">
        <v>1.4535817786453054</v>
      </c>
      <c r="F2327" s="95" t="b">
        <v>0</v>
      </c>
      <c r="G2327" s="95" t="b">
        <v>0</v>
      </c>
      <c r="H2327" s="95" t="b">
        <v>0</v>
      </c>
      <c r="I2327" s="95" t="b">
        <v>0</v>
      </c>
      <c r="J2327" s="95" t="b">
        <v>0</v>
      </c>
      <c r="K2327" s="95" t="b">
        <v>0</v>
      </c>
    </row>
    <row r="2328" spans="1:11" x14ac:dyDescent="0.25">
      <c r="A2328" s="95" t="s">
        <v>14234</v>
      </c>
      <c r="B2328" s="95" t="s">
        <v>14223</v>
      </c>
      <c r="C2328" s="95">
        <v>3</v>
      </c>
      <c r="D2328" s="130">
        <v>1.5015732683728807E-4</v>
      </c>
      <c r="E2328" s="130">
        <v>-0.62103990340176907</v>
      </c>
      <c r="F2328" s="95" t="b">
        <v>0</v>
      </c>
      <c r="G2328" s="95" t="b">
        <v>0</v>
      </c>
      <c r="H2328" s="95" t="b">
        <v>0</v>
      </c>
      <c r="I2328" s="95" t="b">
        <v>0</v>
      </c>
      <c r="J2328" s="95" t="b">
        <v>0</v>
      </c>
      <c r="K2328" s="95" t="b">
        <v>0</v>
      </c>
    </row>
    <row r="2329" spans="1:11" x14ac:dyDescent="0.25">
      <c r="A2329" s="95" t="s">
        <v>14217</v>
      </c>
      <c r="B2329" s="95" t="s">
        <v>1399</v>
      </c>
      <c r="C2329" s="95">
        <v>3</v>
      </c>
      <c r="D2329" s="130">
        <v>1.5015732683728807E-4</v>
      </c>
      <c r="E2329" s="130">
        <v>1.4549446285562802</v>
      </c>
      <c r="F2329" s="95" t="b">
        <v>0</v>
      </c>
      <c r="G2329" s="95" t="b">
        <v>0</v>
      </c>
      <c r="H2329" s="95" t="b">
        <v>0</v>
      </c>
      <c r="I2329" s="95" t="b">
        <v>0</v>
      </c>
      <c r="J2329" s="95" t="b">
        <v>0</v>
      </c>
      <c r="K2329" s="95" t="b">
        <v>0</v>
      </c>
    </row>
    <row r="2330" spans="1:11" x14ac:dyDescent="0.25">
      <c r="A2330" s="95" t="s">
        <v>14265</v>
      </c>
      <c r="B2330" s="95" t="s">
        <v>14457</v>
      </c>
      <c r="C2330" s="95">
        <v>3</v>
      </c>
      <c r="D2330" s="130">
        <v>1.5015732683728807E-4</v>
      </c>
      <c r="E2330" s="130">
        <v>1.9768386645519733</v>
      </c>
      <c r="F2330" s="95" t="b">
        <v>0</v>
      </c>
      <c r="G2330" s="95" t="b">
        <v>0</v>
      </c>
      <c r="H2330" s="95" t="b">
        <v>0</v>
      </c>
      <c r="I2330" s="95" t="b">
        <v>0</v>
      </c>
      <c r="J2330" s="95" t="b">
        <v>0</v>
      </c>
      <c r="K2330" s="95" t="b">
        <v>0</v>
      </c>
    </row>
    <row r="2331" spans="1:11" x14ac:dyDescent="0.25">
      <c r="A2331" s="95" t="s">
        <v>14457</v>
      </c>
      <c r="B2331" s="95" t="s">
        <v>14215</v>
      </c>
      <c r="C2331" s="95">
        <v>3</v>
      </c>
      <c r="D2331" s="130">
        <v>1.5015732683728807E-4</v>
      </c>
      <c r="E2331" s="130">
        <v>0.71921861599268178</v>
      </c>
      <c r="F2331" s="95" t="b">
        <v>0</v>
      </c>
      <c r="G2331" s="95" t="b">
        <v>0</v>
      </c>
      <c r="H2331" s="95" t="b">
        <v>0</v>
      </c>
      <c r="I2331" s="95" t="b">
        <v>0</v>
      </c>
      <c r="J2331" s="95" t="b">
        <v>0</v>
      </c>
      <c r="K2331" s="95" t="b">
        <v>0</v>
      </c>
    </row>
    <row r="2332" spans="1:11" x14ac:dyDescent="0.25">
      <c r="A2332" s="95" t="s">
        <v>2841</v>
      </c>
      <c r="B2332" s="95" t="s">
        <v>14214</v>
      </c>
      <c r="C2332" s="95">
        <v>3</v>
      </c>
      <c r="D2332" s="130">
        <v>1.5015732683728807E-4</v>
      </c>
      <c r="E2332" s="130">
        <v>0.15539589584335531</v>
      </c>
      <c r="F2332" s="95" t="b">
        <v>0</v>
      </c>
      <c r="G2332" s="95" t="b">
        <v>0</v>
      </c>
      <c r="H2332" s="95" t="b">
        <v>0</v>
      </c>
      <c r="I2332" s="95" t="b">
        <v>0</v>
      </c>
      <c r="J2332" s="95" t="b">
        <v>0</v>
      </c>
      <c r="K2332" s="95" t="b">
        <v>0</v>
      </c>
    </row>
    <row r="2333" spans="1:11" x14ac:dyDescent="0.25">
      <c r="A2333" s="95" t="s">
        <v>14228</v>
      </c>
      <c r="B2333" s="95" t="s">
        <v>14688</v>
      </c>
      <c r="C2333" s="95">
        <v>3</v>
      </c>
      <c r="D2333" s="130">
        <v>1.5015732683728807E-4</v>
      </c>
      <c r="E2333" s="130">
        <v>1.6470239929960917</v>
      </c>
      <c r="F2333" s="95" t="b">
        <v>0</v>
      </c>
      <c r="G2333" s="95" t="b">
        <v>0</v>
      </c>
      <c r="H2333" s="95" t="b">
        <v>0</v>
      </c>
      <c r="I2333" s="95" t="b">
        <v>0</v>
      </c>
      <c r="J2333" s="95" t="b">
        <v>0</v>
      </c>
      <c r="K2333" s="95" t="b">
        <v>0</v>
      </c>
    </row>
    <row r="2334" spans="1:11" x14ac:dyDescent="0.25">
      <c r="A2334" s="95" t="s">
        <v>14433</v>
      </c>
      <c r="B2334" s="95" t="s">
        <v>14229</v>
      </c>
      <c r="C2334" s="95">
        <v>3</v>
      </c>
      <c r="D2334" s="130">
        <v>1.5015732683728807E-4</v>
      </c>
      <c r="E2334" s="130">
        <v>1.1966744581571702</v>
      </c>
      <c r="F2334" s="95" t="b">
        <v>0</v>
      </c>
      <c r="G2334" s="95" t="b">
        <v>0</v>
      </c>
      <c r="H2334" s="95" t="b">
        <v>0</v>
      </c>
      <c r="I2334" s="95" t="b">
        <v>0</v>
      </c>
      <c r="J2334" s="95" t="b">
        <v>0</v>
      </c>
      <c r="K2334" s="95" t="b">
        <v>0</v>
      </c>
    </row>
    <row r="2335" spans="1:11" x14ac:dyDescent="0.25">
      <c r="A2335" s="95" t="s">
        <v>14229</v>
      </c>
      <c r="B2335" s="95" t="s">
        <v>14655</v>
      </c>
      <c r="C2335" s="95">
        <v>3</v>
      </c>
      <c r="D2335" s="130">
        <v>1.5015732683728807E-4</v>
      </c>
      <c r="E2335" s="130">
        <v>1.6002998576044329</v>
      </c>
      <c r="F2335" s="95" t="b">
        <v>0</v>
      </c>
      <c r="G2335" s="95" t="b">
        <v>0</v>
      </c>
      <c r="H2335" s="95" t="b">
        <v>0</v>
      </c>
      <c r="I2335" s="95" t="b">
        <v>0</v>
      </c>
      <c r="J2335" s="95" t="b">
        <v>0</v>
      </c>
      <c r="K2335" s="95" t="b">
        <v>0</v>
      </c>
    </row>
    <row r="2336" spans="1:11" x14ac:dyDescent="0.25">
      <c r="A2336" s="95" t="s">
        <v>1435</v>
      </c>
      <c r="B2336" s="95" t="s">
        <v>2743</v>
      </c>
      <c r="C2336" s="95">
        <v>3</v>
      </c>
      <c r="D2336" s="130">
        <v>1.5015732683728807E-4</v>
      </c>
      <c r="E2336" s="130">
        <v>1.118016521585929</v>
      </c>
      <c r="F2336" s="95" t="b">
        <v>0</v>
      </c>
      <c r="G2336" s="95" t="b">
        <v>0</v>
      </c>
      <c r="H2336" s="95" t="b">
        <v>0</v>
      </c>
      <c r="I2336" s="95" t="b">
        <v>0</v>
      </c>
      <c r="J2336" s="95" t="b">
        <v>0</v>
      </c>
      <c r="K2336" s="95" t="b">
        <v>0</v>
      </c>
    </row>
    <row r="2337" spans="1:11" x14ac:dyDescent="0.25">
      <c r="A2337" s="95" t="s">
        <v>14337</v>
      </c>
      <c r="B2337" s="95" t="s">
        <v>14879</v>
      </c>
      <c r="C2337" s="95">
        <v>3</v>
      </c>
      <c r="D2337" s="130">
        <v>1.7552757026873827E-4</v>
      </c>
      <c r="E2337" s="130">
        <v>3.0729927252683726</v>
      </c>
      <c r="F2337" s="95" t="b">
        <v>0</v>
      </c>
      <c r="G2337" s="95" t="b">
        <v>0</v>
      </c>
      <c r="H2337" s="95" t="b">
        <v>0</v>
      </c>
      <c r="I2337" s="95" t="b">
        <v>0</v>
      </c>
      <c r="J2337" s="95" t="b">
        <v>0</v>
      </c>
      <c r="K2337" s="95" t="b">
        <v>0</v>
      </c>
    </row>
    <row r="2338" spans="1:11" x14ac:dyDescent="0.25">
      <c r="A2338" s="95" t="s">
        <v>14879</v>
      </c>
      <c r="B2338" s="95" t="s">
        <v>14301</v>
      </c>
      <c r="C2338" s="95">
        <v>3</v>
      </c>
      <c r="D2338" s="130">
        <v>1.7552757026873827E-4</v>
      </c>
      <c r="E2338" s="130">
        <v>2.9096757542491205</v>
      </c>
      <c r="F2338" s="95" t="b">
        <v>0</v>
      </c>
      <c r="G2338" s="95" t="b">
        <v>0</v>
      </c>
      <c r="H2338" s="95" t="b">
        <v>0</v>
      </c>
      <c r="I2338" s="95" t="b">
        <v>0</v>
      </c>
      <c r="J2338" s="95" t="b">
        <v>0</v>
      </c>
      <c r="K2338" s="95" t="b">
        <v>0</v>
      </c>
    </row>
    <row r="2339" spans="1:11" x14ac:dyDescent="0.25">
      <c r="A2339" s="95" t="s">
        <v>14301</v>
      </c>
      <c r="B2339" s="95" t="s">
        <v>14227</v>
      </c>
      <c r="C2339" s="95">
        <v>3</v>
      </c>
      <c r="D2339" s="130">
        <v>1.7552757026873827E-4</v>
      </c>
      <c r="E2339" s="130">
        <v>0.46566982102419169</v>
      </c>
      <c r="F2339" s="95" t="b">
        <v>0</v>
      </c>
      <c r="G2339" s="95" t="b">
        <v>0</v>
      </c>
      <c r="H2339" s="95" t="b">
        <v>0</v>
      </c>
      <c r="I2339" s="95" t="b">
        <v>0</v>
      </c>
      <c r="J2339" s="95" t="b">
        <v>0</v>
      </c>
      <c r="K2339" s="95" t="b">
        <v>0</v>
      </c>
    </row>
    <row r="2340" spans="1:11" x14ac:dyDescent="0.25">
      <c r="A2340" s="95" t="s">
        <v>14227</v>
      </c>
      <c r="B2340" s="95" t="s">
        <v>14880</v>
      </c>
      <c r="C2340" s="95">
        <v>3</v>
      </c>
      <c r="D2340" s="130">
        <v>1.7552757026873827E-4</v>
      </c>
      <c r="E2340" s="130">
        <v>1.7733812212799258</v>
      </c>
      <c r="F2340" s="95" t="b">
        <v>0</v>
      </c>
      <c r="G2340" s="95" t="b">
        <v>0</v>
      </c>
      <c r="H2340" s="95" t="b">
        <v>0</v>
      </c>
      <c r="I2340" s="95" t="b">
        <v>0</v>
      </c>
      <c r="J2340" s="95" t="b">
        <v>0</v>
      </c>
      <c r="K2340" s="95" t="b">
        <v>0</v>
      </c>
    </row>
    <row r="2341" spans="1:11" x14ac:dyDescent="0.25">
      <c r="A2341" s="95" t="s">
        <v>14880</v>
      </c>
      <c r="B2341" s="95" t="s">
        <v>14233</v>
      </c>
      <c r="C2341" s="95">
        <v>3</v>
      </c>
      <c r="D2341" s="130">
        <v>1.7552757026873827E-4</v>
      </c>
      <c r="E2341" s="130">
        <v>2.0491142876876536</v>
      </c>
      <c r="F2341" s="95" t="b">
        <v>0</v>
      </c>
      <c r="G2341" s="95" t="b">
        <v>0</v>
      </c>
      <c r="H2341" s="95" t="b">
        <v>0</v>
      </c>
      <c r="I2341" s="95" t="b">
        <v>0</v>
      </c>
      <c r="J2341" s="95" t="b">
        <v>0</v>
      </c>
      <c r="K2341" s="95" t="b">
        <v>0</v>
      </c>
    </row>
    <row r="2342" spans="1:11" x14ac:dyDescent="0.25">
      <c r="A2342" s="95" t="s">
        <v>14213</v>
      </c>
      <c r="B2342" s="95" t="s">
        <v>14881</v>
      </c>
      <c r="C2342" s="95">
        <v>3</v>
      </c>
      <c r="D2342" s="130">
        <v>1.7552757026873827E-4</v>
      </c>
      <c r="E2342" s="130">
        <v>1.1510801724855981</v>
      </c>
      <c r="F2342" s="95" t="b">
        <v>0</v>
      </c>
      <c r="G2342" s="95" t="b">
        <v>0</v>
      </c>
      <c r="H2342" s="95" t="b">
        <v>0</v>
      </c>
      <c r="I2342" s="95" t="b">
        <v>0</v>
      </c>
      <c r="J2342" s="95" t="b">
        <v>0</v>
      </c>
      <c r="K2342" s="95" t="b">
        <v>0</v>
      </c>
    </row>
    <row r="2343" spans="1:11" x14ac:dyDescent="0.25">
      <c r="A2343" s="95" t="s">
        <v>14881</v>
      </c>
      <c r="B2343" s="95" t="s">
        <v>14223</v>
      </c>
      <c r="C2343" s="95">
        <v>3</v>
      </c>
      <c r="D2343" s="130">
        <v>1.7552757026873827E-4</v>
      </c>
      <c r="E2343" s="130">
        <v>1.5550513556539121</v>
      </c>
      <c r="F2343" s="95" t="b">
        <v>0</v>
      </c>
      <c r="G2343" s="95" t="b">
        <v>0</v>
      </c>
      <c r="H2343" s="95" t="b">
        <v>0</v>
      </c>
      <c r="I2343" s="95" t="b">
        <v>0</v>
      </c>
      <c r="J2343" s="95" t="b">
        <v>0</v>
      </c>
      <c r="K2343" s="95" t="b">
        <v>0</v>
      </c>
    </row>
    <row r="2344" spans="1:11" x14ac:dyDescent="0.25">
      <c r="A2344" s="95" t="s">
        <v>14227</v>
      </c>
      <c r="B2344" s="95" t="s">
        <v>14349</v>
      </c>
      <c r="C2344" s="95">
        <v>2</v>
      </c>
      <c r="D2344" s="130">
        <v>1.0634715255499035E-4</v>
      </c>
      <c r="E2344" s="130">
        <v>0.48334660991740769</v>
      </c>
      <c r="F2344" s="95" t="b">
        <v>0</v>
      </c>
      <c r="G2344" s="95" t="b">
        <v>0</v>
      </c>
      <c r="H2344" s="95" t="b">
        <v>0</v>
      </c>
      <c r="I2344" s="95" t="b">
        <v>0</v>
      </c>
      <c r="J2344" s="95" t="b">
        <v>0</v>
      </c>
      <c r="K2344" s="95" t="b">
        <v>0</v>
      </c>
    </row>
    <row r="2345" spans="1:11" x14ac:dyDescent="0.25">
      <c r="A2345" s="95" t="s">
        <v>14227</v>
      </c>
      <c r="B2345" s="95" t="s">
        <v>14354</v>
      </c>
      <c r="C2345" s="95">
        <v>2</v>
      </c>
      <c r="D2345" s="130">
        <v>1.0634715255499035E-4</v>
      </c>
      <c r="E2345" s="130">
        <v>0.51810871617661969</v>
      </c>
      <c r="F2345" s="95" t="b">
        <v>0</v>
      </c>
      <c r="G2345" s="95" t="b">
        <v>0</v>
      </c>
      <c r="H2345" s="95" t="b">
        <v>0</v>
      </c>
      <c r="I2345" s="95" t="b">
        <v>0</v>
      </c>
      <c r="J2345" s="95" t="b">
        <v>0</v>
      </c>
      <c r="K2345" s="95" t="b">
        <v>0</v>
      </c>
    </row>
    <row r="2346" spans="1:11" x14ac:dyDescent="0.25">
      <c r="A2346" s="95" t="s">
        <v>14354</v>
      </c>
      <c r="B2346" s="95" t="s">
        <v>14218</v>
      </c>
      <c r="C2346" s="95">
        <v>2</v>
      </c>
      <c r="D2346" s="130">
        <v>1.0634715255499035E-4</v>
      </c>
      <c r="E2346" s="130">
        <v>0.21873950449410301</v>
      </c>
      <c r="F2346" s="95" t="b">
        <v>0</v>
      </c>
      <c r="G2346" s="95" t="b">
        <v>0</v>
      </c>
      <c r="H2346" s="95" t="b">
        <v>0</v>
      </c>
      <c r="I2346" s="95" t="b">
        <v>0</v>
      </c>
      <c r="J2346" s="95" t="b">
        <v>0</v>
      </c>
      <c r="K2346" s="95" t="b">
        <v>0</v>
      </c>
    </row>
    <row r="2347" spans="1:11" x14ac:dyDescent="0.25">
      <c r="A2347" s="95" t="s">
        <v>14216</v>
      </c>
      <c r="B2347" s="95" t="s">
        <v>14329</v>
      </c>
      <c r="C2347" s="95">
        <v>2</v>
      </c>
      <c r="D2347" s="130">
        <v>1.0634715255499035E-4</v>
      </c>
      <c r="E2347" s="130">
        <v>-2.734410002449807E-2</v>
      </c>
      <c r="F2347" s="95" t="b">
        <v>0</v>
      </c>
      <c r="G2347" s="95" t="b">
        <v>0</v>
      </c>
      <c r="H2347" s="95" t="b">
        <v>0</v>
      </c>
      <c r="I2347" s="95" t="b">
        <v>0</v>
      </c>
      <c r="J2347" s="95" t="b">
        <v>0</v>
      </c>
      <c r="K2347" s="95" t="b">
        <v>0</v>
      </c>
    </row>
    <row r="2348" spans="1:11" x14ac:dyDescent="0.25">
      <c r="A2348" s="95" t="s">
        <v>14230</v>
      </c>
      <c r="B2348" s="95" t="s">
        <v>14257</v>
      </c>
      <c r="C2348" s="95">
        <v>2</v>
      </c>
      <c r="D2348" s="130">
        <v>1.0634715255499035E-4</v>
      </c>
      <c r="E2348" s="130">
        <v>2.31261057359466E-2</v>
      </c>
      <c r="F2348" s="95" t="b">
        <v>0</v>
      </c>
      <c r="G2348" s="95" t="b">
        <v>0</v>
      </c>
      <c r="H2348" s="95" t="b">
        <v>0</v>
      </c>
      <c r="I2348" s="95" t="b">
        <v>0</v>
      </c>
      <c r="J2348" s="95" t="b">
        <v>0</v>
      </c>
      <c r="K2348" s="95" t="b">
        <v>0</v>
      </c>
    </row>
    <row r="2349" spans="1:11" x14ac:dyDescent="0.25">
      <c r="A2349" s="95" t="s">
        <v>14213</v>
      </c>
      <c r="B2349" s="95" t="s">
        <v>14263</v>
      </c>
      <c r="C2349" s="95">
        <v>2</v>
      </c>
      <c r="D2349" s="130">
        <v>1.0634715255499035E-4</v>
      </c>
      <c r="E2349" s="130">
        <v>-0.66183318415725756</v>
      </c>
      <c r="F2349" s="95" t="b">
        <v>0</v>
      </c>
      <c r="G2349" s="95" t="b">
        <v>0</v>
      </c>
      <c r="H2349" s="95" t="b">
        <v>0</v>
      </c>
      <c r="I2349" s="95" t="b">
        <v>0</v>
      </c>
      <c r="J2349" s="95" t="b">
        <v>0</v>
      </c>
      <c r="K2349" s="95" t="b">
        <v>0</v>
      </c>
    </row>
    <row r="2350" spans="1:11" x14ac:dyDescent="0.25">
      <c r="A2350" s="95" t="s">
        <v>14460</v>
      </c>
      <c r="B2350" s="95" t="s">
        <v>14705</v>
      </c>
      <c r="C2350" s="95">
        <v>2</v>
      </c>
      <c r="D2350" s="130">
        <v>1.0634715255499035E-4</v>
      </c>
      <c r="E2350" s="130">
        <v>3.3207772089791288</v>
      </c>
      <c r="F2350" s="95" t="b">
        <v>0</v>
      </c>
      <c r="G2350" s="95" t="b">
        <v>0</v>
      </c>
      <c r="H2350" s="95" t="b">
        <v>0</v>
      </c>
      <c r="I2350" s="95" t="b">
        <v>0</v>
      </c>
      <c r="J2350" s="95" t="b">
        <v>0</v>
      </c>
      <c r="K2350" s="95" t="b">
        <v>0</v>
      </c>
    </row>
    <row r="2351" spans="1:11" x14ac:dyDescent="0.25">
      <c r="A2351" s="95" t="s">
        <v>14705</v>
      </c>
      <c r="B2351" s="95" t="s">
        <v>14213</v>
      </c>
      <c r="C2351" s="95">
        <v>2</v>
      </c>
      <c r="D2351" s="130">
        <v>1.0634715255499035E-4</v>
      </c>
      <c r="E2351" s="130">
        <v>0.84421309927738242</v>
      </c>
      <c r="F2351" s="95" t="b">
        <v>0</v>
      </c>
      <c r="G2351" s="95" t="b">
        <v>0</v>
      </c>
      <c r="H2351" s="95" t="b">
        <v>0</v>
      </c>
      <c r="I2351" s="95" t="b">
        <v>0</v>
      </c>
      <c r="J2351" s="95" t="b">
        <v>0</v>
      </c>
      <c r="K2351" s="95" t="b">
        <v>0</v>
      </c>
    </row>
    <row r="2352" spans="1:11" x14ac:dyDescent="0.25">
      <c r="A2352" s="95" t="s">
        <v>14342</v>
      </c>
      <c r="B2352" s="95" t="s">
        <v>1404</v>
      </c>
      <c r="C2352" s="95">
        <v>2</v>
      </c>
      <c r="D2352" s="130">
        <v>1.0634715255499035E-4</v>
      </c>
      <c r="E2352" s="130">
        <v>2.2571840613561034</v>
      </c>
      <c r="F2352" s="95" t="b">
        <v>0</v>
      </c>
      <c r="G2352" s="95" t="b">
        <v>0</v>
      </c>
      <c r="H2352" s="95" t="b">
        <v>0</v>
      </c>
      <c r="I2352" s="95" t="b">
        <v>0</v>
      </c>
      <c r="J2352" s="95" t="b">
        <v>0</v>
      </c>
      <c r="K2352" s="95" t="b">
        <v>0</v>
      </c>
    </row>
    <row r="2353" spans="1:11" x14ac:dyDescent="0.25">
      <c r="A2353" s="95" t="s">
        <v>1404</v>
      </c>
      <c r="B2353" s="95" t="s">
        <v>1411</v>
      </c>
      <c r="C2353" s="95">
        <v>2</v>
      </c>
      <c r="D2353" s="130">
        <v>1.0634715255499035E-4</v>
      </c>
      <c r="E2353" s="130">
        <v>2.8492598317774651</v>
      </c>
      <c r="F2353" s="95" t="b">
        <v>0</v>
      </c>
      <c r="G2353" s="95" t="b">
        <v>0</v>
      </c>
      <c r="H2353" s="95" t="b">
        <v>0</v>
      </c>
      <c r="I2353" s="95" t="b">
        <v>0</v>
      </c>
      <c r="J2353" s="95" t="b">
        <v>0</v>
      </c>
      <c r="K2353" s="95" t="b">
        <v>0</v>
      </c>
    </row>
    <row r="2354" spans="1:11" x14ac:dyDescent="0.25">
      <c r="A2354" s="95" t="s">
        <v>14242</v>
      </c>
      <c r="B2354" s="95" t="s">
        <v>14882</v>
      </c>
      <c r="C2354" s="95">
        <v>2</v>
      </c>
      <c r="D2354" s="130">
        <v>1.0634715255499035E-4</v>
      </c>
      <c r="E2354" s="130">
        <v>2.2120040901383824</v>
      </c>
      <c r="F2354" s="95" t="b">
        <v>0</v>
      </c>
      <c r="G2354" s="95" t="b">
        <v>0</v>
      </c>
      <c r="H2354" s="95" t="b">
        <v>0</v>
      </c>
      <c r="I2354" s="95" t="b">
        <v>0</v>
      </c>
      <c r="J2354" s="95" t="b">
        <v>0</v>
      </c>
      <c r="K2354" s="95" t="b">
        <v>0</v>
      </c>
    </row>
    <row r="2355" spans="1:11" x14ac:dyDescent="0.25">
      <c r="A2355" s="95" t="s">
        <v>14882</v>
      </c>
      <c r="B2355" s="95" t="s">
        <v>14234</v>
      </c>
      <c r="C2355" s="95">
        <v>2</v>
      </c>
      <c r="D2355" s="130">
        <v>1.0634715255499035E-4</v>
      </c>
      <c r="E2355" s="130">
        <v>2.0758343568800965</v>
      </c>
      <c r="F2355" s="95" t="b">
        <v>0</v>
      </c>
      <c r="G2355" s="95" t="b">
        <v>0</v>
      </c>
      <c r="H2355" s="95" t="b">
        <v>0</v>
      </c>
      <c r="I2355" s="95" t="b">
        <v>0</v>
      </c>
      <c r="J2355" s="95" t="b">
        <v>0</v>
      </c>
      <c r="K2355" s="95" t="b">
        <v>0</v>
      </c>
    </row>
    <row r="2356" spans="1:11" x14ac:dyDescent="0.25">
      <c r="A2356" s="95" t="s">
        <v>1471</v>
      </c>
      <c r="B2356" s="95" t="s">
        <v>1474</v>
      </c>
      <c r="C2356" s="95">
        <v>2</v>
      </c>
      <c r="D2356" s="130">
        <v>1.0634715255499035E-4</v>
      </c>
      <c r="E2356" s="130">
        <v>3.5053016355716728</v>
      </c>
      <c r="F2356" s="95" t="b">
        <v>0</v>
      </c>
      <c r="G2356" s="95" t="b">
        <v>0</v>
      </c>
      <c r="H2356" s="95" t="b">
        <v>0</v>
      </c>
      <c r="I2356" s="95" t="b">
        <v>0</v>
      </c>
      <c r="J2356" s="95" t="b">
        <v>0</v>
      </c>
      <c r="K2356" s="95" t="b">
        <v>0</v>
      </c>
    </row>
    <row r="2357" spans="1:11" x14ac:dyDescent="0.25">
      <c r="A2357" s="95" t="s">
        <v>1474</v>
      </c>
      <c r="B2357" s="95" t="s">
        <v>1473</v>
      </c>
      <c r="C2357" s="95">
        <v>2</v>
      </c>
      <c r="D2357" s="130">
        <v>1.0634715255499035E-4</v>
      </c>
      <c r="E2357" s="130">
        <v>4.2586293022302844</v>
      </c>
      <c r="F2357" s="95" t="b">
        <v>0</v>
      </c>
      <c r="G2357" s="95" t="b">
        <v>0</v>
      </c>
      <c r="H2357" s="95" t="b">
        <v>0</v>
      </c>
      <c r="I2357" s="95" t="b">
        <v>0</v>
      </c>
      <c r="J2357" s="95" t="b">
        <v>0</v>
      </c>
      <c r="K2357" s="95" t="b">
        <v>0</v>
      </c>
    </row>
    <row r="2358" spans="1:11" x14ac:dyDescent="0.25">
      <c r="A2358" s="95" t="s">
        <v>1473</v>
      </c>
      <c r="B2358" s="95" t="s">
        <v>2743</v>
      </c>
      <c r="C2358" s="95">
        <v>2</v>
      </c>
      <c r="D2358" s="130">
        <v>1.0634715255499035E-4</v>
      </c>
      <c r="E2358" s="130">
        <v>1.5061966929688102</v>
      </c>
      <c r="F2358" s="95" t="b">
        <v>0</v>
      </c>
      <c r="G2358" s="95" t="b">
        <v>0</v>
      </c>
      <c r="H2358" s="95" t="b">
        <v>0</v>
      </c>
      <c r="I2358" s="95" t="b">
        <v>0</v>
      </c>
      <c r="J2358" s="95" t="b">
        <v>0</v>
      </c>
      <c r="K2358" s="95" t="b">
        <v>0</v>
      </c>
    </row>
    <row r="2359" spans="1:11" x14ac:dyDescent="0.25">
      <c r="A2359" s="95" t="s">
        <v>1471</v>
      </c>
      <c r="B2359" s="95" t="s">
        <v>1478</v>
      </c>
      <c r="C2359" s="95">
        <v>2</v>
      </c>
      <c r="D2359" s="130">
        <v>1.0634715255499035E-4</v>
      </c>
      <c r="E2359" s="130">
        <v>3.5053016355716728</v>
      </c>
      <c r="F2359" s="95" t="b">
        <v>0</v>
      </c>
      <c r="G2359" s="95" t="b">
        <v>0</v>
      </c>
      <c r="H2359" s="95" t="b">
        <v>0</v>
      </c>
      <c r="I2359" s="95" t="b">
        <v>0</v>
      </c>
      <c r="J2359" s="95" t="b">
        <v>0</v>
      </c>
      <c r="K2359" s="95" t="b">
        <v>0</v>
      </c>
    </row>
    <row r="2360" spans="1:11" x14ac:dyDescent="0.25">
      <c r="A2360" s="95" t="s">
        <v>1478</v>
      </c>
      <c r="B2360" s="95" t="s">
        <v>2743</v>
      </c>
      <c r="C2360" s="95">
        <v>2</v>
      </c>
      <c r="D2360" s="130">
        <v>1.0634715255499035E-4</v>
      </c>
      <c r="E2360" s="130">
        <v>1.6822879520244916</v>
      </c>
      <c r="F2360" s="95" t="b">
        <v>0</v>
      </c>
      <c r="G2360" s="95" t="b">
        <v>0</v>
      </c>
      <c r="H2360" s="95" t="b">
        <v>0</v>
      </c>
      <c r="I2360" s="95" t="b">
        <v>0</v>
      </c>
      <c r="J2360" s="95" t="b">
        <v>0</v>
      </c>
      <c r="K2360" s="95" t="b">
        <v>0</v>
      </c>
    </row>
    <row r="2361" spans="1:11" x14ac:dyDescent="0.25">
      <c r="A2361" s="95" t="s">
        <v>1471</v>
      </c>
      <c r="B2361" s="95" t="s">
        <v>1483</v>
      </c>
      <c r="C2361" s="95">
        <v>2</v>
      </c>
      <c r="D2361" s="130">
        <v>1.0634715255499035E-4</v>
      </c>
      <c r="E2361" s="130">
        <v>3.5053016355716728</v>
      </c>
      <c r="F2361" s="95" t="b">
        <v>0</v>
      </c>
      <c r="G2361" s="95" t="b">
        <v>0</v>
      </c>
      <c r="H2361" s="95" t="b">
        <v>0</v>
      </c>
      <c r="I2361" s="95" t="b">
        <v>0</v>
      </c>
      <c r="J2361" s="95" t="b">
        <v>0</v>
      </c>
      <c r="K2361" s="95" t="b">
        <v>0</v>
      </c>
    </row>
    <row r="2362" spans="1:11" x14ac:dyDescent="0.25">
      <c r="A2362" s="95" t="s">
        <v>1483</v>
      </c>
      <c r="B2362" s="95" t="s">
        <v>1482</v>
      </c>
      <c r="C2362" s="95">
        <v>2</v>
      </c>
      <c r="D2362" s="130">
        <v>1.0634715255499035E-4</v>
      </c>
      <c r="E2362" s="130">
        <v>4.4347205612859657</v>
      </c>
      <c r="F2362" s="95" t="b">
        <v>0</v>
      </c>
      <c r="G2362" s="95" t="b">
        <v>0</v>
      </c>
      <c r="H2362" s="95" t="b">
        <v>0</v>
      </c>
      <c r="I2362" s="95" t="b">
        <v>0</v>
      </c>
      <c r="J2362" s="95" t="b">
        <v>0</v>
      </c>
      <c r="K2362" s="95" t="b">
        <v>0</v>
      </c>
    </row>
    <row r="2363" spans="1:11" x14ac:dyDescent="0.25">
      <c r="A2363" s="95" t="s">
        <v>1482</v>
      </c>
      <c r="B2363" s="95" t="s">
        <v>1456</v>
      </c>
      <c r="C2363" s="95">
        <v>2</v>
      </c>
      <c r="D2363" s="130">
        <v>1.0634715255499035E-4</v>
      </c>
      <c r="E2363" s="130">
        <v>3.9575993065663031</v>
      </c>
      <c r="F2363" s="95" t="b">
        <v>0</v>
      </c>
      <c r="G2363" s="95" t="b">
        <v>0</v>
      </c>
      <c r="H2363" s="95" t="b">
        <v>0</v>
      </c>
      <c r="I2363" s="95" t="b">
        <v>0</v>
      </c>
      <c r="J2363" s="95" t="b">
        <v>0</v>
      </c>
      <c r="K2363" s="95" t="b">
        <v>0</v>
      </c>
    </row>
    <row r="2364" spans="1:11" x14ac:dyDescent="0.25">
      <c r="A2364" s="95" t="s">
        <v>1456</v>
      </c>
      <c r="B2364" s="95" t="s">
        <v>1481</v>
      </c>
      <c r="C2364" s="95">
        <v>2</v>
      </c>
      <c r="D2364" s="130">
        <v>1.0634715255499035E-4</v>
      </c>
      <c r="E2364" s="130">
        <v>3.89065251693569</v>
      </c>
      <c r="F2364" s="95" t="b">
        <v>0</v>
      </c>
      <c r="G2364" s="95" t="b">
        <v>0</v>
      </c>
      <c r="H2364" s="95" t="b">
        <v>0</v>
      </c>
      <c r="I2364" s="95" t="b">
        <v>0</v>
      </c>
      <c r="J2364" s="95" t="b">
        <v>0</v>
      </c>
      <c r="K2364" s="95" t="b">
        <v>0</v>
      </c>
    </row>
    <row r="2365" spans="1:11" x14ac:dyDescent="0.25">
      <c r="A2365" s="95" t="s">
        <v>1481</v>
      </c>
      <c r="B2365" s="95" t="s">
        <v>1480</v>
      </c>
      <c r="C2365" s="95">
        <v>2</v>
      </c>
      <c r="D2365" s="130">
        <v>1.0634715255499035E-4</v>
      </c>
      <c r="E2365" s="130">
        <v>4.4347205612859657</v>
      </c>
      <c r="F2365" s="95" t="b">
        <v>0</v>
      </c>
      <c r="G2365" s="95" t="b">
        <v>0</v>
      </c>
      <c r="H2365" s="95" t="b">
        <v>0</v>
      </c>
      <c r="I2365" s="95" t="b">
        <v>0</v>
      </c>
      <c r="J2365" s="95" t="b">
        <v>0</v>
      </c>
      <c r="K2365" s="95" t="b">
        <v>0</v>
      </c>
    </row>
    <row r="2366" spans="1:11" x14ac:dyDescent="0.25">
      <c r="A2366" s="95" t="s">
        <v>1480</v>
      </c>
      <c r="B2366" s="95" t="s">
        <v>1479</v>
      </c>
      <c r="C2366" s="95">
        <v>2</v>
      </c>
      <c r="D2366" s="130">
        <v>1.0634715255499035E-4</v>
      </c>
      <c r="E2366" s="130">
        <v>4.4347205612859657</v>
      </c>
      <c r="F2366" s="95" t="b">
        <v>0</v>
      </c>
      <c r="G2366" s="95" t="b">
        <v>0</v>
      </c>
      <c r="H2366" s="95" t="b">
        <v>0</v>
      </c>
      <c r="I2366" s="95" t="b">
        <v>0</v>
      </c>
      <c r="J2366" s="95" t="b">
        <v>0</v>
      </c>
      <c r="K2366" s="95" t="b">
        <v>0</v>
      </c>
    </row>
    <row r="2367" spans="1:11" x14ac:dyDescent="0.25">
      <c r="A2367" s="95" t="s">
        <v>1479</v>
      </c>
      <c r="B2367" s="95" t="s">
        <v>2743</v>
      </c>
      <c r="C2367" s="95">
        <v>2</v>
      </c>
      <c r="D2367" s="130">
        <v>1.0634715255499035E-4</v>
      </c>
      <c r="E2367" s="130">
        <v>1.6822879520244916</v>
      </c>
      <c r="F2367" s="95" t="b">
        <v>0</v>
      </c>
      <c r="G2367" s="95" t="b">
        <v>0</v>
      </c>
      <c r="H2367" s="95" t="b">
        <v>0</v>
      </c>
      <c r="I2367" s="95" t="b">
        <v>0</v>
      </c>
      <c r="J2367" s="95" t="b">
        <v>0</v>
      </c>
      <c r="K2367" s="95" t="b">
        <v>0</v>
      </c>
    </row>
    <row r="2368" spans="1:11" x14ac:dyDescent="0.25">
      <c r="A2368" s="95" t="s">
        <v>2743</v>
      </c>
      <c r="B2368" s="95" t="s">
        <v>14884</v>
      </c>
      <c r="C2368" s="95">
        <v>2</v>
      </c>
      <c r="D2368" s="130">
        <v>1.0634715255499035E-4</v>
      </c>
      <c r="E2368" s="130">
        <v>1.8994264412431952</v>
      </c>
      <c r="F2368" s="95" t="b">
        <v>0</v>
      </c>
      <c r="G2368" s="95" t="b">
        <v>0</v>
      </c>
      <c r="H2368" s="95" t="b">
        <v>0</v>
      </c>
      <c r="I2368" s="95" t="b">
        <v>0</v>
      </c>
      <c r="J2368" s="95" t="b">
        <v>0</v>
      </c>
      <c r="K2368" s="95" t="b">
        <v>0</v>
      </c>
    </row>
    <row r="2369" spans="1:11" x14ac:dyDescent="0.25">
      <c r="A2369" s="95" t="s">
        <v>1471</v>
      </c>
      <c r="B2369" s="95" t="s">
        <v>1387</v>
      </c>
      <c r="C2369" s="95">
        <v>2</v>
      </c>
      <c r="D2369" s="130">
        <v>1.0634715255499035E-4</v>
      </c>
      <c r="E2369" s="130">
        <v>1.723546260919204</v>
      </c>
      <c r="F2369" s="95" t="b">
        <v>0</v>
      </c>
      <c r="G2369" s="95" t="b">
        <v>0</v>
      </c>
      <c r="H2369" s="95" t="b">
        <v>0</v>
      </c>
      <c r="I2369" s="95" t="b">
        <v>0</v>
      </c>
      <c r="J2369" s="95" t="b">
        <v>0</v>
      </c>
      <c r="K2369" s="95" t="b">
        <v>0</v>
      </c>
    </row>
    <row r="2370" spans="1:11" x14ac:dyDescent="0.25">
      <c r="A2370" s="95" t="s">
        <v>1471</v>
      </c>
      <c r="B2370" s="95" t="s">
        <v>1477</v>
      </c>
      <c r="C2370" s="95">
        <v>2</v>
      </c>
      <c r="D2370" s="130">
        <v>1.0634715255499035E-4</v>
      </c>
      <c r="E2370" s="130">
        <v>3.5053016355716728</v>
      </c>
      <c r="F2370" s="95" t="b">
        <v>0</v>
      </c>
      <c r="G2370" s="95" t="b">
        <v>0</v>
      </c>
      <c r="H2370" s="95" t="b">
        <v>0</v>
      </c>
      <c r="I2370" s="95" t="b">
        <v>0</v>
      </c>
      <c r="J2370" s="95" t="b">
        <v>0</v>
      </c>
      <c r="K2370" s="95" t="b">
        <v>0</v>
      </c>
    </row>
    <row r="2371" spans="1:11" x14ac:dyDescent="0.25">
      <c r="A2371" s="95" t="s">
        <v>1477</v>
      </c>
      <c r="B2371" s="95" t="s">
        <v>1476</v>
      </c>
      <c r="C2371" s="95">
        <v>2</v>
      </c>
      <c r="D2371" s="130">
        <v>1.0634715255499035E-4</v>
      </c>
      <c r="E2371" s="130">
        <v>4.4347205612859657</v>
      </c>
      <c r="F2371" s="95" t="b">
        <v>0</v>
      </c>
      <c r="G2371" s="95" t="b">
        <v>0</v>
      </c>
      <c r="H2371" s="95" t="b">
        <v>0</v>
      </c>
      <c r="I2371" s="95" t="b">
        <v>0</v>
      </c>
      <c r="J2371" s="95" t="b">
        <v>0</v>
      </c>
      <c r="K2371" s="95" t="b">
        <v>0</v>
      </c>
    </row>
    <row r="2372" spans="1:11" x14ac:dyDescent="0.25">
      <c r="A2372" s="95" t="s">
        <v>1476</v>
      </c>
      <c r="B2372" s="95" t="s">
        <v>1475</v>
      </c>
      <c r="C2372" s="95">
        <v>2</v>
      </c>
      <c r="D2372" s="130">
        <v>1.0634715255499035E-4</v>
      </c>
      <c r="E2372" s="130">
        <v>4.4347205612859657</v>
      </c>
      <c r="F2372" s="95" t="b">
        <v>0</v>
      </c>
      <c r="G2372" s="95" t="b">
        <v>0</v>
      </c>
      <c r="H2372" s="95" t="b">
        <v>0</v>
      </c>
      <c r="I2372" s="95" t="b">
        <v>0</v>
      </c>
      <c r="J2372" s="95" t="b">
        <v>0</v>
      </c>
      <c r="K2372" s="95" t="b">
        <v>0</v>
      </c>
    </row>
    <row r="2373" spans="1:11" x14ac:dyDescent="0.25">
      <c r="A2373" s="95" t="s">
        <v>1475</v>
      </c>
      <c r="B2373" s="95" t="s">
        <v>2743</v>
      </c>
      <c r="C2373" s="95">
        <v>2</v>
      </c>
      <c r="D2373" s="130">
        <v>1.0634715255499035E-4</v>
      </c>
      <c r="E2373" s="130">
        <v>1.6822879520244916</v>
      </c>
      <c r="F2373" s="95" t="b">
        <v>0</v>
      </c>
      <c r="G2373" s="95" t="b">
        <v>0</v>
      </c>
      <c r="H2373" s="95" t="b">
        <v>0</v>
      </c>
      <c r="I2373" s="95" t="b">
        <v>0</v>
      </c>
      <c r="J2373" s="95" t="b">
        <v>0</v>
      </c>
      <c r="K2373" s="95" t="b">
        <v>0</v>
      </c>
    </row>
    <row r="2374" spans="1:11" x14ac:dyDescent="0.25">
      <c r="A2374" s="95" t="s">
        <v>14218</v>
      </c>
      <c r="B2374" s="95" t="s">
        <v>14361</v>
      </c>
      <c r="C2374" s="95">
        <v>2</v>
      </c>
      <c r="D2374" s="130">
        <v>1.1701838017915885E-4</v>
      </c>
      <c r="E2374" s="130">
        <v>0.28582497989370664</v>
      </c>
      <c r="F2374" s="95" t="b">
        <v>0</v>
      </c>
      <c r="G2374" s="95" t="b">
        <v>0</v>
      </c>
      <c r="H2374" s="95" t="b">
        <v>0</v>
      </c>
      <c r="I2374" s="95" t="b">
        <v>0</v>
      </c>
      <c r="J2374" s="95" t="b">
        <v>0</v>
      </c>
      <c r="K2374" s="95" t="b">
        <v>0</v>
      </c>
    </row>
    <row r="2375" spans="1:11" x14ac:dyDescent="0.25">
      <c r="A2375" s="95" t="s">
        <v>1165</v>
      </c>
      <c r="B2375" s="95" t="s">
        <v>14709</v>
      </c>
      <c r="C2375" s="95">
        <v>2</v>
      </c>
      <c r="D2375" s="130">
        <v>1.0634715255499035E-4</v>
      </c>
      <c r="E2375" s="130">
        <v>1.6367609175487694</v>
      </c>
      <c r="F2375" s="95" t="b">
        <v>0</v>
      </c>
      <c r="G2375" s="95" t="b">
        <v>0</v>
      </c>
      <c r="H2375" s="95" t="b">
        <v>0</v>
      </c>
      <c r="I2375" s="95" t="b">
        <v>0</v>
      </c>
      <c r="J2375" s="95" t="b">
        <v>0</v>
      </c>
      <c r="K2375" s="95" t="b">
        <v>0</v>
      </c>
    </row>
    <row r="2376" spans="1:11" x14ac:dyDescent="0.25">
      <c r="A2376" s="95" t="s">
        <v>14223</v>
      </c>
      <c r="B2376" s="95" t="s">
        <v>14412</v>
      </c>
      <c r="C2376" s="95">
        <v>2</v>
      </c>
      <c r="D2376" s="130">
        <v>1.0634715255499035E-4</v>
      </c>
      <c r="E2376" s="130">
        <v>0.5898242048184682</v>
      </c>
      <c r="F2376" s="95" t="b">
        <v>0</v>
      </c>
      <c r="G2376" s="95" t="b">
        <v>0</v>
      </c>
      <c r="H2376" s="95" t="b">
        <v>0</v>
      </c>
      <c r="I2376" s="95" t="b">
        <v>0</v>
      </c>
      <c r="J2376" s="95" t="b">
        <v>0</v>
      </c>
      <c r="K2376" s="95" t="b">
        <v>0</v>
      </c>
    </row>
    <row r="2377" spans="1:11" x14ac:dyDescent="0.25">
      <c r="A2377" s="95" t="s">
        <v>14412</v>
      </c>
      <c r="B2377" s="95" t="s">
        <v>14294</v>
      </c>
      <c r="C2377" s="95">
        <v>2</v>
      </c>
      <c r="D2377" s="130">
        <v>1.0634715255499035E-4</v>
      </c>
      <c r="E2377" s="130">
        <v>1.882965688269399</v>
      </c>
      <c r="F2377" s="95" t="b">
        <v>0</v>
      </c>
      <c r="G2377" s="95" t="b">
        <v>0</v>
      </c>
      <c r="H2377" s="95" t="b">
        <v>0</v>
      </c>
      <c r="I2377" s="95" t="b">
        <v>0</v>
      </c>
      <c r="J2377" s="95" t="b">
        <v>0</v>
      </c>
      <c r="K2377" s="95" t="b">
        <v>0</v>
      </c>
    </row>
    <row r="2378" spans="1:11" x14ac:dyDescent="0.25">
      <c r="A2378" s="95" t="s">
        <v>14242</v>
      </c>
      <c r="B2378" s="95" t="s">
        <v>14885</v>
      </c>
      <c r="C2378" s="95">
        <v>2</v>
      </c>
      <c r="D2378" s="130">
        <v>1.0634715255499035E-4</v>
      </c>
      <c r="E2378" s="130">
        <v>2.2120040901383824</v>
      </c>
      <c r="F2378" s="95" t="b">
        <v>0</v>
      </c>
      <c r="G2378" s="95" t="b">
        <v>0</v>
      </c>
      <c r="H2378" s="95" t="b">
        <v>0</v>
      </c>
      <c r="I2378" s="95" t="b">
        <v>0</v>
      </c>
      <c r="J2378" s="95" t="b">
        <v>0</v>
      </c>
      <c r="K2378" s="95" t="b">
        <v>0</v>
      </c>
    </row>
    <row r="2379" spans="1:11" x14ac:dyDescent="0.25">
      <c r="A2379" s="95" t="s">
        <v>14885</v>
      </c>
      <c r="B2379" s="95" t="s">
        <v>14227</v>
      </c>
      <c r="C2379" s="95">
        <v>2</v>
      </c>
      <c r="D2379" s="130">
        <v>1.0634715255499035E-4</v>
      </c>
      <c r="E2379" s="130">
        <v>1.7594005779466735</v>
      </c>
      <c r="F2379" s="95" t="b">
        <v>0</v>
      </c>
      <c r="G2379" s="95" t="b">
        <v>0</v>
      </c>
      <c r="H2379" s="95" t="b">
        <v>0</v>
      </c>
      <c r="I2379" s="95" t="b">
        <v>0</v>
      </c>
      <c r="J2379" s="95" t="b">
        <v>0</v>
      </c>
      <c r="K2379" s="95" t="b">
        <v>0</v>
      </c>
    </row>
    <row r="2380" spans="1:11" x14ac:dyDescent="0.25">
      <c r="A2380" s="95" t="s">
        <v>14227</v>
      </c>
      <c r="B2380" s="95" t="s">
        <v>14665</v>
      </c>
      <c r="C2380" s="95">
        <v>2</v>
      </c>
      <c r="D2380" s="130">
        <v>1.0634715255499035E-4</v>
      </c>
      <c r="E2380" s="130">
        <v>1.3754412126078881</v>
      </c>
      <c r="F2380" s="95" t="b">
        <v>0</v>
      </c>
      <c r="G2380" s="95" t="b">
        <v>0</v>
      </c>
      <c r="H2380" s="95" t="b">
        <v>0</v>
      </c>
      <c r="I2380" s="95" t="b">
        <v>0</v>
      </c>
      <c r="J2380" s="95" t="b">
        <v>0</v>
      </c>
      <c r="K2380" s="95" t="b">
        <v>0</v>
      </c>
    </row>
    <row r="2381" spans="1:11" x14ac:dyDescent="0.25">
      <c r="A2381" s="95" t="s">
        <v>14665</v>
      </c>
      <c r="B2381" s="95" t="s">
        <v>14267</v>
      </c>
      <c r="C2381" s="95">
        <v>2</v>
      </c>
      <c r="D2381" s="130">
        <v>1.0634715255499035E-4</v>
      </c>
      <c r="E2381" s="130">
        <v>2.2696246865317478</v>
      </c>
      <c r="F2381" s="95" t="b">
        <v>0</v>
      </c>
      <c r="G2381" s="95" t="b">
        <v>0</v>
      </c>
      <c r="H2381" s="95" t="b">
        <v>0</v>
      </c>
      <c r="I2381" s="95" t="b">
        <v>0</v>
      </c>
      <c r="J2381" s="95" t="b">
        <v>0</v>
      </c>
      <c r="K2381" s="95" t="b">
        <v>0</v>
      </c>
    </row>
    <row r="2382" spans="1:11" x14ac:dyDescent="0.25">
      <c r="A2382" s="95" t="s">
        <v>14267</v>
      </c>
      <c r="B2382" s="95" t="s">
        <v>14215</v>
      </c>
      <c r="C2382" s="95">
        <v>2</v>
      </c>
      <c r="D2382" s="130">
        <v>1.0634715255499035E-4</v>
      </c>
      <c r="E2382" s="130">
        <v>-0.37893046913092321</v>
      </c>
      <c r="F2382" s="95" t="b">
        <v>0</v>
      </c>
      <c r="G2382" s="95" t="b">
        <v>0</v>
      </c>
      <c r="H2382" s="95" t="b">
        <v>0</v>
      </c>
      <c r="I2382" s="95" t="b">
        <v>0</v>
      </c>
      <c r="J2382" s="95" t="b">
        <v>0</v>
      </c>
      <c r="K2382" s="95" t="b">
        <v>0</v>
      </c>
    </row>
    <row r="2383" spans="1:11" x14ac:dyDescent="0.25">
      <c r="A2383" s="95" t="s">
        <v>14231</v>
      </c>
      <c r="B2383" s="95" t="s">
        <v>14349</v>
      </c>
      <c r="C2383" s="95">
        <v>2</v>
      </c>
      <c r="D2383" s="130">
        <v>1.0634715255499035E-4</v>
      </c>
      <c r="E2383" s="130">
        <v>0.71655115589465879</v>
      </c>
      <c r="F2383" s="95" t="b">
        <v>0</v>
      </c>
      <c r="G2383" s="95" t="b">
        <v>0</v>
      </c>
      <c r="H2383" s="95" t="b">
        <v>0</v>
      </c>
      <c r="I2383" s="95" t="b">
        <v>0</v>
      </c>
      <c r="J2383" s="95" t="b">
        <v>0</v>
      </c>
      <c r="K2383" s="95" t="b">
        <v>0</v>
      </c>
    </row>
    <row r="2384" spans="1:11" x14ac:dyDescent="0.25">
      <c r="A2384" s="95" t="s">
        <v>14323</v>
      </c>
      <c r="B2384" s="95" t="s">
        <v>14297</v>
      </c>
      <c r="C2384" s="95">
        <v>2</v>
      </c>
      <c r="D2384" s="130">
        <v>1.0634715255499035E-4</v>
      </c>
      <c r="E2384" s="130">
        <v>1.5644630062970861</v>
      </c>
      <c r="F2384" s="95" t="b">
        <v>0</v>
      </c>
      <c r="G2384" s="95" t="b">
        <v>0</v>
      </c>
      <c r="H2384" s="95" t="b">
        <v>0</v>
      </c>
      <c r="I2384" s="95" t="b">
        <v>0</v>
      </c>
      <c r="J2384" s="95" t="b">
        <v>0</v>
      </c>
      <c r="K2384" s="95" t="b">
        <v>0</v>
      </c>
    </row>
    <row r="2385" spans="1:11" x14ac:dyDescent="0.25">
      <c r="A2385" s="95" t="s">
        <v>14239</v>
      </c>
      <c r="B2385" s="95" t="s">
        <v>14231</v>
      </c>
      <c r="C2385" s="95">
        <v>2</v>
      </c>
      <c r="D2385" s="130">
        <v>1.0634715255499035E-4</v>
      </c>
      <c r="E2385" s="130">
        <v>-0.25832011757351486</v>
      </c>
      <c r="F2385" s="95" t="b">
        <v>0</v>
      </c>
      <c r="G2385" s="95" t="b">
        <v>0</v>
      </c>
      <c r="H2385" s="95" t="b">
        <v>0</v>
      </c>
      <c r="I2385" s="95" t="b">
        <v>0</v>
      </c>
      <c r="J2385" s="95" t="b">
        <v>0</v>
      </c>
      <c r="K2385" s="95" t="b">
        <v>0</v>
      </c>
    </row>
    <row r="2386" spans="1:11" x14ac:dyDescent="0.25">
      <c r="A2386" s="95" t="s">
        <v>14231</v>
      </c>
      <c r="B2386" s="95" t="s">
        <v>14568</v>
      </c>
      <c r="C2386" s="95">
        <v>2</v>
      </c>
      <c r="D2386" s="130">
        <v>1.0634715255499035E-4</v>
      </c>
      <c r="E2386" s="130">
        <v>1.4625177229069011</v>
      </c>
      <c r="F2386" s="95" t="b">
        <v>0</v>
      </c>
      <c r="G2386" s="95" t="b">
        <v>0</v>
      </c>
      <c r="H2386" s="95" t="b">
        <v>0</v>
      </c>
      <c r="I2386" s="95" t="b">
        <v>0</v>
      </c>
      <c r="J2386" s="95" t="b">
        <v>0</v>
      </c>
      <c r="K2386" s="95" t="b">
        <v>0</v>
      </c>
    </row>
    <row r="2387" spans="1:11" x14ac:dyDescent="0.25">
      <c r="A2387" s="95" t="s">
        <v>14217</v>
      </c>
      <c r="B2387" s="95" t="s">
        <v>1895</v>
      </c>
      <c r="C2387" s="95">
        <v>2</v>
      </c>
      <c r="D2387" s="130">
        <v>1.0634715255499035E-4</v>
      </c>
      <c r="E2387" s="130">
        <v>1.4549446285562802</v>
      </c>
      <c r="F2387" s="95" t="b">
        <v>0</v>
      </c>
      <c r="G2387" s="95" t="b">
        <v>0</v>
      </c>
      <c r="H2387" s="95" t="b">
        <v>0</v>
      </c>
      <c r="I2387" s="95" t="b">
        <v>0</v>
      </c>
      <c r="J2387" s="95" t="b">
        <v>0</v>
      </c>
      <c r="K2387" s="95" t="b">
        <v>0</v>
      </c>
    </row>
    <row r="2388" spans="1:11" x14ac:dyDescent="0.25">
      <c r="A2388" s="95" t="s">
        <v>1895</v>
      </c>
      <c r="B2388" s="95" t="s">
        <v>14225</v>
      </c>
      <c r="C2388" s="95">
        <v>2</v>
      </c>
      <c r="D2388" s="130">
        <v>1.0634715255499035E-4</v>
      </c>
      <c r="E2388" s="130">
        <v>1.6479691391404045</v>
      </c>
      <c r="F2388" s="95" t="b">
        <v>0</v>
      </c>
      <c r="G2388" s="95" t="b">
        <v>0</v>
      </c>
      <c r="H2388" s="95" t="b">
        <v>0</v>
      </c>
      <c r="I2388" s="95" t="b">
        <v>0</v>
      </c>
      <c r="J2388" s="95" t="b">
        <v>0</v>
      </c>
      <c r="K2388" s="95" t="b">
        <v>0</v>
      </c>
    </row>
    <row r="2389" spans="1:11" x14ac:dyDescent="0.25">
      <c r="A2389" s="95" t="s">
        <v>14225</v>
      </c>
      <c r="B2389" s="95" t="s">
        <v>14251</v>
      </c>
      <c r="C2389" s="95">
        <v>2</v>
      </c>
      <c r="D2389" s="130">
        <v>1.0634715255499035E-4</v>
      </c>
      <c r="E2389" s="130">
        <v>-0.4165790740304729</v>
      </c>
      <c r="F2389" s="95" t="b">
        <v>0</v>
      </c>
      <c r="G2389" s="95" t="b">
        <v>0</v>
      </c>
      <c r="H2389" s="95" t="b">
        <v>0</v>
      </c>
      <c r="I2389" s="95" t="b">
        <v>0</v>
      </c>
      <c r="J2389" s="95" t="b">
        <v>0</v>
      </c>
      <c r="K2389" s="95" t="b">
        <v>0</v>
      </c>
    </row>
    <row r="2390" spans="1:11" x14ac:dyDescent="0.25">
      <c r="A2390" s="95" t="s">
        <v>14251</v>
      </c>
      <c r="B2390" s="95" t="s">
        <v>14234</v>
      </c>
      <c r="C2390" s="95">
        <v>2</v>
      </c>
      <c r="D2390" s="130">
        <v>1.0634715255499035E-4</v>
      </c>
      <c r="E2390" s="130">
        <v>7.6484951339349603E-3</v>
      </c>
      <c r="F2390" s="95" t="b">
        <v>0</v>
      </c>
      <c r="G2390" s="95" t="b">
        <v>0</v>
      </c>
      <c r="H2390" s="95" t="b">
        <v>0</v>
      </c>
      <c r="I2390" s="95" t="b">
        <v>0</v>
      </c>
      <c r="J2390" s="95" t="b">
        <v>0</v>
      </c>
      <c r="K2390" s="95" t="b">
        <v>0</v>
      </c>
    </row>
    <row r="2391" spans="1:11" x14ac:dyDescent="0.25">
      <c r="A2391" s="95" t="s">
        <v>14213</v>
      </c>
      <c r="B2391" s="95" t="s">
        <v>14217</v>
      </c>
      <c r="C2391" s="95">
        <v>2</v>
      </c>
      <c r="D2391" s="130">
        <v>1.0634715255499035E-4</v>
      </c>
      <c r="E2391" s="130">
        <v>-6.640377172830822E-2</v>
      </c>
      <c r="F2391" s="95" t="b">
        <v>0</v>
      </c>
      <c r="G2391" s="95" t="b">
        <v>0</v>
      </c>
      <c r="H2391" s="95" t="b">
        <v>0</v>
      </c>
      <c r="I2391" s="95" t="b">
        <v>0</v>
      </c>
      <c r="J2391" s="95" t="b">
        <v>0</v>
      </c>
      <c r="K2391" s="95" t="b">
        <v>0</v>
      </c>
    </row>
    <row r="2392" spans="1:11" x14ac:dyDescent="0.25">
      <c r="A2392" s="95" t="s">
        <v>14235</v>
      </c>
      <c r="B2392" s="95" t="s">
        <v>14364</v>
      </c>
      <c r="C2392" s="95">
        <v>2</v>
      </c>
      <c r="D2392" s="130">
        <v>1.0634715255499035E-4</v>
      </c>
      <c r="E2392" s="130">
        <v>0.92841851765875649</v>
      </c>
      <c r="F2392" s="95" t="b">
        <v>0</v>
      </c>
      <c r="G2392" s="95" t="b">
        <v>0</v>
      </c>
      <c r="H2392" s="95" t="b">
        <v>0</v>
      </c>
      <c r="I2392" s="95" t="b">
        <v>0</v>
      </c>
      <c r="J2392" s="95" t="b">
        <v>0</v>
      </c>
      <c r="K2392" s="95" t="b">
        <v>0</v>
      </c>
    </row>
    <row r="2393" spans="1:11" x14ac:dyDescent="0.25">
      <c r="A2393" s="95" t="s">
        <v>14364</v>
      </c>
      <c r="B2393" s="95" t="s">
        <v>14383</v>
      </c>
      <c r="C2393" s="95">
        <v>2</v>
      </c>
      <c r="D2393" s="130">
        <v>1.0634715255499035E-4</v>
      </c>
      <c r="E2393" s="130">
        <v>2.1836910227620625</v>
      </c>
      <c r="F2393" s="95" t="b">
        <v>0</v>
      </c>
      <c r="G2393" s="95" t="b">
        <v>0</v>
      </c>
      <c r="H2393" s="95" t="b">
        <v>0</v>
      </c>
      <c r="I2393" s="95" t="b">
        <v>0</v>
      </c>
      <c r="J2393" s="95" t="b">
        <v>0</v>
      </c>
      <c r="K2393" s="95" t="b">
        <v>0</v>
      </c>
    </row>
    <row r="2394" spans="1:11" x14ac:dyDescent="0.25">
      <c r="A2394" s="95" t="s">
        <v>14383</v>
      </c>
      <c r="B2394" s="95" t="s">
        <v>14263</v>
      </c>
      <c r="C2394" s="95">
        <v>2</v>
      </c>
      <c r="D2394" s="130">
        <v>1.0634715255499035E-4</v>
      </c>
      <c r="E2394" s="130">
        <v>1.5611093642894984</v>
      </c>
      <c r="F2394" s="95" t="b">
        <v>0</v>
      </c>
      <c r="G2394" s="95" t="b">
        <v>0</v>
      </c>
      <c r="H2394" s="95" t="b">
        <v>0</v>
      </c>
      <c r="I2394" s="95" t="b">
        <v>0</v>
      </c>
      <c r="J2394" s="95" t="b">
        <v>0</v>
      </c>
      <c r="K2394" s="95" t="b">
        <v>0</v>
      </c>
    </row>
    <row r="2395" spans="1:11" x14ac:dyDescent="0.25">
      <c r="A2395" s="95" t="s">
        <v>14235</v>
      </c>
      <c r="B2395" s="95" t="s">
        <v>14418</v>
      </c>
      <c r="C2395" s="95">
        <v>2</v>
      </c>
      <c r="D2395" s="130">
        <v>1.0634715255499035E-4</v>
      </c>
      <c r="E2395" s="130">
        <v>1.1645077063897229</v>
      </c>
      <c r="F2395" s="95" t="b">
        <v>0</v>
      </c>
      <c r="G2395" s="95" t="b">
        <v>0</v>
      </c>
      <c r="H2395" s="95" t="b">
        <v>0</v>
      </c>
      <c r="I2395" s="95" t="b">
        <v>0</v>
      </c>
      <c r="J2395" s="95" t="b">
        <v>0</v>
      </c>
      <c r="K2395" s="95" t="b">
        <v>0</v>
      </c>
    </row>
    <row r="2396" spans="1:11" x14ac:dyDescent="0.25">
      <c r="A2396" s="95" t="s">
        <v>14418</v>
      </c>
      <c r="B2396" s="95" t="s">
        <v>14242</v>
      </c>
      <c r="C2396" s="95">
        <v>2</v>
      </c>
      <c r="D2396" s="130">
        <v>1.0634715255499035E-4</v>
      </c>
      <c r="E2396" s="130">
        <v>1.2551687701207779</v>
      </c>
      <c r="F2396" s="95" t="b">
        <v>0</v>
      </c>
      <c r="G2396" s="95" t="b">
        <v>0</v>
      </c>
      <c r="H2396" s="95" t="b">
        <v>0</v>
      </c>
      <c r="I2396" s="95" t="b">
        <v>0</v>
      </c>
      <c r="J2396" s="95" t="b">
        <v>0</v>
      </c>
      <c r="K2396" s="95" t="b">
        <v>0</v>
      </c>
    </row>
    <row r="2397" spans="1:11" x14ac:dyDescent="0.25">
      <c r="A2397" s="95" t="s">
        <v>14229</v>
      </c>
      <c r="B2397" s="95" t="s">
        <v>14213</v>
      </c>
      <c r="C2397" s="95">
        <v>2</v>
      </c>
      <c r="D2397" s="130">
        <v>1.0634715255499035E-4</v>
      </c>
      <c r="E2397" s="130">
        <v>-1.3881476130761878</v>
      </c>
      <c r="F2397" s="95" t="b">
        <v>0</v>
      </c>
      <c r="G2397" s="95" t="b">
        <v>0</v>
      </c>
      <c r="H2397" s="95" t="b">
        <v>0</v>
      </c>
      <c r="I2397" s="95" t="b">
        <v>0</v>
      </c>
      <c r="J2397" s="95" t="b">
        <v>0</v>
      </c>
      <c r="K2397" s="95" t="b">
        <v>0</v>
      </c>
    </row>
    <row r="2398" spans="1:11" x14ac:dyDescent="0.25">
      <c r="A2398" s="95" t="s">
        <v>14227</v>
      </c>
      <c r="B2398" s="95" t="s">
        <v>14383</v>
      </c>
      <c r="C2398" s="95">
        <v>2</v>
      </c>
      <c r="D2398" s="130">
        <v>1.0634715255499035E-4</v>
      </c>
      <c r="E2398" s="130">
        <v>0.712683380926314</v>
      </c>
      <c r="F2398" s="95" t="b">
        <v>0</v>
      </c>
      <c r="G2398" s="95" t="b">
        <v>0</v>
      </c>
      <c r="H2398" s="95" t="b">
        <v>0</v>
      </c>
      <c r="I2398" s="95" t="b">
        <v>0</v>
      </c>
      <c r="J2398" s="95" t="b">
        <v>0</v>
      </c>
      <c r="K2398" s="95" t="b">
        <v>0</v>
      </c>
    </row>
    <row r="2399" spans="1:11" x14ac:dyDescent="0.25">
      <c r="A2399" s="95" t="s">
        <v>14543</v>
      </c>
      <c r="B2399" s="95" t="s">
        <v>14251</v>
      </c>
      <c r="C2399" s="95">
        <v>2</v>
      </c>
      <c r="D2399" s="130">
        <v>1.0634715255499035E-4</v>
      </c>
      <c r="E2399" s="130">
        <v>1.7663346445959656</v>
      </c>
      <c r="F2399" s="95" t="b">
        <v>0</v>
      </c>
      <c r="G2399" s="95" t="b">
        <v>0</v>
      </c>
      <c r="H2399" s="95" t="b">
        <v>0</v>
      </c>
      <c r="I2399" s="95" t="b">
        <v>0</v>
      </c>
      <c r="J2399" s="95" t="b">
        <v>0</v>
      </c>
      <c r="K2399" s="95" t="b">
        <v>0</v>
      </c>
    </row>
    <row r="2400" spans="1:11" x14ac:dyDescent="0.25">
      <c r="A2400" s="95" t="s">
        <v>14251</v>
      </c>
      <c r="B2400" s="95" t="s">
        <v>14240</v>
      </c>
      <c r="C2400" s="95">
        <v>2</v>
      </c>
      <c r="D2400" s="130">
        <v>1.0634715255499035E-4</v>
      </c>
      <c r="E2400" s="130">
        <v>0.11247024662546604</v>
      </c>
      <c r="F2400" s="95" t="b">
        <v>0</v>
      </c>
      <c r="G2400" s="95" t="b">
        <v>0</v>
      </c>
      <c r="H2400" s="95" t="b">
        <v>0</v>
      </c>
      <c r="I2400" s="95" t="b">
        <v>0</v>
      </c>
      <c r="J2400" s="95" t="b">
        <v>0</v>
      </c>
      <c r="K2400" s="95" t="b">
        <v>0</v>
      </c>
    </row>
    <row r="2401" spans="1:11" x14ac:dyDescent="0.25">
      <c r="A2401" s="95" t="s">
        <v>14612</v>
      </c>
      <c r="B2401" s="95" t="s">
        <v>1894</v>
      </c>
      <c r="C2401" s="95">
        <v>2</v>
      </c>
      <c r="D2401" s="130">
        <v>1.0634715255499035E-4</v>
      </c>
      <c r="E2401" s="130">
        <v>3.9575993065663031</v>
      </c>
      <c r="F2401" s="95" t="b">
        <v>0</v>
      </c>
      <c r="G2401" s="95" t="b">
        <v>0</v>
      </c>
      <c r="H2401" s="95" t="b">
        <v>0</v>
      </c>
      <c r="I2401" s="95" t="b">
        <v>0</v>
      </c>
      <c r="J2401" s="95" t="b">
        <v>0</v>
      </c>
      <c r="K2401" s="95" t="b">
        <v>0</v>
      </c>
    </row>
    <row r="2402" spans="1:11" x14ac:dyDescent="0.25">
      <c r="A2402" s="95" t="s">
        <v>2743</v>
      </c>
      <c r="B2402" s="95" t="s">
        <v>14255</v>
      </c>
      <c r="C2402" s="95">
        <v>2</v>
      </c>
      <c r="D2402" s="130">
        <v>1.0634715255499035E-4</v>
      </c>
      <c r="E2402" s="130">
        <v>-0.10917373051872241</v>
      </c>
      <c r="F2402" s="95" t="b">
        <v>0</v>
      </c>
      <c r="G2402" s="95" t="b">
        <v>0</v>
      </c>
      <c r="H2402" s="95" t="b">
        <v>0</v>
      </c>
      <c r="I2402" s="95" t="b">
        <v>0</v>
      </c>
      <c r="J2402" s="95" t="b">
        <v>0</v>
      </c>
      <c r="K2402" s="95" t="b">
        <v>0</v>
      </c>
    </row>
    <row r="2403" spans="1:11" x14ac:dyDescent="0.25">
      <c r="A2403" s="95" t="s">
        <v>14217</v>
      </c>
      <c r="B2403" s="95" t="s">
        <v>1633</v>
      </c>
      <c r="C2403" s="95">
        <v>2</v>
      </c>
      <c r="D2403" s="130">
        <v>1.0634715255499035E-4</v>
      </c>
      <c r="E2403" s="130">
        <v>1.4549446285562802</v>
      </c>
      <c r="F2403" s="95" t="b">
        <v>0</v>
      </c>
      <c r="G2403" s="95" t="b">
        <v>0</v>
      </c>
      <c r="H2403" s="95" t="b">
        <v>0</v>
      </c>
      <c r="I2403" s="95" t="b">
        <v>0</v>
      </c>
      <c r="J2403" s="95" t="b">
        <v>0</v>
      </c>
      <c r="K2403" s="95" t="b">
        <v>0</v>
      </c>
    </row>
    <row r="2404" spans="1:11" x14ac:dyDescent="0.25">
      <c r="A2404" s="95" t="s">
        <v>1633</v>
      </c>
      <c r="B2404" s="95" t="s">
        <v>14387</v>
      </c>
      <c r="C2404" s="95">
        <v>2</v>
      </c>
      <c r="D2404" s="130">
        <v>1.0634715255499035E-4</v>
      </c>
      <c r="E2404" s="130">
        <v>3.3933278761277408</v>
      </c>
      <c r="F2404" s="95" t="b">
        <v>0</v>
      </c>
      <c r="G2404" s="95" t="b">
        <v>0</v>
      </c>
      <c r="H2404" s="95" t="b">
        <v>0</v>
      </c>
      <c r="I2404" s="95" t="b">
        <v>0</v>
      </c>
      <c r="J2404" s="95" t="b">
        <v>0</v>
      </c>
      <c r="K2404" s="95" t="b">
        <v>0</v>
      </c>
    </row>
    <row r="2405" spans="1:11" x14ac:dyDescent="0.25">
      <c r="A2405" s="95" t="s">
        <v>14217</v>
      </c>
      <c r="B2405" s="95" t="s">
        <v>1488</v>
      </c>
      <c r="C2405" s="95">
        <v>2</v>
      </c>
      <c r="D2405" s="130">
        <v>1.0634715255499035E-4</v>
      </c>
      <c r="E2405" s="130">
        <v>1.4549446285562802</v>
      </c>
      <c r="F2405" s="95" t="b">
        <v>0</v>
      </c>
      <c r="G2405" s="95" t="b">
        <v>0</v>
      </c>
      <c r="H2405" s="95" t="b">
        <v>0</v>
      </c>
      <c r="I2405" s="95" t="b">
        <v>0</v>
      </c>
      <c r="J2405" s="95" t="b">
        <v>0</v>
      </c>
      <c r="K2405" s="95" t="b">
        <v>0</v>
      </c>
    </row>
    <row r="2406" spans="1:11" x14ac:dyDescent="0.25">
      <c r="A2406" s="95" t="s">
        <v>1488</v>
      </c>
      <c r="B2406" s="95" t="s">
        <v>14387</v>
      </c>
      <c r="C2406" s="95">
        <v>2</v>
      </c>
      <c r="D2406" s="130">
        <v>1.0634715255499035E-4</v>
      </c>
      <c r="E2406" s="130">
        <v>3.3933278761277408</v>
      </c>
      <c r="F2406" s="95" t="b">
        <v>0</v>
      </c>
      <c r="G2406" s="95" t="b">
        <v>0</v>
      </c>
      <c r="H2406" s="95" t="b">
        <v>0</v>
      </c>
      <c r="I2406" s="95" t="b">
        <v>0</v>
      </c>
      <c r="J2406" s="95" t="b">
        <v>0</v>
      </c>
      <c r="K2406" s="95" t="b">
        <v>0</v>
      </c>
    </row>
    <row r="2407" spans="1:11" x14ac:dyDescent="0.25">
      <c r="A2407" s="95" t="s">
        <v>14227</v>
      </c>
      <c r="B2407" s="95" t="s">
        <v>14268</v>
      </c>
      <c r="C2407" s="95">
        <v>2</v>
      </c>
      <c r="D2407" s="130">
        <v>1.0634715255499035E-4</v>
      </c>
      <c r="E2407" s="130">
        <v>1.7506365607434345E-2</v>
      </c>
      <c r="F2407" s="95" t="b">
        <v>0</v>
      </c>
      <c r="G2407" s="95" t="b">
        <v>0</v>
      </c>
      <c r="H2407" s="95" t="b">
        <v>0</v>
      </c>
      <c r="I2407" s="95" t="b">
        <v>0</v>
      </c>
      <c r="J2407" s="95" t="b">
        <v>0</v>
      </c>
      <c r="K2407" s="95" t="b">
        <v>0</v>
      </c>
    </row>
    <row r="2408" spans="1:11" x14ac:dyDescent="0.25">
      <c r="A2408" s="95" t="s">
        <v>14886</v>
      </c>
      <c r="B2408" s="95" t="s">
        <v>14215</v>
      </c>
      <c r="C2408" s="95">
        <v>2</v>
      </c>
      <c r="D2408" s="130">
        <v>1.0634715255499035E-4</v>
      </c>
      <c r="E2408" s="130">
        <v>1.3882253969512572</v>
      </c>
      <c r="F2408" s="95" t="b">
        <v>0</v>
      </c>
      <c r="G2408" s="95" t="b">
        <v>0</v>
      </c>
      <c r="H2408" s="95" t="b">
        <v>0</v>
      </c>
      <c r="I2408" s="95" t="b">
        <v>0</v>
      </c>
      <c r="J2408" s="95" t="b">
        <v>0</v>
      </c>
      <c r="K2408" s="95" t="b">
        <v>0</v>
      </c>
    </row>
    <row r="2409" spans="1:11" x14ac:dyDescent="0.25">
      <c r="A2409" s="95" t="s">
        <v>14438</v>
      </c>
      <c r="B2409" s="95" t="s">
        <v>14240</v>
      </c>
      <c r="C2409" s="95">
        <v>2</v>
      </c>
      <c r="D2409" s="130">
        <v>1.1701838017915885E-4</v>
      </c>
      <c r="E2409" s="130">
        <v>1.3055948449799277</v>
      </c>
      <c r="F2409" s="95" t="b">
        <v>0</v>
      </c>
      <c r="G2409" s="95" t="b">
        <v>0</v>
      </c>
      <c r="H2409" s="95" t="b">
        <v>0</v>
      </c>
      <c r="I2409" s="95" t="b">
        <v>0</v>
      </c>
      <c r="J2409" s="95" t="b">
        <v>0</v>
      </c>
      <c r="K2409" s="95" t="b">
        <v>0</v>
      </c>
    </row>
    <row r="2410" spans="1:11" x14ac:dyDescent="0.25">
      <c r="A2410" s="95" t="s">
        <v>2743</v>
      </c>
      <c r="B2410" s="95" t="s">
        <v>14615</v>
      </c>
      <c r="C2410" s="95">
        <v>2</v>
      </c>
      <c r="D2410" s="130">
        <v>1.0634715255499035E-4</v>
      </c>
      <c r="E2410" s="130">
        <v>1.4223051865235328</v>
      </c>
      <c r="F2410" s="95" t="b">
        <v>0</v>
      </c>
      <c r="G2410" s="95" t="b">
        <v>0</v>
      </c>
      <c r="H2410" s="95" t="b">
        <v>0</v>
      </c>
      <c r="I2410" s="95" t="b">
        <v>0</v>
      </c>
      <c r="J2410" s="95" t="b">
        <v>0</v>
      </c>
      <c r="K2410" s="95" t="b">
        <v>0</v>
      </c>
    </row>
    <row r="2411" spans="1:11" x14ac:dyDescent="0.25">
      <c r="A2411" s="95" t="s">
        <v>2743</v>
      </c>
      <c r="B2411" s="95" t="s">
        <v>14282</v>
      </c>
      <c r="C2411" s="95">
        <v>2</v>
      </c>
      <c r="D2411" s="130">
        <v>1.0634715255499035E-4</v>
      </c>
      <c r="E2411" s="130">
        <v>0.30282934561673497</v>
      </c>
      <c r="F2411" s="95" t="b">
        <v>0</v>
      </c>
      <c r="G2411" s="95" t="b">
        <v>0</v>
      </c>
      <c r="H2411" s="95" t="b">
        <v>0</v>
      </c>
      <c r="I2411" s="95" t="b">
        <v>0</v>
      </c>
      <c r="J2411" s="95" t="b">
        <v>0</v>
      </c>
      <c r="K2411" s="95" t="b">
        <v>0</v>
      </c>
    </row>
    <row r="2412" spans="1:11" x14ac:dyDescent="0.25">
      <c r="A2412" s="95" t="s">
        <v>14570</v>
      </c>
      <c r="B2412" s="95" t="s">
        <v>14413</v>
      </c>
      <c r="C2412" s="95">
        <v>2</v>
      </c>
      <c r="D2412" s="130">
        <v>1.0634715255499035E-4</v>
      </c>
      <c r="E2412" s="130">
        <v>2.9129289116468424</v>
      </c>
      <c r="F2412" s="95" t="b">
        <v>0</v>
      </c>
      <c r="G2412" s="95" t="b">
        <v>0</v>
      </c>
      <c r="H2412" s="95" t="b">
        <v>0</v>
      </c>
      <c r="I2412" s="95" t="b">
        <v>0</v>
      </c>
      <c r="J2412" s="95" t="b">
        <v>0</v>
      </c>
      <c r="K2412" s="95" t="b">
        <v>0</v>
      </c>
    </row>
    <row r="2413" spans="1:11" x14ac:dyDescent="0.25">
      <c r="A2413" s="95" t="s">
        <v>14413</v>
      </c>
      <c r="B2413" s="95" t="s">
        <v>14223</v>
      </c>
      <c r="C2413" s="95">
        <v>2</v>
      </c>
      <c r="D2413" s="130">
        <v>1.0634715255499035E-4</v>
      </c>
      <c r="E2413" s="130">
        <v>0.57732775036506434</v>
      </c>
      <c r="F2413" s="95" t="b">
        <v>0</v>
      </c>
      <c r="G2413" s="95" t="b">
        <v>0</v>
      </c>
      <c r="H2413" s="95" t="b">
        <v>0</v>
      </c>
      <c r="I2413" s="95" t="b">
        <v>0</v>
      </c>
      <c r="J2413" s="95" t="b">
        <v>0</v>
      </c>
      <c r="K2413" s="95" t="b">
        <v>0</v>
      </c>
    </row>
    <row r="2414" spans="1:11" x14ac:dyDescent="0.25">
      <c r="A2414" s="95" t="s">
        <v>14297</v>
      </c>
      <c r="B2414" s="95" t="s">
        <v>14356</v>
      </c>
      <c r="C2414" s="95">
        <v>2</v>
      </c>
      <c r="D2414" s="130">
        <v>1.0634715255499035E-4</v>
      </c>
      <c r="E2414" s="130">
        <v>1.6476144682493956</v>
      </c>
      <c r="F2414" s="95" t="b">
        <v>0</v>
      </c>
      <c r="G2414" s="95" t="b">
        <v>0</v>
      </c>
      <c r="H2414" s="95" t="b">
        <v>0</v>
      </c>
      <c r="I2414" s="95" t="b">
        <v>0</v>
      </c>
      <c r="J2414" s="95" t="b">
        <v>0</v>
      </c>
      <c r="K2414" s="95" t="b">
        <v>0</v>
      </c>
    </row>
    <row r="2415" spans="1:11" x14ac:dyDescent="0.25">
      <c r="A2415" s="95" t="s">
        <v>14570</v>
      </c>
      <c r="B2415" s="95" t="s">
        <v>14439</v>
      </c>
      <c r="C2415" s="95">
        <v>2</v>
      </c>
      <c r="D2415" s="130">
        <v>1.0634715255499035E-4</v>
      </c>
      <c r="E2415" s="130">
        <v>3.0155912535439899</v>
      </c>
      <c r="F2415" s="95" t="b">
        <v>0</v>
      </c>
      <c r="G2415" s="95" t="b">
        <v>0</v>
      </c>
      <c r="H2415" s="95" t="b">
        <v>0</v>
      </c>
      <c r="I2415" s="95" t="b">
        <v>0</v>
      </c>
      <c r="J2415" s="95" t="b">
        <v>0</v>
      </c>
      <c r="K2415" s="95" t="b">
        <v>0</v>
      </c>
    </row>
    <row r="2416" spans="1:11" x14ac:dyDescent="0.25">
      <c r="A2416" s="95" t="s">
        <v>14439</v>
      </c>
      <c r="B2416" s="95" t="s">
        <v>14242</v>
      </c>
      <c r="C2416" s="95">
        <v>2</v>
      </c>
      <c r="D2416" s="130">
        <v>1.0634715255499035E-4</v>
      </c>
      <c r="E2416" s="130">
        <v>1.3343500161684028</v>
      </c>
      <c r="F2416" s="95" t="b">
        <v>0</v>
      </c>
      <c r="G2416" s="95" t="b">
        <v>0</v>
      </c>
      <c r="H2416" s="95" t="b">
        <v>0</v>
      </c>
      <c r="I2416" s="95" t="b">
        <v>0</v>
      </c>
      <c r="J2416" s="95" t="b">
        <v>0</v>
      </c>
      <c r="K2416" s="95" t="b">
        <v>0</v>
      </c>
    </row>
    <row r="2417" spans="1:11" x14ac:dyDescent="0.25">
      <c r="A2417" s="95" t="s">
        <v>14242</v>
      </c>
      <c r="B2417" s="95" t="s">
        <v>14356</v>
      </c>
      <c r="C2417" s="95">
        <v>2</v>
      </c>
      <c r="D2417" s="130">
        <v>1.0634715255499035E-4</v>
      </c>
      <c r="E2417" s="130">
        <v>0.96896604145208787</v>
      </c>
      <c r="F2417" s="95" t="b">
        <v>0</v>
      </c>
      <c r="G2417" s="95" t="b">
        <v>0</v>
      </c>
      <c r="H2417" s="95" t="b">
        <v>0</v>
      </c>
      <c r="I2417" s="95" t="b">
        <v>0</v>
      </c>
      <c r="J2417" s="95" t="b">
        <v>0</v>
      </c>
      <c r="K2417" s="95" t="b">
        <v>0</v>
      </c>
    </row>
    <row r="2418" spans="1:11" x14ac:dyDescent="0.25">
      <c r="A2418" s="95" t="s">
        <v>14570</v>
      </c>
      <c r="B2418" s="95" t="s">
        <v>14887</v>
      </c>
      <c r="C2418" s="95">
        <v>2</v>
      </c>
      <c r="D2418" s="130">
        <v>1.0634715255499035E-4</v>
      </c>
      <c r="E2418" s="130">
        <v>3.89065251693569</v>
      </c>
      <c r="F2418" s="95" t="b">
        <v>0</v>
      </c>
      <c r="G2418" s="95" t="b">
        <v>0</v>
      </c>
      <c r="H2418" s="95" t="b">
        <v>0</v>
      </c>
      <c r="I2418" s="95" t="b">
        <v>0</v>
      </c>
      <c r="J2418" s="95" t="b">
        <v>0</v>
      </c>
      <c r="K2418" s="95" t="b">
        <v>0</v>
      </c>
    </row>
    <row r="2419" spans="1:11" x14ac:dyDescent="0.25">
      <c r="A2419" s="95" t="s">
        <v>14887</v>
      </c>
      <c r="B2419" s="95" t="s">
        <v>14223</v>
      </c>
      <c r="C2419" s="95">
        <v>2</v>
      </c>
      <c r="D2419" s="130">
        <v>1.0634715255499035E-4</v>
      </c>
      <c r="E2419" s="130">
        <v>1.5550513556539121</v>
      </c>
      <c r="F2419" s="95" t="b">
        <v>0</v>
      </c>
      <c r="G2419" s="95" t="b">
        <v>0</v>
      </c>
      <c r="H2419" s="95" t="b">
        <v>0</v>
      </c>
      <c r="I2419" s="95" t="b">
        <v>0</v>
      </c>
      <c r="J2419" s="95" t="b">
        <v>0</v>
      </c>
      <c r="K2419" s="95" t="b">
        <v>0</v>
      </c>
    </row>
    <row r="2420" spans="1:11" x14ac:dyDescent="0.25">
      <c r="A2420" s="95" t="s">
        <v>14223</v>
      </c>
      <c r="B2420" s="95" t="s">
        <v>14713</v>
      </c>
      <c r="C2420" s="95">
        <v>2</v>
      </c>
      <c r="D2420" s="130">
        <v>1.0634715255499035E-4</v>
      </c>
      <c r="E2420" s="130">
        <v>1.2665178144433347</v>
      </c>
      <c r="F2420" s="95" t="b">
        <v>0</v>
      </c>
      <c r="G2420" s="95" t="b">
        <v>0</v>
      </c>
      <c r="H2420" s="95" t="b">
        <v>0</v>
      </c>
      <c r="I2420" s="95" t="b">
        <v>0</v>
      </c>
      <c r="J2420" s="95" t="b">
        <v>0</v>
      </c>
      <c r="K2420" s="95" t="b">
        <v>0</v>
      </c>
    </row>
    <row r="2421" spans="1:11" x14ac:dyDescent="0.25">
      <c r="A2421" s="95" t="s">
        <v>14221</v>
      </c>
      <c r="B2421" s="95" t="s">
        <v>2768</v>
      </c>
      <c r="C2421" s="95">
        <v>2</v>
      </c>
      <c r="D2421" s="130">
        <v>1.0634715255499035E-4</v>
      </c>
      <c r="E2421" s="130">
        <v>1.122701967224816</v>
      </c>
      <c r="F2421" s="95" t="b">
        <v>0</v>
      </c>
      <c r="G2421" s="95" t="b">
        <v>0</v>
      </c>
      <c r="H2421" s="95" t="b">
        <v>0</v>
      </c>
      <c r="I2421" s="95" t="b">
        <v>0</v>
      </c>
      <c r="J2421" s="95" t="b">
        <v>0</v>
      </c>
      <c r="K2421" s="95" t="b">
        <v>0</v>
      </c>
    </row>
    <row r="2422" spans="1:11" x14ac:dyDescent="0.25">
      <c r="A2422" s="95" t="s">
        <v>1385</v>
      </c>
      <c r="B2422" s="95" t="s">
        <v>1384</v>
      </c>
      <c r="C2422" s="95">
        <v>2</v>
      </c>
      <c r="D2422" s="130">
        <v>1.0634715255499035E-4</v>
      </c>
      <c r="E2422" s="130">
        <v>3.082538043174603</v>
      </c>
      <c r="F2422" s="95" t="b">
        <v>0</v>
      </c>
      <c r="G2422" s="95" t="b">
        <v>0</v>
      </c>
      <c r="H2422" s="95" t="b">
        <v>0</v>
      </c>
      <c r="I2422" s="95" t="b">
        <v>0</v>
      </c>
      <c r="J2422" s="95" t="b">
        <v>0</v>
      </c>
      <c r="K2422" s="95" t="b">
        <v>0</v>
      </c>
    </row>
    <row r="2423" spans="1:11" x14ac:dyDescent="0.25">
      <c r="A2423" s="95" t="s">
        <v>1349</v>
      </c>
      <c r="B2423" s="95" t="s">
        <v>14247</v>
      </c>
      <c r="C2423" s="95">
        <v>2</v>
      </c>
      <c r="D2423" s="130">
        <v>1.0634715255499035E-4</v>
      </c>
      <c r="E2423" s="130">
        <v>1.4083916225636164</v>
      </c>
      <c r="F2423" s="95" t="b">
        <v>0</v>
      </c>
      <c r="G2423" s="95" t="b">
        <v>0</v>
      </c>
      <c r="H2423" s="95" t="b">
        <v>0</v>
      </c>
      <c r="I2423" s="95" t="b">
        <v>0</v>
      </c>
      <c r="J2423" s="95" t="b">
        <v>0</v>
      </c>
      <c r="K2423" s="95" t="b">
        <v>0</v>
      </c>
    </row>
    <row r="2424" spans="1:11" x14ac:dyDescent="0.25">
      <c r="A2424" s="95" t="s">
        <v>14247</v>
      </c>
      <c r="B2424" s="95" t="s">
        <v>14219</v>
      </c>
      <c r="C2424" s="95">
        <v>2</v>
      </c>
      <c r="D2424" s="130">
        <v>1.0634715255499035E-4</v>
      </c>
      <c r="E2424" s="130">
        <v>-0.61613654045929533</v>
      </c>
      <c r="F2424" s="95" t="b">
        <v>0</v>
      </c>
      <c r="G2424" s="95" t="b">
        <v>0</v>
      </c>
      <c r="H2424" s="95" t="b">
        <v>0</v>
      </c>
      <c r="I2424" s="95" t="b">
        <v>0</v>
      </c>
      <c r="J2424" s="95" t="b">
        <v>0</v>
      </c>
      <c r="K2424" s="95" t="b">
        <v>0</v>
      </c>
    </row>
    <row r="2425" spans="1:11" x14ac:dyDescent="0.25">
      <c r="A2425" s="95" t="s">
        <v>14467</v>
      </c>
      <c r="B2425" s="95" t="s">
        <v>14215</v>
      </c>
      <c r="C2425" s="95">
        <v>2</v>
      </c>
      <c r="D2425" s="130">
        <v>1.0634715255499035E-4</v>
      </c>
      <c r="E2425" s="130">
        <v>0.61007414656761361</v>
      </c>
      <c r="F2425" s="95" t="b">
        <v>0</v>
      </c>
      <c r="G2425" s="95" t="b">
        <v>0</v>
      </c>
      <c r="H2425" s="95" t="b">
        <v>0</v>
      </c>
      <c r="I2425" s="95" t="b">
        <v>0</v>
      </c>
      <c r="J2425" s="95" t="b">
        <v>0</v>
      </c>
      <c r="K2425" s="95" t="b">
        <v>0</v>
      </c>
    </row>
    <row r="2426" spans="1:11" x14ac:dyDescent="0.25">
      <c r="A2426" s="95" t="s">
        <v>14215</v>
      </c>
      <c r="B2426" s="95" t="s">
        <v>1387</v>
      </c>
      <c r="C2426" s="95">
        <v>2</v>
      </c>
      <c r="D2426" s="130">
        <v>1.0634715255499035E-4</v>
      </c>
      <c r="E2426" s="130">
        <v>-0.38045856885345297</v>
      </c>
      <c r="F2426" s="95" t="b">
        <v>0</v>
      </c>
      <c r="G2426" s="95" t="b">
        <v>0</v>
      </c>
      <c r="H2426" s="95" t="b">
        <v>0</v>
      </c>
      <c r="I2426" s="95" t="b">
        <v>0</v>
      </c>
      <c r="J2426" s="95" t="b">
        <v>0</v>
      </c>
      <c r="K2426" s="95" t="b">
        <v>0</v>
      </c>
    </row>
    <row r="2427" spans="1:11" x14ac:dyDescent="0.25">
      <c r="A2427" s="95" t="s">
        <v>14217</v>
      </c>
      <c r="B2427" s="95" t="s">
        <v>1845</v>
      </c>
      <c r="C2427" s="95">
        <v>2</v>
      </c>
      <c r="D2427" s="130">
        <v>1.0634715255499035E-4</v>
      </c>
      <c r="E2427" s="130">
        <v>1.4549446285562802</v>
      </c>
      <c r="F2427" s="95" t="b">
        <v>0</v>
      </c>
      <c r="G2427" s="95" t="b">
        <v>0</v>
      </c>
      <c r="H2427" s="95" t="b">
        <v>0</v>
      </c>
      <c r="I2427" s="95" t="b">
        <v>0</v>
      </c>
      <c r="J2427" s="95" t="b">
        <v>0</v>
      </c>
      <c r="K2427" s="95" t="b">
        <v>0</v>
      </c>
    </row>
    <row r="2428" spans="1:11" x14ac:dyDescent="0.25">
      <c r="A2428" s="95" t="s">
        <v>1845</v>
      </c>
      <c r="B2428" s="95" t="s">
        <v>14226</v>
      </c>
      <c r="C2428" s="95">
        <v>2</v>
      </c>
      <c r="D2428" s="130">
        <v>1.0634715255499035E-4</v>
      </c>
      <c r="E2428" s="130">
        <v>1.6694246315879091</v>
      </c>
      <c r="F2428" s="95" t="b">
        <v>0</v>
      </c>
      <c r="G2428" s="95" t="b">
        <v>0</v>
      </c>
      <c r="H2428" s="95" t="b">
        <v>0</v>
      </c>
      <c r="I2428" s="95" t="b">
        <v>0</v>
      </c>
      <c r="J2428" s="95" t="b">
        <v>0</v>
      </c>
      <c r="K2428" s="95" t="b">
        <v>0</v>
      </c>
    </row>
    <row r="2429" spans="1:11" x14ac:dyDescent="0.25">
      <c r="A2429" s="95" t="s">
        <v>14667</v>
      </c>
      <c r="B2429" s="95" t="s">
        <v>14221</v>
      </c>
      <c r="C2429" s="95">
        <v>2</v>
      </c>
      <c r="D2429" s="130">
        <v>1.0634715255499035E-4</v>
      </c>
      <c r="E2429" s="130">
        <v>1.1219087350738777</v>
      </c>
      <c r="F2429" s="95" t="b">
        <v>0</v>
      </c>
      <c r="G2429" s="95" t="b">
        <v>0</v>
      </c>
      <c r="H2429" s="95" t="b">
        <v>0</v>
      </c>
      <c r="I2429" s="95" t="b">
        <v>0</v>
      </c>
      <c r="J2429" s="95" t="b">
        <v>0</v>
      </c>
      <c r="K2429" s="95" t="b">
        <v>0</v>
      </c>
    </row>
    <row r="2430" spans="1:11" x14ac:dyDescent="0.25">
      <c r="A2430" s="95" t="s">
        <v>14238</v>
      </c>
      <c r="B2430" s="95" t="s">
        <v>14280</v>
      </c>
      <c r="C2430" s="95">
        <v>2</v>
      </c>
      <c r="D2430" s="130">
        <v>1.0634715255499035E-4</v>
      </c>
      <c r="E2430" s="130">
        <v>0.55775259385338072</v>
      </c>
      <c r="F2430" s="95" t="b">
        <v>0</v>
      </c>
      <c r="G2430" s="95" t="b">
        <v>0</v>
      </c>
      <c r="H2430" s="95" t="b">
        <v>0</v>
      </c>
      <c r="I2430" s="95" t="b">
        <v>0</v>
      </c>
      <c r="J2430" s="95" t="b">
        <v>0</v>
      </c>
      <c r="K2430" s="95" t="b">
        <v>0</v>
      </c>
    </row>
    <row r="2431" spans="1:11" x14ac:dyDescent="0.25">
      <c r="A2431" s="95" t="s">
        <v>14280</v>
      </c>
      <c r="B2431" s="95" t="s">
        <v>14213</v>
      </c>
      <c r="C2431" s="95">
        <v>2</v>
      </c>
      <c r="D2431" s="130">
        <v>1.0634715255499035E-4</v>
      </c>
      <c r="E2431" s="130">
        <v>-0.46221192827330509</v>
      </c>
      <c r="F2431" s="95" t="b">
        <v>0</v>
      </c>
      <c r="G2431" s="95" t="b">
        <v>0</v>
      </c>
      <c r="H2431" s="95" t="b">
        <v>0</v>
      </c>
      <c r="I2431" s="95" t="b">
        <v>0</v>
      </c>
      <c r="J2431" s="95" t="b">
        <v>0</v>
      </c>
      <c r="K2431" s="95" t="b">
        <v>0</v>
      </c>
    </row>
    <row r="2432" spans="1:11" x14ac:dyDescent="0.25">
      <c r="A2432" s="95" t="s">
        <v>14213</v>
      </c>
      <c r="B2432" s="95" t="s">
        <v>14668</v>
      </c>
      <c r="C2432" s="95">
        <v>2</v>
      </c>
      <c r="D2432" s="130">
        <v>1.0634715255499035E-4</v>
      </c>
      <c r="E2432" s="130">
        <v>0.75314016381356053</v>
      </c>
      <c r="F2432" s="95" t="b">
        <v>0</v>
      </c>
      <c r="G2432" s="95" t="b">
        <v>0</v>
      </c>
      <c r="H2432" s="95" t="b">
        <v>0</v>
      </c>
      <c r="I2432" s="95" t="b">
        <v>0</v>
      </c>
      <c r="J2432" s="95" t="b">
        <v>0</v>
      </c>
      <c r="K2432" s="95" t="b">
        <v>0</v>
      </c>
    </row>
    <row r="2433" spans="1:11" x14ac:dyDescent="0.25">
      <c r="A2433" s="95" t="s">
        <v>14668</v>
      </c>
      <c r="B2433" s="95" t="s">
        <v>14216</v>
      </c>
      <c r="C2433" s="95">
        <v>2</v>
      </c>
      <c r="D2433" s="130">
        <v>1.0634715255499035E-4</v>
      </c>
      <c r="E2433" s="130">
        <v>0.99381147922074786</v>
      </c>
      <c r="F2433" s="95" t="b">
        <v>0</v>
      </c>
      <c r="G2433" s="95" t="b">
        <v>0</v>
      </c>
      <c r="H2433" s="95" t="b">
        <v>0</v>
      </c>
      <c r="I2433" s="95" t="b">
        <v>0</v>
      </c>
      <c r="J2433" s="95" t="b">
        <v>0</v>
      </c>
      <c r="K2433" s="95" t="b">
        <v>0</v>
      </c>
    </row>
    <row r="2434" spans="1:11" x14ac:dyDescent="0.25">
      <c r="A2434" s="95" t="s">
        <v>14215</v>
      </c>
      <c r="B2434" s="95" t="s">
        <v>14358</v>
      </c>
      <c r="C2434" s="95">
        <v>2</v>
      </c>
      <c r="D2434" s="130">
        <v>1.0634715255499035E-4</v>
      </c>
      <c r="E2434" s="130">
        <v>0.17084788442074197</v>
      </c>
      <c r="F2434" s="95" t="b">
        <v>0</v>
      </c>
      <c r="G2434" s="95" t="b">
        <v>0</v>
      </c>
      <c r="H2434" s="95" t="b">
        <v>0</v>
      </c>
      <c r="I2434" s="95" t="b">
        <v>0</v>
      </c>
      <c r="J2434" s="95" t="b">
        <v>0</v>
      </c>
      <c r="K2434" s="95" t="b">
        <v>0</v>
      </c>
    </row>
    <row r="2435" spans="1:11" x14ac:dyDescent="0.25">
      <c r="A2435" s="95" t="s">
        <v>14225</v>
      </c>
      <c r="B2435" s="95" t="s">
        <v>14888</v>
      </c>
      <c r="C2435" s="95">
        <v>2</v>
      </c>
      <c r="D2435" s="130">
        <v>1.0634715255499035E-4</v>
      </c>
      <c r="E2435" s="130">
        <v>1.649746851331565</v>
      </c>
      <c r="F2435" s="95" t="b">
        <v>0</v>
      </c>
      <c r="G2435" s="95" t="b">
        <v>0</v>
      </c>
      <c r="H2435" s="95" t="b">
        <v>0</v>
      </c>
      <c r="I2435" s="95" t="b">
        <v>0</v>
      </c>
      <c r="J2435" s="95" t="b">
        <v>0</v>
      </c>
      <c r="K2435" s="95" t="b">
        <v>0</v>
      </c>
    </row>
    <row r="2436" spans="1:11" x14ac:dyDescent="0.25">
      <c r="A2436" s="95" t="s">
        <v>14888</v>
      </c>
      <c r="B2436" s="95" t="s">
        <v>14767</v>
      </c>
      <c r="C2436" s="95">
        <v>2</v>
      </c>
      <c r="D2436" s="130">
        <v>1.0634715255499035E-4</v>
      </c>
      <c r="E2436" s="130">
        <v>4.2586293022302844</v>
      </c>
      <c r="F2436" s="95" t="b">
        <v>0</v>
      </c>
      <c r="G2436" s="95" t="b">
        <v>0</v>
      </c>
      <c r="H2436" s="95" t="b">
        <v>0</v>
      </c>
      <c r="I2436" s="95" t="b">
        <v>0</v>
      </c>
      <c r="J2436" s="95" t="b">
        <v>0</v>
      </c>
      <c r="K2436" s="95" t="b">
        <v>0</v>
      </c>
    </row>
    <row r="2437" spans="1:11" x14ac:dyDescent="0.25">
      <c r="A2437" s="95" t="s">
        <v>14767</v>
      </c>
      <c r="B2437" s="95" t="s">
        <v>14615</v>
      </c>
      <c r="C2437" s="95">
        <v>2</v>
      </c>
      <c r="D2437" s="130">
        <v>1.0634715255499035E-4</v>
      </c>
      <c r="E2437" s="130">
        <v>3.7815080475106218</v>
      </c>
      <c r="F2437" s="95" t="b">
        <v>0</v>
      </c>
      <c r="G2437" s="95" t="b">
        <v>0</v>
      </c>
      <c r="H2437" s="95" t="b">
        <v>0</v>
      </c>
      <c r="I2437" s="95" t="b">
        <v>0</v>
      </c>
      <c r="J2437" s="95" t="b">
        <v>0</v>
      </c>
      <c r="K2437" s="95" t="b">
        <v>0</v>
      </c>
    </row>
    <row r="2438" spans="1:11" x14ac:dyDescent="0.25">
      <c r="A2438" s="95" t="s">
        <v>14615</v>
      </c>
      <c r="B2438" s="95" t="s">
        <v>14889</v>
      </c>
      <c r="C2438" s="95">
        <v>2</v>
      </c>
      <c r="D2438" s="130">
        <v>1.0634715255499035E-4</v>
      </c>
      <c r="E2438" s="130">
        <v>4.0367805526139282</v>
      </c>
      <c r="F2438" s="95" t="b">
        <v>0</v>
      </c>
      <c r="G2438" s="95" t="b">
        <v>0</v>
      </c>
      <c r="H2438" s="95" t="b">
        <v>0</v>
      </c>
      <c r="I2438" s="95" t="b">
        <v>0</v>
      </c>
      <c r="J2438" s="95" t="b">
        <v>0</v>
      </c>
      <c r="K2438" s="95" t="b">
        <v>0</v>
      </c>
    </row>
    <row r="2439" spans="1:11" x14ac:dyDescent="0.25">
      <c r="A2439" s="95" t="s">
        <v>14889</v>
      </c>
      <c r="B2439" s="95" t="s">
        <v>14768</v>
      </c>
      <c r="C2439" s="95">
        <v>2</v>
      </c>
      <c r="D2439" s="130">
        <v>1.0634715255499035E-4</v>
      </c>
      <c r="E2439" s="130">
        <v>4.2586293022302844</v>
      </c>
      <c r="F2439" s="95" t="b">
        <v>0</v>
      </c>
      <c r="G2439" s="95" t="b">
        <v>0</v>
      </c>
      <c r="H2439" s="95" t="b">
        <v>0</v>
      </c>
      <c r="I2439" s="95" t="b">
        <v>0</v>
      </c>
      <c r="J2439" s="95" t="b">
        <v>0</v>
      </c>
      <c r="K2439" s="95" t="b">
        <v>0</v>
      </c>
    </row>
    <row r="2440" spans="1:11" x14ac:dyDescent="0.25">
      <c r="A2440" s="95" t="s">
        <v>14768</v>
      </c>
      <c r="B2440" s="95" t="s">
        <v>2743</v>
      </c>
      <c r="C2440" s="95">
        <v>2</v>
      </c>
      <c r="D2440" s="130">
        <v>1.0634715255499035E-4</v>
      </c>
      <c r="E2440" s="130">
        <v>1.5061966929688102</v>
      </c>
      <c r="F2440" s="95" t="b">
        <v>0</v>
      </c>
      <c r="G2440" s="95" t="b">
        <v>0</v>
      </c>
      <c r="H2440" s="95" t="b">
        <v>0</v>
      </c>
      <c r="I2440" s="95" t="b">
        <v>0</v>
      </c>
      <c r="J2440" s="95" t="b">
        <v>0</v>
      </c>
      <c r="K2440" s="95" t="b">
        <v>0</v>
      </c>
    </row>
    <row r="2441" spans="1:11" x14ac:dyDescent="0.25">
      <c r="A2441" s="95" t="s">
        <v>1165</v>
      </c>
      <c r="B2441" s="95" t="s">
        <v>1723</v>
      </c>
      <c r="C2441" s="95">
        <v>2</v>
      </c>
      <c r="D2441" s="130">
        <v>1.0634715255499035E-4</v>
      </c>
      <c r="E2441" s="130">
        <v>1.5398509045407132</v>
      </c>
      <c r="F2441" s="95" t="b">
        <v>0</v>
      </c>
      <c r="G2441" s="95" t="b">
        <v>0</v>
      </c>
      <c r="H2441" s="95" t="b">
        <v>0</v>
      </c>
      <c r="I2441" s="95" t="b">
        <v>0</v>
      </c>
      <c r="J2441" s="95" t="b">
        <v>0</v>
      </c>
      <c r="K2441" s="95" t="b">
        <v>0</v>
      </c>
    </row>
    <row r="2442" spans="1:11" x14ac:dyDescent="0.25">
      <c r="A2442" s="95" t="s">
        <v>1723</v>
      </c>
      <c r="B2442" s="95" t="s">
        <v>1616</v>
      </c>
      <c r="C2442" s="95">
        <v>2</v>
      </c>
      <c r="D2442" s="130">
        <v>1.0634715255499035E-4</v>
      </c>
      <c r="E2442" s="130">
        <v>3.5596592978942656</v>
      </c>
      <c r="F2442" s="95" t="b">
        <v>0</v>
      </c>
      <c r="G2442" s="95" t="b">
        <v>0</v>
      </c>
      <c r="H2442" s="95" t="b">
        <v>0</v>
      </c>
      <c r="I2442" s="95" t="b">
        <v>0</v>
      </c>
      <c r="J2442" s="95" t="b">
        <v>0</v>
      </c>
      <c r="K2442" s="95" t="b">
        <v>0</v>
      </c>
    </row>
    <row r="2443" spans="1:11" x14ac:dyDescent="0.25">
      <c r="A2443" s="95" t="s">
        <v>14335</v>
      </c>
      <c r="B2443" s="95" t="s">
        <v>14258</v>
      </c>
      <c r="C2443" s="95">
        <v>2</v>
      </c>
      <c r="D2443" s="130">
        <v>1.0634715255499035E-4</v>
      </c>
      <c r="E2443" s="130">
        <v>1.1334734726497542</v>
      </c>
      <c r="F2443" s="95" t="b">
        <v>0</v>
      </c>
      <c r="G2443" s="95" t="b">
        <v>0</v>
      </c>
      <c r="H2443" s="95" t="b">
        <v>0</v>
      </c>
      <c r="I2443" s="95" t="b">
        <v>0</v>
      </c>
      <c r="J2443" s="95" t="b">
        <v>0</v>
      </c>
      <c r="K2443" s="95" t="b">
        <v>0</v>
      </c>
    </row>
    <row r="2444" spans="1:11" x14ac:dyDescent="0.25">
      <c r="A2444" s="95" t="s">
        <v>14258</v>
      </c>
      <c r="B2444" s="95" t="s">
        <v>14226</v>
      </c>
      <c r="C2444" s="95">
        <v>2</v>
      </c>
      <c r="D2444" s="130">
        <v>1.0634715255499035E-4</v>
      </c>
      <c r="E2444" s="130">
        <v>-0.27009462103070947</v>
      </c>
      <c r="F2444" s="95" t="b">
        <v>0</v>
      </c>
      <c r="G2444" s="95" t="b">
        <v>0</v>
      </c>
      <c r="H2444" s="95" t="b">
        <v>0</v>
      </c>
      <c r="I2444" s="95" t="b">
        <v>0</v>
      </c>
      <c r="J2444" s="95" t="b">
        <v>0</v>
      </c>
      <c r="K2444" s="95" t="b">
        <v>0</v>
      </c>
    </row>
    <row r="2445" spans="1:11" x14ac:dyDescent="0.25">
      <c r="A2445" s="95" t="s">
        <v>14277</v>
      </c>
      <c r="B2445" s="95" t="s">
        <v>14891</v>
      </c>
      <c r="C2445" s="95">
        <v>2</v>
      </c>
      <c r="D2445" s="130">
        <v>1.0634715255499035E-4</v>
      </c>
      <c r="E2445" s="130">
        <v>2.8166724645738728</v>
      </c>
      <c r="F2445" s="95" t="b">
        <v>0</v>
      </c>
      <c r="G2445" s="95" t="b">
        <v>0</v>
      </c>
      <c r="H2445" s="95" t="b">
        <v>0</v>
      </c>
      <c r="I2445" s="95" t="b">
        <v>0</v>
      </c>
      <c r="J2445" s="95" t="b">
        <v>0</v>
      </c>
      <c r="K2445" s="95" t="b">
        <v>0</v>
      </c>
    </row>
    <row r="2446" spans="1:11" x14ac:dyDescent="0.25">
      <c r="A2446" s="95" t="s">
        <v>14217</v>
      </c>
      <c r="B2446" s="95" t="s">
        <v>1884</v>
      </c>
      <c r="C2446" s="95">
        <v>2</v>
      </c>
      <c r="D2446" s="130">
        <v>1.0634715255499035E-4</v>
      </c>
      <c r="E2446" s="130">
        <v>1.1539146328922989</v>
      </c>
      <c r="F2446" s="95" t="b">
        <v>0</v>
      </c>
      <c r="G2446" s="95" t="b">
        <v>0</v>
      </c>
      <c r="H2446" s="95" t="b">
        <v>0</v>
      </c>
      <c r="I2446" s="95" t="b">
        <v>0</v>
      </c>
      <c r="J2446" s="95" t="b">
        <v>0</v>
      </c>
      <c r="K2446" s="95" t="b">
        <v>0</v>
      </c>
    </row>
    <row r="2447" spans="1:11" x14ac:dyDescent="0.25">
      <c r="A2447" s="95" t="s">
        <v>1884</v>
      </c>
      <c r="B2447" s="95" t="s">
        <v>14770</v>
      </c>
      <c r="C2447" s="95">
        <v>2</v>
      </c>
      <c r="D2447" s="130">
        <v>1.0634715255499035E-4</v>
      </c>
      <c r="E2447" s="130">
        <v>3.9575993065663031</v>
      </c>
      <c r="F2447" s="95" t="b">
        <v>0</v>
      </c>
      <c r="G2447" s="95" t="b">
        <v>0</v>
      </c>
      <c r="H2447" s="95" t="b">
        <v>0</v>
      </c>
      <c r="I2447" s="95" t="b">
        <v>0</v>
      </c>
      <c r="J2447" s="95" t="b">
        <v>0</v>
      </c>
      <c r="K2447" s="95" t="b">
        <v>0</v>
      </c>
    </row>
    <row r="2448" spans="1:11" x14ac:dyDescent="0.25">
      <c r="A2448" s="95" t="s">
        <v>14770</v>
      </c>
      <c r="B2448" s="95" t="s">
        <v>1884</v>
      </c>
      <c r="C2448" s="95">
        <v>2</v>
      </c>
      <c r="D2448" s="130">
        <v>1.0634715255499035E-4</v>
      </c>
      <c r="E2448" s="130">
        <v>3.9575993065663031</v>
      </c>
      <c r="F2448" s="95" t="b">
        <v>0</v>
      </c>
      <c r="G2448" s="95" t="b">
        <v>0</v>
      </c>
      <c r="H2448" s="95" t="b">
        <v>0</v>
      </c>
      <c r="I2448" s="95" t="b">
        <v>0</v>
      </c>
      <c r="J2448" s="95" t="b">
        <v>0</v>
      </c>
      <c r="K2448" s="95" t="b">
        <v>0</v>
      </c>
    </row>
    <row r="2449" spans="1:11" x14ac:dyDescent="0.25">
      <c r="A2449" s="95" t="s">
        <v>1884</v>
      </c>
      <c r="B2449" s="95" t="s">
        <v>14892</v>
      </c>
      <c r="C2449" s="95">
        <v>2</v>
      </c>
      <c r="D2449" s="130">
        <v>1.0634715255499035E-4</v>
      </c>
      <c r="E2449" s="130">
        <v>4.1336905656219844</v>
      </c>
      <c r="F2449" s="95" t="b">
        <v>0</v>
      </c>
      <c r="G2449" s="95" t="b">
        <v>0</v>
      </c>
      <c r="H2449" s="95" t="b">
        <v>0</v>
      </c>
      <c r="I2449" s="95" t="b">
        <v>0</v>
      </c>
      <c r="J2449" s="95" t="b">
        <v>0</v>
      </c>
      <c r="K2449" s="95" t="b">
        <v>0</v>
      </c>
    </row>
    <row r="2450" spans="1:11" x14ac:dyDescent="0.25">
      <c r="A2450" s="95" t="s">
        <v>14892</v>
      </c>
      <c r="B2450" s="95" t="s">
        <v>7335</v>
      </c>
      <c r="C2450" s="95">
        <v>2</v>
      </c>
      <c r="D2450" s="130">
        <v>1.0634715255499035E-4</v>
      </c>
      <c r="E2450" s="130">
        <v>3.1125012665520466</v>
      </c>
      <c r="F2450" s="95" t="b">
        <v>0</v>
      </c>
      <c r="G2450" s="95" t="b">
        <v>0</v>
      </c>
      <c r="H2450" s="95" t="b">
        <v>0</v>
      </c>
      <c r="I2450" s="95" t="b">
        <v>0</v>
      </c>
      <c r="J2450" s="95" t="b">
        <v>0</v>
      </c>
      <c r="K2450" s="95" t="b">
        <v>0</v>
      </c>
    </row>
    <row r="2451" spans="1:11" x14ac:dyDescent="0.25">
      <c r="A2451" s="95" t="s">
        <v>7335</v>
      </c>
      <c r="B2451" s="95" t="s">
        <v>14893</v>
      </c>
      <c r="C2451" s="95">
        <v>2</v>
      </c>
      <c r="D2451" s="130">
        <v>1.0634715255499035E-4</v>
      </c>
      <c r="E2451" s="130">
        <v>3.1125012665520466</v>
      </c>
      <c r="F2451" s="95" t="b">
        <v>0</v>
      </c>
      <c r="G2451" s="95" t="b">
        <v>0</v>
      </c>
      <c r="H2451" s="95" t="b">
        <v>0</v>
      </c>
      <c r="I2451" s="95" t="b">
        <v>0</v>
      </c>
      <c r="J2451" s="95" t="b">
        <v>0</v>
      </c>
      <c r="K2451" s="95" t="b">
        <v>0</v>
      </c>
    </row>
    <row r="2452" spans="1:11" x14ac:dyDescent="0.25">
      <c r="A2452" s="95" t="s">
        <v>14893</v>
      </c>
      <c r="B2452" s="95" t="s">
        <v>14894</v>
      </c>
      <c r="C2452" s="95">
        <v>2</v>
      </c>
      <c r="D2452" s="130">
        <v>1.0634715255499035E-4</v>
      </c>
      <c r="E2452" s="130">
        <v>4.4347205612859657</v>
      </c>
      <c r="F2452" s="95" t="b">
        <v>0</v>
      </c>
      <c r="G2452" s="95" t="b">
        <v>0</v>
      </c>
      <c r="H2452" s="95" t="b">
        <v>0</v>
      </c>
      <c r="I2452" s="95" t="b">
        <v>0</v>
      </c>
      <c r="J2452" s="95" t="b">
        <v>0</v>
      </c>
      <c r="K2452" s="95" t="b">
        <v>0</v>
      </c>
    </row>
    <row r="2453" spans="1:11" x14ac:dyDescent="0.25">
      <c r="A2453" s="95" t="s">
        <v>14894</v>
      </c>
      <c r="B2453" s="95" t="s">
        <v>2743</v>
      </c>
      <c r="C2453" s="95">
        <v>2</v>
      </c>
      <c r="D2453" s="130">
        <v>1.0634715255499035E-4</v>
      </c>
      <c r="E2453" s="130">
        <v>1.6822879520244916</v>
      </c>
      <c r="F2453" s="95" t="b">
        <v>0</v>
      </c>
      <c r="G2453" s="95" t="b">
        <v>0</v>
      </c>
      <c r="H2453" s="95" t="b">
        <v>0</v>
      </c>
      <c r="I2453" s="95" t="b">
        <v>0</v>
      </c>
      <c r="J2453" s="95" t="b">
        <v>0</v>
      </c>
      <c r="K2453" s="95" t="b">
        <v>0</v>
      </c>
    </row>
    <row r="2454" spans="1:11" x14ac:dyDescent="0.25">
      <c r="A2454" s="95" t="s">
        <v>2743</v>
      </c>
      <c r="B2454" s="95" t="s">
        <v>14895</v>
      </c>
      <c r="C2454" s="95">
        <v>2</v>
      </c>
      <c r="D2454" s="130">
        <v>1.0634715255499035E-4</v>
      </c>
      <c r="E2454" s="130">
        <v>1.8994264412431952</v>
      </c>
      <c r="F2454" s="95" t="b">
        <v>0</v>
      </c>
      <c r="G2454" s="95" t="b">
        <v>0</v>
      </c>
      <c r="H2454" s="95" t="b">
        <v>0</v>
      </c>
      <c r="I2454" s="95" t="b">
        <v>0</v>
      </c>
      <c r="J2454" s="95" t="b">
        <v>0</v>
      </c>
      <c r="K2454" s="95" t="b">
        <v>0</v>
      </c>
    </row>
    <row r="2455" spans="1:11" x14ac:dyDescent="0.25">
      <c r="A2455" s="95" t="s">
        <v>1389</v>
      </c>
      <c r="B2455" s="95" t="s">
        <v>2743</v>
      </c>
      <c r="C2455" s="95">
        <v>2</v>
      </c>
      <c r="D2455" s="130">
        <v>1.0634715255499035E-4</v>
      </c>
      <c r="E2455" s="130">
        <v>1.5061966929688102</v>
      </c>
      <c r="F2455" s="95" t="b">
        <v>0</v>
      </c>
      <c r="G2455" s="95" t="b">
        <v>0</v>
      </c>
      <c r="H2455" s="95" t="b">
        <v>0</v>
      </c>
      <c r="I2455" s="95" t="b">
        <v>0</v>
      </c>
      <c r="J2455" s="95" t="b">
        <v>0</v>
      </c>
      <c r="K2455" s="95" t="b">
        <v>0</v>
      </c>
    </row>
    <row r="2456" spans="1:11" x14ac:dyDescent="0.25">
      <c r="A2456" s="95" t="s">
        <v>14277</v>
      </c>
      <c r="B2456" s="95" t="s">
        <v>14896</v>
      </c>
      <c r="C2456" s="95">
        <v>2</v>
      </c>
      <c r="D2456" s="130">
        <v>1.0634715255499035E-4</v>
      </c>
      <c r="E2456" s="130">
        <v>2.8166724645738728</v>
      </c>
      <c r="F2456" s="95" t="b">
        <v>0</v>
      </c>
      <c r="G2456" s="95" t="b">
        <v>0</v>
      </c>
      <c r="H2456" s="95" t="b">
        <v>0</v>
      </c>
      <c r="I2456" s="95" t="b">
        <v>0</v>
      </c>
      <c r="J2456" s="95" t="b">
        <v>0</v>
      </c>
      <c r="K2456" s="95" t="b">
        <v>0</v>
      </c>
    </row>
    <row r="2457" spans="1:11" x14ac:dyDescent="0.25">
      <c r="A2457" s="95" t="s">
        <v>14219</v>
      </c>
      <c r="B2457" s="95" t="s">
        <v>14250</v>
      </c>
      <c r="C2457" s="95">
        <v>2</v>
      </c>
      <c r="D2457" s="130">
        <v>1.0634715255499035E-4</v>
      </c>
      <c r="E2457" s="130">
        <v>-0.59216391890248288</v>
      </c>
      <c r="F2457" s="95" t="b">
        <v>0</v>
      </c>
      <c r="G2457" s="95" t="b">
        <v>0</v>
      </c>
      <c r="H2457" s="95" t="b">
        <v>0</v>
      </c>
      <c r="I2457" s="95" t="b">
        <v>0</v>
      </c>
      <c r="J2457" s="95" t="b">
        <v>0</v>
      </c>
      <c r="K2457" s="95" t="b">
        <v>0</v>
      </c>
    </row>
    <row r="2458" spans="1:11" x14ac:dyDescent="0.25">
      <c r="A2458" s="95" t="s">
        <v>14250</v>
      </c>
      <c r="B2458" s="95" t="s">
        <v>14236</v>
      </c>
      <c r="C2458" s="95">
        <v>2</v>
      </c>
      <c r="D2458" s="130">
        <v>1.0634715255499035E-4</v>
      </c>
      <c r="E2458" s="130">
        <v>6.4707373731841933E-2</v>
      </c>
      <c r="F2458" s="95" t="b">
        <v>0</v>
      </c>
      <c r="G2458" s="95" t="b">
        <v>0</v>
      </c>
      <c r="H2458" s="95" t="b">
        <v>0</v>
      </c>
      <c r="I2458" s="95" t="b">
        <v>0</v>
      </c>
      <c r="J2458" s="95" t="b">
        <v>0</v>
      </c>
      <c r="K2458" s="95" t="b">
        <v>0</v>
      </c>
    </row>
    <row r="2459" spans="1:11" x14ac:dyDescent="0.25">
      <c r="A2459" s="95" t="s">
        <v>14236</v>
      </c>
      <c r="B2459" s="95" t="s">
        <v>14222</v>
      </c>
      <c r="C2459" s="95">
        <v>2</v>
      </c>
      <c r="D2459" s="130">
        <v>1.0634715255499035E-4</v>
      </c>
      <c r="E2459" s="130">
        <v>-0.76793051758773045</v>
      </c>
      <c r="F2459" s="95" t="b">
        <v>0</v>
      </c>
      <c r="G2459" s="95" t="b">
        <v>0</v>
      </c>
      <c r="H2459" s="95" t="b">
        <v>0</v>
      </c>
      <c r="I2459" s="95" t="b">
        <v>0</v>
      </c>
      <c r="J2459" s="95" t="b">
        <v>0</v>
      </c>
      <c r="K2459" s="95" t="b">
        <v>0</v>
      </c>
    </row>
    <row r="2460" spans="1:11" x14ac:dyDescent="0.25">
      <c r="A2460" s="95" t="s">
        <v>14218</v>
      </c>
      <c r="B2460" s="95" t="s">
        <v>14897</v>
      </c>
      <c r="C2460" s="95">
        <v>2</v>
      </c>
      <c r="D2460" s="130">
        <v>1.0634715255499035E-4</v>
      </c>
      <c r="E2460" s="130">
        <v>1.4761566780639981</v>
      </c>
      <c r="F2460" s="95" t="b">
        <v>0</v>
      </c>
      <c r="G2460" s="95" t="b">
        <v>0</v>
      </c>
      <c r="H2460" s="95" t="b">
        <v>0</v>
      </c>
      <c r="I2460" s="95" t="b">
        <v>0</v>
      </c>
      <c r="J2460" s="95" t="b">
        <v>0</v>
      </c>
      <c r="K2460" s="95" t="b">
        <v>0</v>
      </c>
    </row>
    <row r="2461" spans="1:11" x14ac:dyDescent="0.25">
      <c r="A2461" s="95" t="s">
        <v>14897</v>
      </c>
      <c r="B2461" s="95" t="s">
        <v>14222</v>
      </c>
      <c r="C2461" s="95">
        <v>2</v>
      </c>
      <c r="D2461" s="130">
        <v>1.0634715255499035E-4</v>
      </c>
      <c r="E2461" s="130">
        <v>1.5254320371237149</v>
      </c>
      <c r="F2461" s="95" t="b">
        <v>0</v>
      </c>
      <c r="G2461" s="95" t="b">
        <v>0</v>
      </c>
      <c r="H2461" s="95" t="b">
        <v>0</v>
      </c>
      <c r="I2461" s="95" t="b">
        <v>0</v>
      </c>
      <c r="J2461" s="95" t="b">
        <v>0</v>
      </c>
      <c r="K2461" s="95" t="b">
        <v>0</v>
      </c>
    </row>
    <row r="2462" spans="1:11" x14ac:dyDescent="0.25">
      <c r="A2462" s="95" t="s">
        <v>14222</v>
      </c>
      <c r="B2462" s="95" t="s">
        <v>14296</v>
      </c>
      <c r="C2462" s="95">
        <v>2</v>
      </c>
      <c r="D2462" s="130">
        <v>1.0634715255499035E-4</v>
      </c>
      <c r="E2462" s="130">
        <v>-1.7238483498347272E-2</v>
      </c>
      <c r="F2462" s="95" t="b">
        <v>0</v>
      </c>
      <c r="G2462" s="95" t="b">
        <v>0</v>
      </c>
      <c r="H2462" s="95" t="b">
        <v>0</v>
      </c>
      <c r="I2462" s="95" t="b">
        <v>0</v>
      </c>
      <c r="J2462" s="95" t="b">
        <v>0</v>
      </c>
      <c r="K2462" s="95" t="b">
        <v>0</v>
      </c>
    </row>
    <row r="2463" spans="1:11" x14ac:dyDescent="0.25">
      <c r="A2463" s="95" t="s">
        <v>14217</v>
      </c>
      <c r="B2463" s="95" t="s">
        <v>1882</v>
      </c>
      <c r="C2463" s="95">
        <v>2</v>
      </c>
      <c r="D2463" s="130">
        <v>1.0634715255499035E-4</v>
      </c>
      <c r="E2463" s="130">
        <v>1.4549446285562802</v>
      </c>
      <c r="F2463" s="95" t="b">
        <v>0</v>
      </c>
      <c r="G2463" s="95" t="b">
        <v>0</v>
      </c>
      <c r="H2463" s="95" t="b">
        <v>0</v>
      </c>
      <c r="I2463" s="95" t="b">
        <v>0</v>
      </c>
      <c r="J2463" s="95" t="b">
        <v>0</v>
      </c>
      <c r="K2463" s="95" t="b">
        <v>0</v>
      </c>
    </row>
    <row r="2464" spans="1:11" x14ac:dyDescent="0.25">
      <c r="A2464" s="95" t="s">
        <v>1882</v>
      </c>
      <c r="B2464" s="95" t="s">
        <v>14257</v>
      </c>
      <c r="C2464" s="95">
        <v>2</v>
      </c>
      <c r="D2464" s="130">
        <v>1.0634715255499035E-4</v>
      </c>
      <c r="E2464" s="130">
        <v>2.4592887527767027</v>
      </c>
      <c r="F2464" s="95" t="b">
        <v>0</v>
      </c>
      <c r="G2464" s="95" t="b">
        <v>0</v>
      </c>
      <c r="H2464" s="95" t="b">
        <v>0</v>
      </c>
      <c r="I2464" s="95" t="b">
        <v>0</v>
      </c>
      <c r="J2464" s="95" t="b">
        <v>0</v>
      </c>
      <c r="K2464" s="95" t="b">
        <v>0</v>
      </c>
    </row>
    <row r="2465" spans="1:11" x14ac:dyDescent="0.25">
      <c r="A2465" s="95" t="s">
        <v>14214</v>
      </c>
      <c r="B2465" s="95" t="s">
        <v>14470</v>
      </c>
      <c r="C2465" s="95">
        <v>2</v>
      </c>
      <c r="D2465" s="130">
        <v>1.0634715255499035E-4</v>
      </c>
      <c r="E2465" s="130">
        <v>0.38530870041488557</v>
      </c>
      <c r="F2465" s="95" t="b">
        <v>0</v>
      </c>
      <c r="G2465" s="95" t="b">
        <v>0</v>
      </c>
      <c r="H2465" s="95" t="b">
        <v>0</v>
      </c>
      <c r="I2465" s="95" t="b">
        <v>0</v>
      </c>
      <c r="J2465" s="95" t="b">
        <v>0</v>
      </c>
      <c r="K2465" s="95" t="b">
        <v>0</v>
      </c>
    </row>
    <row r="2466" spans="1:11" x14ac:dyDescent="0.25">
      <c r="A2466" s="95" t="s">
        <v>14470</v>
      </c>
      <c r="B2466" s="95" t="s">
        <v>14234</v>
      </c>
      <c r="C2466" s="95">
        <v>2</v>
      </c>
      <c r="D2466" s="130">
        <v>1.0634715255499035E-4</v>
      </c>
      <c r="E2466" s="130">
        <v>1.2976831064964529</v>
      </c>
      <c r="F2466" s="95" t="b">
        <v>0</v>
      </c>
      <c r="G2466" s="95" t="b">
        <v>0</v>
      </c>
      <c r="H2466" s="95" t="b">
        <v>0</v>
      </c>
      <c r="I2466" s="95" t="b">
        <v>0</v>
      </c>
      <c r="J2466" s="95" t="b">
        <v>0</v>
      </c>
      <c r="K2466" s="95" t="b">
        <v>0</v>
      </c>
    </row>
    <row r="2467" spans="1:11" x14ac:dyDescent="0.25">
      <c r="A2467" s="95" t="s">
        <v>14237</v>
      </c>
      <c r="B2467" s="95" t="s">
        <v>14244</v>
      </c>
      <c r="C2467" s="95">
        <v>2</v>
      </c>
      <c r="D2467" s="130">
        <v>1.0634715255499035E-4</v>
      </c>
      <c r="E2467" s="130">
        <v>-1.8360687137946464E-2</v>
      </c>
      <c r="F2467" s="95" t="b">
        <v>0</v>
      </c>
      <c r="G2467" s="95" t="b">
        <v>0</v>
      </c>
      <c r="H2467" s="95" t="b">
        <v>0</v>
      </c>
      <c r="I2467" s="95" t="b">
        <v>0</v>
      </c>
      <c r="J2467" s="95" t="b">
        <v>0</v>
      </c>
      <c r="K2467" s="95" t="b">
        <v>0</v>
      </c>
    </row>
    <row r="2468" spans="1:11" x14ac:dyDescent="0.25">
      <c r="A2468" s="95" t="s">
        <v>14380</v>
      </c>
      <c r="B2468" s="95" t="s">
        <v>14216</v>
      </c>
      <c r="C2468" s="95">
        <v>2</v>
      </c>
      <c r="D2468" s="130">
        <v>1.0634715255499035E-4</v>
      </c>
      <c r="E2468" s="130">
        <v>0.29484147488472906</v>
      </c>
      <c r="F2468" s="95" t="b">
        <v>0</v>
      </c>
      <c r="G2468" s="95" t="b">
        <v>0</v>
      </c>
      <c r="H2468" s="95" t="b">
        <v>0</v>
      </c>
      <c r="I2468" s="95" t="b">
        <v>0</v>
      </c>
      <c r="J2468" s="95" t="b">
        <v>0</v>
      </c>
      <c r="K2468" s="95" t="b">
        <v>0</v>
      </c>
    </row>
    <row r="2469" spans="1:11" x14ac:dyDescent="0.25">
      <c r="A2469" s="95" t="s">
        <v>14247</v>
      </c>
      <c r="B2469" s="95" t="s">
        <v>14422</v>
      </c>
      <c r="C2469" s="95">
        <v>2</v>
      </c>
      <c r="D2469" s="130">
        <v>1.0634715255499035E-4</v>
      </c>
      <c r="E2469" s="130">
        <v>1.3853087004148856</v>
      </c>
      <c r="F2469" s="95" t="b">
        <v>0</v>
      </c>
      <c r="G2469" s="95" t="b">
        <v>0</v>
      </c>
      <c r="H2469" s="95" t="b">
        <v>0</v>
      </c>
      <c r="I2469" s="95" t="b">
        <v>0</v>
      </c>
      <c r="J2469" s="95" t="b">
        <v>0</v>
      </c>
      <c r="K2469" s="95" t="b">
        <v>0</v>
      </c>
    </row>
    <row r="2470" spans="1:11" x14ac:dyDescent="0.25">
      <c r="A2470" s="95" t="s">
        <v>2743</v>
      </c>
      <c r="B2470" s="95" t="s">
        <v>1431</v>
      </c>
      <c r="C2470" s="95">
        <v>2</v>
      </c>
      <c r="D2470" s="130">
        <v>1.0634715255499035E-4</v>
      </c>
      <c r="E2470" s="130">
        <v>1.5014864325711574</v>
      </c>
      <c r="F2470" s="95" t="b">
        <v>0</v>
      </c>
      <c r="G2470" s="95" t="b">
        <v>0</v>
      </c>
      <c r="H2470" s="95" t="b">
        <v>0</v>
      </c>
      <c r="I2470" s="95" t="b">
        <v>0</v>
      </c>
      <c r="J2470" s="95" t="b">
        <v>0</v>
      </c>
      <c r="K2470" s="95" t="b">
        <v>0</v>
      </c>
    </row>
    <row r="2471" spans="1:11" x14ac:dyDescent="0.25">
      <c r="A2471" s="95" t="s">
        <v>1431</v>
      </c>
      <c r="B2471" s="95" t="s">
        <v>1881</v>
      </c>
      <c r="C2471" s="95">
        <v>2</v>
      </c>
      <c r="D2471" s="130">
        <v>1.0634715255499035E-4</v>
      </c>
      <c r="E2471" s="130">
        <v>4.0367805526139282</v>
      </c>
      <c r="F2471" s="95" t="b">
        <v>0</v>
      </c>
      <c r="G2471" s="95" t="b">
        <v>0</v>
      </c>
      <c r="H2471" s="95" t="b">
        <v>0</v>
      </c>
      <c r="I2471" s="95" t="b">
        <v>0</v>
      </c>
      <c r="J2471" s="95" t="b">
        <v>0</v>
      </c>
      <c r="K2471" s="95" t="b">
        <v>0</v>
      </c>
    </row>
    <row r="2472" spans="1:11" x14ac:dyDescent="0.25">
      <c r="A2472" s="95" t="s">
        <v>1881</v>
      </c>
      <c r="B2472" s="95" t="s">
        <v>1436</v>
      </c>
      <c r="C2472" s="95">
        <v>2</v>
      </c>
      <c r="D2472" s="130">
        <v>1.0634715255499035E-4</v>
      </c>
      <c r="E2472" s="130">
        <v>3.89065251693569</v>
      </c>
      <c r="F2472" s="95" t="b">
        <v>0</v>
      </c>
      <c r="G2472" s="95" t="b">
        <v>0</v>
      </c>
      <c r="H2472" s="95" t="b">
        <v>0</v>
      </c>
      <c r="I2472" s="95" t="b">
        <v>0</v>
      </c>
      <c r="J2472" s="95" t="b">
        <v>0</v>
      </c>
      <c r="K2472" s="95" t="b">
        <v>0</v>
      </c>
    </row>
    <row r="2473" spans="1:11" x14ac:dyDescent="0.25">
      <c r="A2473" s="95" t="s">
        <v>2743</v>
      </c>
      <c r="B2473" s="95" t="s">
        <v>1287</v>
      </c>
      <c r="C2473" s="95">
        <v>2</v>
      </c>
      <c r="D2473" s="130">
        <v>1.0634715255499035E-4</v>
      </c>
      <c r="E2473" s="130">
        <v>1.8994264412431952</v>
      </c>
      <c r="F2473" s="95" t="b">
        <v>0</v>
      </c>
      <c r="G2473" s="95" t="b">
        <v>0</v>
      </c>
      <c r="H2473" s="95" t="b">
        <v>0</v>
      </c>
      <c r="I2473" s="95" t="b">
        <v>0</v>
      </c>
      <c r="J2473" s="95" t="b">
        <v>0</v>
      </c>
      <c r="K2473" s="95" t="b">
        <v>0</v>
      </c>
    </row>
    <row r="2474" spans="1:11" x14ac:dyDescent="0.25">
      <c r="A2474" s="95" t="s">
        <v>1287</v>
      </c>
      <c r="B2474" s="95" t="s">
        <v>1883</v>
      </c>
      <c r="C2474" s="95">
        <v>2</v>
      </c>
      <c r="D2474" s="130">
        <v>1.0634715255499035E-4</v>
      </c>
      <c r="E2474" s="130">
        <v>4.4347205612859657</v>
      </c>
      <c r="F2474" s="95" t="b">
        <v>0</v>
      </c>
      <c r="G2474" s="95" t="b">
        <v>0</v>
      </c>
      <c r="H2474" s="95" t="b">
        <v>0</v>
      </c>
      <c r="I2474" s="95" t="b">
        <v>0</v>
      </c>
      <c r="J2474" s="95" t="b">
        <v>0</v>
      </c>
      <c r="K2474" s="95" t="b">
        <v>0</v>
      </c>
    </row>
    <row r="2475" spans="1:11" x14ac:dyDescent="0.25">
      <c r="A2475" s="95" t="s">
        <v>1883</v>
      </c>
      <c r="B2475" s="95" t="s">
        <v>1814</v>
      </c>
      <c r="C2475" s="95">
        <v>2</v>
      </c>
      <c r="D2475" s="130">
        <v>1.0634715255499035E-4</v>
      </c>
      <c r="E2475" s="130">
        <v>4.1336905656219844</v>
      </c>
      <c r="F2475" s="95" t="b">
        <v>0</v>
      </c>
      <c r="G2475" s="95" t="b">
        <v>0</v>
      </c>
      <c r="H2475" s="95" t="b">
        <v>0</v>
      </c>
      <c r="I2475" s="95" t="b">
        <v>0</v>
      </c>
      <c r="J2475" s="95" t="b">
        <v>0</v>
      </c>
      <c r="K2475" s="95" t="b">
        <v>0</v>
      </c>
    </row>
    <row r="2476" spans="1:11" x14ac:dyDescent="0.25">
      <c r="A2476" s="95" t="s">
        <v>14244</v>
      </c>
      <c r="B2476" s="95" t="s">
        <v>14227</v>
      </c>
      <c r="C2476" s="95">
        <v>2</v>
      </c>
      <c r="D2476" s="130">
        <v>1.0634715255499035E-4</v>
      </c>
      <c r="E2476" s="130">
        <v>-0.40939144236750841</v>
      </c>
      <c r="F2476" s="95" t="b">
        <v>0</v>
      </c>
      <c r="G2476" s="95" t="b">
        <v>0</v>
      </c>
      <c r="H2476" s="95" t="b">
        <v>0</v>
      </c>
      <c r="I2476" s="95" t="b">
        <v>0</v>
      </c>
      <c r="J2476" s="95" t="b">
        <v>0</v>
      </c>
      <c r="K2476" s="95" t="b">
        <v>0</v>
      </c>
    </row>
    <row r="2477" spans="1:11" x14ac:dyDescent="0.25">
      <c r="A2477" s="95" t="s">
        <v>14216</v>
      </c>
      <c r="B2477" s="95" t="s">
        <v>2881</v>
      </c>
      <c r="C2477" s="95">
        <v>2</v>
      </c>
      <c r="D2477" s="130">
        <v>1.0634715255499035E-4</v>
      </c>
      <c r="E2477" s="130">
        <v>0.79384178258434746</v>
      </c>
      <c r="F2477" s="95" t="b">
        <v>0</v>
      </c>
      <c r="G2477" s="95" t="b">
        <v>0</v>
      </c>
      <c r="H2477" s="95" t="b">
        <v>0</v>
      </c>
      <c r="I2477" s="95" t="b">
        <v>0</v>
      </c>
      <c r="J2477" s="95" t="b">
        <v>0</v>
      </c>
      <c r="K2477" s="95" t="b">
        <v>0</v>
      </c>
    </row>
    <row r="2478" spans="1:11" x14ac:dyDescent="0.25">
      <c r="A2478" s="95" t="s">
        <v>2881</v>
      </c>
      <c r="B2478" s="95" t="s">
        <v>14216</v>
      </c>
      <c r="C2478" s="95">
        <v>2</v>
      </c>
      <c r="D2478" s="130">
        <v>1.0634715255499035E-4</v>
      </c>
      <c r="E2478" s="130">
        <v>0.78969149656482307</v>
      </c>
      <c r="F2478" s="95" t="b">
        <v>0</v>
      </c>
      <c r="G2478" s="95" t="b">
        <v>0</v>
      </c>
      <c r="H2478" s="95" t="b">
        <v>0</v>
      </c>
      <c r="I2478" s="95" t="b">
        <v>0</v>
      </c>
      <c r="J2478" s="95" t="b">
        <v>0</v>
      </c>
      <c r="K2478" s="95" t="b">
        <v>0</v>
      </c>
    </row>
    <row r="2479" spans="1:11" x14ac:dyDescent="0.25">
      <c r="A2479" s="95" t="s">
        <v>14417</v>
      </c>
      <c r="B2479" s="95" t="s">
        <v>14216</v>
      </c>
      <c r="C2479" s="95">
        <v>2</v>
      </c>
      <c r="D2479" s="130">
        <v>1.0634715255499035E-4</v>
      </c>
      <c r="E2479" s="130">
        <v>0.4375089784534606</v>
      </c>
      <c r="F2479" s="95" t="b">
        <v>0</v>
      </c>
      <c r="G2479" s="95" t="b">
        <v>0</v>
      </c>
      <c r="H2479" s="95" t="b">
        <v>0</v>
      </c>
      <c r="I2479" s="95" t="b">
        <v>0</v>
      </c>
      <c r="J2479" s="95" t="b">
        <v>0</v>
      </c>
      <c r="K2479" s="95" t="b">
        <v>0</v>
      </c>
    </row>
    <row r="2480" spans="1:11" x14ac:dyDescent="0.25">
      <c r="A2480" s="95" t="s">
        <v>14238</v>
      </c>
      <c r="B2480" s="95" t="s">
        <v>14222</v>
      </c>
      <c r="C2480" s="95">
        <v>2</v>
      </c>
      <c r="D2480" s="130">
        <v>1.0634715255499035E-4</v>
      </c>
      <c r="E2480" s="130">
        <v>-0.74408090709420138</v>
      </c>
      <c r="F2480" s="95" t="b">
        <v>0</v>
      </c>
      <c r="G2480" s="95" t="b">
        <v>0</v>
      </c>
      <c r="H2480" s="95" t="b">
        <v>0</v>
      </c>
      <c r="I2480" s="95" t="b">
        <v>0</v>
      </c>
      <c r="J2480" s="95" t="b">
        <v>0</v>
      </c>
      <c r="K2480" s="95" t="b">
        <v>0</v>
      </c>
    </row>
    <row r="2481" spans="1:11" x14ac:dyDescent="0.25">
      <c r="A2481" s="95" t="s">
        <v>14219</v>
      </c>
      <c r="B2481" s="95" t="s">
        <v>14370</v>
      </c>
      <c r="C2481" s="95">
        <v>2</v>
      </c>
      <c r="D2481" s="130">
        <v>1.0634715255499035E-4</v>
      </c>
      <c r="E2481" s="130">
        <v>0.3220150402550731</v>
      </c>
      <c r="F2481" s="95" t="b">
        <v>0</v>
      </c>
      <c r="G2481" s="95" t="b">
        <v>0</v>
      </c>
      <c r="H2481" s="95" t="b">
        <v>0</v>
      </c>
      <c r="I2481" s="95" t="b">
        <v>0</v>
      </c>
      <c r="J2481" s="95" t="b">
        <v>0</v>
      </c>
      <c r="K2481" s="95" t="b">
        <v>0</v>
      </c>
    </row>
    <row r="2482" spans="1:11" x14ac:dyDescent="0.25">
      <c r="A2482" s="95" t="s">
        <v>14248</v>
      </c>
      <c r="B2482" s="95" t="s">
        <v>14271</v>
      </c>
      <c r="C2482" s="95">
        <v>2</v>
      </c>
      <c r="D2482" s="130">
        <v>1.0634715255499035E-4</v>
      </c>
      <c r="E2482" s="130">
        <v>0.61469982166905257</v>
      </c>
      <c r="F2482" s="95" t="b">
        <v>0</v>
      </c>
      <c r="G2482" s="95" t="b">
        <v>0</v>
      </c>
      <c r="H2482" s="95" t="b">
        <v>0</v>
      </c>
      <c r="I2482" s="95" t="b">
        <v>0</v>
      </c>
      <c r="J2482" s="95" t="b">
        <v>0</v>
      </c>
      <c r="K2482" s="95" t="b">
        <v>0</v>
      </c>
    </row>
    <row r="2483" spans="1:11" x14ac:dyDescent="0.25">
      <c r="A2483" s="95" t="s">
        <v>14417</v>
      </c>
      <c r="B2483" s="95" t="s">
        <v>14213</v>
      </c>
      <c r="C2483" s="95">
        <v>2</v>
      </c>
      <c r="D2483" s="130">
        <v>1.0634715255499035E-4</v>
      </c>
      <c r="E2483" s="130">
        <v>0.19100058550203863</v>
      </c>
      <c r="F2483" s="95" t="b">
        <v>0</v>
      </c>
      <c r="G2483" s="95" t="b">
        <v>0</v>
      </c>
      <c r="H2483" s="95" t="b">
        <v>0</v>
      </c>
      <c r="I2483" s="95" t="b">
        <v>0</v>
      </c>
      <c r="J2483" s="95" t="b">
        <v>0</v>
      </c>
      <c r="K2483" s="95" t="b">
        <v>0</v>
      </c>
    </row>
    <row r="2484" spans="1:11" x14ac:dyDescent="0.25">
      <c r="A2484" s="95" t="s">
        <v>14217</v>
      </c>
      <c r="B2484" s="95" t="s">
        <v>1274</v>
      </c>
      <c r="C2484" s="95">
        <v>2</v>
      </c>
      <c r="D2484" s="130">
        <v>1.0634715255499035E-4</v>
      </c>
      <c r="E2484" s="130">
        <v>1.4549446285562802</v>
      </c>
      <c r="F2484" s="95" t="b">
        <v>0</v>
      </c>
      <c r="G2484" s="95" t="b">
        <v>0</v>
      </c>
      <c r="H2484" s="95" t="b">
        <v>0</v>
      </c>
      <c r="I2484" s="95" t="b">
        <v>0</v>
      </c>
      <c r="J2484" s="95" t="b">
        <v>0</v>
      </c>
      <c r="K2484" s="95" t="b">
        <v>0</v>
      </c>
    </row>
    <row r="2485" spans="1:11" x14ac:dyDescent="0.25">
      <c r="A2485" s="95" t="s">
        <v>1274</v>
      </c>
      <c r="B2485" s="95" t="s">
        <v>14445</v>
      </c>
      <c r="C2485" s="95">
        <v>2</v>
      </c>
      <c r="D2485" s="130">
        <v>1.0634715255499035E-4</v>
      </c>
      <c r="E2485" s="130">
        <v>3.62180720464311</v>
      </c>
      <c r="F2485" s="95" t="b">
        <v>0</v>
      </c>
      <c r="G2485" s="95" t="b">
        <v>0</v>
      </c>
      <c r="H2485" s="95" t="b">
        <v>0</v>
      </c>
      <c r="I2485" s="95" t="b">
        <v>0</v>
      </c>
      <c r="J2485" s="95" t="b">
        <v>0</v>
      </c>
      <c r="K2485" s="95" t="b">
        <v>0</v>
      </c>
    </row>
    <row r="2486" spans="1:11" x14ac:dyDescent="0.25">
      <c r="A2486" s="95" t="s">
        <v>2743</v>
      </c>
      <c r="B2486" s="95" t="s">
        <v>14899</v>
      </c>
      <c r="C2486" s="95">
        <v>2</v>
      </c>
      <c r="D2486" s="130">
        <v>1.0634715255499035E-4</v>
      </c>
      <c r="E2486" s="130">
        <v>1.8994264412431952</v>
      </c>
      <c r="F2486" s="95" t="b">
        <v>0</v>
      </c>
      <c r="G2486" s="95" t="b">
        <v>0</v>
      </c>
      <c r="H2486" s="95" t="b">
        <v>0</v>
      </c>
      <c r="I2486" s="95" t="b">
        <v>0</v>
      </c>
      <c r="J2486" s="95" t="b">
        <v>0</v>
      </c>
      <c r="K2486" s="95" t="b">
        <v>0</v>
      </c>
    </row>
    <row r="2487" spans="1:11" x14ac:dyDescent="0.25">
      <c r="A2487" s="95" t="s">
        <v>14231</v>
      </c>
      <c r="B2487" s="95" t="s">
        <v>14900</v>
      </c>
      <c r="C2487" s="95">
        <v>2</v>
      </c>
      <c r="D2487" s="130">
        <v>1.0634715255499035E-4</v>
      </c>
      <c r="E2487" s="130">
        <v>2.0065857672571767</v>
      </c>
      <c r="F2487" s="95" t="b">
        <v>0</v>
      </c>
      <c r="G2487" s="95" t="b">
        <v>0</v>
      </c>
      <c r="H2487" s="95" t="b">
        <v>0</v>
      </c>
      <c r="I2487" s="95" t="b">
        <v>0</v>
      </c>
      <c r="J2487" s="95" t="b">
        <v>0</v>
      </c>
      <c r="K2487" s="95" t="b">
        <v>0</v>
      </c>
    </row>
    <row r="2488" spans="1:11" x14ac:dyDescent="0.25">
      <c r="A2488" s="95" t="s">
        <v>1810</v>
      </c>
      <c r="B2488" s="95" t="s">
        <v>1352</v>
      </c>
      <c r="C2488" s="95">
        <v>2</v>
      </c>
      <c r="D2488" s="130">
        <v>1.0634715255499035E-4</v>
      </c>
      <c r="E2488" s="130">
        <v>2.3369428267466823</v>
      </c>
      <c r="F2488" s="95" t="b">
        <v>0</v>
      </c>
      <c r="G2488" s="95" t="b">
        <v>0</v>
      </c>
      <c r="H2488" s="95" t="b">
        <v>0</v>
      </c>
      <c r="I2488" s="95" t="b">
        <v>0</v>
      </c>
      <c r="J2488" s="95" t="b">
        <v>0</v>
      </c>
      <c r="K2488" s="95" t="b">
        <v>0</v>
      </c>
    </row>
    <row r="2489" spans="1:11" x14ac:dyDescent="0.25">
      <c r="A2489" s="95" t="s">
        <v>14255</v>
      </c>
      <c r="B2489" s="95" t="s">
        <v>14225</v>
      </c>
      <c r="C2489" s="95">
        <v>2</v>
      </c>
      <c r="D2489" s="130">
        <v>1.0634715255499035E-4</v>
      </c>
      <c r="E2489" s="130">
        <v>-0.35635223464223809</v>
      </c>
      <c r="F2489" s="95" t="b">
        <v>0</v>
      </c>
      <c r="G2489" s="95" t="b">
        <v>0</v>
      </c>
      <c r="H2489" s="95" t="b">
        <v>0</v>
      </c>
      <c r="I2489" s="95" t="b">
        <v>0</v>
      </c>
      <c r="J2489" s="95" t="b">
        <v>0</v>
      </c>
      <c r="K2489" s="95" t="b">
        <v>0</v>
      </c>
    </row>
    <row r="2490" spans="1:11" x14ac:dyDescent="0.25">
      <c r="A2490" s="95" t="s">
        <v>14328</v>
      </c>
      <c r="B2490" s="95" t="s">
        <v>14240</v>
      </c>
      <c r="C2490" s="95">
        <v>2</v>
      </c>
      <c r="D2490" s="130">
        <v>1.0634715255499035E-4</v>
      </c>
      <c r="E2490" s="130">
        <v>0.77411592793767248</v>
      </c>
      <c r="F2490" s="95" t="b">
        <v>0</v>
      </c>
      <c r="G2490" s="95" t="b">
        <v>0</v>
      </c>
      <c r="H2490" s="95" t="b">
        <v>0</v>
      </c>
      <c r="I2490" s="95" t="b">
        <v>0</v>
      </c>
      <c r="J2490" s="95" t="b">
        <v>0</v>
      </c>
      <c r="K2490" s="95" t="b">
        <v>0</v>
      </c>
    </row>
    <row r="2491" spans="1:11" x14ac:dyDescent="0.25">
      <c r="A2491" s="95" t="s">
        <v>1368</v>
      </c>
      <c r="B2491" s="95" t="s">
        <v>14221</v>
      </c>
      <c r="C2491" s="95">
        <v>2</v>
      </c>
      <c r="D2491" s="130">
        <v>1.0634715255499035E-4</v>
      </c>
      <c r="E2491" s="130">
        <v>1.343757484690234</v>
      </c>
      <c r="F2491" s="95" t="b">
        <v>0</v>
      </c>
      <c r="G2491" s="95" t="b">
        <v>0</v>
      </c>
      <c r="H2491" s="95" t="b">
        <v>0</v>
      </c>
      <c r="I2491" s="95" t="b">
        <v>0</v>
      </c>
      <c r="J2491" s="95" t="b">
        <v>0</v>
      </c>
      <c r="K2491" s="95" t="b">
        <v>0</v>
      </c>
    </row>
    <row r="2492" spans="1:11" x14ac:dyDescent="0.25">
      <c r="A2492" s="95" t="s">
        <v>14406</v>
      </c>
      <c r="B2492" s="95" t="s">
        <v>14215</v>
      </c>
      <c r="C2492" s="95">
        <v>2</v>
      </c>
      <c r="D2492" s="130">
        <v>1.0634715255499035E-4</v>
      </c>
      <c r="E2492" s="130">
        <v>0.3882253969512573</v>
      </c>
      <c r="F2492" s="95" t="b">
        <v>0</v>
      </c>
      <c r="G2492" s="95" t="b">
        <v>0</v>
      </c>
      <c r="H2492" s="95" t="b">
        <v>0</v>
      </c>
      <c r="I2492" s="95" t="b">
        <v>0</v>
      </c>
      <c r="J2492" s="95" t="b">
        <v>0</v>
      </c>
      <c r="K2492" s="95" t="b">
        <v>0</v>
      </c>
    </row>
    <row r="2493" spans="1:11" x14ac:dyDescent="0.25">
      <c r="A2493" s="95" t="s">
        <v>14320</v>
      </c>
      <c r="B2493" s="95" t="s">
        <v>14224</v>
      </c>
      <c r="C2493" s="95">
        <v>2</v>
      </c>
      <c r="D2493" s="130">
        <v>1.0634715255499035E-4</v>
      </c>
      <c r="E2493" s="130">
        <v>0.15048163618655519</v>
      </c>
      <c r="F2493" s="95" t="b">
        <v>0</v>
      </c>
      <c r="G2493" s="95" t="b">
        <v>0</v>
      </c>
      <c r="H2493" s="95" t="b">
        <v>0</v>
      </c>
      <c r="I2493" s="95" t="b">
        <v>0</v>
      </c>
      <c r="J2493" s="95" t="b">
        <v>0</v>
      </c>
      <c r="K2493" s="95" t="b">
        <v>0</v>
      </c>
    </row>
    <row r="2494" spans="1:11" x14ac:dyDescent="0.25">
      <c r="A2494" s="95" t="s">
        <v>14217</v>
      </c>
      <c r="B2494" s="95" t="s">
        <v>1575</v>
      </c>
      <c r="C2494" s="95">
        <v>2</v>
      </c>
      <c r="D2494" s="130">
        <v>1.0634715255499035E-4</v>
      </c>
      <c r="E2494" s="130">
        <v>1.4549446285562802</v>
      </c>
      <c r="F2494" s="95" t="b">
        <v>0</v>
      </c>
      <c r="G2494" s="95" t="b">
        <v>0</v>
      </c>
      <c r="H2494" s="95" t="b">
        <v>0</v>
      </c>
      <c r="I2494" s="95" t="b">
        <v>0</v>
      </c>
      <c r="J2494" s="95" t="b">
        <v>0</v>
      </c>
      <c r="K2494" s="95" t="b">
        <v>0</v>
      </c>
    </row>
    <row r="2495" spans="1:11" x14ac:dyDescent="0.25">
      <c r="A2495" s="95" t="s">
        <v>1575</v>
      </c>
      <c r="B2495" s="95" t="s">
        <v>1574</v>
      </c>
      <c r="C2495" s="95">
        <v>2</v>
      </c>
      <c r="D2495" s="130">
        <v>1.0634715255499035E-4</v>
      </c>
      <c r="E2495" s="130">
        <v>4.2586293022302844</v>
      </c>
      <c r="F2495" s="95" t="b">
        <v>0</v>
      </c>
      <c r="G2495" s="95" t="b">
        <v>0</v>
      </c>
      <c r="H2495" s="95" t="b">
        <v>0</v>
      </c>
      <c r="I2495" s="95" t="b">
        <v>0</v>
      </c>
      <c r="J2495" s="95" t="b">
        <v>0</v>
      </c>
      <c r="K2495" s="95" t="b">
        <v>0</v>
      </c>
    </row>
    <row r="2496" spans="1:11" x14ac:dyDescent="0.25">
      <c r="A2496" s="95" t="s">
        <v>1574</v>
      </c>
      <c r="B2496" s="95" t="s">
        <v>2743</v>
      </c>
      <c r="C2496" s="95">
        <v>2</v>
      </c>
      <c r="D2496" s="130">
        <v>1.0634715255499035E-4</v>
      </c>
      <c r="E2496" s="130">
        <v>1.5061966929688102</v>
      </c>
      <c r="F2496" s="95" t="b">
        <v>0</v>
      </c>
      <c r="G2496" s="95" t="b">
        <v>0</v>
      </c>
      <c r="H2496" s="95" t="b">
        <v>0</v>
      </c>
      <c r="I2496" s="95" t="b">
        <v>0</v>
      </c>
      <c r="J2496" s="95" t="b">
        <v>0</v>
      </c>
      <c r="K2496" s="95" t="b">
        <v>0</v>
      </c>
    </row>
    <row r="2497" spans="1:11" x14ac:dyDescent="0.25">
      <c r="A2497" s="95" t="s">
        <v>14216</v>
      </c>
      <c r="B2497" s="95" t="s">
        <v>14573</v>
      </c>
      <c r="C2497" s="95">
        <v>2</v>
      </c>
      <c r="D2497" s="130">
        <v>1.1701838017915885E-4</v>
      </c>
      <c r="E2497" s="130">
        <v>0.85183372956203407</v>
      </c>
      <c r="F2497" s="95" t="b">
        <v>0</v>
      </c>
      <c r="G2497" s="95" t="b">
        <v>0</v>
      </c>
      <c r="H2497" s="95" t="b">
        <v>0</v>
      </c>
      <c r="I2497" s="95" t="b">
        <v>0</v>
      </c>
      <c r="J2497" s="95" t="b">
        <v>0</v>
      </c>
      <c r="K2497" s="95" t="b">
        <v>0</v>
      </c>
    </row>
    <row r="2498" spans="1:11" x14ac:dyDescent="0.25">
      <c r="A2498" s="95" t="s">
        <v>14573</v>
      </c>
      <c r="B2498" s="95" t="s">
        <v>14301</v>
      </c>
      <c r="C2498" s="95">
        <v>2</v>
      </c>
      <c r="D2498" s="130">
        <v>1.1701838017915885E-4</v>
      </c>
      <c r="E2498" s="130">
        <v>2.3656077098988448</v>
      </c>
      <c r="F2498" s="95" t="b">
        <v>0</v>
      </c>
      <c r="G2498" s="95" t="b">
        <v>0</v>
      </c>
      <c r="H2498" s="95" t="b">
        <v>0</v>
      </c>
      <c r="I2498" s="95" t="b">
        <v>0</v>
      </c>
      <c r="J2498" s="95" t="b">
        <v>0</v>
      </c>
      <c r="K2498" s="95" t="b">
        <v>0</v>
      </c>
    </row>
    <row r="2499" spans="1:11" x14ac:dyDescent="0.25">
      <c r="A2499" s="95" t="s">
        <v>14235</v>
      </c>
      <c r="B2499" s="95" t="s">
        <v>14218</v>
      </c>
      <c r="C2499" s="95">
        <v>2</v>
      </c>
      <c r="D2499" s="130">
        <v>1.0634715255499035E-4</v>
      </c>
      <c r="E2499" s="130">
        <v>-0.84195833585950874</v>
      </c>
      <c r="F2499" s="95" t="b">
        <v>0</v>
      </c>
      <c r="G2499" s="95" t="b">
        <v>0</v>
      </c>
      <c r="H2499" s="95" t="b">
        <v>0</v>
      </c>
      <c r="I2499" s="95" t="b">
        <v>0</v>
      </c>
      <c r="J2499" s="95" t="b">
        <v>0</v>
      </c>
      <c r="K2499" s="95" t="b">
        <v>0</v>
      </c>
    </row>
    <row r="2500" spans="1:11" x14ac:dyDescent="0.25">
      <c r="A2500" s="95" t="s">
        <v>1875</v>
      </c>
      <c r="B2500" s="95" t="s">
        <v>1874</v>
      </c>
      <c r="C2500" s="95">
        <v>2</v>
      </c>
      <c r="D2500" s="130">
        <v>1.0634715255499035E-4</v>
      </c>
      <c r="E2500" s="130">
        <v>4.4347205612859657</v>
      </c>
      <c r="F2500" s="95" t="b">
        <v>0</v>
      </c>
      <c r="G2500" s="95" t="b">
        <v>0</v>
      </c>
      <c r="H2500" s="95" t="b">
        <v>0</v>
      </c>
      <c r="I2500" s="95" t="b">
        <v>0</v>
      </c>
      <c r="J2500" s="95" t="b">
        <v>0</v>
      </c>
      <c r="K2500" s="95" t="b">
        <v>0</v>
      </c>
    </row>
    <row r="2501" spans="1:11" x14ac:dyDescent="0.25">
      <c r="A2501" s="95" t="s">
        <v>1874</v>
      </c>
      <c r="B2501" s="95" t="s">
        <v>1873</v>
      </c>
      <c r="C2501" s="95">
        <v>2</v>
      </c>
      <c r="D2501" s="130">
        <v>1.0634715255499035E-4</v>
      </c>
      <c r="E2501" s="130">
        <v>4.4347205612859657</v>
      </c>
      <c r="F2501" s="95" t="b">
        <v>0</v>
      </c>
      <c r="G2501" s="95" t="b">
        <v>0</v>
      </c>
      <c r="H2501" s="95" t="b">
        <v>0</v>
      </c>
      <c r="I2501" s="95" t="b">
        <v>0</v>
      </c>
      <c r="J2501" s="95" t="b">
        <v>0</v>
      </c>
      <c r="K2501" s="95" t="b">
        <v>0</v>
      </c>
    </row>
    <row r="2502" spans="1:11" x14ac:dyDescent="0.25">
      <c r="A2502" s="95" t="s">
        <v>1873</v>
      </c>
      <c r="B2502" s="95" t="s">
        <v>14224</v>
      </c>
      <c r="C2502" s="95">
        <v>2</v>
      </c>
      <c r="D2502" s="130">
        <v>1.0634715255499035E-4</v>
      </c>
      <c r="E2502" s="130">
        <v>1.6128796340855114</v>
      </c>
      <c r="F2502" s="95" t="b">
        <v>0</v>
      </c>
      <c r="G2502" s="95" t="b">
        <v>0</v>
      </c>
      <c r="H2502" s="95" t="b">
        <v>0</v>
      </c>
      <c r="I2502" s="95" t="b">
        <v>0</v>
      </c>
      <c r="J2502" s="95" t="b">
        <v>0</v>
      </c>
      <c r="K2502" s="95" t="b">
        <v>0</v>
      </c>
    </row>
    <row r="2503" spans="1:11" x14ac:dyDescent="0.25">
      <c r="A2503" s="95" t="s">
        <v>14232</v>
      </c>
      <c r="B2503" s="95" t="s">
        <v>14227</v>
      </c>
      <c r="C2503" s="95">
        <v>2</v>
      </c>
      <c r="D2503" s="130">
        <v>1.0634715255499035E-4</v>
      </c>
      <c r="E2503" s="130">
        <v>-0.63853943072536423</v>
      </c>
      <c r="F2503" s="95" t="b">
        <v>0</v>
      </c>
      <c r="G2503" s="95" t="b">
        <v>0</v>
      </c>
      <c r="H2503" s="95" t="b">
        <v>0</v>
      </c>
      <c r="I2503" s="95" t="b">
        <v>0</v>
      </c>
      <c r="J2503" s="95" t="b">
        <v>0</v>
      </c>
      <c r="K2503" s="95" t="b">
        <v>0</v>
      </c>
    </row>
    <row r="2504" spans="1:11" x14ac:dyDescent="0.25">
      <c r="A2504" s="95" t="s">
        <v>14265</v>
      </c>
      <c r="B2504" s="95" t="s">
        <v>14242</v>
      </c>
      <c r="C2504" s="95">
        <v>2</v>
      </c>
      <c r="D2504" s="130">
        <v>1.0634715255499035E-4</v>
      </c>
      <c r="E2504" s="130">
        <v>0.420536163784686</v>
      </c>
      <c r="F2504" s="95" t="b">
        <v>0</v>
      </c>
      <c r="G2504" s="95" t="b">
        <v>0</v>
      </c>
      <c r="H2504" s="95" t="b">
        <v>0</v>
      </c>
      <c r="I2504" s="95" t="b">
        <v>0</v>
      </c>
      <c r="J2504" s="95" t="b">
        <v>0</v>
      </c>
      <c r="K2504" s="95" t="b">
        <v>0</v>
      </c>
    </row>
    <row r="2505" spans="1:11" x14ac:dyDescent="0.25">
      <c r="A2505" s="95" t="s">
        <v>14300</v>
      </c>
      <c r="B2505" s="95" t="s">
        <v>14250</v>
      </c>
      <c r="C2505" s="95">
        <v>2</v>
      </c>
      <c r="D2505" s="130">
        <v>1.0634715255499035E-4</v>
      </c>
      <c r="E2505" s="130">
        <v>0.82769468285117964</v>
      </c>
      <c r="F2505" s="95" t="b">
        <v>0</v>
      </c>
      <c r="G2505" s="95" t="b">
        <v>0</v>
      </c>
      <c r="H2505" s="95" t="b">
        <v>0</v>
      </c>
      <c r="I2505" s="95" t="b">
        <v>0</v>
      </c>
      <c r="J2505" s="95" t="b">
        <v>0</v>
      </c>
      <c r="K2505" s="95" t="b">
        <v>0</v>
      </c>
    </row>
    <row r="2506" spans="1:11" x14ac:dyDescent="0.25">
      <c r="A2506" s="95" t="s">
        <v>14250</v>
      </c>
      <c r="B2506" s="95" t="s">
        <v>14239</v>
      </c>
      <c r="C2506" s="95">
        <v>2</v>
      </c>
      <c r="D2506" s="130">
        <v>1.0634715255499035E-4</v>
      </c>
      <c r="E2506" s="130">
        <v>9.4355776883898373E-2</v>
      </c>
      <c r="F2506" s="95" t="b">
        <v>0</v>
      </c>
      <c r="G2506" s="95" t="b">
        <v>0</v>
      </c>
      <c r="H2506" s="95" t="b">
        <v>0</v>
      </c>
      <c r="I2506" s="95" t="b">
        <v>0</v>
      </c>
      <c r="J2506" s="95" t="b">
        <v>0</v>
      </c>
      <c r="K2506" s="95" t="b">
        <v>0</v>
      </c>
    </row>
    <row r="2507" spans="1:11" x14ac:dyDescent="0.25">
      <c r="A2507" s="95" t="s">
        <v>14225</v>
      </c>
      <c r="B2507" s="95" t="s">
        <v>14257</v>
      </c>
      <c r="C2507" s="95">
        <v>2</v>
      </c>
      <c r="D2507" s="130">
        <v>1.0634715255499035E-4</v>
      </c>
      <c r="E2507" s="130">
        <v>-0.32568495717769808</v>
      </c>
      <c r="F2507" s="95" t="b">
        <v>0</v>
      </c>
      <c r="G2507" s="95" t="b">
        <v>0</v>
      </c>
      <c r="H2507" s="95" t="b">
        <v>0</v>
      </c>
      <c r="I2507" s="95" t="b">
        <v>0</v>
      </c>
      <c r="J2507" s="95" t="b">
        <v>0</v>
      </c>
      <c r="K2507" s="95" t="b">
        <v>0</v>
      </c>
    </row>
    <row r="2508" spans="1:11" x14ac:dyDescent="0.25">
      <c r="A2508" s="95" t="s">
        <v>14257</v>
      </c>
      <c r="B2508" s="95" t="s">
        <v>14358</v>
      </c>
      <c r="C2508" s="95">
        <v>2</v>
      </c>
      <c r="D2508" s="130">
        <v>1.0634715255499035E-4</v>
      </c>
      <c r="E2508" s="130">
        <v>1.231143786307993</v>
      </c>
      <c r="F2508" s="95" t="b">
        <v>0</v>
      </c>
      <c r="G2508" s="95" t="b">
        <v>0</v>
      </c>
      <c r="H2508" s="95" t="b">
        <v>0</v>
      </c>
      <c r="I2508" s="95" t="b">
        <v>0</v>
      </c>
      <c r="J2508" s="95" t="b">
        <v>0</v>
      </c>
      <c r="K2508" s="95" t="b">
        <v>0</v>
      </c>
    </row>
    <row r="2509" spans="1:11" x14ac:dyDescent="0.25">
      <c r="A2509" s="95" t="s">
        <v>14358</v>
      </c>
      <c r="B2509" s="95" t="s">
        <v>14213</v>
      </c>
      <c r="C2509" s="95">
        <v>2</v>
      </c>
      <c r="D2509" s="130">
        <v>1.0634715255499035E-4</v>
      </c>
      <c r="E2509" s="130">
        <v>-5.8876887714561198E-2</v>
      </c>
      <c r="F2509" s="95" t="b">
        <v>0</v>
      </c>
      <c r="G2509" s="95" t="b">
        <v>0</v>
      </c>
      <c r="H2509" s="95" t="b">
        <v>0</v>
      </c>
      <c r="I2509" s="95" t="b">
        <v>0</v>
      </c>
      <c r="J2509" s="95" t="b">
        <v>0</v>
      </c>
      <c r="K2509" s="95" t="b">
        <v>0</v>
      </c>
    </row>
    <row r="2510" spans="1:11" x14ac:dyDescent="0.25">
      <c r="A2510" s="95" t="s">
        <v>14220</v>
      </c>
      <c r="B2510" s="95" t="s">
        <v>14723</v>
      </c>
      <c r="C2510" s="95">
        <v>2</v>
      </c>
      <c r="D2510" s="130">
        <v>1.0634715255499035E-4</v>
      </c>
      <c r="E2510" s="130">
        <v>1.2127849614579602</v>
      </c>
      <c r="F2510" s="95" t="b">
        <v>0</v>
      </c>
      <c r="G2510" s="95" t="b">
        <v>0</v>
      </c>
      <c r="H2510" s="95" t="b">
        <v>0</v>
      </c>
      <c r="I2510" s="95" t="b">
        <v>0</v>
      </c>
      <c r="J2510" s="95" t="b">
        <v>0</v>
      </c>
      <c r="K2510" s="95" t="b">
        <v>0</v>
      </c>
    </row>
    <row r="2511" spans="1:11" x14ac:dyDescent="0.25">
      <c r="A2511" s="95" t="s">
        <v>14723</v>
      </c>
      <c r="B2511" s="95" t="s">
        <v>14218</v>
      </c>
      <c r="C2511" s="95">
        <v>2</v>
      </c>
      <c r="D2511" s="130">
        <v>1.0634715255499035E-4</v>
      </c>
      <c r="E2511" s="130">
        <v>1.1729820139334279</v>
      </c>
      <c r="F2511" s="95" t="b">
        <v>0</v>
      </c>
      <c r="G2511" s="95" t="b">
        <v>0</v>
      </c>
      <c r="H2511" s="95" t="b">
        <v>0</v>
      </c>
      <c r="I2511" s="95" t="b">
        <v>0</v>
      </c>
      <c r="J2511" s="95" t="b">
        <v>0</v>
      </c>
      <c r="K2511" s="95" t="b">
        <v>0</v>
      </c>
    </row>
    <row r="2512" spans="1:11" x14ac:dyDescent="0.25">
      <c r="A2512" s="95" t="s">
        <v>14218</v>
      </c>
      <c r="B2512" s="95" t="s">
        <v>14724</v>
      </c>
      <c r="C2512" s="95">
        <v>2</v>
      </c>
      <c r="D2512" s="130">
        <v>1.0634715255499035E-4</v>
      </c>
      <c r="E2512" s="130">
        <v>1.1751266824000171</v>
      </c>
      <c r="F2512" s="95" t="b">
        <v>0</v>
      </c>
      <c r="G2512" s="95" t="b">
        <v>0</v>
      </c>
      <c r="H2512" s="95" t="b">
        <v>0</v>
      </c>
      <c r="I2512" s="95" t="b">
        <v>0</v>
      </c>
      <c r="J2512" s="95" t="b">
        <v>0</v>
      </c>
      <c r="K2512" s="95" t="b">
        <v>0</v>
      </c>
    </row>
    <row r="2513" spans="1:11" x14ac:dyDescent="0.25">
      <c r="A2513" s="95" t="s">
        <v>1726</v>
      </c>
      <c r="B2513" s="95" t="s">
        <v>14220</v>
      </c>
      <c r="C2513" s="95">
        <v>2</v>
      </c>
      <c r="D2513" s="130">
        <v>1.0634715255499035E-4</v>
      </c>
      <c r="E2513" s="130">
        <v>1.1127598521398605</v>
      </c>
      <c r="F2513" s="95" t="b">
        <v>0</v>
      </c>
      <c r="G2513" s="95" t="b">
        <v>0</v>
      </c>
      <c r="H2513" s="95" t="b">
        <v>0</v>
      </c>
      <c r="I2513" s="95" t="b">
        <v>0</v>
      </c>
      <c r="J2513" s="95" t="b">
        <v>0</v>
      </c>
      <c r="K2513" s="95" t="b">
        <v>0</v>
      </c>
    </row>
    <row r="2514" spans="1:11" x14ac:dyDescent="0.25">
      <c r="A2514" s="95" t="s">
        <v>14220</v>
      </c>
      <c r="B2514" s="95" t="s">
        <v>14902</v>
      </c>
      <c r="C2514" s="95">
        <v>2</v>
      </c>
      <c r="D2514" s="130">
        <v>1.0634715255499035E-4</v>
      </c>
      <c r="E2514" s="130">
        <v>1.5138149571219415</v>
      </c>
      <c r="F2514" s="95" t="b">
        <v>0</v>
      </c>
      <c r="G2514" s="95" t="b">
        <v>0</v>
      </c>
      <c r="H2514" s="95" t="b">
        <v>0</v>
      </c>
      <c r="I2514" s="95" t="b">
        <v>0</v>
      </c>
      <c r="J2514" s="95" t="b">
        <v>0</v>
      </c>
      <c r="K2514" s="95" t="b">
        <v>0</v>
      </c>
    </row>
    <row r="2515" spans="1:11" x14ac:dyDescent="0.25">
      <c r="A2515" s="95" t="s">
        <v>14902</v>
      </c>
      <c r="B2515" s="95" t="s">
        <v>14219</v>
      </c>
      <c r="C2515" s="95">
        <v>2</v>
      </c>
      <c r="D2515" s="130">
        <v>1.0634715255499035E-4</v>
      </c>
      <c r="E2515" s="130">
        <v>1.4790328109724598</v>
      </c>
      <c r="F2515" s="95" t="b">
        <v>0</v>
      </c>
      <c r="G2515" s="95" t="b">
        <v>0</v>
      </c>
      <c r="H2515" s="95" t="b">
        <v>0</v>
      </c>
      <c r="I2515" s="95" t="b">
        <v>0</v>
      </c>
      <c r="J2515" s="95" t="b">
        <v>0</v>
      </c>
      <c r="K2515" s="95" t="b">
        <v>0</v>
      </c>
    </row>
    <row r="2516" spans="1:11" x14ac:dyDescent="0.25">
      <c r="A2516" s="95" t="s">
        <v>2743</v>
      </c>
      <c r="B2516" s="95" t="s">
        <v>1616</v>
      </c>
      <c r="C2516" s="95">
        <v>2</v>
      </c>
      <c r="D2516" s="130">
        <v>1.0634715255499035E-4</v>
      </c>
      <c r="E2516" s="130">
        <v>1.5014864325711574</v>
      </c>
      <c r="F2516" s="95" t="b">
        <v>0</v>
      </c>
      <c r="G2516" s="95" t="b">
        <v>0</v>
      </c>
      <c r="H2516" s="95" t="b">
        <v>0</v>
      </c>
      <c r="I2516" s="95" t="b">
        <v>0</v>
      </c>
      <c r="J2516" s="95" t="b">
        <v>0</v>
      </c>
      <c r="K2516" s="95" t="b">
        <v>0</v>
      </c>
    </row>
    <row r="2517" spans="1:11" x14ac:dyDescent="0.25">
      <c r="A2517" s="95" t="s">
        <v>14217</v>
      </c>
      <c r="B2517" s="95" t="s">
        <v>1864</v>
      </c>
      <c r="C2517" s="95">
        <v>2</v>
      </c>
      <c r="D2517" s="130">
        <v>1.0634715255499035E-4</v>
      </c>
      <c r="E2517" s="130">
        <v>1.4549446285562802</v>
      </c>
      <c r="F2517" s="95" t="b">
        <v>0</v>
      </c>
      <c r="G2517" s="95" t="b">
        <v>0</v>
      </c>
      <c r="H2517" s="95" t="b">
        <v>0</v>
      </c>
      <c r="I2517" s="95" t="b">
        <v>0</v>
      </c>
      <c r="J2517" s="95" t="b">
        <v>0</v>
      </c>
      <c r="K2517" s="95" t="b">
        <v>0</v>
      </c>
    </row>
    <row r="2518" spans="1:11" x14ac:dyDescent="0.25">
      <c r="A2518" s="95" t="s">
        <v>1864</v>
      </c>
      <c r="B2518" s="95" t="s">
        <v>14550</v>
      </c>
      <c r="C2518" s="95">
        <v>2</v>
      </c>
      <c r="D2518" s="130">
        <v>1.0634715255499035E-4</v>
      </c>
      <c r="E2518" s="130">
        <v>3.8326605699580032</v>
      </c>
      <c r="F2518" s="95" t="b">
        <v>0</v>
      </c>
      <c r="G2518" s="95" t="b">
        <v>0</v>
      </c>
      <c r="H2518" s="95" t="b">
        <v>0</v>
      </c>
      <c r="I2518" s="95" t="b">
        <v>1</v>
      </c>
      <c r="J2518" s="95" t="b">
        <v>0</v>
      </c>
      <c r="K2518" s="95" t="b">
        <v>0</v>
      </c>
    </row>
    <row r="2519" spans="1:11" x14ac:dyDescent="0.25">
      <c r="A2519" s="95" t="s">
        <v>14550</v>
      </c>
      <c r="B2519" s="95" t="s">
        <v>1165</v>
      </c>
      <c r="C2519" s="95">
        <v>2</v>
      </c>
      <c r="D2519" s="130">
        <v>1.0634715255499035E-4</v>
      </c>
      <c r="E2519" s="130">
        <v>1.326832536103167</v>
      </c>
      <c r="F2519" s="95" t="b">
        <v>1</v>
      </c>
      <c r="G2519" s="95" t="b">
        <v>0</v>
      </c>
      <c r="H2519" s="95" t="b">
        <v>0</v>
      </c>
      <c r="I2519" s="95" t="b">
        <v>0</v>
      </c>
      <c r="J2519" s="95" t="b">
        <v>0</v>
      </c>
      <c r="K2519" s="95" t="b">
        <v>0</v>
      </c>
    </row>
    <row r="2520" spans="1:11" x14ac:dyDescent="0.25">
      <c r="A2520" s="95" t="s">
        <v>14217</v>
      </c>
      <c r="B2520" s="95" t="s">
        <v>1748</v>
      </c>
      <c r="C2520" s="95">
        <v>2</v>
      </c>
      <c r="D2520" s="130">
        <v>1.0634715255499035E-4</v>
      </c>
      <c r="E2520" s="130">
        <v>1.4549446285562802</v>
      </c>
      <c r="F2520" s="95" t="b">
        <v>0</v>
      </c>
      <c r="G2520" s="95" t="b">
        <v>0</v>
      </c>
      <c r="H2520" s="95" t="b">
        <v>0</v>
      </c>
      <c r="I2520" s="95" t="b">
        <v>0</v>
      </c>
      <c r="J2520" s="95" t="b">
        <v>0</v>
      </c>
      <c r="K2520" s="95" t="b">
        <v>0</v>
      </c>
    </row>
    <row r="2521" spans="1:11" x14ac:dyDescent="0.25">
      <c r="A2521" s="95" t="s">
        <v>1748</v>
      </c>
      <c r="B2521" s="95" t="s">
        <v>2743</v>
      </c>
      <c r="C2521" s="95">
        <v>2</v>
      </c>
      <c r="D2521" s="130">
        <v>1.0634715255499035E-4</v>
      </c>
      <c r="E2521" s="130">
        <v>1.6822879520244916</v>
      </c>
      <c r="F2521" s="95" t="b">
        <v>0</v>
      </c>
      <c r="G2521" s="95" t="b">
        <v>0</v>
      </c>
      <c r="H2521" s="95" t="b">
        <v>0</v>
      </c>
      <c r="I2521" s="95" t="b">
        <v>0</v>
      </c>
      <c r="J2521" s="95" t="b">
        <v>0</v>
      </c>
      <c r="K2521" s="95" t="b">
        <v>0</v>
      </c>
    </row>
    <row r="2522" spans="1:11" x14ac:dyDescent="0.25">
      <c r="A2522" s="95" t="s">
        <v>14482</v>
      </c>
      <c r="B2522" s="95" t="s">
        <v>7408</v>
      </c>
      <c r="C2522" s="95">
        <v>2</v>
      </c>
      <c r="D2522" s="130">
        <v>1.0634715255499035E-4</v>
      </c>
      <c r="E2522" s="130">
        <v>3.5596592978942656</v>
      </c>
      <c r="F2522" s="95" t="b">
        <v>0</v>
      </c>
      <c r="G2522" s="95" t="b">
        <v>0</v>
      </c>
      <c r="H2522" s="95" t="b">
        <v>0</v>
      </c>
      <c r="I2522" s="95" t="b">
        <v>0</v>
      </c>
      <c r="J2522" s="95" t="b">
        <v>0</v>
      </c>
      <c r="K2522" s="95" t="b">
        <v>0</v>
      </c>
    </row>
    <row r="2523" spans="1:11" x14ac:dyDescent="0.25">
      <c r="A2523" s="95" t="s">
        <v>7408</v>
      </c>
      <c r="B2523" s="95" t="s">
        <v>14266</v>
      </c>
      <c r="C2523" s="95">
        <v>2</v>
      </c>
      <c r="D2523" s="130">
        <v>1.0634715255499035E-4</v>
      </c>
      <c r="E2523" s="130">
        <v>2.484112336501735</v>
      </c>
      <c r="F2523" s="95" t="b">
        <v>0</v>
      </c>
      <c r="G2523" s="95" t="b">
        <v>0</v>
      </c>
      <c r="H2523" s="95" t="b">
        <v>0</v>
      </c>
      <c r="I2523" s="95" t="b">
        <v>0</v>
      </c>
      <c r="J2523" s="95" t="b">
        <v>0</v>
      </c>
      <c r="K2523" s="95" t="b">
        <v>0</v>
      </c>
    </row>
    <row r="2524" spans="1:11" x14ac:dyDescent="0.25">
      <c r="A2524" s="95" t="s">
        <v>14266</v>
      </c>
      <c r="B2524" s="95" t="s">
        <v>14343</v>
      </c>
      <c r="C2524" s="95">
        <v>2</v>
      </c>
      <c r="D2524" s="130">
        <v>1.0634715255499035E-4</v>
      </c>
      <c r="E2524" s="130">
        <v>1.3379843008234968</v>
      </c>
      <c r="F2524" s="95" t="b">
        <v>0</v>
      </c>
      <c r="G2524" s="95" t="b">
        <v>0</v>
      </c>
      <c r="H2524" s="95" t="b">
        <v>0</v>
      </c>
      <c r="I2524" s="95" t="b">
        <v>0</v>
      </c>
      <c r="J2524" s="95" t="b">
        <v>0</v>
      </c>
      <c r="K2524" s="95" t="b">
        <v>0</v>
      </c>
    </row>
    <row r="2525" spans="1:11" x14ac:dyDescent="0.25">
      <c r="A2525" s="95" t="s">
        <v>14232</v>
      </c>
      <c r="B2525" s="95" t="s">
        <v>14214</v>
      </c>
      <c r="C2525" s="95">
        <v>2</v>
      </c>
      <c r="D2525" s="130">
        <v>1.0634715255499035E-4</v>
      </c>
      <c r="E2525" s="130">
        <v>-1.2425441128286825</v>
      </c>
      <c r="F2525" s="95" t="b">
        <v>0</v>
      </c>
      <c r="G2525" s="95" t="b">
        <v>0</v>
      </c>
      <c r="H2525" s="95" t="b">
        <v>0</v>
      </c>
      <c r="I2525" s="95" t="b">
        <v>0</v>
      </c>
      <c r="J2525" s="95" t="b">
        <v>0</v>
      </c>
      <c r="K2525" s="95" t="b">
        <v>0</v>
      </c>
    </row>
    <row r="2526" spans="1:11" x14ac:dyDescent="0.25">
      <c r="A2526" s="95" t="s">
        <v>14218</v>
      </c>
      <c r="B2526" s="95" t="s">
        <v>14791</v>
      </c>
      <c r="C2526" s="95">
        <v>2</v>
      </c>
      <c r="D2526" s="130">
        <v>1.0634715255499035E-4</v>
      </c>
      <c r="E2526" s="130">
        <v>1.300065419008317</v>
      </c>
      <c r="F2526" s="95" t="b">
        <v>0</v>
      </c>
      <c r="G2526" s="95" t="b">
        <v>0</v>
      </c>
      <c r="H2526" s="95" t="b">
        <v>0</v>
      </c>
      <c r="I2526" s="95" t="b">
        <v>0</v>
      </c>
      <c r="J2526" s="95" t="b">
        <v>0</v>
      </c>
      <c r="K2526" s="95" t="b">
        <v>0</v>
      </c>
    </row>
    <row r="2527" spans="1:11" x14ac:dyDescent="0.25">
      <c r="A2527" s="95" t="s">
        <v>14323</v>
      </c>
      <c r="B2527" s="95" t="s">
        <v>14345</v>
      </c>
      <c r="C2527" s="95">
        <v>2</v>
      </c>
      <c r="D2527" s="130">
        <v>1.0634715255499035E-4</v>
      </c>
      <c r="E2527" s="130">
        <v>1.780062806636441</v>
      </c>
      <c r="F2527" s="95" t="b">
        <v>0</v>
      </c>
      <c r="G2527" s="95" t="b">
        <v>0</v>
      </c>
      <c r="H2527" s="95" t="b">
        <v>0</v>
      </c>
      <c r="I2527" s="95" t="b">
        <v>0</v>
      </c>
      <c r="J2527" s="95" t="b">
        <v>0</v>
      </c>
      <c r="K2527" s="95" t="b">
        <v>0</v>
      </c>
    </row>
    <row r="2528" spans="1:11" x14ac:dyDescent="0.25">
      <c r="A2528" s="95" t="s">
        <v>14345</v>
      </c>
      <c r="B2528" s="95" t="s">
        <v>14220</v>
      </c>
      <c r="C2528" s="95">
        <v>2</v>
      </c>
      <c r="D2528" s="130">
        <v>1.0634715255499035E-4</v>
      </c>
      <c r="E2528" s="130">
        <v>0.26766181212560364</v>
      </c>
      <c r="F2528" s="95" t="b">
        <v>0</v>
      </c>
      <c r="G2528" s="95" t="b">
        <v>0</v>
      </c>
      <c r="H2528" s="95" t="b">
        <v>0</v>
      </c>
      <c r="I2528" s="95" t="b">
        <v>0</v>
      </c>
      <c r="J2528" s="95" t="b">
        <v>0</v>
      </c>
      <c r="K2528" s="95" t="b">
        <v>0</v>
      </c>
    </row>
    <row r="2529" spans="1:11" x14ac:dyDescent="0.25">
      <c r="A2529" s="95" t="s">
        <v>14233</v>
      </c>
      <c r="B2529" s="95" t="s">
        <v>14232</v>
      </c>
      <c r="C2529" s="95">
        <v>2</v>
      </c>
      <c r="D2529" s="130">
        <v>1.0634715255499035E-4</v>
      </c>
      <c r="E2529" s="130">
        <v>-0.35400623348816451</v>
      </c>
      <c r="F2529" s="95" t="b">
        <v>0</v>
      </c>
      <c r="G2529" s="95" t="b">
        <v>0</v>
      </c>
      <c r="H2529" s="95" t="b">
        <v>0</v>
      </c>
      <c r="I2529" s="95" t="b">
        <v>0</v>
      </c>
      <c r="J2529" s="95" t="b">
        <v>0</v>
      </c>
      <c r="K2529" s="95" t="b">
        <v>0</v>
      </c>
    </row>
    <row r="2530" spans="1:11" x14ac:dyDescent="0.25">
      <c r="A2530" s="95" t="s">
        <v>14338</v>
      </c>
      <c r="B2530" s="95" t="s">
        <v>14257</v>
      </c>
      <c r="C2530" s="95">
        <v>2</v>
      </c>
      <c r="D2530" s="130">
        <v>1.0634715255499035E-4</v>
      </c>
      <c r="E2530" s="130">
        <v>1.1071062346653402</v>
      </c>
      <c r="F2530" s="95" t="b">
        <v>0</v>
      </c>
      <c r="G2530" s="95" t="b">
        <v>0</v>
      </c>
      <c r="H2530" s="95" t="b">
        <v>0</v>
      </c>
      <c r="I2530" s="95" t="b">
        <v>0</v>
      </c>
      <c r="J2530" s="95" t="b">
        <v>0</v>
      </c>
      <c r="K2530" s="95" t="b">
        <v>0</v>
      </c>
    </row>
    <row r="2531" spans="1:11" x14ac:dyDescent="0.25">
      <c r="A2531" s="95" t="s">
        <v>14257</v>
      </c>
      <c r="B2531" s="95" t="s">
        <v>14409</v>
      </c>
      <c r="C2531" s="95">
        <v>2</v>
      </c>
      <c r="D2531" s="130">
        <v>1.0634715255499035E-4</v>
      </c>
      <c r="E2531" s="130">
        <v>1.4615927076862669</v>
      </c>
      <c r="F2531" s="95" t="b">
        <v>0</v>
      </c>
      <c r="G2531" s="95" t="b">
        <v>0</v>
      </c>
      <c r="H2531" s="95" t="b">
        <v>0</v>
      </c>
      <c r="I2531" s="95" t="b">
        <v>0</v>
      </c>
      <c r="J2531" s="95" t="b">
        <v>0</v>
      </c>
      <c r="K2531" s="95" t="b">
        <v>0</v>
      </c>
    </row>
    <row r="2532" spans="1:11" x14ac:dyDescent="0.25">
      <c r="A2532" s="95" t="s">
        <v>14409</v>
      </c>
      <c r="B2532" s="95" t="s">
        <v>14908</v>
      </c>
      <c r="C2532" s="95">
        <v>2</v>
      </c>
      <c r="D2532" s="130">
        <v>1.0634715255499035E-4</v>
      </c>
      <c r="E2532" s="130">
        <v>3.4347205612859657</v>
      </c>
      <c r="F2532" s="95" t="b">
        <v>0</v>
      </c>
      <c r="G2532" s="95" t="b">
        <v>0</v>
      </c>
      <c r="H2532" s="95" t="b">
        <v>0</v>
      </c>
      <c r="I2532" s="95" t="b">
        <v>0</v>
      </c>
      <c r="J2532" s="95" t="b">
        <v>0</v>
      </c>
      <c r="K2532" s="95" t="b">
        <v>0</v>
      </c>
    </row>
    <row r="2533" spans="1:11" x14ac:dyDescent="0.25">
      <c r="A2533" s="95" t="s">
        <v>14908</v>
      </c>
      <c r="B2533" s="95" t="s">
        <v>14223</v>
      </c>
      <c r="C2533" s="95">
        <v>2</v>
      </c>
      <c r="D2533" s="130">
        <v>1.0634715255499035E-4</v>
      </c>
      <c r="E2533" s="130">
        <v>1.5550513556539121</v>
      </c>
      <c r="F2533" s="95" t="b">
        <v>0</v>
      </c>
      <c r="G2533" s="95" t="b">
        <v>0</v>
      </c>
      <c r="H2533" s="95" t="b">
        <v>0</v>
      </c>
      <c r="I2533" s="95" t="b">
        <v>0</v>
      </c>
      <c r="J2533" s="95" t="b">
        <v>0</v>
      </c>
      <c r="K2533" s="95" t="b">
        <v>0</v>
      </c>
    </row>
    <row r="2534" spans="1:11" x14ac:dyDescent="0.25">
      <c r="A2534" s="95" t="s">
        <v>14223</v>
      </c>
      <c r="B2534" s="95" t="s">
        <v>14525</v>
      </c>
      <c r="C2534" s="95">
        <v>2</v>
      </c>
      <c r="D2534" s="130">
        <v>1.0634715255499035E-4</v>
      </c>
      <c r="E2534" s="130">
        <v>0.91433529633197219</v>
      </c>
      <c r="F2534" s="95" t="b">
        <v>0</v>
      </c>
      <c r="G2534" s="95" t="b">
        <v>0</v>
      </c>
      <c r="H2534" s="95" t="b">
        <v>0</v>
      </c>
      <c r="I2534" s="95" t="b">
        <v>0</v>
      </c>
      <c r="J2534" s="95" t="b">
        <v>0</v>
      </c>
      <c r="K2534" s="95" t="b">
        <v>0</v>
      </c>
    </row>
    <row r="2535" spans="1:11" x14ac:dyDescent="0.25">
      <c r="A2535" s="95" t="s">
        <v>14525</v>
      </c>
      <c r="B2535" s="95" t="s">
        <v>14715</v>
      </c>
      <c r="C2535" s="95">
        <v>2</v>
      </c>
      <c r="D2535" s="130">
        <v>1.0634715255499035E-4</v>
      </c>
      <c r="E2535" s="130">
        <v>3.4804780518466409</v>
      </c>
      <c r="F2535" s="95" t="b">
        <v>0</v>
      </c>
      <c r="G2535" s="95" t="b">
        <v>0</v>
      </c>
      <c r="H2535" s="95" t="b">
        <v>0</v>
      </c>
      <c r="I2535" s="95" t="b">
        <v>0</v>
      </c>
      <c r="J2535" s="95" t="b">
        <v>0</v>
      </c>
      <c r="K2535" s="95" t="b">
        <v>0</v>
      </c>
    </row>
    <row r="2536" spans="1:11" x14ac:dyDescent="0.25">
      <c r="A2536" s="95" t="s">
        <v>14715</v>
      </c>
      <c r="B2536" s="95" t="s">
        <v>14216</v>
      </c>
      <c r="C2536" s="95">
        <v>2</v>
      </c>
      <c r="D2536" s="130">
        <v>1.0634715255499035E-4</v>
      </c>
      <c r="E2536" s="130">
        <v>1.0907214922288042</v>
      </c>
      <c r="F2536" s="95" t="b">
        <v>0</v>
      </c>
      <c r="G2536" s="95" t="b">
        <v>0</v>
      </c>
      <c r="H2536" s="95" t="b">
        <v>0</v>
      </c>
      <c r="I2536" s="95" t="b">
        <v>0</v>
      </c>
      <c r="J2536" s="95" t="b">
        <v>0</v>
      </c>
      <c r="K2536" s="95" t="b">
        <v>0</v>
      </c>
    </row>
    <row r="2537" spans="1:11" x14ac:dyDescent="0.25">
      <c r="A2537" s="95" t="s">
        <v>1165</v>
      </c>
      <c r="B2537" s="95" t="s">
        <v>14534</v>
      </c>
      <c r="C2537" s="95">
        <v>2</v>
      </c>
      <c r="D2537" s="130">
        <v>1.0634715255499035E-4</v>
      </c>
      <c r="E2537" s="130">
        <v>1.2845783994374069</v>
      </c>
      <c r="F2537" s="95" t="b">
        <v>0</v>
      </c>
      <c r="G2537" s="95" t="b">
        <v>0</v>
      </c>
      <c r="H2537" s="95" t="b">
        <v>0</v>
      </c>
      <c r="I2537" s="95" t="b">
        <v>0</v>
      </c>
      <c r="J2537" s="95" t="b">
        <v>0</v>
      </c>
      <c r="K2537" s="95" t="b">
        <v>0</v>
      </c>
    </row>
    <row r="2538" spans="1:11" x14ac:dyDescent="0.25">
      <c r="A2538" s="95" t="s">
        <v>14534</v>
      </c>
      <c r="B2538" s="95" t="s">
        <v>14220</v>
      </c>
      <c r="C2538" s="95">
        <v>2</v>
      </c>
      <c r="D2538" s="130">
        <v>1.0634715255499035E-4</v>
      </c>
      <c r="E2538" s="130">
        <v>0.85748734703655438</v>
      </c>
      <c r="F2538" s="95" t="b">
        <v>0</v>
      </c>
      <c r="G2538" s="95" t="b">
        <v>0</v>
      </c>
      <c r="H2538" s="95" t="b">
        <v>0</v>
      </c>
      <c r="I2538" s="95" t="b">
        <v>0</v>
      </c>
      <c r="J2538" s="95" t="b">
        <v>0</v>
      </c>
      <c r="K2538" s="95" t="b">
        <v>0</v>
      </c>
    </row>
    <row r="2539" spans="1:11" x14ac:dyDescent="0.25">
      <c r="A2539" s="95" t="s">
        <v>14220</v>
      </c>
      <c r="B2539" s="95" t="s">
        <v>14398</v>
      </c>
      <c r="C2539" s="95">
        <v>2</v>
      </c>
      <c r="D2539" s="130">
        <v>1.0634715255499035E-4</v>
      </c>
      <c r="E2539" s="130">
        <v>0.49262565805200342</v>
      </c>
      <c r="F2539" s="95" t="b">
        <v>0</v>
      </c>
      <c r="G2539" s="95" t="b">
        <v>0</v>
      </c>
      <c r="H2539" s="95" t="b">
        <v>0</v>
      </c>
      <c r="I2539" s="95" t="b">
        <v>0</v>
      </c>
      <c r="J2539" s="95" t="b">
        <v>0</v>
      </c>
      <c r="K2539" s="95" t="b">
        <v>0</v>
      </c>
    </row>
    <row r="2540" spans="1:11" x14ac:dyDescent="0.25">
      <c r="A2540" s="95" t="s">
        <v>14323</v>
      </c>
      <c r="B2540" s="95" t="s">
        <v>14356</v>
      </c>
      <c r="C2540" s="95">
        <v>2</v>
      </c>
      <c r="D2540" s="130">
        <v>1.0634715255499035E-4</v>
      </c>
      <c r="E2540" s="130">
        <v>1.8592440526840659</v>
      </c>
      <c r="F2540" s="95" t="b">
        <v>0</v>
      </c>
      <c r="G2540" s="95" t="b">
        <v>0</v>
      </c>
      <c r="H2540" s="95" t="b">
        <v>0</v>
      </c>
      <c r="I2540" s="95" t="b">
        <v>0</v>
      </c>
      <c r="J2540" s="95" t="b">
        <v>0</v>
      </c>
      <c r="K2540" s="95" t="b">
        <v>0</v>
      </c>
    </row>
    <row r="2541" spans="1:11" x14ac:dyDescent="0.25">
      <c r="A2541" s="95" t="s">
        <v>14576</v>
      </c>
      <c r="B2541" s="95" t="s">
        <v>14218</v>
      </c>
      <c r="C2541" s="95">
        <v>2</v>
      </c>
      <c r="D2541" s="130">
        <v>1.0634715255499035E-4</v>
      </c>
      <c r="E2541" s="130">
        <v>1.0760720009253715</v>
      </c>
      <c r="F2541" s="95" t="b">
        <v>0</v>
      </c>
      <c r="G2541" s="95" t="b">
        <v>0</v>
      </c>
      <c r="H2541" s="95" t="b">
        <v>0</v>
      </c>
      <c r="I2541" s="95" t="b">
        <v>0</v>
      </c>
      <c r="J2541" s="95" t="b">
        <v>0</v>
      </c>
      <c r="K2541" s="95" t="b">
        <v>0</v>
      </c>
    </row>
    <row r="2542" spans="1:11" x14ac:dyDescent="0.25">
      <c r="A2542" s="95" t="s">
        <v>2743</v>
      </c>
      <c r="B2542" s="95" t="s">
        <v>2891</v>
      </c>
      <c r="C2542" s="95">
        <v>2</v>
      </c>
      <c r="D2542" s="130">
        <v>1.0634715255499035E-4</v>
      </c>
      <c r="E2542" s="130">
        <v>1.3553583968929195</v>
      </c>
      <c r="F2542" s="95" t="b">
        <v>0</v>
      </c>
      <c r="G2542" s="95" t="b">
        <v>0</v>
      </c>
      <c r="H2542" s="95" t="b">
        <v>0</v>
      </c>
      <c r="I2542" s="95" t="b">
        <v>0</v>
      </c>
      <c r="J2542" s="95" t="b">
        <v>0</v>
      </c>
      <c r="K2542" s="95" t="b">
        <v>0</v>
      </c>
    </row>
    <row r="2543" spans="1:11" x14ac:dyDescent="0.25">
      <c r="A2543" s="95" t="s">
        <v>2891</v>
      </c>
      <c r="B2543" s="95" t="s">
        <v>1862</v>
      </c>
      <c r="C2543" s="95">
        <v>2</v>
      </c>
      <c r="D2543" s="130">
        <v>1.0634715255499035E-4</v>
      </c>
      <c r="E2543" s="130">
        <v>3.89065251693569</v>
      </c>
      <c r="F2543" s="95" t="b">
        <v>0</v>
      </c>
      <c r="G2543" s="95" t="b">
        <v>0</v>
      </c>
      <c r="H2543" s="95" t="b">
        <v>0</v>
      </c>
      <c r="I2543" s="95" t="b">
        <v>0</v>
      </c>
      <c r="J2543" s="95" t="b">
        <v>0</v>
      </c>
      <c r="K2543" s="95" t="b">
        <v>0</v>
      </c>
    </row>
    <row r="2544" spans="1:11" x14ac:dyDescent="0.25">
      <c r="A2544" s="95" t="s">
        <v>1862</v>
      </c>
      <c r="B2544" s="95" t="s">
        <v>14387</v>
      </c>
      <c r="C2544" s="95">
        <v>2</v>
      </c>
      <c r="D2544" s="130">
        <v>1.0634715255499035E-4</v>
      </c>
      <c r="E2544" s="130">
        <v>3.3933278761277408</v>
      </c>
      <c r="F2544" s="95" t="b">
        <v>0</v>
      </c>
      <c r="G2544" s="95" t="b">
        <v>0</v>
      </c>
      <c r="H2544" s="95" t="b">
        <v>0</v>
      </c>
      <c r="I2544" s="95" t="b">
        <v>0</v>
      </c>
      <c r="J2544" s="95" t="b">
        <v>0</v>
      </c>
      <c r="K2544" s="95" t="b">
        <v>0</v>
      </c>
    </row>
    <row r="2545" spans="1:11" x14ac:dyDescent="0.25">
      <c r="A2545" s="95" t="s">
        <v>14497</v>
      </c>
      <c r="B2545" s="95" t="s">
        <v>14909</v>
      </c>
      <c r="C2545" s="95">
        <v>2</v>
      </c>
      <c r="D2545" s="130">
        <v>1.0634715255499035E-4</v>
      </c>
      <c r="E2545" s="130">
        <v>3.735750556949947</v>
      </c>
      <c r="F2545" s="95" t="b">
        <v>0</v>
      </c>
      <c r="G2545" s="95" t="b">
        <v>0</v>
      </c>
      <c r="H2545" s="95" t="b">
        <v>0</v>
      </c>
      <c r="I2545" s="95" t="b">
        <v>0</v>
      </c>
      <c r="J2545" s="95" t="b">
        <v>0</v>
      </c>
      <c r="K2545" s="95" t="b">
        <v>0</v>
      </c>
    </row>
    <row r="2546" spans="1:11" x14ac:dyDescent="0.25">
      <c r="A2546" s="95" t="s">
        <v>14214</v>
      </c>
      <c r="B2546" s="95" t="s">
        <v>14398</v>
      </c>
      <c r="C2546" s="95">
        <v>2</v>
      </c>
      <c r="D2546" s="130">
        <v>1.1701838017915885E-4</v>
      </c>
      <c r="E2546" s="130">
        <v>0.14227065172859113</v>
      </c>
      <c r="F2546" s="95" t="b">
        <v>0</v>
      </c>
      <c r="G2546" s="95" t="b">
        <v>0</v>
      </c>
      <c r="H2546" s="95" t="b">
        <v>0</v>
      </c>
      <c r="I2546" s="95" t="b">
        <v>0</v>
      </c>
      <c r="J2546" s="95" t="b">
        <v>0</v>
      </c>
      <c r="K2546" s="95" t="b">
        <v>0</v>
      </c>
    </row>
    <row r="2547" spans="1:11" x14ac:dyDescent="0.25">
      <c r="A2547" s="95" t="s">
        <v>14214</v>
      </c>
      <c r="B2547" s="95" t="s">
        <v>14271</v>
      </c>
      <c r="C2547" s="95">
        <v>2</v>
      </c>
      <c r="D2547" s="130">
        <v>1.0634715255499035E-4</v>
      </c>
      <c r="E2547" s="130">
        <v>-0.56489383122269921</v>
      </c>
      <c r="F2547" s="95" t="b">
        <v>0</v>
      </c>
      <c r="G2547" s="95" t="b">
        <v>0</v>
      </c>
      <c r="H2547" s="95" t="b">
        <v>0</v>
      </c>
      <c r="I2547" s="95" t="b">
        <v>0</v>
      </c>
      <c r="J2547" s="95" t="b">
        <v>0</v>
      </c>
      <c r="K2547" s="95" t="b">
        <v>0</v>
      </c>
    </row>
    <row r="2548" spans="1:11" x14ac:dyDescent="0.25">
      <c r="A2548" s="95" t="s">
        <v>1861</v>
      </c>
      <c r="B2548" s="95" t="s">
        <v>14535</v>
      </c>
      <c r="C2548" s="95">
        <v>2</v>
      </c>
      <c r="D2548" s="130">
        <v>1.0634715255499035E-4</v>
      </c>
      <c r="E2548" s="130">
        <v>3.3835680388385843</v>
      </c>
      <c r="F2548" s="95" t="b">
        <v>0</v>
      </c>
      <c r="G2548" s="95" t="b">
        <v>0</v>
      </c>
      <c r="H2548" s="95" t="b">
        <v>0</v>
      </c>
      <c r="I2548" s="95" t="b">
        <v>0</v>
      </c>
      <c r="J2548" s="95" t="b">
        <v>0</v>
      </c>
      <c r="K2548" s="95" t="b">
        <v>0</v>
      </c>
    </row>
    <row r="2549" spans="1:11" x14ac:dyDescent="0.25">
      <c r="A2549" s="95" t="s">
        <v>14217</v>
      </c>
      <c r="B2549" s="95" t="s">
        <v>1823</v>
      </c>
      <c r="C2549" s="95">
        <v>2</v>
      </c>
      <c r="D2549" s="130">
        <v>1.0634715255499035E-4</v>
      </c>
      <c r="E2549" s="130">
        <v>1.4549446285562802</v>
      </c>
      <c r="F2549" s="95" t="b">
        <v>0</v>
      </c>
      <c r="G2549" s="95" t="b">
        <v>0</v>
      </c>
      <c r="H2549" s="95" t="b">
        <v>0</v>
      </c>
      <c r="I2549" s="95" t="b">
        <v>0</v>
      </c>
      <c r="J2549" s="95" t="b">
        <v>0</v>
      </c>
      <c r="K2549" s="95" t="b">
        <v>0</v>
      </c>
    </row>
    <row r="2550" spans="1:11" x14ac:dyDescent="0.25">
      <c r="A2550" s="95" t="s">
        <v>1823</v>
      </c>
      <c r="B2550" s="95" t="s">
        <v>14348</v>
      </c>
      <c r="C2550" s="95">
        <v>2</v>
      </c>
      <c r="D2550" s="130">
        <v>1.0634715255499035E-4</v>
      </c>
      <c r="E2550" s="130">
        <v>3.1336905656219844</v>
      </c>
      <c r="F2550" s="95" t="b">
        <v>0</v>
      </c>
      <c r="G2550" s="95" t="b">
        <v>0</v>
      </c>
      <c r="H2550" s="95" t="b">
        <v>0</v>
      </c>
      <c r="I2550" s="95" t="b">
        <v>0</v>
      </c>
      <c r="J2550" s="95" t="b">
        <v>0</v>
      </c>
      <c r="K2550" s="95" t="b">
        <v>0</v>
      </c>
    </row>
    <row r="2551" spans="1:11" x14ac:dyDescent="0.25">
      <c r="A2551" s="95" t="s">
        <v>14214</v>
      </c>
      <c r="B2551" s="95" t="s">
        <v>14578</v>
      </c>
      <c r="C2551" s="95">
        <v>2</v>
      </c>
      <c r="D2551" s="130">
        <v>1.0634715255499035E-4</v>
      </c>
      <c r="E2551" s="130">
        <v>0.61939190644825359</v>
      </c>
      <c r="F2551" s="95" t="b">
        <v>0</v>
      </c>
      <c r="G2551" s="95" t="b">
        <v>0</v>
      </c>
      <c r="H2551" s="95" t="b">
        <v>0</v>
      </c>
      <c r="I2551" s="95" t="b">
        <v>0</v>
      </c>
      <c r="J2551" s="95" t="b">
        <v>0</v>
      </c>
      <c r="K2551" s="95" t="b">
        <v>0</v>
      </c>
    </row>
    <row r="2552" spans="1:11" x14ac:dyDescent="0.25">
      <c r="A2552" s="95" t="s">
        <v>14578</v>
      </c>
      <c r="B2552" s="95" t="s">
        <v>14912</v>
      </c>
      <c r="C2552" s="95">
        <v>2</v>
      </c>
      <c r="D2552" s="130">
        <v>1.0634715255499035E-4</v>
      </c>
      <c r="E2552" s="130">
        <v>3.89065251693569</v>
      </c>
      <c r="F2552" s="95" t="b">
        <v>0</v>
      </c>
      <c r="G2552" s="95" t="b">
        <v>0</v>
      </c>
      <c r="H2552" s="95" t="b">
        <v>0</v>
      </c>
      <c r="I2552" s="95" t="b">
        <v>0</v>
      </c>
      <c r="J2552" s="95" t="b">
        <v>0</v>
      </c>
      <c r="K2552" s="95" t="b">
        <v>0</v>
      </c>
    </row>
    <row r="2553" spans="1:11" x14ac:dyDescent="0.25">
      <c r="A2553" s="95" t="s">
        <v>14912</v>
      </c>
      <c r="B2553" s="95" t="s">
        <v>14300</v>
      </c>
      <c r="C2553" s="95">
        <v>2</v>
      </c>
      <c r="D2553" s="130">
        <v>1.0634715255499035E-4</v>
      </c>
      <c r="E2553" s="130">
        <v>2.9032416442437103</v>
      </c>
      <c r="F2553" s="95" t="b">
        <v>0</v>
      </c>
      <c r="G2553" s="95" t="b">
        <v>0</v>
      </c>
      <c r="H2553" s="95" t="b">
        <v>0</v>
      </c>
      <c r="I2553" s="95" t="b">
        <v>0</v>
      </c>
      <c r="J2553" s="95" t="b">
        <v>0</v>
      </c>
      <c r="K2553" s="95" t="b">
        <v>0</v>
      </c>
    </row>
    <row r="2554" spans="1:11" x14ac:dyDescent="0.25">
      <c r="A2554" s="95" t="s">
        <v>14300</v>
      </c>
      <c r="B2554" s="95" t="s">
        <v>14214</v>
      </c>
      <c r="C2554" s="95">
        <v>2</v>
      </c>
      <c r="D2554" s="130">
        <v>1.0634715255499035E-4</v>
      </c>
      <c r="E2554" s="130">
        <v>-0.37608302119890002</v>
      </c>
      <c r="F2554" s="95" t="b">
        <v>0</v>
      </c>
      <c r="G2554" s="95" t="b">
        <v>0</v>
      </c>
      <c r="H2554" s="95" t="b">
        <v>0</v>
      </c>
      <c r="I2554" s="95" t="b">
        <v>0</v>
      </c>
      <c r="J2554" s="95" t="b">
        <v>0</v>
      </c>
      <c r="K2554" s="95" t="b">
        <v>0</v>
      </c>
    </row>
    <row r="2555" spans="1:11" x14ac:dyDescent="0.25">
      <c r="A2555" s="95" t="s">
        <v>14224</v>
      </c>
      <c r="B2555" s="95" t="s">
        <v>14230</v>
      </c>
      <c r="C2555" s="95">
        <v>2</v>
      </c>
      <c r="D2555" s="130">
        <v>1.0634715255499035E-4</v>
      </c>
      <c r="E2555" s="130">
        <v>-0.82295561415956353</v>
      </c>
      <c r="F2555" s="95" t="b">
        <v>0</v>
      </c>
      <c r="G2555" s="95" t="b">
        <v>0</v>
      </c>
      <c r="H2555" s="95" t="b">
        <v>0</v>
      </c>
      <c r="I2555" s="95" t="b">
        <v>0</v>
      </c>
      <c r="J2555" s="95" t="b">
        <v>0</v>
      </c>
      <c r="K2555" s="95" t="b">
        <v>0</v>
      </c>
    </row>
    <row r="2556" spans="1:11" x14ac:dyDescent="0.25">
      <c r="A2556" s="95" t="s">
        <v>14483</v>
      </c>
      <c r="B2556" s="95" t="s">
        <v>14232</v>
      </c>
      <c r="C2556" s="95">
        <v>2</v>
      </c>
      <c r="D2556" s="130">
        <v>1.0634715255499035E-4</v>
      </c>
      <c r="E2556" s="130">
        <v>1.2912373506159038</v>
      </c>
      <c r="F2556" s="95" t="b">
        <v>0</v>
      </c>
      <c r="G2556" s="95" t="b">
        <v>0</v>
      </c>
      <c r="H2556" s="95" t="b">
        <v>0</v>
      </c>
      <c r="I2556" s="95" t="b">
        <v>0</v>
      </c>
      <c r="J2556" s="95" t="b">
        <v>0</v>
      </c>
      <c r="K2556" s="95" t="b">
        <v>0</v>
      </c>
    </row>
    <row r="2557" spans="1:11" x14ac:dyDescent="0.25">
      <c r="A2557" s="95" t="s">
        <v>1165</v>
      </c>
      <c r="B2557" s="95" t="s">
        <v>1822</v>
      </c>
      <c r="C2557" s="95">
        <v>2</v>
      </c>
      <c r="D2557" s="130">
        <v>1.0634715255499035E-4</v>
      </c>
      <c r="E2557" s="130">
        <v>1.9377909132127507</v>
      </c>
      <c r="F2557" s="95" t="b">
        <v>0</v>
      </c>
      <c r="G2557" s="95" t="b">
        <v>0</v>
      </c>
      <c r="H2557" s="95" t="b">
        <v>0</v>
      </c>
      <c r="I2557" s="95" t="b">
        <v>0</v>
      </c>
      <c r="J2557" s="95" t="b">
        <v>0</v>
      </c>
      <c r="K2557" s="95" t="b">
        <v>0</v>
      </c>
    </row>
    <row r="2558" spans="1:11" x14ac:dyDescent="0.25">
      <c r="A2558" s="95" t="s">
        <v>14225</v>
      </c>
      <c r="B2558" s="95" t="s">
        <v>14237</v>
      </c>
      <c r="C2558" s="95">
        <v>2</v>
      </c>
      <c r="D2558" s="130">
        <v>1.0634715255499035E-4</v>
      </c>
      <c r="E2558" s="130">
        <v>-0.63242192697307664</v>
      </c>
      <c r="F2558" s="95" t="b">
        <v>0</v>
      </c>
      <c r="G2558" s="95" t="b">
        <v>0</v>
      </c>
      <c r="H2558" s="95" t="b">
        <v>0</v>
      </c>
      <c r="I2558" s="95" t="b">
        <v>0</v>
      </c>
      <c r="J2558" s="95" t="b">
        <v>0</v>
      </c>
      <c r="K2558" s="95" t="b">
        <v>0</v>
      </c>
    </row>
    <row r="2559" spans="1:11" x14ac:dyDescent="0.25">
      <c r="A2559" s="95" t="s">
        <v>2743</v>
      </c>
      <c r="B2559" s="95" t="s">
        <v>14428</v>
      </c>
      <c r="C2559" s="95">
        <v>2</v>
      </c>
      <c r="D2559" s="130">
        <v>1.0634715255499035E-4</v>
      </c>
      <c r="E2559" s="130">
        <v>0.9700075155289023</v>
      </c>
      <c r="F2559" s="95" t="b">
        <v>0</v>
      </c>
      <c r="G2559" s="95" t="b">
        <v>0</v>
      </c>
      <c r="H2559" s="95" t="b">
        <v>0</v>
      </c>
      <c r="I2559" s="95" t="b">
        <v>0</v>
      </c>
      <c r="J2559" s="95" t="b">
        <v>0</v>
      </c>
      <c r="K2559" s="95" t="b">
        <v>0</v>
      </c>
    </row>
    <row r="2560" spans="1:11" x14ac:dyDescent="0.25">
      <c r="A2560" s="95" t="s">
        <v>1352</v>
      </c>
      <c r="B2560" s="95" t="s">
        <v>1385</v>
      </c>
      <c r="C2560" s="95">
        <v>2</v>
      </c>
      <c r="D2560" s="130">
        <v>1.0634715255499035E-4</v>
      </c>
      <c r="E2560" s="130">
        <v>1.5587915763630387</v>
      </c>
      <c r="F2560" s="95" t="b">
        <v>0</v>
      </c>
      <c r="G2560" s="95" t="b">
        <v>0</v>
      </c>
      <c r="H2560" s="95" t="b">
        <v>0</v>
      </c>
      <c r="I2560" s="95" t="b">
        <v>0</v>
      </c>
      <c r="J2560" s="95" t="b">
        <v>0</v>
      </c>
      <c r="K2560" s="95" t="b">
        <v>0</v>
      </c>
    </row>
    <row r="2561" spans="1:11" x14ac:dyDescent="0.25">
      <c r="A2561" s="95" t="s">
        <v>1356</v>
      </c>
      <c r="B2561" s="95" t="s">
        <v>14214</v>
      </c>
      <c r="C2561" s="95">
        <v>2</v>
      </c>
      <c r="D2561" s="130">
        <v>1.0634715255499035E-4</v>
      </c>
      <c r="E2561" s="130">
        <v>0.37724464545971154</v>
      </c>
      <c r="F2561" s="95" t="b">
        <v>0</v>
      </c>
      <c r="G2561" s="95" t="b">
        <v>0</v>
      </c>
      <c r="H2561" s="95" t="b">
        <v>0</v>
      </c>
      <c r="I2561" s="95" t="b">
        <v>0</v>
      </c>
      <c r="J2561" s="95" t="b">
        <v>0</v>
      </c>
      <c r="K2561" s="95" t="b">
        <v>0</v>
      </c>
    </row>
    <row r="2562" spans="1:11" x14ac:dyDescent="0.25">
      <c r="A2562" s="95" t="s">
        <v>14247</v>
      </c>
      <c r="B2562" s="95" t="s">
        <v>14359</v>
      </c>
      <c r="C2562" s="95">
        <v>2</v>
      </c>
      <c r="D2562" s="130">
        <v>1.0634715255499035E-4</v>
      </c>
      <c r="E2562" s="130">
        <v>1.1220672656403041</v>
      </c>
      <c r="F2562" s="95" t="b">
        <v>0</v>
      </c>
      <c r="G2562" s="95" t="b">
        <v>0</v>
      </c>
      <c r="H2562" s="95" t="b">
        <v>0</v>
      </c>
      <c r="I2562" s="95" t="b">
        <v>0</v>
      </c>
      <c r="J2562" s="95" t="b">
        <v>0</v>
      </c>
      <c r="K2562" s="95" t="b">
        <v>0</v>
      </c>
    </row>
    <row r="2563" spans="1:11" x14ac:dyDescent="0.25">
      <c r="A2563" s="95" t="s">
        <v>14359</v>
      </c>
      <c r="B2563" s="95" t="s">
        <v>14374</v>
      </c>
      <c r="C2563" s="95">
        <v>2</v>
      </c>
      <c r="D2563" s="130">
        <v>1.0634715255499035E-4</v>
      </c>
      <c r="E2563" s="130">
        <v>2.0982608274374361</v>
      </c>
      <c r="F2563" s="95" t="b">
        <v>0</v>
      </c>
      <c r="G2563" s="95" t="b">
        <v>0</v>
      </c>
      <c r="H2563" s="95" t="b">
        <v>0</v>
      </c>
      <c r="I2563" s="95" t="b">
        <v>0</v>
      </c>
      <c r="J2563" s="95" t="b">
        <v>0</v>
      </c>
      <c r="K2563" s="95" t="b">
        <v>0</v>
      </c>
    </row>
    <row r="2564" spans="1:11" x14ac:dyDescent="0.25">
      <c r="A2564" s="95" t="s">
        <v>1385</v>
      </c>
      <c r="B2564" s="95" t="s">
        <v>1386</v>
      </c>
      <c r="C2564" s="95">
        <v>2</v>
      </c>
      <c r="D2564" s="130">
        <v>1.0634715255499035E-4</v>
      </c>
      <c r="E2564" s="130">
        <v>2.3043867927909596</v>
      </c>
      <c r="F2564" s="95" t="b">
        <v>0</v>
      </c>
      <c r="G2564" s="95" t="b">
        <v>0</v>
      </c>
      <c r="H2564" s="95" t="b">
        <v>0</v>
      </c>
      <c r="I2564" s="95" t="b">
        <v>0</v>
      </c>
      <c r="J2564" s="95" t="b">
        <v>0</v>
      </c>
      <c r="K2564" s="95" t="b">
        <v>0</v>
      </c>
    </row>
    <row r="2565" spans="1:11" x14ac:dyDescent="0.25">
      <c r="A2565" s="95" t="s">
        <v>14733</v>
      </c>
      <c r="B2565" s="95" t="s">
        <v>14537</v>
      </c>
      <c r="C2565" s="95">
        <v>2</v>
      </c>
      <c r="D2565" s="130">
        <v>1.0634715255499035E-4</v>
      </c>
      <c r="E2565" s="130">
        <v>3.4804780518466409</v>
      </c>
      <c r="F2565" s="95" t="b">
        <v>0</v>
      </c>
      <c r="G2565" s="95" t="b">
        <v>0</v>
      </c>
      <c r="H2565" s="95" t="b">
        <v>0</v>
      </c>
      <c r="I2565" s="95" t="b">
        <v>0</v>
      </c>
      <c r="J2565" s="95" t="b">
        <v>0</v>
      </c>
      <c r="K2565" s="95" t="b">
        <v>0</v>
      </c>
    </row>
    <row r="2566" spans="1:11" x14ac:dyDescent="0.25">
      <c r="A2566" s="95" t="s">
        <v>14217</v>
      </c>
      <c r="B2566" s="95" t="s">
        <v>1442</v>
      </c>
      <c r="C2566" s="95">
        <v>2</v>
      </c>
      <c r="D2566" s="130">
        <v>1.0634715255499035E-4</v>
      </c>
      <c r="E2566" s="130">
        <v>1.4549446285562802</v>
      </c>
      <c r="F2566" s="95" t="b">
        <v>0</v>
      </c>
      <c r="G2566" s="95" t="b">
        <v>0</v>
      </c>
      <c r="H2566" s="95" t="b">
        <v>0</v>
      </c>
      <c r="I2566" s="95" t="b">
        <v>0</v>
      </c>
      <c r="J2566" s="95" t="b">
        <v>0</v>
      </c>
      <c r="K2566" s="95" t="b">
        <v>0</v>
      </c>
    </row>
    <row r="2567" spans="1:11" x14ac:dyDescent="0.25">
      <c r="A2567" s="95" t="s">
        <v>1442</v>
      </c>
      <c r="B2567" s="95" t="s">
        <v>14218</v>
      </c>
      <c r="C2567" s="95">
        <v>2</v>
      </c>
      <c r="D2567" s="130">
        <v>1.0634715255499035E-4</v>
      </c>
      <c r="E2567" s="130">
        <v>1.474012009597409</v>
      </c>
      <c r="F2567" s="95" t="b">
        <v>0</v>
      </c>
      <c r="G2567" s="95" t="b">
        <v>0</v>
      </c>
      <c r="H2567" s="95" t="b">
        <v>0</v>
      </c>
      <c r="I2567" s="95" t="b">
        <v>0</v>
      </c>
      <c r="J2567" s="95" t="b">
        <v>0</v>
      </c>
      <c r="K2567" s="95" t="b">
        <v>0</v>
      </c>
    </row>
    <row r="2568" spans="1:11" x14ac:dyDescent="0.25">
      <c r="A2568" s="95" t="s">
        <v>2743</v>
      </c>
      <c r="B2568" s="95" t="s">
        <v>1411</v>
      </c>
      <c r="C2568" s="95">
        <v>2</v>
      </c>
      <c r="D2568" s="130">
        <v>1.0634715255499035E-4</v>
      </c>
      <c r="E2568" s="130">
        <v>1.1590637517489513</v>
      </c>
      <c r="F2568" s="95" t="b">
        <v>0</v>
      </c>
      <c r="G2568" s="95" t="b">
        <v>0</v>
      </c>
      <c r="H2568" s="95" t="b">
        <v>0</v>
      </c>
      <c r="I2568" s="95" t="b">
        <v>0</v>
      </c>
      <c r="J2568" s="95" t="b">
        <v>0</v>
      </c>
      <c r="K2568" s="95" t="b">
        <v>0</v>
      </c>
    </row>
    <row r="2569" spans="1:11" x14ac:dyDescent="0.25">
      <c r="A2569" s="95" t="s">
        <v>1411</v>
      </c>
      <c r="B2569" s="95" t="s">
        <v>14915</v>
      </c>
      <c r="C2569" s="95">
        <v>2</v>
      </c>
      <c r="D2569" s="130">
        <v>1.0634715255499035E-4</v>
      </c>
      <c r="E2569" s="130">
        <v>3.7815080475106222</v>
      </c>
      <c r="F2569" s="95" t="b">
        <v>0</v>
      </c>
      <c r="G2569" s="95" t="b">
        <v>0</v>
      </c>
      <c r="H2569" s="95" t="b">
        <v>0</v>
      </c>
      <c r="I2569" s="95" t="b">
        <v>0</v>
      </c>
      <c r="J2569" s="95" t="b">
        <v>0</v>
      </c>
      <c r="K2569" s="95" t="b">
        <v>0</v>
      </c>
    </row>
    <row r="2570" spans="1:11" x14ac:dyDescent="0.25">
      <c r="A2570" s="95" t="s">
        <v>14217</v>
      </c>
      <c r="B2570" s="95" t="s">
        <v>1833</v>
      </c>
      <c r="C2570" s="95">
        <v>2</v>
      </c>
      <c r="D2570" s="130">
        <v>1.0634715255499035E-4</v>
      </c>
      <c r="E2570" s="130">
        <v>1.4549446285562802</v>
      </c>
      <c r="F2570" s="95" t="b">
        <v>0</v>
      </c>
      <c r="G2570" s="95" t="b">
        <v>0</v>
      </c>
      <c r="H2570" s="95" t="b">
        <v>0</v>
      </c>
      <c r="I2570" s="95" t="b">
        <v>0</v>
      </c>
      <c r="J2570" s="95" t="b">
        <v>0</v>
      </c>
      <c r="K2570" s="95" t="b">
        <v>0</v>
      </c>
    </row>
    <row r="2571" spans="1:11" x14ac:dyDescent="0.25">
      <c r="A2571" s="95" t="s">
        <v>1833</v>
      </c>
      <c r="B2571" s="95" t="s">
        <v>14220</v>
      </c>
      <c r="C2571" s="95">
        <v>2</v>
      </c>
      <c r="D2571" s="130">
        <v>1.0634715255499035E-4</v>
      </c>
      <c r="E2571" s="130">
        <v>1.510699860811898</v>
      </c>
      <c r="F2571" s="95" t="b">
        <v>0</v>
      </c>
      <c r="G2571" s="95" t="b">
        <v>0</v>
      </c>
      <c r="H2571" s="95" t="b">
        <v>0</v>
      </c>
      <c r="I2571" s="95" t="b">
        <v>0</v>
      </c>
      <c r="J2571" s="95" t="b">
        <v>0</v>
      </c>
      <c r="K2571" s="95" t="b">
        <v>0</v>
      </c>
    </row>
    <row r="2572" spans="1:11" x14ac:dyDescent="0.25">
      <c r="A2572" s="95" t="s">
        <v>14394</v>
      </c>
      <c r="B2572" s="95" t="s">
        <v>14916</v>
      </c>
      <c r="C2572" s="95">
        <v>2</v>
      </c>
      <c r="D2572" s="130">
        <v>1.0634715255499035E-4</v>
      </c>
      <c r="E2572" s="130">
        <v>3.4347205612859657</v>
      </c>
      <c r="F2572" s="95" t="b">
        <v>0</v>
      </c>
      <c r="G2572" s="95" t="b">
        <v>0</v>
      </c>
      <c r="H2572" s="95" t="b">
        <v>0</v>
      </c>
      <c r="I2572" s="95" t="b">
        <v>0</v>
      </c>
      <c r="J2572" s="95" t="b">
        <v>0</v>
      </c>
      <c r="K2572" s="95" t="b">
        <v>0</v>
      </c>
    </row>
    <row r="2573" spans="1:11" x14ac:dyDescent="0.25">
      <c r="A2573" s="95" t="s">
        <v>14916</v>
      </c>
      <c r="B2573" s="95" t="s">
        <v>14917</v>
      </c>
      <c r="C2573" s="95">
        <v>2</v>
      </c>
      <c r="D2573" s="130">
        <v>1.0634715255499035E-4</v>
      </c>
      <c r="E2573" s="130">
        <v>4.4347205612859657</v>
      </c>
      <c r="F2573" s="95" t="b">
        <v>0</v>
      </c>
      <c r="G2573" s="95" t="b">
        <v>0</v>
      </c>
      <c r="H2573" s="95" t="b">
        <v>0</v>
      </c>
      <c r="I2573" s="95" t="b">
        <v>0</v>
      </c>
      <c r="J2573" s="95" t="b">
        <v>0</v>
      </c>
      <c r="K2573" s="95" t="b">
        <v>0</v>
      </c>
    </row>
    <row r="2574" spans="1:11" x14ac:dyDescent="0.25">
      <c r="A2574" s="95" t="s">
        <v>14217</v>
      </c>
      <c r="B2574" s="95" t="s">
        <v>1835</v>
      </c>
      <c r="C2574" s="95">
        <v>2</v>
      </c>
      <c r="D2574" s="130">
        <v>1.0634715255499035E-4</v>
      </c>
      <c r="E2574" s="130">
        <v>1.4549446285562802</v>
      </c>
      <c r="F2574" s="95" t="b">
        <v>0</v>
      </c>
      <c r="G2574" s="95" t="b">
        <v>0</v>
      </c>
      <c r="H2574" s="95" t="b">
        <v>0</v>
      </c>
      <c r="I2574" s="95" t="b">
        <v>0</v>
      </c>
      <c r="J2574" s="95" t="b">
        <v>0</v>
      </c>
      <c r="K2574" s="95" t="b">
        <v>0</v>
      </c>
    </row>
    <row r="2575" spans="1:11" x14ac:dyDescent="0.25">
      <c r="A2575" s="95" t="s">
        <v>1835</v>
      </c>
      <c r="B2575" s="95" t="s">
        <v>2743</v>
      </c>
      <c r="C2575" s="95">
        <v>2</v>
      </c>
      <c r="D2575" s="130">
        <v>1.0634715255499035E-4</v>
      </c>
      <c r="E2575" s="130">
        <v>1.6822879520244916</v>
      </c>
      <c r="F2575" s="95" t="b">
        <v>0</v>
      </c>
      <c r="G2575" s="95" t="b">
        <v>0</v>
      </c>
      <c r="H2575" s="95" t="b">
        <v>0</v>
      </c>
      <c r="I2575" s="95" t="b">
        <v>0</v>
      </c>
      <c r="J2575" s="95" t="b">
        <v>0</v>
      </c>
      <c r="K2575" s="95" t="b">
        <v>0</v>
      </c>
    </row>
    <row r="2576" spans="1:11" x14ac:dyDescent="0.25">
      <c r="A2576" s="95" t="s">
        <v>2743</v>
      </c>
      <c r="B2576" s="95" t="s">
        <v>14918</v>
      </c>
      <c r="C2576" s="95">
        <v>2</v>
      </c>
      <c r="D2576" s="130">
        <v>1.0634715255499035E-4</v>
      </c>
      <c r="E2576" s="130">
        <v>1.8994264412431952</v>
      </c>
      <c r="F2576" s="95" t="b">
        <v>0</v>
      </c>
      <c r="G2576" s="95" t="b">
        <v>0</v>
      </c>
      <c r="H2576" s="95" t="b">
        <v>0</v>
      </c>
      <c r="I2576" s="95" t="b">
        <v>0</v>
      </c>
      <c r="J2576" s="95" t="b">
        <v>0</v>
      </c>
      <c r="K2576" s="95" t="b">
        <v>0</v>
      </c>
    </row>
    <row r="2577" spans="1:11" x14ac:dyDescent="0.25">
      <c r="A2577" s="95" t="s">
        <v>14918</v>
      </c>
      <c r="B2577" s="95" t="s">
        <v>14919</v>
      </c>
      <c r="C2577" s="95">
        <v>2</v>
      </c>
      <c r="D2577" s="130">
        <v>1.0634715255499035E-4</v>
      </c>
      <c r="E2577" s="130">
        <v>4.4347205612859657</v>
      </c>
      <c r="F2577" s="95" t="b">
        <v>0</v>
      </c>
      <c r="G2577" s="95" t="b">
        <v>0</v>
      </c>
      <c r="H2577" s="95" t="b">
        <v>0</v>
      </c>
      <c r="I2577" s="95" t="b">
        <v>0</v>
      </c>
      <c r="J2577" s="95" t="b">
        <v>0</v>
      </c>
      <c r="K2577" s="95" t="b">
        <v>0</v>
      </c>
    </row>
    <row r="2578" spans="1:11" x14ac:dyDescent="0.25">
      <c r="A2578" s="95" t="s">
        <v>14919</v>
      </c>
      <c r="B2578" s="95" t="s">
        <v>7335</v>
      </c>
      <c r="C2578" s="95">
        <v>2</v>
      </c>
      <c r="D2578" s="130">
        <v>1.0634715255499035E-4</v>
      </c>
      <c r="E2578" s="130">
        <v>3.1125012665520466</v>
      </c>
      <c r="F2578" s="95" t="b">
        <v>0</v>
      </c>
      <c r="G2578" s="95" t="b">
        <v>0</v>
      </c>
      <c r="H2578" s="95" t="b">
        <v>0</v>
      </c>
      <c r="I2578" s="95" t="b">
        <v>0</v>
      </c>
      <c r="J2578" s="95" t="b">
        <v>0</v>
      </c>
      <c r="K2578" s="95" t="b">
        <v>0</v>
      </c>
    </row>
    <row r="2579" spans="1:11" x14ac:dyDescent="0.25">
      <c r="A2579" s="95" t="s">
        <v>7335</v>
      </c>
      <c r="B2579" s="95" t="s">
        <v>14920</v>
      </c>
      <c r="C2579" s="95">
        <v>2</v>
      </c>
      <c r="D2579" s="130">
        <v>1.0634715255499035E-4</v>
      </c>
      <c r="E2579" s="130">
        <v>3.1125012665520466</v>
      </c>
      <c r="F2579" s="95" t="b">
        <v>0</v>
      </c>
      <c r="G2579" s="95" t="b">
        <v>0</v>
      </c>
      <c r="H2579" s="95" t="b">
        <v>0</v>
      </c>
      <c r="I2579" s="95" t="b">
        <v>0</v>
      </c>
      <c r="J2579" s="95" t="b">
        <v>0</v>
      </c>
      <c r="K2579" s="95" t="b">
        <v>0</v>
      </c>
    </row>
    <row r="2580" spans="1:11" x14ac:dyDescent="0.25">
      <c r="A2580" s="95" t="s">
        <v>14920</v>
      </c>
      <c r="B2580" s="95" t="s">
        <v>7462</v>
      </c>
      <c r="C2580" s="95">
        <v>2</v>
      </c>
      <c r="D2580" s="130">
        <v>1.0634715255499035E-4</v>
      </c>
      <c r="E2580" s="130">
        <v>4.4347205612859657</v>
      </c>
      <c r="F2580" s="95" t="b">
        <v>0</v>
      </c>
      <c r="G2580" s="95" t="b">
        <v>0</v>
      </c>
      <c r="H2580" s="95" t="b">
        <v>0</v>
      </c>
      <c r="I2580" s="95" t="b">
        <v>0</v>
      </c>
      <c r="J2580" s="95" t="b">
        <v>0</v>
      </c>
      <c r="K2580" s="95" t="b">
        <v>0</v>
      </c>
    </row>
    <row r="2581" spans="1:11" x14ac:dyDescent="0.25">
      <c r="A2581" s="95" t="s">
        <v>7462</v>
      </c>
      <c r="B2581" s="95" t="s">
        <v>14456</v>
      </c>
      <c r="C2581" s="95">
        <v>2</v>
      </c>
      <c r="D2581" s="130">
        <v>1.0634715255499035E-4</v>
      </c>
      <c r="E2581" s="130">
        <v>3.5896225212717088</v>
      </c>
      <c r="F2581" s="95" t="b">
        <v>0</v>
      </c>
      <c r="G2581" s="95" t="b">
        <v>0</v>
      </c>
      <c r="H2581" s="95" t="b">
        <v>0</v>
      </c>
      <c r="I2581" s="95" t="b">
        <v>0</v>
      </c>
      <c r="J2581" s="95" t="b">
        <v>0</v>
      </c>
      <c r="K2581" s="95" t="b">
        <v>0</v>
      </c>
    </row>
    <row r="2582" spans="1:11" x14ac:dyDescent="0.25">
      <c r="A2582" s="95" t="s">
        <v>14456</v>
      </c>
      <c r="B2582" s="95" t="s">
        <v>14428</v>
      </c>
      <c r="C2582" s="95">
        <v>2</v>
      </c>
      <c r="D2582" s="130">
        <v>1.0634715255499035E-4</v>
      </c>
      <c r="E2582" s="130">
        <v>2.6602035955574159</v>
      </c>
      <c r="F2582" s="95" t="b">
        <v>0</v>
      </c>
      <c r="G2582" s="95" t="b">
        <v>0</v>
      </c>
      <c r="H2582" s="95" t="b">
        <v>0</v>
      </c>
      <c r="I2582" s="95" t="b">
        <v>0</v>
      </c>
      <c r="J2582" s="95" t="b">
        <v>0</v>
      </c>
      <c r="K2582" s="95" t="b">
        <v>0</v>
      </c>
    </row>
    <row r="2583" spans="1:11" x14ac:dyDescent="0.25">
      <c r="A2583" s="95" t="s">
        <v>14402</v>
      </c>
      <c r="B2583" s="95" t="s">
        <v>14379</v>
      </c>
      <c r="C2583" s="95">
        <v>2</v>
      </c>
      <c r="D2583" s="130">
        <v>1.0634715255499035E-4</v>
      </c>
      <c r="E2583" s="130">
        <v>2.337810548277909</v>
      </c>
      <c r="F2583" s="95" t="b">
        <v>0</v>
      </c>
      <c r="G2583" s="95" t="b">
        <v>0</v>
      </c>
      <c r="H2583" s="95" t="b">
        <v>0</v>
      </c>
      <c r="I2583" s="95" t="b">
        <v>0</v>
      </c>
      <c r="J2583" s="95" t="b">
        <v>0</v>
      </c>
      <c r="K2583" s="95" t="b">
        <v>0</v>
      </c>
    </row>
    <row r="2584" spans="1:11" x14ac:dyDescent="0.25">
      <c r="A2584" s="95" t="s">
        <v>14379</v>
      </c>
      <c r="B2584" s="95" t="s">
        <v>14734</v>
      </c>
      <c r="C2584" s="95">
        <v>2</v>
      </c>
      <c r="D2584" s="130">
        <v>1.0634715255499035E-4</v>
      </c>
      <c r="E2584" s="130">
        <v>3.0545093195743598</v>
      </c>
      <c r="F2584" s="95" t="b">
        <v>0</v>
      </c>
      <c r="G2584" s="95" t="b">
        <v>0</v>
      </c>
      <c r="H2584" s="95" t="b">
        <v>0</v>
      </c>
      <c r="I2584" s="95" t="b">
        <v>0</v>
      </c>
      <c r="J2584" s="95" t="b">
        <v>0</v>
      </c>
      <c r="K2584" s="95" t="b">
        <v>0</v>
      </c>
    </row>
    <row r="2585" spans="1:11" x14ac:dyDescent="0.25">
      <c r="A2585" s="95" t="s">
        <v>14734</v>
      </c>
      <c r="B2585" s="95" t="s">
        <v>14921</v>
      </c>
      <c r="C2585" s="95">
        <v>2</v>
      </c>
      <c r="D2585" s="130">
        <v>1.0634715255499035E-4</v>
      </c>
      <c r="E2585" s="130">
        <v>4.1336905656219844</v>
      </c>
      <c r="F2585" s="95" t="b">
        <v>0</v>
      </c>
      <c r="G2585" s="95" t="b">
        <v>0</v>
      </c>
      <c r="H2585" s="95" t="b">
        <v>0</v>
      </c>
      <c r="I2585" s="95" t="b">
        <v>0</v>
      </c>
      <c r="J2585" s="95" t="b">
        <v>0</v>
      </c>
      <c r="K2585" s="95" t="b">
        <v>0</v>
      </c>
    </row>
    <row r="2586" spans="1:11" x14ac:dyDescent="0.25">
      <c r="A2586" s="95" t="s">
        <v>14217</v>
      </c>
      <c r="B2586" s="95" t="s">
        <v>1178</v>
      </c>
      <c r="C2586" s="95">
        <v>2</v>
      </c>
      <c r="D2586" s="130">
        <v>1.0634715255499035E-4</v>
      </c>
      <c r="E2586" s="130">
        <v>1.4549446285562802</v>
      </c>
      <c r="F2586" s="95" t="b">
        <v>0</v>
      </c>
      <c r="G2586" s="95" t="b">
        <v>0</v>
      </c>
      <c r="H2586" s="95" t="b">
        <v>0</v>
      </c>
      <c r="I2586" s="95" t="b">
        <v>0</v>
      </c>
      <c r="J2586" s="95" t="b">
        <v>0</v>
      </c>
      <c r="K2586" s="95" t="b">
        <v>0</v>
      </c>
    </row>
    <row r="2587" spans="1:11" x14ac:dyDescent="0.25">
      <c r="A2587" s="95" t="s">
        <v>1178</v>
      </c>
      <c r="B2587" s="95" t="s">
        <v>14218</v>
      </c>
      <c r="C2587" s="95">
        <v>2</v>
      </c>
      <c r="D2587" s="130">
        <v>1.0634715255499035E-4</v>
      </c>
      <c r="E2587" s="130">
        <v>1.474012009597409</v>
      </c>
      <c r="F2587" s="95" t="b">
        <v>0</v>
      </c>
      <c r="G2587" s="95" t="b">
        <v>0</v>
      </c>
      <c r="H2587" s="95" t="b">
        <v>0</v>
      </c>
      <c r="I2587" s="95" t="b">
        <v>0</v>
      </c>
      <c r="J2587" s="95" t="b">
        <v>0</v>
      </c>
      <c r="K2587" s="95" t="b">
        <v>0</v>
      </c>
    </row>
    <row r="2588" spans="1:11" x14ac:dyDescent="0.25">
      <c r="A2588" s="95" t="s">
        <v>14246</v>
      </c>
      <c r="B2588" s="95" t="s">
        <v>14922</v>
      </c>
      <c r="C2588" s="95">
        <v>2</v>
      </c>
      <c r="D2588" s="130">
        <v>1.0634715255499035E-4</v>
      </c>
      <c r="E2588" s="130">
        <v>2.6493907262751986</v>
      </c>
      <c r="F2588" s="95" t="b">
        <v>0</v>
      </c>
      <c r="G2588" s="95" t="b">
        <v>0</v>
      </c>
      <c r="H2588" s="95" t="b">
        <v>0</v>
      </c>
      <c r="I2588" s="95" t="b">
        <v>0</v>
      </c>
      <c r="J2588" s="95" t="b">
        <v>0</v>
      </c>
      <c r="K2588" s="95" t="b">
        <v>0</v>
      </c>
    </row>
    <row r="2589" spans="1:11" x14ac:dyDescent="0.25">
      <c r="A2589" s="95" t="s">
        <v>14799</v>
      </c>
      <c r="B2589" s="95" t="s">
        <v>2743</v>
      </c>
      <c r="C2589" s="95">
        <v>2</v>
      </c>
      <c r="D2589" s="130">
        <v>1.0634715255499035E-4</v>
      </c>
      <c r="E2589" s="130">
        <v>1.5061966929688102</v>
      </c>
      <c r="F2589" s="95" t="b">
        <v>1</v>
      </c>
      <c r="G2589" s="95" t="b">
        <v>0</v>
      </c>
      <c r="H2589" s="95" t="b">
        <v>0</v>
      </c>
      <c r="I2589" s="95" t="b">
        <v>0</v>
      </c>
      <c r="J2589" s="95" t="b">
        <v>0</v>
      </c>
      <c r="K2589" s="95" t="b">
        <v>0</v>
      </c>
    </row>
    <row r="2590" spans="1:11" x14ac:dyDescent="0.25">
      <c r="A2590" s="95" t="s">
        <v>14223</v>
      </c>
      <c r="B2590" s="95" t="s">
        <v>14709</v>
      </c>
      <c r="C2590" s="95">
        <v>2</v>
      </c>
      <c r="D2590" s="130">
        <v>1.0634715255499035E-4</v>
      </c>
      <c r="E2590" s="130">
        <v>1.2665178144433347</v>
      </c>
      <c r="F2590" s="95" t="b">
        <v>0</v>
      </c>
      <c r="G2590" s="95" t="b">
        <v>0</v>
      </c>
      <c r="H2590" s="95" t="b">
        <v>0</v>
      </c>
      <c r="I2590" s="95" t="b">
        <v>0</v>
      </c>
      <c r="J2590" s="95" t="b">
        <v>0</v>
      </c>
      <c r="K2590" s="95" t="b">
        <v>0</v>
      </c>
    </row>
    <row r="2591" spans="1:11" x14ac:dyDescent="0.25">
      <c r="A2591" s="95" t="s">
        <v>14217</v>
      </c>
      <c r="B2591" s="95" t="s">
        <v>1592</v>
      </c>
      <c r="C2591" s="95">
        <v>2</v>
      </c>
      <c r="D2591" s="130">
        <v>1.0634715255499035E-4</v>
      </c>
      <c r="E2591" s="130">
        <v>1.4549446285562802</v>
      </c>
      <c r="F2591" s="95" t="b">
        <v>0</v>
      </c>
      <c r="G2591" s="95" t="b">
        <v>0</v>
      </c>
      <c r="H2591" s="95" t="b">
        <v>0</v>
      </c>
      <c r="I2591" s="95" t="b">
        <v>0</v>
      </c>
      <c r="J2591" s="95" t="b">
        <v>0</v>
      </c>
      <c r="K2591" s="95" t="b">
        <v>0</v>
      </c>
    </row>
    <row r="2592" spans="1:11" x14ac:dyDescent="0.25">
      <c r="A2592" s="95" t="s">
        <v>1592</v>
      </c>
      <c r="B2592" s="95" t="s">
        <v>14221</v>
      </c>
      <c r="C2592" s="95">
        <v>2</v>
      </c>
      <c r="D2592" s="130">
        <v>1.0634715255499035E-4</v>
      </c>
      <c r="E2592" s="130">
        <v>1.5198487437459152</v>
      </c>
      <c r="F2592" s="95" t="b">
        <v>0</v>
      </c>
      <c r="G2592" s="95" t="b">
        <v>0</v>
      </c>
      <c r="H2592" s="95" t="b">
        <v>0</v>
      </c>
      <c r="I2592" s="95" t="b">
        <v>0</v>
      </c>
      <c r="J2592" s="95" t="b">
        <v>0</v>
      </c>
      <c r="K2592" s="95" t="b">
        <v>0</v>
      </c>
    </row>
    <row r="2593" spans="1:11" x14ac:dyDescent="0.25">
      <c r="A2593" s="95" t="s">
        <v>14213</v>
      </c>
      <c r="B2593" s="95" t="s">
        <v>14297</v>
      </c>
      <c r="C2593" s="95">
        <v>2</v>
      </c>
      <c r="D2593" s="130">
        <v>1.0634715255499035E-4</v>
      </c>
      <c r="E2593" s="130">
        <v>-0.38673892258767606</v>
      </c>
      <c r="F2593" s="95" t="b">
        <v>0</v>
      </c>
      <c r="G2593" s="95" t="b">
        <v>0</v>
      </c>
      <c r="H2593" s="95" t="b">
        <v>0</v>
      </c>
      <c r="I2593" s="95" t="b">
        <v>0</v>
      </c>
      <c r="J2593" s="95" t="b">
        <v>0</v>
      </c>
      <c r="K2593" s="95" t="b">
        <v>0</v>
      </c>
    </row>
    <row r="2594" spans="1:11" x14ac:dyDescent="0.25">
      <c r="A2594" s="95" t="s">
        <v>14297</v>
      </c>
      <c r="B2594" s="95" t="s">
        <v>14215</v>
      </c>
      <c r="C2594" s="95">
        <v>2</v>
      </c>
      <c r="D2594" s="130">
        <v>1.0634715255499035E-4</v>
      </c>
      <c r="E2594" s="130">
        <v>-0.15584264739901837</v>
      </c>
      <c r="F2594" s="95" t="b">
        <v>0</v>
      </c>
      <c r="G2594" s="95" t="b">
        <v>0</v>
      </c>
      <c r="H2594" s="95" t="b">
        <v>0</v>
      </c>
      <c r="I2594" s="95" t="b">
        <v>0</v>
      </c>
      <c r="J2594" s="95" t="b">
        <v>0</v>
      </c>
      <c r="K2594" s="95" t="b">
        <v>0</v>
      </c>
    </row>
    <row r="2595" spans="1:11" x14ac:dyDescent="0.25">
      <c r="A2595" s="95" t="s">
        <v>14241</v>
      </c>
      <c r="B2595" s="95" t="s">
        <v>14923</v>
      </c>
      <c r="C2595" s="95">
        <v>2</v>
      </c>
      <c r="D2595" s="130">
        <v>1.0634715255499035E-4</v>
      </c>
      <c r="E2595" s="130">
        <v>2.2225329568820076</v>
      </c>
      <c r="F2595" s="95" t="b">
        <v>0</v>
      </c>
      <c r="G2595" s="95" t="b">
        <v>0</v>
      </c>
      <c r="H2595" s="95" t="b">
        <v>0</v>
      </c>
      <c r="I2595" s="95" t="b">
        <v>0</v>
      </c>
      <c r="J2595" s="95" t="b">
        <v>0</v>
      </c>
      <c r="K2595" s="95" t="b">
        <v>0</v>
      </c>
    </row>
    <row r="2596" spans="1:11" x14ac:dyDescent="0.25">
      <c r="A2596" s="95" t="s">
        <v>14923</v>
      </c>
      <c r="B2596" s="95" t="s">
        <v>14223</v>
      </c>
      <c r="C2596" s="95">
        <v>2</v>
      </c>
      <c r="D2596" s="130">
        <v>1.0634715255499035E-4</v>
      </c>
      <c r="E2596" s="130">
        <v>1.5550513556539121</v>
      </c>
      <c r="F2596" s="95" t="b">
        <v>0</v>
      </c>
      <c r="G2596" s="95" t="b">
        <v>0</v>
      </c>
      <c r="H2596" s="95" t="b">
        <v>0</v>
      </c>
      <c r="I2596" s="95" t="b">
        <v>0</v>
      </c>
      <c r="J2596" s="95" t="b">
        <v>0</v>
      </c>
      <c r="K2596" s="95" t="b">
        <v>0</v>
      </c>
    </row>
    <row r="2597" spans="1:11" x14ac:dyDescent="0.25">
      <c r="A2597" s="95" t="s">
        <v>14223</v>
      </c>
      <c r="B2597" s="95" t="s">
        <v>14924</v>
      </c>
      <c r="C2597" s="95">
        <v>2</v>
      </c>
      <c r="D2597" s="130">
        <v>1.0634715255499035E-4</v>
      </c>
      <c r="E2597" s="130">
        <v>1.5675478101073159</v>
      </c>
      <c r="F2597" s="95" t="b">
        <v>0</v>
      </c>
      <c r="G2597" s="95" t="b">
        <v>0</v>
      </c>
      <c r="H2597" s="95" t="b">
        <v>0</v>
      </c>
      <c r="I2597" s="95" t="b">
        <v>0</v>
      </c>
      <c r="J2597" s="95" t="b">
        <v>0</v>
      </c>
      <c r="K2597" s="95" t="b">
        <v>0</v>
      </c>
    </row>
    <row r="2598" spans="1:11" x14ac:dyDescent="0.25">
      <c r="A2598" s="95" t="s">
        <v>14924</v>
      </c>
      <c r="B2598" s="95" t="s">
        <v>14631</v>
      </c>
      <c r="C2598" s="95">
        <v>2</v>
      </c>
      <c r="D2598" s="130">
        <v>1.0634715255499035E-4</v>
      </c>
      <c r="E2598" s="130">
        <v>3.9575993065663031</v>
      </c>
      <c r="F2598" s="95" t="b">
        <v>0</v>
      </c>
      <c r="G2598" s="95" t="b">
        <v>0</v>
      </c>
      <c r="H2598" s="95" t="b">
        <v>0</v>
      </c>
      <c r="I2598" s="95" t="b">
        <v>0</v>
      </c>
      <c r="J2598" s="95" t="b">
        <v>0</v>
      </c>
      <c r="K2598" s="95" t="b">
        <v>0</v>
      </c>
    </row>
    <row r="2599" spans="1:11" x14ac:dyDescent="0.25">
      <c r="A2599" s="95" t="s">
        <v>14631</v>
      </c>
      <c r="B2599" s="95" t="s">
        <v>14230</v>
      </c>
      <c r="C2599" s="95">
        <v>2</v>
      </c>
      <c r="D2599" s="130">
        <v>1.0634715255499035E-4</v>
      </c>
      <c r="E2599" s="130">
        <v>1.5214366595255471</v>
      </c>
      <c r="F2599" s="95" t="b">
        <v>0</v>
      </c>
      <c r="G2599" s="95" t="b">
        <v>0</v>
      </c>
      <c r="H2599" s="95" t="b">
        <v>0</v>
      </c>
      <c r="I2599" s="95" t="b">
        <v>0</v>
      </c>
      <c r="J2599" s="95" t="b">
        <v>0</v>
      </c>
      <c r="K2599" s="95" t="b">
        <v>0</v>
      </c>
    </row>
    <row r="2600" spans="1:11" x14ac:dyDescent="0.25">
      <c r="A2600" s="95" t="s">
        <v>14458</v>
      </c>
      <c r="B2600" s="95" t="s">
        <v>14218</v>
      </c>
      <c r="C2600" s="95">
        <v>2</v>
      </c>
      <c r="D2600" s="130">
        <v>1.0634715255499035E-4</v>
      </c>
      <c r="E2600" s="130">
        <v>0.62891396958315227</v>
      </c>
      <c r="F2600" s="95" t="b">
        <v>0</v>
      </c>
      <c r="G2600" s="95" t="b">
        <v>0</v>
      </c>
      <c r="H2600" s="95" t="b">
        <v>0</v>
      </c>
      <c r="I2600" s="95" t="b">
        <v>0</v>
      </c>
      <c r="J2600" s="95" t="b">
        <v>0</v>
      </c>
      <c r="K2600" s="95" t="b">
        <v>0</v>
      </c>
    </row>
    <row r="2601" spans="1:11" x14ac:dyDescent="0.25">
      <c r="A2601" s="95" t="s">
        <v>14323</v>
      </c>
      <c r="B2601" s="95" t="s">
        <v>14215</v>
      </c>
      <c r="C2601" s="95">
        <v>2</v>
      </c>
      <c r="D2601" s="130">
        <v>1.0634715255499035E-4</v>
      </c>
      <c r="E2601" s="130">
        <v>5.5786937035652004E-2</v>
      </c>
      <c r="F2601" s="95" t="b">
        <v>0</v>
      </c>
      <c r="G2601" s="95" t="b">
        <v>0</v>
      </c>
      <c r="H2601" s="95" t="b">
        <v>0</v>
      </c>
      <c r="I2601" s="95" t="b">
        <v>0</v>
      </c>
      <c r="J2601" s="95" t="b">
        <v>0</v>
      </c>
      <c r="K2601" s="95" t="b">
        <v>0</v>
      </c>
    </row>
    <row r="2602" spans="1:11" x14ac:dyDescent="0.25">
      <c r="A2602" s="95" t="s">
        <v>14217</v>
      </c>
      <c r="B2602" s="95" t="s">
        <v>1440</v>
      </c>
      <c r="C2602" s="95">
        <v>2</v>
      </c>
      <c r="D2602" s="130">
        <v>1.0634715255499035E-4</v>
      </c>
      <c r="E2602" s="130">
        <v>1.4549446285562802</v>
      </c>
      <c r="F2602" s="95" t="b">
        <v>0</v>
      </c>
      <c r="G2602" s="95" t="b">
        <v>0</v>
      </c>
      <c r="H2602" s="95" t="b">
        <v>0</v>
      </c>
      <c r="I2602" s="95" t="b">
        <v>0</v>
      </c>
      <c r="J2602" s="95" t="b">
        <v>0</v>
      </c>
      <c r="K2602" s="95" t="b">
        <v>0</v>
      </c>
    </row>
    <row r="2603" spans="1:11" x14ac:dyDescent="0.25">
      <c r="A2603" s="95" t="s">
        <v>1440</v>
      </c>
      <c r="B2603" s="95" t="s">
        <v>14428</v>
      </c>
      <c r="C2603" s="95">
        <v>2</v>
      </c>
      <c r="D2603" s="130">
        <v>1.0634715255499035E-4</v>
      </c>
      <c r="E2603" s="130">
        <v>3.5053016355716728</v>
      </c>
      <c r="F2603" s="95" t="b">
        <v>0</v>
      </c>
      <c r="G2603" s="95" t="b">
        <v>0</v>
      </c>
      <c r="H2603" s="95" t="b">
        <v>0</v>
      </c>
      <c r="I2603" s="95" t="b">
        <v>0</v>
      </c>
      <c r="J2603" s="95" t="b">
        <v>0</v>
      </c>
      <c r="K2603" s="95" t="b">
        <v>0</v>
      </c>
    </row>
    <row r="2604" spans="1:11" x14ac:dyDescent="0.25">
      <c r="A2604" s="95" t="s">
        <v>14227</v>
      </c>
      <c r="B2604" s="95" t="s">
        <v>14235</v>
      </c>
      <c r="C2604" s="95">
        <v>2</v>
      </c>
      <c r="D2604" s="130">
        <v>1.0634715255499035E-4</v>
      </c>
      <c r="E2604" s="130">
        <v>-0.5467650648311283</v>
      </c>
      <c r="F2604" s="95" t="b">
        <v>0</v>
      </c>
      <c r="G2604" s="95" t="b">
        <v>0</v>
      </c>
      <c r="H2604" s="95" t="b">
        <v>0</v>
      </c>
      <c r="I2604" s="95" t="b">
        <v>0</v>
      </c>
      <c r="J2604" s="95" t="b">
        <v>0</v>
      </c>
      <c r="K2604" s="95" t="b">
        <v>0</v>
      </c>
    </row>
    <row r="2605" spans="1:11" x14ac:dyDescent="0.25">
      <c r="A2605" s="95" t="s">
        <v>2743</v>
      </c>
      <c r="B2605" s="95" t="s">
        <v>14254</v>
      </c>
      <c r="C2605" s="95">
        <v>2</v>
      </c>
      <c r="D2605" s="130">
        <v>1.0634715255499035E-4</v>
      </c>
      <c r="E2605" s="130">
        <v>-0.11760689805558525</v>
      </c>
      <c r="F2605" s="95" t="b">
        <v>0</v>
      </c>
      <c r="G2605" s="95" t="b">
        <v>0</v>
      </c>
      <c r="H2605" s="95" t="b">
        <v>0</v>
      </c>
      <c r="I2605" s="95" t="b">
        <v>0</v>
      </c>
      <c r="J2605" s="95" t="b">
        <v>0</v>
      </c>
      <c r="K2605" s="95" t="b">
        <v>0</v>
      </c>
    </row>
    <row r="2606" spans="1:11" x14ac:dyDescent="0.25">
      <c r="A2606" s="95" t="s">
        <v>14254</v>
      </c>
      <c r="B2606" s="95" t="s">
        <v>14232</v>
      </c>
      <c r="C2606" s="95">
        <v>2</v>
      </c>
      <c r="D2606" s="130">
        <v>1.0634715255499035E-4</v>
      </c>
      <c r="E2606" s="130">
        <v>3.1600040110147741E-2</v>
      </c>
      <c r="F2606" s="95" t="b">
        <v>0</v>
      </c>
      <c r="G2606" s="95" t="b">
        <v>0</v>
      </c>
      <c r="H2606" s="95" t="b">
        <v>0</v>
      </c>
      <c r="I2606" s="95" t="b">
        <v>0</v>
      </c>
      <c r="J2606" s="95" t="b">
        <v>0</v>
      </c>
      <c r="K2606" s="95" t="b">
        <v>0</v>
      </c>
    </row>
    <row r="2607" spans="1:11" x14ac:dyDescent="0.25">
      <c r="A2607" s="95" t="s">
        <v>14246</v>
      </c>
      <c r="B2607" s="95" t="s">
        <v>14926</v>
      </c>
      <c r="C2607" s="95">
        <v>2</v>
      </c>
      <c r="D2607" s="130">
        <v>1.0634715255499035E-4</v>
      </c>
      <c r="E2607" s="130">
        <v>2.6493907262751986</v>
      </c>
      <c r="F2607" s="95" t="b">
        <v>0</v>
      </c>
      <c r="G2607" s="95" t="b">
        <v>0</v>
      </c>
      <c r="H2607" s="95" t="b">
        <v>0</v>
      </c>
      <c r="I2607" s="95" t="b">
        <v>0</v>
      </c>
      <c r="J2607" s="95" t="b">
        <v>0</v>
      </c>
      <c r="K2607" s="95" t="b">
        <v>0</v>
      </c>
    </row>
    <row r="2608" spans="1:11" x14ac:dyDescent="0.25">
      <c r="A2608" s="95" t="s">
        <v>14217</v>
      </c>
      <c r="B2608" s="95" t="s">
        <v>1522</v>
      </c>
      <c r="C2608" s="95">
        <v>2</v>
      </c>
      <c r="D2608" s="130">
        <v>1.0634715255499035E-4</v>
      </c>
      <c r="E2608" s="130">
        <v>1.4549446285562802</v>
      </c>
      <c r="F2608" s="95" t="b">
        <v>0</v>
      </c>
      <c r="G2608" s="95" t="b">
        <v>0</v>
      </c>
      <c r="H2608" s="95" t="b">
        <v>0</v>
      </c>
      <c r="I2608" s="95" t="b">
        <v>0</v>
      </c>
      <c r="J2608" s="95" t="b">
        <v>0</v>
      </c>
      <c r="K2608" s="95" t="b">
        <v>0</v>
      </c>
    </row>
    <row r="2609" spans="1:11" x14ac:dyDescent="0.25">
      <c r="A2609" s="95" t="s">
        <v>1522</v>
      </c>
      <c r="B2609" s="95" t="s">
        <v>14681</v>
      </c>
      <c r="C2609" s="95">
        <v>2</v>
      </c>
      <c r="D2609" s="130">
        <v>1.0634715255499035E-4</v>
      </c>
      <c r="E2609" s="130">
        <v>4.0367805526139282</v>
      </c>
      <c r="F2609" s="95" t="b">
        <v>0</v>
      </c>
      <c r="G2609" s="95" t="b">
        <v>0</v>
      </c>
      <c r="H2609" s="95" t="b">
        <v>0</v>
      </c>
      <c r="I2609" s="95" t="b">
        <v>0</v>
      </c>
      <c r="J2609" s="95" t="b">
        <v>0</v>
      </c>
      <c r="K2609" s="95" t="b">
        <v>0</v>
      </c>
    </row>
    <row r="2610" spans="1:11" x14ac:dyDescent="0.25">
      <c r="A2610" s="95" t="s">
        <v>14681</v>
      </c>
      <c r="B2610" s="95" t="s">
        <v>14277</v>
      </c>
      <c r="C2610" s="95">
        <v>2</v>
      </c>
      <c r="D2610" s="130">
        <v>1.0634715255499035E-4</v>
      </c>
      <c r="E2610" s="130">
        <v>2.3982912956592908</v>
      </c>
      <c r="F2610" s="95" t="b">
        <v>0</v>
      </c>
      <c r="G2610" s="95" t="b">
        <v>0</v>
      </c>
      <c r="H2610" s="95" t="b">
        <v>0</v>
      </c>
      <c r="I2610" s="95" t="b">
        <v>0</v>
      </c>
      <c r="J2610" s="95" t="b">
        <v>0</v>
      </c>
      <c r="K2610" s="95" t="b">
        <v>0</v>
      </c>
    </row>
    <row r="2611" spans="1:11" x14ac:dyDescent="0.25">
      <c r="A2611" s="95" t="s">
        <v>14277</v>
      </c>
      <c r="B2611" s="95" t="s">
        <v>7335</v>
      </c>
      <c r="C2611" s="95">
        <v>2</v>
      </c>
      <c r="D2611" s="130">
        <v>1.0634715255499035E-4</v>
      </c>
      <c r="E2611" s="130">
        <v>1.4944531698399537</v>
      </c>
      <c r="F2611" s="95" t="b">
        <v>0</v>
      </c>
      <c r="G2611" s="95" t="b">
        <v>0</v>
      </c>
      <c r="H2611" s="95" t="b">
        <v>0</v>
      </c>
      <c r="I2611" s="95" t="b">
        <v>0</v>
      </c>
      <c r="J2611" s="95" t="b">
        <v>0</v>
      </c>
      <c r="K2611" s="95" t="b">
        <v>0</v>
      </c>
    </row>
    <row r="2612" spans="1:11" x14ac:dyDescent="0.25">
      <c r="A2612" s="95" t="s">
        <v>7335</v>
      </c>
      <c r="B2612" s="95" t="s">
        <v>14456</v>
      </c>
      <c r="C2612" s="95">
        <v>2</v>
      </c>
      <c r="D2612" s="130">
        <v>1.0634715255499035E-4</v>
      </c>
      <c r="E2612" s="130">
        <v>2.2674032265377897</v>
      </c>
      <c r="F2612" s="95" t="b">
        <v>0</v>
      </c>
      <c r="G2612" s="95" t="b">
        <v>0</v>
      </c>
      <c r="H2612" s="95" t="b">
        <v>0</v>
      </c>
      <c r="I2612" s="95" t="b">
        <v>0</v>
      </c>
      <c r="J2612" s="95" t="b">
        <v>0</v>
      </c>
      <c r="K2612" s="95" t="b">
        <v>0</v>
      </c>
    </row>
    <row r="2613" spans="1:11" x14ac:dyDescent="0.25">
      <c r="A2613" s="95" t="s">
        <v>14456</v>
      </c>
      <c r="B2613" s="95" t="s">
        <v>14927</v>
      </c>
      <c r="C2613" s="95">
        <v>2</v>
      </c>
      <c r="D2613" s="130">
        <v>1.0634715255499035E-4</v>
      </c>
      <c r="E2613" s="130">
        <v>3.5896225212717088</v>
      </c>
      <c r="F2613" s="95" t="b">
        <v>0</v>
      </c>
      <c r="G2613" s="95" t="b">
        <v>0</v>
      </c>
      <c r="H2613" s="95" t="b">
        <v>0</v>
      </c>
      <c r="I2613" s="95" t="b">
        <v>1</v>
      </c>
      <c r="J2613" s="95" t="b">
        <v>0</v>
      </c>
      <c r="K2613" s="95" t="b">
        <v>0</v>
      </c>
    </row>
    <row r="2614" spans="1:11" x14ac:dyDescent="0.25">
      <c r="A2614" s="95" t="s">
        <v>14927</v>
      </c>
      <c r="B2614" s="95" t="s">
        <v>14928</v>
      </c>
      <c r="C2614" s="95">
        <v>2</v>
      </c>
      <c r="D2614" s="130">
        <v>1.0634715255499035E-4</v>
      </c>
      <c r="E2614" s="130">
        <v>4.4347205612859657</v>
      </c>
      <c r="F2614" s="95" t="b">
        <v>1</v>
      </c>
      <c r="G2614" s="95" t="b">
        <v>0</v>
      </c>
      <c r="H2614" s="95" t="b">
        <v>0</v>
      </c>
      <c r="I2614" s="95" t="b">
        <v>0</v>
      </c>
      <c r="J2614" s="95" t="b">
        <v>0</v>
      </c>
      <c r="K2614" s="95" t="b">
        <v>0</v>
      </c>
    </row>
    <row r="2615" spans="1:11" x14ac:dyDescent="0.25">
      <c r="A2615" s="95" t="s">
        <v>14928</v>
      </c>
      <c r="B2615" s="95" t="s">
        <v>14929</v>
      </c>
      <c r="C2615" s="95">
        <v>2</v>
      </c>
      <c r="D2615" s="130">
        <v>1.0634715255499035E-4</v>
      </c>
      <c r="E2615" s="130">
        <v>4.4347205612859657</v>
      </c>
      <c r="F2615" s="95" t="b">
        <v>0</v>
      </c>
      <c r="G2615" s="95" t="b">
        <v>0</v>
      </c>
      <c r="H2615" s="95" t="b">
        <v>0</v>
      </c>
      <c r="I2615" s="95" t="b">
        <v>0</v>
      </c>
      <c r="J2615" s="95" t="b">
        <v>0</v>
      </c>
      <c r="K2615" s="95" t="b">
        <v>0</v>
      </c>
    </row>
    <row r="2616" spans="1:11" x14ac:dyDescent="0.25">
      <c r="A2616" s="95" t="s">
        <v>14929</v>
      </c>
      <c r="B2616" s="95" t="s">
        <v>14930</v>
      </c>
      <c r="C2616" s="95">
        <v>2</v>
      </c>
      <c r="D2616" s="130">
        <v>1.0634715255499035E-4</v>
      </c>
      <c r="E2616" s="130">
        <v>4.4347205612859657</v>
      </c>
      <c r="F2616" s="95" t="b">
        <v>0</v>
      </c>
      <c r="G2616" s="95" t="b">
        <v>0</v>
      </c>
      <c r="H2616" s="95" t="b">
        <v>0</v>
      </c>
      <c r="I2616" s="95" t="b">
        <v>0</v>
      </c>
      <c r="J2616" s="95" t="b">
        <v>0</v>
      </c>
      <c r="K2616" s="95" t="b">
        <v>0</v>
      </c>
    </row>
    <row r="2617" spans="1:11" x14ac:dyDescent="0.25">
      <c r="A2617" s="95" t="s">
        <v>14930</v>
      </c>
      <c r="B2617" s="95" t="s">
        <v>14931</v>
      </c>
      <c r="C2617" s="95">
        <v>2</v>
      </c>
      <c r="D2617" s="130">
        <v>1.0634715255499035E-4</v>
      </c>
      <c r="E2617" s="130">
        <v>4.4347205612859657</v>
      </c>
      <c r="F2617" s="95" t="b">
        <v>0</v>
      </c>
      <c r="G2617" s="95" t="b">
        <v>0</v>
      </c>
      <c r="H2617" s="95" t="b">
        <v>0</v>
      </c>
      <c r="I2617" s="95" t="b">
        <v>0</v>
      </c>
      <c r="J2617" s="95" t="b">
        <v>0</v>
      </c>
      <c r="K2617" s="95" t="b">
        <v>0</v>
      </c>
    </row>
    <row r="2618" spans="1:11" x14ac:dyDescent="0.25">
      <c r="A2618" s="95" t="s">
        <v>14217</v>
      </c>
      <c r="B2618" s="95" t="s">
        <v>1124</v>
      </c>
      <c r="C2618" s="95">
        <v>2</v>
      </c>
      <c r="D2618" s="130">
        <v>1.0634715255499035E-4</v>
      </c>
      <c r="E2618" s="130">
        <v>1.4549446285562802</v>
      </c>
      <c r="F2618" s="95" t="b">
        <v>0</v>
      </c>
      <c r="G2618" s="95" t="b">
        <v>0</v>
      </c>
      <c r="H2618" s="95" t="b">
        <v>0</v>
      </c>
      <c r="I2618" s="95" t="b">
        <v>0</v>
      </c>
      <c r="J2618" s="95" t="b">
        <v>0</v>
      </c>
      <c r="K2618" s="95" t="b">
        <v>0</v>
      </c>
    </row>
    <row r="2619" spans="1:11" x14ac:dyDescent="0.25">
      <c r="A2619" s="95" t="s">
        <v>1124</v>
      </c>
      <c r="B2619" s="95" t="s">
        <v>14932</v>
      </c>
      <c r="C2619" s="95">
        <v>2</v>
      </c>
      <c r="D2619" s="130">
        <v>1.0634715255499035E-4</v>
      </c>
      <c r="E2619" s="130">
        <v>4.4347205612859657</v>
      </c>
      <c r="F2619" s="95" t="b">
        <v>0</v>
      </c>
      <c r="G2619" s="95" t="b">
        <v>0</v>
      </c>
      <c r="H2619" s="95" t="b">
        <v>0</v>
      </c>
      <c r="I2619" s="95" t="b">
        <v>0</v>
      </c>
      <c r="J2619" s="95" t="b">
        <v>0</v>
      </c>
      <c r="K2619" s="95" t="b">
        <v>0</v>
      </c>
    </row>
    <row r="2620" spans="1:11" x14ac:dyDescent="0.25">
      <c r="A2620" s="95" t="s">
        <v>14932</v>
      </c>
      <c r="B2620" s="95" t="s">
        <v>14933</v>
      </c>
      <c r="C2620" s="95">
        <v>2</v>
      </c>
      <c r="D2620" s="130">
        <v>1.0634715255499035E-4</v>
      </c>
      <c r="E2620" s="130">
        <v>4.4347205612859657</v>
      </c>
      <c r="F2620" s="95" t="b">
        <v>0</v>
      </c>
      <c r="G2620" s="95" t="b">
        <v>0</v>
      </c>
      <c r="H2620" s="95" t="b">
        <v>0</v>
      </c>
      <c r="I2620" s="95" t="b">
        <v>0</v>
      </c>
      <c r="J2620" s="95" t="b">
        <v>0</v>
      </c>
      <c r="K2620" s="95" t="b">
        <v>0</v>
      </c>
    </row>
    <row r="2621" spans="1:11" x14ac:dyDescent="0.25">
      <c r="A2621" s="95" t="s">
        <v>14933</v>
      </c>
      <c r="B2621" s="95" t="s">
        <v>14934</v>
      </c>
      <c r="C2621" s="95">
        <v>2</v>
      </c>
      <c r="D2621" s="130">
        <v>1.0634715255499035E-4</v>
      </c>
      <c r="E2621" s="130">
        <v>4.4347205612859657</v>
      </c>
      <c r="F2621" s="95" t="b">
        <v>0</v>
      </c>
      <c r="G2621" s="95" t="b">
        <v>0</v>
      </c>
      <c r="H2621" s="95" t="b">
        <v>0</v>
      </c>
      <c r="I2621" s="95" t="b">
        <v>1</v>
      </c>
      <c r="J2621" s="95" t="b">
        <v>0</v>
      </c>
      <c r="K2621" s="95" t="b">
        <v>0</v>
      </c>
    </row>
    <row r="2622" spans="1:11" x14ac:dyDescent="0.25">
      <c r="A2622" s="95" t="s">
        <v>14934</v>
      </c>
      <c r="B2622" s="95" t="s">
        <v>14935</v>
      </c>
      <c r="C2622" s="95">
        <v>2</v>
      </c>
      <c r="D2622" s="130">
        <v>1.0634715255499035E-4</v>
      </c>
      <c r="E2622" s="130">
        <v>4.4347205612859657</v>
      </c>
      <c r="F2622" s="95" t="b">
        <v>1</v>
      </c>
      <c r="G2622" s="95" t="b">
        <v>0</v>
      </c>
      <c r="H2622" s="95" t="b">
        <v>0</v>
      </c>
      <c r="I2622" s="95" t="b">
        <v>0</v>
      </c>
      <c r="J2622" s="95" t="b">
        <v>0</v>
      </c>
      <c r="K2622" s="95" t="b">
        <v>0</v>
      </c>
    </row>
    <row r="2623" spans="1:11" x14ac:dyDescent="0.25">
      <c r="A2623" s="95" t="s">
        <v>14935</v>
      </c>
      <c r="B2623" s="95" t="s">
        <v>2881</v>
      </c>
      <c r="C2623" s="95">
        <v>2</v>
      </c>
      <c r="D2623" s="130">
        <v>1.0634715255499035E-4</v>
      </c>
      <c r="E2623" s="130">
        <v>3.8326605699580032</v>
      </c>
      <c r="F2623" s="95" t="b">
        <v>0</v>
      </c>
      <c r="G2623" s="95" t="b">
        <v>0</v>
      </c>
      <c r="H2623" s="95" t="b">
        <v>0</v>
      </c>
      <c r="I2623" s="95" t="b">
        <v>0</v>
      </c>
      <c r="J2623" s="95" t="b">
        <v>0</v>
      </c>
      <c r="K2623" s="95" t="b">
        <v>0</v>
      </c>
    </row>
    <row r="2624" spans="1:11" x14ac:dyDescent="0.25">
      <c r="A2624" s="95" t="s">
        <v>2881</v>
      </c>
      <c r="B2624" s="95" t="s">
        <v>14936</v>
      </c>
      <c r="C2624" s="95">
        <v>2</v>
      </c>
      <c r="D2624" s="130">
        <v>1.0634715255499035E-4</v>
      </c>
      <c r="E2624" s="130">
        <v>3.8326605699580032</v>
      </c>
      <c r="F2624" s="95" t="b">
        <v>0</v>
      </c>
      <c r="G2624" s="95" t="b">
        <v>0</v>
      </c>
      <c r="H2624" s="95" t="b">
        <v>0</v>
      </c>
      <c r="I2624" s="95" t="b">
        <v>0</v>
      </c>
      <c r="J2624" s="95" t="b">
        <v>0</v>
      </c>
      <c r="K2624" s="95" t="b">
        <v>0</v>
      </c>
    </row>
    <row r="2625" spans="1:11" x14ac:dyDescent="0.25">
      <c r="A2625" s="95" t="s">
        <v>14936</v>
      </c>
      <c r="B2625" s="95" t="s">
        <v>14686</v>
      </c>
      <c r="C2625" s="95">
        <v>2</v>
      </c>
      <c r="D2625" s="130">
        <v>1.0634715255499035E-4</v>
      </c>
      <c r="E2625" s="130">
        <v>4.0367805526139282</v>
      </c>
      <c r="F2625" s="95" t="b">
        <v>0</v>
      </c>
      <c r="G2625" s="95" t="b">
        <v>0</v>
      </c>
      <c r="H2625" s="95" t="b">
        <v>0</v>
      </c>
      <c r="I2625" s="95" t="b">
        <v>0</v>
      </c>
      <c r="J2625" s="95" t="b">
        <v>0</v>
      </c>
      <c r="K2625" s="95" t="b">
        <v>0</v>
      </c>
    </row>
    <row r="2626" spans="1:11" x14ac:dyDescent="0.25">
      <c r="A2626" s="95" t="s">
        <v>14807</v>
      </c>
      <c r="B2626" s="95" t="s">
        <v>14937</v>
      </c>
      <c r="C2626" s="95">
        <v>2</v>
      </c>
      <c r="D2626" s="130">
        <v>1.0634715255499035E-4</v>
      </c>
      <c r="E2626" s="130">
        <v>4.2586293022302844</v>
      </c>
      <c r="F2626" s="95" t="b">
        <v>0</v>
      </c>
      <c r="G2626" s="95" t="b">
        <v>0</v>
      </c>
      <c r="H2626" s="95" t="b">
        <v>0</v>
      </c>
      <c r="I2626" s="95" t="b">
        <v>0</v>
      </c>
      <c r="J2626" s="95" t="b">
        <v>0</v>
      </c>
      <c r="K2626" s="95" t="b">
        <v>0</v>
      </c>
    </row>
    <row r="2627" spans="1:11" x14ac:dyDescent="0.25">
      <c r="A2627" s="95" t="s">
        <v>14937</v>
      </c>
      <c r="B2627" s="95" t="s">
        <v>14938</v>
      </c>
      <c r="C2627" s="95">
        <v>2</v>
      </c>
      <c r="D2627" s="130">
        <v>1.0634715255499035E-4</v>
      </c>
      <c r="E2627" s="130">
        <v>4.4347205612859657</v>
      </c>
      <c r="F2627" s="95" t="b">
        <v>0</v>
      </c>
      <c r="G2627" s="95" t="b">
        <v>0</v>
      </c>
      <c r="H2627" s="95" t="b">
        <v>0</v>
      </c>
      <c r="I2627" s="95" t="b">
        <v>0</v>
      </c>
      <c r="J2627" s="95" t="b">
        <v>0</v>
      </c>
      <c r="K2627" s="95" t="b">
        <v>0</v>
      </c>
    </row>
    <row r="2628" spans="1:11" x14ac:dyDescent="0.25">
      <c r="A2628" s="95" t="s">
        <v>14938</v>
      </c>
      <c r="B2628" s="95" t="s">
        <v>14939</v>
      </c>
      <c r="C2628" s="95">
        <v>2</v>
      </c>
      <c r="D2628" s="130">
        <v>1.0634715255499035E-4</v>
      </c>
      <c r="E2628" s="130">
        <v>4.4347205612859657</v>
      </c>
      <c r="F2628" s="95" t="b">
        <v>0</v>
      </c>
      <c r="G2628" s="95" t="b">
        <v>0</v>
      </c>
      <c r="H2628" s="95" t="b">
        <v>0</v>
      </c>
      <c r="I2628" s="95" t="b">
        <v>0</v>
      </c>
      <c r="J2628" s="95" t="b">
        <v>0</v>
      </c>
      <c r="K2628" s="95" t="b">
        <v>0</v>
      </c>
    </row>
    <row r="2629" spans="1:11" x14ac:dyDescent="0.25">
      <c r="A2629" s="95" t="s">
        <v>14939</v>
      </c>
      <c r="B2629" s="95" t="s">
        <v>14940</v>
      </c>
      <c r="C2629" s="95">
        <v>2</v>
      </c>
      <c r="D2629" s="130">
        <v>1.0634715255499035E-4</v>
      </c>
      <c r="E2629" s="130">
        <v>4.4347205612859657</v>
      </c>
      <c r="F2629" s="95" t="b">
        <v>0</v>
      </c>
      <c r="G2629" s="95" t="b">
        <v>0</v>
      </c>
      <c r="H2629" s="95" t="b">
        <v>0</v>
      </c>
      <c r="I2629" s="95" t="b">
        <v>0</v>
      </c>
      <c r="J2629" s="95" t="b">
        <v>0</v>
      </c>
      <c r="K2629" s="95" t="b">
        <v>0</v>
      </c>
    </row>
    <row r="2630" spans="1:11" x14ac:dyDescent="0.25">
      <c r="A2630" s="95" t="s">
        <v>14940</v>
      </c>
      <c r="B2630" s="95" t="s">
        <v>14941</v>
      </c>
      <c r="C2630" s="95">
        <v>2</v>
      </c>
      <c r="D2630" s="130">
        <v>1.0634715255499035E-4</v>
      </c>
      <c r="E2630" s="130">
        <v>4.4347205612859657</v>
      </c>
      <c r="F2630" s="95" t="b">
        <v>0</v>
      </c>
      <c r="G2630" s="95" t="b">
        <v>0</v>
      </c>
      <c r="H2630" s="95" t="b">
        <v>0</v>
      </c>
      <c r="I2630" s="95" t="b">
        <v>0</v>
      </c>
      <c r="J2630" s="95" t="b">
        <v>0</v>
      </c>
      <c r="K2630" s="95" t="b">
        <v>0</v>
      </c>
    </row>
    <row r="2631" spans="1:11" x14ac:dyDescent="0.25">
      <c r="A2631" s="95" t="s">
        <v>14217</v>
      </c>
      <c r="B2631" s="95" t="s">
        <v>1632</v>
      </c>
      <c r="C2631" s="95">
        <v>2</v>
      </c>
      <c r="D2631" s="130">
        <v>1.0634715255499035E-4</v>
      </c>
      <c r="E2631" s="130">
        <v>1.4549446285562802</v>
      </c>
      <c r="F2631" s="95" t="b">
        <v>0</v>
      </c>
      <c r="G2631" s="95" t="b">
        <v>0</v>
      </c>
      <c r="H2631" s="95" t="b">
        <v>0</v>
      </c>
      <c r="I2631" s="95" t="b">
        <v>0</v>
      </c>
      <c r="J2631" s="95" t="b">
        <v>0</v>
      </c>
      <c r="K2631" s="95" t="b">
        <v>0</v>
      </c>
    </row>
    <row r="2632" spans="1:11" x14ac:dyDescent="0.25">
      <c r="A2632" s="95" t="s">
        <v>1632</v>
      </c>
      <c r="B2632" s="95" t="s">
        <v>1435</v>
      </c>
      <c r="C2632" s="95">
        <v>2</v>
      </c>
      <c r="D2632" s="130">
        <v>1.0634715255499035E-4</v>
      </c>
      <c r="E2632" s="130">
        <v>3.694357871791722</v>
      </c>
      <c r="F2632" s="95" t="b">
        <v>0</v>
      </c>
      <c r="G2632" s="95" t="b">
        <v>0</v>
      </c>
      <c r="H2632" s="95" t="b">
        <v>0</v>
      </c>
      <c r="I2632" s="95" t="b">
        <v>0</v>
      </c>
      <c r="J2632" s="95" t="b">
        <v>0</v>
      </c>
      <c r="K2632" s="95" t="b">
        <v>0</v>
      </c>
    </row>
    <row r="2633" spans="1:11" x14ac:dyDescent="0.25">
      <c r="A2633" s="95" t="s">
        <v>1435</v>
      </c>
      <c r="B2633" s="95" t="s">
        <v>14741</v>
      </c>
      <c r="C2633" s="95">
        <v>2</v>
      </c>
      <c r="D2633" s="130">
        <v>1.0634715255499035E-4</v>
      </c>
      <c r="E2633" s="130">
        <v>3.3933278761277408</v>
      </c>
      <c r="F2633" s="95" t="b">
        <v>0</v>
      </c>
      <c r="G2633" s="95" t="b">
        <v>0</v>
      </c>
      <c r="H2633" s="95" t="b">
        <v>0</v>
      </c>
      <c r="I2633" s="95" t="b">
        <v>0</v>
      </c>
      <c r="J2633" s="95" t="b">
        <v>0</v>
      </c>
      <c r="K2633" s="95" t="b">
        <v>0</v>
      </c>
    </row>
    <row r="2634" spans="1:11" x14ac:dyDescent="0.25">
      <c r="A2634" s="95" t="s">
        <v>14808</v>
      </c>
      <c r="B2634" s="95" t="s">
        <v>14942</v>
      </c>
      <c r="C2634" s="95">
        <v>2</v>
      </c>
      <c r="D2634" s="130">
        <v>1.0634715255499035E-4</v>
      </c>
      <c r="E2634" s="130">
        <v>4.2586293022302844</v>
      </c>
      <c r="F2634" s="95" t="b">
        <v>0</v>
      </c>
      <c r="G2634" s="95" t="b">
        <v>0</v>
      </c>
      <c r="H2634" s="95" t="b">
        <v>0</v>
      </c>
      <c r="I2634" s="95" t="b">
        <v>0</v>
      </c>
      <c r="J2634" s="95" t="b">
        <v>0</v>
      </c>
      <c r="K2634" s="95" t="b">
        <v>0</v>
      </c>
    </row>
    <row r="2635" spans="1:11" x14ac:dyDescent="0.25">
      <c r="A2635" s="95" t="s">
        <v>14942</v>
      </c>
      <c r="B2635" s="95" t="s">
        <v>14223</v>
      </c>
      <c r="C2635" s="95">
        <v>2</v>
      </c>
      <c r="D2635" s="130">
        <v>1.0634715255499035E-4</v>
      </c>
      <c r="E2635" s="130">
        <v>1.5550513556539121</v>
      </c>
      <c r="F2635" s="95" t="b">
        <v>0</v>
      </c>
      <c r="G2635" s="95" t="b">
        <v>0</v>
      </c>
      <c r="H2635" s="95" t="b">
        <v>0</v>
      </c>
      <c r="I2635" s="95" t="b">
        <v>0</v>
      </c>
      <c r="J2635" s="95" t="b">
        <v>0</v>
      </c>
      <c r="K2635" s="95" t="b">
        <v>0</v>
      </c>
    </row>
    <row r="2636" spans="1:11" x14ac:dyDescent="0.25">
      <c r="A2636" s="95" t="s">
        <v>14219</v>
      </c>
      <c r="B2636" s="95" t="s">
        <v>14943</v>
      </c>
      <c r="C2636" s="95">
        <v>2</v>
      </c>
      <c r="D2636" s="130">
        <v>1.0634715255499035E-4</v>
      </c>
      <c r="E2636" s="130">
        <v>1.483383042490048</v>
      </c>
      <c r="F2636" s="95" t="b">
        <v>0</v>
      </c>
      <c r="G2636" s="95" t="b">
        <v>0</v>
      </c>
      <c r="H2636" s="95" t="b">
        <v>0</v>
      </c>
      <c r="I2636" s="95" t="b">
        <v>0</v>
      </c>
      <c r="J2636" s="95" t="b">
        <v>0</v>
      </c>
      <c r="K2636" s="95" t="b">
        <v>0</v>
      </c>
    </row>
    <row r="2637" spans="1:11" x14ac:dyDescent="0.25">
      <c r="A2637" s="95" t="s">
        <v>14943</v>
      </c>
      <c r="B2637" s="95" t="s">
        <v>14214</v>
      </c>
      <c r="C2637" s="95">
        <v>2</v>
      </c>
      <c r="D2637" s="130">
        <v>1.0634715255499035E-4</v>
      </c>
      <c r="E2637" s="130">
        <v>1.1553958958433552</v>
      </c>
      <c r="F2637" s="95" t="b">
        <v>0</v>
      </c>
      <c r="G2637" s="95" t="b">
        <v>0</v>
      </c>
      <c r="H2637" s="95" t="b">
        <v>0</v>
      </c>
      <c r="I2637" s="95" t="b">
        <v>0</v>
      </c>
      <c r="J2637" s="95" t="b">
        <v>0</v>
      </c>
      <c r="K2637" s="95" t="b">
        <v>0</v>
      </c>
    </row>
    <row r="2638" spans="1:11" x14ac:dyDescent="0.25">
      <c r="A2638" s="95" t="s">
        <v>14596</v>
      </c>
      <c r="B2638" s="95" t="s">
        <v>14944</v>
      </c>
      <c r="C2638" s="95">
        <v>2</v>
      </c>
      <c r="D2638" s="130">
        <v>1.0634715255499035E-4</v>
      </c>
      <c r="E2638" s="130">
        <v>4.4347205612859657</v>
      </c>
      <c r="F2638" s="95" t="b">
        <v>0</v>
      </c>
      <c r="G2638" s="95" t="b">
        <v>0</v>
      </c>
      <c r="H2638" s="95" t="b">
        <v>0</v>
      </c>
      <c r="I2638" s="95" t="b">
        <v>0</v>
      </c>
      <c r="J2638" s="95" t="b">
        <v>0</v>
      </c>
      <c r="K2638" s="95" t="b">
        <v>0</v>
      </c>
    </row>
    <row r="2639" spans="1:11" x14ac:dyDescent="0.25">
      <c r="A2639" s="95" t="s">
        <v>14944</v>
      </c>
      <c r="B2639" s="95" t="s">
        <v>14809</v>
      </c>
      <c r="C2639" s="95">
        <v>2</v>
      </c>
      <c r="D2639" s="130">
        <v>1.0634715255499035E-4</v>
      </c>
      <c r="E2639" s="130">
        <v>4.2586293022302844</v>
      </c>
      <c r="F2639" s="95" t="b">
        <v>0</v>
      </c>
      <c r="G2639" s="95" t="b">
        <v>0</v>
      </c>
      <c r="H2639" s="95" t="b">
        <v>0</v>
      </c>
      <c r="I2639" s="95" t="b">
        <v>0</v>
      </c>
      <c r="J2639" s="95" t="b">
        <v>0</v>
      </c>
      <c r="K2639" s="95" t="b">
        <v>0</v>
      </c>
    </row>
    <row r="2640" spans="1:11" x14ac:dyDescent="0.25">
      <c r="A2640" s="95" t="s">
        <v>14215</v>
      </c>
      <c r="B2640" s="95" t="s">
        <v>14476</v>
      </c>
      <c r="C2640" s="95">
        <v>2</v>
      </c>
      <c r="D2640" s="130">
        <v>1.0634715255499035E-4</v>
      </c>
      <c r="E2640" s="130">
        <v>0.62314555541537231</v>
      </c>
      <c r="F2640" s="95" t="b">
        <v>0</v>
      </c>
      <c r="G2640" s="95" t="b">
        <v>0</v>
      </c>
      <c r="H2640" s="95" t="b">
        <v>0</v>
      </c>
      <c r="I2640" s="95" t="b">
        <v>0</v>
      </c>
      <c r="J2640" s="95" t="b">
        <v>0</v>
      </c>
      <c r="K2640" s="95" t="b">
        <v>0</v>
      </c>
    </row>
    <row r="2641" spans="1:11" x14ac:dyDescent="0.25">
      <c r="A2641" s="95" t="s">
        <v>14252</v>
      </c>
      <c r="B2641" s="95" t="s">
        <v>14945</v>
      </c>
      <c r="C2641" s="95">
        <v>2</v>
      </c>
      <c r="D2641" s="130">
        <v>1.0634715255499035E-4</v>
      </c>
      <c r="E2641" s="130">
        <v>2.3992908231014174</v>
      </c>
      <c r="F2641" s="95" t="b">
        <v>0</v>
      </c>
      <c r="G2641" s="95" t="b">
        <v>0</v>
      </c>
      <c r="H2641" s="95" t="b">
        <v>0</v>
      </c>
      <c r="I2641" s="95" t="b">
        <v>0</v>
      </c>
      <c r="J2641" s="95" t="b">
        <v>0</v>
      </c>
      <c r="K2641" s="95" t="b">
        <v>0</v>
      </c>
    </row>
    <row r="2642" spans="1:11" x14ac:dyDescent="0.25">
      <c r="A2642" s="95" t="s">
        <v>14945</v>
      </c>
      <c r="B2642" s="95" t="s">
        <v>14225</v>
      </c>
      <c r="C2642" s="95">
        <v>2</v>
      </c>
      <c r="D2642" s="130">
        <v>1.0634715255499035E-4</v>
      </c>
      <c r="E2642" s="130">
        <v>1.6479691391404045</v>
      </c>
      <c r="F2642" s="95" t="b">
        <v>0</v>
      </c>
      <c r="G2642" s="95" t="b">
        <v>0</v>
      </c>
      <c r="H2642" s="95" t="b">
        <v>0</v>
      </c>
      <c r="I2642" s="95" t="b">
        <v>0</v>
      </c>
      <c r="J2642" s="95" t="b">
        <v>0</v>
      </c>
      <c r="K2642" s="95" t="b">
        <v>0</v>
      </c>
    </row>
    <row r="2643" spans="1:11" x14ac:dyDescent="0.25">
      <c r="A2643" s="95" t="s">
        <v>14222</v>
      </c>
      <c r="B2643" s="95" t="s">
        <v>14946</v>
      </c>
      <c r="C2643" s="95">
        <v>2</v>
      </c>
      <c r="D2643" s="130">
        <v>1.0634715255499035E-4</v>
      </c>
      <c r="E2643" s="130">
        <v>1.5329898695567468</v>
      </c>
      <c r="F2643" s="95" t="b">
        <v>0</v>
      </c>
      <c r="G2643" s="95" t="b">
        <v>0</v>
      </c>
      <c r="H2643" s="95" t="b">
        <v>0</v>
      </c>
      <c r="I2643" s="95" t="b">
        <v>0</v>
      </c>
      <c r="J2643" s="95" t="b">
        <v>0</v>
      </c>
      <c r="K2643" s="95" t="b">
        <v>0</v>
      </c>
    </row>
    <row r="2644" spans="1:11" x14ac:dyDescent="0.25">
      <c r="A2644" s="95" t="s">
        <v>14946</v>
      </c>
      <c r="B2644" s="95" t="s">
        <v>14213</v>
      </c>
      <c r="C2644" s="95">
        <v>2</v>
      </c>
      <c r="D2644" s="130">
        <v>1.0634715255499035E-4</v>
      </c>
      <c r="E2644" s="130">
        <v>1.1452430949413637</v>
      </c>
      <c r="F2644" s="95" t="b">
        <v>0</v>
      </c>
      <c r="G2644" s="95" t="b">
        <v>0</v>
      </c>
      <c r="H2644" s="95" t="b">
        <v>0</v>
      </c>
      <c r="I2644" s="95" t="b">
        <v>0</v>
      </c>
      <c r="J2644" s="95" t="b">
        <v>0</v>
      </c>
      <c r="K2644" s="95" t="b">
        <v>0</v>
      </c>
    </row>
    <row r="2645" spans="1:11" x14ac:dyDescent="0.25">
      <c r="A2645" s="95" t="s">
        <v>14947</v>
      </c>
      <c r="B2645" s="95" t="s">
        <v>14558</v>
      </c>
      <c r="C2645" s="95">
        <v>2</v>
      </c>
      <c r="D2645" s="130">
        <v>1.0634715255499035E-4</v>
      </c>
      <c r="E2645" s="130">
        <v>3.8326605699580032</v>
      </c>
      <c r="F2645" s="95" t="b">
        <v>0</v>
      </c>
      <c r="G2645" s="95" t="b">
        <v>0</v>
      </c>
      <c r="H2645" s="95" t="b">
        <v>0</v>
      </c>
      <c r="I2645" s="95" t="b">
        <v>0</v>
      </c>
      <c r="J2645" s="95" t="b">
        <v>0</v>
      </c>
      <c r="K2645" s="95" t="b">
        <v>0</v>
      </c>
    </row>
    <row r="2646" spans="1:11" x14ac:dyDescent="0.25">
      <c r="A2646" s="95" t="s">
        <v>1553</v>
      </c>
      <c r="B2646" s="95" t="s">
        <v>1767</v>
      </c>
      <c r="C2646" s="95">
        <v>2</v>
      </c>
      <c r="D2646" s="130">
        <v>1.0634715255499035E-4</v>
      </c>
      <c r="E2646" s="130">
        <v>3.9575993065663031</v>
      </c>
      <c r="F2646" s="95" t="b">
        <v>0</v>
      </c>
      <c r="G2646" s="95" t="b">
        <v>0</v>
      </c>
      <c r="H2646" s="95" t="b">
        <v>0</v>
      </c>
      <c r="I2646" s="95" t="b">
        <v>0</v>
      </c>
      <c r="J2646" s="95" t="b">
        <v>0</v>
      </c>
      <c r="K2646" s="95" t="b">
        <v>0</v>
      </c>
    </row>
    <row r="2647" spans="1:11" x14ac:dyDescent="0.25">
      <c r="A2647" s="95" t="s">
        <v>1460</v>
      </c>
      <c r="B2647" s="95" t="s">
        <v>1830</v>
      </c>
      <c r="C2647" s="95">
        <v>2</v>
      </c>
      <c r="D2647" s="130">
        <v>1.0634715255499035E-4</v>
      </c>
      <c r="E2647" s="130">
        <v>3.1229667002302115</v>
      </c>
      <c r="F2647" s="95" t="b">
        <v>0</v>
      </c>
      <c r="G2647" s="95" t="b">
        <v>0</v>
      </c>
      <c r="H2647" s="95" t="b">
        <v>0</v>
      </c>
      <c r="I2647" s="95" t="b">
        <v>0</v>
      </c>
      <c r="J2647" s="95" t="b">
        <v>0</v>
      </c>
      <c r="K2647" s="95" t="b">
        <v>0</v>
      </c>
    </row>
    <row r="2648" spans="1:11" x14ac:dyDescent="0.25">
      <c r="A2648" s="95" t="s">
        <v>14217</v>
      </c>
      <c r="B2648" s="95" t="s">
        <v>1639</v>
      </c>
      <c r="C2648" s="95">
        <v>2</v>
      </c>
      <c r="D2648" s="130">
        <v>1.0634715255499035E-4</v>
      </c>
      <c r="E2648" s="130">
        <v>1.4549446285562802</v>
      </c>
      <c r="F2648" s="95" t="b">
        <v>0</v>
      </c>
      <c r="G2648" s="95" t="b">
        <v>0</v>
      </c>
      <c r="H2648" s="95" t="b">
        <v>0</v>
      </c>
      <c r="I2648" s="95" t="b">
        <v>0</v>
      </c>
      <c r="J2648" s="95" t="b">
        <v>0</v>
      </c>
      <c r="K2648" s="95" t="b">
        <v>0</v>
      </c>
    </row>
    <row r="2649" spans="1:11" x14ac:dyDescent="0.25">
      <c r="A2649" s="95" t="s">
        <v>1639</v>
      </c>
      <c r="B2649" s="95" t="s">
        <v>14284</v>
      </c>
      <c r="C2649" s="95">
        <v>2</v>
      </c>
      <c r="D2649" s="130">
        <v>1.0634715255499035E-4</v>
      </c>
      <c r="E2649" s="130">
        <v>2.8606892935582469</v>
      </c>
      <c r="F2649" s="95" t="b">
        <v>0</v>
      </c>
      <c r="G2649" s="95" t="b">
        <v>0</v>
      </c>
      <c r="H2649" s="95" t="b">
        <v>0</v>
      </c>
      <c r="I2649" s="95" t="b">
        <v>0</v>
      </c>
      <c r="J2649" s="95" t="b">
        <v>0</v>
      </c>
      <c r="K2649" s="95" t="b">
        <v>0</v>
      </c>
    </row>
    <row r="2650" spans="1:11" x14ac:dyDescent="0.25">
      <c r="A2650" s="95" t="s">
        <v>14383</v>
      </c>
      <c r="B2650" s="95" t="s">
        <v>14213</v>
      </c>
      <c r="C2650" s="95">
        <v>2</v>
      </c>
      <c r="D2650" s="130">
        <v>1.0634715255499035E-4</v>
      </c>
      <c r="E2650" s="130">
        <v>8.4545254587751764E-2</v>
      </c>
      <c r="F2650" s="95" t="b">
        <v>0</v>
      </c>
      <c r="G2650" s="95" t="b">
        <v>0</v>
      </c>
      <c r="H2650" s="95" t="b">
        <v>0</v>
      </c>
      <c r="I2650" s="95" t="b">
        <v>0</v>
      </c>
      <c r="J2650" s="95" t="b">
        <v>0</v>
      </c>
      <c r="K2650" s="95" t="b">
        <v>0</v>
      </c>
    </row>
    <row r="2651" spans="1:11" x14ac:dyDescent="0.25">
      <c r="A2651" s="95" t="s">
        <v>14219</v>
      </c>
      <c r="B2651" s="95" t="s">
        <v>14297</v>
      </c>
      <c r="C2651" s="95">
        <v>2</v>
      </c>
      <c r="D2651" s="130">
        <v>1.0634715255499035E-4</v>
      </c>
      <c r="E2651" s="130">
        <v>-5.4436052583226216E-2</v>
      </c>
      <c r="F2651" s="95" t="b">
        <v>0</v>
      </c>
      <c r="G2651" s="95" t="b">
        <v>0</v>
      </c>
      <c r="H2651" s="95" t="b">
        <v>0</v>
      </c>
      <c r="I2651" s="95" t="b">
        <v>0</v>
      </c>
      <c r="J2651" s="95" t="b">
        <v>0</v>
      </c>
      <c r="K2651" s="95" t="b">
        <v>0</v>
      </c>
    </row>
    <row r="2652" spans="1:11" x14ac:dyDescent="0.25">
      <c r="A2652" s="95" t="s">
        <v>14217</v>
      </c>
      <c r="B2652" s="95" t="s">
        <v>1666</v>
      </c>
      <c r="C2652" s="95">
        <v>2</v>
      </c>
      <c r="D2652" s="130">
        <v>1.0634715255499035E-4</v>
      </c>
      <c r="E2652" s="130">
        <v>1.4549446285562802</v>
      </c>
      <c r="F2652" s="95" t="b">
        <v>0</v>
      </c>
      <c r="G2652" s="95" t="b">
        <v>0</v>
      </c>
      <c r="H2652" s="95" t="b">
        <v>0</v>
      </c>
      <c r="I2652" s="95" t="b">
        <v>0</v>
      </c>
      <c r="J2652" s="95" t="b">
        <v>0</v>
      </c>
      <c r="K2652" s="95" t="b">
        <v>0</v>
      </c>
    </row>
    <row r="2653" spans="1:11" x14ac:dyDescent="0.25">
      <c r="A2653" s="95" t="s">
        <v>1666</v>
      </c>
      <c r="B2653" s="95" t="s">
        <v>14226</v>
      </c>
      <c r="C2653" s="95">
        <v>2</v>
      </c>
      <c r="D2653" s="130">
        <v>1.0634715255499035E-4</v>
      </c>
      <c r="E2653" s="130">
        <v>1.6694246315879091</v>
      </c>
      <c r="F2653" s="95" t="b">
        <v>0</v>
      </c>
      <c r="G2653" s="95" t="b">
        <v>0</v>
      </c>
      <c r="H2653" s="95" t="b">
        <v>0</v>
      </c>
      <c r="I2653" s="95" t="b">
        <v>0</v>
      </c>
      <c r="J2653" s="95" t="b">
        <v>0</v>
      </c>
      <c r="K2653" s="95" t="b">
        <v>0</v>
      </c>
    </row>
    <row r="2654" spans="1:11" x14ac:dyDescent="0.25">
      <c r="A2654" s="95" t="s">
        <v>14214</v>
      </c>
      <c r="B2654" s="95" t="s">
        <v>14477</v>
      </c>
      <c r="C2654" s="95">
        <v>2</v>
      </c>
      <c r="D2654" s="130">
        <v>1.0634715255499035E-4</v>
      </c>
      <c r="E2654" s="130">
        <v>0.38530870041488557</v>
      </c>
      <c r="F2654" s="95" t="b">
        <v>0</v>
      </c>
      <c r="G2654" s="95" t="b">
        <v>0</v>
      </c>
      <c r="H2654" s="95" t="b">
        <v>0</v>
      </c>
      <c r="I2654" s="95" t="b">
        <v>0</v>
      </c>
      <c r="J2654" s="95" t="b">
        <v>0</v>
      </c>
      <c r="K2654" s="95" t="b">
        <v>0</v>
      </c>
    </row>
    <row r="2655" spans="1:11" x14ac:dyDescent="0.25">
      <c r="A2655" s="95" t="s">
        <v>14477</v>
      </c>
      <c r="B2655" s="95" t="s">
        <v>14241</v>
      </c>
      <c r="C2655" s="95">
        <v>2</v>
      </c>
      <c r="D2655" s="130">
        <v>1.0634715255499035E-4</v>
      </c>
      <c r="E2655" s="130">
        <v>1.4299694056949646</v>
      </c>
      <c r="F2655" s="95" t="b">
        <v>0</v>
      </c>
      <c r="G2655" s="95" t="b">
        <v>0</v>
      </c>
      <c r="H2655" s="95" t="b">
        <v>0</v>
      </c>
      <c r="I2655" s="95" t="b">
        <v>0</v>
      </c>
      <c r="J2655" s="95" t="b">
        <v>0</v>
      </c>
      <c r="K2655" s="95" t="b">
        <v>0</v>
      </c>
    </row>
    <row r="2656" spans="1:11" x14ac:dyDescent="0.25">
      <c r="A2656" s="95" t="s">
        <v>14218</v>
      </c>
      <c r="B2656" s="95" t="s">
        <v>14422</v>
      </c>
      <c r="C2656" s="95">
        <v>2</v>
      </c>
      <c r="D2656" s="130">
        <v>1.0634715255499035E-4</v>
      </c>
      <c r="E2656" s="130">
        <v>0.52191416862467321</v>
      </c>
      <c r="F2656" s="95" t="b">
        <v>0</v>
      </c>
      <c r="G2656" s="95" t="b">
        <v>0</v>
      </c>
      <c r="H2656" s="95" t="b">
        <v>0</v>
      </c>
      <c r="I2656" s="95" t="b">
        <v>0</v>
      </c>
      <c r="J2656" s="95" t="b">
        <v>0</v>
      </c>
      <c r="K2656" s="95" t="b">
        <v>0</v>
      </c>
    </row>
    <row r="2657" spans="1:11" x14ac:dyDescent="0.25">
      <c r="A2657" s="95" t="s">
        <v>14241</v>
      </c>
      <c r="B2657" s="95" t="s">
        <v>14951</v>
      </c>
      <c r="C2657" s="95">
        <v>2</v>
      </c>
      <c r="D2657" s="130">
        <v>1.0634715255499035E-4</v>
      </c>
      <c r="E2657" s="130">
        <v>2.2225329568820076</v>
      </c>
      <c r="F2657" s="95" t="b">
        <v>0</v>
      </c>
      <c r="G2657" s="95" t="b">
        <v>0</v>
      </c>
      <c r="H2657" s="95" t="b">
        <v>0</v>
      </c>
      <c r="I2657" s="95" t="b">
        <v>0</v>
      </c>
      <c r="J2657" s="95" t="b">
        <v>0</v>
      </c>
      <c r="K2657" s="95" t="b">
        <v>0</v>
      </c>
    </row>
    <row r="2658" spans="1:11" x14ac:dyDescent="0.25">
      <c r="A2658" s="95" t="s">
        <v>14951</v>
      </c>
      <c r="B2658" s="95" t="s">
        <v>14401</v>
      </c>
      <c r="C2658" s="95">
        <v>2</v>
      </c>
      <c r="D2658" s="130">
        <v>1.0634715255499035E-4</v>
      </c>
      <c r="E2658" s="130">
        <v>3.4347205612859657</v>
      </c>
      <c r="F2658" s="95" t="b">
        <v>0</v>
      </c>
      <c r="G2658" s="95" t="b">
        <v>0</v>
      </c>
      <c r="H2658" s="95" t="b">
        <v>0</v>
      </c>
      <c r="I2658" s="95" t="b">
        <v>0</v>
      </c>
      <c r="J2658" s="95" t="b">
        <v>0</v>
      </c>
      <c r="K2658" s="95" t="b">
        <v>0</v>
      </c>
    </row>
    <row r="2659" spans="1:11" x14ac:dyDescent="0.25">
      <c r="A2659" s="95" t="s">
        <v>14401</v>
      </c>
      <c r="B2659" s="95" t="s">
        <v>14226</v>
      </c>
      <c r="C2659" s="95">
        <v>2</v>
      </c>
      <c r="D2659" s="130">
        <v>1.0634715255499035E-4</v>
      </c>
      <c r="E2659" s="130">
        <v>0.6694246315879091</v>
      </c>
      <c r="F2659" s="95" t="b">
        <v>0</v>
      </c>
      <c r="G2659" s="95" t="b">
        <v>0</v>
      </c>
      <c r="H2659" s="95" t="b">
        <v>0</v>
      </c>
      <c r="I2659" s="95" t="b">
        <v>0</v>
      </c>
      <c r="J2659" s="95" t="b">
        <v>0</v>
      </c>
      <c r="K2659" s="95" t="b">
        <v>0</v>
      </c>
    </row>
    <row r="2660" spans="1:11" x14ac:dyDescent="0.25">
      <c r="A2660" s="95" t="s">
        <v>14217</v>
      </c>
      <c r="B2660" s="95" t="s">
        <v>1417</v>
      </c>
      <c r="C2660" s="95">
        <v>2</v>
      </c>
      <c r="D2660" s="130">
        <v>1.0634715255499035E-4</v>
      </c>
      <c r="E2660" s="130">
        <v>1.4549446285562802</v>
      </c>
      <c r="F2660" s="95" t="b">
        <v>0</v>
      </c>
      <c r="G2660" s="95" t="b">
        <v>0</v>
      </c>
      <c r="H2660" s="95" t="b">
        <v>0</v>
      </c>
      <c r="I2660" s="95" t="b">
        <v>0</v>
      </c>
      <c r="J2660" s="95" t="b">
        <v>0</v>
      </c>
      <c r="K2660" s="95" t="b">
        <v>0</v>
      </c>
    </row>
    <row r="2661" spans="1:11" x14ac:dyDescent="0.25">
      <c r="A2661" s="95" t="s">
        <v>1417</v>
      </c>
      <c r="B2661" s="95" t="s">
        <v>14213</v>
      </c>
      <c r="C2661" s="95">
        <v>2</v>
      </c>
      <c r="D2661" s="130">
        <v>1.0634715255499035E-4</v>
      </c>
      <c r="E2661" s="130">
        <v>1.1452430949413637</v>
      </c>
      <c r="F2661" s="95" t="b">
        <v>0</v>
      </c>
      <c r="G2661" s="95" t="b">
        <v>0</v>
      </c>
      <c r="H2661" s="95" t="b">
        <v>0</v>
      </c>
      <c r="I2661" s="95" t="b">
        <v>0</v>
      </c>
      <c r="J2661" s="95" t="b">
        <v>0</v>
      </c>
      <c r="K2661" s="95" t="b">
        <v>0</v>
      </c>
    </row>
    <row r="2662" spans="1:11" x14ac:dyDescent="0.25">
      <c r="A2662" s="95" t="s">
        <v>14217</v>
      </c>
      <c r="B2662" s="95" t="s">
        <v>1773</v>
      </c>
      <c r="C2662" s="95">
        <v>2</v>
      </c>
      <c r="D2662" s="130">
        <v>1.0634715255499035E-4</v>
      </c>
      <c r="E2662" s="130">
        <v>1.4549446285562802</v>
      </c>
      <c r="F2662" s="95" t="b">
        <v>0</v>
      </c>
      <c r="G2662" s="95" t="b">
        <v>0</v>
      </c>
      <c r="H2662" s="95" t="b">
        <v>0</v>
      </c>
      <c r="I2662" s="95" t="b">
        <v>0</v>
      </c>
      <c r="J2662" s="95" t="b">
        <v>0</v>
      </c>
      <c r="K2662" s="95" t="b">
        <v>0</v>
      </c>
    </row>
    <row r="2663" spans="1:11" x14ac:dyDescent="0.25">
      <c r="A2663" s="95" t="s">
        <v>1773</v>
      </c>
      <c r="B2663" s="95" t="s">
        <v>14226</v>
      </c>
      <c r="C2663" s="95">
        <v>2</v>
      </c>
      <c r="D2663" s="130">
        <v>1.0634715255499035E-4</v>
      </c>
      <c r="E2663" s="130">
        <v>1.6694246315879091</v>
      </c>
      <c r="F2663" s="95" t="b">
        <v>0</v>
      </c>
      <c r="G2663" s="95" t="b">
        <v>0</v>
      </c>
      <c r="H2663" s="95" t="b">
        <v>0</v>
      </c>
      <c r="I2663" s="95" t="b">
        <v>0</v>
      </c>
      <c r="J2663" s="95" t="b">
        <v>0</v>
      </c>
      <c r="K2663" s="95" t="b">
        <v>0</v>
      </c>
    </row>
    <row r="2664" spans="1:11" x14ac:dyDescent="0.25">
      <c r="A2664" s="95" t="s">
        <v>14222</v>
      </c>
      <c r="B2664" s="95" t="s">
        <v>14326</v>
      </c>
      <c r="C2664" s="95">
        <v>2</v>
      </c>
      <c r="D2664" s="130">
        <v>1.0634715255499035E-4</v>
      </c>
      <c r="E2664" s="130">
        <v>9.3657175726484229E-2</v>
      </c>
      <c r="F2664" s="95" t="b">
        <v>0</v>
      </c>
      <c r="G2664" s="95" t="b">
        <v>0</v>
      </c>
      <c r="H2664" s="95" t="b">
        <v>0</v>
      </c>
      <c r="I2664" s="95" t="b">
        <v>0</v>
      </c>
      <c r="J2664" s="95" t="b">
        <v>0</v>
      </c>
      <c r="K2664" s="95" t="b">
        <v>0</v>
      </c>
    </row>
    <row r="2665" spans="1:11" x14ac:dyDescent="0.25">
      <c r="A2665" s="95" t="s">
        <v>14218</v>
      </c>
      <c r="B2665" s="95" t="s">
        <v>14426</v>
      </c>
      <c r="C2665" s="95">
        <v>2</v>
      </c>
      <c r="D2665" s="130">
        <v>1.0634715255499035E-4</v>
      </c>
      <c r="E2665" s="130">
        <v>0.52191416862467321</v>
      </c>
      <c r="F2665" s="95" t="b">
        <v>0</v>
      </c>
      <c r="G2665" s="95" t="b">
        <v>0</v>
      </c>
      <c r="H2665" s="95" t="b">
        <v>0</v>
      </c>
      <c r="I2665" s="95" t="b">
        <v>0</v>
      </c>
      <c r="J2665" s="95" t="b">
        <v>0</v>
      </c>
      <c r="K2665" s="95" t="b">
        <v>0</v>
      </c>
    </row>
    <row r="2666" spans="1:11" x14ac:dyDescent="0.25">
      <c r="A2666" s="95" t="s">
        <v>14225</v>
      </c>
      <c r="B2666" s="95" t="s">
        <v>14814</v>
      </c>
      <c r="C2666" s="95">
        <v>2</v>
      </c>
      <c r="D2666" s="130">
        <v>1.0634715255499035E-4</v>
      </c>
      <c r="E2666" s="130">
        <v>1.4736555922758836</v>
      </c>
      <c r="F2666" s="95" t="b">
        <v>0</v>
      </c>
      <c r="G2666" s="95" t="b">
        <v>0</v>
      </c>
      <c r="H2666" s="95" t="b">
        <v>0</v>
      </c>
      <c r="I2666" s="95" t="b">
        <v>0</v>
      </c>
      <c r="J2666" s="95" t="b">
        <v>0</v>
      </c>
      <c r="K2666" s="95" t="b">
        <v>0</v>
      </c>
    </row>
    <row r="2667" spans="1:11" x14ac:dyDescent="0.25">
      <c r="A2667" s="95" t="s">
        <v>14227</v>
      </c>
      <c r="B2667" s="95" t="s">
        <v>14815</v>
      </c>
      <c r="C2667" s="95">
        <v>2</v>
      </c>
      <c r="D2667" s="130">
        <v>1.0634715255499035E-4</v>
      </c>
      <c r="E2667" s="130">
        <v>1.5972899622242445</v>
      </c>
      <c r="F2667" s="95" t="b">
        <v>0</v>
      </c>
      <c r="G2667" s="95" t="b">
        <v>0</v>
      </c>
      <c r="H2667" s="95" t="b">
        <v>0</v>
      </c>
      <c r="I2667" s="95" t="b">
        <v>0</v>
      </c>
      <c r="J2667" s="95" t="b">
        <v>0</v>
      </c>
      <c r="K2667" s="95" t="b">
        <v>0</v>
      </c>
    </row>
    <row r="2668" spans="1:11" x14ac:dyDescent="0.25">
      <c r="A2668" s="95" t="s">
        <v>14815</v>
      </c>
      <c r="B2668" s="95" t="s">
        <v>14952</v>
      </c>
      <c r="C2668" s="95">
        <v>2</v>
      </c>
      <c r="D2668" s="130">
        <v>1.0634715255499035E-4</v>
      </c>
      <c r="E2668" s="130">
        <v>4.2586293022302844</v>
      </c>
      <c r="F2668" s="95" t="b">
        <v>0</v>
      </c>
      <c r="G2668" s="95" t="b">
        <v>0</v>
      </c>
      <c r="H2668" s="95" t="b">
        <v>0</v>
      </c>
      <c r="I2668" s="95" t="b">
        <v>0</v>
      </c>
      <c r="J2668" s="95" t="b">
        <v>0</v>
      </c>
      <c r="K2668" s="95" t="b">
        <v>0</v>
      </c>
    </row>
    <row r="2669" spans="1:11" x14ac:dyDescent="0.25">
      <c r="A2669" s="95" t="s">
        <v>14952</v>
      </c>
      <c r="B2669" s="95" t="s">
        <v>14225</v>
      </c>
      <c r="C2669" s="95">
        <v>2</v>
      </c>
      <c r="D2669" s="130">
        <v>1.0634715255499035E-4</v>
      </c>
      <c r="E2669" s="130">
        <v>1.6479691391404045</v>
      </c>
      <c r="F2669" s="95" t="b">
        <v>0</v>
      </c>
      <c r="G2669" s="95" t="b">
        <v>0</v>
      </c>
      <c r="H2669" s="95" t="b">
        <v>0</v>
      </c>
      <c r="I2669" s="95" t="b">
        <v>0</v>
      </c>
      <c r="J2669" s="95" t="b">
        <v>0</v>
      </c>
      <c r="K2669" s="95" t="b">
        <v>0</v>
      </c>
    </row>
    <row r="2670" spans="1:11" x14ac:dyDescent="0.25">
      <c r="A2670" s="95" t="s">
        <v>14227</v>
      </c>
      <c r="B2670" s="95" t="s">
        <v>14688</v>
      </c>
      <c r="C2670" s="95">
        <v>2</v>
      </c>
      <c r="D2670" s="130">
        <v>1.0634715255499035E-4</v>
      </c>
      <c r="E2670" s="130">
        <v>1.3754412126078881</v>
      </c>
      <c r="F2670" s="95" t="b">
        <v>0</v>
      </c>
      <c r="G2670" s="95" t="b">
        <v>0</v>
      </c>
      <c r="H2670" s="95" t="b">
        <v>0</v>
      </c>
      <c r="I2670" s="95" t="b">
        <v>0</v>
      </c>
      <c r="J2670" s="95" t="b">
        <v>0</v>
      </c>
      <c r="K2670" s="95" t="b">
        <v>0</v>
      </c>
    </row>
    <row r="2671" spans="1:11" x14ac:dyDescent="0.25">
      <c r="A2671" s="95" t="s">
        <v>14688</v>
      </c>
      <c r="B2671" s="95" t="s">
        <v>2743</v>
      </c>
      <c r="C2671" s="95">
        <v>2</v>
      </c>
      <c r="D2671" s="130">
        <v>1.0634715255499035E-4</v>
      </c>
      <c r="E2671" s="130">
        <v>1.5061966929688102</v>
      </c>
      <c r="F2671" s="95" t="b">
        <v>0</v>
      </c>
      <c r="G2671" s="95" t="b">
        <v>0</v>
      </c>
      <c r="H2671" s="95" t="b">
        <v>0</v>
      </c>
      <c r="I2671" s="95" t="b">
        <v>0</v>
      </c>
      <c r="J2671" s="95" t="b">
        <v>0</v>
      </c>
      <c r="K2671" s="95" t="b">
        <v>0</v>
      </c>
    </row>
    <row r="2672" spans="1:11" x14ac:dyDescent="0.25">
      <c r="A2672" s="95" t="s">
        <v>14246</v>
      </c>
      <c r="B2672" s="95" t="s">
        <v>1404</v>
      </c>
      <c r="C2672" s="95">
        <v>2</v>
      </c>
      <c r="D2672" s="130">
        <v>1.0634715255499035E-4</v>
      </c>
      <c r="E2672" s="130">
        <v>1.8042926862609419</v>
      </c>
      <c r="F2672" s="95" t="b">
        <v>0</v>
      </c>
      <c r="G2672" s="95" t="b">
        <v>0</v>
      </c>
      <c r="H2672" s="95" t="b">
        <v>0</v>
      </c>
      <c r="I2672" s="95" t="b">
        <v>0</v>
      </c>
      <c r="J2672" s="95" t="b">
        <v>0</v>
      </c>
      <c r="K2672" s="95" t="b">
        <v>0</v>
      </c>
    </row>
    <row r="2673" spans="1:11" x14ac:dyDescent="0.25">
      <c r="A2673" s="95" t="s">
        <v>1404</v>
      </c>
      <c r="B2673" s="95" t="s">
        <v>1772</v>
      </c>
      <c r="C2673" s="95">
        <v>2</v>
      </c>
      <c r="D2673" s="130">
        <v>1.0634715255499035E-4</v>
      </c>
      <c r="E2673" s="130">
        <v>3.5896225212717088</v>
      </c>
      <c r="F2673" s="95" t="b">
        <v>0</v>
      </c>
      <c r="G2673" s="95" t="b">
        <v>0</v>
      </c>
      <c r="H2673" s="95" t="b">
        <v>0</v>
      </c>
      <c r="I2673" s="95" t="b">
        <v>0</v>
      </c>
      <c r="J2673" s="95" t="b">
        <v>0</v>
      </c>
      <c r="K2673" s="95" t="b">
        <v>0</v>
      </c>
    </row>
    <row r="2674" spans="1:11" x14ac:dyDescent="0.25">
      <c r="A2674" s="95" t="s">
        <v>1772</v>
      </c>
      <c r="B2674" s="95" t="s">
        <v>1771</v>
      </c>
      <c r="C2674" s="95">
        <v>2</v>
      </c>
      <c r="D2674" s="130">
        <v>1.0634715255499035E-4</v>
      </c>
      <c r="E2674" s="130">
        <v>4.4347205612859657</v>
      </c>
      <c r="F2674" s="95" t="b">
        <v>0</v>
      </c>
      <c r="G2674" s="95" t="b">
        <v>0</v>
      </c>
      <c r="H2674" s="95" t="b">
        <v>0</v>
      </c>
      <c r="I2674" s="95" t="b">
        <v>0</v>
      </c>
      <c r="J2674" s="95" t="b">
        <v>0</v>
      </c>
      <c r="K2674" s="95" t="b">
        <v>0</v>
      </c>
    </row>
    <row r="2675" spans="1:11" x14ac:dyDescent="0.25">
      <c r="A2675" s="95" t="s">
        <v>1387</v>
      </c>
      <c r="B2675" s="95" t="s">
        <v>14343</v>
      </c>
      <c r="C2675" s="95">
        <v>2</v>
      </c>
      <c r="D2675" s="130">
        <v>1.0634715255499035E-4</v>
      </c>
      <c r="E2675" s="130">
        <v>1.3490732729891091</v>
      </c>
      <c r="F2675" s="95" t="b">
        <v>0</v>
      </c>
      <c r="G2675" s="95" t="b">
        <v>0</v>
      </c>
      <c r="H2675" s="95" t="b">
        <v>0</v>
      </c>
      <c r="I2675" s="95" t="b">
        <v>0</v>
      </c>
      <c r="J2675" s="95" t="b">
        <v>0</v>
      </c>
      <c r="K2675" s="95" t="b">
        <v>0</v>
      </c>
    </row>
    <row r="2676" spans="1:11" x14ac:dyDescent="0.25">
      <c r="A2676" s="95" t="s">
        <v>14217</v>
      </c>
      <c r="B2676" s="95" t="s">
        <v>1761</v>
      </c>
      <c r="C2676" s="95">
        <v>2</v>
      </c>
      <c r="D2676" s="130">
        <v>1.0634715255499035E-4</v>
      </c>
      <c r="E2676" s="130">
        <v>1.4549446285562802</v>
      </c>
      <c r="F2676" s="95" t="b">
        <v>0</v>
      </c>
      <c r="G2676" s="95" t="b">
        <v>0</v>
      </c>
      <c r="H2676" s="95" t="b">
        <v>0</v>
      </c>
      <c r="I2676" s="95" t="b">
        <v>0</v>
      </c>
      <c r="J2676" s="95" t="b">
        <v>0</v>
      </c>
      <c r="K2676" s="95" t="b">
        <v>0</v>
      </c>
    </row>
    <row r="2677" spans="1:11" x14ac:dyDescent="0.25">
      <c r="A2677" s="95" t="s">
        <v>1761</v>
      </c>
      <c r="B2677" s="95" t="s">
        <v>14216</v>
      </c>
      <c r="C2677" s="95">
        <v>2</v>
      </c>
      <c r="D2677" s="130">
        <v>1.0634715255499035E-4</v>
      </c>
      <c r="E2677" s="130">
        <v>1.3917514878927855</v>
      </c>
      <c r="F2677" s="95" t="b">
        <v>0</v>
      </c>
      <c r="G2677" s="95" t="b">
        <v>0</v>
      </c>
      <c r="H2677" s="95" t="b">
        <v>0</v>
      </c>
      <c r="I2677" s="95" t="b">
        <v>0</v>
      </c>
      <c r="J2677" s="95" t="b">
        <v>0</v>
      </c>
      <c r="K2677" s="95" t="b">
        <v>0</v>
      </c>
    </row>
    <row r="2678" spans="1:11" x14ac:dyDescent="0.25">
      <c r="A2678" s="95" t="s">
        <v>14225</v>
      </c>
      <c r="B2678" s="95" t="s">
        <v>14261</v>
      </c>
      <c r="C2678" s="95">
        <v>2</v>
      </c>
      <c r="D2678" s="130">
        <v>1.0634715255499035E-4</v>
      </c>
      <c r="E2678" s="130">
        <v>-0.17307479397153971</v>
      </c>
      <c r="F2678" s="95" t="b">
        <v>0</v>
      </c>
      <c r="G2678" s="95" t="b">
        <v>0</v>
      </c>
      <c r="H2678" s="95" t="b">
        <v>0</v>
      </c>
      <c r="I2678" s="95" t="b">
        <v>0</v>
      </c>
      <c r="J2678" s="95" t="b">
        <v>0</v>
      </c>
      <c r="K2678" s="95" t="b">
        <v>0</v>
      </c>
    </row>
    <row r="2679" spans="1:11" x14ac:dyDescent="0.25">
      <c r="A2679" s="95" t="s">
        <v>14225</v>
      </c>
      <c r="B2679" s="95" t="s">
        <v>14347</v>
      </c>
      <c r="C2679" s="95">
        <v>2</v>
      </c>
      <c r="D2679" s="130">
        <v>1.0634715255499035E-4</v>
      </c>
      <c r="E2679" s="130">
        <v>0.34871685566758365</v>
      </c>
      <c r="F2679" s="95" t="b">
        <v>0</v>
      </c>
      <c r="G2679" s="95" t="b">
        <v>0</v>
      </c>
      <c r="H2679" s="95" t="b">
        <v>0</v>
      </c>
      <c r="I2679" s="95" t="b">
        <v>0</v>
      </c>
      <c r="J2679" s="95" t="b">
        <v>0</v>
      </c>
      <c r="K2679" s="95" t="b">
        <v>0</v>
      </c>
    </row>
    <row r="2680" spans="1:11" x14ac:dyDescent="0.25">
      <c r="A2680" s="95" t="s">
        <v>14347</v>
      </c>
      <c r="B2680" s="95" t="s">
        <v>14221</v>
      </c>
      <c r="C2680" s="95">
        <v>2</v>
      </c>
      <c r="D2680" s="130">
        <v>1.0634715255499035E-4</v>
      </c>
      <c r="E2680" s="130">
        <v>0.21881874808193399</v>
      </c>
      <c r="F2680" s="95" t="b">
        <v>0</v>
      </c>
      <c r="G2680" s="95" t="b">
        <v>0</v>
      </c>
      <c r="H2680" s="95" t="b">
        <v>0</v>
      </c>
      <c r="I2680" s="95" t="b">
        <v>0</v>
      </c>
      <c r="J2680" s="95" t="b">
        <v>0</v>
      </c>
      <c r="K2680" s="95" t="b">
        <v>0</v>
      </c>
    </row>
    <row r="2681" spans="1:11" x14ac:dyDescent="0.25">
      <c r="A2681" s="95" t="s">
        <v>14218</v>
      </c>
      <c r="B2681" s="95" t="s">
        <v>14294</v>
      </c>
      <c r="C2681" s="95">
        <v>2</v>
      </c>
      <c r="D2681" s="130">
        <v>1.0634715255499035E-4</v>
      </c>
      <c r="E2681" s="130">
        <v>-9.7874589663720729E-2</v>
      </c>
      <c r="F2681" s="95" t="b">
        <v>0</v>
      </c>
      <c r="G2681" s="95" t="b">
        <v>0</v>
      </c>
      <c r="H2681" s="95" t="b">
        <v>0</v>
      </c>
      <c r="I2681" s="95" t="b">
        <v>0</v>
      </c>
      <c r="J2681" s="95" t="b">
        <v>0</v>
      </c>
      <c r="K2681" s="95" t="b">
        <v>0</v>
      </c>
    </row>
    <row r="2682" spans="1:11" x14ac:dyDescent="0.25">
      <c r="A2682" s="95" t="s">
        <v>1726</v>
      </c>
      <c r="B2682" s="95" t="s">
        <v>14817</v>
      </c>
      <c r="C2682" s="95">
        <v>2</v>
      </c>
      <c r="D2682" s="130">
        <v>1.0634715255499035E-4</v>
      </c>
      <c r="E2682" s="130">
        <v>3.8606892935582469</v>
      </c>
      <c r="F2682" s="95" t="b">
        <v>0</v>
      </c>
      <c r="G2682" s="95" t="b">
        <v>0</v>
      </c>
      <c r="H2682" s="95" t="b">
        <v>0</v>
      </c>
      <c r="I2682" s="95" t="b">
        <v>0</v>
      </c>
      <c r="J2682" s="95" t="b">
        <v>0</v>
      </c>
      <c r="K2682" s="95" t="b">
        <v>0</v>
      </c>
    </row>
    <row r="2683" spans="1:11" x14ac:dyDescent="0.25">
      <c r="A2683" s="95" t="s">
        <v>14540</v>
      </c>
      <c r="B2683" s="95" t="s">
        <v>14953</v>
      </c>
      <c r="C2683" s="95">
        <v>2</v>
      </c>
      <c r="D2683" s="130">
        <v>1.0634715255499035E-4</v>
      </c>
      <c r="E2683" s="130">
        <v>3.7815080475106222</v>
      </c>
      <c r="F2683" s="95" t="b">
        <v>0</v>
      </c>
      <c r="G2683" s="95" t="b">
        <v>0</v>
      </c>
      <c r="H2683" s="95" t="b">
        <v>0</v>
      </c>
      <c r="I2683" s="95" t="b">
        <v>0</v>
      </c>
      <c r="J2683" s="95" t="b">
        <v>0</v>
      </c>
      <c r="K2683" s="95" t="b">
        <v>0</v>
      </c>
    </row>
    <row r="2684" spans="1:11" x14ac:dyDescent="0.25">
      <c r="A2684" s="95" t="s">
        <v>14213</v>
      </c>
      <c r="B2684" s="95" t="s">
        <v>14954</v>
      </c>
      <c r="C2684" s="95">
        <v>2</v>
      </c>
      <c r="D2684" s="130">
        <v>1.0634715255499035E-4</v>
      </c>
      <c r="E2684" s="130">
        <v>1.1510801724855981</v>
      </c>
      <c r="F2684" s="95" t="b">
        <v>0</v>
      </c>
      <c r="G2684" s="95" t="b">
        <v>0</v>
      </c>
      <c r="H2684" s="95" t="b">
        <v>0</v>
      </c>
      <c r="I2684" s="95" t="b">
        <v>0</v>
      </c>
      <c r="J2684" s="95" t="b">
        <v>0</v>
      </c>
      <c r="K2684" s="95" t="b">
        <v>0</v>
      </c>
    </row>
    <row r="2685" spans="1:11" x14ac:dyDescent="0.25">
      <c r="A2685" s="95" t="s">
        <v>14954</v>
      </c>
      <c r="B2685" s="95" t="s">
        <v>14220</v>
      </c>
      <c r="C2685" s="95">
        <v>2</v>
      </c>
      <c r="D2685" s="130">
        <v>1.0634715255499035E-4</v>
      </c>
      <c r="E2685" s="130">
        <v>1.510699860811898</v>
      </c>
      <c r="F2685" s="95" t="b">
        <v>0</v>
      </c>
      <c r="G2685" s="95" t="b">
        <v>0</v>
      </c>
      <c r="H2685" s="95" t="b">
        <v>0</v>
      </c>
      <c r="I2685" s="95" t="b">
        <v>0</v>
      </c>
      <c r="J2685" s="95" t="b">
        <v>0</v>
      </c>
      <c r="K2685" s="95" t="b">
        <v>0</v>
      </c>
    </row>
    <row r="2686" spans="1:11" x14ac:dyDescent="0.25">
      <c r="A2686" s="95" t="s">
        <v>14213</v>
      </c>
      <c r="B2686" s="95" t="s">
        <v>14267</v>
      </c>
      <c r="C2686" s="95">
        <v>2</v>
      </c>
      <c r="D2686" s="130">
        <v>1.0634715255499035E-4</v>
      </c>
      <c r="E2686" s="130">
        <v>-0.61607569359658232</v>
      </c>
      <c r="F2686" s="95" t="b">
        <v>0</v>
      </c>
      <c r="G2686" s="95" t="b">
        <v>0</v>
      </c>
      <c r="H2686" s="95" t="b">
        <v>0</v>
      </c>
      <c r="I2686" s="95" t="b">
        <v>0</v>
      </c>
      <c r="J2686" s="95" t="b">
        <v>0</v>
      </c>
      <c r="K2686" s="95" t="b">
        <v>0</v>
      </c>
    </row>
    <row r="2687" spans="1:11" x14ac:dyDescent="0.25">
      <c r="A2687" s="95" t="s">
        <v>14267</v>
      </c>
      <c r="B2687" s="95" t="s">
        <v>14221</v>
      </c>
      <c r="C2687" s="95">
        <v>2</v>
      </c>
      <c r="D2687" s="130">
        <v>1.0634715255499035E-4</v>
      </c>
      <c r="E2687" s="130">
        <v>-0.24730712233626523</v>
      </c>
      <c r="F2687" s="95" t="b">
        <v>0</v>
      </c>
      <c r="G2687" s="95" t="b">
        <v>0</v>
      </c>
      <c r="H2687" s="95" t="b">
        <v>0</v>
      </c>
      <c r="I2687" s="95" t="b">
        <v>0</v>
      </c>
      <c r="J2687" s="95" t="b">
        <v>0</v>
      </c>
      <c r="K2687" s="95" t="b">
        <v>0</v>
      </c>
    </row>
    <row r="2688" spans="1:11" x14ac:dyDescent="0.25">
      <c r="A2688" s="95" t="s">
        <v>14238</v>
      </c>
      <c r="B2688" s="95" t="s">
        <v>14263</v>
      </c>
      <c r="C2688" s="95">
        <v>2</v>
      </c>
      <c r="D2688" s="130">
        <v>1.0634715255499035E-4</v>
      </c>
      <c r="E2688" s="130">
        <v>0.35229426042519374</v>
      </c>
      <c r="F2688" s="95" t="b">
        <v>0</v>
      </c>
      <c r="G2688" s="95" t="b">
        <v>0</v>
      </c>
      <c r="H2688" s="95" t="b">
        <v>0</v>
      </c>
      <c r="I2688" s="95" t="b">
        <v>0</v>
      </c>
      <c r="J2688" s="95" t="b">
        <v>0</v>
      </c>
      <c r="K2688" s="95" t="b">
        <v>0</v>
      </c>
    </row>
    <row r="2689" spans="1:11" x14ac:dyDescent="0.25">
      <c r="A2689" s="95" t="s">
        <v>14231</v>
      </c>
      <c r="B2689" s="95" t="s">
        <v>14220</v>
      </c>
      <c r="C2689" s="95">
        <v>2</v>
      </c>
      <c r="D2689" s="130">
        <v>1.0634715255499035E-4</v>
      </c>
      <c r="E2689" s="130">
        <v>-0.91743493321689085</v>
      </c>
      <c r="F2689" s="95" t="b">
        <v>0</v>
      </c>
      <c r="G2689" s="95" t="b">
        <v>0</v>
      </c>
      <c r="H2689" s="95" t="b">
        <v>0</v>
      </c>
      <c r="I2689" s="95" t="b">
        <v>0</v>
      </c>
      <c r="J2689" s="95" t="b">
        <v>0</v>
      </c>
      <c r="K2689" s="95" t="b">
        <v>0</v>
      </c>
    </row>
    <row r="2690" spans="1:11" x14ac:dyDescent="0.25">
      <c r="A2690" s="95" t="s">
        <v>1436</v>
      </c>
      <c r="B2690" s="95" t="s">
        <v>2743</v>
      </c>
      <c r="C2690" s="95">
        <v>2</v>
      </c>
      <c r="D2690" s="130">
        <v>1.0634715255499035E-4</v>
      </c>
      <c r="E2690" s="130">
        <v>1.2843479433524541</v>
      </c>
      <c r="F2690" s="95" t="b">
        <v>0</v>
      </c>
      <c r="G2690" s="95" t="b">
        <v>0</v>
      </c>
      <c r="H2690" s="95" t="b">
        <v>0</v>
      </c>
      <c r="I2690" s="95" t="b">
        <v>0</v>
      </c>
      <c r="J2690" s="95" t="b">
        <v>0</v>
      </c>
      <c r="K2690" s="95" t="b">
        <v>0</v>
      </c>
    </row>
    <row r="2691" spans="1:11" x14ac:dyDescent="0.25">
      <c r="A2691" s="95" t="s">
        <v>14254</v>
      </c>
      <c r="B2691" s="95" t="s">
        <v>14220</v>
      </c>
      <c r="C2691" s="95">
        <v>2</v>
      </c>
      <c r="D2691" s="130">
        <v>1.0634715255499035E-4</v>
      </c>
      <c r="E2691" s="130">
        <v>-0.48930013918810195</v>
      </c>
      <c r="F2691" s="95" t="b">
        <v>0</v>
      </c>
      <c r="G2691" s="95" t="b">
        <v>0</v>
      </c>
      <c r="H2691" s="95" t="b">
        <v>0</v>
      </c>
      <c r="I2691" s="95" t="b">
        <v>0</v>
      </c>
      <c r="J2691" s="95" t="b">
        <v>0</v>
      </c>
      <c r="K2691" s="95" t="b">
        <v>0</v>
      </c>
    </row>
    <row r="2692" spans="1:11" x14ac:dyDescent="0.25">
      <c r="A2692" s="95" t="s">
        <v>14217</v>
      </c>
      <c r="B2692" s="95" t="s">
        <v>1627</v>
      </c>
      <c r="C2692" s="95">
        <v>2</v>
      </c>
      <c r="D2692" s="130">
        <v>1.0634715255499035E-4</v>
      </c>
      <c r="E2692" s="130">
        <v>1.4549446285562802</v>
      </c>
      <c r="F2692" s="95" t="b">
        <v>0</v>
      </c>
      <c r="G2692" s="95" t="b">
        <v>0</v>
      </c>
      <c r="H2692" s="95" t="b">
        <v>0</v>
      </c>
      <c r="I2692" s="95" t="b">
        <v>0</v>
      </c>
      <c r="J2692" s="95" t="b">
        <v>0</v>
      </c>
      <c r="K2692" s="95" t="b">
        <v>0</v>
      </c>
    </row>
    <row r="2693" spans="1:11" x14ac:dyDescent="0.25">
      <c r="A2693" s="95" t="s">
        <v>1627</v>
      </c>
      <c r="B2693" s="95" t="s">
        <v>2743</v>
      </c>
      <c r="C2693" s="95">
        <v>2</v>
      </c>
      <c r="D2693" s="130">
        <v>1.0634715255499035E-4</v>
      </c>
      <c r="E2693" s="130">
        <v>1.6822879520244916</v>
      </c>
      <c r="F2693" s="95" t="b">
        <v>0</v>
      </c>
      <c r="G2693" s="95" t="b">
        <v>0</v>
      </c>
      <c r="H2693" s="95" t="b">
        <v>0</v>
      </c>
      <c r="I2693" s="95" t="b">
        <v>0</v>
      </c>
      <c r="J2693" s="95" t="b">
        <v>0</v>
      </c>
      <c r="K2693" s="95" t="b">
        <v>0</v>
      </c>
    </row>
    <row r="2694" spans="1:11" x14ac:dyDescent="0.25">
      <c r="A2694" s="95" t="s">
        <v>2743</v>
      </c>
      <c r="B2694" s="95" t="s">
        <v>14223</v>
      </c>
      <c r="C2694" s="95">
        <v>2</v>
      </c>
      <c r="D2694" s="130">
        <v>1.0634715255499035E-4</v>
      </c>
      <c r="E2694" s="130">
        <v>-0.98024276438885838</v>
      </c>
      <c r="F2694" s="95" t="b">
        <v>0</v>
      </c>
      <c r="G2694" s="95" t="b">
        <v>0</v>
      </c>
      <c r="H2694" s="95" t="b">
        <v>0</v>
      </c>
      <c r="I2694" s="95" t="b">
        <v>0</v>
      </c>
      <c r="J2694" s="95" t="b">
        <v>0</v>
      </c>
      <c r="K2694" s="95" t="b">
        <v>0</v>
      </c>
    </row>
    <row r="2695" spans="1:11" x14ac:dyDescent="0.25">
      <c r="A2695" s="95" t="s">
        <v>14243</v>
      </c>
      <c r="B2695" s="95" t="s">
        <v>14262</v>
      </c>
      <c r="C2695" s="95">
        <v>2</v>
      </c>
      <c r="D2695" s="130">
        <v>1.0634715255499035E-4</v>
      </c>
      <c r="E2695" s="130">
        <v>0.39838115898655618</v>
      </c>
      <c r="F2695" s="95" t="b">
        <v>0</v>
      </c>
      <c r="G2695" s="95" t="b">
        <v>0</v>
      </c>
      <c r="H2695" s="95" t="b">
        <v>0</v>
      </c>
      <c r="I2695" s="95" t="b">
        <v>0</v>
      </c>
      <c r="J2695" s="95" t="b">
        <v>0</v>
      </c>
      <c r="K2695" s="95" t="b">
        <v>0</v>
      </c>
    </row>
    <row r="2696" spans="1:11" x14ac:dyDescent="0.25">
      <c r="A2696" s="95" t="s">
        <v>14470</v>
      </c>
      <c r="B2696" s="95" t="s">
        <v>14244</v>
      </c>
      <c r="C2696" s="95">
        <v>2</v>
      </c>
      <c r="D2696" s="130">
        <v>1.0634715255499035E-4</v>
      </c>
      <c r="E2696" s="130">
        <v>1.4833830424900478</v>
      </c>
      <c r="F2696" s="95" t="b">
        <v>0</v>
      </c>
      <c r="G2696" s="95" t="b">
        <v>0</v>
      </c>
      <c r="H2696" s="95" t="b">
        <v>0</v>
      </c>
      <c r="I2696" s="95" t="b">
        <v>0</v>
      </c>
      <c r="J2696" s="95" t="b">
        <v>0</v>
      </c>
      <c r="K2696" s="95" t="b">
        <v>0</v>
      </c>
    </row>
    <row r="2697" spans="1:11" x14ac:dyDescent="0.25">
      <c r="A2697" s="95" t="s">
        <v>14217</v>
      </c>
      <c r="B2697" s="95" t="s">
        <v>1818</v>
      </c>
      <c r="C2697" s="95">
        <v>2</v>
      </c>
      <c r="D2697" s="130">
        <v>1.0634715255499035E-4</v>
      </c>
      <c r="E2697" s="130">
        <v>1.4549446285562802</v>
      </c>
      <c r="F2697" s="95" t="b">
        <v>0</v>
      </c>
      <c r="G2697" s="95" t="b">
        <v>0</v>
      </c>
      <c r="H2697" s="95" t="b">
        <v>0</v>
      </c>
      <c r="I2697" s="95" t="b">
        <v>0</v>
      </c>
      <c r="J2697" s="95" t="b">
        <v>0</v>
      </c>
      <c r="K2697" s="95" t="b">
        <v>0</v>
      </c>
    </row>
    <row r="2698" spans="1:11" x14ac:dyDescent="0.25">
      <c r="A2698" s="95" t="s">
        <v>1038</v>
      </c>
      <c r="B2698" s="95" t="s">
        <v>14219</v>
      </c>
      <c r="C2698" s="95">
        <v>2</v>
      </c>
      <c r="D2698" s="130">
        <v>1.0634715255499035E-4</v>
      </c>
      <c r="E2698" s="130">
        <v>1.3029415519167786</v>
      </c>
      <c r="F2698" s="95" t="b">
        <v>0</v>
      </c>
      <c r="G2698" s="95" t="b">
        <v>0</v>
      </c>
      <c r="H2698" s="95" t="b">
        <v>0</v>
      </c>
      <c r="I2698" s="95" t="b">
        <v>0</v>
      </c>
      <c r="J2698" s="95" t="b">
        <v>0</v>
      </c>
      <c r="K2698" s="95" t="b">
        <v>0</v>
      </c>
    </row>
    <row r="2699" spans="1:11" x14ac:dyDescent="0.25">
      <c r="A2699" s="95" t="s">
        <v>1387</v>
      </c>
      <c r="B2699" s="95" t="s">
        <v>14541</v>
      </c>
      <c r="C2699" s="95">
        <v>2</v>
      </c>
      <c r="D2699" s="130">
        <v>1.0634715255499035E-4</v>
      </c>
      <c r="E2699" s="130">
        <v>2.0180800539476849</v>
      </c>
      <c r="F2699" s="95" t="b">
        <v>0</v>
      </c>
      <c r="G2699" s="95" t="b">
        <v>0</v>
      </c>
      <c r="H2699" s="95" t="b">
        <v>0</v>
      </c>
      <c r="I2699" s="95" t="b">
        <v>0</v>
      </c>
      <c r="J2699" s="95" t="b">
        <v>0</v>
      </c>
      <c r="K2699" s="95" t="b">
        <v>0</v>
      </c>
    </row>
    <row r="2700" spans="1:11" x14ac:dyDescent="0.25">
      <c r="A2700" s="95" t="s">
        <v>14541</v>
      </c>
      <c r="B2700" s="95" t="s">
        <v>14958</v>
      </c>
      <c r="C2700" s="95">
        <v>2</v>
      </c>
      <c r="D2700" s="130">
        <v>1.0634715255499035E-4</v>
      </c>
      <c r="E2700" s="130">
        <v>3.7815080475106222</v>
      </c>
      <c r="F2700" s="95" t="b">
        <v>0</v>
      </c>
      <c r="G2700" s="95" t="b">
        <v>0</v>
      </c>
      <c r="H2700" s="95" t="b">
        <v>0</v>
      </c>
      <c r="I2700" s="95" t="b">
        <v>0</v>
      </c>
      <c r="J2700" s="95" t="b">
        <v>0</v>
      </c>
      <c r="K2700" s="95" t="b">
        <v>0</v>
      </c>
    </row>
    <row r="2701" spans="1:11" x14ac:dyDescent="0.25">
      <c r="A2701" s="95" t="s">
        <v>14958</v>
      </c>
      <c r="B2701" s="95" t="s">
        <v>14218</v>
      </c>
      <c r="C2701" s="95">
        <v>2</v>
      </c>
      <c r="D2701" s="130">
        <v>1.0634715255499035E-4</v>
      </c>
      <c r="E2701" s="130">
        <v>1.474012009597409</v>
      </c>
      <c r="F2701" s="95" t="b">
        <v>0</v>
      </c>
      <c r="G2701" s="95" t="b">
        <v>0</v>
      </c>
      <c r="H2701" s="95" t="b">
        <v>0</v>
      </c>
      <c r="I2701" s="95" t="b">
        <v>0</v>
      </c>
      <c r="J2701" s="95" t="b">
        <v>0</v>
      </c>
      <c r="K2701" s="95" t="b">
        <v>0</v>
      </c>
    </row>
    <row r="2702" spans="1:11" x14ac:dyDescent="0.25">
      <c r="A2702" s="95" t="s">
        <v>14217</v>
      </c>
      <c r="B2702" s="95" t="s">
        <v>1725</v>
      </c>
      <c r="C2702" s="95">
        <v>2</v>
      </c>
      <c r="D2702" s="130">
        <v>1.0634715255499035E-4</v>
      </c>
      <c r="E2702" s="130">
        <v>1.4549446285562802</v>
      </c>
      <c r="F2702" s="95" t="b">
        <v>0</v>
      </c>
      <c r="G2702" s="95" t="b">
        <v>0</v>
      </c>
      <c r="H2702" s="95" t="b">
        <v>0</v>
      </c>
      <c r="I2702" s="95" t="b">
        <v>0</v>
      </c>
      <c r="J2702" s="95" t="b">
        <v>0</v>
      </c>
      <c r="K2702" s="95" t="b">
        <v>0</v>
      </c>
    </row>
    <row r="2703" spans="1:11" x14ac:dyDescent="0.25">
      <c r="A2703" s="95" t="s">
        <v>1725</v>
      </c>
      <c r="B2703" s="95" t="s">
        <v>14219</v>
      </c>
      <c r="C2703" s="95">
        <v>2</v>
      </c>
      <c r="D2703" s="130">
        <v>1.0634715255499035E-4</v>
      </c>
      <c r="E2703" s="130">
        <v>1.4790328109724598</v>
      </c>
      <c r="F2703" s="95" t="b">
        <v>0</v>
      </c>
      <c r="G2703" s="95" t="b">
        <v>0</v>
      </c>
      <c r="H2703" s="95" t="b">
        <v>0</v>
      </c>
      <c r="I2703" s="95" t="b">
        <v>0</v>
      </c>
      <c r="J2703" s="95" t="b">
        <v>0</v>
      </c>
      <c r="K2703" s="95" t="b">
        <v>0</v>
      </c>
    </row>
    <row r="2704" spans="1:11" x14ac:dyDescent="0.25">
      <c r="A2704" s="95" t="s">
        <v>14217</v>
      </c>
      <c r="B2704" s="95" t="s">
        <v>1750</v>
      </c>
      <c r="C2704" s="95">
        <v>2</v>
      </c>
      <c r="D2704" s="130">
        <v>1.0634715255499035E-4</v>
      </c>
      <c r="E2704" s="130">
        <v>1.4549446285562802</v>
      </c>
      <c r="F2704" s="95" t="b">
        <v>0</v>
      </c>
      <c r="G2704" s="95" t="b">
        <v>0</v>
      </c>
      <c r="H2704" s="95" t="b">
        <v>0</v>
      </c>
      <c r="I2704" s="95" t="b">
        <v>0</v>
      </c>
      <c r="J2704" s="95" t="b">
        <v>0</v>
      </c>
      <c r="K2704" s="95" t="b">
        <v>0</v>
      </c>
    </row>
    <row r="2705" spans="1:11" x14ac:dyDescent="0.25">
      <c r="A2705" s="95" t="s">
        <v>1750</v>
      </c>
      <c r="B2705" s="95" t="s">
        <v>14240</v>
      </c>
      <c r="C2705" s="95">
        <v>2</v>
      </c>
      <c r="D2705" s="130">
        <v>1.0634715255499035E-4</v>
      </c>
      <c r="E2705" s="130">
        <v>2.1806561083716276</v>
      </c>
      <c r="F2705" s="95" t="b">
        <v>0</v>
      </c>
      <c r="G2705" s="95" t="b">
        <v>0</v>
      </c>
      <c r="H2705" s="95" t="b">
        <v>0</v>
      </c>
      <c r="I2705" s="95" t="b">
        <v>0</v>
      </c>
      <c r="J2705" s="95" t="b">
        <v>0</v>
      </c>
      <c r="K2705" s="95" t="b">
        <v>0</v>
      </c>
    </row>
    <row r="2706" spans="1:11" x14ac:dyDescent="0.25">
      <c r="A2706" s="95" t="s">
        <v>14398</v>
      </c>
      <c r="B2706" s="95" t="s">
        <v>1165</v>
      </c>
      <c r="C2706" s="95">
        <v>2</v>
      </c>
      <c r="D2706" s="130">
        <v>1.0634715255499035E-4</v>
      </c>
      <c r="E2706" s="130">
        <v>0.90770322836119133</v>
      </c>
      <c r="F2706" s="95" t="b">
        <v>0</v>
      </c>
      <c r="G2706" s="95" t="b">
        <v>0</v>
      </c>
      <c r="H2706" s="95" t="b">
        <v>0</v>
      </c>
      <c r="I2706" s="95" t="b">
        <v>0</v>
      </c>
      <c r="J2706" s="95" t="b">
        <v>0</v>
      </c>
      <c r="K2706" s="95" t="b">
        <v>0</v>
      </c>
    </row>
    <row r="2707" spans="1:11" x14ac:dyDescent="0.25">
      <c r="A2707" s="95" t="s">
        <v>14293</v>
      </c>
      <c r="B2707" s="95" t="s">
        <v>14219</v>
      </c>
      <c r="C2707" s="95">
        <v>2</v>
      </c>
      <c r="D2707" s="130">
        <v>1.0634715255499035E-4</v>
      </c>
      <c r="E2707" s="130">
        <v>-9.4998456755258975E-2</v>
      </c>
      <c r="F2707" s="95" t="b">
        <v>0</v>
      </c>
      <c r="G2707" s="95" t="b">
        <v>0</v>
      </c>
      <c r="H2707" s="95" t="b">
        <v>0</v>
      </c>
      <c r="I2707" s="95" t="b">
        <v>0</v>
      </c>
      <c r="J2707" s="95" t="b">
        <v>0</v>
      </c>
      <c r="K2707" s="95" t="b">
        <v>0</v>
      </c>
    </row>
    <row r="2708" spans="1:11" x14ac:dyDescent="0.25">
      <c r="A2708" s="95" t="s">
        <v>14433</v>
      </c>
      <c r="B2708" s="95" t="s">
        <v>14824</v>
      </c>
      <c r="C2708" s="95">
        <v>2</v>
      </c>
      <c r="D2708" s="130">
        <v>1.0634715255499035E-4</v>
      </c>
      <c r="E2708" s="130">
        <v>3.3835680388385843</v>
      </c>
      <c r="F2708" s="95" t="b">
        <v>0</v>
      </c>
      <c r="G2708" s="95" t="b">
        <v>0</v>
      </c>
      <c r="H2708" s="95" t="b">
        <v>0</v>
      </c>
      <c r="I2708" s="95" t="b">
        <v>0</v>
      </c>
      <c r="J2708" s="95" t="b">
        <v>0</v>
      </c>
      <c r="K2708" s="95" t="b">
        <v>0</v>
      </c>
    </row>
    <row r="2709" spans="1:11" x14ac:dyDescent="0.25">
      <c r="A2709" s="95" t="s">
        <v>14261</v>
      </c>
      <c r="B2709" s="95" t="s">
        <v>14220</v>
      </c>
      <c r="C2709" s="95">
        <v>2</v>
      </c>
      <c r="D2709" s="130">
        <v>1.0634715255499035E-4</v>
      </c>
      <c r="E2709" s="130">
        <v>-0.28864068864168363</v>
      </c>
      <c r="F2709" s="95" t="b">
        <v>0</v>
      </c>
      <c r="G2709" s="95" t="b">
        <v>0</v>
      </c>
      <c r="H2709" s="95" t="b">
        <v>0</v>
      </c>
      <c r="I2709" s="95" t="b">
        <v>0</v>
      </c>
      <c r="J2709" s="95" t="b">
        <v>0</v>
      </c>
      <c r="K2709" s="95" t="b">
        <v>0</v>
      </c>
    </row>
    <row r="2710" spans="1:11" x14ac:dyDescent="0.25">
      <c r="A2710" s="95" t="s">
        <v>14217</v>
      </c>
      <c r="B2710" s="95" t="s">
        <v>1778</v>
      </c>
      <c r="C2710" s="95">
        <v>2</v>
      </c>
      <c r="D2710" s="130">
        <v>1.0634715255499035E-4</v>
      </c>
      <c r="E2710" s="130">
        <v>1.4549446285562802</v>
      </c>
      <c r="F2710" s="95" t="b">
        <v>0</v>
      </c>
      <c r="G2710" s="95" t="b">
        <v>0</v>
      </c>
      <c r="H2710" s="95" t="b">
        <v>0</v>
      </c>
      <c r="I2710" s="95" t="b">
        <v>0</v>
      </c>
      <c r="J2710" s="95" t="b">
        <v>0</v>
      </c>
      <c r="K2710" s="95" t="b">
        <v>0</v>
      </c>
    </row>
    <row r="2711" spans="1:11" x14ac:dyDescent="0.25">
      <c r="A2711" s="95" t="s">
        <v>1778</v>
      </c>
      <c r="B2711" s="95" t="s">
        <v>14340</v>
      </c>
      <c r="C2711" s="95">
        <v>2</v>
      </c>
      <c r="D2711" s="130">
        <v>1.0634715255499035E-4</v>
      </c>
      <c r="E2711" s="130">
        <v>3.0922978804637595</v>
      </c>
      <c r="F2711" s="95" t="b">
        <v>0</v>
      </c>
      <c r="G2711" s="95" t="b">
        <v>0</v>
      </c>
      <c r="H2711" s="95" t="b">
        <v>0</v>
      </c>
      <c r="I2711" s="95" t="b">
        <v>0</v>
      </c>
      <c r="J2711" s="95" t="b">
        <v>0</v>
      </c>
      <c r="K2711" s="95" t="b">
        <v>0</v>
      </c>
    </row>
    <row r="2712" spans="1:11" x14ac:dyDescent="0.25">
      <c r="A2712" s="95" t="s">
        <v>14340</v>
      </c>
      <c r="B2712" s="95" t="s">
        <v>14959</v>
      </c>
      <c r="C2712" s="95">
        <v>2</v>
      </c>
      <c r="D2712" s="130">
        <v>1.0634715255499035E-4</v>
      </c>
      <c r="E2712" s="130">
        <v>3.0922978804637595</v>
      </c>
      <c r="F2712" s="95" t="b">
        <v>0</v>
      </c>
      <c r="G2712" s="95" t="b">
        <v>0</v>
      </c>
      <c r="H2712" s="95" t="b">
        <v>0</v>
      </c>
      <c r="I2712" s="95" t="b">
        <v>0</v>
      </c>
      <c r="J2712" s="95" t="b">
        <v>0</v>
      </c>
      <c r="K2712" s="95" t="b">
        <v>0</v>
      </c>
    </row>
    <row r="2713" spans="1:11" x14ac:dyDescent="0.25">
      <c r="A2713" s="95" t="s">
        <v>14959</v>
      </c>
      <c r="B2713" s="95" t="s">
        <v>14220</v>
      </c>
      <c r="C2713" s="95">
        <v>2</v>
      </c>
      <c r="D2713" s="130">
        <v>1.0634715255499035E-4</v>
      </c>
      <c r="E2713" s="130">
        <v>1.510699860811898</v>
      </c>
      <c r="F2713" s="95" t="b">
        <v>0</v>
      </c>
      <c r="G2713" s="95" t="b">
        <v>0</v>
      </c>
      <c r="H2713" s="95" t="b">
        <v>0</v>
      </c>
      <c r="I2713" s="95" t="b">
        <v>0</v>
      </c>
      <c r="J2713" s="95" t="b">
        <v>0</v>
      </c>
      <c r="K2713" s="95" t="b">
        <v>0</v>
      </c>
    </row>
    <row r="2714" spans="1:11" x14ac:dyDescent="0.25">
      <c r="A2714" s="95" t="s">
        <v>14223</v>
      </c>
      <c r="B2714" s="95" t="s">
        <v>14261</v>
      </c>
      <c r="C2714" s="95">
        <v>2</v>
      </c>
      <c r="D2714" s="130">
        <v>1.0634715255499035E-4</v>
      </c>
      <c r="E2714" s="130">
        <v>-0.25527383519578867</v>
      </c>
      <c r="F2714" s="95" t="b">
        <v>0</v>
      </c>
      <c r="G2714" s="95" t="b">
        <v>0</v>
      </c>
      <c r="H2714" s="95" t="b">
        <v>0</v>
      </c>
      <c r="I2714" s="95" t="b">
        <v>0</v>
      </c>
      <c r="J2714" s="95" t="b">
        <v>0</v>
      </c>
      <c r="K2714" s="95" t="b">
        <v>0</v>
      </c>
    </row>
    <row r="2715" spans="1:11" x14ac:dyDescent="0.25">
      <c r="A2715" s="95" t="s">
        <v>14238</v>
      </c>
      <c r="B2715" s="95" t="s">
        <v>14407</v>
      </c>
      <c r="C2715" s="95">
        <v>2</v>
      </c>
      <c r="D2715" s="130">
        <v>1.0634715255499035E-4</v>
      </c>
      <c r="E2715" s="130">
        <v>1.1874840117792014</v>
      </c>
      <c r="F2715" s="95" t="b">
        <v>0</v>
      </c>
      <c r="G2715" s="95" t="b">
        <v>0</v>
      </c>
      <c r="H2715" s="95" t="b">
        <v>0</v>
      </c>
      <c r="I2715" s="95" t="b">
        <v>0</v>
      </c>
      <c r="J2715" s="95" t="b">
        <v>0</v>
      </c>
      <c r="K2715" s="95" t="b">
        <v>0</v>
      </c>
    </row>
    <row r="2716" spans="1:11" x14ac:dyDescent="0.25">
      <c r="A2716" s="95" t="s">
        <v>14407</v>
      </c>
      <c r="B2716" s="95" t="s">
        <v>14319</v>
      </c>
      <c r="C2716" s="95">
        <v>2</v>
      </c>
      <c r="D2716" s="130">
        <v>1.0634715255499035E-4</v>
      </c>
      <c r="E2716" s="130">
        <v>1.9648985453078025</v>
      </c>
      <c r="F2716" s="95" t="b">
        <v>0</v>
      </c>
      <c r="G2716" s="95" t="b">
        <v>0</v>
      </c>
      <c r="H2716" s="95" t="b">
        <v>0</v>
      </c>
      <c r="I2716" s="95" t="b">
        <v>0</v>
      </c>
      <c r="J2716" s="95" t="b">
        <v>0</v>
      </c>
      <c r="K2716" s="95" t="b">
        <v>0</v>
      </c>
    </row>
    <row r="2717" spans="1:11" x14ac:dyDescent="0.25">
      <c r="A2717" s="95" t="s">
        <v>14221</v>
      </c>
      <c r="B2717" s="95" t="s">
        <v>14424</v>
      </c>
      <c r="C2717" s="95">
        <v>2</v>
      </c>
      <c r="D2717" s="130">
        <v>1.0634715255499035E-4</v>
      </c>
      <c r="E2717" s="130">
        <v>0.5663994664575287</v>
      </c>
      <c r="F2717" s="95" t="b">
        <v>0</v>
      </c>
      <c r="G2717" s="95" t="b">
        <v>0</v>
      </c>
      <c r="H2717" s="95" t="b">
        <v>0</v>
      </c>
      <c r="I2717" s="95" t="b">
        <v>0</v>
      </c>
      <c r="J2717" s="95" t="b">
        <v>0</v>
      </c>
      <c r="K2717" s="95" t="b">
        <v>0</v>
      </c>
    </row>
    <row r="2718" spans="1:11" x14ac:dyDescent="0.25">
      <c r="A2718" s="95" t="s">
        <v>14424</v>
      </c>
      <c r="B2718" s="95" t="s">
        <v>14213</v>
      </c>
      <c r="C2718" s="95">
        <v>2</v>
      </c>
      <c r="D2718" s="130">
        <v>1.0634715255499035E-4</v>
      </c>
      <c r="E2718" s="130">
        <v>0.19100058550203863</v>
      </c>
      <c r="F2718" s="95" t="b">
        <v>0</v>
      </c>
      <c r="G2718" s="95" t="b">
        <v>0</v>
      </c>
      <c r="H2718" s="95" t="b">
        <v>0</v>
      </c>
      <c r="I2718" s="95" t="b">
        <v>0</v>
      </c>
      <c r="J2718" s="95" t="b">
        <v>0</v>
      </c>
      <c r="K2718" s="95" t="b">
        <v>0</v>
      </c>
    </row>
    <row r="2719" spans="1:11" x14ac:dyDescent="0.25">
      <c r="A2719" s="95" t="s">
        <v>14318</v>
      </c>
      <c r="B2719" s="95" t="s">
        <v>14261</v>
      </c>
      <c r="C2719" s="95">
        <v>2</v>
      </c>
      <c r="D2719" s="130">
        <v>1.0634715255499035E-4</v>
      </c>
      <c r="E2719" s="130">
        <v>1.1347776612631986</v>
      </c>
      <c r="F2719" s="95" t="b">
        <v>0</v>
      </c>
      <c r="G2719" s="95" t="b">
        <v>0</v>
      </c>
      <c r="H2719" s="95" t="b">
        <v>0</v>
      </c>
      <c r="I2719" s="95" t="b">
        <v>0</v>
      </c>
      <c r="J2719" s="95" t="b">
        <v>0</v>
      </c>
      <c r="K2719" s="95" t="b">
        <v>0</v>
      </c>
    </row>
    <row r="2720" spans="1:11" x14ac:dyDescent="0.25">
      <c r="A2720" s="95" t="s">
        <v>14261</v>
      </c>
      <c r="B2720" s="95" t="s">
        <v>14242</v>
      </c>
      <c r="C2720" s="95">
        <v>2</v>
      </c>
      <c r="D2720" s="130">
        <v>1.0634715255499035E-4</v>
      </c>
      <c r="E2720" s="130">
        <v>0.41007073010652112</v>
      </c>
      <c r="F2720" s="95" t="b">
        <v>0</v>
      </c>
      <c r="G2720" s="95" t="b">
        <v>0</v>
      </c>
      <c r="H2720" s="95" t="b">
        <v>0</v>
      </c>
      <c r="I2720" s="95" t="b">
        <v>0</v>
      </c>
      <c r="J2720" s="95" t="b">
        <v>0</v>
      </c>
      <c r="K2720" s="95" t="b">
        <v>0</v>
      </c>
    </row>
    <row r="2721" spans="1:11" x14ac:dyDescent="0.25">
      <c r="A2721" s="95" t="s">
        <v>14223</v>
      </c>
      <c r="B2721" s="95" t="s">
        <v>14657</v>
      </c>
      <c r="C2721" s="95">
        <v>2</v>
      </c>
      <c r="D2721" s="130">
        <v>1.0634715255499035E-4</v>
      </c>
      <c r="E2721" s="130">
        <v>1.1696078014352784</v>
      </c>
      <c r="F2721" s="95" t="b">
        <v>0</v>
      </c>
      <c r="G2721" s="95" t="b">
        <v>0</v>
      </c>
      <c r="H2721" s="95" t="b">
        <v>0</v>
      </c>
      <c r="I2721" s="95" t="b">
        <v>0</v>
      </c>
      <c r="J2721" s="95" t="b">
        <v>0</v>
      </c>
      <c r="K2721" s="95" t="b">
        <v>0</v>
      </c>
    </row>
    <row r="2722" spans="1:11" x14ac:dyDescent="0.25">
      <c r="A2722" s="95" t="s">
        <v>2743</v>
      </c>
      <c r="B2722" s="95" t="s">
        <v>14304</v>
      </c>
      <c r="C2722" s="95">
        <v>2</v>
      </c>
      <c r="D2722" s="130">
        <v>1.0634715255499035E-4</v>
      </c>
      <c r="E2722" s="130">
        <v>0.38754308026432072</v>
      </c>
      <c r="F2722" s="95" t="b">
        <v>0</v>
      </c>
      <c r="G2722" s="95" t="b">
        <v>0</v>
      </c>
      <c r="H2722" s="95" t="b">
        <v>0</v>
      </c>
      <c r="I2722" s="95" t="b">
        <v>0</v>
      </c>
      <c r="J2722" s="95" t="b">
        <v>0</v>
      </c>
      <c r="K2722" s="95" t="b">
        <v>0</v>
      </c>
    </row>
    <row r="2723" spans="1:11" x14ac:dyDescent="0.25">
      <c r="A2723" s="95" t="s">
        <v>14304</v>
      </c>
      <c r="B2723" s="95" t="s">
        <v>14599</v>
      </c>
      <c r="C2723" s="95">
        <v>2</v>
      </c>
      <c r="D2723" s="130">
        <v>1.0634715255499035E-4</v>
      </c>
      <c r="E2723" s="130">
        <v>2.3923419631460896</v>
      </c>
      <c r="F2723" s="95" t="b">
        <v>0</v>
      </c>
      <c r="G2723" s="95" t="b">
        <v>0</v>
      </c>
      <c r="H2723" s="95" t="b">
        <v>0</v>
      </c>
      <c r="I2723" s="95" t="b">
        <v>0</v>
      </c>
      <c r="J2723" s="95" t="b">
        <v>0</v>
      </c>
      <c r="K2723" s="95" t="b">
        <v>0</v>
      </c>
    </row>
    <row r="2724" spans="1:11" x14ac:dyDescent="0.25">
      <c r="A2724" s="95" t="s">
        <v>14599</v>
      </c>
      <c r="B2724" s="95" t="s">
        <v>14960</v>
      </c>
      <c r="C2724" s="95">
        <v>2</v>
      </c>
      <c r="D2724" s="130">
        <v>1.0634715255499035E-4</v>
      </c>
      <c r="E2724" s="130">
        <v>3.89065251693569</v>
      </c>
      <c r="F2724" s="95" t="b">
        <v>0</v>
      </c>
      <c r="G2724" s="95" t="b">
        <v>0</v>
      </c>
      <c r="H2724" s="95" t="b">
        <v>0</v>
      </c>
      <c r="I2724" s="95" t="b">
        <v>0</v>
      </c>
      <c r="J2724" s="95" t="b">
        <v>0</v>
      </c>
      <c r="K2724" s="95" t="b">
        <v>0</v>
      </c>
    </row>
    <row r="2725" spans="1:11" x14ac:dyDescent="0.25">
      <c r="A2725" s="95" t="s">
        <v>14960</v>
      </c>
      <c r="B2725" s="95" t="s">
        <v>14229</v>
      </c>
      <c r="C2725" s="95">
        <v>2</v>
      </c>
      <c r="D2725" s="130">
        <v>1.0634715255499035E-4</v>
      </c>
      <c r="E2725" s="130">
        <v>1.895644462493189</v>
      </c>
      <c r="F2725" s="95" t="b">
        <v>0</v>
      </c>
      <c r="G2725" s="95" t="b">
        <v>0</v>
      </c>
      <c r="H2725" s="95" t="b">
        <v>0</v>
      </c>
      <c r="I2725" s="95" t="b">
        <v>0</v>
      </c>
      <c r="J2725" s="95" t="b">
        <v>0</v>
      </c>
      <c r="K2725" s="95" t="b">
        <v>0</v>
      </c>
    </row>
    <row r="2726" spans="1:11" x14ac:dyDescent="0.25">
      <c r="A2726" s="95" t="s">
        <v>14433</v>
      </c>
      <c r="B2726" s="95" t="s">
        <v>14961</v>
      </c>
      <c r="C2726" s="95">
        <v>2</v>
      </c>
      <c r="D2726" s="130">
        <v>1.0634715255499035E-4</v>
      </c>
      <c r="E2726" s="130">
        <v>3.5596592978942656</v>
      </c>
      <c r="F2726" s="95" t="b">
        <v>0</v>
      </c>
      <c r="G2726" s="95" t="b">
        <v>0</v>
      </c>
      <c r="H2726" s="95" t="b">
        <v>0</v>
      </c>
      <c r="I2726" s="95" t="b">
        <v>0</v>
      </c>
      <c r="J2726" s="95" t="b">
        <v>0</v>
      </c>
      <c r="K2726" s="95" t="b">
        <v>0</v>
      </c>
    </row>
    <row r="2727" spans="1:11" x14ac:dyDescent="0.25">
      <c r="A2727" s="95" t="s">
        <v>14961</v>
      </c>
      <c r="B2727" s="95" t="s">
        <v>14229</v>
      </c>
      <c r="C2727" s="95">
        <v>2</v>
      </c>
      <c r="D2727" s="130">
        <v>1.0634715255499035E-4</v>
      </c>
      <c r="E2727" s="130">
        <v>1.895644462493189</v>
      </c>
      <c r="F2727" s="95" t="b">
        <v>0</v>
      </c>
      <c r="G2727" s="95" t="b">
        <v>0</v>
      </c>
      <c r="H2727" s="95" t="b">
        <v>0</v>
      </c>
      <c r="I2727" s="95" t="b">
        <v>0</v>
      </c>
      <c r="J2727" s="95" t="b">
        <v>0</v>
      </c>
      <c r="K2727" s="95" t="b">
        <v>0</v>
      </c>
    </row>
    <row r="2728" spans="1:11" x14ac:dyDescent="0.25">
      <c r="A2728" s="95" t="s">
        <v>14433</v>
      </c>
      <c r="B2728" s="95" t="s">
        <v>14599</v>
      </c>
      <c r="C2728" s="95">
        <v>2</v>
      </c>
      <c r="D2728" s="130">
        <v>1.0634715255499035E-4</v>
      </c>
      <c r="E2728" s="130">
        <v>3.0155912535439899</v>
      </c>
      <c r="F2728" s="95" t="b">
        <v>0</v>
      </c>
      <c r="G2728" s="95" t="b">
        <v>0</v>
      </c>
      <c r="H2728" s="95" t="b">
        <v>0</v>
      </c>
      <c r="I2728" s="95" t="b">
        <v>0</v>
      </c>
      <c r="J2728" s="95" t="b">
        <v>0</v>
      </c>
      <c r="K2728" s="95" t="b">
        <v>0</v>
      </c>
    </row>
    <row r="2729" spans="1:11" x14ac:dyDescent="0.25">
      <c r="A2729" s="95" t="s">
        <v>14599</v>
      </c>
      <c r="B2729" s="95" t="s">
        <v>14962</v>
      </c>
      <c r="C2729" s="95">
        <v>2</v>
      </c>
      <c r="D2729" s="130">
        <v>1.0634715255499035E-4</v>
      </c>
      <c r="E2729" s="130">
        <v>3.89065251693569</v>
      </c>
      <c r="F2729" s="95" t="b">
        <v>0</v>
      </c>
      <c r="G2729" s="95" t="b">
        <v>0</v>
      </c>
      <c r="H2729" s="95" t="b">
        <v>0</v>
      </c>
      <c r="I2729" s="95" t="b">
        <v>0</v>
      </c>
      <c r="J2729" s="95" t="b">
        <v>0</v>
      </c>
      <c r="K2729" s="95" t="b">
        <v>0</v>
      </c>
    </row>
    <row r="2730" spans="1:11" x14ac:dyDescent="0.25">
      <c r="A2730" s="95" t="s">
        <v>14962</v>
      </c>
      <c r="B2730" s="95" t="s">
        <v>14726</v>
      </c>
      <c r="C2730" s="95">
        <v>2</v>
      </c>
      <c r="D2730" s="130">
        <v>1.0634715255499035E-4</v>
      </c>
      <c r="E2730" s="130">
        <v>4.1336905656219844</v>
      </c>
      <c r="F2730" s="95" t="b">
        <v>0</v>
      </c>
      <c r="G2730" s="95" t="b">
        <v>0</v>
      </c>
      <c r="H2730" s="95" t="b">
        <v>0</v>
      </c>
      <c r="I2730" s="95" t="b">
        <v>0</v>
      </c>
      <c r="J2730" s="95" t="b">
        <v>0</v>
      </c>
      <c r="K2730" s="95" t="b">
        <v>0</v>
      </c>
    </row>
    <row r="2731" spans="1:11" x14ac:dyDescent="0.25">
      <c r="A2731" s="95" t="s">
        <v>14726</v>
      </c>
      <c r="B2731" s="95" t="s">
        <v>14229</v>
      </c>
      <c r="C2731" s="95">
        <v>2</v>
      </c>
      <c r="D2731" s="130">
        <v>1.0634715255499035E-4</v>
      </c>
      <c r="E2731" s="130">
        <v>1.7195532034375078</v>
      </c>
      <c r="F2731" s="95" t="b">
        <v>0</v>
      </c>
      <c r="G2731" s="95" t="b">
        <v>0</v>
      </c>
      <c r="H2731" s="95" t="b">
        <v>0</v>
      </c>
      <c r="I2731" s="95" t="b">
        <v>0</v>
      </c>
      <c r="J2731" s="95" t="b">
        <v>0</v>
      </c>
      <c r="K2731" s="95" t="b">
        <v>0</v>
      </c>
    </row>
    <row r="2732" spans="1:11" x14ac:dyDescent="0.25">
      <c r="A2732" s="95" t="s">
        <v>1576</v>
      </c>
      <c r="B2732" s="95" t="s">
        <v>14233</v>
      </c>
      <c r="C2732" s="95">
        <v>2</v>
      </c>
      <c r="D2732" s="130">
        <v>1.0634715255499035E-4</v>
      </c>
      <c r="E2732" s="130">
        <v>1.8730230286319722</v>
      </c>
      <c r="F2732" s="95" t="b">
        <v>0</v>
      </c>
      <c r="G2732" s="95" t="b">
        <v>0</v>
      </c>
      <c r="H2732" s="95" t="b">
        <v>0</v>
      </c>
      <c r="I2732" s="95" t="b">
        <v>0</v>
      </c>
      <c r="J2732" s="95" t="b">
        <v>0</v>
      </c>
      <c r="K2732" s="95" t="b">
        <v>0</v>
      </c>
    </row>
    <row r="2733" spans="1:11" x14ac:dyDescent="0.25">
      <c r="A2733" s="95" t="s">
        <v>14222</v>
      </c>
      <c r="B2733" s="95" t="s">
        <v>14963</v>
      </c>
      <c r="C2733" s="95">
        <v>2</v>
      </c>
      <c r="D2733" s="130">
        <v>1.0634715255499035E-4</v>
      </c>
      <c r="E2733" s="130">
        <v>1.5329898695567468</v>
      </c>
      <c r="F2733" s="95" t="b">
        <v>0</v>
      </c>
      <c r="G2733" s="95" t="b">
        <v>0</v>
      </c>
      <c r="H2733" s="95" t="b">
        <v>0</v>
      </c>
      <c r="I2733" s="95" t="b">
        <v>0</v>
      </c>
      <c r="J2733" s="95" t="b">
        <v>0</v>
      </c>
      <c r="K2733" s="95" t="b">
        <v>0</v>
      </c>
    </row>
    <row r="2734" spans="1:11" x14ac:dyDescent="0.25">
      <c r="A2734" s="95" t="s">
        <v>14963</v>
      </c>
      <c r="B2734" s="95" t="s">
        <v>14213</v>
      </c>
      <c r="C2734" s="95">
        <v>2</v>
      </c>
      <c r="D2734" s="130">
        <v>1.0634715255499035E-4</v>
      </c>
      <c r="E2734" s="130">
        <v>1.1452430949413637</v>
      </c>
      <c r="F2734" s="95" t="b">
        <v>0</v>
      </c>
      <c r="G2734" s="95" t="b">
        <v>0</v>
      </c>
      <c r="H2734" s="95" t="b">
        <v>0</v>
      </c>
      <c r="I2734" s="95" t="b">
        <v>0</v>
      </c>
      <c r="J2734" s="95" t="b">
        <v>0</v>
      </c>
      <c r="K2734" s="95" t="b">
        <v>0</v>
      </c>
    </row>
    <row r="2735" spans="1:11" x14ac:dyDescent="0.25">
      <c r="A2735" s="95" t="s">
        <v>14215</v>
      </c>
      <c r="B2735" s="95" t="s">
        <v>14355</v>
      </c>
      <c r="C2735" s="95">
        <v>2</v>
      </c>
      <c r="D2735" s="130">
        <v>1.0634715255499035E-4</v>
      </c>
      <c r="E2735" s="130">
        <v>0.14602430069570979</v>
      </c>
      <c r="F2735" s="95" t="b">
        <v>0</v>
      </c>
      <c r="G2735" s="95" t="b">
        <v>0</v>
      </c>
      <c r="H2735" s="95" t="b">
        <v>0</v>
      </c>
      <c r="I2735" s="95" t="b">
        <v>0</v>
      </c>
      <c r="J2735" s="95" t="b">
        <v>0</v>
      </c>
      <c r="K2735" s="95" t="b">
        <v>0</v>
      </c>
    </row>
    <row r="2736" spans="1:11" x14ac:dyDescent="0.25">
      <c r="A2736" s="95" t="s">
        <v>14355</v>
      </c>
      <c r="B2736" s="95" t="s">
        <v>14250</v>
      </c>
      <c r="C2736" s="95">
        <v>2</v>
      </c>
      <c r="D2736" s="130">
        <v>1.0634715255499035E-4</v>
      </c>
      <c r="E2736" s="130">
        <v>1.1039010947901289</v>
      </c>
      <c r="F2736" s="95" t="b">
        <v>0</v>
      </c>
      <c r="G2736" s="95" t="b">
        <v>0</v>
      </c>
      <c r="H2736" s="95" t="b">
        <v>0</v>
      </c>
      <c r="I2736" s="95" t="b">
        <v>0</v>
      </c>
      <c r="J2736" s="95" t="b">
        <v>0</v>
      </c>
      <c r="K2736" s="95" t="b">
        <v>0</v>
      </c>
    </row>
    <row r="2737" spans="1:11" x14ac:dyDescent="0.25">
      <c r="A2737" s="95" t="s">
        <v>14222</v>
      </c>
      <c r="B2737" s="95" t="s">
        <v>14964</v>
      </c>
      <c r="C2737" s="95">
        <v>2</v>
      </c>
      <c r="D2737" s="130">
        <v>1.0634715255499035E-4</v>
      </c>
      <c r="E2737" s="130">
        <v>1.5329898695567468</v>
      </c>
      <c r="F2737" s="95" t="b">
        <v>0</v>
      </c>
      <c r="G2737" s="95" t="b">
        <v>0</v>
      </c>
      <c r="H2737" s="95" t="b">
        <v>0</v>
      </c>
      <c r="I2737" s="95" t="b">
        <v>0</v>
      </c>
      <c r="J2737" s="95" t="b">
        <v>0</v>
      </c>
      <c r="K2737" s="95" t="b">
        <v>0</v>
      </c>
    </row>
    <row r="2738" spans="1:11" x14ac:dyDescent="0.25">
      <c r="A2738" s="95" t="s">
        <v>14964</v>
      </c>
      <c r="B2738" s="95" t="s">
        <v>14965</v>
      </c>
      <c r="C2738" s="95">
        <v>2</v>
      </c>
      <c r="D2738" s="130">
        <v>1.0634715255499035E-4</v>
      </c>
      <c r="E2738" s="130">
        <v>4.4347205612859657</v>
      </c>
      <c r="F2738" s="95" t="b">
        <v>0</v>
      </c>
      <c r="G2738" s="95" t="b">
        <v>0</v>
      </c>
      <c r="H2738" s="95" t="b">
        <v>0</v>
      </c>
      <c r="I2738" s="95" t="b">
        <v>0</v>
      </c>
      <c r="J2738" s="95" t="b">
        <v>0</v>
      </c>
      <c r="K2738" s="95" t="b">
        <v>0</v>
      </c>
    </row>
    <row r="2739" spans="1:11" x14ac:dyDescent="0.25">
      <c r="A2739" s="95" t="s">
        <v>14965</v>
      </c>
      <c r="B2739" s="95" t="s">
        <v>14966</v>
      </c>
      <c r="C2739" s="95">
        <v>2</v>
      </c>
      <c r="D2739" s="130">
        <v>1.0634715255499035E-4</v>
      </c>
      <c r="E2739" s="130">
        <v>4.4347205612859657</v>
      </c>
      <c r="F2739" s="95" t="b">
        <v>0</v>
      </c>
      <c r="G2739" s="95" t="b">
        <v>0</v>
      </c>
      <c r="H2739" s="95" t="b">
        <v>0</v>
      </c>
      <c r="I2739" s="95" t="b">
        <v>0</v>
      </c>
      <c r="J2739" s="95" t="b">
        <v>0</v>
      </c>
      <c r="K2739" s="95" t="b">
        <v>0</v>
      </c>
    </row>
    <row r="2740" spans="1:11" x14ac:dyDescent="0.25">
      <c r="A2740" s="95" t="s">
        <v>14966</v>
      </c>
      <c r="B2740" s="95" t="s">
        <v>14215</v>
      </c>
      <c r="C2740" s="95">
        <v>2</v>
      </c>
      <c r="D2740" s="130">
        <v>1.0634715255499035E-4</v>
      </c>
      <c r="E2740" s="130">
        <v>1.3882253969512572</v>
      </c>
      <c r="F2740" s="95" t="b">
        <v>0</v>
      </c>
      <c r="G2740" s="95" t="b">
        <v>0</v>
      </c>
      <c r="H2740" s="95" t="b">
        <v>0</v>
      </c>
      <c r="I2740" s="95" t="b">
        <v>0</v>
      </c>
      <c r="J2740" s="95" t="b">
        <v>0</v>
      </c>
      <c r="K2740" s="95" t="b">
        <v>0</v>
      </c>
    </row>
    <row r="2741" spans="1:11" x14ac:dyDescent="0.25">
      <c r="A2741" s="95" t="s">
        <v>1707</v>
      </c>
      <c r="B2741" s="95" t="s">
        <v>1385</v>
      </c>
      <c r="C2741" s="95">
        <v>2</v>
      </c>
      <c r="D2741" s="130">
        <v>1.0634715255499035E-4</v>
      </c>
      <c r="E2741" s="130">
        <v>3.3043867927909596</v>
      </c>
      <c r="F2741" s="95" t="b">
        <v>0</v>
      </c>
      <c r="G2741" s="95" t="b">
        <v>0</v>
      </c>
      <c r="H2741" s="95" t="b">
        <v>0</v>
      </c>
      <c r="I2741" s="95" t="b">
        <v>0</v>
      </c>
      <c r="J2741" s="95" t="b">
        <v>0</v>
      </c>
      <c r="K2741" s="95" t="b">
        <v>0</v>
      </c>
    </row>
    <row r="2742" spans="1:11" x14ac:dyDescent="0.25">
      <c r="A2742" s="95" t="s">
        <v>1385</v>
      </c>
      <c r="B2742" s="95" t="s">
        <v>1008</v>
      </c>
      <c r="C2742" s="95">
        <v>2</v>
      </c>
      <c r="D2742" s="130">
        <v>1.0634715255499035E-4</v>
      </c>
      <c r="E2742" s="130">
        <v>3.4804780518466409</v>
      </c>
      <c r="F2742" s="95" t="b">
        <v>0</v>
      </c>
      <c r="G2742" s="95" t="b">
        <v>0</v>
      </c>
      <c r="H2742" s="95" t="b">
        <v>0</v>
      </c>
      <c r="I2742" s="95" t="b">
        <v>0</v>
      </c>
      <c r="J2742" s="95" t="b">
        <v>0</v>
      </c>
      <c r="K2742" s="95" t="b">
        <v>0</v>
      </c>
    </row>
    <row r="2743" spans="1:11" x14ac:dyDescent="0.25">
      <c r="A2743" s="95" t="s">
        <v>1008</v>
      </c>
      <c r="B2743" s="95" t="s">
        <v>14825</v>
      </c>
      <c r="C2743" s="95">
        <v>2</v>
      </c>
      <c r="D2743" s="130">
        <v>1.0634715255499035E-4</v>
      </c>
      <c r="E2743" s="130">
        <v>4.2586293022302844</v>
      </c>
      <c r="F2743" s="95" t="b">
        <v>0</v>
      </c>
      <c r="G2743" s="95" t="b">
        <v>0</v>
      </c>
      <c r="H2743" s="95" t="b">
        <v>0</v>
      </c>
      <c r="I2743" s="95" t="b">
        <v>0</v>
      </c>
      <c r="J2743" s="95" t="b">
        <v>1</v>
      </c>
      <c r="K2743" s="95" t="b">
        <v>0</v>
      </c>
    </row>
    <row r="2744" spans="1:11" x14ac:dyDescent="0.25">
      <c r="A2744" s="95" t="s">
        <v>14830</v>
      </c>
      <c r="B2744" s="95" t="s">
        <v>14967</v>
      </c>
      <c r="C2744" s="95">
        <v>2</v>
      </c>
      <c r="D2744" s="130">
        <v>1.0634715255499035E-4</v>
      </c>
      <c r="E2744" s="130">
        <v>4.2586293022302844</v>
      </c>
      <c r="F2744" s="95" t="b">
        <v>0</v>
      </c>
      <c r="G2744" s="95" t="b">
        <v>0</v>
      </c>
      <c r="H2744" s="95" t="b">
        <v>0</v>
      </c>
      <c r="I2744" s="95" t="b">
        <v>1</v>
      </c>
      <c r="J2744" s="95" t="b">
        <v>0</v>
      </c>
      <c r="K2744" s="95" t="b">
        <v>0</v>
      </c>
    </row>
    <row r="2745" spans="1:11" x14ac:dyDescent="0.25">
      <c r="A2745" s="95" t="s">
        <v>14967</v>
      </c>
      <c r="B2745" s="95" t="s">
        <v>14506</v>
      </c>
      <c r="C2745" s="95">
        <v>2</v>
      </c>
      <c r="D2745" s="130">
        <v>1.0634715255499035E-4</v>
      </c>
      <c r="E2745" s="130">
        <v>3.735750556949947</v>
      </c>
      <c r="F2745" s="95" t="b">
        <v>1</v>
      </c>
      <c r="G2745" s="95" t="b">
        <v>0</v>
      </c>
      <c r="H2745" s="95" t="b">
        <v>0</v>
      </c>
      <c r="I2745" s="95" t="b">
        <v>0</v>
      </c>
      <c r="J2745" s="95" t="b">
        <v>0</v>
      </c>
      <c r="K2745" s="95" t="b">
        <v>0</v>
      </c>
    </row>
    <row r="2746" spans="1:11" x14ac:dyDescent="0.25">
      <c r="A2746" s="95" t="s">
        <v>14506</v>
      </c>
      <c r="B2746" s="95" t="s">
        <v>14697</v>
      </c>
      <c r="C2746" s="95">
        <v>2</v>
      </c>
      <c r="D2746" s="130">
        <v>1.0634715255499035E-4</v>
      </c>
      <c r="E2746" s="130">
        <v>3.337810548277909</v>
      </c>
      <c r="F2746" s="95" t="b">
        <v>0</v>
      </c>
      <c r="G2746" s="95" t="b">
        <v>0</v>
      </c>
      <c r="H2746" s="95" t="b">
        <v>0</v>
      </c>
      <c r="I2746" s="95" t="b">
        <v>0</v>
      </c>
      <c r="J2746" s="95" t="b">
        <v>0</v>
      </c>
      <c r="K2746" s="95" t="b">
        <v>0</v>
      </c>
    </row>
    <row r="2747" spans="1:11" x14ac:dyDescent="0.25">
      <c r="A2747" s="95" t="s">
        <v>14697</v>
      </c>
      <c r="B2747" s="95" t="s">
        <v>14968</v>
      </c>
      <c r="C2747" s="95">
        <v>2</v>
      </c>
      <c r="D2747" s="130">
        <v>1.0634715255499035E-4</v>
      </c>
      <c r="E2747" s="130">
        <v>4.0367805526139282</v>
      </c>
      <c r="F2747" s="95" t="b">
        <v>0</v>
      </c>
      <c r="G2747" s="95" t="b">
        <v>0</v>
      </c>
      <c r="H2747" s="95" t="b">
        <v>0</v>
      </c>
      <c r="I2747" s="95" t="b">
        <v>0</v>
      </c>
      <c r="J2747" s="95" t="b">
        <v>0</v>
      </c>
      <c r="K2747" s="95" t="b">
        <v>0</v>
      </c>
    </row>
    <row r="2748" spans="1:11" x14ac:dyDescent="0.25">
      <c r="A2748" s="95" t="s">
        <v>1723</v>
      </c>
      <c r="B2748" s="95" t="s">
        <v>1814</v>
      </c>
      <c r="C2748" s="95">
        <v>2</v>
      </c>
      <c r="D2748" s="130">
        <v>1.0634715255499035E-4</v>
      </c>
      <c r="E2748" s="130">
        <v>3.6565693109023218</v>
      </c>
      <c r="F2748" s="95" t="b">
        <v>0</v>
      </c>
      <c r="G2748" s="95" t="b">
        <v>0</v>
      </c>
      <c r="H2748" s="95" t="b">
        <v>0</v>
      </c>
      <c r="I2748" s="95" t="b">
        <v>0</v>
      </c>
      <c r="J2748" s="95" t="b">
        <v>0</v>
      </c>
      <c r="K2748" s="95" t="b">
        <v>0</v>
      </c>
    </row>
    <row r="2749" spans="1:11" x14ac:dyDescent="0.25">
      <c r="A2749" s="95" t="s">
        <v>1814</v>
      </c>
      <c r="B2749" s="95" t="s">
        <v>14311</v>
      </c>
      <c r="C2749" s="95">
        <v>2</v>
      </c>
      <c r="D2749" s="130">
        <v>1.0634715255499035E-4</v>
      </c>
      <c r="E2749" s="130">
        <v>2.9364100074963653</v>
      </c>
      <c r="F2749" s="95" t="b">
        <v>0</v>
      </c>
      <c r="G2749" s="95" t="b">
        <v>0</v>
      </c>
      <c r="H2749" s="95" t="b">
        <v>0</v>
      </c>
      <c r="I2749" s="95" t="b">
        <v>0</v>
      </c>
      <c r="J2749" s="95" t="b">
        <v>0</v>
      </c>
      <c r="K2749" s="95" t="b">
        <v>0</v>
      </c>
    </row>
    <row r="2750" spans="1:11" x14ac:dyDescent="0.25">
      <c r="A2750" s="95" t="s">
        <v>14217</v>
      </c>
      <c r="B2750" s="95" t="s">
        <v>1360</v>
      </c>
      <c r="C2750" s="95">
        <v>2</v>
      </c>
      <c r="D2750" s="130">
        <v>1.0634715255499035E-4</v>
      </c>
      <c r="E2750" s="130">
        <v>1.4549446285562802</v>
      </c>
      <c r="F2750" s="95" t="b">
        <v>0</v>
      </c>
      <c r="G2750" s="95" t="b">
        <v>0</v>
      </c>
      <c r="H2750" s="95" t="b">
        <v>0</v>
      </c>
      <c r="I2750" s="95" t="b">
        <v>0</v>
      </c>
      <c r="J2750" s="95" t="b">
        <v>0</v>
      </c>
      <c r="K2750" s="95" t="b">
        <v>0</v>
      </c>
    </row>
    <row r="2751" spans="1:11" x14ac:dyDescent="0.25">
      <c r="A2751" s="95" t="s">
        <v>1360</v>
      </c>
      <c r="B2751" s="95" t="s">
        <v>14407</v>
      </c>
      <c r="C2751" s="95">
        <v>2</v>
      </c>
      <c r="D2751" s="130">
        <v>1.0634715255499035E-4</v>
      </c>
      <c r="E2751" s="130">
        <v>3.4569969559971181</v>
      </c>
      <c r="F2751" s="95" t="b">
        <v>0</v>
      </c>
      <c r="G2751" s="95" t="b">
        <v>0</v>
      </c>
      <c r="H2751" s="95" t="b">
        <v>0</v>
      </c>
      <c r="I2751" s="95" t="b">
        <v>0</v>
      </c>
      <c r="J2751" s="95" t="b">
        <v>0</v>
      </c>
      <c r="K2751" s="95" t="b">
        <v>0</v>
      </c>
    </row>
    <row r="2752" spans="1:11" x14ac:dyDescent="0.25">
      <c r="A2752" s="95" t="s">
        <v>14217</v>
      </c>
      <c r="B2752" s="95" t="s">
        <v>1022</v>
      </c>
      <c r="C2752" s="95">
        <v>2</v>
      </c>
      <c r="D2752" s="130">
        <v>1.0634715255499035E-4</v>
      </c>
      <c r="E2752" s="130">
        <v>1.4549446285562802</v>
      </c>
      <c r="F2752" s="95" t="b">
        <v>0</v>
      </c>
      <c r="G2752" s="95" t="b">
        <v>0</v>
      </c>
      <c r="H2752" s="95" t="b">
        <v>0</v>
      </c>
      <c r="I2752" s="95" t="b">
        <v>0</v>
      </c>
      <c r="J2752" s="95" t="b">
        <v>0</v>
      </c>
      <c r="K2752" s="95" t="b">
        <v>0</v>
      </c>
    </row>
    <row r="2753" spans="1:11" x14ac:dyDescent="0.25">
      <c r="A2753" s="95" t="s">
        <v>1022</v>
      </c>
      <c r="B2753" s="95" t="s">
        <v>1352</v>
      </c>
      <c r="C2753" s="95">
        <v>2</v>
      </c>
      <c r="D2753" s="130">
        <v>1.0634715255499035E-4</v>
      </c>
      <c r="E2753" s="130">
        <v>2.5130340858023636</v>
      </c>
      <c r="F2753" s="95" t="b">
        <v>0</v>
      </c>
      <c r="G2753" s="95" t="b">
        <v>0</v>
      </c>
      <c r="H2753" s="95" t="b">
        <v>0</v>
      </c>
      <c r="I2753" s="95" t="b">
        <v>0</v>
      </c>
      <c r="J2753" s="95" t="b">
        <v>0</v>
      </c>
      <c r="K2753" s="95" t="b">
        <v>0</v>
      </c>
    </row>
    <row r="2754" spans="1:11" x14ac:dyDescent="0.25">
      <c r="A2754" s="95" t="s">
        <v>1352</v>
      </c>
      <c r="B2754" s="95" t="s">
        <v>14359</v>
      </c>
      <c r="C2754" s="95">
        <v>2</v>
      </c>
      <c r="D2754" s="130">
        <v>1.0634715255499035E-4</v>
      </c>
      <c r="E2754" s="130">
        <v>1.2955501415884572</v>
      </c>
      <c r="F2754" s="95" t="b">
        <v>0</v>
      </c>
      <c r="G2754" s="95" t="b">
        <v>0</v>
      </c>
      <c r="H2754" s="95" t="b">
        <v>0</v>
      </c>
      <c r="I2754" s="95" t="b">
        <v>0</v>
      </c>
      <c r="J2754" s="95" t="b">
        <v>0</v>
      </c>
      <c r="K2754" s="95" t="b">
        <v>0</v>
      </c>
    </row>
    <row r="2755" spans="1:11" x14ac:dyDescent="0.25">
      <c r="A2755" s="95" t="s">
        <v>14247</v>
      </c>
      <c r="B2755" s="95" t="s">
        <v>14234</v>
      </c>
      <c r="C2755" s="95">
        <v>2</v>
      </c>
      <c r="D2755" s="130">
        <v>1.0634715255499035E-4</v>
      </c>
      <c r="E2755" s="130">
        <v>-1.9334994551658543E-2</v>
      </c>
      <c r="F2755" s="95" t="b">
        <v>0</v>
      </c>
      <c r="G2755" s="95" t="b">
        <v>0</v>
      </c>
      <c r="H2755" s="95" t="b">
        <v>0</v>
      </c>
      <c r="I2755" s="95" t="b">
        <v>0</v>
      </c>
      <c r="J2755" s="95" t="b">
        <v>0</v>
      </c>
      <c r="K2755" s="95" t="b">
        <v>0</v>
      </c>
    </row>
    <row r="2756" spans="1:11" x14ac:dyDescent="0.25">
      <c r="A2756" s="95" t="s">
        <v>14225</v>
      </c>
      <c r="B2756" s="95" t="s">
        <v>14294</v>
      </c>
      <c r="C2756" s="95">
        <v>2</v>
      </c>
      <c r="D2756" s="130">
        <v>1.0634715255499035E-4</v>
      </c>
      <c r="E2756" s="130">
        <v>7.5715583603846046E-2</v>
      </c>
      <c r="F2756" s="95" t="b">
        <v>0</v>
      </c>
      <c r="G2756" s="95" t="b">
        <v>0</v>
      </c>
      <c r="H2756" s="95" t="b">
        <v>0</v>
      </c>
      <c r="I2756" s="95" t="b">
        <v>0</v>
      </c>
      <c r="J2756" s="95" t="b">
        <v>0</v>
      </c>
      <c r="K2756" s="95" t="b">
        <v>0</v>
      </c>
    </row>
    <row r="2757" spans="1:11" x14ac:dyDescent="0.25">
      <c r="A2757" s="95" t="s">
        <v>14216</v>
      </c>
      <c r="B2757" s="95" t="s">
        <v>14337</v>
      </c>
      <c r="C2757" s="95">
        <v>2</v>
      </c>
      <c r="D2757" s="130">
        <v>1.0634715255499035E-4</v>
      </c>
      <c r="E2757" s="130">
        <v>3.4173937894716788E-2</v>
      </c>
      <c r="F2757" s="95" t="b">
        <v>0</v>
      </c>
      <c r="G2757" s="95" t="b">
        <v>0</v>
      </c>
      <c r="H2757" s="95" t="b">
        <v>0</v>
      </c>
      <c r="I2757" s="95" t="b">
        <v>0</v>
      </c>
      <c r="J2757" s="95" t="b">
        <v>0</v>
      </c>
      <c r="K2757" s="95" t="b">
        <v>0</v>
      </c>
    </row>
    <row r="2758" spans="1:11" x14ac:dyDescent="0.25">
      <c r="A2758" s="95" t="s">
        <v>14254</v>
      </c>
      <c r="B2758" s="95" t="s">
        <v>14237</v>
      </c>
      <c r="C2758" s="95">
        <v>2</v>
      </c>
      <c r="D2758" s="130">
        <v>1.0634715255499035E-4</v>
      </c>
      <c r="E2758" s="130">
        <v>0.1525517829813241</v>
      </c>
      <c r="F2758" s="95" t="b">
        <v>0</v>
      </c>
      <c r="G2758" s="95" t="b">
        <v>0</v>
      </c>
      <c r="H2758" s="95" t="b">
        <v>0</v>
      </c>
      <c r="I2758" s="95" t="b">
        <v>0</v>
      </c>
      <c r="J2758" s="95" t="b">
        <v>0</v>
      </c>
      <c r="K2758" s="95" t="b">
        <v>0</v>
      </c>
    </row>
    <row r="2759" spans="1:11" x14ac:dyDescent="0.25">
      <c r="A2759" s="95" t="s">
        <v>14214</v>
      </c>
      <c r="B2759" s="95" t="s">
        <v>1386</v>
      </c>
      <c r="C2759" s="95">
        <v>2</v>
      </c>
      <c r="D2759" s="130">
        <v>1.0634715255499035E-4</v>
      </c>
      <c r="E2759" s="130">
        <v>-1.2631308257151985E-2</v>
      </c>
      <c r="F2759" s="95" t="b">
        <v>0</v>
      </c>
      <c r="G2759" s="95" t="b">
        <v>0</v>
      </c>
      <c r="H2759" s="95" t="b">
        <v>0</v>
      </c>
      <c r="I2759" s="95" t="b">
        <v>0</v>
      </c>
      <c r="J2759" s="95" t="b">
        <v>0</v>
      </c>
      <c r="K2759" s="95" t="b">
        <v>0</v>
      </c>
    </row>
    <row r="2760" spans="1:11" x14ac:dyDescent="0.25">
      <c r="A2760" s="95" t="s">
        <v>1386</v>
      </c>
      <c r="B2760" s="95" t="s">
        <v>14220</v>
      </c>
      <c r="C2760" s="95">
        <v>2</v>
      </c>
      <c r="D2760" s="130">
        <v>1.0634715255499035E-4</v>
      </c>
      <c r="E2760" s="130">
        <v>0.33460860175621682</v>
      </c>
      <c r="F2760" s="95" t="b">
        <v>0</v>
      </c>
      <c r="G2760" s="95" t="b">
        <v>0</v>
      </c>
      <c r="H2760" s="95" t="b">
        <v>0</v>
      </c>
      <c r="I2760" s="95" t="b">
        <v>0</v>
      </c>
      <c r="J2760" s="95" t="b">
        <v>0</v>
      </c>
      <c r="K2760" s="95" t="b">
        <v>0</v>
      </c>
    </row>
    <row r="2761" spans="1:11" x14ac:dyDescent="0.25">
      <c r="A2761" s="95" t="s">
        <v>1456</v>
      </c>
      <c r="B2761" s="95" t="s">
        <v>14970</v>
      </c>
      <c r="C2761" s="95">
        <v>2</v>
      </c>
      <c r="D2761" s="130">
        <v>1.0634715255499035E-4</v>
      </c>
      <c r="E2761" s="130">
        <v>3.89065251693569</v>
      </c>
      <c r="F2761" s="95" t="b">
        <v>0</v>
      </c>
      <c r="G2761" s="95" t="b">
        <v>0</v>
      </c>
      <c r="H2761" s="95" t="b">
        <v>0</v>
      </c>
      <c r="I2761" s="95" t="b">
        <v>0</v>
      </c>
      <c r="J2761" s="95" t="b">
        <v>0</v>
      </c>
      <c r="K2761" s="95" t="b">
        <v>0</v>
      </c>
    </row>
    <row r="2762" spans="1:11" x14ac:dyDescent="0.25">
      <c r="A2762" s="95" t="s">
        <v>14970</v>
      </c>
      <c r="B2762" s="95" t="s">
        <v>14238</v>
      </c>
      <c r="C2762" s="95">
        <v>2</v>
      </c>
      <c r="D2762" s="130">
        <v>1.0634715255499035E-4</v>
      </c>
      <c r="E2762" s="130">
        <v>2.1536871940382381</v>
      </c>
      <c r="F2762" s="95" t="b">
        <v>0</v>
      </c>
      <c r="G2762" s="95" t="b">
        <v>0</v>
      </c>
      <c r="H2762" s="95" t="b">
        <v>0</v>
      </c>
      <c r="I2762" s="95" t="b">
        <v>0</v>
      </c>
      <c r="J2762" s="95" t="b">
        <v>0</v>
      </c>
      <c r="K2762" s="95" t="b">
        <v>0</v>
      </c>
    </row>
    <row r="2763" spans="1:11" x14ac:dyDescent="0.25">
      <c r="A2763" s="95" t="s">
        <v>14214</v>
      </c>
      <c r="B2763" s="95" t="s">
        <v>1807</v>
      </c>
      <c r="C2763" s="95">
        <v>2</v>
      </c>
      <c r="D2763" s="130">
        <v>1.0634715255499035E-4</v>
      </c>
      <c r="E2763" s="130">
        <v>1.1634599507985293</v>
      </c>
      <c r="F2763" s="95" t="b">
        <v>0</v>
      </c>
      <c r="G2763" s="95" t="b">
        <v>0</v>
      </c>
      <c r="H2763" s="95" t="b">
        <v>0</v>
      </c>
      <c r="I2763" s="95" t="b">
        <v>0</v>
      </c>
      <c r="J2763" s="95" t="b">
        <v>0</v>
      </c>
      <c r="K2763" s="95" t="b">
        <v>0</v>
      </c>
    </row>
    <row r="2764" spans="1:11" x14ac:dyDescent="0.25">
      <c r="A2764" s="95" t="s">
        <v>1807</v>
      </c>
      <c r="B2764" s="95" t="s">
        <v>14225</v>
      </c>
      <c r="C2764" s="95">
        <v>2</v>
      </c>
      <c r="D2764" s="130">
        <v>1.0634715255499035E-4</v>
      </c>
      <c r="E2764" s="130">
        <v>1.6479691391404045</v>
      </c>
      <c r="F2764" s="95" t="b">
        <v>0</v>
      </c>
      <c r="G2764" s="95" t="b">
        <v>0</v>
      </c>
      <c r="H2764" s="95" t="b">
        <v>0</v>
      </c>
      <c r="I2764" s="95" t="b">
        <v>0</v>
      </c>
      <c r="J2764" s="95" t="b">
        <v>0</v>
      </c>
      <c r="K2764" s="95" t="b">
        <v>0</v>
      </c>
    </row>
    <row r="2765" spans="1:11" x14ac:dyDescent="0.25">
      <c r="A2765" s="95" t="s">
        <v>14255</v>
      </c>
      <c r="B2765" s="95" t="s">
        <v>14374</v>
      </c>
      <c r="C2765" s="95">
        <v>2</v>
      </c>
      <c r="D2765" s="130">
        <v>1.0634715255499035E-4</v>
      </c>
      <c r="E2765" s="130">
        <v>1.2842711518250851</v>
      </c>
      <c r="F2765" s="95" t="b">
        <v>0</v>
      </c>
      <c r="G2765" s="95" t="b">
        <v>0</v>
      </c>
      <c r="H2765" s="95" t="b">
        <v>0</v>
      </c>
      <c r="I2765" s="95" t="b">
        <v>0</v>
      </c>
      <c r="J2765" s="95" t="b">
        <v>0</v>
      </c>
      <c r="K2765" s="95" t="b">
        <v>0</v>
      </c>
    </row>
    <row r="2766" spans="1:11" x14ac:dyDescent="0.25">
      <c r="A2766" s="95" t="s">
        <v>14242</v>
      </c>
      <c r="B2766" s="95" t="s">
        <v>14214</v>
      </c>
      <c r="C2766" s="95">
        <v>2</v>
      </c>
      <c r="D2766" s="130">
        <v>1.0634715255499035E-4</v>
      </c>
      <c r="E2766" s="130">
        <v>-1.0673205753042281</v>
      </c>
      <c r="F2766" s="95" t="b">
        <v>0</v>
      </c>
      <c r="G2766" s="95" t="b">
        <v>0</v>
      </c>
      <c r="H2766" s="95" t="b">
        <v>0</v>
      </c>
      <c r="I2766" s="95" t="b">
        <v>0</v>
      </c>
      <c r="J2766" s="95" t="b">
        <v>0</v>
      </c>
      <c r="K2766" s="95" t="b">
        <v>0</v>
      </c>
    </row>
    <row r="2767" spans="1:11" x14ac:dyDescent="0.25">
      <c r="A2767" s="95" t="s">
        <v>14235</v>
      </c>
      <c r="B2767" s="95" t="s">
        <v>14213</v>
      </c>
      <c r="C2767" s="95">
        <v>2</v>
      </c>
      <c r="D2767" s="130">
        <v>1.0634715255499035E-4</v>
      </c>
      <c r="E2767" s="130">
        <v>-1.1707272505155542</v>
      </c>
      <c r="F2767" s="95" t="b">
        <v>0</v>
      </c>
      <c r="G2767" s="95" t="b">
        <v>0</v>
      </c>
      <c r="H2767" s="95" t="b">
        <v>0</v>
      </c>
      <c r="I2767" s="95" t="b">
        <v>0</v>
      </c>
      <c r="J2767" s="95" t="b">
        <v>0</v>
      </c>
      <c r="K2767" s="95" t="b">
        <v>0</v>
      </c>
    </row>
    <row r="2768" spans="1:11" x14ac:dyDescent="0.25">
      <c r="A2768" s="95" t="s">
        <v>1355</v>
      </c>
      <c r="B2768" s="95" t="s">
        <v>1801</v>
      </c>
      <c r="C2768" s="95">
        <v>2</v>
      </c>
      <c r="D2768" s="130">
        <v>1.0634715255499035E-4</v>
      </c>
      <c r="E2768" s="130">
        <v>3.0455544769214331</v>
      </c>
      <c r="F2768" s="95" t="b">
        <v>0</v>
      </c>
      <c r="G2768" s="95" t="b">
        <v>0</v>
      </c>
      <c r="H2768" s="95" t="b">
        <v>0</v>
      </c>
      <c r="I2768" s="95" t="b">
        <v>0</v>
      </c>
      <c r="J2768" s="95" t="b">
        <v>0</v>
      </c>
      <c r="K2768" s="95" t="b">
        <v>0</v>
      </c>
    </row>
    <row r="2769" spans="1:11" x14ac:dyDescent="0.25">
      <c r="A2769" s="95" t="s">
        <v>14260</v>
      </c>
      <c r="B2769" s="95" t="s">
        <v>14214</v>
      </c>
      <c r="C2769" s="95">
        <v>2</v>
      </c>
      <c r="D2769" s="130">
        <v>1.0634715255499035E-4</v>
      </c>
      <c r="E2769" s="130">
        <v>-0.72255105578583301</v>
      </c>
      <c r="F2769" s="95" t="b">
        <v>0</v>
      </c>
      <c r="G2769" s="95" t="b">
        <v>0</v>
      </c>
      <c r="H2769" s="95" t="b">
        <v>0</v>
      </c>
      <c r="I2769" s="95" t="b">
        <v>0</v>
      </c>
      <c r="J2769" s="95" t="b">
        <v>0</v>
      </c>
      <c r="K2769" s="95" t="b">
        <v>0</v>
      </c>
    </row>
    <row r="2770" spans="1:11" x14ac:dyDescent="0.25">
      <c r="A2770" s="95" t="s">
        <v>1352</v>
      </c>
      <c r="B2770" s="95" t="s">
        <v>14971</v>
      </c>
      <c r="C2770" s="95">
        <v>2</v>
      </c>
      <c r="D2770" s="130">
        <v>1.0634715255499035E-4</v>
      </c>
      <c r="E2770" s="130">
        <v>2.5130340858023636</v>
      </c>
      <c r="F2770" s="95" t="b">
        <v>0</v>
      </c>
      <c r="G2770" s="95" t="b">
        <v>0</v>
      </c>
      <c r="H2770" s="95" t="b">
        <v>0</v>
      </c>
      <c r="I2770" s="95" t="b">
        <v>0</v>
      </c>
      <c r="J2770" s="95" t="b">
        <v>0</v>
      </c>
      <c r="K2770" s="95" t="b">
        <v>0</v>
      </c>
    </row>
    <row r="2771" spans="1:11" x14ac:dyDescent="0.25">
      <c r="A2771" s="95" t="s">
        <v>14971</v>
      </c>
      <c r="B2771" s="95" t="s">
        <v>14972</v>
      </c>
      <c r="C2771" s="95">
        <v>2</v>
      </c>
      <c r="D2771" s="130">
        <v>1.0634715255499035E-4</v>
      </c>
      <c r="E2771" s="130">
        <v>4.4347205612859657</v>
      </c>
      <c r="F2771" s="95" t="b">
        <v>0</v>
      </c>
      <c r="G2771" s="95" t="b">
        <v>0</v>
      </c>
      <c r="H2771" s="95" t="b">
        <v>0</v>
      </c>
      <c r="I2771" s="95" t="b">
        <v>0</v>
      </c>
      <c r="J2771" s="95" t="b">
        <v>1</v>
      </c>
      <c r="K2771" s="95" t="b">
        <v>0</v>
      </c>
    </row>
    <row r="2772" spans="1:11" x14ac:dyDescent="0.25">
      <c r="A2772" s="95" t="s">
        <v>14972</v>
      </c>
      <c r="B2772" s="95" t="s">
        <v>14690</v>
      </c>
      <c r="C2772" s="95">
        <v>2</v>
      </c>
      <c r="D2772" s="130">
        <v>1.0634715255499035E-4</v>
      </c>
      <c r="E2772" s="130">
        <v>4.0367805526139282</v>
      </c>
      <c r="F2772" s="95" t="b">
        <v>0</v>
      </c>
      <c r="G2772" s="95" t="b">
        <v>1</v>
      </c>
      <c r="H2772" s="95" t="b">
        <v>0</v>
      </c>
      <c r="I2772" s="95" t="b">
        <v>0</v>
      </c>
      <c r="J2772" s="95" t="b">
        <v>0</v>
      </c>
      <c r="K2772" s="95" t="b">
        <v>0</v>
      </c>
    </row>
    <row r="2773" spans="1:11" x14ac:dyDescent="0.25">
      <c r="A2773" s="95" t="s">
        <v>14690</v>
      </c>
      <c r="B2773" s="95" t="s">
        <v>14537</v>
      </c>
      <c r="C2773" s="95">
        <v>2</v>
      </c>
      <c r="D2773" s="130">
        <v>1.0634715255499035E-4</v>
      </c>
      <c r="E2773" s="130">
        <v>3.3835680388385843</v>
      </c>
      <c r="F2773" s="95" t="b">
        <v>0</v>
      </c>
      <c r="G2773" s="95" t="b">
        <v>0</v>
      </c>
      <c r="H2773" s="95" t="b">
        <v>0</v>
      </c>
      <c r="I2773" s="95" t="b">
        <v>0</v>
      </c>
      <c r="J2773" s="95" t="b">
        <v>0</v>
      </c>
      <c r="K2773" s="95" t="b">
        <v>0</v>
      </c>
    </row>
    <row r="2774" spans="1:11" x14ac:dyDescent="0.25">
      <c r="A2774" s="95" t="s">
        <v>14537</v>
      </c>
      <c r="B2774" s="95" t="s">
        <v>14973</v>
      </c>
      <c r="C2774" s="95">
        <v>2</v>
      </c>
      <c r="D2774" s="130">
        <v>1.0634715255499035E-4</v>
      </c>
      <c r="E2774" s="130">
        <v>3.8326605699580032</v>
      </c>
      <c r="F2774" s="95" t="b">
        <v>0</v>
      </c>
      <c r="G2774" s="95" t="b">
        <v>0</v>
      </c>
      <c r="H2774" s="95" t="b">
        <v>0</v>
      </c>
      <c r="I2774" s="95" t="b">
        <v>0</v>
      </c>
      <c r="J2774" s="95" t="b">
        <v>0</v>
      </c>
      <c r="K2774" s="95" t="b">
        <v>0</v>
      </c>
    </row>
    <row r="2775" spans="1:11" x14ac:dyDescent="0.25">
      <c r="A2775" s="95" t="s">
        <v>14973</v>
      </c>
      <c r="B2775" s="95" t="s">
        <v>14508</v>
      </c>
      <c r="C2775" s="95">
        <v>2</v>
      </c>
      <c r="D2775" s="130">
        <v>1.0634715255499035E-4</v>
      </c>
      <c r="E2775" s="130">
        <v>3.735750556949947</v>
      </c>
      <c r="F2775" s="95" t="b">
        <v>0</v>
      </c>
      <c r="G2775" s="95" t="b">
        <v>0</v>
      </c>
      <c r="H2775" s="95" t="b">
        <v>0</v>
      </c>
      <c r="I2775" s="95" t="b">
        <v>0</v>
      </c>
      <c r="J2775" s="95" t="b">
        <v>0</v>
      </c>
      <c r="K2775" s="95" t="b">
        <v>0</v>
      </c>
    </row>
    <row r="2776" spans="1:11" x14ac:dyDescent="0.25">
      <c r="A2776" s="95" t="s">
        <v>14508</v>
      </c>
      <c r="B2776" s="95" t="s">
        <v>14974</v>
      </c>
      <c r="C2776" s="95">
        <v>2</v>
      </c>
      <c r="D2776" s="130">
        <v>1.0634715255499035E-4</v>
      </c>
      <c r="E2776" s="130">
        <v>3.735750556949947</v>
      </c>
      <c r="F2776" s="95" t="b">
        <v>0</v>
      </c>
      <c r="G2776" s="95" t="b">
        <v>0</v>
      </c>
      <c r="H2776" s="95" t="b">
        <v>0</v>
      </c>
      <c r="I2776" s="95" t="b">
        <v>1</v>
      </c>
      <c r="J2776" s="95" t="b">
        <v>0</v>
      </c>
      <c r="K2776" s="95" t="b">
        <v>0</v>
      </c>
    </row>
    <row r="2777" spans="1:11" x14ac:dyDescent="0.25">
      <c r="A2777" s="95" t="s">
        <v>14974</v>
      </c>
      <c r="B2777" s="95" t="s">
        <v>14403</v>
      </c>
      <c r="C2777" s="95">
        <v>2</v>
      </c>
      <c r="D2777" s="130">
        <v>1.0634715255499035E-4</v>
      </c>
      <c r="E2777" s="130">
        <v>3.4347205612859657</v>
      </c>
      <c r="F2777" s="95" t="b">
        <v>1</v>
      </c>
      <c r="G2777" s="95" t="b">
        <v>0</v>
      </c>
      <c r="H2777" s="95" t="b">
        <v>0</v>
      </c>
      <c r="I2777" s="95" t="b">
        <v>0</v>
      </c>
      <c r="J2777" s="95" t="b">
        <v>1</v>
      </c>
      <c r="K2777" s="95" t="b">
        <v>0</v>
      </c>
    </row>
    <row r="2778" spans="1:11" x14ac:dyDescent="0.25">
      <c r="A2778" s="95" t="s">
        <v>14403</v>
      </c>
      <c r="B2778" s="95" t="s">
        <v>14444</v>
      </c>
      <c r="C2778" s="95">
        <v>2</v>
      </c>
      <c r="D2778" s="130">
        <v>1.0634715255499035E-4</v>
      </c>
      <c r="E2778" s="130">
        <v>2.5596592978942656</v>
      </c>
      <c r="F2778" s="95" t="b">
        <v>0</v>
      </c>
      <c r="G2778" s="95" t="b">
        <v>1</v>
      </c>
      <c r="H2778" s="95" t="b">
        <v>0</v>
      </c>
      <c r="I2778" s="95" t="b">
        <v>0</v>
      </c>
      <c r="J2778" s="95" t="b">
        <v>0</v>
      </c>
      <c r="K2778" s="95" t="b">
        <v>0</v>
      </c>
    </row>
    <row r="2779" spans="1:11" x14ac:dyDescent="0.25">
      <c r="A2779" s="95" t="s">
        <v>14444</v>
      </c>
      <c r="B2779" s="95" t="s">
        <v>14456</v>
      </c>
      <c r="C2779" s="95">
        <v>2</v>
      </c>
      <c r="D2779" s="130">
        <v>1.0634715255499035E-4</v>
      </c>
      <c r="E2779" s="130">
        <v>2.8492598317774651</v>
      </c>
      <c r="F2779" s="95" t="b">
        <v>0</v>
      </c>
      <c r="G2779" s="95" t="b">
        <v>0</v>
      </c>
      <c r="H2779" s="95" t="b">
        <v>0</v>
      </c>
      <c r="I2779" s="95" t="b">
        <v>0</v>
      </c>
      <c r="J2779" s="95" t="b">
        <v>0</v>
      </c>
      <c r="K2779" s="95" t="b">
        <v>0</v>
      </c>
    </row>
    <row r="2780" spans="1:11" x14ac:dyDescent="0.25">
      <c r="A2780" s="95" t="s">
        <v>14456</v>
      </c>
      <c r="B2780" s="95" t="s">
        <v>14482</v>
      </c>
      <c r="C2780" s="95">
        <v>2</v>
      </c>
      <c r="D2780" s="130">
        <v>1.0634715255499035E-4</v>
      </c>
      <c r="E2780" s="130">
        <v>2.8492598317774651</v>
      </c>
      <c r="F2780" s="95" t="b">
        <v>0</v>
      </c>
      <c r="G2780" s="95" t="b">
        <v>0</v>
      </c>
      <c r="H2780" s="95" t="b">
        <v>0</v>
      </c>
      <c r="I2780" s="95" t="b">
        <v>0</v>
      </c>
      <c r="J2780" s="95" t="b">
        <v>0</v>
      </c>
      <c r="K2780" s="95" t="b">
        <v>0</v>
      </c>
    </row>
    <row r="2781" spans="1:11" x14ac:dyDescent="0.25">
      <c r="A2781" s="95" t="s">
        <v>14751</v>
      </c>
      <c r="B2781" s="95" t="s">
        <v>14976</v>
      </c>
      <c r="C2781" s="95">
        <v>2</v>
      </c>
      <c r="D2781" s="130">
        <v>1.0634715255499035E-4</v>
      </c>
      <c r="E2781" s="130">
        <v>4.1336905656219844</v>
      </c>
      <c r="F2781" s="95" t="b">
        <v>0</v>
      </c>
      <c r="G2781" s="95" t="b">
        <v>0</v>
      </c>
      <c r="H2781" s="95" t="b">
        <v>0</v>
      </c>
      <c r="I2781" s="95" t="b">
        <v>0</v>
      </c>
      <c r="J2781" s="95" t="b">
        <v>0</v>
      </c>
      <c r="K2781" s="95" t="b">
        <v>0</v>
      </c>
    </row>
    <row r="2782" spans="1:11" x14ac:dyDescent="0.25">
      <c r="A2782" s="95" t="s">
        <v>14513</v>
      </c>
      <c r="B2782" s="95" t="s">
        <v>14213</v>
      </c>
      <c r="C2782" s="95">
        <v>2</v>
      </c>
      <c r="D2782" s="130">
        <v>1.0634715255499035E-4</v>
      </c>
      <c r="E2782" s="130">
        <v>0.44627309060534476</v>
      </c>
      <c r="F2782" s="95" t="b">
        <v>0</v>
      </c>
      <c r="G2782" s="95" t="b">
        <v>0</v>
      </c>
      <c r="H2782" s="95" t="b">
        <v>0</v>
      </c>
      <c r="I2782" s="95" t="b">
        <v>0</v>
      </c>
      <c r="J2782" s="95" t="b">
        <v>0</v>
      </c>
      <c r="K2782" s="95" t="b">
        <v>0</v>
      </c>
    </row>
    <row r="2783" spans="1:11" x14ac:dyDescent="0.25">
      <c r="A2783" s="95" t="s">
        <v>14239</v>
      </c>
      <c r="B2783" s="95" t="s">
        <v>14408</v>
      </c>
      <c r="C2783" s="95">
        <v>2</v>
      </c>
      <c r="D2783" s="130">
        <v>1.0634715255499035E-4</v>
      </c>
      <c r="E2783" s="130">
        <v>1.1746491733008908</v>
      </c>
      <c r="F2783" s="95" t="b">
        <v>0</v>
      </c>
      <c r="G2783" s="95" t="b">
        <v>0</v>
      </c>
      <c r="H2783" s="95" t="b">
        <v>0</v>
      </c>
      <c r="I2783" s="95" t="b">
        <v>0</v>
      </c>
      <c r="J2783" s="95" t="b">
        <v>0</v>
      </c>
      <c r="K2783" s="95" t="b">
        <v>0</v>
      </c>
    </row>
    <row r="2784" spans="1:11" x14ac:dyDescent="0.25">
      <c r="A2784" s="95" t="s">
        <v>14244</v>
      </c>
      <c r="B2784" s="95" t="s">
        <v>14406</v>
      </c>
      <c r="C2784" s="95">
        <v>2</v>
      </c>
      <c r="D2784" s="130">
        <v>1.0634715255499035E-4</v>
      </c>
      <c r="E2784" s="130">
        <v>1.2659285409717838</v>
      </c>
      <c r="F2784" s="95" t="b">
        <v>0</v>
      </c>
      <c r="G2784" s="95" t="b">
        <v>0</v>
      </c>
      <c r="H2784" s="95" t="b">
        <v>0</v>
      </c>
      <c r="I2784" s="95" t="b">
        <v>0</v>
      </c>
      <c r="J2784" s="95" t="b">
        <v>0</v>
      </c>
      <c r="K2784" s="95" t="b">
        <v>0</v>
      </c>
    </row>
    <row r="2785" spans="1:11" x14ac:dyDescent="0.25">
      <c r="A2785" s="95" t="s">
        <v>14406</v>
      </c>
      <c r="B2785" s="95" t="s">
        <v>14406</v>
      </c>
      <c r="C2785" s="95">
        <v>2</v>
      </c>
      <c r="D2785" s="130">
        <v>1.0634715255499035E-4</v>
      </c>
      <c r="E2785" s="130">
        <v>2.4347205612859657</v>
      </c>
      <c r="F2785" s="95" t="b">
        <v>0</v>
      </c>
      <c r="G2785" s="95" t="b">
        <v>0</v>
      </c>
      <c r="H2785" s="95" t="b">
        <v>0</v>
      </c>
      <c r="I2785" s="95" t="b">
        <v>0</v>
      </c>
      <c r="J2785" s="95" t="b">
        <v>0</v>
      </c>
      <c r="K2785" s="95" t="b">
        <v>0</v>
      </c>
    </row>
    <row r="2786" spans="1:11" x14ac:dyDescent="0.25">
      <c r="A2786" s="95" t="s">
        <v>14221</v>
      </c>
      <c r="B2786" s="95" t="s">
        <v>14389</v>
      </c>
      <c r="C2786" s="95">
        <v>2</v>
      </c>
      <c r="D2786" s="130">
        <v>1.0634715255499035E-4</v>
      </c>
      <c r="E2786" s="130">
        <v>0.4792492907386286</v>
      </c>
      <c r="F2786" s="95" t="b">
        <v>0</v>
      </c>
      <c r="G2786" s="95" t="b">
        <v>0</v>
      </c>
      <c r="H2786" s="95" t="b">
        <v>0</v>
      </c>
      <c r="I2786" s="95" t="b">
        <v>0</v>
      </c>
      <c r="J2786" s="95" t="b">
        <v>0</v>
      </c>
      <c r="K2786" s="95" t="b">
        <v>0</v>
      </c>
    </row>
    <row r="2787" spans="1:11" x14ac:dyDescent="0.25">
      <c r="A2787" s="95" t="s">
        <v>14389</v>
      </c>
      <c r="B2787" s="95" t="s">
        <v>14235</v>
      </c>
      <c r="C2787" s="95">
        <v>2</v>
      </c>
      <c r="D2787" s="130">
        <v>1.0634715255499035E-4</v>
      </c>
      <c r="E2787" s="130">
        <v>1.0731815900166866</v>
      </c>
      <c r="F2787" s="95" t="b">
        <v>0</v>
      </c>
      <c r="G2787" s="95" t="b">
        <v>0</v>
      </c>
      <c r="H2787" s="95" t="b">
        <v>0</v>
      </c>
      <c r="I2787" s="95" t="b">
        <v>0</v>
      </c>
      <c r="J2787" s="95" t="b">
        <v>0</v>
      </c>
      <c r="K2787" s="95" t="b">
        <v>0</v>
      </c>
    </row>
    <row r="2788" spans="1:11" x14ac:dyDescent="0.25">
      <c r="A2788" s="95" t="s">
        <v>14235</v>
      </c>
      <c r="B2788" s="95" t="s">
        <v>14834</v>
      </c>
      <c r="C2788" s="95">
        <v>2</v>
      </c>
      <c r="D2788" s="130">
        <v>1.0634715255499035E-4</v>
      </c>
      <c r="E2788" s="130">
        <v>1.9426589567733668</v>
      </c>
      <c r="F2788" s="95" t="b">
        <v>0</v>
      </c>
      <c r="G2788" s="95" t="b">
        <v>0</v>
      </c>
      <c r="H2788" s="95" t="b">
        <v>0</v>
      </c>
      <c r="I2788" s="95" t="b">
        <v>1</v>
      </c>
      <c r="J2788" s="95" t="b">
        <v>0</v>
      </c>
      <c r="K2788" s="95" t="b">
        <v>0</v>
      </c>
    </row>
    <row r="2789" spans="1:11" x14ac:dyDescent="0.25">
      <c r="A2789" s="95" t="s">
        <v>14834</v>
      </c>
      <c r="B2789" s="95" t="s">
        <v>8237</v>
      </c>
      <c r="C2789" s="95">
        <v>2</v>
      </c>
      <c r="D2789" s="130">
        <v>1.0634715255499035E-4</v>
      </c>
      <c r="E2789" s="130">
        <v>2.5104412752240841</v>
      </c>
      <c r="F2789" s="95" t="b">
        <v>1</v>
      </c>
      <c r="G2789" s="95" t="b">
        <v>0</v>
      </c>
      <c r="H2789" s="95" t="b">
        <v>0</v>
      </c>
      <c r="I2789" s="95" t="b">
        <v>0</v>
      </c>
      <c r="J2789" s="95" t="b">
        <v>0</v>
      </c>
      <c r="K2789" s="95" t="b">
        <v>0</v>
      </c>
    </row>
    <row r="2790" spans="1:11" x14ac:dyDescent="0.25">
      <c r="A2790" s="95" t="s">
        <v>8237</v>
      </c>
      <c r="B2790" s="95" t="s">
        <v>14220</v>
      </c>
      <c r="C2790" s="95">
        <v>2</v>
      </c>
      <c r="D2790" s="130">
        <v>1.0634715255499035E-4</v>
      </c>
      <c r="E2790" s="130">
        <v>-0.23748816619430238</v>
      </c>
      <c r="F2790" s="95" t="b">
        <v>0</v>
      </c>
      <c r="G2790" s="95" t="b">
        <v>0</v>
      </c>
      <c r="H2790" s="95" t="b">
        <v>0</v>
      </c>
      <c r="I2790" s="95" t="b">
        <v>0</v>
      </c>
      <c r="J2790" s="95" t="b">
        <v>0</v>
      </c>
      <c r="K2790" s="95" t="b">
        <v>0</v>
      </c>
    </row>
    <row r="2791" spans="1:11" x14ac:dyDescent="0.25">
      <c r="A2791" s="95" t="s">
        <v>14213</v>
      </c>
      <c r="B2791" s="95" t="s">
        <v>14700</v>
      </c>
      <c r="C2791" s="95">
        <v>2</v>
      </c>
      <c r="D2791" s="130">
        <v>1.0634715255499035E-4</v>
      </c>
      <c r="E2791" s="130">
        <v>0.75314016381356053</v>
      </c>
      <c r="F2791" s="95" t="b">
        <v>0</v>
      </c>
      <c r="G2791" s="95" t="b">
        <v>0</v>
      </c>
      <c r="H2791" s="95" t="b">
        <v>0</v>
      </c>
      <c r="I2791" s="95" t="b">
        <v>0</v>
      </c>
      <c r="J2791" s="95" t="b">
        <v>0</v>
      </c>
      <c r="K2791" s="95" t="b">
        <v>0</v>
      </c>
    </row>
    <row r="2792" spans="1:11" x14ac:dyDescent="0.25">
      <c r="A2792" s="95" t="s">
        <v>14700</v>
      </c>
      <c r="B2792" s="95" t="s">
        <v>14278</v>
      </c>
      <c r="C2792" s="95">
        <v>2</v>
      </c>
      <c r="D2792" s="130">
        <v>1.0634715255499035E-4</v>
      </c>
      <c r="E2792" s="130">
        <v>2.4135312622160274</v>
      </c>
      <c r="F2792" s="95" t="b">
        <v>0</v>
      </c>
      <c r="G2792" s="95" t="b">
        <v>0</v>
      </c>
      <c r="H2792" s="95" t="b">
        <v>0</v>
      </c>
      <c r="I2792" s="95" t="b">
        <v>0</v>
      </c>
      <c r="J2792" s="95" t="b">
        <v>0</v>
      </c>
      <c r="K2792" s="95" t="b">
        <v>0</v>
      </c>
    </row>
    <row r="2793" spans="1:11" x14ac:dyDescent="0.25">
      <c r="A2793" s="95" t="s">
        <v>1386</v>
      </c>
      <c r="B2793" s="95" t="s">
        <v>1804</v>
      </c>
      <c r="C2793" s="95">
        <v>2</v>
      </c>
      <c r="D2793" s="130">
        <v>1.0634715255499035E-4</v>
      </c>
      <c r="E2793" s="130">
        <v>3.2586293022302844</v>
      </c>
      <c r="F2793" s="95" t="b">
        <v>0</v>
      </c>
      <c r="G2793" s="95" t="b">
        <v>0</v>
      </c>
      <c r="H2793" s="95" t="b">
        <v>0</v>
      </c>
      <c r="I2793" s="95" t="b">
        <v>0</v>
      </c>
      <c r="J2793" s="95" t="b">
        <v>0</v>
      </c>
      <c r="K2793" s="95" t="b">
        <v>0</v>
      </c>
    </row>
    <row r="2794" spans="1:11" x14ac:dyDescent="0.25">
      <c r="A2794" s="95" t="s">
        <v>14217</v>
      </c>
      <c r="B2794" s="95" t="s">
        <v>1803</v>
      </c>
      <c r="C2794" s="95">
        <v>2</v>
      </c>
      <c r="D2794" s="130">
        <v>1.0634715255499035E-4</v>
      </c>
      <c r="E2794" s="130">
        <v>1.4549446285562802</v>
      </c>
      <c r="F2794" s="95" t="b">
        <v>0</v>
      </c>
      <c r="G2794" s="95" t="b">
        <v>0</v>
      </c>
      <c r="H2794" s="95" t="b">
        <v>0</v>
      </c>
      <c r="I2794" s="95" t="b">
        <v>0</v>
      </c>
      <c r="J2794" s="95" t="b">
        <v>0</v>
      </c>
      <c r="K2794" s="95" t="b">
        <v>0</v>
      </c>
    </row>
    <row r="2795" spans="1:11" x14ac:dyDescent="0.25">
      <c r="A2795" s="95" t="s">
        <v>8237</v>
      </c>
      <c r="B2795" s="95" t="s">
        <v>14686</v>
      </c>
      <c r="C2795" s="95">
        <v>2</v>
      </c>
      <c r="D2795" s="130">
        <v>1.0634715255499035E-4</v>
      </c>
      <c r="E2795" s="130">
        <v>2.2885925256077275</v>
      </c>
      <c r="F2795" s="95" t="b">
        <v>0</v>
      </c>
      <c r="G2795" s="95" t="b">
        <v>0</v>
      </c>
      <c r="H2795" s="95" t="b">
        <v>0</v>
      </c>
      <c r="I2795" s="95" t="b">
        <v>0</v>
      </c>
      <c r="J2795" s="95" t="b">
        <v>0</v>
      </c>
      <c r="K2795" s="95" t="b">
        <v>0</v>
      </c>
    </row>
    <row r="2796" spans="1:11" x14ac:dyDescent="0.25">
      <c r="A2796" s="95" t="s">
        <v>14686</v>
      </c>
      <c r="B2796" s="95" t="s">
        <v>14513</v>
      </c>
      <c r="C2796" s="95">
        <v>2</v>
      </c>
      <c r="D2796" s="130">
        <v>1.0634715255499035E-4</v>
      </c>
      <c r="E2796" s="130">
        <v>3.337810548277909</v>
      </c>
      <c r="F2796" s="95" t="b">
        <v>0</v>
      </c>
      <c r="G2796" s="95" t="b">
        <v>0</v>
      </c>
      <c r="H2796" s="95" t="b">
        <v>0</v>
      </c>
      <c r="I2796" s="95" t="b">
        <v>0</v>
      </c>
      <c r="J2796" s="95" t="b">
        <v>0</v>
      </c>
      <c r="K2796" s="95" t="b">
        <v>0</v>
      </c>
    </row>
    <row r="2797" spans="1:11" x14ac:dyDescent="0.25">
      <c r="A2797" s="95" t="s">
        <v>14513</v>
      </c>
      <c r="B2797" s="95" t="s">
        <v>14977</v>
      </c>
      <c r="C2797" s="95">
        <v>2</v>
      </c>
      <c r="D2797" s="130">
        <v>1.0634715255499035E-4</v>
      </c>
      <c r="E2797" s="130">
        <v>3.735750556949947</v>
      </c>
      <c r="F2797" s="95" t="b">
        <v>0</v>
      </c>
      <c r="G2797" s="95" t="b">
        <v>0</v>
      </c>
      <c r="H2797" s="95" t="b">
        <v>0</v>
      </c>
      <c r="I2797" s="95" t="b">
        <v>1</v>
      </c>
      <c r="J2797" s="95" t="b">
        <v>0</v>
      </c>
      <c r="K2797" s="95" t="b">
        <v>0</v>
      </c>
    </row>
    <row r="2798" spans="1:11" x14ac:dyDescent="0.25">
      <c r="A2798" s="95" t="s">
        <v>14217</v>
      </c>
      <c r="B2798" s="95" t="s">
        <v>1795</v>
      </c>
      <c r="C2798" s="95">
        <v>2</v>
      </c>
      <c r="D2798" s="130">
        <v>1.0634715255499035E-4</v>
      </c>
      <c r="E2798" s="130">
        <v>1.2788533695005988</v>
      </c>
      <c r="F2798" s="95" t="b">
        <v>0</v>
      </c>
      <c r="G2798" s="95" t="b">
        <v>0</v>
      </c>
      <c r="H2798" s="95" t="b">
        <v>0</v>
      </c>
      <c r="I2798" s="95" t="b">
        <v>0</v>
      </c>
      <c r="J2798" s="95" t="b">
        <v>0</v>
      </c>
      <c r="K2798" s="95" t="b">
        <v>0</v>
      </c>
    </row>
    <row r="2799" spans="1:11" x14ac:dyDescent="0.25">
      <c r="A2799" s="95" t="s">
        <v>1357</v>
      </c>
      <c r="B2799" s="95" t="s">
        <v>1352</v>
      </c>
      <c r="C2799" s="95">
        <v>2</v>
      </c>
      <c r="D2799" s="130">
        <v>1.0634715255499035E-4</v>
      </c>
      <c r="E2799" s="130">
        <v>2.3369428267466823</v>
      </c>
      <c r="F2799" s="95" t="b">
        <v>0</v>
      </c>
      <c r="G2799" s="95" t="b">
        <v>0</v>
      </c>
      <c r="H2799" s="95" t="b">
        <v>0</v>
      </c>
      <c r="I2799" s="95" t="b">
        <v>0</v>
      </c>
      <c r="J2799" s="95" t="b">
        <v>0</v>
      </c>
      <c r="K2799" s="95" t="b">
        <v>0</v>
      </c>
    </row>
    <row r="2800" spans="1:11" x14ac:dyDescent="0.25">
      <c r="A2800" s="95" t="s">
        <v>1352</v>
      </c>
      <c r="B2800" s="95" t="s">
        <v>14837</v>
      </c>
      <c r="C2800" s="95">
        <v>2</v>
      </c>
      <c r="D2800" s="130">
        <v>1.0634715255499035E-4</v>
      </c>
      <c r="E2800" s="130">
        <v>2.3369428267466823</v>
      </c>
      <c r="F2800" s="95" t="b">
        <v>0</v>
      </c>
      <c r="G2800" s="95" t="b">
        <v>0</v>
      </c>
      <c r="H2800" s="95" t="b">
        <v>0</v>
      </c>
      <c r="I2800" s="95" t="b">
        <v>0</v>
      </c>
      <c r="J2800" s="95" t="b">
        <v>0</v>
      </c>
      <c r="K2800" s="95" t="b">
        <v>0</v>
      </c>
    </row>
    <row r="2801" spans="1:11" x14ac:dyDescent="0.25">
      <c r="A2801" s="95" t="s">
        <v>14837</v>
      </c>
      <c r="B2801" s="95" t="s">
        <v>14387</v>
      </c>
      <c r="C2801" s="95">
        <v>2</v>
      </c>
      <c r="D2801" s="130">
        <v>1.0634715255499035E-4</v>
      </c>
      <c r="E2801" s="130">
        <v>3.2172366170720594</v>
      </c>
      <c r="F2801" s="95" t="b">
        <v>0</v>
      </c>
      <c r="G2801" s="95" t="b">
        <v>0</v>
      </c>
      <c r="H2801" s="95" t="b">
        <v>0</v>
      </c>
      <c r="I2801" s="95" t="b">
        <v>0</v>
      </c>
      <c r="J2801" s="95" t="b">
        <v>0</v>
      </c>
      <c r="K2801" s="95" t="b">
        <v>0</v>
      </c>
    </row>
    <row r="2802" spans="1:11" x14ac:dyDescent="0.25">
      <c r="A2802" s="95" t="s">
        <v>14387</v>
      </c>
      <c r="B2802" s="95" t="s">
        <v>14981</v>
      </c>
      <c r="C2802" s="95">
        <v>2</v>
      </c>
      <c r="D2802" s="130">
        <v>1.0634715255499035E-4</v>
      </c>
      <c r="E2802" s="130">
        <v>3.3933278761277408</v>
      </c>
      <c r="F2802" s="95" t="b">
        <v>0</v>
      </c>
      <c r="G2802" s="95" t="b">
        <v>0</v>
      </c>
      <c r="H2802" s="95" t="b">
        <v>0</v>
      </c>
      <c r="I2802" s="95" t="b">
        <v>0</v>
      </c>
      <c r="J2802" s="95" t="b">
        <v>0</v>
      </c>
      <c r="K2802" s="95" t="b">
        <v>0</v>
      </c>
    </row>
    <row r="2803" spans="1:11" x14ac:dyDescent="0.25">
      <c r="A2803" s="95" t="s">
        <v>14981</v>
      </c>
      <c r="B2803" s="95" t="s">
        <v>1354</v>
      </c>
      <c r="C2803" s="95">
        <v>2</v>
      </c>
      <c r="D2803" s="130">
        <v>1.0634715255499035E-4</v>
      </c>
      <c r="E2803" s="130">
        <v>2.8549369646691556</v>
      </c>
      <c r="F2803" s="95" t="b">
        <v>0</v>
      </c>
      <c r="G2803" s="95" t="b">
        <v>0</v>
      </c>
      <c r="H2803" s="95" t="b">
        <v>0</v>
      </c>
      <c r="I2803" s="95" t="b">
        <v>0</v>
      </c>
      <c r="J2803" s="95" t="b">
        <v>0</v>
      </c>
      <c r="K2803" s="95" t="b">
        <v>0</v>
      </c>
    </row>
    <row r="2804" spans="1:11" x14ac:dyDescent="0.25">
      <c r="A2804" s="95" t="s">
        <v>1354</v>
      </c>
      <c r="B2804" s="95" t="s">
        <v>14444</v>
      </c>
      <c r="C2804" s="95">
        <v>2</v>
      </c>
      <c r="D2804" s="130">
        <v>1.0634715255499035E-4</v>
      </c>
      <c r="E2804" s="130">
        <v>1.9798757012774555</v>
      </c>
      <c r="F2804" s="95" t="b">
        <v>0</v>
      </c>
      <c r="G2804" s="95" t="b">
        <v>0</v>
      </c>
      <c r="H2804" s="95" t="b">
        <v>0</v>
      </c>
      <c r="I2804" s="95" t="b">
        <v>0</v>
      </c>
      <c r="J2804" s="95" t="b">
        <v>0</v>
      </c>
      <c r="K2804" s="95" t="b">
        <v>0</v>
      </c>
    </row>
    <row r="2805" spans="1:11" x14ac:dyDescent="0.25">
      <c r="A2805" s="95" t="s">
        <v>14444</v>
      </c>
      <c r="B2805" s="95" t="s">
        <v>14577</v>
      </c>
      <c r="C2805" s="95">
        <v>2</v>
      </c>
      <c r="D2805" s="130">
        <v>1.0634715255499035E-4</v>
      </c>
      <c r="E2805" s="130">
        <v>3.1502898274414464</v>
      </c>
      <c r="F2805" s="95" t="b">
        <v>0</v>
      </c>
      <c r="G2805" s="95" t="b">
        <v>0</v>
      </c>
      <c r="H2805" s="95" t="b">
        <v>0</v>
      </c>
      <c r="I2805" s="95" t="b">
        <v>0</v>
      </c>
      <c r="J2805" s="95" t="b">
        <v>0</v>
      </c>
      <c r="K2805" s="95" t="b">
        <v>0</v>
      </c>
    </row>
    <row r="2806" spans="1:11" x14ac:dyDescent="0.25">
      <c r="A2806" s="95" t="s">
        <v>14577</v>
      </c>
      <c r="B2806" s="95" t="s">
        <v>2746</v>
      </c>
      <c r="C2806" s="95">
        <v>2</v>
      </c>
      <c r="D2806" s="130">
        <v>1.0634715255499035E-4</v>
      </c>
      <c r="E2806" s="130">
        <v>2.6006179055731722</v>
      </c>
      <c r="F2806" s="95" t="b">
        <v>0</v>
      </c>
      <c r="G2806" s="95" t="b">
        <v>0</v>
      </c>
      <c r="H2806" s="95" t="b">
        <v>0</v>
      </c>
      <c r="I2806" s="95" t="b">
        <v>0</v>
      </c>
      <c r="J2806" s="95" t="b">
        <v>0</v>
      </c>
      <c r="K2806" s="95" t="b">
        <v>0</v>
      </c>
    </row>
    <row r="2807" spans="1:11" x14ac:dyDescent="0.25">
      <c r="A2807" s="95" t="s">
        <v>2746</v>
      </c>
      <c r="B2807" s="95" t="s">
        <v>14453</v>
      </c>
      <c r="C2807" s="95">
        <v>2</v>
      </c>
      <c r="D2807" s="130">
        <v>1.0634715255499035E-4</v>
      </c>
      <c r="E2807" s="130">
        <v>2.2995879099091909</v>
      </c>
      <c r="F2807" s="95" t="b">
        <v>0</v>
      </c>
      <c r="G2807" s="95" t="b">
        <v>0</v>
      </c>
      <c r="H2807" s="95" t="b">
        <v>0</v>
      </c>
      <c r="I2807" s="95" t="b">
        <v>0</v>
      </c>
      <c r="J2807" s="95" t="b">
        <v>0</v>
      </c>
      <c r="K2807" s="95" t="b">
        <v>0</v>
      </c>
    </row>
    <row r="2808" spans="1:11" x14ac:dyDescent="0.25">
      <c r="A2808" s="95" t="s">
        <v>14453</v>
      </c>
      <c r="B2808" s="95" t="s">
        <v>14982</v>
      </c>
      <c r="C2808" s="95">
        <v>2</v>
      </c>
      <c r="D2808" s="130">
        <v>1.0634715255499035E-4</v>
      </c>
      <c r="E2808" s="130">
        <v>3.5896225212717088</v>
      </c>
      <c r="F2808" s="95" t="b">
        <v>0</v>
      </c>
      <c r="G2808" s="95" t="b">
        <v>0</v>
      </c>
      <c r="H2808" s="95" t="b">
        <v>0</v>
      </c>
      <c r="I2808" s="95" t="b">
        <v>0</v>
      </c>
      <c r="J2808" s="95" t="b">
        <v>0</v>
      </c>
      <c r="K2808" s="95" t="b">
        <v>0</v>
      </c>
    </row>
    <row r="2809" spans="1:11" x14ac:dyDescent="0.25">
      <c r="A2809" s="95" t="s">
        <v>14217</v>
      </c>
      <c r="B2809" s="95" t="s">
        <v>1573</v>
      </c>
      <c r="C2809" s="95">
        <v>2</v>
      </c>
      <c r="D2809" s="130">
        <v>1.0634715255499035E-4</v>
      </c>
      <c r="E2809" s="130">
        <v>1.4549446285562802</v>
      </c>
      <c r="F2809" s="95" t="b">
        <v>0</v>
      </c>
      <c r="G2809" s="95" t="b">
        <v>0</v>
      </c>
      <c r="H2809" s="95" t="b">
        <v>0</v>
      </c>
      <c r="I2809" s="95" t="b">
        <v>0</v>
      </c>
      <c r="J2809" s="95" t="b">
        <v>0</v>
      </c>
      <c r="K2809" s="95" t="b">
        <v>0</v>
      </c>
    </row>
    <row r="2810" spans="1:11" x14ac:dyDescent="0.25">
      <c r="A2810" s="95" t="s">
        <v>1573</v>
      </c>
      <c r="B2810" s="95" t="s">
        <v>1352</v>
      </c>
      <c r="C2810" s="95">
        <v>2</v>
      </c>
      <c r="D2810" s="130">
        <v>1.0634715255499035E-4</v>
      </c>
      <c r="E2810" s="130">
        <v>2.5130340858023636</v>
      </c>
      <c r="F2810" s="95" t="b">
        <v>0</v>
      </c>
      <c r="G2810" s="95" t="b">
        <v>0</v>
      </c>
      <c r="H2810" s="95" t="b">
        <v>0</v>
      </c>
      <c r="I2810" s="95" t="b">
        <v>0</v>
      </c>
      <c r="J2810" s="95" t="b">
        <v>0</v>
      </c>
      <c r="K2810" s="95" t="b">
        <v>0</v>
      </c>
    </row>
    <row r="2811" spans="1:11" x14ac:dyDescent="0.25">
      <c r="A2811" s="95" t="s">
        <v>2746</v>
      </c>
      <c r="B2811" s="95" t="s">
        <v>2746</v>
      </c>
      <c r="C2811" s="95">
        <v>2</v>
      </c>
      <c r="D2811" s="130">
        <v>1.0634715255499035E-4</v>
      </c>
      <c r="E2811" s="130">
        <v>1.8546513385609296</v>
      </c>
      <c r="F2811" s="95" t="b">
        <v>0</v>
      </c>
      <c r="G2811" s="95" t="b">
        <v>0</v>
      </c>
      <c r="H2811" s="95" t="b">
        <v>0</v>
      </c>
      <c r="I2811" s="95" t="b">
        <v>0</v>
      </c>
      <c r="J2811" s="95" t="b">
        <v>0</v>
      </c>
      <c r="K2811" s="95" t="b">
        <v>0</v>
      </c>
    </row>
    <row r="2812" spans="1:11" x14ac:dyDescent="0.25">
      <c r="A2812" s="95" t="s">
        <v>2746</v>
      </c>
      <c r="B2812" s="95" t="s">
        <v>2743</v>
      </c>
      <c r="C2812" s="95">
        <v>2</v>
      </c>
      <c r="D2812" s="130">
        <v>1.0634715255499035E-4</v>
      </c>
      <c r="E2812" s="130">
        <v>0.39225334066197354</v>
      </c>
      <c r="F2812" s="95" t="b">
        <v>0</v>
      </c>
      <c r="G2812" s="95" t="b">
        <v>0</v>
      </c>
      <c r="H2812" s="95" t="b">
        <v>0</v>
      </c>
      <c r="I2812" s="95" t="b">
        <v>0</v>
      </c>
      <c r="J2812" s="95" t="b">
        <v>0</v>
      </c>
      <c r="K2812" s="95" t="b">
        <v>0</v>
      </c>
    </row>
    <row r="2813" spans="1:11" x14ac:dyDescent="0.25">
      <c r="A2813" s="95" t="s">
        <v>14217</v>
      </c>
      <c r="B2813" s="95" t="s">
        <v>1787</v>
      </c>
      <c r="C2813" s="95">
        <v>2</v>
      </c>
      <c r="D2813" s="130">
        <v>1.0634715255499035E-4</v>
      </c>
      <c r="E2813" s="130">
        <v>1.4549446285562802</v>
      </c>
      <c r="F2813" s="95" t="b">
        <v>0</v>
      </c>
      <c r="G2813" s="95" t="b">
        <v>0</v>
      </c>
      <c r="H2813" s="95" t="b">
        <v>0</v>
      </c>
      <c r="I2813" s="95" t="b">
        <v>0</v>
      </c>
      <c r="J2813" s="95" t="b">
        <v>0</v>
      </c>
      <c r="K2813" s="95" t="b">
        <v>0</v>
      </c>
    </row>
    <row r="2814" spans="1:11" x14ac:dyDescent="0.25">
      <c r="A2814" s="95" t="s">
        <v>14293</v>
      </c>
      <c r="B2814" s="95" t="s">
        <v>14222</v>
      </c>
      <c r="C2814" s="95">
        <v>2</v>
      </c>
      <c r="D2814" s="130">
        <v>1.0634715255499035E-4</v>
      </c>
      <c r="E2814" s="130">
        <v>-4.8599230604003896E-2</v>
      </c>
      <c r="F2814" s="95" t="b">
        <v>0</v>
      </c>
      <c r="G2814" s="95" t="b">
        <v>0</v>
      </c>
      <c r="H2814" s="95" t="b">
        <v>0</v>
      </c>
      <c r="I2814" s="95" t="b">
        <v>0</v>
      </c>
      <c r="J2814" s="95" t="b">
        <v>0</v>
      </c>
      <c r="K2814" s="95" t="b">
        <v>0</v>
      </c>
    </row>
    <row r="2815" spans="1:11" x14ac:dyDescent="0.25">
      <c r="A2815" s="95" t="s">
        <v>1387</v>
      </c>
      <c r="B2815" s="95" t="s">
        <v>14318</v>
      </c>
      <c r="C2815" s="95">
        <v>2</v>
      </c>
      <c r="D2815" s="130">
        <v>1.0634715255499035E-4</v>
      </c>
      <c r="E2815" s="130">
        <v>1.194171313003366</v>
      </c>
      <c r="F2815" s="95" t="b">
        <v>0</v>
      </c>
      <c r="G2815" s="95" t="b">
        <v>0</v>
      </c>
      <c r="H2815" s="95" t="b">
        <v>0</v>
      </c>
      <c r="I2815" s="95" t="b">
        <v>0</v>
      </c>
      <c r="J2815" s="95" t="b">
        <v>0</v>
      </c>
      <c r="K2815" s="95" t="b">
        <v>0</v>
      </c>
    </row>
    <row r="2816" spans="1:11" x14ac:dyDescent="0.25">
      <c r="A2816" s="95" t="s">
        <v>14983</v>
      </c>
      <c r="B2816" s="95" t="s">
        <v>14216</v>
      </c>
      <c r="C2816" s="95">
        <v>2</v>
      </c>
      <c r="D2816" s="130">
        <v>1.0634715255499035E-4</v>
      </c>
      <c r="E2816" s="130">
        <v>1.3917514878927855</v>
      </c>
      <c r="F2816" s="95" t="b">
        <v>0</v>
      </c>
      <c r="G2816" s="95" t="b">
        <v>0</v>
      </c>
      <c r="H2816" s="95" t="b">
        <v>0</v>
      </c>
      <c r="I2816" s="95" t="b">
        <v>0</v>
      </c>
      <c r="J2816" s="95" t="b">
        <v>0</v>
      </c>
      <c r="K2816" s="95" t="b">
        <v>0</v>
      </c>
    </row>
    <row r="2817" spans="1:11" x14ac:dyDescent="0.25">
      <c r="A2817" s="95" t="s">
        <v>14226</v>
      </c>
      <c r="B2817" s="95" t="s">
        <v>14373</v>
      </c>
      <c r="C2817" s="95">
        <v>2</v>
      </c>
      <c r="D2817" s="130">
        <v>1.0634715255499035E-4</v>
      </c>
      <c r="E2817" s="130">
        <v>0.52441639321739686</v>
      </c>
      <c r="F2817" s="95" t="b">
        <v>0</v>
      </c>
      <c r="G2817" s="95" t="b">
        <v>0</v>
      </c>
      <c r="H2817" s="95" t="b">
        <v>0</v>
      </c>
      <c r="I2817" s="95" t="b">
        <v>0</v>
      </c>
      <c r="J2817" s="95" t="b">
        <v>0</v>
      </c>
      <c r="K2817" s="95" t="b">
        <v>0</v>
      </c>
    </row>
    <row r="2818" spans="1:11" x14ac:dyDescent="0.25">
      <c r="A2818" s="95" t="s">
        <v>14373</v>
      </c>
      <c r="B2818" s="95" t="s">
        <v>14215</v>
      </c>
      <c r="C2818" s="95">
        <v>2</v>
      </c>
      <c r="D2818" s="130">
        <v>1.0634715255499035E-4</v>
      </c>
      <c r="E2818" s="130">
        <v>0.24209736127301926</v>
      </c>
      <c r="F2818" s="95" t="b">
        <v>0</v>
      </c>
      <c r="G2818" s="95" t="b">
        <v>0</v>
      </c>
      <c r="H2818" s="95" t="b">
        <v>0</v>
      </c>
      <c r="I2818" s="95" t="b">
        <v>0</v>
      </c>
      <c r="J2818" s="95" t="b">
        <v>0</v>
      </c>
      <c r="K2818" s="95" t="b">
        <v>0</v>
      </c>
    </row>
    <row r="2819" spans="1:11" x14ac:dyDescent="0.25">
      <c r="A2819" s="95" t="s">
        <v>14227</v>
      </c>
      <c r="B2819" s="95" t="s">
        <v>14838</v>
      </c>
      <c r="C2819" s="95">
        <v>2</v>
      </c>
      <c r="D2819" s="130">
        <v>1.0634715255499035E-4</v>
      </c>
      <c r="E2819" s="130">
        <v>1.5972899622242445</v>
      </c>
      <c r="F2819" s="95" t="b">
        <v>0</v>
      </c>
      <c r="G2819" s="95" t="b">
        <v>0</v>
      </c>
      <c r="H2819" s="95" t="b">
        <v>0</v>
      </c>
      <c r="I2819" s="95" t="b">
        <v>0</v>
      </c>
      <c r="J2819" s="95" t="b">
        <v>0</v>
      </c>
      <c r="K2819" s="95" t="b">
        <v>0</v>
      </c>
    </row>
    <row r="2820" spans="1:11" x14ac:dyDescent="0.25">
      <c r="A2820" s="95" t="s">
        <v>14838</v>
      </c>
      <c r="B2820" s="95" t="s">
        <v>14984</v>
      </c>
      <c r="C2820" s="95">
        <v>2</v>
      </c>
      <c r="D2820" s="130">
        <v>1.0634715255499035E-4</v>
      </c>
      <c r="E2820" s="130">
        <v>4.2586293022302844</v>
      </c>
      <c r="F2820" s="95" t="b">
        <v>0</v>
      </c>
      <c r="G2820" s="95" t="b">
        <v>0</v>
      </c>
      <c r="H2820" s="95" t="b">
        <v>0</v>
      </c>
      <c r="I2820" s="95" t="b">
        <v>0</v>
      </c>
      <c r="J2820" s="95" t="b">
        <v>0</v>
      </c>
      <c r="K2820" s="95" t="b">
        <v>0</v>
      </c>
    </row>
    <row r="2821" spans="1:11" x14ac:dyDescent="0.25">
      <c r="A2821" s="95" t="s">
        <v>14984</v>
      </c>
      <c r="B2821" s="95" t="s">
        <v>14214</v>
      </c>
      <c r="C2821" s="95">
        <v>2</v>
      </c>
      <c r="D2821" s="130">
        <v>1.0634715255499035E-4</v>
      </c>
      <c r="E2821" s="130">
        <v>1.1553958958433552</v>
      </c>
      <c r="F2821" s="95" t="b">
        <v>0</v>
      </c>
      <c r="G2821" s="95" t="b">
        <v>0</v>
      </c>
      <c r="H2821" s="95" t="b">
        <v>0</v>
      </c>
      <c r="I2821" s="95" t="b">
        <v>0</v>
      </c>
      <c r="J2821" s="95" t="b">
        <v>0</v>
      </c>
      <c r="K2821" s="95" t="b">
        <v>0</v>
      </c>
    </row>
    <row r="2822" spans="1:11" x14ac:dyDescent="0.25">
      <c r="A2822" s="95" t="s">
        <v>14214</v>
      </c>
      <c r="B2822" s="95" t="s">
        <v>14985</v>
      </c>
      <c r="C2822" s="95">
        <v>2</v>
      </c>
      <c r="D2822" s="130">
        <v>1.0634715255499035E-4</v>
      </c>
      <c r="E2822" s="130">
        <v>1.1634599507985293</v>
      </c>
      <c r="F2822" s="95" t="b">
        <v>0</v>
      </c>
      <c r="G2822" s="95" t="b">
        <v>0</v>
      </c>
      <c r="H2822" s="95" t="b">
        <v>0</v>
      </c>
      <c r="I2822" s="95" t="b">
        <v>0</v>
      </c>
      <c r="J2822" s="95" t="b">
        <v>0</v>
      </c>
      <c r="K2822" s="95" t="b">
        <v>0</v>
      </c>
    </row>
    <row r="2823" spans="1:11" x14ac:dyDescent="0.25">
      <c r="A2823" s="95" t="s">
        <v>14985</v>
      </c>
      <c r="B2823" s="95" t="s">
        <v>14222</v>
      </c>
      <c r="C2823" s="95">
        <v>2</v>
      </c>
      <c r="D2823" s="130">
        <v>1.0634715255499035E-4</v>
      </c>
      <c r="E2823" s="130">
        <v>1.5254320371237149</v>
      </c>
      <c r="F2823" s="95" t="b">
        <v>0</v>
      </c>
      <c r="G2823" s="95" t="b">
        <v>0</v>
      </c>
      <c r="H2823" s="95" t="b">
        <v>0</v>
      </c>
      <c r="I2823" s="95" t="b">
        <v>0</v>
      </c>
      <c r="J2823" s="95" t="b">
        <v>0</v>
      </c>
      <c r="K2823" s="95" t="b">
        <v>0</v>
      </c>
    </row>
    <row r="2824" spans="1:11" x14ac:dyDescent="0.25">
      <c r="A2824" s="95" t="s">
        <v>14243</v>
      </c>
      <c r="B2824" s="95" t="s">
        <v>14226</v>
      </c>
      <c r="C2824" s="95">
        <v>2</v>
      </c>
      <c r="D2824" s="130">
        <v>1.0634715255499035E-4</v>
      </c>
      <c r="E2824" s="130">
        <v>-0.54409312540839583</v>
      </c>
      <c r="F2824" s="95" t="b">
        <v>0</v>
      </c>
      <c r="G2824" s="95" t="b">
        <v>0</v>
      </c>
      <c r="H2824" s="95" t="b">
        <v>0</v>
      </c>
      <c r="I2824" s="95" t="b">
        <v>0</v>
      </c>
      <c r="J2824" s="95" t="b">
        <v>0</v>
      </c>
      <c r="K2824" s="95" t="b">
        <v>0</v>
      </c>
    </row>
    <row r="2825" spans="1:11" x14ac:dyDescent="0.25">
      <c r="A2825" s="95" t="s">
        <v>2743</v>
      </c>
      <c r="B2825" s="95" t="s">
        <v>14259</v>
      </c>
      <c r="C2825" s="95">
        <v>2</v>
      </c>
      <c r="D2825" s="130">
        <v>1.0634715255499035E-4</v>
      </c>
      <c r="E2825" s="130">
        <v>1.7993499527537617E-3</v>
      </c>
      <c r="F2825" s="95" t="b">
        <v>0</v>
      </c>
      <c r="G2825" s="95" t="b">
        <v>0</v>
      </c>
      <c r="H2825" s="95" t="b">
        <v>0</v>
      </c>
      <c r="I2825" s="95" t="b">
        <v>0</v>
      </c>
      <c r="J2825" s="95" t="b">
        <v>0</v>
      </c>
      <c r="K2825" s="95" t="b">
        <v>0</v>
      </c>
    </row>
    <row r="2826" spans="1:11" x14ac:dyDescent="0.25">
      <c r="A2826" s="95" t="s">
        <v>14259</v>
      </c>
      <c r="B2826" s="95" t="s">
        <v>14986</v>
      </c>
      <c r="C2826" s="95">
        <v>2</v>
      </c>
      <c r="D2826" s="130">
        <v>1.0634715255499035E-4</v>
      </c>
      <c r="E2826" s="130">
        <v>2.5370934699955243</v>
      </c>
      <c r="F2826" s="95" t="b">
        <v>0</v>
      </c>
      <c r="G2826" s="95" t="b">
        <v>0</v>
      </c>
      <c r="H2826" s="95" t="b">
        <v>0</v>
      </c>
      <c r="I2826" s="95" t="b">
        <v>0</v>
      </c>
      <c r="J2826" s="95" t="b">
        <v>0</v>
      </c>
      <c r="K2826" s="95" t="b">
        <v>0</v>
      </c>
    </row>
    <row r="2827" spans="1:11" x14ac:dyDescent="0.25">
      <c r="A2827" s="95" t="s">
        <v>14986</v>
      </c>
      <c r="B2827" s="95" t="s">
        <v>14649</v>
      </c>
      <c r="C2827" s="95">
        <v>2</v>
      </c>
      <c r="D2827" s="130">
        <v>1.0634715255499035E-4</v>
      </c>
      <c r="E2827" s="130">
        <v>3.9575993065663031</v>
      </c>
      <c r="F2827" s="95" t="b">
        <v>0</v>
      </c>
      <c r="G2827" s="95" t="b">
        <v>0</v>
      </c>
      <c r="H2827" s="95" t="b">
        <v>0</v>
      </c>
      <c r="I2827" s="95" t="b">
        <v>0</v>
      </c>
      <c r="J2827" s="95" t="b">
        <v>0</v>
      </c>
      <c r="K2827" s="95" t="b">
        <v>0</v>
      </c>
    </row>
    <row r="2828" spans="1:11" x14ac:dyDescent="0.25">
      <c r="A2828" s="95" t="s">
        <v>14649</v>
      </c>
      <c r="B2828" s="95" t="s">
        <v>14224</v>
      </c>
      <c r="C2828" s="95">
        <v>2</v>
      </c>
      <c r="D2828" s="130">
        <v>1.0634715255499035E-4</v>
      </c>
      <c r="E2828" s="130">
        <v>1.1357583793658488</v>
      </c>
      <c r="F2828" s="95" t="b">
        <v>0</v>
      </c>
      <c r="G2828" s="95" t="b">
        <v>0</v>
      </c>
      <c r="H2828" s="95" t="b">
        <v>0</v>
      </c>
      <c r="I2828" s="95" t="b">
        <v>0</v>
      </c>
      <c r="J2828" s="95" t="b">
        <v>0</v>
      </c>
      <c r="K2828" s="95" t="b">
        <v>0</v>
      </c>
    </row>
    <row r="2829" spans="1:11" x14ac:dyDescent="0.25">
      <c r="A2829" s="95" t="s">
        <v>14222</v>
      </c>
      <c r="B2829" s="95" t="s">
        <v>14242</v>
      </c>
      <c r="C2829" s="95">
        <v>2</v>
      </c>
      <c r="D2829" s="130">
        <v>1.0634715255499035E-4</v>
      </c>
      <c r="E2829" s="130">
        <v>-0.69231941216911586</v>
      </c>
      <c r="F2829" s="95" t="b">
        <v>0</v>
      </c>
      <c r="G2829" s="95" t="b">
        <v>0</v>
      </c>
      <c r="H2829" s="95" t="b">
        <v>0</v>
      </c>
      <c r="I2829" s="95" t="b">
        <v>0</v>
      </c>
      <c r="J2829" s="95" t="b">
        <v>0</v>
      </c>
      <c r="K2829" s="95" t="b">
        <v>0</v>
      </c>
    </row>
    <row r="2830" spans="1:11" x14ac:dyDescent="0.25">
      <c r="A2830" s="95" t="s">
        <v>14242</v>
      </c>
      <c r="B2830" s="95" t="s">
        <v>14238</v>
      </c>
      <c r="C2830" s="95">
        <v>2</v>
      </c>
      <c r="D2830" s="130">
        <v>1.0634715255499035E-4</v>
      </c>
      <c r="E2830" s="130">
        <v>-6.9029277109345186E-2</v>
      </c>
      <c r="F2830" s="95" t="b">
        <v>0</v>
      </c>
      <c r="G2830" s="95" t="b">
        <v>0</v>
      </c>
      <c r="H2830" s="95" t="b">
        <v>0</v>
      </c>
      <c r="I2830" s="95" t="b">
        <v>0</v>
      </c>
      <c r="J2830" s="95" t="b">
        <v>0</v>
      </c>
      <c r="K2830" s="95" t="b">
        <v>0</v>
      </c>
    </row>
    <row r="2831" spans="1:11" x14ac:dyDescent="0.25">
      <c r="A2831" s="95" t="s">
        <v>14498</v>
      </c>
      <c r="B2831" s="95" t="s">
        <v>14258</v>
      </c>
      <c r="C2831" s="95">
        <v>2</v>
      </c>
      <c r="D2831" s="130">
        <v>1.0634715255499035E-4</v>
      </c>
      <c r="E2831" s="130">
        <v>1.7962313043313283</v>
      </c>
      <c r="F2831" s="95" t="b">
        <v>0</v>
      </c>
      <c r="G2831" s="95" t="b">
        <v>0</v>
      </c>
      <c r="H2831" s="95" t="b">
        <v>0</v>
      </c>
      <c r="I2831" s="95" t="b">
        <v>0</v>
      </c>
      <c r="J2831" s="95" t="b">
        <v>0</v>
      </c>
      <c r="K2831" s="95" t="b">
        <v>0</v>
      </c>
    </row>
    <row r="2832" spans="1:11" x14ac:dyDescent="0.25">
      <c r="A2832" s="95" t="s">
        <v>14258</v>
      </c>
      <c r="B2832" s="95" t="s">
        <v>2743</v>
      </c>
      <c r="C2832" s="95">
        <v>2</v>
      </c>
      <c r="D2832" s="130">
        <v>1.0634715255499035E-4</v>
      </c>
      <c r="E2832" s="130">
        <v>-0.25723130059412702</v>
      </c>
      <c r="F2832" s="95" t="b">
        <v>0</v>
      </c>
      <c r="G2832" s="95" t="b">
        <v>0</v>
      </c>
      <c r="H2832" s="95" t="b">
        <v>0</v>
      </c>
      <c r="I2832" s="95" t="b">
        <v>0</v>
      </c>
      <c r="J2832" s="95" t="b">
        <v>0</v>
      </c>
      <c r="K2832" s="95" t="b">
        <v>0</v>
      </c>
    </row>
    <row r="2833" spans="1:11" x14ac:dyDescent="0.25">
      <c r="A2833" s="95" t="s">
        <v>14217</v>
      </c>
      <c r="B2833" s="95" t="s">
        <v>1521</v>
      </c>
      <c r="C2833" s="95">
        <v>2</v>
      </c>
      <c r="D2833" s="130">
        <v>1.0634715255499035E-4</v>
      </c>
      <c r="E2833" s="130">
        <v>1.4549446285562802</v>
      </c>
      <c r="F2833" s="95" t="b">
        <v>0</v>
      </c>
      <c r="G2833" s="95" t="b">
        <v>0</v>
      </c>
      <c r="H2833" s="95" t="b">
        <v>0</v>
      </c>
      <c r="I2833" s="95" t="b">
        <v>0</v>
      </c>
      <c r="J2833" s="95" t="b">
        <v>0</v>
      </c>
      <c r="K2833" s="95" t="b">
        <v>0</v>
      </c>
    </row>
    <row r="2834" spans="1:11" x14ac:dyDescent="0.25">
      <c r="A2834" s="95" t="s">
        <v>1521</v>
      </c>
      <c r="B2834" s="95" t="s">
        <v>14318</v>
      </c>
      <c r="C2834" s="95">
        <v>2</v>
      </c>
      <c r="D2834" s="130">
        <v>1.0634715255499035E-4</v>
      </c>
      <c r="E2834" s="130">
        <v>2.9575993065663031</v>
      </c>
      <c r="F2834" s="95" t="b">
        <v>0</v>
      </c>
      <c r="G2834" s="95" t="b">
        <v>0</v>
      </c>
      <c r="H2834" s="95" t="b">
        <v>0</v>
      </c>
      <c r="I2834" s="95" t="b">
        <v>0</v>
      </c>
      <c r="J2834" s="95" t="b">
        <v>0</v>
      </c>
      <c r="K2834" s="95" t="b">
        <v>0</v>
      </c>
    </row>
    <row r="2835" spans="1:11" x14ac:dyDescent="0.25">
      <c r="A2835" s="95" t="s">
        <v>14215</v>
      </c>
      <c r="B2835" s="95" t="s">
        <v>14248</v>
      </c>
      <c r="C2835" s="95">
        <v>2</v>
      </c>
      <c r="D2835" s="130">
        <v>1.0634715255499035E-4</v>
      </c>
      <c r="E2835" s="130">
        <v>-0.69387254563273926</v>
      </c>
      <c r="F2835" s="95" t="b">
        <v>0</v>
      </c>
      <c r="G2835" s="95" t="b">
        <v>0</v>
      </c>
      <c r="H2835" s="95" t="b">
        <v>0</v>
      </c>
      <c r="I2835" s="95" t="b">
        <v>0</v>
      </c>
      <c r="J2835" s="95" t="b">
        <v>0</v>
      </c>
      <c r="K2835" s="95" t="b">
        <v>0</v>
      </c>
    </row>
    <row r="2836" spans="1:11" x14ac:dyDescent="0.25">
      <c r="A2836" s="95" t="s">
        <v>14250</v>
      </c>
      <c r="B2836" s="95" t="s">
        <v>14227</v>
      </c>
      <c r="C2836" s="95">
        <v>2</v>
      </c>
      <c r="D2836" s="130">
        <v>1.1701838017915885E-4</v>
      </c>
      <c r="E2836" s="130">
        <v>-0.31614638344585738</v>
      </c>
      <c r="F2836" s="95" t="b">
        <v>0</v>
      </c>
      <c r="G2836" s="95" t="b">
        <v>0</v>
      </c>
      <c r="H2836" s="95" t="b">
        <v>0</v>
      </c>
      <c r="I2836" s="95" t="b">
        <v>0</v>
      </c>
      <c r="J2836" s="95" t="b">
        <v>0</v>
      </c>
      <c r="K2836" s="95" t="b">
        <v>0</v>
      </c>
    </row>
    <row r="2837" spans="1:11" x14ac:dyDescent="0.25">
      <c r="A2837" s="95" t="s">
        <v>14257</v>
      </c>
      <c r="B2837" s="95" t="s">
        <v>14216</v>
      </c>
      <c r="C2837" s="95">
        <v>2</v>
      </c>
      <c r="D2837" s="130">
        <v>1.0634715255499035E-4</v>
      </c>
      <c r="E2837" s="130">
        <v>-0.5813763657069132</v>
      </c>
      <c r="F2837" s="95" t="b">
        <v>0</v>
      </c>
      <c r="G2837" s="95" t="b">
        <v>0</v>
      </c>
      <c r="H2837" s="95" t="b">
        <v>0</v>
      </c>
      <c r="I2837" s="95" t="b">
        <v>0</v>
      </c>
      <c r="J2837" s="95" t="b">
        <v>0</v>
      </c>
      <c r="K2837" s="95" t="b">
        <v>0</v>
      </c>
    </row>
    <row r="2838" spans="1:11" x14ac:dyDescent="0.25">
      <c r="A2838" s="95" t="s">
        <v>14323</v>
      </c>
      <c r="B2838" s="95" t="s">
        <v>14225</v>
      </c>
      <c r="C2838" s="95">
        <v>2</v>
      </c>
      <c r="D2838" s="130">
        <v>1.0634715255499035E-4</v>
      </c>
      <c r="E2838" s="130">
        <v>0.31553067922479916</v>
      </c>
      <c r="F2838" s="95" t="b">
        <v>0</v>
      </c>
      <c r="G2838" s="95" t="b">
        <v>0</v>
      </c>
      <c r="H2838" s="95" t="b">
        <v>0</v>
      </c>
      <c r="I2838" s="95" t="b">
        <v>0</v>
      </c>
      <c r="J2838" s="95" t="b">
        <v>0</v>
      </c>
      <c r="K2838" s="95" t="b">
        <v>0</v>
      </c>
    </row>
    <row r="2839" spans="1:11" x14ac:dyDescent="0.25">
      <c r="A2839" s="95" t="s">
        <v>14230</v>
      </c>
      <c r="B2839" s="95" t="s">
        <v>14573</v>
      </c>
      <c r="C2839" s="95">
        <v>2</v>
      </c>
      <c r="D2839" s="130">
        <v>1.0634715255499035E-4</v>
      </c>
      <c r="E2839" s="130">
        <v>1.454489869894934</v>
      </c>
      <c r="F2839" s="95" t="b">
        <v>0</v>
      </c>
      <c r="G2839" s="95" t="b">
        <v>0</v>
      </c>
      <c r="H2839" s="95" t="b">
        <v>0</v>
      </c>
      <c r="I2839" s="95" t="b">
        <v>0</v>
      </c>
      <c r="J2839" s="95" t="b">
        <v>0</v>
      </c>
      <c r="K2839" s="95" t="b">
        <v>0</v>
      </c>
    </row>
    <row r="2840" spans="1:11" x14ac:dyDescent="0.25">
      <c r="A2840" s="95" t="s">
        <v>14217</v>
      </c>
      <c r="B2840" s="95" t="s">
        <v>1579</v>
      </c>
      <c r="C2840" s="95">
        <v>2</v>
      </c>
      <c r="D2840" s="130">
        <v>1.0634715255499035E-4</v>
      </c>
      <c r="E2840" s="130">
        <v>1.4549446285562802</v>
      </c>
      <c r="F2840" s="95" t="b">
        <v>0</v>
      </c>
      <c r="G2840" s="95" t="b">
        <v>0</v>
      </c>
      <c r="H2840" s="95" t="b">
        <v>0</v>
      </c>
      <c r="I2840" s="95" t="b">
        <v>0</v>
      </c>
      <c r="J2840" s="95" t="b">
        <v>0</v>
      </c>
      <c r="K2840" s="95" t="b">
        <v>0</v>
      </c>
    </row>
    <row r="2841" spans="1:11" x14ac:dyDescent="0.25">
      <c r="A2841" s="95" t="s">
        <v>1579</v>
      </c>
      <c r="B2841" s="95" t="s">
        <v>14311</v>
      </c>
      <c r="C2841" s="95">
        <v>2</v>
      </c>
      <c r="D2841" s="130">
        <v>1.0634715255499035E-4</v>
      </c>
      <c r="E2841" s="130">
        <v>2.9364100074963653</v>
      </c>
      <c r="F2841" s="95" t="b">
        <v>0</v>
      </c>
      <c r="G2841" s="95" t="b">
        <v>0</v>
      </c>
      <c r="H2841" s="95" t="b">
        <v>0</v>
      </c>
      <c r="I2841" s="95" t="b">
        <v>0</v>
      </c>
      <c r="J2841" s="95" t="b">
        <v>0</v>
      </c>
      <c r="K2841" s="95" t="b">
        <v>0</v>
      </c>
    </row>
    <row r="2842" spans="1:11" x14ac:dyDescent="0.25">
      <c r="A2842" s="95" t="s">
        <v>2743</v>
      </c>
      <c r="B2842" s="95" t="s">
        <v>14987</v>
      </c>
      <c r="C2842" s="95">
        <v>2</v>
      </c>
      <c r="D2842" s="130">
        <v>1.0634715255499035E-4</v>
      </c>
      <c r="E2842" s="130">
        <v>1.8994264412431952</v>
      </c>
      <c r="F2842" s="95" t="b">
        <v>0</v>
      </c>
      <c r="G2842" s="95" t="b">
        <v>0</v>
      </c>
      <c r="H2842" s="95" t="b">
        <v>0</v>
      </c>
      <c r="I2842" s="95" t="b">
        <v>0</v>
      </c>
      <c r="J2842" s="95" t="b">
        <v>0</v>
      </c>
      <c r="K2842" s="95" t="b">
        <v>0</v>
      </c>
    </row>
    <row r="2843" spans="1:11" x14ac:dyDescent="0.25">
      <c r="A2843" s="95" t="s">
        <v>14987</v>
      </c>
      <c r="B2843" s="95" t="s">
        <v>14313</v>
      </c>
      <c r="C2843" s="95">
        <v>2</v>
      </c>
      <c r="D2843" s="130">
        <v>1.0634715255499035E-4</v>
      </c>
      <c r="E2843" s="130">
        <v>2.9364100074963653</v>
      </c>
      <c r="F2843" s="95" t="b">
        <v>0</v>
      </c>
      <c r="G2843" s="95" t="b">
        <v>0</v>
      </c>
      <c r="H2843" s="95" t="b">
        <v>0</v>
      </c>
      <c r="I2843" s="95" t="b">
        <v>0</v>
      </c>
      <c r="J2843" s="95" t="b">
        <v>0</v>
      </c>
      <c r="K2843" s="95" t="b">
        <v>0</v>
      </c>
    </row>
    <row r="2844" spans="1:11" x14ac:dyDescent="0.25">
      <c r="A2844" s="95" t="s">
        <v>2833</v>
      </c>
      <c r="B2844" s="95" t="s">
        <v>14988</v>
      </c>
      <c r="C2844" s="95">
        <v>2</v>
      </c>
      <c r="D2844" s="130">
        <v>1.0634715255499035E-4</v>
      </c>
      <c r="E2844" s="130">
        <v>2.9433588674516931</v>
      </c>
      <c r="F2844" s="95" t="b">
        <v>0</v>
      </c>
      <c r="G2844" s="95" t="b">
        <v>0</v>
      </c>
      <c r="H2844" s="95" t="b">
        <v>0</v>
      </c>
      <c r="I2844" s="95" t="b">
        <v>0</v>
      </c>
      <c r="J2844" s="95" t="b">
        <v>0</v>
      </c>
      <c r="K2844" s="95" t="b">
        <v>0</v>
      </c>
    </row>
    <row r="2845" spans="1:11" x14ac:dyDescent="0.25">
      <c r="A2845" s="95" t="s">
        <v>14988</v>
      </c>
      <c r="B2845" s="95" t="s">
        <v>14989</v>
      </c>
      <c r="C2845" s="95">
        <v>2</v>
      </c>
      <c r="D2845" s="130">
        <v>1.0634715255499035E-4</v>
      </c>
      <c r="E2845" s="130">
        <v>4.4347205612859657</v>
      </c>
      <c r="F2845" s="95" t="b">
        <v>0</v>
      </c>
      <c r="G2845" s="95" t="b">
        <v>0</v>
      </c>
      <c r="H2845" s="95" t="b">
        <v>0</v>
      </c>
      <c r="I2845" s="95" t="b">
        <v>0</v>
      </c>
      <c r="J2845" s="95" t="b">
        <v>0</v>
      </c>
      <c r="K2845" s="95" t="b">
        <v>0</v>
      </c>
    </row>
    <row r="2846" spans="1:11" x14ac:dyDescent="0.25">
      <c r="A2846" s="95" t="s">
        <v>14217</v>
      </c>
      <c r="B2846" s="95" t="s">
        <v>1602</v>
      </c>
      <c r="C2846" s="95">
        <v>2</v>
      </c>
      <c r="D2846" s="130">
        <v>1.0634715255499035E-4</v>
      </c>
      <c r="E2846" s="130">
        <v>1.4549446285562802</v>
      </c>
      <c r="F2846" s="95" t="b">
        <v>0</v>
      </c>
      <c r="G2846" s="95" t="b">
        <v>0</v>
      </c>
      <c r="H2846" s="95" t="b">
        <v>0</v>
      </c>
      <c r="I2846" s="95" t="b">
        <v>0</v>
      </c>
      <c r="J2846" s="95" t="b">
        <v>0</v>
      </c>
      <c r="K2846" s="95" t="b">
        <v>0</v>
      </c>
    </row>
    <row r="2847" spans="1:11" x14ac:dyDescent="0.25">
      <c r="A2847" s="95" t="s">
        <v>1602</v>
      </c>
      <c r="B2847" s="95" t="s">
        <v>14221</v>
      </c>
      <c r="C2847" s="95">
        <v>2</v>
      </c>
      <c r="D2847" s="130">
        <v>1.0634715255499035E-4</v>
      </c>
      <c r="E2847" s="130">
        <v>1.5198487437459152</v>
      </c>
      <c r="F2847" s="95" t="b">
        <v>0</v>
      </c>
      <c r="G2847" s="95" t="b">
        <v>0</v>
      </c>
      <c r="H2847" s="95" t="b">
        <v>0</v>
      </c>
      <c r="I2847" s="95" t="b">
        <v>0</v>
      </c>
      <c r="J2847" s="95" t="b">
        <v>0</v>
      </c>
      <c r="K2847" s="95" t="b">
        <v>0</v>
      </c>
    </row>
    <row r="2848" spans="1:11" x14ac:dyDescent="0.25">
      <c r="A2848" s="95" t="s">
        <v>14222</v>
      </c>
      <c r="B2848" s="95" t="s">
        <v>14601</v>
      </c>
      <c r="C2848" s="95">
        <v>2</v>
      </c>
      <c r="D2848" s="130">
        <v>1.0634715255499035E-4</v>
      </c>
      <c r="E2848" s="130">
        <v>0.98892182520647132</v>
      </c>
      <c r="F2848" s="95" t="b">
        <v>0</v>
      </c>
      <c r="G2848" s="95" t="b">
        <v>0</v>
      </c>
      <c r="H2848" s="95" t="b">
        <v>0</v>
      </c>
      <c r="I2848" s="95" t="b">
        <v>0</v>
      </c>
      <c r="J2848" s="95" t="b">
        <v>0</v>
      </c>
      <c r="K2848" s="95" t="b">
        <v>0</v>
      </c>
    </row>
    <row r="2849" spans="1:11" x14ac:dyDescent="0.25">
      <c r="A2849" s="95" t="s">
        <v>14601</v>
      </c>
      <c r="B2849" s="95" t="s">
        <v>14223</v>
      </c>
      <c r="C2849" s="95">
        <v>2</v>
      </c>
      <c r="D2849" s="130">
        <v>1.0634715255499035E-4</v>
      </c>
      <c r="E2849" s="130">
        <v>1.0109833113036366</v>
      </c>
      <c r="F2849" s="95" t="b">
        <v>0</v>
      </c>
      <c r="G2849" s="95" t="b">
        <v>0</v>
      </c>
      <c r="H2849" s="95" t="b">
        <v>0</v>
      </c>
      <c r="I2849" s="95" t="b">
        <v>0</v>
      </c>
      <c r="J2849" s="95" t="b">
        <v>0</v>
      </c>
      <c r="K2849" s="95" t="b">
        <v>0</v>
      </c>
    </row>
    <row r="2850" spans="1:11" x14ac:dyDescent="0.25">
      <c r="A2850" s="95" t="s">
        <v>14237</v>
      </c>
      <c r="B2850" s="95" t="s">
        <v>14239</v>
      </c>
      <c r="C2850" s="95">
        <v>2</v>
      </c>
      <c r="D2850" s="130">
        <v>1.0634715255499035E-4</v>
      </c>
      <c r="E2850" s="130">
        <v>-0.10999224173520898</v>
      </c>
      <c r="F2850" s="95" t="b">
        <v>0</v>
      </c>
      <c r="G2850" s="95" t="b">
        <v>0</v>
      </c>
      <c r="H2850" s="95" t="b">
        <v>0</v>
      </c>
      <c r="I2850" s="95" t="b">
        <v>0</v>
      </c>
      <c r="J2850" s="95" t="b">
        <v>0</v>
      </c>
      <c r="K2850" s="95" t="b">
        <v>0</v>
      </c>
    </row>
    <row r="2851" spans="1:11" x14ac:dyDescent="0.25">
      <c r="A2851" s="95" t="s">
        <v>14239</v>
      </c>
      <c r="B2851" s="95" t="s">
        <v>14216</v>
      </c>
      <c r="C2851" s="95">
        <v>2</v>
      </c>
      <c r="D2851" s="130">
        <v>1.0634715255499035E-4</v>
      </c>
      <c r="E2851" s="130">
        <v>-0.86831990009228932</v>
      </c>
      <c r="F2851" s="95" t="b">
        <v>0</v>
      </c>
      <c r="G2851" s="95" t="b">
        <v>0</v>
      </c>
      <c r="H2851" s="95" t="b">
        <v>0</v>
      </c>
      <c r="I2851" s="95" t="b">
        <v>0</v>
      </c>
      <c r="J2851" s="95" t="b">
        <v>0</v>
      </c>
      <c r="K2851" s="95" t="b">
        <v>0</v>
      </c>
    </row>
    <row r="2852" spans="1:11" x14ac:dyDescent="0.25">
      <c r="A2852" s="95" t="s">
        <v>14213</v>
      </c>
      <c r="B2852" s="95" t="s">
        <v>14990</v>
      </c>
      <c r="C2852" s="95">
        <v>2</v>
      </c>
      <c r="D2852" s="130">
        <v>1.0634715255499035E-4</v>
      </c>
      <c r="E2852" s="130">
        <v>1.1510801724855981</v>
      </c>
      <c r="F2852" s="95" t="b">
        <v>0</v>
      </c>
      <c r="G2852" s="95" t="b">
        <v>0</v>
      </c>
      <c r="H2852" s="95" t="b">
        <v>0</v>
      </c>
      <c r="I2852" s="95" t="b">
        <v>0</v>
      </c>
      <c r="J2852" s="95" t="b">
        <v>0</v>
      </c>
      <c r="K2852" s="95" t="b">
        <v>0</v>
      </c>
    </row>
    <row r="2853" spans="1:11" x14ac:dyDescent="0.25">
      <c r="A2853" s="95" t="s">
        <v>14990</v>
      </c>
      <c r="B2853" s="95" t="s">
        <v>14237</v>
      </c>
      <c r="C2853" s="95">
        <v>2</v>
      </c>
      <c r="D2853" s="130">
        <v>1.0634715255499035E-4</v>
      </c>
      <c r="E2853" s="130">
        <v>2.1525517829813241</v>
      </c>
      <c r="F2853" s="95" t="b">
        <v>0</v>
      </c>
      <c r="G2853" s="95" t="b">
        <v>0</v>
      </c>
      <c r="H2853" s="95" t="b">
        <v>0</v>
      </c>
      <c r="I2853" s="95" t="b">
        <v>0</v>
      </c>
      <c r="J2853" s="95" t="b">
        <v>0</v>
      </c>
      <c r="K2853" s="95" t="b">
        <v>0</v>
      </c>
    </row>
    <row r="2854" spans="1:11" x14ac:dyDescent="0.25">
      <c r="A2854" s="95" t="s">
        <v>14215</v>
      </c>
      <c r="B2854" s="95" t="s">
        <v>14348</v>
      </c>
      <c r="C2854" s="95">
        <v>2</v>
      </c>
      <c r="D2854" s="130">
        <v>1.0634715255499035E-4</v>
      </c>
      <c r="E2854" s="130">
        <v>0.1002668101350347</v>
      </c>
      <c r="F2854" s="95" t="b">
        <v>0</v>
      </c>
      <c r="G2854" s="95" t="b">
        <v>0</v>
      </c>
      <c r="H2854" s="95" t="b">
        <v>0</v>
      </c>
      <c r="I2854" s="95" t="b">
        <v>0</v>
      </c>
      <c r="J2854" s="95" t="b">
        <v>0</v>
      </c>
      <c r="K2854" s="95" t="b">
        <v>0</v>
      </c>
    </row>
    <row r="2855" spans="1:11" x14ac:dyDescent="0.25">
      <c r="A2855" s="95" t="s">
        <v>14217</v>
      </c>
      <c r="B2855" s="95" t="s">
        <v>1453</v>
      </c>
      <c r="C2855" s="95">
        <v>2</v>
      </c>
      <c r="D2855" s="130">
        <v>1.0634715255499035E-4</v>
      </c>
      <c r="E2855" s="130">
        <v>1.4549446285562802</v>
      </c>
      <c r="F2855" s="95" t="b">
        <v>0</v>
      </c>
      <c r="G2855" s="95" t="b">
        <v>0</v>
      </c>
      <c r="H2855" s="95" t="b">
        <v>0</v>
      </c>
      <c r="I2855" s="95" t="b">
        <v>0</v>
      </c>
      <c r="J2855" s="95" t="b">
        <v>0</v>
      </c>
      <c r="K2855" s="95" t="b">
        <v>0</v>
      </c>
    </row>
    <row r="2856" spans="1:11" x14ac:dyDescent="0.25">
      <c r="A2856" s="95" t="s">
        <v>1453</v>
      </c>
      <c r="B2856" s="95" t="s">
        <v>14216</v>
      </c>
      <c r="C2856" s="95">
        <v>2</v>
      </c>
      <c r="D2856" s="130">
        <v>1.0634715255499035E-4</v>
      </c>
      <c r="E2856" s="130">
        <v>1.3917514878927855</v>
      </c>
      <c r="F2856" s="95" t="b">
        <v>0</v>
      </c>
      <c r="G2856" s="95" t="b">
        <v>0</v>
      </c>
      <c r="H2856" s="95" t="b">
        <v>0</v>
      </c>
      <c r="I2856" s="95" t="b">
        <v>0</v>
      </c>
      <c r="J2856" s="95" t="b">
        <v>0</v>
      </c>
      <c r="K2856" s="95" t="b">
        <v>0</v>
      </c>
    </row>
    <row r="2857" spans="1:11" x14ac:dyDescent="0.25">
      <c r="A2857" s="95" t="s">
        <v>14219</v>
      </c>
      <c r="B2857" s="95" t="s">
        <v>14257</v>
      </c>
      <c r="C2857" s="95">
        <v>2</v>
      </c>
      <c r="D2857" s="130">
        <v>1.0634715255499035E-4</v>
      </c>
      <c r="E2857" s="130">
        <v>-0.49204876601921499</v>
      </c>
      <c r="F2857" s="95" t="b">
        <v>0</v>
      </c>
      <c r="G2857" s="95" t="b">
        <v>0</v>
      </c>
      <c r="H2857" s="95" t="b">
        <v>0</v>
      </c>
      <c r="I2857" s="95" t="b">
        <v>0</v>
      </c>
      <c r="J2857" s="95" t="b">
        <v>0</v>
      </c>
      <c r="K2857" s="95" t="b">
        <v>0</v>
      </c>
    </row>
    <row r="2858" spans="1:11" x14ac:dyDescent="0.25">
      <c r="A2858" s="95" t="s">
        <v>14257</v>
      </c>
      <c r="B2858" s="95" t="s">
        <v>14221</v>
      </c>
      <c r="C2858" s="95">
        <v>2</v>
      </c>
      <c r="D2858" s="130">
        <v>1.0634715255499035E-4</v>
      </c>
      <c r="E2858" s="130">
        <v>-0.45327910985378345</v>
      </c>
      <c r="F2858" s="95" t="b">
        <v>0</v>
      </c>
      <c r="G2858" s="95" t="b">
        <v>0</v>
      </c>
      <c r="H2858" s="95" t="b">
        <v>0</v>
      </c>
      <c r="I2858" s="95" t="b">
        <v>0</v>
      </c>
      <c r="J2858" s="95" t="b">
        <v>0</v>
      </c>
      <c r="K2858" s="95" t="b">
        <v>0</v>
      </c>
    </row>
    <row r="2859" spans="1:11" x14ac:dyDescent="0.25">
      <c r="A2859" s="95" t="s">
        <v>14612</v>
      </c>
      <c r="B2859" s="95" t="s">
        <v>14328</v>
      </c>
      <c r="C2859" s="95">
        <v>2</v>
      </c>
      <c r="D2859" s="130">
        <v>1.0634715255499035E-4</v>
      </c>
      <c r="E2859" s="130">
        <v>2.5262355424073157</v>
      </c>
      <c r="F2859" s="95" t="b">
        <v>0</v>
      </c>
      <c r="G2859" s="95" t="b">
        <v>0</v>
      </c>
      <c r="H2859" s="95" t="b">
        <v>0</v>
      </c>
      <c r="I2859" s="95" t="b">
        <v>0</v>
      </c>
      <c r="J2859" s="95" t="b">
        <v>0</v>
      </c>
      <c r="K2859" s="95" t="b">
        <v>0</v>
      </c>
    </row>
    <row r="2860" spans="1:11" x14ac:dyDescent="0.25">
      <c r="A2860" s="95" t="s">
        <v>14328</v>
      </c>
      <c r="B2860" s="95" t="s">
        <v>14404</v>
      </c>
      <c r="C2860" s="95">
        <v>2</v>
      </c>
      <c r="D2860" s="130">
        <v>1.0634715255499035E-4</v>
      </c>
      <c r="E2860" s="130">
        <v>2.0281803808520107</v>
      </c>
      <c r="F2860" s="95" t="b">
        <v>0</v>
      </c>
      <c r="G2860" s="95" t="b">
        <v>0</v>
      </c>
      <c r="H2860" s="95" t="b">
        <v>0</v>
      </c>
      <c r="I2860" s="95" t="b">
        <v>0</v>
      </c>
      <c r="J2860" s="95" t="b">
        <v>0</v>
      </c>
      <c r="K2860" s="95" t="b">
        <v>0</v>
      </c>
    </row>
    <row r="2861" spans="1:11" x14ac:dyDescent="0.25">
      <c r="A2861" s="95" t="s">
        <v>14404</v>
      </c>
      <c r="B2861" s="95" t="s">
        <v>14991</v>
      </c>
      <c r="C2861" s="95">
        <v>2</v>
      </c>
      <c r="D2861" s="130">
        <v>1.0634715255499035E-4</v>
      </c>
      <c r="E2861" s="130">
        <v>3.4347205612859657</v>
      </c>
      <c r="F2861" s="95" t="b">
        <v>0</v>
      </c>
      <c r="G2861" s="95" t="b">
        <v>0</v>
      </c>
      <c r="H2861" s="95" t="b">
        <v>0</v>
      </c>
      <c r="I2861" s="95" t="b">
        <v>1</v>
      </c>
      <c r="J2861" s="95" t="b">
        <v>0</v>
      </c>
      <c r="K2861" s="95" t="b">
        <v>0</v>
      </c>
    </row>
    <row r="2862" spans="1:11" x14ac:dyDescent="0.25">
      <c r="A2862" s="95" t="s">
        <v>14991</v>
      </c>
      <c r="B2862" s="95" t="s">
        <v>14452</v>
      </c>
      <c r="C2862" s="95">
        <v>2</v>
      </c>
      <c r="D2862" s="130">
        <v>1.0634715255499035E-4</v>
      </c>
      <c r="E2862" s="130">
        <v>3.5896225212717088</v>
      </c>
      <c r="F2862" s="95" t="b">
        <v>1</v>
      </c>
      <c r="G2862" s="95" t="b">
        <v>0</v>
      </c>
      <c r="H2862" s="95" t="b">
        <v>0</v>
      </c>
      <c r="I2862" s="95" t="b">
        <v>1</v>
      </c>
      <c r="J2862" s="95" t="b">
        <v>0</v>
      </c>
      <c r="K2862" s="95" t="b">
        <v>0</v>
      </c>
    </row>
    <row r="2863" spans="1:11" x14ac:dyDescent="0.25">
      <c r="A2863" s="95" t="s">
        <v>14452</v>
      </c>
      <c r="B2863" s="95" t="s">
        <v>14278</v>
      </c>
      <c r="C2863" s="95">
        <v>2</v>
      </c>
      <c r="D2863" s="130">
        <v>1.0634715255499035E-4</v>
      </c>
      <c r="E2863" s="130">
        <v>1.9985579142452097</v>
      </c>
      <c r="F2863" s="95" t="b">
        <v>1</v>
      </c>
      <c r="G2863" s="95" t="b">
        <v>0</v>
      </c>
      <c r="H2863" s="95" t="b">
        <v>0</v>
      </c>
      <c r="I2863" s="95" t="b">
        <v>0</v>
      </c>
      <c r="J2863" s="95" t="b">
        <v>0</v>
      </c>
      <c r="K2863" s="95" t="b">
        <v>0</v>
      </c>
    </row>
    <row r="2864" spans="1:11" x14ac:dyDescent="0.25">
      <c r="A2864" s="95" t="s">
        <v>14278</v>
      </c>
      <c r="B2864" s="95" t="s">
        <v>14258</v>
      </c>
      <c r="C2864" s="95">
        <v>2</v>
      </c>
      <c r="D2864" s="130">
        <v>1.0634715255499035E-4</v>
      </c>
      <c r="E2864" s="130">
        <v>0.87715321195525442</v>
      </c>
      <c r="F2864" s="95" t="b">
        <v>0</v>
      </c>
      <c r="G2864" s="95" t="b">
        <v>0</v>
      </c>
      <c r="H2864" s="95" t="b">
        <v>0</v>
      </c>
      <c r="I2864" s="95" t="b">
        <v>0</v>
      </c>
      <c r="J2864" s="95" t="b">
        <v>0</v>
      </c>
      <c r="K2864" s="95" t="b">
        <v>0</v>
      </c>
    </row>
    <row r="2865" spans="1:11" x14ac:dyDescent="0.25">
      <c r="A2865" s="95" t="s">
        <v>14269</v>
      </c>
      <c r="B2865" s="95" t="s">
        <v>14222</v>
      </c>
      <c r="C2865" s="95">
        <v>2</v>
      </c>
      <c r="D2865" s="130">
        <v>1.0634715255499035E-4</v>
      </c>
      <c r="E2865" s="130">
        <v>-0.21096446515292755</v>
      </c>
      <c r="F2865" s="95" t="b">
        <v>0</v>
      </c>
      <c r="G2865" s="95" t="b">
        <v>0</v>
      </c>
      <c r="H2865" s="95" t="b">
        <v>0</v>
      </c>
      <c r="I2865" s="95" t="b">
        <v>0</v>
      </c>
      <c r="J2865" s="95" t="b">
        <v>0</v>
      </c>
      <c r="K2865" s="95" t="b">
        <v>0</v>
      </c>
    </row>
    <row r="2866" spans="1:11" x14ac:dyDescent="0.25">
      <c r="A2866" s="95" t="s">
        <v>14222</v>
      </c>
      <c r="B2866" s="95" t="s">
        <v>14248</v>
      </c>
      <c r="C2866" s="95">
        <v>2</v>
      </c>
      <c r="D2866" s="130">
        <v>1.0634715255499035E-4</v>
      </c>
      <c r="E2866" s="130">
        <v>-0.56217948187500832</v>
      </c>
      <c r="F2866" s="95" t="b">
        <v>0</v>
      </c>
      <c r="G2866" s="95" t="b">
        <v>0</v>
      </c>
      <c r="H2866" s="95" t="b">
        <v>0</v>
      </c>
      <c r="I2866" s="95" t="b">
        <v>0</v>
      </c>
      <c r="J2866" s="95" t="b">
        <v>0</v>
      </c>
      <c r="K2866" s="95" t="b">
        <v>0</v>
      </c>
    </row>
    <row r="2867" spans="1:11" x14ac:dyDescent="0.25">
      <c r="A2867" s="95" t="s">
        <v>14248</v>
      </c>
      <c r="B2867" s="95" t="s">
        <v>14255</v>
      </c>
      <c r="C2867" s="95">
        <v>2</v>
      </c>
      <c r="D2867" s="130">
        <v>1.0634715255499035E-4</v>
      </c>
      <c r="E2867" s="130">
        <v>0.33445343192836358</v>
      </c>
      <c r="F2867" s="95" t="b">
        <v>0</v>
      </c>
      <c r="G2867" s="95" t="b">
        <v>0</v>
      </c>
      <c r="H2867" s="95" t="b">
        <v>0</v>
      </c>
      <c r="I2867" s="95" t="b">
        <v>0</v>
      </c>
      <c r="J2867" s="95" t="b">
        <v>0</v>
      </c>
      <c r="K2867" s="95" t="b">
        <v>0</v>
      </c>
    </row>
    <row r="2868" spans="1:11" x14ac:dyDescent="0.25">
      <c r="A2868" s="95" t="s">
        <v>14293</v>
      </c>
      <c r="B2868" s="95" t="s">
        <v>14261</v>
      </c>
      <c r="C2868" s="95">
        <v>2</v>
      </c>
      <c r="D2868" s="130">
        <v>1.0634715255499035E-4</v>
      </c>
      <c r="E2868" s="130">
        <v>1.0378676482551421</v>
      </c>
      <c r="F2868" s="95" t="b">
        <v>0</v>
      </c>
      <c r="G2868" s="95" t="b">
        <v>0</v>
      </c>
      <c r="H2868" s="95" t="b">
        <v>0</v>
      </c>
      <c r="I2868" s="95" t="b">
        <v>0</v>
      </c>
      <c r="J2868" s="95" t="b">
        <v>0</v>
      </c>
      <c r="K2868" s="95" t="b">
        <v>0</v>
      </c>
    </row>
    <row r="2869" spans="1:11" x14ac:dyDescent="0.25">
      <c r="A2869" s="95" t="s">
        <v>14242</v>
      </c>
      <c r="B2869" s="95" t="s">
        <v>2780</v>
      </c>
      <c r="C2869" s="95">
        <v>2</v>
      </c>
      <c r="D2869" s="130">
        <v>1.0634715255499035E-4</v>
      </c>
      <c r="E2869" s="130">
        <v>2.2120040901383824</v>
      </c>
      <c r="F2869" s="95" t="b">
        <v>0</v>
      </c>
      <c r="G2869" s="95" t="b">
        <v>0</v>
      </c>
      <c r="H2869" s="95" t="b">
        <v>0</v>
      </c>
      <c r="I2869" s="95" t="b">
        <v>0</v>
      </c>
      <c r="J2869" s="95" t="b">
        <v>0</v>
      </c>
      <c r="K2869" s="95" t="b">
        <v>0</v>
      </c>
    </row>
    <row r="2870" spans="1:11" x14ac:dyDescent="0.25">
      <c r="A2870" s="95" t="s">
        <v>2780</v>
      </c>
      <c r="B2870" s="95" t="s">
        <v>14992</v>
      </c>
      <c r="C2870" s="95">
        <v>2</v>
      </c>
      <c r="D2870" s="130">
        <v>1.0634715255499035E-4</v>
      </c>
      <c r="E2870" s="130">
        <v>4.4347205612859657</v>
      </c>
      <c r="F2870" s="95" t="b">
        <v>0</v>
      </c>
      <c r="G2870" s="95" t="b">
        <v>0</v>
      </c>
      <c r="H2870" s="95" t="b">
        <v>0</v>
      </c>
      <c r="I2870" s="95" t="b">
        <v>0</v>
      </c>
      <c r="J2870" s="95" t="b">
        <v>0</v>
      </c>
      <c r="K2870" s="95" t="b">
        <v>0</v>
      </c>
    </row>
    <row r="2871" spans="1:11" x14ac:dyDescent="0.25">
      <c r="A2871" s="95" t="s">
        <v>14992</v>
      </c>
      <c r="B2871" s="95" t="s">
        <v>14576</v>
      </c>
      <c r="C2871" s="95">
        <v>2</v>
      </c>
      <c r="D2871" s="130">
        <v>1.0634715255499035E-4</v>
      </c>
      <c r="E2871" s="130">
        <v>3.89065251693569</v>
      </c>
      <c r="F2871" s="95" t="b">
        <v>0</v>
      </c>
      <c r="G2871" s="95" t="b">
        <v>0</v>
      </c>
      <c r="H2871" s="95" t="b">
        <v>0</v>
      </c>
      <c r="I2871" s="95" t="b">
        <v>0</v>
      </c>
      <c r="J2871" s="95" t="b">
        <v>0</v>
      </c>
      <c r="K2871" s="95" t="b">
        <v>0</v>
      </c>
    </row>
    <row r="2872" spans="1:11" x14ac:dyDescent="0.25">
      <c r="A2872" s="95" t="s">
        <v>14246</v>
      </c>
      <c r="B2872" s="95" t="s">
        <v>14226</v>
      </c>
      <c r="C2872" s="95">
        <v>2</v>
      </c>
      <c r="D2872" s="130">
        <v>1.0634715255499035E-4</v>
      </c>
      <c r="E2872" s="130">
        <v>-0.11590520342285793</v>
      </c>
      <c r="F2872" s="95" t="b">
        <v>0</v>
      </c>
      <c r="G2872" s="95" t="b">
        <v>0</v>
      </c>
      <c r="H2872" s="95" t="b">
        <v>0</v>
      </c>
      <c r="I2872" s="95" t="b">
        <v>0</v>
      </c>
      <c r="J2872" s="95" t="b">
        <v>0</v>
      </c>
      <c r="K2872" s="95" t="b">
        <v>0</v>
      </c>
    </row>
    <row r="2873" spans="1:11" x14ac:dyDescent="0.25">
      <c r="A2873" s="95" t="s">
        <v>14733</v>
      </c>
      <c r="B2873" s="95" t="s">
        <v>14393</v>
      </c>
      <c r="C2873" s="95">
        <v>2</v>
      </c>
      <c r="D2873" s="130">
        <v>1.0634715255499035E-4</v>
      </c>
      <c r="E2873" s="130">
        <v>3.1125012665520466</v>
      </c>
      <c r="F2873" s="95" t="b">
        <v>0</v>
      </c>
      <c r="G2873" s="95" t="b">
        <v>0</v>
      </c>
      <c r="H2873" s="95" t="b">
        <v>0</v>
      </c>
      <c r="I2873" s="95" t="b">
        <v>0</v>
      </c>
      <c r="J2873" s="95" t="b">
        <v>0</v>
      </c>
      <c r="K2873" s="95" t="b">
        <v>0</v>
      </c>
    </row>
    <row r="2874" spans="1:11" x14ac:dyDescent="0.25">
      <c r="A2874" s="95" t="s">
        <v>14217</v>
      </c>
      <c r="B2874" s="95" t="s">
        <v>1768</v>
      </c>
      <c r="C2874" s="95">
        <v>2</v>
      </c>
      <c r="D2874" s="130">
        <v>1.0634715255499035E-4</v>
      </c>
      <c r="E2874" s="130">
        <v>1.4549446285562802</v>
      </c>
      <c r="F2874" s="95" t="b">
        <v>0</v>
      </c>
      <c r="G2874" s="95" t="b">
        <v>0</v>
      </c>
      <c r="H2874" s="95" t="b">
        <v>0</v>
      </c>
      <c r="I2874" s="95" t="b">
        <v>0</v>
      </c>
      <c r="J2874" s="95" t="b">
        <v>0</v>
      </c>
      <c r="K2874" s="95" t="b">
        <v>0</v>
      </c>
    </row>
    <row r="2875" spans="1:11" x14ac:dyDescent="0.25">
      <c r="A2875" s="95" t="s">
        <v>2743</v>
      </c>
      <c r="B2875" s="95" t="s">
        <v>14759</v>
      </c>
      <c r="C2875" s="95">
        <v>2</v>
      </c>
      <c r="D2875" s="130">
        <v>1.0634715255499035E-4</v>
      </c>
      <c r="E2875" s="130">
        <v>1.5983964455792141</v>
      </c>
      <c r="F2875" s="95" t="b">
        <v>0</v>
      </c>
      <c r="G2875" s="95" t="b">
        <v>0</v>
      </c>
      <c r="H2875" s="95" t="b">
        <v>0</v>
      </c>
      <c r="I2875" s="95" t="b">
        <v>0</v>
      </c>
      <c r="J2875" s="95" t="b">
        <v>0</v>
      </c>
      <c r="K2875" s="95" t="b">
        <v>0</v>
      </c>
    </row>
    <row r="2876" spans="1:11" x14ac:dyDescent="0.25">
      <c r="A2876" s="95" t="s">
        <v>14217</v>
      </c>
      <c r="B2876" s="95" t="s">
        <v>1371</v>
      </c>
      <c r="C2876" s="95">
        <v>2</v>
      </c>
      <c r="D2876" s="130">
        <v>1.0634715255499035E-4</v>
      </c>
      <c r="E2876" s="130">
        <v>1.4549446285562802</v>
      </c>
      <c r="F2876" s="95" t="b">
        <v>0</v>
      </c>
      <c r="G2876" s="95" t="b">
        <v>0</v>
      </c>
      <c r="H2876" s="95" t="b">
        <v>0</v>
      </c>
      <c r="I2876" s="95" t="b">
        <v>0</v>
      </c>
      <c r="J2876" s="95" t="b">
        <v>0</v>
      </c>
      <c r="K2876" s="95" t="b">
        <v>0</v>
      </c>
    </row>
    <row r="2877" spans="1:11" x14ac:dyDescent="0.25">
      <c r="A2877" s="95" t="s">
        <v>14227</v>
      </c>
      <c r="B2877" s="95" t="s">
        <v>14524</v>
      </c>
      <c r="C2877" s="95">
        <v>2</v>
      </c>
      <c r="D2877" s="130">
        <v>1.0634715255499035E-4</v>
      </c>
      <c r="E2877" s="130">
        <v>1.1201687075045821</v>
      </c>
      <c r="F2877" s="95" t="b">
        <v>0</v>
      </c>
      <c r="G2877" s="95" t="b">
        <v>0</v>
      </c>
      <c r="H2877" s="95" t="b">
        <v>0</v>
      </c>
      <c r="I2877" s="95" t="b">
        <v>0</v>
      </c>
      <c r="J2877" s="95" t="b">
        <v>0</v>
      </c>
      <c r="K2877" s="95" t="b">
        <v>0</v>
      </c>
    </row>
    <row r="2878" spans="1:11" x14ac:dyDescent="0.25">
      <c r="A2878" s="95" t="s">
        <v>14217</v>
      </c>
      <c r="B2878" s="95" t="s">
        <v>1693</v>
      </c>
      <c r="C2878" s="95">
        <v>2</v>
      </c>
      <c r="D2878" s="130">
        <v>1.0634715255499035E-4</v>
      </c>
      <c r="E2878" s="130">
        <v>1.4549446285562802</v>
      </c>
      <c r="F2878" s="95" t="b">
        <v>0</v>
      </c>
      <c r="G2878" s="95" t="b">
        <v>0</v>
      </c>
      <c r="H2878" s="95" t="b">
        <v>0</v>
      </c>
      <c r="I2878" s="95" t="b">
        <v>0</v>
      </c>
      <c r="J2878" s="95" t="b">
        <v>0</v>
      </c>
      <c r="K2878" s="95" t="b">
        <v>0</v>
      </c>
    </row>
    <row r="2879" spans="1:11" x14ac:dyDescent="0.25">
      <c r="A2879" s="95" t="s">
        <v>14366</v>
      </c>
      <c r="B2879" s="95" t="s">
        <v>14995</v>
      </c>
      <c r="C2879" s="95">
        <v>2</v>
      </c>
      <c r="D2879" s="130">
        <v>1.0634715255499035E-4</v>
      </c>
      <c r="E2879" s="130">
        <v>3.2885925256077275</v>
      </c>
      <c r="F2879" s="95" t="b">
        <v>0</v>
      </c>
      <c r="G2879" s="95" t="b">
        <v>0</v>
      </c>
      <c r="H2879" s="95" t="b">
        <v>0</v>
      </c>
      <c r="I2879" s="95" t="b">
        <v>0</v>
      </c>
      <c r="J2879" s="95" t="b">
        <v>0</v>
      </c>
      <c r="K2879" s="95" t="b">
        <v>0</v>
      </c>
    </row>
    <row r="2880" spans="1:11" x14ac:dyDescent="0.25">
      <c r="A2880" s="95" t="s">
        <v>14995</v>
      </c>
      <c r="B2880" s="95" t="s">
        <v>14996</v>
      </c>
      <c r="C2880" s="95">
        <v>2</v>
      </c>
      <c r="D2880" s="130">
        <v>1.0634715255499035E-4</v>
      </c>
      <c r="E2880" s="130">
        <v>4.4347205612859657</v>
      </c>
      <c r="F2880" s="95" t="b">
        <v>0</v>
      </c>
      <c r="G2880" s="95" t="b">
        <v>0</v>
      </c>
      <c r="H2880" s="95" t="b">
        <v>0</v>
      </c>
      <c r="I2880" s="95" t="b">
        <v>0</v>
      </c>
      <c r="J2880" s="95" t="b">
        <v>0</v>
      </c>
      <c r="K2880" s="95" t="b">
        <v>0</v>
      </c>
    </row>
    <row r="2881" spans="1:11" x14ac:dyDescent="0.25">
      <c r="A2881" s="95" t="s">
        <v>14996</v>
      </c>
      <c r="B2881" s="95" t="s">
        <v>14523</v>
      </c>
      <c r="C2881" s="95">
        <v>2</v>
      </c>
      <c r="D2881" s="130">
        <v>1.0634715255499035E-4</v>
      </c>
      <c r="E2881" s="130">
        <v>3.7815080475106222</v>
      </c>
      <c r="F2881" s="95" t="b">
        <v>0</v>
      </c>
      <c r="G2881" s="95" t="b">
        <v>0</v>
      </c>
      <c r="H2881" s="95" t="b">
        <v>0</v>
      </c>
      <c r="I2881" s="95" t="b">
        <v>0</v>
      </c>
      <c r="J2881" s="95" t="b">
        <v>0</v>
      </c>
      <c r="K2881" s="95" t="b">
        <v>0</v>
      </c>
    </row>
    <row r="2882" spans="1:11" x14ac:dyDescent="0.25">
      <c r="A2882" s="95" t="s">
        <v>14213</v>
      </c>
      <c r="B2882" s="95" t="s">
        <v>14562</v>
      </c>
      <c r="C2882" s="95">
        <v>2</v>
      </c>
      <c r="D2882" s="130">
        <v>1.0634715255499035E-4</v>
      </c>
      <c r="E2882" s="130">
        <v>0.67395891776593575</v>
      </c>
      <c r="F2882" s="95" t="b">
        <v>0</v>
      </c>
      <c r="G2882" s="95" t="b">
        <v>0</v>
      </c>
      <c r="H2882" s="95" t="b">
        <v>0</v>
      </c>
      <c r="I2882" s="95" t="b">
        <v>0</v>
      </c>
      <c r="J2882" s="95" t="b">
        <v>0</v>
      </c>
      <c r="K2882" s="95" t="b">
        <v>0</v>
      </c>
    </row>
    <row r="2883" spans="1:11" x14ac:dyDescent="0.25">
      <c r="A2883" s="95" t="s">
        <v>14214</v>
      </c>
      <c r="B2883" s="95" t="s">
        <v>14997</v>
      </c>
      <c r="C2883" s="95">
        <v>2</v>
      </c>
      <c r="D2883" s="130">
        <v>1.0634715255499035E-4</v>
      </c>
      <c r="E2883" s="130">
        <v>1.1634599507985293</v>
      </c>
      <c r="F2883" s="95" t="b">
        <v>0</v>
      </c>
      <c r="G2883" s="95" t="b">
        <v>0</v>
      </c>
      <c r="H2883" s="95" t="b">
        <v>0</v>
      </c>
      <c r="I2883" s="95" t="b">
        <v>0</v>
      </c>
      <c r="J2883" s="95" t="b">
        <v>0</v>
      </c>
      <c r="K2883" s="95" t="b">
        <v>0</v>
      </c>
    </row>
    <row r="2884" spans="1:11" x14ac:dyDescent="0.25">
      <c r="A2884" s="95" t="s">
        <v>14997</v>
      </c>
      <c r="B2884" s="95" t="s">
        <v>14264</v>
      </c>
      <c r="C2884" s="95">
        <v>2</v>
      </c>
      <c r="D2884" s="130">
        <v>1.0634715255499035E-4</v>
      </c>
      <c r="E2884" s="130">
        <v>2.635380011832384</v>
      </c>
      <c r="F2884" s="95" t="b">
        <v>0</v>
      </c>
      <c r="G2884" s="95" t="b">
        <v>0</v>
      </c>
      <c r="H2884" s="95" t="b">
        <v>0</v>
      </c>
      <c r="I2884" s="95" t="b">
        <v>0</v>
      </c>
      <c r="J2884" s="95" t="b">
        <v>0</v>
      </c>
      <c r="K2884" s="95" t="b">
        <v>0</v>
      </c>
    </row>
    <row r="2885" spans="1:11" x14ac:dyDescent="0.25">
      <c r="A2885" s="95" t="s">
        <v>14456</v>
      </c>
      <c r="B2885" s="95" t="s">
        <v>14393</v>
      </c>
      <c r="C2885" s="95">
        <v>2</v>
      </c>
      <c r="D2885" s="130">
        <v>1.0634715255499035E-4</v>
      </c>
      <c r="E2885" s="130">
        <v>2.5684332222017709</v>
      </c>
      <c r="F2885" s="95" t="b">
        <v>0</v>
      </c>
      <c r="G2885" s="95" t="b">
        <v>0</v>
      </c>
      <c r="H2885" s="95" t="b">
        <v>0</v>
      </c>
      <c r="I2885" s="95" t="b">
        <v>0</v>
      </c>
      <c r="J2885" s="95" t="b">
        <v>0</v>
      </c>
      <c r="K2885" s="95" t="b">
        <v>0</v>
      </c>
    </row>
    <row r="2886" spans="1:11" x14ac:dyDescent="0.25">
      <c r="A2886" s="95" t="s">
        <v>14217</v>
      </c>
      <c r="B2886" s="95" t="s">
        <v>1752</v>
      </c>
      <c r="C2886" s="95">
        <v>2</v>
      </c>
      <c r="D2886" s="130">
        <v>1.0634715255499035E-4</v>
      </c>
      <c r="E2886" s="130">
        <v>1.4549446285562802</v>
      </c>
      <c r="F2886" s="95" t="b">
        <v>0</v>
      </c>
      <c r="G2886" s="95" t="b">
        <v>0</v>
      </c>
      <c r="H2886" s="95" t="b">
        <v>0</v>
      </c>
      <c r="I2886" s="95" t="b">
        <v>0</v>
      </c>
      <c r="J2886" s="95" t="b">
        <v>0</v>
      </c>
      <c r="K2886" s="95" t="b">
        <v>0</v>
      </c>
    </row>
    <row r="2887" spans="1:11" x14ac:dyDescent="0.25">
      <c r="A2887" s="95" t="s">
        <v>1752</v>
      </c>
      <c r="B2887" s="95" t="s">
        <v>14297</v>
      </c>
      <c r="C2887" s="95">
        <v>2</v>
      </c>
      <c r="D2887" s="130">
        <v>1.0634715255499035E-4</v>
      </c>
      <c r="E2887" s="130">
        <v>2.8969014662126913</v>
      </c>
      <c r="F2887" s="95" t="b">
        <v>0</v>
      </c>
      <c r="G2887" s="95" t="b">
        <v>0</v>
      </c>
      <c r="H2887" s="95" t="b">
        <v>0</v>
      </c>
      <c r="I2887" s="95" t="b">
        <v>0</v>
      </c>
      <c r="J2887" s="95" t="b">
        <v>0</v>
      </c>
      <c r="K2887" s="95" t="b">
        <v>0</v>
      </c>
    </row>
    <row r="2888" spans="1:11" x14ac:dyDescent="0.25">
      <c r="A2888" s="95" t="s">
        <v>14223</v>
      </c>
      <c r="B2888" s="95" t="s">
        <v>14764</v>
      </c>
      <c r="C2888" s="95">
        <v>2</v>
      </c>
      <c r="D2888" s="130">
        <v>1.0634715255499035E-4</v>
      </c>
      <c r="E2888" s="130">
        <v>1.3914565510516346</v>
      </c>
      <c r="F2888" s="95" t="b">
        <v>0</v>
      </c>
      <c r="G2888" s="95" t="b">
        <v>0</v>
      </c>
      <c r="H2888" s="95" t="b">
        <v>0</v>
      </c>
      <c r="I2888" s="95" t="b">
        <v>0</v>
      </c>
      <c r="J2888" s="95" t="b">
        <v>0</v>
      </c>
      <c r="K2888" s="95" t="b">
        <v>0</v>
      </c>
    </row>
    <row r="2889" spans="1:11" x14ac:dyDescent="0.25">
      <c r="A2889" s="95" t="s">
        <v>14263</v>
      </c>
      <c r="B2889" s="95" t="s">
        <v>1386</v>
      </c>
      <c r="C2889" s="95">
        <v>2</v>
      </c>
      <c r="D2889" s="130">
        <v>1.0634715255499035E-4</v>
      </c>
      <c r="E2889" s="130">
        <v>1.4457159455874289</v>
      </c>
      <c r="F2889" s="95" t="b">
        <v>0</v>
      </c>
      <c r="G2889" s="95" t="b">
        <v>0</v>
      </c>
      <c r="H2889" s="95" t="b">
        <v>0</v>
      </c>
      <c r="I2889" s="95" t="b">
        <v>0</v>
      </c>
      <c r="J2889" s="95" t="b">
        <v>0</v>
      </c>
      <c r="K2889" s="95" t="b">
        <v>0</v>
      </c>
    </row>
    <row r="2890" spans="1:11" x14ac:dyDescent="0.25">
      <c r="A2890" s="95" t="s">
        <v>1386</v>
      </c>
      <c r="B2890" s="95" t="s">
        <v>14215</v>
      </c>
      <c r="C2890" s="95">
        <v>2</v>
      </c>
      <c r="D2890" s="130">
        <v>1.0634715255499035E-4</v>
      </c>
      <c r="E2890" s="130">
        <v>0.21213413789557609</v>
      </c>
      <c r="F2890" s="95" t="b">
        <v>0</v>
      </c>
      <c r="G2890" s="95" t="b">
        <v>0</v>
      </c>
      <c r="H2890" s="95" t="b">
        <v>0</v>
      </c>
      <c r="I2890" s="95" t="b">
        <v>0</v>
      </c>
      <c r="J2890" s="95" t="b">
        <v>0</v>
      </c>
      <c r="K2890" s="95" t="b">
        <v>0</v>
      </c>
    </row>
    <row r="2891" spans="1:11" x14ac:dyDescent="0.25">
      <c r="A2891" s="95" t="s">
        <v>14422</v>
      </c>
      <c r="B2891" s="95" t="s">
        <v>14338</v>
      </c>
      <c r="C2891" s="95">
        <v>2</v>
      </c>
      <c r="D2891" s="130">
        <v>1.0634715255499035E-4</v>
      </c>
      <c r="E2891" s="130">
        <v>2.1435737995540798</v>
      </c>
      <c r="F2891" s="95" t="b">
        <v>0</v>
      </c>
      <c r="G2891" s="95" t="b">
        <v>0</v>
      </c>
      <c r="H2891" s="95" t="b">
        <v>0</v>
      </c>
      <c r="I2891" s="95" t="b">
        <v>0</v>
      </c>
      <c r="J2891" s="95" t="b">
        <v>0</v>
      </c>
      <c r="K2891" s="95" t="b">
        <v>0</v>
      </c>
    </row>
    <row r="2892" spans="1:11" x14ac:dyDescent="0.25">
      <c r="A2892" s="95" t="s">
        <v>14271</v>
      </c>
      <c r="B2892" s="95" t="s">
        <v>14224</v>
      </c>
      <c r="C2892" s="95">
        <v>2</v>
      </c>
      <c r="D2892" s="130">
        <v>1.0634715255499035E-4</v>
      </c>
      <c r="E2892" s="130">
        <v>-0.11547414793571717</v>
      </c>
      <c r="F2892" s="95" t="b">
        <v>0</v>
      </c>
      <c r="G2892" s="95" t="b">
        <v>0</v>
      </c>
      <c r="H2892" s="95" t="b">
        <v>0</v>
      </c>
      <c r="I2892" s="95" t="b">
        <v>0</v>
      </c>
      <c r="J2892" s="95" t="b">
        <v>0</v>
      </c>
      <c r="K2892" s="95" t="b">
        <v>0</v>
      </c>
    </row>
    <row r="2893" spans="1:11" x14ac:dyDescent="0.25">
      <c r="A2893" s="95" t="s">
        <v>14222</v>
      </c>
      <c r="B2893" s="95" t="s">
        <v>14261</v>
      </c>
      <c r="C2893" s="95">
        <v>2</v>
      </c>
      <c r="D2893" s="130">
        <v>1.0634715255499035E-4</v>
      </c>
      <c r="E2893" s="130">
        <v>-0.28983177574635771</v>
      </c>
      <c r="F2893" s="95" t="b">
        <v>0</v>
      </c>
      <c r="G2893" s="95" t="b">
        <v>0</v>
      </c>
      <c r="H2893" s="95" t="b">
        <v>0</v>
      </c>
      <c r="I2893" s="95" t="b">
        <v>0</v>
      </c>
      <c r="J2893" s="95" t="b">
        <v>0</v>
      </c>
      <c r="K2893" s="95" t="b">
        <v>0</v>
      </c>
    </row>
    <row r="2894" spans="1:11" x14ac:dyDescent="0.25">
      <c r="A2894" s="95" t="s">
        <v>14261</v>
      </c>
      <c r="B2894" s="95" t="s">
        <v>14251</v>
      </c>
      <c r="C2894" s="95">
        <v>2</v>
      </c>
      <c r="D2894" s="130">
        <v>1.0634715255499035E-4</v>
      </c>
      <c r="E2894" s="130">
        <v>0.56905408647034628</v>
      </c>
      <c r="F2894" s="95" t="b">
        <v>0</v>
      </c>
      <c r="G2894" s="95" t="b">
        <v>0</v>
      </c>
      <c r="H2894" s="95" t="b">
        <v>0</v>
      </c>
      <c r="I2894" s="95" t="b">
        <v>0</v>
      </c>
      <c r="J2894" s="95" t="b">
        <v>0</v>
      </c>
      <c r="K2894" s="95" t="b">
        <v>0</v>
      </c>
    </row>
    <row r="2895" spans="1:11" x14ac:dyDescent="0.25">
      <c r="A2895" s="95" t="s">
        <v>14251</v>
      </c>
      <c r="B2895" s="95" t="s">
        <v>14223</v>
      </c>
      <c r="C2895" s="95">
        <v>2</v>
      </c>
      <c r="D2895" s="130">
        <v>1.0634715255499035E-4</v>
      </c>
      <c r="E2895" s="130">
        <v>-0.51313450609224964</v>
      </c>
      <c r="F2895" s="95" t="b">
        <v>0</v>
      </c>
      <c r="G2895" s="95" t="b">
        <v>0</v>
      </c>
      <c r="H2895" s="95" t="b">
        <v>0</v>
      </c>
      <c r="I2895" s="95" t="b">
        <v>0</v>
      </c>
      <c r="J2895" s="95" t="b">
        <v>0</v>
      </c>
      <c r="K2895" s="95" t="b">
        <v>0</v>
      </c>
    </row>
    <row r="2896" spans="1:11" x14ac:dyDescent="0.25">
      <c r="A2896" s="95" t="s">
        <v>14217</v>
      </c>
      <c r="B2896" s="95" t="s">
        <v>1604</v>
      </c>
      <c r="C2896" s="95">
        <v>2</v>
      </c>
      <c r="D2896" s="130">
        <v>1.0634715255499035E-4</v>
      </c>
      <c r="E2896" s="130">
        <v>1.4549446285562802</v>
      </c>
      <c r="F2896" s="95" t="b">
        <v>0</v>
      </c>
      <c r="G2896" s="95" t="b">
        <v>0</v>
      </c>
      <c r="H2896" s="95" t="b">
        <v>0</v>
      </c>
      <c r="I2896" s="95" t="b">
        <v>0</v>
      </c>
      <c r="J2896" s="95" t="b">
        <v>0</v>
      </c>
      <c r="K2896" s="95" t="b">
        <v>0</v>
      </c>
    </row>
    <row r="2897" spans="1:11" x14ac:dyDescent="0.25">
      <c r="A2897" s="95" t="s">
        <v>1604</v>
      </c>
      <c r="B2897" s="95" t="s">
        <v>2743</v>
      </c>
      <c r="C2897" s="95">
        <v>2</v>
      </c>
      <c r="D2897" s="130">
        <v>1.0634715255499035E-4</v>
      </c>
      <c r="E2897" s="130">
        <v>1.6822879520244916</v>
      </c>
      <c r="F2897" s="95" t="b">
        <v>0</v>
      </c>
      <c r="G2897" s="95" t="b">
        <v>0</v>
      </c>
      <c r="H2897" s="95" t="b">
        <v>0</v>
      </c>
      <c r="I2897" s="95" t="b">
        <v>0</v>
      </c>
      <c r="J2897" s="95" t="b">
        <v>0</v>
      </c>
      <c r="K2897" s="95" t="b">
        <v>0</v>
      </c>
    </row>
    <row r="2898" spans="1:11" x14ac:dyDescent="0.25">
      <c r="A2898" s="95" t="s">
        <v>14229</v>
      </c>
      <c r="B2898" s="95" t="s">
        <v>14224</v>
      </c>
      <c r="C2898" s="95">
        <v>2</v>
      </c>
      <c r="D2898" s="130">
        <v>1.0634715255499035E-4</v>
      </c>
      <c r="E2898" s="130">
        <v>-0.92051107393204012</v>
      </c>
      <c r="F2898" s="95" t="b">
        <v>0</v>
      </c>
      <c r="G2898" s="95" t="b">
        <v>0</v>
      </c>
      <c r="H2898" s="95" t="b">
        <v>0</v>
      </c>
      <c r="I2898" s="95" t="b">
        <v>0</v>
      </c>
      <c r="J2898" s="95" t="b">
        <v>0</v>
      </c>
      <c r="K2898" s="95" t="b">
        <v>0</v>
      </c>
    </row>
    <row r="2899" spans="1:11" x14ac:dyDescent="0.25">
      <c r="A2899" s="95" t="s">
        <v>14224</v>
      </c>
      <c r="B2899" s="95" t="s">
        <v>14999</v>
      </c>
      <c r="C2899" s="95">
        <v>2</v>
      </c>
      <c r="D2899" s="130">
        <v>1.0634715255499035E-4</v>
      </c>
      <c r="E2899" s="130">
        <v>1.6132070328811925</v>
      </c>
      <c r="F2899" s="95" t="b">
        <v>0</v>
      </c>
      <c r="G2899" s="95" t="b">
        <v>0</v>
      </c>
      <c r="H2899" s="95" t="b">
        <v>0</v>
      </c>
      <c r="I2899" s="95" t="b">
        <v>0</v>
      </c>
      <c r="J2899" s="95" t="b">
        <v>0</v>
      </c>
      <c r="K2899" s="95" t="b">
        <v>0</v>
      </c>
    </row>
    <row r="2900" spans="1:11" x14ac:dyDescent="0.25">
      <c r="A2900" s="95" t="s">
        <v>14999</v>
      </c>
      <c r="B2900" s="95" t="s">
        <v>14241</v>
      </c>
      <c r="C2900" s="95">
        <v>2</v>
      </c>
      <c r="D2900" s="130">
        <v>1.0634715255499035E-4</v>
      </c>
      <c r="E2900" s="130">
        <v>2.208120656078608</v>
      </c>
      <c r="F2900" s="95" t="b">
        <v>0</v>
      </c>
      <c r="G2900" s="95" t="b">
        <v>0</v>
      </c>
      <c r="H2900" s="95" t="b">
        <v>0</v>
      </c>
      <c r="I2900" s="95" t="b">
        <v>0</v>
      </c>
      <c r="J2900" s="95" t="b">
        <v>0</v>
      </c>
      <c r="K2900" s="95" t="b">
        <v>0</v>
      </c>
    </row>
    <row r="2901" spans="1:11" x14ac:dyDescent="0.25">
      <c r="A2901" s="95" t="s">
        <v>14306</v>
      </c>
      <c r="B2901" s="95" t="s">
        <v>14227</v>
      </c>
      <c r="C2901" s="95">
        <v>2</v>
      </c>
      <c r="D2901" s="130">
        <v>1.0634715255499035E-4</v>
      </c>
      <c r="E2901" s="130">
        <v>0.24751721696779896</v>
      </c>
      <c r="F2901" s="95" t="b">
        <v>0</v>
      </c>
      <c r="G2901" s="95" t="b">
        <v>0</v>
      </c>
      <c r="H2901" s="95" t="b">
        <v>0</v>
      </c>
      <c r="I2901" s="95" t="b">
        <v>0</v>
      </c>
      <c r="J2901" s="95" t="b">
        <v>0</v>
      </c>
      <c r="K2901" s="95" t="b">
        <v>0</v>
      </c>
    </row>
    <row r="2902" spans="1:11" x14ac:dyDescent="0.25">
      <c r="A2902" s="95" t="s">
        <v>14424</v>
      </c>
      <c r="B2902" s="95" t="s">
        <v>14685</v>
      </c>
      <c r="C2902" s="95">
        <v>2</v>
      </c>
      <c r="D2902" s="130">
        <v>1.0634715255499035E-4</v>
      </c>
      <c r="E2902" s="130">
        <v>3.082538043174603</v>
      </c>
      <c r="F2902" s="95" t="b">
        <v>0</v>
      </c>
      <c r="G2902" s="95" t="b">
        <v>0</v>
      </c>
      <c r="H2902" s="95" t="b">
        <v>0</v>
      </c>
      <c r="I2902" s="95" t="b">
        <v>0</v>
      </c>
      <c r="J2902" s="95" t="b">
        <v>0</v>
      </c>
      <c r="K2902" s="95" t="b">
        <v>0</v>
      </c>
    </row>
    <row r="2903" spans="1:11" x14ac:dyDescent="0.25">
      <c r="A2903" s="95" t="s">
        <v>14685</v>
      </c>
      <c r="B2903" s="95" t="s">
        <v>14213</v>
      </c>
      <c r="C2903" s="95">
        <v>2</v>
      </c>
      <c r="D2903" s="130">
        <v>1.0634715255499035E-4</v>
      </c>
      <c r="E2903" s="130">
        <v>0.74730308626932596</v>
      </c>
      <c r="F2903" s="95" t="b">
        <v>0</v>
      </c>
      <c r="G2903" s="95" t="b">
        <v>0</v>
      </c>
      <c r="H2903" s="95" t="b">
        <v>0</v>
      </c>
      <c r="I2903" s="95" t="b">
        <v>0</v>
      </c>
      <c r="J2903" s="95" t="b">
        <v>0</v>
      </c>
      <c r="K2903" s="95" t="b">
        <v>0</v>
      </c>
    </row>
    <row r="2904" spans="1:11" x14ac:dyDescent="0.25">
      <c r="A2904" s="95" t="s">
        <v>14218</v>
      </c>
      <c r="B2904" s="95" t="s">
        <v>15000</v>
      </c>
      <c r="C2904" s="95">
        <v>2</v>
      </c>
      <c r="D2904" s="130">
        <v>1.0634715255499035E-4</v>
      </c>
      <c r="E2904" s="130">
        <v>1.4761566780639981</v>
      </c>
      <c r="F2904" s="95" t="b">
        <v>0</v>
      </c>
      <c r="G2904" s="95" t="b">
        <v>0</v>
      </c>
      <c r="H2904" s="95" t="b">
        <v>0</v>
      </c>
      <c r="I2904" s="95" t="b">
        <v>0</v>
      </c>
      <c r="J2904" s="95" t="b">
        <v>0</v>
      </c>
      <c r="K2904" s="95" t="b">
        <v>0</v>
      </c>
    </row>
    <row r="2905" spans="1:11" x14ac:dyDescent="0.25">
      <c r="A2905" s="95" t="s">
        <v>15000</v>
      </c>
      <c r="B2905" s="95" t="s">
        <v>14216</v>
      </c>
      <c r="C2905" s="95">
        <v>2</v>
      </c>
      <c r="D2905" s="130">
        <v>1.0634715255499035E-4</v>
      </c>
      <c r="E2905" s="130">
        <v>1.3917514878927855</v>
      </c>
      <c r="F2905" s="95" t="b">
        <v>0</v>
      </c>
      <c r="G2905" s="95" t="b">
        <v>0</v>
      </c>
      <c r="H2905" s="95" t="b">
        <v>0</v>
      </c>
      <c r="I2905" s="95" t="b">
        <v>0</v>
      </c>
      <c r="J2905" s="95" t="b">
        <v>0</v>
      </c>
      <c r="K2905" s="95" t="b">
        <v>0</v>
      </c>
    </row>
    <row r="2906" spans="1:11" x14ac:dyDescent="0.25">
      <c r="A2906" s="95" t="s">
        <v>14213</v>
      </c>
      <c r="B2906" s="95" t="s">
        <v>15001</v>
      </c>
      <c r="C2906" s="95">
        <v>2</v>
      </c>
      <c r="D2906" s="130">
        <v>1.0634715255499035E-4</v>
      </c>
      <c r="E2906" s="130">
        <v>1.1510801724855981</v>
      </c>
      <c r="F2906" s="95" t="b">
        <v>0</v>
      </c>
      <c r="G2906" s="95" t="b">
        <v>0</v>
      </c>
      <c r="H2906" s="95" t="b">
        <v>0</v>
      </c>
      <c r="I2906" s="95" t="b">
        <v>0</v>
      </c>
      <c r="J2906" s="95" t="b">
        <v>0</v>
      </c>
      <c r="K2906" s="95" t="b">
        <v>0</v>
      </c>
    </row>
    <row r="2907" spans="1:11" x14ac:dyDescent="0.25">
      <c r="A2907" s="95" t="s">
        <v>15001</v>
      </c>
      <c r="B2907" s="95" t="s">
        <v>14218</v>
      </c>
      <c r="C2907" s="95">
        <v>2</v>
      </c>
      <c r="D2907" s="130">
        <v>1.0634715255499035E-4</v>
      </c>
      <c r="E2907" s="130">
        <v>1.474012009597409</v>
      </c>
      <c r="F2907" s="95" t="b">
        <v>0</v>
      </c>
      <c r="G2907" s="95" t="b">
        <v>0</v>
      </c>
      <c r="H2907" s="95" t="b">
        <v>0</v>
      </c>
      <c r="I2907" s="95" t="b">
        <v>0</v>
      </c>
      <c r="J2907" s="95" t="b">
        <v>0</v>
      </c>
      <c r="K2907" s="95" t="b">
        <v>0</v>
      </c>
    </row>
    <row r="2908" spans="1:11" x14ac:dyDescent="0.25">
      <c r="A2908" s="95" t="s">
        <v>14424</v>
      </c>
      <c r="B2908" s="95" t="s">
        <v>14372</v>
      </c>
      <c r="C2908" s="95">
        <v>2</v>
      </c>
      <c r="D2908" s="130">
        <v>1.0634715255499035E-4</v>
      </c>
      <c r="E2908" s="130">
        <v>2.3343500161684028</v>
      </c>
      <c r="F2908" s="95" t="b">
        <v>0</v>
      </c>
      <c r="G2908" s="95" t="b">
        <v>0</v>
      </c>
      <c r="H2908" s="95" t="b">
        <v>0</v>
      </c>
      <c r="I2908" s="95" t="b">
        <v>0</v>
      </c>
      <c r="J2908" s="95" t="b">
        <v>0</v>
      </c>
      <c r="K2908" s="95" t="b">
        <v>0</v>
      </c>
    </row>
    <row r="2909" spans="1:11" x14ac:dyDescent="0.25">
      <c r="A2909" s="95" t="s">
        <v>14257</v>
      </c>
      <c r="B2909" s="95" t="s">
        <v>14348</v>
      </c>
      <c r="C2909" s="95">
        <v>2</v>
      </c>
      <c r="D2909" s="130">
        <v>1.0634715255499035E-4</v>
      </c>
      <c r="E2909" s="130">
        <v>1.1605627120222857</v>
      </c>
      <c r="F2909" s="95" t="b">
        <v>0</v>
      </c>
      <c r="G2909" s="95" t="b">
        <v>0</v>
      </c>
      <c r="H2909" s="95" t="b">
        <v>0</v>
      </c>
      <c r="I2909" s="95" t="b">
        <v>0</v>
      </c>
      <c r="J2909" s="95" t="b">
        <v>0</v>
      </c>
      <c r="K2909" s="95" t="b">
        <v>0</v>
      </c>
    </row>
    <row r="2910" spans="1:11" x14ac:dyDescent="0.25">
      <c r="A2910" s="95" t="s">
        <v>14250</v>
      </c>
      <c r="B2910" s="95" t="s">
        <v>14214</v>
      </c>
      <c r="C2910" s="95">
        <v>2</v>
      </c>
      <c r="D2910" s="130">
        <v>1.0634715255499035E-4</v>
      </c>
      <c r="E2910" s="130">
        <v>-0.92015106554917558</v>
      </c>
      <c r="F2910" s="95" t="b">
        <v>0</v>
      </c>
      <c r="G2910" s="95" t="b">
        <v>0</v>
      </c>
      <c r="H2910" s="95" t="b">
        <v>0</v>
      </c>
      <c r="I2910" s="95" t="b">
        <v>0</v>
      </c>
      <c r="J2910" s="95" t="b">
        <v>0</v>
      </c>
      <c r="K2910" s="95" t="b">
        <v>0</v>
      </c>
    </row>
    <row r="2911" spans="1:11" x14ac:dyDescent="0.25">
      <c r="A2911" s="95" t="s">
        <v>14213</v>
      </c>
      <c r="B2911" s="95" t="s">
        <v>14345</v>
      </c>
      <c r="C2911" s="95">
        <v>2</v>
      </c>
      <c r="D2911" s="130">
        <v>1.0634715255499035E-4</v>
      </c>
      <c r="E2911" s="130">
        <v>-0.17113912224832112</v>
      </c>
      <c r="F2911" s="95" t="b">
        <v>0</v>
      </c>
      <c r="G2911" s="95" t="b">
        <v>0</v>
      </c>
      <c r="H2911" s="95" t="b">
        <v>0</v>
      </c>
      <c r="I2911" s="95" t="b">
        <v>0</v>
      </c>
      <c r="J2911" s="95" t="b">
        <v>0</v>
      </c>
      <c r="K2911" s="95" t="b">
        <v>0</v>
      </c>
    </row>
    <row r="2912" spans="1:11" x14ac:dyDescent="0.25">
      <c r="A2912" s="95" t="s">
        <v>14345</v>
      </c>
      <c r="B2912" s="95" t="s">
        <v>14219</v>
      </c>
      <c r="C2912" s="95">
        <v>2</v>
      </c>
      <c r="D2912" s="130">
        <v>1.0634715255499035E-4</v>
      </c>
      <c r="E2912" s="130">
        <v>0.23599476228616534</v>
      </c>
      <c r="F2912" s="95" t="b">
        <v>0</v>
      </c>
      <c r="G2912" s="95" t="b">
        <v>0</v>
      </c>
      <c r="H2912" s="95" t="b">
        <v>0</v>
      </c>
      <c r="I2912" s="95" t="b">
        <v>0</v>
      </c>
      <c r="J2912" s="95" t="b">
        <v>0</v>
      </c>
      <c r="K2912" s="95" t="b">
        <v>0</v>
      </c>
    </row>
    <row r="2913" spans="1:11" x14ac:dyDescent="0.25">
      <c r="A2913" s="95" t="s">
        <v>14219</v>
      </c>
      <c r="B2913" s="95" t="s">
        <v>14378</v>
      </c>
      <c r="C2913" s="95">
        <v>2</v>
      </c>
      <c r="D2913" s="130">
        <v>1.0634715255499035E-4</v>
      </c>
      <c r="E2913" s="130">
        <v>0.36943969018321121</v>
      </c>
      <c r="F2913" s="95" t="b">
        <v>0</v>
      </c>
      <c r="G2913" s="95" t="b">
        <v>0</v>
      </c>
      <c r="H2913" s="95" t="b">
        <v>0</v>
      </c>
      <c r="I2913" s="95" t="b">
        <v>0</v>
      </c>
      <c r="J2913" s="95" t="b">
        <v>0</v>
      </c>
      <c r="K2913" s="95" t="b">
        <v>0</v>
      </c>
    </row>
    <row r="2914" spans="1:11" x14ac:dyDescent="0.25">
      <c r="A2914" s="95" t="s">
        <v>1269</v>
      </c>
      <c r="B2914" s="95" t="s">
        <v>14237</v>
      </c>
      <c r="C2914" s="95">
        <v>2</v>
      </c>
      <c r="D2914" s="130">
        <v>1.0634715255499035E-4</v>
      </c>
      <c r="E2914" s="130">
        <v>0.87379818202849513</v>
      </c>
      <c r="F2914" s="95" t="b">
        <v>0</v>
      </c>
      <c r="G2914" s="95" t="b">
        <v>0</v>
      </c>
      <c r="H2914" s="95" t="b">
        <v>0</v>
      </c>
      <c r="I2914" s="95" t="b">
        <v>0</v>
      </c>
      <c r="J2914" s="95" t="b">
        <v>0</v>
      </c>
      <c r="K2914" s="95" t="b">
        <v>0</v>
      </c>
    </row>
    <row r="2915" spans="1:11" x14ac:dyDescent="0.25">
      <c r="A2915" s="95" t="s">
        <v>14297</v>
      </c>
      <c r="B2915" s="95" t="s">
        <v>2743</v>
      </c>
      <c r="C2915" s="95">
        <v>2</v>
      </c>
      <c r="D2915" s="130">
        <v>1.0634715255499035E-4</v>
      </c>
      <c r="E2915" s="130">
        <v>0.13821990767421585</v>
      </c>
      <c r="F2915" s="95" t="b">
        <v>0</v>
      </c>
      <c r="G2915" s="95" t="b">
        <v>0</v>
      </c>
      <c r="H2915" s="95" t="b">
        <v>0</v>
      </c>
      <c r="I2915" s="95" t="b">
        <v>0</v>
      </c>
      <c r="J2915" s="95" t="b">
        <v>0</v>
      </c>
      <c r="K2915" s="95" t="b">
        <v>0</v>
      </c>
    </row>
    <row r="2916" spans="1:11" x14ac:dyDescent="0.25">
      <c r="A2916" s="95" t="s">
        <v>2743</v>
      </c>
      <c r="B2916" s="95" t="s">
        <v>14841</v>
      </c>
      <c r="C2916" s="95">
        <v>2</v>
      </c>
      <c r="D2916" s="130">
        <v>1.0634715255499035E-4</v>
      </c>
      <c r="E2916" s="130">
        <v>1.723335182187514</v>
      </c>
      <c r="F2916" s="95" t="b">
        <v>0</v>
      </c>
      <c r="G2916" s="95" t="b">
        <v>0</v>
      </c>
      <c r="H2916" s="95" t="b">
        <v>0</v>
      </c>
      <c r="I2916" s="95" t="b">
        <v>0</v>
      </c>
      <c r="J2916" s="95" t="b">
        <v>0</v>
      </c>
      <c r="K2916" s="95" t="b">
        <v>0</v>
      </c>
    </row>
    <row r="2917" spans="1:11" x14ac:dyDescent="0.25">
      <c r="A2917" s="95" t="s">
        <v>14841</v>
      </c>
      <c r="B2917" s="95" t="s">
        <v>14219</v>
      </c>
      <c r="C2917" s="95">
        <v>2</v>
      </c>
      <c r="D2917" s="130">
        <v>1.0634715255499035E-4</v>
      </c>
      <c r="E2917" s="130">
        <v>1.3029415519167786</v>
      </c>
      <c r="F2917" s="95" t="b">
        <v>0</v>
      </c>
      <c r="G2917" s="95" t="b">
        <v>0</v>
      </c>
      <c r="H2917" s="95" t="b">
        <v>0</v>
      </c>
      <c r="I2917" s="95" t="b">
        <v>0</v>
      </c>
      <c r="J2917" s="95" t="b">
        <v>0</v>
      </c>
      <c r="K2917" s="95" t="b">
        <v>0</v>
      </c>
    </row>
    <row r="2918" spans="1:11" x14ac:dyDescent="0.25">
      <c r="A2918" s="95" t="s">
        <v>14213</v>
      </c>
      <c r="B2918" s="95" t="s">
        <v>15002</v>
      </c>
      <c r="C2918" s="95">
        <v>2</v>
      </c>
      <c r="D2918" s="130">
        <v>1.0634715255499035E-4</v>
      </c>
      <c r="E2918" s="130">
        <v>1.1510801724855981</v>
      </c>
      <c r="F2918" s="95" t="b">
        <v>0</v>
      </c>
      <c r="G2918" s="95" t="b">
        <v>0</v>
      </c>
      <c r="H2918" s="95" t="b">
        <v>0</v>
      </c>
      <c r="I2918" s="95" t="b">
        <v>0</v>
      </c>
      <c r="J2918" s="95" t="b">
        <v>0</v>
      </c>
      <c r="K2918" s="95" t="b">
        <v>0</v>
      </c>
    </row>
    <row r="2919" spans="1:11" x14ac:dyDescent="0.25">
      <c r="A2919" s="95" t="s">
        <v>15002</v>
      </c>
      <c r="B2919" s="95" t="s">
        <v>14222</v>
      </c>
      <c r="C2919" s="95">
        <v>2</v>
      </c>
      <c r="D2919" s="130">
        <v>1.0634715255499035E-4</v>
      </c>
      <c r="E2919" s="130">
        <v>1.5254320371237149</v>
      </c>
      <c r="F2919" s="95" t="b">
        <v>0</v>
      </c>
      <c r="G2919" s="95" t="b">
        <v>0</v>
      </c>
      <c r="H2919" s="95" t="b">
        <v>0</v>
      </c>
      <c r="I2919" s="95" t="b">
        <v>0</v>
      </c>
      <c r="J2919" s="95" t="b">
        <v>0</v>
      </c>
      <c r="K2919" s="95" t="b">
        <v>0</v>
      </c>
    </row>
    <row r="2920" spans="1:11" x14ac:dyDescent="0.25">
      <c r="A2920" s="95" t="s">
        <v>14252</v>
      </c>
      <c r="B2920" s="95" t="s">
        <v>14214</v>
      </c>
      <c r="C2920" s="95">
        <v>2</v>
      </c>
      <c r="D2920" s="130">
        <v>1.0634715255499035E-4</v>
      </c>
      <c r="E2920" s="130">
        <v>-0.88003384234119308</v>
      </c>
      <c r="F2920" s="95" t="b">
        <v>0</v>
      </c>
      <c r="G2920" s="95" t="b">
        <v>0</v>
      </c>
      <c r="H2920" s="95" t="b">
        <v>0</v>
      </c>
      <c r="I2920" s="95" t="b">
        <v>0</v>
      </c>
      <c r="J2920" s="95" t="b">
        <v>0</v>
      </c>
      <c r="K2920" s="95" t="b">
        <v>0</v>
      </c>
    </row>
    <row r="2921" spans="1:11" x14ac:dyDescent="0.25">
      <c r="A2921" s="95" t="s">
        <v>14232</v>
      </c>
      <c r="B2921" s="95" t="s">
        <v>14338</v>
      </c>
      <c r="C2921" s="95">
        <v>2</v>
      </c>
      <c r="D2921" s="130">
        <v>1.0634715255499035E-4</v>
      </c>
      <c r="E2921" s="130">
        <v>0.67505271659633503</v>
      </c>
      <c r="F2921" s="95" t="b">
        <v>0</v>
      </c>
      <c r="G2921" s="95" t="b">
        <v>0</v>
      </c>
      <c r="H2921" s="95" t="b">
        <v>0</v>
      </c>
      <c r="I2921" s="95" t="b">
        <v>0</v>
      </c>
      <c r="J2921" s="95" t="b">
        <v>0</v>
      </c>
      <c r="K2921" s="95" t="b">
        <v>0</v>
      </c>
    </row>
    <row r="2922" spans="1:11" x14ac:dyDescent="0.25">
      <c r="A2922" s="95" t="s">
        <v>1387</v>
      </c>
      <c r="B2922" s="95" t="s">
        <v>14242</v>
      </c>
      <c r="C2922" s="95">
        <v>2</v>
      </c>
      <c r="D2922" s="130">
        <v>1.0634715255499035E-4</v>
      </c>
      <c r="E2922" s="130">
        <v>0.44598328599716552</v>
      </c>
      <c r="F2922" s="95" t="b">
        <v>0</v>
      </c>
      <c r="G2922" s="95" t="b">
        <v>0</v>
      </c>
      <c r="H2922" s="95" t="b">
        <v>0</v>
      </c>
      <c r="I2922" s="95" t="b">
        <v>0</v>
      </c>
      <c r="J2922" s="95" t="b">
        <v>0</v>
      </c>
      <c r="K2922" s="95" t="b">
        <v>0</v>
      </c>
    </row>
    <row r="2923" spans="1:11" x14ac:dyDescent="0.25">
      <c r="A2923" s="95" t="s">
        <v>14213</v>
      </c>
      <c r="B2923" s="95" t="s">
        <v>15003</v>
      </c>
      <c r="C2923" s="95">
        <v>2</v>
      </c>
      <c r="D2923" s="130">
        <v>1.0634715255499035E-4</v>
      </c>
      <c r="E2923" s="130">
        <v>1.1510801724855981</v>
      </c>
      <c r="F2923" s="95" t="b">
        <v>0</v>
      </c>
      <c r="G2923" s="95" t="b">
        <v>0</v>
      </c>
      <c r="H2923" s="95" t="b">
        <v>0</v>
      </c>
      <c r="I2923" s="95" t="b">
        <v>0</v>
      </c>
      <c r="J2923" s="95" t="b">
        <v>0</v>
      </c>
      <c r="K2923" s="95" t="b">
        <v>0</v>
      </c>
    </row>
    <row r="2924" spans="1:11" x14ac:dyDescent="0.25">
      <c r="A2924" s="95" t="s">
        <v>15003</v>
      </c>
      <c r="B2924" s="95" t="s">
        <v>14224</v>
      </c>
      <c r="C2924" s="95">
        <v>2</v>
      </c>
      <c r="D2924" s="130">
        <v>1.0634715255499035E-4</v>
      </c>
      <c r="E2924" s="130">
        <v>1.6128796340855114</v>
      </c>
      <c r="F2924" s="95" t="b">
        <v>0</v>
      </c>
      <c r="G2924" s="95" t="b">
        <v>0</v>
      </c>
      <c r="H2924" s="95" t="b">
        <v>0</v>
      </c>
      <c r="I2924" s="95" t="b">
        <v>0</v>
      </c>
      <c r="J2924" s="95" t="b">
        <v>0</v>
      </c>
      <c r="K2924" s="95" t="b">
        <v>0</v>
      </c>
    </row>
    <row r="2925" spans="1:11" x14ac:dyDescent="0.25">
      <c r="A2925" s="95" t="s">
        <v>14224</v>
      </c>
      <c r="B2925" s="95" t="s">
        <v>14252</v>
      </c>
      <c r="C2925" s="95">
        <v>2</v>
      </c>
      <c r="D2925" s="130">
        <v>1.0634715255499035E-4</v>
      </c>
      <c r="E2925" s="130">
        <v>-0.42818565227703254</v>
      </c>
      <c r="F2925" s="95" t="b">
        <v>0</v>
      </c>
      <c r="G2925" s="95" t="b">
        <v>0</v>
      </c>
      <c r="H2925" s="95" t="b">
        <v>0</v>
      </c>
      <c r="I2925" s="95" t="b">
        <v>0</v>
      </c>
      <c r="J2925" s="95" t="b">
        <v>0</v>
      </c>
      <c r="K2925" s="95" t="b">
        <v>0</v>
      </c>
    </row>
    <row r="2926" spans="1:11" x14ac:dyDescent="0.25">
      <c r="A2926" s="95" t="s">
        <v>14252</v>
      </c>
      <c r="B2926" s="95" t="s">
        <v>14224</v>
      </c>
      <c r="C2926" s="95">
        <v>2</v>
      </c>
      <c r="D2926" s="130">
        <v>1.0634715255499035E-4</v>
      </c>
      <c r="E2926" s="130">
        <v>-0.42255010409903704</v>
      </c>
      <c r="F2926" s="95" t="b">
        <v>0</v>
      </c>
      <c r="G2926" s="95" t="b">
        <v>0</v>
      </c>
      <c r="H2926" s="95" t="b">
        <v>0</v>
      </c>
      <c r="I2926" s="95" t="b">
        <v>0</v>
      </c>
      <c r="J2926" s="95" t="b">
        <v>0</v>
      </c>
      <c r="K2926" s="95" t="b">
        <v>0</v>
      </c>
    </row>
    <row r="2927" spans="1:11" x14ac:dyDescent="0.25">
      <c r="A2927" s="95" t="s">
        <v>14224</v>
      </c>
      <c r="B2927" s="95" t="s">
        <v>14324</v>
      </c>
      <c r="C2927" s="95">
        <v>2</v>
      </c>
      <c r="D2927" s="130">
        <v>1.0634715255499035E-4</v>
      </c>
      <c r="E2927" s="130">
        <v>0.16604900153897328</v>
      </c>
      <c r="F2927" s="95" t="b">
        <v>0</v>
      </c>
      <c r="G2927" s="95" t="b">
        <v>0</v>
      </c>
      <c r="H2927" s="95" t="b">
        <v>0</v>
      </c>
      <c r="I2927" s="95" t="b">
        <v>0</v>
      </c>
      <c r="J2927" s="95" t="b">
        <v>0</v>
      </c>
      <c r="K2927" s="95" t="b">
        <v>0</v>
      </c>
    </row>
    <row r="2928" spans="1:11" x14ac:dyDescent="0.25">
      <c r="A2928" s="95" t="s">
        <v>14330</v>
      </c>
      <c r="B2928" s="95" t="s">
        <v>14221</v>
      </c>
      <c r="C2928" s="95">
        <v>2</v>
      </c>
      <c r="D2928" s="130">
        <v>1.0634715255499035E-4</v>
      </c>
      <c r="E2928" s="130">
        <v>0.15812090772832235</v>
      </c>
      <c r="F2928" s="95" t="b">
        <v>0</v>
      </c>
      <c r="G2928" s="95" t="b">
        <v>0</v>
      </c>
      <c r="H2928" s="95" t="b">
        <v>0</v>
      </c>
      <c r="I2928" s="95" t="b">
        <v>0</v>
      </c>
      <c r="J2928" s="95" t="b">
        <v>0</v>
      </c>
      <c r="K2928" s="95" t="b">
        <v>0</v>
      </c>
    </row>
    <row r="2929" spans="1:11" x14ac:dyDescent="0.25">
      <c r="A2929" s="95" t="s">
        <v>14241</v>
      </c>
      <c r="B2929" s="95" t="s">
        <v>15004</v>
      </c>
      <c r="C2929" s="95">
        <v>2</v>
      </c>
      <c r="D2929" s="130">
        <v>1.0634715255499035E-4</v>
      </c>
      <c r="E2929" s="130">
        <v>2.2225329568820076</v>
      </c>
      <c r="F2929" s="95" t="b">
        <v>0</v>
      </c>
      <c r="G2929" s="95" t="b">
        <v>0</v>
      </c>
      <c r="H2929" s="95" t="b">
        <v>0</v>
      </c>
      <c r="I2929" s="95" t="b">
        <v>0</v>
      </c>
      <c r="J2929" s="95" t="b">
        <v>0</v>
      </c>
      <c r="K2929" s="95" t="b">
        <v>0</v>
      </c>
    </row>
    <row r="2930" spans="1:11" x14ac:dyDescent="0.25">
      <c r="A2930" s="95" t="s">
        <v>15004</v>
      </c>
      <c r="B2930" s="95" t="s">
        <v>14214</v>
      </c>
      <c r="C2930" s="95">
        <v>2</v>
      </c>
      <c r="D2930" s="130">
        <v>1.0634715255499035E-4</v>
      </c>
      <c r="E2930" s="130">
        <v>1.1553958958433552</v>
      </c>
      <c r="F2930" s="95" t="b">
        <v>0</v>
      </c>
      <c r="G2930" s="95" t="b">
        <v>0</v>
      </c>
      <c r="H2930" s="95" t="b">
        <v>0</v>
      </c>
      <c r="I2930" s="95" t="b">
        <v>0</v>
      </c>
      <c r="J2930" s="95" t="b">
        <v>0</v>
      </c>
      <c r="K2930" s="95" t="b">
        <v>0</v>
      </c>
    </row>
    <row r="2931" spans="1:11" x14ac:dyDescent="0.25">
      <c r="A2931" s="95" t="s">
        <v>14213</v>
      </c>
      <c r="B2931" s="95" t="s">
        <v>14509</v>
      </c>
      <c r="C2931" s="95">
        <v>2</v>
      </c>
      <c r="D2931" s="130">
        <v>1.0634715255499035E-4</v>
      </c>
      <c r="E2931" s="130">
        <v>0.45211016814957933</v>
      </c>
      <c r="F2931" s="95" t="b">
        <v>0</v>
      </c>
      <c r="G2931" s="95" t="b">
        <v>0</v>
      </c>
      <c r="H2931" s="95" t="b">
        <v>0</v>
      </c>
      <c r="I2931" s="95" t="b">
        <v>0</v>
      </c>
      <c r="J2931" s="95" t="b">
        <v>0</v>
      </c>
      <c r="K2931" s="95" t="b">
        <v>0</v>
      </c>
    </row>
    <row r="2932" spans="1:11" x14ac:dyDescent="0.25">
      <c r="A2932" s="95" t="s">
        <v>14509</v>
      </c>
      <c r="B2932" s="95" t="s">
        <v>14224</v>
      </c>
      <c r="C2932" s="95">
        <v>2</v>
      </c>
      <c r="D2932" s="130">
        <v>1.0634715255499035E-4</v>
      </c>
      <c r="E2932" s="130">
        <v>0.91390962974949241</v>
      </c>
      <c r="F2932" s="95" t="b">
        <v>0</v>
      </c>
      <c r="G2932" s="95" t="b">
        <v>0</v>
      </c>
      <c r="H2932" s="95" t="b">
        <v>0</v>
      </c>
      <c r="I2932" s="95" t="b">
        <v>0</v>
      </c>
      <c r="J2932" s="95" t="b">
        <v>0</v>
      </c>
      <c r="K2932" s="95" t="b">
        <v>0</v>
      </c>
    </row>
    <row r="2933" spans="1:11" x14ac:dyDescent="0.25">
      <c r="A2933" s="95" t="s">
        <v>14217</v>
      </c>
      <c r="B2933" s="95" t="s">
        <v>892</v>
      </c>
      <c r="C2933" s="95">
        <v>2</v>
      </c>
      <c r="D2933" s="130">
        <v>1.0634715255499035E-4</v>
      </c>
      <c r="E2933" s="130">
        <v>1.4549446285562802</v>
      </c>
      <c r="F2933" s="95" t="b">
        <v>0</v>
      </c>
      <c r="G2933" s="95" t="b">
        <v>0</v>
      </c>
      <c r="H2933" s="95" t="b">
        <v>0</v>
      </c>
      <c r="I2933" s="95" t="b">
        <v>0</v>
      </c>
      <c r="J2933" s="95" t="b">
        <v>0</v>
      </c>
      <c r="K2933" s="95" t="b">
        <v>0</v>
      </c>
    </row>
    <row r="2934" spans="1:11" x14ac:dyDescent="0.25">
      <c r="A2934" s="95" t="s">
        <v>892</v>
      </c>
      <c r="B2934" s="95" t="s">
        <v>2743</v>
      </c>
      <c r="C2934" s="95">
        <v>2</v>
      </c>
      <c r="D2934" s="130">
        <v>1.0634715255499035E-4</v>
      </c>
      <c r="E2934" s="130">
        <v>1.6822879520244916</v>
      </c>
      <c r="F2934" s="95" t="b">
        <v>0</v>
      </c>
      <c r="G2934" s="95" t="b">
        <v>0</v>
      </c>
      <c r="H2934" s="95" t="b">
        <v>0</v>
      </c>
      <c r="I2934" s="95" t="b">
        <v>0</v>
      </c>
      <c r="J2934" s="95" t="b">
        <v>0</v>
      </c>
      <c r="K2934" s="95" t="b">
        <v>0</v>
      </c>
    </row>
    <row r="2935" spans="1:11" x14ac:dyDescent="0.25">
      <c r="A2935" s="95" t="s">
        <v>14217</v>
      </c>
      <c r="B2935" s="95" t="s">
        <v>1743</v>
      </c>
      <c r="C2935" s="95">
        <v>2</v>
      </c>
      <c r="D2935" s="130">
        <v>1.0634715255499035E-4</v>
      </c>
      <c r="E2935" s="130">
        <v>1.4549446285562802</v>
      </c>
      <c r="F2935" s="95" t="b">
        <v>0</v>
      </c>
      <c r="G2935" s="95" t="b">
        <v>0</v>
      </c>
      <c r="H2935" s="95" t="b">
        <v>0</v>
      </c>
      <c r="I2935" s="95" t="b">
        <v>0</v>
      </c>
      <c r="J2935" s="95" t="b">
        <v>0</v>
      </c>
      <c r="K2935" s="95" t="b">
        <v>0</v>
      </c>
    </row>
    <row r="2936" spans="1:11" x14ac:dyDescent="0.25">
      <c r="A2936" s="95" t="s">
        <v>1743</v>
      </c>
      <c r="B2936" s="95" t="s">
        <v>14569</v>
      </c>
      <c r="C2936" s="95">
        <v>2</v>
      </c>
      <c r="D2936" s="130">
        <v>1.0634715255499035E-4</v>
      </c>
      <c r="E2936" s="130">
        <v>3.89065251693569</v>
      </c>
      <c r="F2936" s="95" t="b">
        <v>0</v>
      </c>
      <c r="G2936" s="95" t="b">
        <v>0</v>
      </c>
      <c r="H2936" s="95" t="b">
        <v>0</v>
      </c>
      <c r="I2936" s="95" t="b">
        <v>0</v>
      </c>
      <c r="J2936" s="95" t="b">
        <v>0</v>
      </c>
      <c r="K2936" s="95" t="b">
        <v>0</v>
      </c>
    </row>
    <row r="2937" spans="1:11" x14ac:dyDescent="0.25">
      <c r="A2937" s="95" t="s">
        <v>14569</v>
      </c>
      <c r="B2937" s="95" t="s">
        <v>15005</v>
      </c>
      <c r="C2937" s="95">
        <v>2</v>
      </c>
      <c r="D2937" s="130">
        <v>1.0634715255499035E-4</v>
      </c>
      <c r="E2937" s="130">
        <v>3.89065251693569</v>
      </c>
      <c r="F2937" s="95" t="b">
        <v>0</v>
      </c>
      <c r="G2937" s="95" t="b">
        <v>0</v>
      </c>
      <c r="H2937" s="95" t="b">
        <v>0</v>
      </c>
      <c r="I2937" s="95" t="b">
        <v>0</v>
      </c>
      <c r="J2937" s="95" t="b">
        <v>0</v>
      </c>
      <c r="K2937" s="95" t="b">
        <v>0</v>
      </c>
    </row>
    <row r="2938" spans="1:11" x14ac:dyDescent="0.25">
      <c r="A2938" s="95" t="s">
        <v>15005</v>
      </c>
      <c r="B2938" s="95" t="s">
        <v>14227</v>
      </c>
      <c r="C2938" s="95">
        <v>2</v>
      </c>
      <c r="D2938" s="130">
        <v>1.0634715255499035E-4</v>
      </c>
      <c r="E2938" s="130">
        <v>1.7594005779466735</v>
      </c>
      <c r="F2938" s="95" t="b">
        <v>0</v>
      </c>
      <c r="G2938" s="95" t="b">
        <v>0</v>
      </c>
      <c r="H2938" s="95" t="b">
        <v>0</v>
      </c>
      <c r="I2938" s="95" t="b">
        <v>0</v>
      </c>
      <c r="J2938" s="95" t="b">
        <v>0</v>
      </c>
      <c r="K2938" s="95" t="b">
        <v>0</v>
      </c>
    </row>
    <row r="2939" spans="1:11" x14ac:dyDescent="0.25">
      <c r="A2939" s="95" t="s">
        <v>14226</v>
      </c>
      <c r="B2939" s="95" t="s">
        <v>15006</v>
      </c>
      <c r="C2939" s="95">
        <v>2</v>
      </c>
      <c r="D2939" s="130">
        <v>1.0634715255499035E-4</v>
      </c>
      <c r="E2939" s="130">
        <v>1.670544428895635</v>
      </c>
      <c r="F2939" s="95" t="b">
        <v>0</v>
      </c>
      <c r="G2939" s="95" t="b">
        <v>0</v>
      </c>
      <c r="H2939" s="95" t="b">
        <v>0</v>
      </c>
      <c r="I2939" s="95" t="b">
        <v>0</v>
      </c>
      <c r="J2939" s="95" t="b">
        <v>0</v>
      </c>
      <c r="K2939" s="95" t="b">
        <v>0</v>
      </c>
    </row>
    <row r="2940" spans="1:11" x14ac:dyDescent="0.25">
      <c r="A2940" s="95" t="s">
        <v>15006</v>
      </c>
      <c r="B2940" s="95" t="s">
        <v>14226</v>
      </c>
      <c r="C2940" s="95">
        <v>2</v>
      </c>
      <c r="D2940" s="130">
        <v>1.0634715255499035E-4</v>
      </c>
      <c r="E2940" s="130">
        <v>1.6694246315879091</v>
      </c>
      <c r="F2940" s="95" t="b">
        <v>0</v>
      </c>
      <c r="G2940" s="95" t="b">
        <v>0</v>
      </c>
      <c r="H2940" s="95" t="b">
        <v>0</v>
      </c>
      <c r="I2940" s="95" t="b">
        <v>0</v>
      </c>
      <c r="J2940" s="95" t="b">
        <v>0</v>
      </c>
      <c r="K2940" s="95" t="b">
        <v>0</v>
      </c>
    </row>
    <row r="2941" spans="1:11" x14ac:dyDescent="0.25">
      <c r="A2941" s="95" t="s">
        <v>14226</v>
      </c>
      <c r="B2941" s="95" t="s">
        <v>14652</v>
      </c>
      <c r="C2941" s="95">
        <v>2</v>
      </c>
      <c r="D2941" s="130">
        <v>1.0634715255499035E-4</v>
      </c>
      <c r="E2941" s="130">
        <v>1.1934231741759724</v>
      </c>
      <c r="F2941" s="95" t="b">
        <v>0</v>
      </c>
      <c r="G2941" s="95" t="b">
        <v>0</v>
      </c>
      <c r="H2941" s="95" t="b">
        <v>0</v>
      </c>
      <c r="I2941" s="95" t="b">
        <v>0</v>
      </c>
      <c r="J2941" s="95" t="b">
        <v>0</v>
      </c>
      <c r="K2941" s="95" t="b">
        <v>0</v>
      </c>
    </row>
    <row r="2942" spans="1:11" x14ac:dyDescent="0.25">
      <c r="A2942" s="95" t="s">
        <v>14652</v>
      </c>
      <c r="B2942" s="95" t="s">
        <v>14213</v>
      </c>
      <c r="C2942" s="95">
        <v>2</v>
      </c>
      <c r="D2942" s="130">
        <v>1.0634715255499035E-4</v>
      </c>
      <c r="E2942" s="130">
        <v>0.66812184022170096</v>
      </c>
      <c r="F2942" s="95" t="b">
        <v>0</v>
      </c>
      <c r="G2942" s="95" t="b">
        <v>0</v>
      </c>
      <c r="H2942" s="95" t="b">
        <v>0</v>
      </c>
      <c r="I2942" s="95" t="b">
        <v>0</v>
      </c>
      <c r="J2942" s="95" t="b">
        <v>0</v>
      </c>
      <c r="K2942" s="95" t="b">
        <v>0</v>
      </c>
    </row>
    <row r="2943" spans="1:11" x14ac:dyDescent="0.25">
      <c r="A2943" s="95" t="s">
        <v>14213</v>
      </c>
      <c r="B2943" s="95" t="s">
        <v>14842</v>
      </c>
      <c r="C2943" s="95">
        <v>2</v>
      </c>
      <c r="D2943" s="130">
        <v>1.0634715255499035E-4</v>
      </c>
      <c r="E2943" s="130">
        <v>0.97498891342991689</v>
      </c>
      <c r="F2943" s="95" t="b">
        <v>0</v>
      </c>
      <c r="G2943" s="95" t="b">
        <v>0</v>
      </c>
      <c r="H2943" s="95" t="b">
        <v>0</v>
      </c>
      <c r="I2943" s="95" t="b">
        <v>0</v>
      </c>
      <c r="J2943" s="95" t="b">
        <v>0</v>
      </c>
      <c r="K2943" s="95" t="b">
        <v>0</v>
      </c>
    </row>
    <row r="2944" spans="1:11" x14ac:dyDescent="0.25">
      <c r="A2944" s="95" t="s">
        <v>14842</v>
      </c>
      <c r="B2944" s="95" t="s">
        <v>14227</v>
      </c>
      <c r="C2944" s="95">
        <v>2</v>
      </c>
      <c r="D2944" s="130">
        <v>1.0634715255499035E-4</v>
      </c>
      <c r="E2944" s="130">
        <v>1.5833093188909921</v>
      </c>
      <c r="F2944" s="95" t="b">
        <v>0</v>
      </c>
      <c r="G2944" s="95" t="b">
        <v>0</v>
      </c>
      <c r="H2944" s="95" t="b">
        <v>0</v>
      </c>
      <c r="I2944" s="95" t="b">
        <v>0</v>
      </c>
      <c r="J2944" s="95" t="b">
        <v>0</v>
      </c>
      <c r="K2944" s="95" t="b">
        <v>0</v>
      </c>
    </row>
    <row r="2945" spans="1:11" x14ac:dyDescent="0.25">
      <c r="A2945" s="95" t="s">
        <v>14220</v>
      </c>
      <c r="B2945" s="95" t="s">
        <v>14268</v>
      </c>
      <c r="C2945" s="95">
        <v>2</v>
      </c>
      <c r="D2945" s="130">
        <v>1.0634715255499035E-4</v>
      </c>
      <c r="E2945" s="130">
        <v>-0.24205989855054991</v>
      </c>
      <c r="F2945" s="95" t="b">
        <v>0</v>
      </c>
      <c r="G2945" s="95" t="b">
        <v>0</v>
      </c>
      <c r="H2945" s="95" t="b">
        <v>0</v>
      </c>
      <c r="I2945" s="95" t="b">
        <v>0</v>
      </c>
      <c r="J2945" s="95" t="b">
        <v>0</v>
      </c>
      <c r="K2945" s="95" t="b">
        <v>0</v>
      </c>
    </row>
    <row r="2946" spans="1:11" x14ac:dyDescent="0.25">
      <c r="A2946" s="95" t="s">
        <v>14284</v>
      </c>
      <c r="B2946" s="95" t="s">
        <v>14409</v>
      </c>
      <c r="C2946" s="95">
        <v>2</v>
      </c>
      <c r="D2946" s="130">
        <v>1.0634715255499035E-4</v>
      </c>
      <c r="E2946" s="130">
        <v>1.8549369646691554</v>
      </c>
      <c r="F2946" s="95" t="b">
        <v>0</v>
      </c>
      <c r="G2946" s="95" t="b">
        <v>0</v>
      </c>
      <c r="H2946" s="95" t="b">
        <v>0</v>
      </c>
      <c r="I2946" s="95" t="b">
        <v>0</v>
      </c>
      <c r="J2946" s="95" t="b">
        <v>0</v>
      </c>
      <c r="K2946" s="95" t="b">
        <v>0</v>
      </c>
    </row>
    <row r="2947" spans="1:11" x14ac:dyDescent="0.25">
      <c r="A2947" s="95" t="s">
        <v>14226</v>
      </c>
      <c r="B2947" s="95" t="s">
        <v>14226</v>
      </c>
      <c r="C2947" s="95">
        <v>2</v>
      </c>
      <c r="D2947" s="130">
        <v>1.0634715255499035E-4</v>
      </c>
      <c r="E2947" s="130">
        <v>-1.0947515008024216</v>
      </c>
      <c r="F2947" s="95" t="b">
        <v>0</v>
      </c>
      <c r="G2947" s="95" t="b">
        <v>0</v>
      </c>
      <c r="H2947" s="95" t="b">
        <v>0</v>
      </c>
      <c r="I2947" s="95" t="b">
        <v>0</v>
      </c>
      <c r="J2947" s="95" t="b">
        <v>0</v>
      </c>
      <c r="K2947" s="95" t="b">
        <v>0</v>
      </c>
    </row>
    <row r="2948" spans="1:11" x14ac:dyDescent="0.25">
      <c r="A2948" s="95" t="s">
        <v>14241</v>
      </c>
      <c r="B2948" s="95" t="s">
        <v>14274</v>
      </c>
      <c r="C2948" s="95">
        <v>2</v>
      </c>
      <c r="D2948" s="130">
        <v>1.0634715255499035E-4</v>
      </c>
      <c r="E2948" s="130">
        <v>0.53679121827974408</v>
      </c>
      <c r="F2948" s="95" t="b">
        <v>0</v>
      </c>
      <c r="G2948" s="95" t="b">
        <v>0</v>
      </c>
      <c r="H2948" s="95" t="b">
        <v>0</v>
      </c>
      <c r="I2948" s="95" t="b">
        <v>0</v>
      </c>
      <c r="J2948" s="95" t="b">
        <v>0</v>
      </c>
      <c r="K2948" s="95" t="b">
        <v>0</v>
      </c>
    </row>
    <row r="2949" spans="1:11" x14ac:dyDescent="0.25">
      <c r="A2949" s="95" t="s">
        <v>14217</v>
      </c>
      <c r="B2949" s="95" t="s">
        <v>1697</v>
      </c>
      <c r="C2949" s="95">
        <v>2</v>
      </c>
      <c r="D2949" s="130">
        <v>1.0634715255499035E-4</v>
      </c>
      <c r="E2949" s="130">
        <v>1.4549446285562802</v>
      </c>
      <c r="F2949" s="95" t="b">
        <v>0</v>
      </c>
      <c r="G2949" s="95" t="b">
        <v>0</v>
      </c>
      <c r="H2949" s="95" t="b">
        <v>0</v>
      </c>
      <c r="I2949" s="95" t="b">
        <v>0</v>
      </c>
      <c r="J2949" s="95" t="b">
        <v>0</v>
      </c>
      <c r="K2949" s="95" t="b">
        <v>0</v>
      </c>
    </row>
    <row r="2950" spans="1:11" x14ac:dyDescent="0.25">
      <c r="A2950" s="95" t="s">
        <v>1697</v>
      </c>
      <c r="B2950" s="95" t="s">
        <v>14563</v>
      </c>
      <c r="C2950" s="95">
        <v>2</v>
      </c>
      <c r="D2950" s="130">
        <v>1.0634715255499035E-4</v>
      </c>
      <c r="E2950" s="130">
        <v>3.8326605699580032</v>
      </c>
      <c r="F2950" s="95" t="b">
        <v>0</v>
      </c>
      <c r="G2950" s="95" t="b">
        <v>0</v>
      </c>
      <c r="H2950" s="95" t="b">
        <v>0</v>
      </c>
      <c r="I2950" s="95" t="b">
        <v>0</v>
      </c>
      <c r="J2950" s="95" t="b">
        <v>0</v>
      </c>
      <c r="K2950" s="95" t="b">
        <v>0</v>
      </c>
    </row>
    <row r="2951" spans="1:11" x14ac:dyDescent="0.25">
      <c r="A2951" s="95" t="s">
        <v>14563</v>
      </c>
      <c r="B2951" s="95" t="s">
        <v>14366</v>
      </c>
      <c r="C2951" s="95">
        <v>2</v>
      </c>
      <c r="D2951" s="130">
        <v>1.0634715255499035E-4</v>
      </c>
      <c r="E2951" s="130">
        <v>2.7962313043313283</v>
      </c>
      <c r="F2951" s="95" t="b">
        <v>0</v>
      </c>
      <c r="G2951" s="95" t="b">
        <v>0</v>
      </c>
      <c r="H2951" s="95" t="b">
        <v>0</v>
      </c>
      <c r="I2951" s="95" t="b">
        <v>0</v>
      </c>
      <c r="J2951" s="95" t="b">
        <v>0</v>
      </c>
      <c r="K2951" s="95" t="b">
        <v>0</v>
      </c>
    </row>
    <row r="2952" spans="1:11" x14ac:dyDescent="0.25">
      <c r="A2952" s="95" t="s">
        <v>14217</v>
      </c>
      <c r="B2952" s="95" t="s">
        <v>1591</v>
      </c>
      <c r="C2952" s="95">
        <v>2</v>
      </c>
      <c r="D2952" s="130">
        <v>1.0634715255499035E-4</v>
      </c>
      <c r="E2952" s="130">
        <v>1.4549446285562802</v>
      </c>
      <c r="F2952" s="95" t="b">
        <v>0</v>
      </c>
      <c r="G2952" s="95" t="b">
        <v>0</v>
      </c>
      <c r="H2952" s="95" t="b">
        <v>0</v>
      </c>
      <c r="I2952" s="95" t="b">
        <v>0</v>
      </c>
      <c r="J2952" s="95" t="b">
        <v>0</v>
      </c>
      <c r="K2952" s="95" t="b">
        <v>0</v>
      </c>
    </row>
    <row r="2953" spans="1:11" x14ac:dyDescent="0.25">
      <c r="A2953" s="95" t="s">
        <v>1591</v>
      </c>
      <c r="B2953" s="95" t="s">
        <v>14216</v>
      </c>
      <c r="C2953" s="95">
        <v>2</v>
      </c>
      <c r="D2953" s="130">
        <v>1.0634715255499035E-4</v>
      </c>
      <c r="E2953" s="130">
        <v>1.3917514878927855</v>
      </c>
      <c r="F2953" s="95" t="b">
        <v>0</v>
      </c>
      <c r="G2953" s="95" t="b">
        <v>0</v>
      </c>
      <c r="H2953" s="95" t="b">
        <v>0</v>
      </c>
      <c r="I2953" s="95" t="b">
        <v>0</v>
      </c>
      <c r="J2953" s="95" t="b">
        <v>0</v>
      </c>
      <c r="K2953" s="95" t="b">
        <v>0</v>
      </c>
    </row>
    <row r="2954" spans="1:11" x14ac:dyDescent="0.25">
      <c r="A2954" s="95" t="s">
        <v>14382</v>
      </c>
      <c r="B2954" s="95" t="s">
        <v>14261</v>
      </c>
      <c r="C2954" s="95">
        <v>2</v>
      </c>
      <c r="D2954" s="130">
        <v>1.0634715255499035E-4</v>
      </c>
      <c r="E2954" s="130">
        <v>1.5149889029748045</v>
      </c>
      <c r="F2954" s="95" t="b">
        <v>0</v>
      </c>
      <c r="G2954" s="95" t="b">
        <v>0</v>
      </c>
      <c r="H2954" s="95" t="b">
        <v>0</v>
      </c>
      <c r="I2954" s="95" t="b">
        <v>0</v>
      </c>
      <c r="J2954" s="95" t="b">
        <v>0</v>
      </c>
      <c r="K2954" s="95" t="b">
        <v>0</v>
      </c>
    </row>
    <row r="2955" spans="1:11" x14ac:dyDescent="0.25">
      <c r="A2955" s="95" t="s">
        <v>14261</v>
      </c>
      <c r="B2955" s="95" t="s">
        <v>14225</v>
      </c>
      <c r="C2955" s="95">
        <v>2</v>
      </c>
      <c r="D2955" s="130">
        <v>1.0634715255499035E-4</v>
      </c>
      <c r="E2955" s="130">
        <v>-0.15137141031317716</v>
      </c>
      <c r="F2955" s="95" t="b">
        <v>0</v>
      </c>
      <c r="G2955" s="95" t="b">
        <v>0</v>
      </c>
      <c r="H2955" s="95" t="b">
        <v>0</v>
      </c>
      <c r="I2955" s="95" t="b">
        <v>0</v>
      </c>
      <c r="J2955" s="95" t="b">
        <v>0</v>
      </c>
      <c r="K2955" s="95" t="b">
        <v>0</v>
      </c>
    </row>
    <row r="2956" spans="1:11" x14ac:dyDescent="0.25">
      <c r="A2956" s="95" t="s">
        <v>14297</v>
      </c>
      <c r="B2956" s="95" t="s">
        <v>14564</v>
      </c>
      <c r="C2956" s="95">
        <v>2</v>
      </c>
      <c r="D2956" s="130">
        <v>1.0634715255499035E-4</v>
      </c>
      <c r="E2956" s="130">
        <v>2.2885925256077275</v>
      </c>
      <c r="F2956" s="95" t="b">
        <v>0</v>
      </c>
      <c r="G2956" s="95" t="b">
        <v>0</v>
      </c>
      <c r="H2956" s="95" t="b">
        <v>0</v>
      </c>
      <c r="I2956" s="95" t="b">
        <v>0</v>
      </c>
      <c r="J2956" s="95" t="b">
        <v>0</v>
      </c>
      <c r="K2956" s="95" t="b">
        <v>0</v>
      </c>
    </row>
    <row r="2957" spans="1:11" x14ac:dyDescent="0.25">
      <c r="A2957" s="95" t="s">
        <v>14564</v>
      </c>
      <c r="B2957" s="95" t="s">
        <v>14248</v>
      </c>
      <c r="C2957" s="95">
        <v>2</v>
      </c>
      <c r="D2957" s="130">
        <v>1.0634715255499035E-4</v>
      </c>
      <c r="E2957" s="130">
        <v>1.9416112011821729</v>
      </c>
      <c r="F2957" s="95" t="b">
        <v>0</v>
      </c>
      <c r="G2957" s="95" t="b">
        <v>0</v>
      </c>
      <c r="H2957" s="95" t="b">
        <v>0</v>
      </c>
      <c r="I2957" s="95" t="b">
        <v>0</v>
      </c>
      <c r="J2957" s="95" t="b">
        <v>0</v>
      </c>
      <c r="K2957" s="95" t="b">
        <v>0</v>
      </c>
    </row>
    <row r="2958" spans="1:11" x14ac:dyDescent="0.25">
      <c r="A2958" s="95" t="s">
        <v>14242</v>
      </c>
      <c r="B2958" s="95" t="s">
        <v>14344</v>
      </c>
      <c r="C2958" s="95">
        <v>2</v>
      </c>
      <c r="D2958" s="130">
        <v>1.0634715255499035E-4</v>
      </c>
      <c r="E2958" s="130">
        <v>0.88978479540446309</v>
      </c>
      <c r="F2958" s="95" t="b">
        <v>0</v>
      </c>
      <c r="G2958" s="95" t="b">
        <v>0</v>
      </c>
      <c r="H2958" s="95" t="b">
        <v>0</v>
      </c>
      <c r="I2958" s="95" t="b">
        <v>0</v>
      </c>
      <c r="J2958" s="95" t="b">
        <v>0</v>
      </c>
      <c r="K2958" s="95" t="b">
        <v>0</v>
      </c>
    </row>
    <row r="2959" spans="1:11" x14ac:dyDescent="0.25">
      <c r="A2959" s="95" t="s">
        <v>14344</v>
      </c>
      <c r="B2959" s="95" t="s">
        <v>14463</v>
      </c>
      <c r="C2959" s="95">
        <v>2</v>
      </c>
      <c r="D2959" s="130">
        <v>1.0634715255499035E-4</v>
      </c>
      <c r="E2959" s="130">
        <v>2.2995879099091909</v>
      </c>
      <c r="F2959" s="95" t="b">
        <v>0</v>
      </c>
      <c r="G2959" s="95" t="b">
        <v>0</v>
      </c>
      <c r="H2959" s="95" t="b">
        <v>0</v>
      </c>
      <c r="I2959" s="95" t="b">
        <v>0</v>
      </c>
      <c r="J2959" s="95" t="b">
        <v>0</v>
      </c>
      <c r="K2959" s="95" t="b">
        <v>0</v>
      </c>
    </row>
    <row r="2960" spans="1:11" x14ac:dyDescent="0.25">
      <c r="A2960" s="95" t="s">
        <v>14254</v>
      </c>
      <c r="B2960" s="95" t="s">
        <v>14221</v>
      </c>
      <c r="C2960" s="95">
        <v>2</v>
      </c>
      <c r="D2960" s="130">
        <v>1.0634715255499035E-4</v>
      </c>
      <c r="E2960" s="130">
        <v>-0.48015125625408484</v>
      </c>
      <c r="F2960" s="95" t="b">
        <v>0</v>
      </c>
      <c r="G2960" s="95" t="b">
        <v>0</v>
      </c>
      <c r="H2960" s="95" t="b">
        <v>0</v>
      </c>
      <c r="I2960" s="95" t="b">
        <v>0</v>
      </c>
      <c r="J2960" s="95" t="b">
        <v>0</v>
      </c>
      <c r="K2960" s="95" t="b">
        <v>0</v>
      </c>
    </row>
    <row r="2961" spans="1:11" x14ac:dyDescent="0.25">
      <c r="A2961" s="95" t="s">
        <v>14227</v>
      </c>
      <c r="B2961" s="95" t="s">
        <v>15007</v>
      </c>
      <c r="C2961" s="95">
        <v>2</v>
      </c>
      <c r="D2961" s="130">
        <v>1.0634715255499035E-4</v>
      </c>
      <c r="E2961" s="130">
        <v>1.7733812212799258</v>
      </c>
      <c r="F2961" s="95" t="b">
        <v>0</v>
      </c>
      <c r="G2961" s="95" t="b">
        <v>0</v>
      </c>
      <c r="H2961" s="95" t="b">
        <v>0</v>
      </c>
      <c r="I2961" s="95" t="b">
        <v>0</v>
      </c>
      <c r="J2961" s="95" t="b">
        <v>0</v>
      </c>
      <c r="K2961" s="95" t="b">
        <v>0</v>
      </c>
    </row>
    <row r="2962" spans="1:11" x14ac:dyDescent="0.25">
      <c r="A2962" s="95" t="s">
        <v>15007</v>
      </c>
      <c r="B2962" s="95" t="s">
        <v>14221</v>
      </c>
      <c r="C2962" s="95">
        <v>2</v>
      </c>
      <c r="D2962" s="130">
        <v>1.0634715255499035E-4</v>
      </c>
      <c r="E2962" s="130">
        <v>1.5198487437459152</v>
      </c>
      <c r="F2962" s="95" t="b">
        <v>0</v>
      </c>
      <c r="G2962" s="95" t="b">
        <v>0</v>
      </c>
      <c r="H2962" s="95" t="b">
        <v>0</v>
      </c>
      <c r="I2962" s="95" t="b">
        <v>0</v>
      </c>
      <c r="J2962" s="95" t="b">
        <v>0</v>
      </c>
      <c r="K2962" s="95" t="b">
        <v>0</v>
      </c>
    </row>
    <row r="2963" spans="1:11" x14ac:dyDescent="0.25">
      <c r="A2963" s="95" t="s">
        <v>14265</v>
      </c>
      <c r="B2963" s="95" t="s">
        <v>14576</v>
      </c>
      <c r="C2963" s="95">
        <v>2</v>
      </c>
      <c r="D2963" s="130">
        <v>1.0634715255499035E-4</v>
      </c>
      <c r="E2963" s="130">
        <v>2.1017774011602732</v>
      </c>
      <c r="F2963" s="95" t="b">
        <v>0</v>
      </c>
      <c r="G2963" s="95" t="b">
        <v>0</v>
      </c>
      <c r="H2963" s="95" t="b">
        <v>0</v>
      </c>
      <c r="I2963" s="95" t="b">
        <v>0</v>
      </c>
      <c r="J2963" s="95" t="b">
        <v>0</v>
      </c>
      <c r="K2963" s="95" t="b">
        <v>0</v>
      </c>
    </row>
    <row r="2964" spans="1:11" x14ac:dyDescent="0.25">
      <c r="A2964" s="95" t="s">
        <v>14576</v>
      </c>
      <c r="B2964" s="95" t="s">
        <v>14235</v>
      </c>
      <c r="C2964" s="95">
        <v>2</v>
      </c>
      <c r="D2964" s="130">
        <v>1.0634715255499035E-4</v>
      </c>
      <c r="E2964" s="130">
        <v>1.716634266502874</v>
      </c>
      <c r="F2964" s="95" t="b">
        <v>0</v>
      </c>
      <c r="G2964" s="95" t="b">
        <v>0</v>
      </c>
      <c r="H2964" s="95" t="b">
        <v>0</v>
      </c>
      <c r="I2964" s="95" t="b">
        <v>0</v>
      </c>
      <c r="J2964" s="95" t="b">
        <v>0</v>
      </c>
      <c r="K2964" s="95" t="b">
        <v>0</v>
      </c>
    </row>
    <row r="2965" spans="1:11" x14ac:dyDescent="0.25">
      <c r="A2965" s="95" t="s">
        <v>14217</v>
      </c>
      <c r="B2965" s="95" t="s">
        <v>1745</v>
      </c>
      <c r="C2965" s="95">
        <v>2</v>
      </c>
      <c r="D2965" s="130">
        <v>1.0634715255499035E-4</v>
      </c>
      <c r="E2965" s="130">
        <v>1.4549446285562802</v>
      </c>
      <c r="F2965" s="95" t="b">
        <v>0</v>
      </c>
      <c r="G2965" s="95" t="b">
        <v>0</v>
      </c>
      <c r="H2965" s="95" t="b">
        <v>0</v>
      </c>
      <c r="I2965" s="95" t="b">
        <v>0</v>
      </c>
      <c r="J2965" s="95" t="b">
        <v>0</v>
      </c>
      <c r="K2965" s="95" t="b">
        <v>0</v>
      </c>
    </row>
    <row r="2966" spans="1:11" x14ac:dyDescent="0.25">
      <c r="A2966" s="95" t="s">
        <v>1745</v>
      </c>
      <c r="B2966" s="95" t="s">
        <v>14229</v>
      </c>
      <c r="C2966" s="95">
        <v>2</v>
      </c>
      <c r="D2966" s="130">
        <v>1.0634715255499035E-4</v>
      </c>
      <c r="E2966" s="130">
        <v>1.895644462493189</v>
      </c>
      <c r="F2966" s="95" t="b">
        <v>0</v>
      </c>
      <c r="G2966" s="95" t="b">
        <v>0</v>
      </c>
      <c r="H2966" s="95" t="b">
        <v>0</v>
      </c>
      <c r="I2966" s="95" t="b">
        <v>0</v>
      </c>
      <c r="J2966" s="95" t="b">
        <v>0</v>
      </c>
      <c r="K2966" s="95" t="b">
        <v>0</v>
      </c>
    </row>
    <row r="2967" spans="1:11" x14ac:dyDescent="0.25">
      <c r="A2967" s="95" t="s">
        <v>14217</v>
      </c>
      <c r="B2967" s="95" t="s">
        <v>1528</v>
      </c>
      <c r="C2967" s="95">
        <v>2</v>
      </c>
      <c r="D2967" s="130">
        <v>1.0634715255499035E-4</v>
      </c>
      <c r="E2967" s="130">
        <v>1.4549446285562802</v>
      </c>
      <c r="F2967" s="95" t="b">
        <v>0</v>
      </c>
      <c r="G2967" s="95" t="b">
        <v>0</v>
      </c>
      <c r="H2967" s="95" t="b">
        <v>0</v>
      </c>
      <c r="I2967" s="95" t="b">
        <v>0</v>
      </c>
      <c r="J2967" s="95" t="b">
        <v>0</v>
      </c>
      <c r="K2967" s="95" t="b">
        <v>0</v>
      </c>
    </row>
    <row r="2968" spans="1:11" x14ac:dyDescent="0.25">
      <c r="A2968" s="95" t="s">
        <v>1528</v>
      </c>
      <c r="B2968" s="95" t="s">
        <v>14219</v>
      </c>
      <c r="C2968" s="95">
        <v>2</v>
      </c>
      <c r="D2968" s="130">
        <v>1.0634715255499035E-4</v>
      </c>
      <c r="E2968" s="130">
        <v>1.4790328109724598</v>
      </c>
      <c r="F2968" s="95" t="b">
        <v>0</v>
      </c>
      <c r="G2968" s="95" t="b">
        <v>0</v>
      </c>
      <c r="H2968" s="95" t="b">
        <v>0</v>
      </c>
      <c r="I2968" s="95" t="b">
        <v>0</v>
      </c>
      <c r="J2968" s="95" t="b">
        <v>0</v>
      </c>
      <c r="K2968" s="95" t="b">
        <v>0</v>
      </c>
    </row>
    <row r="2969" spans="1:11" x14ac:dyDescent="0.25">
      <c r="A2969" s="95" t="s">
        <v>14224</v>
      </c>
      <c r="B2969" s="95" t="s">
        <v>14250</v>
      </c>
      <c r="C2969" s="95">
        <v>2</v>
      </c>
      <c r="D2969" s="130">
        <v>1.0634715255499035E-4</v>
      </c>
      <c r="E2969" s="130">
        <v>-0.46233992851133832</v>
      </c>
      <c r="F2969" s="95" t="b">
        <v>0</v>
      </c>
      <c r="G2969" s="95" t="b">
        <v>0</v>
      </c>
      <c r="H2969" s="95" t="b">
        <v>0</v>
      </c>
      <c r="I2969" s="95" t="b">
        <v>0</v>
      </c>
      <c r="J2969" s="95" t="b">
        <v>0</v>
      </c>
      <c r="K2969" s="95" t="b">
        <v>0</v>
      </c>
    </row>
    <row r="2970" spans="1:11" x14ac:dyDescent="0.25">
      <c r="A2970" s="95" t="s">
        <v>14242</v>
      </c>
      <c r="B2970" s="95" t="s">
        <v>15011</v>
      </c>
      <c r="C2970" s="95">
        <v>2</v>
      </c>
      <c r="D2970" s="130">
        <v>1.0634715255499035E-4</v>
      </c>
      <c r="E2970" s="130">
        <v>2.2120040901383824</v>
      </c>
      <c r="F2970" s="95" t="b">
        <v>0</v>
      </c>
      <c r="G2970" s="95" t="b">
        <v>0</v>
      </c>
      <c r="H2970" s="95" t="b">
        <v>0</v>
      </c>
      <c r="I2970" s="95" t="b">
        <v>0</v>
      </c>
      <c r="J2970" s="95" t="b">
        <v>0</v>
      </c>
      <c r="K2970" s="95" t="b">
        <v>0</v>
      </c>
    </row>
    <row r="2971" spans="1:11" x14ac:dyDescent="0.25">
      <c r="A2971" s="95" t="s">
        <v>15011</v>
      </c>
      <c r="B2971" s="95" t="s">
        <v>14215</v>
      </c>
      <c r="C2971" s="95">
        <v>2</v>
      </c>
      <c r="D2971" s="130">
        <v>1.0634715255499035E-4</v>
      </c>
      <c r="E2971" s="130">
        <v>1.3882253969512572</v>
      </c>
      <c r="F2971" s="95" t="b">
        <v>0</v>
      </c>
      <c r="G2971" s="95" t="b">
        <v>0</v>
      </c>
      <c r="H2971" s="95" t="b">
        <v>0</v>
      </c>
      <c r="I2971" s="95" t="b">
        <v>0</v>
      </c>
      <c r="J2971" s="95" t="b">
        <v>0</v>
      </c>
      <c r="K2971" s="95" t="b">
        <v>0</v>
      </c>
    </row>
    <row r="2972" spans="1:11" x14ac:dyDescent="0.25">
      <c r="A2972" s="95" t="s">
        <v>14238</v>
      </c>
      <c r="B2972" s="95" t="s">
        <v>15012</v>
      </c>
      <c r="C2972" s="95">
        <v>2</v>
      </c>
      <c r="D2972" s="130">
        <v>1.0634715255499035E-4</v>
      </c>
      <c r="E2972" s="130">
        <v>2.1652076170680492</v>
      </c>
      <c r="F2972" s="95" t="b">
        <v>0</v>
      </c>
      <c r="G2972" s="95" t="b">
        <v>0</v>
      </c>
      <c r="H2972" s="95" t="b">
        <v>0</v>
      </c>
      <c r="I2972" s="95" t="b">
        <v>0</v>
      </c>
      <c r="J2972" s="95" t="b">
        <v>0</v>
      </c>
      <c r="K2972" s="95" t="b">
        <v>0</v>
      </c>
    </row>
    <row r="2973" spans="1:11" x14ac:dyDescent="0.25">
      <c r="A2973" s="95" t="s">
        <v>15012</v>
      </c>
      <c r="B2973" s="95" t="s">
        <v>14221</v>
      </c>
      <c r="C2973" s="95">
        <v>2</v>
      </c>
      <c r="D2973" s="130">
        <v>1.0634715255499035E-4</v>
      </c>
      <c r="E2973" s="130">
        <v>1.5198487437459152</v>
      </c>
      <c r="F2973" s="95" t="b">
        <v>0</v>
      </c>
      <c r="G2973" s="95" t="b">
        <v>0</v>
      </c>
      <c r="H2973" s="95" t="b">
        <v>0</v>
      </c>
      <c r="I2973" s="95" t="b">
        <v>0</v>
      </c>
      <c r="J2973" s="95" t="b">
        <v>0</v>
      </c>
      <c r="K2973" s="95" t="b">
        <v>0</v>
      </c>
    </row>
    <row r="2974" spans="1:11" x14ac:dyDescent="0.25">
      <c r="A2974" s="95" t="s">
        <v>14219</v>
      </c>
      <c r="B2974" s="95" t="s">
        <v>14360</v>
      </c>
      <c r="C2974" s="95">
        <v>2</v>
      </c>
      <c r="D2974" s="130">
        <v>1.0634715255499035E-4</v>
      </c>
      <c r="E2974" s="130">
        <v>0.26589909827614161</v>
      </c>
      <c r="F2974" s="95" t="b">
        <v>0</v>
      </c>
      <c r="G2974" s="95" t="b">
        <v>0</v>
      </c>
      <c r="H2974" s="95" t="b">
        <v>0</v>
      </c>
      <c r="I2974" s="95" t="b">
        <v>0</v>
      </c>
      <c r="J2974" s="95" t="b">
        <v>0</v>
      </c>
      <c r="K2974" s="95" t="b">
        <v>0</v>
      </c>
    </row>
    <row r="2975" spans="1:11" x14ac:dyDescent="0.25">
      <c r="A2975" s="95" t="s">
        <v>14360</v>
      </c>
      <c r="B2975" s="95" t="s">
        <v>14271</v>
      </c>
      <c r="C2975" s="95">
        <v>2</v>
      </c>
      <c r="D2975" s="130">
        <v>1.0634715255499035E-4</v>
      </c>
      <c r="E2975" s="130">
        <v>1.4888828350508307</v>
      </c>
      <c r="F2975" s="95" t="b">
        <v>0</v>
      </c>
      <c r="G2975" s="95" t="b">
        <v>0</v>
      </c>
      <c r="H2975" s="95" t="b">
        <v>0</v>
      </c>
      <c r="I2975" s="95" t="b">
        <v>0</v>
      </c>
      <c r="J2975" s="95" t="b">
        <v>0</v>
      </c>
      <c r="K2975" s="95" t="b">
        <v>0</v>
      </c>
    </row>
    <row r="2976" spans="1:11" x14ac:dyDescent="0.25">
      <c r="A2976" s="95" t="s">
        <v>14370</v>
      </c>
      <c r="B2976" s="95" t="s">
        <v>15013</v>
      </c>
      <c r="C2976" s="95">
        <v>2</v>
      </c>
      <c r="D2976" s="130">
        <v>1.0634715255499035E-4</v>
      </c>
      <c r="E2976" s="130">
        <v>3.2733525590509909</v>
      </c>
      <c r="F2976" s="95" t="b">
        <v>0</v>
      </c>
      <c r="G2976" s="95" t="b">
        <v>0</v>
      </c>
      <c r="H2976" s="95" t="b">
        <v>0</v>
      </c>
      <c r="I2976" s="95" t="b">
        <v>0</v>
      </c>
      <c r="J2976" s="95" t="b">
        <v>0</v>
      </c>
      <c r="K2976" s="95" t="b">
        <v>0</v>
      </c>
    </row>
    <row r="2977" spans="1:11" x14ac:dyDescent="0.25">
      <c r="A2977" s="95" t="s">
        <v>15013</v>
      </c>
      <c r="B2977" s="95" t="s">
        <v>2798</v>
      </c>
      <c r="C2977" s="95">
        <v>2</v>
      </c>
      <c r="D2977" s="130">
        <v>1.0634715255499035E-4</v>
      </c>
      <c r="E2977" s="130">
        <v>4.2586293022302844</v>
      </c>
      <c r="F2977" s="95" t="b">
        <v>0</v>
      </c>
      <c r="G2977" s="95" t="b">
        <v>0</v>
      </c>
      <c r="H2977" s="95" t="b">
        <v>0</v>
      </c>
      <c r="I2977" s="95" t="b">
        <v>0</v>
      </c>
      <c r="J2977" s="95" t="b">
        <v>0</v>
      </c>
      <c r="K2977" s="95" t="b">
        <v>0</v>
      </c>
    </row>
    <row r="2978" spans="1:11" x14ac:dyDescent="0.25">
      <c r="A2978" s="95" t="s">
        <v>2798</v>
      </c>
      <c r="B2978" s="95" t="s">
        <v>1387</v>
      </c>
      <c r="C2978" s="95">
        <v>2</v>
      </c>
      <c r="D2978" s="130">
        <v>1.0634715255499035E-4</v>
      </c>
      <c r="E2978" s="130">
        <v>2.4768739275778153</v>
      </c>
      <c r="F2978" s="95" t="b">
        <v>0</v>
      </c>
      <c r="G2978" s="95" t="b">
        <v>0</v>
      </c>
      <c r="H2978" s="95" t="b">
        <v>0</v>
      </c>
      <c r="I2978" s="95" t="b">
        <v>0</v>
      </c>
      <c r="J2978" s="95" t="b">
        <v>0</v>
      </c>
      <c r="K2978" s="95" t="b">
        <v>0</v>
      </c>
    </row>
    <row r="2979" spans="1:11" x14ac:dyDescent="0.25">
      <c r="A2979" s="95" t="s">
        <v>1387</v>
      </c>
      <c r="B2979" s="95" t="s">
        <v>1527</v>
      </c>
      <c r="C2979" s="95">
        <v>2</v>
      </c>
      <c r="D2979" s="130">
        <v>1.0634715255499035E-4</v>
      </c>
      <c r="E2979" s="130">
        <v>2.495201308667347</v>
      </c>
      <c r="F2979" s="95" t="b">
        <v>0</v>
      </c>
      <c r="G2979" s="95" t="b">
        <v>0</v>
      </c>
      <c r="H2979" s="95" t="b">
        <v>0</v>
      </c>
      <c r="I2979" s="95" t="b">
        <v>0</v>
      </c>
      <c r="J2979" s="95" t="b">
        <v>0</v>
      </c>
      <c r="K2979" s="95" t="b">
        <v>0</v>
      </c>
    </row>
    <row r="2980" spans="1:11" x14ac:dyDescent="0.25">
      <c r="A2980" s="95" t="s">
        <v>1527</v>
      </c>
      <c r="B2980" s="95" t="s">
        <v>1526</v>
      </c>
      <c r="C2980" s="95">
        <v>2</v>
      </c>
      <c r="D2980" s="130">
        <v>1.0634715255499035E-4</v>
      </c>
      <c r="E2980" s="130">
        <v>4.2586293022302844</v>
      </c>
      <c r="F2980" s="95" t="b">
        <v>0</v>
      </c>
      <c r="G2980" s="95" t="b">
        <v>0</v>
      </c>
      <c r="H2980" s="95" t="b">
        <v>0</v>
      </c>
      <c r="I2980" s="95" t="b">
        <v>0</v>
      </c>
      <c r="J2980" s="95" t="b">
        <v>0</v>
      </c>
      <c r="K2980" s="95" t="b">
        <v>0</v>
      </c>
    </row>
    <row r="2981" spans="1:11" x14ac:dyDescent="0.25">
      <c r="A2981" s="95" t="s">
        <v>14242</v>
      </c>
      <c r="B2981" s="95" t="s">
        <v>14257</v>
      </c>
      <c r="C2981" s="95">
        <v>2</v>
      </c>
      <c r="D2981" s="130">
        <v>1.0634715255499035E-4</v>
      </c>
      <c r="E2981" s="130">
        <v>0.23657228162911934</v>
      </c>
      <c r="F2981" s="95" t="b">
        <v>0</v>
      </c>
      <c r="G2981" s="95" t="b">
        <v>0</v>
      </c>
      <c r="H2981" s="95" t="b">
        <v>0</v>
      </c>
      <c r="I2981" s="95" t="b">
        <v>0</v>
      </c>
      <c r="J2981" s="95" t="b">
        <v>0</v>
      </c>
      <c r="K2981" s="95" t="b">
        <v>0</v>
      </c>
    </row>
    <row r="2982" spans="1:11" x14ac:dyDescent="0.25">
      <c r="A2982" s="95" t="s">
        <v>14217</v>
      </c>
      <c r="B2982" s="95" t="s">
        <v>884</v>
      </c>
      <c r="C2982" s="95">
        <v>2</v>
      </c>
      <c r="D2982" s="130">
        <v>1.0634715255499035E-4</v>
      </c>
      <c r="E2982" s="130">
        <v>1.4549446285562802</v>
      </c>
      <c r="F2982" s="95" t="b">
        <v>0</v>
      </c>
      <c r="G2982" s="95" t="b">
        <v>0</v>
      </c>
      <c r="H2982" s="95" t="b">
        <v>0</v>
      </c>
      <c r="I2982" s="95" t="b">
        <v>0</v>
      </c>
      <c r="J2982" s="95" t="b">
        <v>0</v>
      </c>
      <c r="K2982" s="95" t="b">
        <v>0</v>
      </c>
    </row>
    <row r="2983" spans="1:11" x14ac:dyDescent="0.25">
      <c r="A2983" s="95" t="s">
        <v>884</v>
      </c>
      <c r="B2983" s="95" t="s">
        <v>14359</v>
      </c>
      <c r="C2983" s="95">
        <v>2</v>
      </c>
      <c r="D2983" s="130">
        <v>1.0634715255499035E-4</v>
      </c>
      <c r="E2983" s="130">
        <v>3.2172366170720594</v>
      </c>
      <c r="F2983" s="95" t="b">
        <v>0</v>
      </c>
      <c r="G2983" s="95" t="b">
        <v>0</v>
      </c>
      <c r="H2983" s="95" t="b">
        <v>0</v>
      </c>
      <c r="I2983" s="95" t="b">
        <v>0</v>
      </c>
      <c r="J2983" s="95" t="b">
        <v>0</v>
      </c>
      <c r="K2983" s="95" t="b">
        <v>0</v>
      </c>
    </row>
    <row r="2984" spans="1:11" x14ac:dyDescent="0.25">
      <c r="A2984" s="95" t="s">
        <v>2891</v>
      </c>
      <c r="B2984" s="95" t="s">
        <v>14219</v>
      </c>
      <c r="C2984" s="95">
        <v>2</v>
      </c>
      <c r="D2984" s="130">
        <v>1.0634715255499035E-4</v>
      </c>
      <c r="E2984" s="130">
        <v>0.9349647666221842</v>
      </c>
      <c r="F2984" s="95" t="b">
        <v>0</v>
      </c>
      <c r="G2984" s="95" t="b">
        <v>0</v>
      </c>
      <c r="H2984" s="95" t="b">
        <v>0</v>
      </c>
      <c r="I2984" s="95" t="b">
        <v>0</v>
      </c>
      <c r="J2984" s="95" t="b">
        <v>0</v>
      </c>
      <c r="K2984" s="95" t="b">
        <v>0</v>
      </c>
    </row>
    <row r="2985" spans="1:11" x14ac:dyDescent="0.25">
      <c r="A2985" s="95" t="s">
        <v>15014</v>
      </c>
      <c r="B2985" s="95" t="s">
        <v>14216</v>
      </c>
      <c r="C2985" s="95">
        <v>2</v>
      </c>
      <c r="D2985" s="130">
        <v>1.0634715255499035E-4</v>
      </c>
      <c r="E2985" s="130">
        <v>1.3917514878927855</v>
      </c>
      <c r="F2985" s="95" t="b">
        <v>0</v>
      </c>
      <c r="G2985" s="95" t="b">
        <v>0</v>
      </c>
      <c r="H2985" s="95" t="b">
        <v>0</v>
      </c>
      <c r="I2985" s="95" t="b">
        <v>0</v>
      </c>
      <c r="J2985" s="95" t="b">
        <v>0</v>
      </c>
      <c r="K2985" s="95" t="b">
        <v>0</v>
      </c>
    </row>
    <row r="2986" spans="1:11" x14ac:dyDescent="0.25">
      <c r="A2986" s="95" t="s">
        <v>14283</v>
      </c>
      <c r="B2986" s="95" t="s">
        <v>14225</v>
      </c>
      <c r="C2986" s="95">
        <v>2</v>
      </c>
      <c r="D2986" s="130">
        <v>1.0634715255499035E-4</v>
      </c>
      <c r="E2986" s="130">
        <v>6.8185542523594364E-2</v>
      </c>
      <c r="F2986" s="95" t="b">
        <v>0</v>
      </c>
      <c r="G2986" s="95" t="b">
        <v>0</v>
      </c>
      <c r="H2986" s="95" t="b">
        <v>0</v>
      </c>
      <c r="I2986" s="95" t="b">
        <v>0</v>
      </c>
      <c r="J2986" s="95" t="b">
        <v>0</v>
      </c>
      <c r="K2986" s="95" t="b">
        <v>0</v>
      </c>
    </row>
    <row r="2987" spans="1:11" x14ac:dyDescent="0.25">
      <c r="A2987" s="95" t="s">
        <v>14252</v>
      </c>
      <c r="B2987" s="95" t="s">
        <v>1387</v>
      </c>
      <c r="C2987" s="95">
        <v>2</v>
      </c>
      <c r="D2987" s="130">
        <v>1.0634715255499035E-4</v>
      </c>
      <c r="E2987" s="130">
        <v>0.61753544844894848</v>
      </c>
      <c r="F2987" s="95" t="b">
        <v>0</v>
      </c>
      <c r="G2987" s="95" t="b">
        <v>0</v>
      </c>
      <c r="H2987" s="95" t="b">
        <v>0</v>
      </c>
      <c r="I2987" s="95" t="b">
        <v>0</v>
      </c>
      <c r="J2987" s="95" t="b">
        <v>0</v>
      </c>
      <c r="K2987" s="95" t="b">
        <v>0</v>
      </c>
    </row>
    <row r="2988" spans="1:11" x14ac:dyDescent="0.25">
      <c r="A2988" s="95" t="s">
        <v>14370</v>
      </c>
      <c r="B2988" s="95" t="s">
        <v>14761</v>
      </c>
      <c r="C2988" s="95">
        <v>2</v>
      </c>
      <c r="D2988" s="130">
        <v>1.0634715255499035E-4</v>
      </c>
      <c r="E2988" s="130">
        <v>2.9723225633870096</v>
      </c>
      <c r="F2988" s="95" t="b">
        <v>0</v>
      </c>
      <c r="G2988" s="95" t="b">
        <v>0</v>
      </c>
      <c r="H2988" s="95" t="b">
        <v>0</v>
      </c>
      <c r="I2988" s="95" t="b">
        <v>0</v>
      </c>
      <c r="J2988" s="95" t="b">
        <v>0</v>
      </c>
      <c r="K2988" s="95" t="b">
        <v>0</v>
      </c>
    </row>
    <row r="2989" spans="1:11" x14ac:dyDescent="0.25">
      <c r="A2989" s="95" t="s">
        <v>14761</v>
      </c>
      <c r="B2989" s="95" t="s">
        <v>14220</v>
      </c>
      <c r="C2989" s="95">
        <v>2</v>
      </c>
      <c r="D2989" s="130">
        <v>1.0634715255499035E-4</v>
      </c>
      <c r="E2989" s="130">
        <v>1.209669865147917</v>
      </c>
      <c r="F2989" s="95" t="b">
        <v>0</v>
      </c>
      <c r="G2989" s="95" t="b">
        <v>0</v>
      </c>
      <c r="H2989" s="95" t="b">
        <v>0</v>
      </c>
      <c r="I2989" s="95" t="b">
        <v>0</v>
      </c>
      <c r="J2989" s="95" t="b">
        <v>0</v>
      </c>
      <c r="K2989" s="95" t="b">
        <v>0</v>
      </c>
    </row>
    <row r="2990" spans="1:11" x14ac:dyDescent="0.25">
      <c r="A2990" s="95" t="s">
        <v>14220</v>
      </c>
      <c r="B2990" s="95" t="s">
        <v>14463</v>
      </c>
      <c r="C2990" s="95">
        <v>2</v>
      </c>
      <c r="D2990" s="130">
        <v>1.0634715255499035E-4</v>
      </c>
      <c r="E2990" s="130">
        <v>0.7009016004790859</v>
      </c>
      <c r="F2990" s="95" t="b">
        <v>0</v>
      </c>
      <c r="G2990" s="95" t="b">
        <v>0</v>
      </c>
      <c r="H2990" s="95" t="b">
        <v>0</v>
      </c>
      <c r="I2990" s="95" t="b">
        <v>0</v>
      </c>
      <c r="J2990" s="95" t="b">
        <v>0</v>
      </c>
      <c r="K2990" s="95" t="b">
        <v>0</v>
      </c>
    </row>
    <row r="2991" spans="1:11" x14ac:dyDescent="0.25">
      <c r="A2991" s="95" t="s">
        <v>14219</v>
      </c>
      <c r="B2991" s="95" t="s">
        <v>14358</v>
      </c>
      <c r="C2991" s="95">
        <v>2</v>
      </c>
      <c r="D2991" s="130">
        <v>1.0634715255499035E-4</v>
      </c>
      <c r="E2991" s="130">
        <v>0.25293412111177405</v>
      </c>
      <c r="F2991" s="95" t="b">
        <v>0</v>
      </c>
      <c r="G2991" s="95" t="b">
        <v>0</v>
      </c>
      <c r="H2991" s="95" t="b">
        <v>0</v>
      </c>
      <c r="I2991" s="95" t="b">
        <v>0</v>
      </c>
      <c r="J2991" s="95" t="b">
        <v>0</v>
      </c>
      <c r="K2991" s="95" t="b">
        <v>0</v>
      </c>
    </row>
    <row r="2992" spans="1:11" x14ac:dyDescent="0.25">
      <c r="A2992" s="95" t="s">
        <v>14252</v>
      </c>
      <c r="B2992" s="95" t="s">
        <v>14255</v>
      </c>
      <c r="C2992" s="95">
        <v>2</v>
      </c>
      <c r="D2992" s="130">
        <v>1.0634715255499035E-4</v>
      </c>
      <c r="E2992" s="130">
        <v>0.39069065133949976</v>
      </c>
      <c r="F2992" s="95" t="b">
        <v>0</v>
      </c>
      <c r="G2992" s="95" t="b">
        <v>0</v>
      </c>
      <c r="H2992" s="95" t="b">
        <v>0</v>
      </c>
      <c r="I2992" s="95" t="b">
        <v>0</v>
      </c>
      <c r="J2992" s="95" t="b">
        <v>0</v>
      </c>
      <c r="K2992" s="95" t="b">
        <v>0</v>
      </c>
    </row>
    <row r="2993" spans="1:11" x14ac:dyDescent="0.25">
      <c r="A2993" s="95" t="s">
        <v>14255</v>
      </c>
      <c r="B2993" s="95" t="s">
        <v>14244</v>
      </c>
      <c r="C2993" s="95">
        <v>2</v>
      </c>
      <c r="D2993" s="130">
        <v>1.0634715255499035E-4</v>
      </c>
      <c r="E2993" s="130">
        <v>0.2572129190910491</v>
      </c>
      <c r="F2993" s="95" t="b">
        <v>0</v>
      </c>
      <c r="G2993" s="95" t="b">
        <v>0</v>
      </c>
      <c r="H2993" s="95" t="b">
        <v>0</v>
      </c>
      <c r="I2993" s="95" t="b">
        <v>0</v>
      </c>
      <c r="J2993" s="95" t="b">
        <v>0</v>
      </c>
      <c r="K2993" s="95" t="b">
        <v>0</v>
      </c>
    </row>
    <row r="2994" spans="1:11" x14ac:dyDescent="0.25">
      <c r="A2994" s="95" t="s">
        <v>14217</v>
      </c>
      <c r="B2994" s="95" t="s">
        <v>823</v>
      </c>
      <c r="C2994" s="95">
        <v>2</v>
      </c>
      <c r="D2994" s="130">
        <v>1.0634715255499035E-4</v>
      </c>
      <c r="E2994" s="130">
        <v>1.4549446285562802</v>
      </c>
      <c r="F2994" s="95" t="b">
        <v>0</v>
      </c>
      <c r="G2994" s="95" t="b">
        <v>0</v>
      </c>
      <c r="H2994" s="95" t="b">
        <v>0</v>
      </c>
      <c r="I2994" s="95" t="b">
        <v>0</v>
      </c>
      <c r="J2994" s="95" t="b">
        <v>0</v>
      </c>
      <c r="K2994" s="95" t="b">
        <v>0</v>
      </c>
    </row>
    <row r="2995" spans="1:11" x14ac:dyDescent="0.25">
      <c r="A2995" s="95" t="s">
        <v>823</v>
      </c>
      <c r="B2995" s="95" t="s">
        <v>14339</v>
      </c>
      <c r="C2995" s="95">
        <v>2</v>
      </c>
      <c r="D2995" s="130">
        <v>1.0634715255499035E-4</v>
      </c>
      <c r="E2995" s="130">
        <v>3.1125012665520466</v>
      </c>
      <c r="F2995" s="95" t="b">
        <v>0</v>
      </c>
      <c r="G2995" s="95" t="b">
        <v>0</v>
      </c>
      <c r="H2995" s="95" t="b">
        <v>0</v>
      </c>
      <c r="I2995" s="95" t="b">
        <v>0</v>
      </c>
      <c r="J2995" s="95" t="b">
        <v>0</v>
      </c>
      <c r="K2995" s="95" t="b">
        <v>0</v>
      </c>
    </row>
    <row r="2996" spans="1:11" x14ac:dyDescent="0.25">
      <c r="A2996" s="95" t="s">
        <v>14487</v>
      </c>
      <c r="B2996" s="95" t="s">
        <v>14219</v>
      </c>
      <c r="C2996" s="95">
        <v>2</v>
      </c>
      <c r="D2996" s="130">
        <v>1.1701838017915885E-4</v>
      </c>
      <c r="E2996" s="130">
        <v>0.73867012147821598</v>
      </c>
      <c r="F2996" s="95" t="b">
        <v>0</v>
      </c>
      <c r="G2996" s="95" t="b">
        <v>0</v>
      </c>
      <c r="H2996" s="95" t="b">
        <v>0</v>
      </c>
      <c r="I2996" s="95" t="b">
        <v>0</v>
      </c>
      <c r="J2996" s="95" t="b">
        <v>0</v>
      </c>
      <c r="K2996" s="95" t="b">
        <v>0</v>
      </c>
    </row>
    <row r="2997" spans="1:11" x14ac:dyDescent="0.25">
      <c r="A2997" s="95" t="s">
        <v>14219</v>
      </c>
      <c r="B2997" s="95" t="s">
        <v>14235</v>
      </c>
      <c r="C2997" s="95">
        <v>2</v>
      </c>
      <c r="D2997" s="130">
        <v>1.0634715255499035E-4</v>
      </c>
      <c r="E2997" s="130">
        <v>-0.83676324362100618</v>
      </c>
      <c r="F2997" s="95" t="b">
        <v>0</v>
      </c>
      <c r="G2997" s="95" t="b">
        <v>0</v>
      </c>
      <c r="H2997" s="95" t="b">
        <v>0</v>
      </c>
      <c r="I2997" s="95" t="b">
        <v>0</v>
      </c>
      <c r="J2997" s="95" t="b">
        <v>0</v>
      </c>
      <c r="K2997" s="95" t="b">
        <v>0</v>
      </c>
    </row>
    <row r="2998" spans="1:11" x14ac:dyDescent="0.25">
      <c r="A2998" s="95" t="s">
        <v>14217</v>
      </c>
      <c r="B2998" s="95" t="s">
        <v>1457</v>
      </c>
      <c r="C2998" s="95">
        <v>2</v>
      </c>
      <c r="D2998" s="130">
        <v>1.0634715255499035E-4</v>
      </c>
      <c r="E2998" s="130">
        <v>1.4549446285562802</v>
      </c>
      <c r="F2998" s="95" t="b">
        <v>0</v>
      </c>
      <c r="G2998" s="95" t="b">
        <v>0</v>
      </c>
      <c r="H2998" s="95" t="b">
        <v>0</v>
      </c>
      <c r="I2998" s="95" t="b">
        <v>0</v>
      </c>
      <c r="J2998" s="95" t="b">
        <v>0</v>
      </c>
      <c r="K2998" s="95" t="b">
        <v>0</v>
      </c>
    </row>
    <row r="2999" spans="1:11" x14ac:dyDescent="0.25">
      <c r="A2999" s="95" t="s">
        <v>1457</v>
      </c>
      <c r="B2999" s="95" t="s">
        <v>14213</v>
      </c>
      <c r="C2999" s="95">
        <v>2</v>
      </c>
      <c r="D2999" s="130">
        <v>1.0634715255499035E-4</v>
      </c>
      <c r="E2999" s="130">
        <v>1.1452430949413637</v>
      </c>
      <c r="F2999" s="95" t="b">
        <v>0</v>
      </c>
      <c r="G2999" s="95" t="b">
        <v>0</v>
      </c>
      <c r="H2999" s="95" t="b">
        <v>0</v>
      </c>
      <c r="I2999" s="95" t="b">
        <v>0</v>
      </c>
      <c r="J2999" s="95" t="b">
        <v>0</v>
      </c>
      <c r="K2999" s="95" t="b">
        <v>0</v>
      </c>
    </row>
    <row r="3000" spans="1:11" x14ac:dyDescent="0.25">
      <c r="A3000" s="95" t="s">
        <v>14241</v>
      </c>
      <c r="B3000" s="95" t="s">
        <v>14478</v>
      </c>
      <c r="C3000" s="95">
        <v>2</v>
      </c>
      <c r="D3000" s="130">
        <v>1.0634715255499035E-4</v>
      </c>
      <c r="E3000" s="130">
        <v>1.4443817064983642</v>
      </c>
      <c r="F3000" s="95" t="b">
        <v>0</v>
      </c>
      <c r="G3000" s="95" t="b">
        <v>0</v>
      </c>
      <c r="H3000" s="95" t="b">
        <v>0</v>
      </c>
      <c r="I3000" s="95" t="b">
        <v>0</v>
      </c>
      <c r="J3000" s="95" t="b">
        <v>0</v>
      </c>
      <c r="K3000" s="95" t="b">
        <v>0</v>
      </c>
    </row>
    <row r="3001" spans="1:11" x14ac:dyDescent="0.25">
      <c r="A3001" s="95" t="s">
        <v>14264</v>
      </c>
      <c r="B3001" s="95" t="s">
        <v>14426</v>
      </c>
      <c r="C3001" s="95">
        <v>2</v>
      </c>
      <c r="D3001" s="130">
        <v>1.0634715255499035E-4</v>
      </c>
      <c r="E3001" s="130">
        <v>1.7440815495699982</v>
      </c>
      <c r="F3001" s="95" t="b">
        <v>0</v>
      </c>
      <c r="G3001" s="95" t="b">
        <v>0</v>
      </c>
      <c r="H3001" s="95" t="b">
        <v>0</v>
      </c>
      <c r="I3001" s="95" t="b">
        <v>0</v>
      </c>
      <c r="J3001" s="95" t="b">
        <v>0</v>
      </c>
      <c r="K3001" s="95" t="b">
        <v>0</v>
      </c>
    </row>
    <row r="3002" spans="1:11" x14ac:dyDescent="0.25">
      <c r="A3002" s="95" t="s">
        <v>14412</v>
      </c>
      <c r="B3002" s="95" t="s">
        <v>14213</v>
      </c>
      <c r="C3002" s="95">
        <v>2</v>
      </c>
      <c r="D3002" s="130">
        <v>1.0634715255499035E-4</v>
      </c>
      <c r="E3002" s="130">
        <v>0.16751948965251573</v>
      </c>
      <c r="F3002" s="95" t="b">
        <v>0</v>
      </c>
      <c r="G3002" s="95" t="b">
        <v>0</v>
      </c>
      <c r="H3002" s="95" t="b">
        <v>0</v>
      </c>
      <c r="I3002" s="95" t="b">
        <v>0</v>
      </c>
      <c r="J3002" s="95" t="b">
        <v>0</v>
      </c>
      <c r="K3002" s="95" t="b">
        <v>0</v>
      </c>
    </row>
    <row r="3003" spans="1:11" x14ac:dyDescent="0.25">
      <c r="A3003" s="95" t="s">
        <v>14844</v>
      </c>
      <c r="B3003" s="95" t="s">
        <v>14215</v>
      </c>
      <c r="C3003" s="95">
        <v>2</v>
      </c>
      <c r="D3003" s="130">
        <v>1.0634715255499035E-4</v>
      </c>
      <c r="E3003" s="130">
        <v>1.2121341378955761</v>
      </c>
      <c r="F3003" s="95" t="b">
        <v>0</v>
      </c>
      <c r="G3003" s="95" t="b">
        <v>0</v>
      </c>
      <c r="H3003" s="95" t="b">
        <v>0</v>
      </c>
      <c r="I3003" s="95" t="b">
        <v>0</v>
      </c>
      <c r="J3003" s="95" t="b">
        <v>0</v>
      </c>
      <c r="K3003" s="95" t="b">
        <v>0</v>
      </c>
    </row>
    <row r="3004" spans="1:11" x14ac:dyDescent="0.25">
      <c r="A3004" s="95" t="s">
        <v>14235</v>
      </c>
      <c r="B3004" s="95" t="s">
        <v>14237</v>
      </c>
      <c r="C3004" s="95">
        <v>2</v>
      </c>
      <c r="D3004" s="130">
        <v>1.0634715255499035E-4</v>
      </c>
      <c r="E3004" s="130">
        <v>-0.16341856247559366</v>
      </c>
      <c r="F3004" s="95" t="b">
        <v>0</v>
      </c>
      <c r="G3004" s="95" t="b">
        <v>0</v>
      </c>
      <c r="H3004" s="95" t="b">
        <v>0</v>
      </c>
      <c r="I3004" s="95" t="b">
        <v>0</v>
      </c>
      <c r="J3004" s="95" t="b">
        <v>0</v>
      </c>
      <c r="K3004" s="95" t="b">
        <v>0</v>
      </c>
    </row>
    <row r="3005" spans="1:11" x14ac:dyDescent="0.25">
      <c r="A3005" s="95" t="s">
        <v>14237</v>
      </c>
      <c r="B3005" s="95" t="s">
        <v>14487</v>
      </c>
      <c r="C3005" s="95">
        <v>2</v>
      </c>
      <c r="D3005" s="130">
        <v>1.0634715255499035E-4</v>
      </c>
      <c r="E3005" s="130">
        <v>1.4144628917800837</v>
      </c>
      <c r="F3005" s="95" t="b">
        <v>0</v>
      </c>
      <c r="G3005" s="95" t="b">
        <v>0</v>
      </c>
      <c r="H3005" s="95" t="b">
        <v>0</v>
      </c>
      <c r="I3005" s="95" t="b">
        <v>0</v>
      </c>
      <c r="J3005" s="95" t="b">
        <v>0</v>
      </c>
      <c r="K3005" s="95" t="b">
        <v>0</v>
      </c>
    </row>
    <row r="3006" spans="1:11" x14ac:dyDescent="0.25">
      <c r="A3006" s="95" t="s">
        <v>14487</v>
      </c>
      <c r="B3006" s="95" t="s">
        <v>14215</v>
      </c>
      <c r="C3006" s="95">
        <v>2</v>
      </c>
      <c r="D3006" s="130">
        <v>1.0634715255499035E-4</v>
      </c>
      <c r="E3006" s="130">
        <v>0.64786270745701346</v>
      </c>
      <c r="F3006" s="95" t="b">
        <v>0</v>
      </c>
      <c r="G3006" s="95" t="b">
        <v>0</v>
      </c>
      <c r="H3006" s="95" t="b">
        <v>0</v>
      </c>
      <c r="I3006" s="95" t="b">
        <v>0</v>
      </c>
      <c r="J3006" s="95" t="b">
        <v>0</v>
      </c>
      <c r="K3006" s="95" t="b">
        <v>0</v>
      </c>
    </row>
    <row r="3007" spans="1:11" x14ac:dyDescent="0.25">
      <c r="A3007" s="95" t="s">
        <v>14217</v>
      </c>
      <c r="B3007" s="95" t="s">
        <v>1620</v>
      </c>
      <c r="C3007" s="95">
        <v>2</v>
      </c>
      <c r="D3007" s="130">
        <v>1.0634715255499035E-4</v>
      </c>
      <c r="E3007" s="130">
        <v>1.4549446285562802</v>
      </c>
      <c r="F3007" s="95" t="b">
        <v>0</v>
      </c>
      <c r="G3007" s="95" t="b">
        <v>0</v>
      </c>
      <c r="H3007" s="95" t="b">
        <v>0</v>
      </c>
      <c r="I3007" s="95" t="b">
        <v>0</v>
      </c>
      <c r="J3007" s="95" t="b">
        <v>0</v>
      </c>
      <c r="K3007" s="95" t="b">
        <v>0</v>
      </c>
    </row>
    <row r="3008" spans="1:11" x14ac:dyDescent="0.25">
      <c r="A3008" s="95" t="s">
        <v>1620</v>
      </c>
      <c r="B3008" s="95" t="s">
        <v>14218</v>
      </c>
      <c r="C3008" s="95">
        <v>2</v>
      </c>
      <c r="D3008" s="130">
        <v>1.0634715255499035E-4</v>
      </c>
      <c r="E3008" s="130">
        <v>1.474012009597409</v>
      </c>
      <c r="F3008" s="95" t="b">
        <v>0</v>
      </c>
      <c r="G3008" s="95" t="b">
        <v>0</v>
      </c>
      <c r="H3008" s="95" t="b">
        <v>0</v>
      </c>
      <c r="I3008" s="95" t="b">
        <v>0</v>
      </c>
      <c r="J3008" s="95" t="b">
        <v>0</v>
      </c>
      <c r="K3008" s="95" t="b">
        <v>0</v>
      </c>
    </row>
    <row r="3009" spans="1:11" x14ac:dyDescent="0.25">
      <c r="A3009" s="95" t="s">
        <v>14215</v>
      </c>
      <c r="B3009" s="95" t="s">
        <v>1436</v>
      </c>
      <c r="C3009" s="95">
        <v>2</v>
      </c>
      <c r="D3009" s="130">
        <v>1.0634715255499035E-4</v>
      </c>
      <c r="E3009" s="130">
        <v>0.85722876144874038</v>
      </c>
      <c r="F3009" s="95" t="b">
        <v>0</v>
      </c>
      <c r="G3009" s="95" t="b">
        <v>0</v>
      </c>
      <c r="H3009" s="95" t="b">
        <v>0</v>
      </c>
      <c r="I3009" s="95" t="b">
        <v>0</v>
      </c>
      <c r="J3009" s="95" t="b">
        <v>0</v>
      </c>
      <c r="K3009" s="95" t="b">
        <v>0</v>
      </c>
    </row>
    <row r="3010" spans="1:11" x14ac:dyDescent="0.25">
      <c r="A3010" s="95" t="s">
        <v>1436</v>
      </c>
      <c r="B3010" s="95" t="s">
        <v>1619</v>
      </c>
      <c r="C3010" s="95">
        <v>2</v>
      </c>
      <c r="D3010" s="130">
        <v>1.0634715255499035E-4</v>
      </c>
      <c r="E3010" s="130">
        <v>4.0367805526139282</v>
      </c>
      <c r="F3010" s="95" t="b">
        <v>0</v>
      </c>
      <c r="G3010" s="95" t="b">
        <v>0</v>
      </c>
      <c r="H3010" s="95" t="b">
        <v>0</v>
      </c>
      <c r="I3010" s="95" t="b">
        <v>0</v>
      </c>
      <c r="J3010" s="95" t="b">
        <v>0</v>
      </c>
      <c r="K3010" s="95" t="b">
        <v>0</v>
      </c>
    </row>
    <row r="3011" spans="1:11" x14ac:dyDescent="0.25">
      <c r="A3011" s="95" t="s">
        <v>14252</v>
      </c>
      <c r="B3011" s="95" t="s">
        <v>14226</v>
      </c>
      <c r="C3011" s="95">
        <v>2</v>
      </c>
      <c r="D3011" s="130">
        <v>1.0634715255499035E-4</v>
      </c>
      <c r="E3011" s="130">
        <v>-0.36600510659663921</v>
      </c>
      <c r="F3011" s="95" t="b">
        <v>0</v>
      </c>
      <c r="G3011" s="95" t="b">
        <v>0</v>
      </c>
      <c r="H3011" s="95" t="b">
        <v>0</v>
      </c>
      <c r="I3011" s="95" t="b">
        <v>0</v>
      </c>
      <c r="J3011" s="95" t="b">
        <v>0</v>
      </c>
      <c r="K3011" s="95" t="b">
        <v>0</v>
      </c>
    </row>
    <row r="3012" spans="1:11" x14ac:dyDescent="0.25">
      <c r="A3012" s="95" t="s">
        <v>14217</v>
      </c>
      <c r="B3012" s="95" t="s">
        <v>1450</v>
      </c>
      <c r="C3012" s="95">
        <v>2</v>
      </c>
      <c r="D3012" s="130">
        <v>1.0634715255499035E-4</v>
      </c>
      <c r="E3012" s="130">
        <v>1.4549446285562802</v>
      </c>
      <c r="F3012" s="95" t="b">
        <v>0</v>
      </c>
      <c r="G3012" s="95" t="b">
        <v>0</v>
      </c>
      <c r="H3012" s="95" t="b">
        <v>0</v>
      </c>
      <c r="I3012" s="95" t="b">
        <v>0</v>
      </c>
      <c r="J3012" s="95" t="b">
        <v>0</v>
      </c>
      <c r="K3012" s="95" t="b">
        <v>0</v>
      </c>
    </row>
    <row r="3013" spans="1:11" x14ac:dyDescent="0.25">
      <c r="A3013" s="95" t="s">
        <v>1450</v>
      </c>
      <c r="B3013" s="95" t="s">
        <v>14271</v>
      </c>
      <c r="C3013" s="95">
        <v>2</v>
      </c>
      <c r="D3013" s="130">
        <v>1.0634715255499035E-4</v>
      </c>
      <c r="E3013" s="130">
        <v>2.7063667792647372</v>
      </c>
      <c r="F3013" s="95" t="b">
        <v>0</v>
      </c>
      <c r="G3013" s="95" t="b">
        <v>0</v>
      </c>
      <c r="H3013" s="95" t="b">
        <v>0</v>
      </c>
      <c r="I3013" s="95" t="b">
        <v>0</v>
      </c>
      <c r="J3013" s="95" t="b">
        <v>0</v>
      </c>
      <c r="K3013" s="95" t="b">
        <v>0</v>
      </c>
    </row>
    <row r="3014" spans="1:11" x14ac:dyDescent="0.25">
      <c r="A3014" s="95" t="s">
        <v>14241</v>
      </c>
      <c r="B3014" s="95" t="s">
        <v>14554</v>
      </c>
      <c r="C3014" s="95">
        <v>2</v>
      </c>
      <c r="D3014" s="130">
        <v>1.0634715255499035E-4</v>
      </c>
      <c r="E3014" s="130">
        <v>1.6204729655540455</v>
      </c>
      <c r="F3014" s="95" t="b">
        <v>0</v>
      </c>
      <c r="G3014" s="95" t="b">
        <v>0</v>
      </c>
      <c r="H3014" s="95" t="b">
        <v>0</v>
      </c>
      <c r="I3014" s="95" t="b">
        <v>0</v>
      </c>
      <c r="J3014" s="95" t="b">
        <v>0</v>
      </c>
      <c r="K3014" s="95" t="b">
        <v>0</v>
      </c>
    </row>
    <row r="3015" spans="1:11" x14ac:dyDescent="0.25">
      <c r="A3015" s="95" t="s">
        <v>14845</v>
      </c>
      <c r="B3015" s="95" t="s">
        <v>15016</v>
      </c>
      <c r="C3015" s="95">
        <v>2</v>
      </c>
      <c r="D3015" s="130">
        <v>1.0634715255499035E-4</v>
      </c>
      <c r="E3015" s="130">
        <v>4.2586293022302844</v>
      </c>
      <c r="F3015" s="95" t="b">
        <v>0</v>
      </c>
      <c r="G3015" s="95" t="b">
        <v>0</v>
      </c>
      <c r="H3015" s="95" t="b">
        <v>0</v>
      </c>
      <c r="I3015" s="95" t="b">
        <v>0</v>
      </c>
      <c r="J3015" s="95" t="b">
        <v>0</v>
      </c>
      <c r="K3015" s="95" t="b">
        <v>0</v>
      </c>
    </row>
    <row r="3016" spans="1:11" x14ac:dyDescent="0.25">
      <c r="A3016" s="95" t="s">
        <v>15016</v>
      </c>
      <c r="B3016" s="95" t="s">
        <v>14846</v>
      </c>
      <c r="C3016" s="95">
        <v>2</v>
      </c>
      <c r="D3016" s="130">
        <v>1.0634715255499035E-4</v>
      </c>
      <c r="E3016" s="130">
        <v>4.2586293022302844</v>
      </c>
      <c r="F3016" s="95" t="b">
        <v>0</v>
      </c>
      <c r="G3016" s="95" t="b">
        <v>0</v>
      </c>
      <c r="H3016" s="95" t="b">
        <v>0</v>
      </c>
      <c r="I3016" s="95" t="b">
        <v>0</v>
      </c>
      <c r="J3016" s="95" t="b">
        <v>0</v>
      </c>
      <c r="K3016" s="95" t="b">
        <v>0</v>
      </c>
    </row>
    <row r="3017" spans="1:11" x14ac:dyDescent="0.25">
      <c r="A3017" s="95" t="s">
        <v>14847</v>
      </c>
      <c r="B3017" s="95" t="s">
        <v>15017</v>
      </c>
      <c r="C3017" s="95">
        <v>2</v>
      </c>
      <c r="D3017" s="130">
        <v>1.0634715255499035E-4</v>
      </c>
      <c r="E3017" s="130">
        <v>4.2586293022302844</v>
      </c>
      <c r="F3017" s="95" t="b">
        <v>0</v>
      </c>
      <c r="G3017" s="95" t="b">
        <v>0</v>
      </c>
      <c r="H3017" s="95" t="b">
        <v>0</v>
      </c>
      <c r="I3017" s="95" t="b">
        <v>0</v>
      </c>
      <c r="J3017" s="95" t="b">
        <v>0</v>
      </c>
      <c r="K3017" s="95" t="b">
        <v>0</v>
      </c>
    </row>
    <row r="3018" spans="1:11" x14ac:dyDescent="0.25">
      <c r="A3018" s="95" t="s">
        <v>15017</v>
      </c>
      <c r="B3018" s="95" t="s">
        <v>14787</v>
      </c>
      <c r="C3018" s="95">
        <v>2</v>
      </c>
      <c r="D3018" s="130">
        <v>1.0634715255499035E-4</v>
      </c>
      <c r="E3018" s="130">
        <v>4.2586293022302844</v>
      </c>
      <c r="F3018" s="95" t="b">
        <v>0</v>
      </c>
      <c r="G3018" s="95" t="b">
        <v>0</v>
      </c>
      <c r="H3018" s="95" t="b">
        <v>0</v>
      </c>
      <c r="I3018" s="95" t="b">
        <v>0</v>
      </c>
      <c r="J3018" s="95" t="b">
        <v>0</v>
      </c>
      <c r="K3018" s="95" t="b">
        <v>0</v>
      </c>
    </row>
    <row r="3019" spans="1:11" x14ac:dyDescent="0.25">
      <c r="A3019" s="95" t="s">
        <v>14787</v>
      </c>
      <c r="B3019" s="95" t="s">
        <v>15018</v>
      </c>
      <c r="C3019" s="95">
        <v>2</v>
      </c>
      <c r="D3019" s="130">
        <v>1.0634715255499035E-4</v>
      </c>
      <c r="E3019" s="130">
        <v>4.2586293022302844</v>
      </c>
      <c r="F3019" s="95" t="b">
        <v>0</v>
      </c>
      <c r="G3019" s="95" t="b">
        <v>0</v>
      </c>
      <c r="H3019" s="95" t="b">
        <v>0</v>
      </c>
      <c r="I3019" s="95" t="b">
        <v>0</v>
      </c>
      <c r="J3019" s="95" t="b">
        <v>0</v>
      </c>
      <c r="K3019" s="95" t="b">
        <v>0</v>
      </c>
    </row>
    <row r="3020" spans="1:11" x14ac:dyDescent="0.25">
      <c r="A3020" s="95" t="s">
        <v>15018</v>
      </c>
      <c r="B3020" s="95" t="s">
        <v>14703</v>
      </c>
      <c r="C3020" s="95">
        <v>2</v>
      </c>
      <c r="D3020" s="130">
        <v>1.0634715255499035E-4</v>
      </c>
      <c r="E3020" s="130">
        <v>4.0367805526139282</v>
      </c>
      <c r="F3020" s="95" t="b">
        <v>0</v>
      </c>
      <c r="G3020" s="95" t="b">
        <v>0</v>
      </c>
      <c r="H3020" s="95" t="b">
        <v>0</v>
      </c>
      <c r="I3020" s="95" t="b">
        <v>0</v>
      </c>
      <c r="J3020" s="95" t="b">
        <v>0</v>
      </c>
      <c r="K3020" s="95" t="b">
        <v>0</v>
      </c>
    </row>
    <row r="3021" spans="1:11" x14ac:dyDescent="0.25">
      <c r="A3021" s="95" t="s">
        <v>14703</v>
      </c>
      <c r="B3021" s="95" t="s">
        <v>15019</v>
      </c>
      <c r="C3021" s="95">
        <v>2</v>
      </c>
      <c r="D3021" s="130">
        <v>1.0634715255499035E-4</v>
      </c>
      <c r="E3021" s="130">
        <v>4.0367805526139282</v>
      </c>
      <c r="F3021" s="95" t="b">
        <v>0</v>
      </c>
      <c r="G3021" s="95" t="b">
        <v>0</v>
      </c>
      <c r="H3021" s="95" t="b">
        <v>0</v>
      </c>
      <c r="I3021" s="95" t="b">
        <v>0</v>
      </c>
      <c r="J3021" s="95" t="b">
        <v>0</v>
      </c>
      <c r="K3021" s="95" t="b">
        <v>0</v>
      </c>
    </row>
    <row r="3022" spans="1:11" x14ac:dyDescent="0.25">
      <c r="A3022" s="95" t="s">
        <v>15019</v>
      </c>
      <c r="B3022" s="95" t="s">
        <v>15020</v>
      </c>
      <c r="C3022" s="95">
        <v>2</v>
      </c>
      <c r="D3022" s="130">
        <v>1.0634715255499035E-4</v>
      </c>
      <c r="E3022" s="130">
        <v>4.4347205612859657</v>
      </c>
      <c r="F3022" s="95" t="b">
        <v>0</v>
      </c>
      <c r="G3022" s="95" t="b">
        <v>0</v>
      </c>
      <c r="H3022" s="95" t="b">
        <v>0</v>
      </c>
      <c r="I3022" s="95" t="b">
        <v>0</v>
      </c>
      <c r="J3022" s="95" t="b">
        <v>0</v>
      </c>
      <c r="K3022" s="95" t="b">
        <v>0</v>
      </c>
    </row>
    <row r="3023" spans="1:11" x14ac:dyDescent="0.25">
      <c r="A3023" s="95" t="s">
        <v>14301</v>
      </c>
      <c r="B3023" s="95" t="s">
        <v>14352</v>
      </c>
      <c r="C3023" s="95">
        <v>2</v>
      </c>
      <c r="D3023" s="130">
        <v>1.0634715255499035E-4</v>
      </c>
      <c r="E3023" s="130">
        <v>1.6861449443549736</v>
      </c>
      <c r="F3023" s="95" t="b">
        <v>0</v>
      </c>
      <c r="G3023" s="95" t="b">
        <v>0</v>
      </c>
      <c r="H3023" s="95" t="b">
        <v>0</v>
      </c>
      <c r="I3023" s="95" t="b">
        <v>0</v>
      </c>
      <c r="J3023" s="95" t="b">
        <v>0</v>
      </c>
      <c r="K3023" s="95" t="b">
        <v>0</v>
      </c>
    </row>
    <row r="3024" spans="1:11" x14ac:dyDescent="0.25">
      <c r="A3024" s="95" t="s">
        <v>14352</v>
      </c>
      <c r="B3024" s="95" t="s">
        <v>14216</v>
      </c>
      <c r="C3024" s="95">
        <v>2</v>
      </c>
      <c r="D3024" s="130">
        <v>1.0634715255499035E-4</v>
      </c>
      <c r="E3024" s="130">
        <v>0.11299788693995653</v>
      </c>
      <c r="F3024" s="95" t="b">
        <v>0</v>
      </c>
      <c r="G3024" s="95" t="b">
        <v>0</v>
      </c>
      <c r="H3024" s="95" t="b">
        <v>0</v>
      </c>
      <c r="I3024" s="95" t="b">
        <v>0</v>
      </c>
      <c r="J3024" s="95" t="b">
        <v>0</v>
      </c>
      <c r="K3024" s="95" t="b">
        <v>0</v>
      </c>
    </row>
    <row r="3025" spans="1:11" x14ac:dyDescent="0.25">
      <c r="A3025" s="95" t="s">
        <v>14244</v>
      </c>
      <c r="B3025" s="95" t="s">
        <v>14245</v>
      </c>
      <c r="C3025" s="95">
        <v>2</v>
      </c>
      <c r="D3025" s="130">
        <v>1.0634715255499035E-4</v>
      </c>
      <c r="E3025" s="130">
        <v>0.10157568518734672</v>
      </c>
      <c r="F3025" s="95" t="b">
        <v>0</v>
      </c>
      <c r="G3025" s="95" t="b">
        <v>0</v>
      </c>
      <c r="H3025" s="95" t="b">
        <v>0</v>
      </c>
      <c r="I3025" s="95" t="b">
        <v>0</v>
      </c>
      <c r="J3025" s="95" t="b">
        <v>0</v>
      </c>
      <c r="K3025" s="95" t="b">
        <v>0</v>
      </c>
    </row>
    <row r="3026" spans="1:11" x14ac:dyDescent="0.25">
      <c r="A3026" s="95" t="s">
        <v>1636</v>
      </c>
      <c r="B3026" s="95" t="s">
        <v>14220</v>
      </c>
      <c r="C3026" s="95">
        <v>2</v>
      </c>
      <c r="D3026" s="130">
        <v>1.0634715255499035E-4</v>
      </c>
      <c r="E3026" s="130">
        <v>1.3346086017562169</v>
      </c>
      <c r="F3026" s="95" t="b">
        <v>0</v>
      </c>
      <c r="G3026" s="95" t="b">
        <v>0</v>
      </c>
      <c r="H3026" s="95" t="b">
        <v>0</v>
      </c>
      <c r="I3026" s="95" t="b">
        <v>0</v>
      </c>
      <c r="J3026" s="95" t="b">
        <v>0</v>
      </c>
      <c r="K3026" s="95" t="b">
        <v>0</v>
      </c>
    </row>
    <row r="3027" spans="1:11" x14ac:dyDescent="0.25">
      <c r="A3027" s="95" t="s">
        <v>14217</v>
      </c>
      <c r="B3027" s="95" t="s">
        <v>1701</v>
      </c>
      <c r="C3027" s="95">
        <v>2</v>
      </c>
      <c r="D3027" s="130">
        <v>1.0634715255499035E-4</v>
      </c>
      <c r="E3027" s="130">
        <v>1.4549446285562802</v>
      </c>
      <c r="F3027" s="95" t="b">
        <v>0</v>
      </c>
      <c r="G3027" s="95" t="b">
        <v>0</v>
      </c>
      <c r="H3027" s="95" t="b">
        <v>0</v>
      </c>
      <c r="I3027" s="95" t="b">
        <v>0</v>
      </c>
      <c r="J3027" s="95" t="b">
        <v>0</v>
      </c>
      <c r="K3027" s="95" t="b">
        <v>0</v>
      </c>
    </row>
    <row r="3028" spans="1:11" x14ac:dyDescent="0.25">
      <c r="A3028" s="95" t="s">
        <v>1701</v>
      </c>
      <c r="B3028" s="95" t="s">
        <v>14329</v>
      </c>
      <c r="C3028" s="95">
        <v>2</v>
      </c>
      <c r="D3028" s="130">
        <v>1.0634715255499035E-4</v>
      </c>
      <c r="E3028" s="130">
        <v>3.0114746873491578</v>
      </c>
      <c r="F3028" s="95" t="b">
        <v>0</v>
      </c>
      <c r="G3028" s="95" t="b">
        <v>0</v>
      </c>
      <c r="H3028" s="95" t="b">
        <v>0</v>
      </c>
      <c r="I3028" s="95" t="b">
        <v>0</v>
      </c>
      <c r="J3028" s="95" t="b">
        <v>0</v>
      </c>
      <c r="K3028" s="95" t="b">
        <v>0</v>
      </c>
    </row>
    <row r="3029" spans="1:11" x14ac:dyDescent="0.25">
      <c r="A3029" s="95" t="s">
        <v>14329</v>
      </c>
      <c r="B3029" s="95" t="s">
        <v>2845</v>
      </c>
      <c r="C3029" s="95">
        <v>2</v>
      </c>
      <c r="D3029" s="130">
        <v>1.0634715255499035E-4</v>
      </c>
      <c r="E3029" s="130">
        <v>2.8353834282934764</v>
      </c>
      <c r="F3029" s="95" t="b">
        <v>0</v>
      </c>
      <c r="G3029" s="95" t="b">
        <v>0</v>
      </c>
      <c r="H3029" s="95" t="b">
        <v>0</v>
      </c>
      <c r="I3029" s="95" t="b">
        <v>0</v>
      </c>
      <c r="J3029" s="95" t="b">
        <v>0</v>
      </c>
      <c r="K3029" s="95" t="b">
        <v>0</v>
      </c>
    </row>
    <row r="3030" spans="1:11" x14ac:dyDescent="0.25">
      <c r="A3030" s="95" t="s">
        <v>2845</v>
      </c>
      <c r="B3030" s="95" t="s">
        <v>14234</v>
      </c>
      <c r="C3030" s="95">
        <v>2</v>
      </c>
      <c r="D3030" s="130">
        <v>1.0634715255499035E-4</v>
      </c>
      <c r="E3030" s="130">
        <v>1.8997430978244154</v>
      </c>
      <c r="F3030" s="95" t="b">
        <v>0</v>
      </c>
      <c r="G3030" s="95" t="b">
        <v>0</v>
      </c>
      <c r="H3030" s="95" t="b">
        <v>0</v>
      </c>
      <c r="I3030" s="95" t="b">
        <v>0</v>
      </c>
      <c r="J3030" s="95" t="b">
        <v>0</v>
      </c>
      <c r="K3030" s="95" t="b">
        <v>0</v>
      </c>
    </row>
    <row r="3031" spans="1:11" x14ac:dyDescent="0.25">
      <c r="A3031" s="95" t="s">
        <v>14220</v>
      </c>
      <c r="B3031" s="95" t="s">
        <v>14281</v>
      </c>
      <c r="C3031" s="95">
        <v>2</v>
      </c>
      <c r="D3031" s="130">
        <v>1.0634715255499035E-4</v>
      </c>
      <c r="E3031" s="130">
        <v>-8.8245034206020936E-2</v>
      </c>
      <c r="F3031" s="95" t="b">
        <v>0</v>
      </c>
      <c r="G3031" s="95" t="b">
        <v>0</v>
      </c>
      <c r="H3031" s="95" t="b">
        <v>0</v>
      </c>
      <c r="I3031" s="95" t="b">
        <v>0</v>
      </c>
      <c r="J3031" s="95" t="b">
        <v>0</v>
      </c>
      <c r="K3031" s="95" t="b">
        <v>0</v>
      </c>
    </row>
    <row r="3032" spans="1:11" x14ac:dyDescent="0.25">
      <c r="A3032" s="95" t="s">
        <v>14281</v>
      </c>
      <c r="B3032" s="95" t="s">
        <v>15021</v>
      </c>
      <c r="C3032" s="95">
        <v>2</v>
      </c>
      <c r="D3032" s="130">
        <v>1.0634715255499035E-4</v>
      </c>
      <c r="E3032" s="130">
        <v>2.8326605699580032</v>
      </c>
      <c r="F3032" s="95" t="b">
        <v>0</v>
      </c>
      <c r="G3032" s="95" t="b">
        <v>0</v>
      </c>
      <c r="H3032" s="95" t="b">
        <v>0</v>
      </c>
      <c r="I3032" s="95" t="b">
        <v>0</v>
      </c>
      <c r="J3032" s="95" t="b">
        <v>0</v>
      </c>
      <c r="K3032" s="95" t="b">
        <v>0</v>
      </c>
    </row>
    <row r="3033" spans="1:11" x14ac:dyDescent="0.25">
      <c r="A3033" s="95" t="s">
        <v>15021</v>
      </c>
      <c r="B3033" s="95" t="s">
        <v>14213</v>
      </c>
      <c r="C3033" s="95">
        <v>2</v>
      </c>
      <c r="D3033" s="130">
        <v>1.0634715255499035E-4</v>
      </c>
      <c r="E3033" s="130">
        <v>1.1452430949413637</v>
      </c>
      <c r="F3033" s="95" t="b">
        <v>0</v>
      </c>
      <c r="G3033" s="95" t="b">
        <v>0</v>
      </c>
      <c r="H3033" s="95" t="b">
        <v>0</v>
      </c>
      <c r="I3033" s="95" t="b">
        <v>0</v>
      </c>
      <c r="J3033" s="95" t="b">
        <v>0</v>
      </c>
      <c r="K3033" s="95" t="b">
        <v>0</v>
      </c>
    </row>
    <row r="3034" spans="1:11" x14ac:dyDescent="0.25">
      <c r="A3034" s="95" t="s">
        <v>14244</v>
      </c>
      <c r="B3034" s="95" t="s">
        <v>14214</v>
      </c>
      <c r="C3034" s="95">
        <v>2</v>
      </c>
      <c r="D3034" s="130">
        <v>1.0634715255499035E-4</v>
      </c>
      <c r="E3034" s="130">
        <v>-1.0133961244708267</v>
      </c>
      <c r="F3034" s="95" t="b">
        <v>0</v>
      </c>
      <c r="G3034" s="95" t="b">
        <v>0</v>
      </c>
      <c r="H3034" s="95" t="b">
        <v>0</v>
      </c>
      <c r="I3034" s="95" t="b">
        <v>0</v>
      </c>
      <c r="J3034" s="95" t="b">
        <v>0</v>
      </c>
      <c r="K3034" s="95" t="b">
        <v>0</v>
      </c>
    </row>
    <row r="3035" spans="1:11" x14ac:dyDescent="0.25">
      <c r="A3035" s="95" t="s">
        <v>14389</v>
      </c>
      <c r="B3035" s="95" t="s">
        <v>14248</v>
      </c>
      <c r="C3035" s="95">
        <v>2</v>
      </c>
      <c r="D3035" s="130">
        <v>1.0634715255499035E-4</v>
      </c>
      <c r="E3035" s="130">
        <v>1.2981585246959855</v>
      </c>
      <c r="F3035" s="95" t="b">
        <v>0</v>
      </c>
      <c r="G3035" s="95" t="b">
        <v>0</v>
      </c>
      <c r="H3035" s="95" t="b">
        <v>0</v>
      </c>
      <c r="I3035" s="95" t="b">
        <v>0</v>
      </c>
      <c r="J3035" s="95" t="b">
        <v>0</v>
      </c>
      <c r="K3035" s="95" t="b">
        <v>0</v>
      </c>
    </row>
    <row r="3036" spans="1:11" x14ac:dyDescent="0.25">
      <c r="A3036" s="95" t="s">
        <v>14214</v>
      </c>
      <c r="B3036" s="95" t="s">
        <v>14239</v>
      </c>
      <c r="C3036" s="95">
        <v>2</v>
      </c>
      <c r="D3036" s="130">
        <v>1.0634715255499035E-4</v>
      </c>
      <c r="E3036" s="130">
        <v>-1.1013578722110073</v>
      </c>
      <c r="F3036" s="95" t="b">
        <v>0</v>
      </c>
      <c r="G3036" s="95" t="b">
        <v>0</v>
      </c>
      <c r="H3036" s="95" t="b">
        <v>0</v>
      </c>
      <c r="I3036" s="95" t="b">
        <v>0</v>
      </c>
      <c r="J3036" s="95" t="b">
        <v>0</v>
      </c>
      <c r="K3036" s="95" t="b">
        <v>0</v>
      </c>
    </row>
    <row r="3037" spans="1:11" x14ac:dyDescent="0.25">
      <c r="A3037" s="95" t="s">
        <v>14213</v>
      </c>
      <c r="B3037" s="95" t="s">
        <v>14702</v>
      </c>
      <c r="C3037" s="95">
        <v>2</v>
      </c>
      <c r="D3037" s="130">
        <v>1.0634715255499035E-4</v>
      </c>
      <c r="E3037" s="130">
        <v>0.75314016381356053</v>
      </c>
      <c r="F3037" s="95" t="b">
        <v>0</v>
      </c>
      <c r="G3037" s="95" t="b">
        <v>0</v>
      </c>
      <c r="H3037" s="95" t="b">
        <v>0</v>
      </c>
      <c r="I3037" s="95" t="b">
        <v>0</v>
      </c>
      <c r="J3037" s="95" t="b">
        <v>0</v>
      </c>
      <c r="K3037" s="95" t="b">
        <v>0</v>
      </c>
    </row>
    <row r="3038" spans="1:11" x14ac:dyDescent="0.25">
      <c r="A3038" s="95" t="s">
        <v>14702</v>
      </c>
      <c r="B3038" s="95" t="s">
        <v>14226</v>
      </c>
      <c r="C3038" s="95">
        <v>2</v>
      </c>
      <c r="D3038" s="130">
        <v>1.0634715255499035E-4</v>
      </c>
      <c r="E3038" s="130">
        <v>1.2714846229158714</v>
      </c>
      <c r="F3038" s="95" t="b">
        <v>0</v>
      </c>
      <c r="G3038" s="95" t="b">
        <v>0</v>
      </c>
      <c r="H3038" s="95" t="b">
        <v>0</v>
      </c>
      <c r="I3038" s="95" t="b">
        <v>0</v>
      </c>
      <c r="J3038" s="95" t="b">
        <v>0</v>
      </c>
      <c r="K3038" s="95" t="b">
        <v>0</v>
      </c>
    </row>
    <row r="3039" spans="1:11" x14ac:dyDescent="0.25">
      <c r="A3039" s="95" t="s">
        <v>14217</v>
      </c>
      <c r="B3039" s="95" t="s">
        <v>1493</v>
      </c>
      <c r="C3039" s="95">
        <v>2</v>
      </c>
      <c r="D3039" s="130">
        <v>1.0634715255499035E-4</v>
      </c>
      <c r="E3039" s="130">
        <v>1.4549446285562802</v>
      </c>
      <c r="F3039" s="95" t="b">
        <v>0</v>
      </c>
      <c r="G3039" s="95" t="b">
        <v>0</v>
      </c>
      <c r="H3039" s="95" t="b">
        <v>0</v>
      </c>
      <c r="I3039" s="95" t="b">
        <v>0</v>
      </c>
      <c r="J3039" s="95" t="b">
        <v>0</v>
      </c>
      <c r="K3039" s="95" t="b">
        <v>0</v>
      </c>
    </row>
    <row r="3040" spans="1:11" x14ac:dyDescent="0.25">
      <c r="A3040" s="95" t="s">
        <v>14216</v>
      </c>
      <c r="B3040" s="95" t="s">
        <v>14318</v>
      </c>
      <c r="C3040" s="95">
        <v>2</v>
      </c>
      <c r="D3040" s="130">
        <v>1.0634715255499035E-4</v>
      </c>
      <c r="E3040" s="130">
        <v>-8.1219480807352668E-2</v>
      </c>
      <c r="F3040" s="95" t="b">
        <v>0</v>
      </c>
      <c r="G3040" s="95" t="b">
        <v>0</v>
      </c>
      <c r="H3040" s="95" t="b">
        <v>0</v>
      </c>
      <c r="I3040" s="95" t="b">
        <v>0</v>
      </c>
      <c r="J3040" s="95" t="b">
        <v>0</v>
      </c>
      <c r="K3040" s="95" t="b">
        <v>0</v>
      </c>
    </row>
    <row r="3041" spans="1:11" x14ac:dyDescent="0.25">
      <c r="A3041" s="95" t="s">
        <v>14246</v>
      </c>
      <c r="B3041" s="95" t="s">
        <v>14220</v>
      </c>
      <c r="C3041" s="95">
        <v>2</v>
      </c>
      <c r="D3041" s="130">
        <v>1.0634715255499035E-4</v>
      </c>
      <c r="E3041" s="130">
        <v>-0.27462997419886892</v>
      </c>
      <c r="F3041" s="95" t="b">
        <v>0</v>
      </c>
      <c r="G3041" s="95" t="b">
        <v>0</v>
      </c>
      <c r="H3041" s="95" t="b">
        <v>0</v>
      </c>
      <c r="I3041" s="95" t="b">
        <v>0</v>
      </c>
      <c r="J3041" s="95" t="b">
        <v>0</v>
      </c>
      <c r="K3041" s="95" t="b">
        <v>0</v>
      </c>
    </row>
    <row r="3042" spans="1:11" x14ac:dyDescent="0.25">
      <c r="A3042" s="95" t="s">
        <v>14238</v>
      </c>
      <c r="B3042" s="95" t="s">
        <v>15025</v>
      </c>
      <c r="C3042" s="95">
        <v>2</v>
      </c>
      <c r="D3042" s="130">
        <v>1.0634715255499035E-4</v>
      </c>
      <c r="E3042" s="130">
        <v>2.1652076170680492</v>
      </c>
      <c r="F3042" s="95" t="b">
        <v>0</v>
      </c>
      <c r="G3042" s="95" t="b">
        <v>0</v>
      </c>
      <c r="H3042" s="95" t="b">
        <v>0</v>
      </c>
      <c r="I3042" s="95" t="b">
        <v>0</v>
      </c>
      <c r="J3042" s="95" t="b">
        <v>0</v>
      </c>
      <c r="K3042" s="95" t="b">
        <v>0</v>
      </c>
    </row>
    <row r="3043" spans="1:11" x14ac:dyDescent="0.25">
      <c r="A3043" s="95" t="s">
        <v>15025</v>
      </c>
      <c r="B3043" s="95" t="s">
        <v>14214</v>
      </c>
      <c r="C3043" s="95">
        <v>2</v>
      </c>
      <c r="D3043" s="130">
        <v>1.0634715255499035E-4</v>
      </c>
      <c r="E3043" s="130">
        <v>1.1553958958433552</v>
      </c>
      <c r="F3043" s="95" t="b">
        <v>0</v>
      </c>
      <c r="G3043" s="95" t="b">
        <v>0</v>
      </c>
      <c r="H3043" s="95" t="b">
        <v>0</v>
      </c>
      <c r="I3043" s="95" t="b">
        <v>0</v>
      </c>
      <c r="J3043" s="95" t="b">
        <v>0</v>
      </c>
      <c r="K3043" s="95" t="b">
        <v>0</v>
      </c>
    </row>
    <row r="3044" spans="1:11" x14ac:dyDescent="0.25">
      <c r="A3044" s="95" t="s">
        <v>14236</v>
      </c>
      <c r="B3044" s="95" t="s">
        <v>14221</v>
      </c>
      <c r="C3044" s="95">
        <v>2</v>
      </c>
      <c r="D3044" s="130">
        <v>1.0634715255499035E-4</v>
      </c>
      <c r="E3044" s="130">
        <v>-0.77351381096553029</v>
      </c>
      <c r="F3044" s="95" t="b">
        <v>0</v>
      </c>
      <c r="G3044" s="95" t="b">
        <v>0</v>
      </c>
      <c r="H3044" s="95" t="b">
        <v>0</v>
      </c>
      <c r="I3044" s="95" t="b">
        <v>0</v>
      </c>
      <c r="J3044" s="95" t="b">
        <v>0</v>
      </c>
      <c r="K3044" s="95" t="b">
        <v>0</v>
      </c>
    </row>
    <row r="3045" spans="1:11" x14ac:dyDescent="0.25">
      <c r="A3045" s="95" t="s">
        <v>14786</v>
      </c>
      <c r="B3045" s="95" t="s">
        <v>14692</v>
      </c>
      <c r="C3045" s="95">
        <v>2</v>
      </c>
      <c r="D3045" s="130">
        <v>1.1701838017915885E-4</v>
      </c>
      <c r="E3045" s="130">
        <v>4.0367805526139282</v>
      </c>
      <c r="F3045" s="95" t="b">
        <v>0</v>
      </c>
      <c r="G3045" s="95" t="b">
        <v>0</v>
      </c>
      <c r="H3045" s="95" t="b">
        <v>0</v>
      </c>
      <c r="I3045" s="95" t="b">
        <v>0</v>
      </c>
      <c r="J3045" s="95" t="b">
        <v>0</v>
      </c>
      <c r="K3045" s="95" t="b">
        <v>0</v>
      </c>
    </row>
    <row r="3046" spans="1:11" x14ac:dyDescent="0.25">
      <c r="A3046" s="95" t="s">
        <v>14213</v>
      </c>
      <c r="B3046" s="95" t="s">
        <v>14398</v>
      </c>
      <c r="C3046" s="95">
        <v>2</v>
      </c>
      <c r="D3046" s="130">
        <v>1.0634715255499035E-4</v>
      </c>
      <c r="E3046" s="130">
        <v>0.12989087341566008</v>
      </c>
      <c r="F3046" s="95" t="b">
        <v>0</v>
      </c>
      <c r="G3046" s="95" t="b">
        <v>0</v>
      </c>
      <c r="H3046" s="95" t="b">
        <v>0</v>
      </c>
      <c r="I3046" s="95" t="b">
        <v>0</v>
      </c>
      <c r="J3046" s="95" t="b">
        <v>0</v>
      </c>
      <c r="K3046" s="95" t="b">
        <v>0</v>
      </c>
    </row>
    <row r="3047" spans="1:11" x14ac:dyDescent="0.25">
      <c r="A3047" s="95" t="s">
        <v>14223</v>
      </c>
      <c r="B3047" s="95" t="s">
        <v>14667</v>
      </c>
      <c r="C3047" s="95">
        <v>2</v>
      </c>
      <c r="D3047" s="130">
        <v>1.0634715255499035E-4</v>
      </c>
      <c r="E3047" s="130">
        <v>1.1696078014352784</v>
      </c>
      <c r="F3047" s="95" t="b">
        <v>0</v>
      </c>
      <c r="G3047" s="95" t="b">
        <v>0</v>
      </c>
      <c r="H3047" s="95" t="b">
        <v>0</v>
      </c>
      <c r="I3047" s="95" t="b">
        <v>0</v>
      </c>
      <c r="J3047" s="95" t="b">
        <v>0</v>
      </c>
      <c r="K3047" s="95" t="b">
        <v>0</v>
      </c>
    </row>
    <row r="3048" spans="1:11" x14ac:dyDescent="0.25">
      <c r="A3048" s="95" t="s">
        <v>14667</v>
      </c>
      <c r="B3048" s="95" t="s">
        <v>14534</v>
      </c>
      <c r="C3048" s="95">
        <v>2</v>
      </c>
      <c r="D3048" s="130">
        <v>1.0634715255499035E-4</v>
      </c>
      <c r="E3048" s="130">
        <v>3.3835680388385843</v>
      </c>
      <c r="F3048" s="95" t="b">
        <v>0</v>
      </c>
      <c r="G3048" s="95" t="b">
        <v>0</v>
      </c>
      <c r="H3048" s="95" t="b">
        <v>0</v>
      </c>
      <c r="I3048" s="95" t="b">
        <v>0</v>
      </c>
      <c r="J3048" s="95" t="b">
        <v>0</v>
      </c>
      <c r="K3048" s="95" t="b">
        <v>0</v>
      </c>
    </row>
    <row r="3049" spans="1:11" x14ac:dyDescent="0.25">
      <c r="A3049" s="95" t="s">
        <v>14855</v>
      </c>
      <c r="B3049" s="95" t="s">
        <v>14470</v>
      </c>
      <c r="C3049" s="95">
        <v>2</v>
      </c>
      <c r="D3049" s="130">
        <v>1.0634715255499035E-4</v>
      </c>
      <c r="E3049" s="130">
        <v>3.4804780518466409</v>
      </c>
      <c r="F3049" s="95" t="b">
        <v>0</v>
      </c>
      <c r="G3049" s="95" t="b">
        <v>0</v>
      </c>
      <c r="H3049" s="95" t="b">
        <v>0</v>
      </c>
      <c r="I3049" s="95" t="b">
        <v>0</v>
      </c>
      <c r="J3049" s="95" t="b">
        <v>0</v>
      </c>
      <c r="K3049" s="95" t="b">
        <v>0</v>
      </c>
    </row>
    <row r="3050" spans="1:11" x14ac:dyDescent="0.25">
      <c r="A3050" s="95" t="s">
        <v>14470</v>
      </c>
      <c r="B3050" s="95" t="s">
        <v>14229</v>
      </c>
      <c r="C3050" s="95">
        <v>2</v>
      </c>
      <c r="D3050" s="130">
        <v>1.0634715255499035E-4</v>
      </c>
      <c r="E3050" s="130">
        <v>1.1174932121095453</v>
      </c>
      <c r="F3050" s="95" t="b">
        <v>0</v>
      </c>
      <c r="G3050" s="95" t="b">
        <v>0</v>
      </c>
      <c r="H3050" s="95" t="b">
        <v>0</v>
      </c>
      <c r="I3050" s="95" t="b">
        <v>0</v>
      </c>
      <c r="J3050" s="95" t="b">
        <v>0</v>
      </c>
      <c r="K3050" s="95" t="b">
        <v>0</v>
      </c>
    </row>
    <row r="3051" spans="1:11" x14ac:dyDescent="0.25">
      <c r="A3051" s="95" t="s">
        <v>14246</v>
      </c>
      <c r="B3051" s="95" t="s">
        <v>14229</v>
      </c>
      <c r="C3051" s="95">
        <v>2</v>
      </c>
      <c r="D3051" s="130">
        <v>1.0634715255499035E-4</v>
      </c>
      <c r="E3051" s="130">
        <v>0.11031462748242202</v>
      </c>
      <c r="F3051" s="95" t="b">
        <v>0</v>
      </c>
      <c r="G3051" s="95" t="b">
        <v>0</v>
      </c>
      <c r="H3051" s="95" t="b">
        <v>0</v>
      </c>
      <c r="I3051" s="95" t="b">
        <v>0</v>
      </c>
      <c r="J3051" s="95" t="b">
        <v>0</v>
      </c>
      <c r="K3051" s="95" t="b">
        <v>0</v>
      </c>
    </row>
    <row r="3052" spans="1:11" x14ac:dyDescent="0.25">
      <c r="A3052" s="95" t="s">
        <v>14236</v>
      </c>
      <c r="B3052" s="95" t="s">
        <v>14507</v>
      </c>
      <c r="C3052" s="95">
        <v>2</v>
      </c>
      <c r="D3052" s="130">
        <v>1.0634715255499035E-4</v>
      </c>
      <c r="E3052" s="130">
        <v>1.4423880022385014</v>
      </c>
      <c r="F3052" s="95" t="b">
        <v>0</v>
      </c>
      <c r="G3052" s="95" t="b">
        <v>0</v>
      </c>
      <c r="H3052" s="95" t="b">
        <v>0</v>
      </c>
      <c r="I3052" s="95" t="b">
        <v>0</v>
      </c>
      <c r="J3052" s="95" t="b">
        <v>0</v>
      </c>
      <c r="K3052" s="95" t="b">
        <v>0</v>
      </c>
    </row>
    <row r="3053" spans="1:11" x14ac:dyDescent="0.25">
      <c r="A3053" s="95" t="s">
        <v>14507</v>
      </c>
      <c r="B3053" s="95" t="s">
        <v>14701</v>
      </c>
      <c r="C3053" s="95">
        <v>2</v>
      </c>
      <c r="D3053" s="130">
        <v>1.0634715255499035E-4</v>
      </c>
      <c r="E3053" s="130">
        <v>3.337810548277909</v>
      </c>
      <c r="F3053" s="95" t="b">
        <v>0</v>
      </c>
      <c r="G3053" s="95" t="b">
        <v>0</v>
      </c>
      <c r="H3053" s="95" t="b">
        <v>0</v>
      </c>
      <c r="I3053" s="95" t="b">
        <v>0</v>
      </c>
      <c r="J3053" s="95" t="b">
        <v>0</v>
      </c>
      <c r="K3053" s="95" t="b">
        <v>0</v>
      </c>
    </row>
    <row r="3054" spans="1:11" x14ac:dyDescent="0.25">
      <c r="A3054" s="95" t="s">
        <v>14701</v>
      </c>
      <c r="B3054" s="95" t="s">
        <v>15026</v>
      </c>
      <c r="C3054" s="95">
        <v>2</v>
      </c>
      <c r="D3054" s="130">
        <v>1.0634715255499035E-4</v>
      </c>
      <c r="E3054" s="130">
        <v>4.0367805526139282</v>
      </c>
      <c r="F3054" s="95" t="b">
        <v>0</v>
      </c>
      <c r="G3054" s="95" t="b">
        <v>0</v>
      </c>
      <c r="H3054" s="95" t="b">
        <v>0</v>
      </c>
      <c r="I3054" s="95" t="b">
        <v>1</v>
      </c>
      <c r="J3054" s="95" t="b">
        <v>0</v>
      </c>
      <c r="K3054" s="95" t="b">
        <v>0</v>
      </c>
    </row>
    <row r="3055" spans="1:11" x14ac:dyDescent="0.25">
      <c r="A3055" s="95" t="s">
        <v>14217</v>
      </c>
      <c r="B3055" s="95" t="s">
        <v>1437</v>
      </c>
      <c r="C3055" s="95">
        <v>2</v>
      </c>
      <c r="D3055" s="130">
        <v>1.0634715255499035E-4</v>
      </c>
      <c r="E3055" s="130">
        <v>1.4549446285562802</v>
      </c>
      <c r="F3055" s="95" t="b">
        <v>0</v>
      </c>
      <c r="G3055" s="95" t="b">
        <v>0</v>
      </c>
      <c r="H3055" s="95" t="b">
        <v>0</v>
      </c>
      <c r="I3055" s="95" t="b">
        <v>0</v>
      </c>
      <c r="J3055" s="95" t="b">
        <v>0</v>
      </c>
      <c r="K3055" s="95" t="b">
        <v>0</v>
      </c>
    </row>
    <row r="3056" spans="1:11" x14ac:dyDescent="0.25">
      <c r="A3056" s="95" t="s">
        <v>1437</v>
      </c>
      <c r="B3056" s="95" t="s">
        <v>14355</v>
      </c>
      <c r="C3056" s="95">
        <v>2</v>
      </c>
      <c r="D3056" s="130">
        <v>1.0634715255499035E-4</v>
      </c>
      <c r="E3056" s="130">
        <v>3.1794480561826597</v>
      </c>
      <c r="F3056" s="95" t="b">
        <v>0</v>
      </c>
      <c r="G3056" s="95" t="b">
        <v>0</v>
      </c>
      <c r="H3056" s="95" t="b">
        <v>0</v>
      </c>
      <c r="I3056" s="95" t="b">
        <v>0</v>
      </c>
      <c r="J3056" s="95" t="b">
        <v>0</v>
      </c>
      <c r="K3056" s="95" t="b">
        <v>0</v>
      </c>
    </row>
    <row r="3057" spans="1:11" x14ac:dyDescent="0.25">
      <c r="A3057" s="95" t="s">
        <v>14380</v>
      </c>
      <c r="B3057" s="95" t="s">
        <v>14250</v>
      </c>
      <c r="C3057" s="95">
        <v>2</v>
      </c>
      <c r="D3057" s="130">
        <v>1.0634715255499035E-4</v>
      </c>
      <c r="E3057" s="130">
        <v>1.2622635868853784</v>
      </c>
      <c r="F3057" s="95" t="b">
        <v>0</v>
      </c>
      <c r="G3057" s="95" t="b">
        <v>0</v>
      </c>
      <c r="H3057" s="95" t="b">
        <v>0</v>
      </c>
      <c r="I3057" s="95" t="b">
        <v>0</v>
      </c>
      <c r="J3057" s="95" t="b">
        <v>0</v>
      </c>
      <c r="K3057" s="95" t="b">
        <v>0</v>
      </c>
    </row>
    <row r="3058" spans="1:11" x14ac:dyDescent="0.25">
      <c r="A3058" s="95" t="s">
        <v>14223</v>
      </c>
      <c r="B3058" s="95" t="s">
        <v>14557</v>
      </c>
      <c r="C3058" s="95">
        <v>2</v>
      </c>
      <c r="D3058" s="130">
        <v>1.0634715255499035E-4</v>
      </c>
      <c r="E3058" s="130">
        <v>0.96548781877935352</v>
      </c>
      <c r="F3058" s="95" t="b">
        <v>0</v>
      </c>
      <c r="G3058" s="95" t="b">
        <v>0</v>
      </c>
      <c r="H3058" s="95" t="b">
        <v>0</v>
      </c>
      <c r="I3058" s="95" t="b">
        <v>0</v>
      </c>
      <c r="J3058" s="95" t="b">
        <v>0</v>
      </c>
      <c r="K3058" s="95" t="b">
        <v>0</v>
      </c>
    </row>
    <row r="3059" spans="1:11" x14ac:dyDescent="0.25">
      <c r="A3059" s="95" t="s">
        <v>14557</v>
      </c>
      <c r="B3059" s="95" t="s">
        <v>14220</v>
      </c>
      <c r="C3059" s="95">
        <v>2</v>
      </c>
      <c r="D3059" s="130">
        <v>1.0634715255499035E-4</v>
      </c>
      <c r="E3059" s="130">
        <v>0.90863986948393571</v>
      </c>
      <c r="F3059" s="95" t="b">
        <v>0</v>
      </c>
      <c r="G3059" s="95" t="b">
        <v>0</v>
      </c>
      <c r="H3059" s="95" t="b">
        <v>0</v>
      </c>
      <c r="I3059" s="95" t="b">
        <v>0</v>
      </c>
      <c r="J3059" s="95" t="b">
        <v>0</v>
      </c>
      <c r="K3059" s="95" t="b">
        <v>0</v>
      </c>
    </row>
    <row r="3060" spans="1:11" x14ac:dyDescent="0.25">
      <c r="A3060" s="95" t="s">
        <v>14214</v>
      </c>
      <c r="B3060" s="95" t="s">
        <v>15029</v>
      </c>
      <c r="C3060" s="95">
        <v>2</v>
      </c>
      <c r="D3060" s="130">
        <v>1.0634715255499035E-4</v>
      </c>
      <c r="E3060" s="130">
        <v>1.1634599507985293</v>
      </c>
      <c r="F3060" s="95" t="b">
        <v>0</v>
      </c>
      <c r="G3060" s="95" t="b">
        <v>0</v>
      </c>
      <c r="H3060" s="95" t="b">
        <v>0</v>
      </c>
      <c r="I3060" s="95" t="b">
        <v>0</v>
      </c>
      <c r="J3060" s="95" t="b">
        <v>0</v>
      </c>
      <c r="K3060" s="95" t="b">
        <v>0</v>
      </c>
    </row>
    <row r="3061" spans="1:11" x14ac:dyDescent="0.25">
      <c r="A3061" s="95" t="s">
        <v>15029</v>
      </c>
      <c r="B3061" s="95" t="s">
        <v>14225</v>
      </c>
      <c r="C3061" s="95">
        <v>2</v>
      </c>
      <c r="D3061" s="130">
        <v>1.0634715255499035E-4</v>
      </c>
      <c r="E3061" s="130">
        <v>1.6479691391404045</v>
      </c>
      <c r="F3061" s="95" t="b">
        <v>0</v>
      </c>
      <c r="G3061" s="95" t="b">
        <v>0</v>
      </c>
      <c r="H3061" s="95" t="b">
        <v>0</v>
      </c>
      <c r="I3061" s="95" t="b">
        <v>0</v>
      </c>
      <c r="J3061" s="95" t="b">
        <v>0</v>
      </c>
      <c r="K3061" s="95" t="b">
        <v>0</v>
      </c>
    </row>
    <row r="3062" spans="1:11" x14ac:dyDescent="0.25">
      <c r="A3062" s="95" t="s">
        <v>14220</v>
      </c>
      <c r="B3062" s="95" t="s">
        <v>15030</v>
      </c>
      <c r="C3062" s="95">
        <v>2</v>
      </c>
      <c r="D3062" s="130">
        <v>1.0634715255499035E-4</v>
      </c>
      <c r="E3062" s="130">
        <v>1.5138149571219415</v>
      </c>
      <c r="F3062" s="95" t="b">
        <v>0</v>
      </c>
      <c r="G3062" s="95" t="b">
        <v>0</v>
      </c>
      <c r="H3062" s="95" t="b">
        <v>0</v>
      </c>
      <c r="I3062" s="95" t="b">
        <v>0</v>
      </c>
      <c r="J3062" s="95" t="b">
        <v>0</v>
      </c>
      <c r="K3062" s="95" t="b">
        <v>0</v>
      </c>
    </row>
    <row r="3063" spans="1:11" x14ac:dyDescent="0.25">
      <c r="A3063" s="95" t="s">
        <v>15030</v>
      </c>
      <c r="B3063" s="95" t="s">
        <v>14218</v>
      </c>
      <c r="C3063" s="95">
        <v>2</v>
      </c>
      <c r="D3063" s="130">
        <v>1.0634715255499035E-4</v>
      </c>
      <c r="E3063" s="130">
        <v>1.474012009597409</v>
      </c>
      <c r="F3063" s="95" t="b">
        <v>0</v>
      </c>
      <c r="G3063" s="95" t="b">
        <v>0</v>
      </c>
      <c r="H3063" s="95" t="b">
        <v>0</v>
      </c>
      <c r="I3063" s="95" t="b">
        <v>0</v>
      </c>
      <c r="J3063" s="95" t="b">
        <v>0</v>
      </c>
      <c r="K3063" s="95" t="b">
        <v>0</v>
      </c>
    </row>
    <row r="3064" spans="1:11" x14ac:dyDescent="0.25">
      <c r="A3064" s="95" t="s">
        <v>14218</v>
      </c>
      <c r="B3064" s="95" t="s">
        <v>14263</v>
      </c>
      <c r="C3064" s="95">
        <v>2</v>
      </c>
      <c r="D3064" s="130">
        <v>1.0634715255499035E-4</v>
      </c>
      <c r="E3064" s="130">
        <v>-0.33675667857885744</v>
      </c>
      <c r="F3064" s="95" t="b">
        <v>0</v>
      </c>
      <c r="G3064" s="95" t="b">
        <v>0</v>
      </c>
      <c r="H3064" s="95" t="b">
        <v>0</v>
      </c>
      <c r="I3064" s="95" t="b">
        <v>0</v>
      </c>
      <c r="J3064" s="95" t="b">
        <v>0</v>
      </c>
      <c r="K3064" s="95" t="b">
        <v>0</v>
      </c>
    </row>
    <row r="3065" spans="1:11" x14ac:dyDescent="0.25">
      <c r="A3065" s="95" t="s">
        <v>14225</v>
      </c>
      <c r="B3065" s="95" t="s">
        <v>15031</v>
      </c>
      <c r="C3065" s="95">
        <v>2</v>
      </c>
      <c r="D3065" s="130">
        <v>1.0634715255499035E-4</v>
      </c>
      <c r="E3065" s="130">
        <v>1.649746851331565</v>
      </c>
      <c r="F3065" s="95" t="b">
        <v>0</v>
      </c>
      <c r="G3065" s="95" t="b">
        <v>0</v>
      </c>
      <c r="H3065" s="95" t="b">
        <v>0</v>
      </c>
      <c r="I3065" s="95" t="b">
        <v>0</v>
      </c>
      <c r="J3065" s="95" t="b">
        <v>0</v>
      </c>
      <c r="K3065" s="95" t="b">
        <v>0</v>
      </c>
    </row>
    <row r="3066" spans="1:11" x14ac:dyDescent="0.25">
      <c r="A3066" s="95" t="s">
        <v>15031</v>
      </c>
      <c r="B3066" s="95" t="s">
        <v>14220</v>
      </c>
      <c r="C3066" s="95">
        <v>2</v>
      </c>
      <c r="D3066" s="130">
        <v>1.0634715255499035E-4</v>
      </c>
      <c r="E3066" s="130">
        <v>1.510699860811898</v>
      </c>
      <c r="F3066" s="95" t="b">
        <v>0</v>
      </c>
      <c r="G3066" s="95" t="b">
        <v>0</v>
      </c>
      <c r="H3066" s="95" t="b">
        <v>0</v>
      </c>
      <c r="I3066" s="95" t="b">
        <v>0</v>
      </c>
      <c r="J3066" s="95" t="b">
        <v>0</v>
      </c>
      <c r="K3066" s="95" t="b">
        <v>0</v>
      </c>
    </row>
    <row r="3067" spans="1:11" x14ac:dyDescent="0.25">
      <c r="A3067" s="95" t="s">
        <v>14234</v>
      </c>
      <c r="B3067" s="95" t="s">
        <v>14571</v>
      </c>
      <c r="C3067" s="95">
        <v>2</v>
      </c>
      <c r="D3067" s="130">
        <v>1.0634715255499035E-4</v>
      </c>
      <c r="E3067" s="130">
        <v>1.5384699988243276</v>
      </c>
      <c r="F3067" s="95" t="b">
        <v>0</v>
      </c>
      <c r="G3067" s="95" t="b">
        <v>0</v>
      </c>
      <c r="H3067" s="95" t="b">
        <v>0</v>
      </c>
      <c r="I3067" s="95" t="b">
        <v>0</v>
      </c>
      <c r="J3067" s="95" t="b">
        <v>0</v>
      </c>
      <c r="K3067" s="95" t="b">
        <v>0</v>
      </c>
    </row>
    <row r="3068" spans="1:11" x14ac:dyDescent="0.25">
      <c r="A3068" s="95" t="s">
        <v>14571</v>
      </c>
      <c r="B3068" s="95" t="s">
        <v>14221</v>
      </c>
      <c r="C3068" s="95">
        <v>2</v>
      </c>
      <c r="D3068" s="130">
        <v>1.0634715255499035E-4</v>
      </c>
      <c r="E3068" s="130">
        <v>0.97578069939563949</v>
      </c>
      <c r="F3068" s="95" t="b">
        <v>0</v>
      </c>
      <c r="G3068" s="95" t="b">
        <v>0</v>
      </c>
      <c r="H3068" s="95" t="b">
        <v>0</v>
      </c>
      <c r="I3068" s="95" t="b">
        <v>0</v>
      </c>
      <c r="J3068" s="95" t="b">
        <v>0</v>
      </c>
      <c r="K3068" s="95" t="b">
        <v>0</v>
      </c>
    </row>
    <row r="3069" spans="1:11" x14ac:dyDescent="0.25">
      <c r="A3069" s="95" t="s">
        <v>14213</v>
      </c>
      <c r="B3069" s="95" t="s">
        <v>14281</v>
      </c>
      <c r="C3069" s="95">
        <v>2</v>
      </c>
      <c r="D3069" s="130">
        <v>1.0634715255499035E-4</v>
      </c>
      <c r="E3069" s="130">
        <v>-0.45097981884236427</v>
      </c>
      <c r="F3069" s="95" t="b">
        <v>0</v>
      </c>
      <c r="G3069" s="95" t="b">
        <v>0</v>
      </c>
      <c r="H3069" s="95" t="b">
        <v>0</v>
      </c>
      <c r="I3069" s="95" t="b">
        <v>0</v>
      </c>
      <c r="J3069" s="95" t="b">
        <v>0</v>
      </c>
      <c r="K3069" s="95" t="b">
        <v>0</v>
      </c>
    </row>
    <row r="3070" spans="1:11" x14ac:dyDescent="0.25">
      <c r="A3070" s="95" t="s">
        <v>14281</v>
      </c>
      <c r="B3070" s="95" t="s">
        <v>14822</v>
      </c>
      <c r="C3070" s="95">
        <v>2</v>
      </c>
      <c r="D3070" s="130">
        <v>1.0634715255499035E-4</v>
      </c>
      <c r="E3070" s="130">
        <v>2.6565693109023218</v>
      </c>
      <c r="F3070" s="95" t="b">
        <v>0</v>
      </c>
      <c r="G3070" s="95" t="b">
        <v>0</v>
      </c>
      <c r="H3070" s="95" t="b">
        <v>0</v>
      </c>
      <c r="I3070" s="95" t="b">
        <v>0</v>
      </c>
      <c r="J3070" s="95" t="b">
        <v>0</v>
      </c>
      <c r="K3070" s="95" t="b">
        <v>0</v>
      </c>
    </row>
    <row r="3071" spans="1:11" x14ac:dyDescent="0.25">
      <c r="A3071" s="95" t="s">
        <v>14822</v>
      </c>
      <c r="B3071" s="95" t="s">
        <v>14856</v>
      </c>
      <c r="C3071" s="95">
        <v>2</v>
      </c>
      <c r="D3071" s="130">
        <v>1.0634715255499035E-4</v>
      </c>
      <c r="E3071" s="130">
        <v>4.082538043174603</v>
      </c>
      <c r="F3071" s="95" t="b">
        <v>0</v>
      </c>
      <c r="G3071" s="95" t="b">
        <v>0</v>
      </c>
      <c r="H3071" s="95" t="b">
        <v>0</v>
      </c>
      <c r="I3071" s="95" t="b">
        <v>0</v>
      </c>
      <c r="J3071" s="95" t="b">
        <v>0</v>
      </c>
      <c r="K3071" s="95" t="b">
        <v>0</v>
      </c>
    </row>
    <row r="3072" spans="1:11" x14ac:dyDescent="0.25">
      <c r="A3072" s="95" t="s">
        <v>14856</v>
      </c>
      <c r="B3072" s="95" t="s">
        <v>14215</v>
      </c>
      <c r="C3072" s="95">
        <v>2</v>
      </c>
      <c r="D3072" s="130">
        <v>1.0634715255499035E-4</v>
      </c>
      <c r="E3072" s="130">
        <v>1.2121341378955761</v>
      </c>
      <c r="F3072" s="95" t="b">
        <v>0</v>
      </c>
      <c r="G3072" s="95" t="b">
        <v>0</v>
      </c>
      <c r="H3072" s="95" t="b">
        <v>0</v>
      </c>
      <c r="I3072" s="95" t="b">
        <v>0</v>
      </c>
      <c r="J3072" s="95" t="b">
        <v>0</v>
      </c>
      <c r="K3072" s="95" t="b">
        <v>0</v>
      </c>
    </row>
    <row r="3073" spans="1:11" x14ac:dyDescent="0.25">
      <c r="A3073" s="95" t="s">
        <v>14252</v>
      </c>
      <c r="B3073" s="95" t="s">
        <v>14237</v>
      </c>
      <c r="C3073" s="95">
        <v>2</v>
      </c>
      <c r="D3073" s="130">
        <v>1.0634715255499035E-4</v>
      </c>
      <c r="E3073" s="130">
        <v>0.11712204479677582</v>
      </c>
      <c r="F3073" s="95" t="b">
        <v>0</v>
      </c>
      <c r="G3073" s="95" t="b">
        <v>0</v>
      </c>
      <c r="H3073" s="95" t="b">
        <v>0</v>
      </c>
      <c r="I3073" s="95" t="b">
        <v>0</v>
      </c>
      <c r="J3073" s="95" t="b">
        <v>0</v>
      </c>
      <c r="K3073" s="95" t="b">
        <v>0</v>
      </c>
    </row>
    <row r="3074" spans="1:11" x14ac:dyDescent="0.25">
      <c r="A3074" s="95" t="s">
        <v>14381</v>
      </c>
      <c r="B3074" s="95" t="s">
        <v>14216</v>
      </c>
      <c r="C3074" s="95">
        <v>2</v>
      </c>
      <c r="D3074" s="130">
        <v>1.0634715255499035E-4</v>
      </c>
      <c r="E3074" s="130">
        <v>0.29484147488472906</v>
      </c>
      <c r="F3074" s="95" t="b">
        <v>0</v>
      </c>
      <c r="G3074" s="95" t="b">
        <v>0</v>
      </c>
      <c r="H3074" s="95" t="b">
        <v>0</v>
      </c>
      <c r="I3074" s="95" t="b">
        <v>0</v>
      </c>
      <c r="J3074" s="95" t="b">
        <v>0</v>
      </c>
      <c r="K3074" s="95" t="b">
        <v>0</v>
      </c>
    </row>
    <row r="3075" spans="1:11" x14ac:dyDescent="0.25">
      <c r="A3075" s="95" t="s">
        <v>14213</v>
      </c>
      <c r="B3075" s="95" t="s">
        <v>14278</v>
      </c>
      <c r="C3075" s="95">
        <v>2</v>
      </c>
      <c r="D3075" s="130">
        <v>1.0634715255499035E-4</v>
      </c>
      <c r="E3075" s="130">
        <v>-0.47216911791230232</v>
      </c>
      <c r="F3075" s="95" t="b">
        <v>0</v>
      </c>
      <c r="G3075" s="95" t="b">
        <v>0</v>
      </c>
      <c r="H3075" s="95" t="b">
        <v>0</v>
      </c>
      <c r="I3075" s="95" t="b">
        <v>0</v>
      </c>
      <c r="J3075" s="95" t="b">
        <v>0</v>
      </c>
      <c r="K3075" s="95" t="b">
        <v>0</v>
      </c>
    </row>
    <row r="3076" spans="1:11" x14ac:dyDescent="0.25">
      <c r="A3076" s="95" t="s">
        <v>14278</v>
      </c>
      <c r="B3076" s="95" t="s">
        <v>14225</v>
      </c>
      <c r="C3076" s="95">
        <v>2</v>
      </c>
      <c r="D3076" s="130">
        <v>1.0634715255499035E-4</v>
      </c>
      <c r="E3076" s="130">
        <v>2.992104242831177E-2</v>
      </c>
      <c r="F3076" s="95" t="b">
        <v>0</v>
      </c>
      <c r="G3076" s="95" t="b">
        <v>0</v>
      </c>
      <c r="H3076" s="95" t="b">
        <v>0</v>
      </c>
      <c r="I3076" s="95" t="b">
        <v>0</v>
      </c>
      <c r="J3076" s="95" t="b">
        <v>0</v>
      </c>
      <c r="K3076" s="95" t="b">
        <v>0</v>
      </c>
    </row>
    <row r="3077" spans="1:11" x14ac:dyDescent="0.25">
      <c r="A3077" s="95" t="s">
        <v>14213</v>
      </c>
      <c r="B3077" s="95" t="s">
        <v>15032</v>
      </c>
      <c r="C3077" s="95">
        <v>2</v>
      </c>
      <c r="D3077" s="130">
        <v>1.0634715255499035E-4</v>
      </c>
      <c r="E3077" s="130">
        <v>1.1510801724855981</v>
      </c>
      <c r="F3077" s="95" t="b">
        <v>0</v>
      </c>
      <c r="G3077" s="95" t="b">
        <v>0</v>
      </c>
      <c r="H3077" s="95" t="b">
        <v>0</v>
      </c>
      <c r="I3077" s="95" t="b">
        <v>0</v>
      </c>
      <c r="J3077" s="95" t="b">
        <v>0</v>
      </c>
      <c r="K3077" s="95" t="b">
        <v>0</v>
      </c>
    </row>
    <row r="3078" spans="1:11" x14ac:dyDescent="0.25">
      <c r="A3078" s="95" t="s">
        <v>15032</v>
      </c>
      <c r="B3078" s="95" t="s">
        <v>14234</v>
      </c>
      <c r="C3078" s="95">
        <v>2</v>
      </c>
      <c r="D3078" s="130">
        <v>1.0634715255499035E-4</v>
      </c>
      <c r="E3078" s="130">
        <v>2.0758343568800965</v>
      </c>
      <c r="F3078" s="95" t="b">
        <v>0</v>
      </c>
      <c r="G3078" s="95" t="b">
        <v>0</v>
      </c>
      <c r="H3078" s="95" t="b">
        <v>0</v>
      </c>
      <c r="I3078" s="95" t="b">
        <v>0</v>
      </c>
      <c r="J3078" s="95" t="b">
        <v>0</v>
      </c>
      <c r="K3078" s="95" t="b">
        <v>0</v>
      </c>
    </row>
    <row r="3079" spans="1:11" x14ac:dyDescent="0.25">
      <c r="A3079" s="95" t="s">
        <v>14325</v>
      </c>
      <c r="B3079" s="95" t="s">
        <v>14338</v>
      </c>
      <c r="C3079" s="95">
        <v>2</v>
      </c>
      <c r="D3079" s="130">
        <v>1.0634715255499035E-4</v>
      </c>
      <c r="E3079" s="130">
        <v>1.6416289611093853</v>
      </c>
      <c r="F3079" s="95" t="b">
        <v>0</v>
      </c>
      <c r="G3079" s="95" t="b">
        <v>0</v>
      </c>
      <c r="H3079" s="95" t="b">
        <v>0</v>
      </c>
      <c r="I3079" s="95" t="b">
        <v>0</v>
      </c>
      <c r="J3079" s="95" t="b">
        <v>0</v>
      </c>
      <c r="K3079" s="95" t="b">
        <v>0</v>
      </c>
    </row>
    <row r="3080" spans="1:11" x14ac:dyDescent="0.25">
      <c r="A3080" s="95" t="s">
        <v>14251</v>
      </c>
      <c r="B3080" s="95" t="s">
        <v>14221</v>
      </c>
      <c r="C3080" s="95">
        <v>2</v>
      </c>
      <c r="D3080" s="130">
        <v>1.0634715255499035E-4</v>
      </c>
      <c r="E3080" s="130">
        <v>-0.54833711800024643</v>
      </c>
      <c r="F3080" s="95" t="b">
        <v>0</v>
      </c>
      <c r="G3080" s="95" t="b">
        <v>0</v>
      </c>
      <c r="H3080" s="95" t="b">
        <v>0</v>
      </c>
      <c r="I3080" s="95" t="b">
        <v>0</v>
      </c>
      <c r="J3080" s="95" t="b">
        <v>0</v>
      </c>
      <c r="K3080" s="95" t="b">
        <v>0</v>
      </c>
    </row>
    <row r="3081" spans="1:11" x14ac:dyDescent="0.25">
      <c r="A3081" s="95" t="s">
        <v>1269</v>
      </c>
      <c r="B3081" s="95" t="s">
        <v>2743</v>
      </c>
      <c r="C3081" s="95">
        <v>2</v>
      </c>
      <c r="D3081" s="130">
        <v>1.0634715255499035E-4</v>
      </c>
      <c r="E3081" s="130">
        <v>0.40353435107166258</v>
      </c>
      <c r="F3081" s="95" t="b">
        <v>0</v>
      </c>
      <c r="G3081" s="95" t="b">
        <v>0</v>
      </c>
      <c r="H3081" s="95" t="b">
        <v>0</v>
      </c>
      <c r="I3081" s="95" t="b">
        <v>0</v>
      </c>
      <c r="J3081" s="95" t="b">
        <v>0</v>
      </c>
      <c r="K3081" s="95" t="b">
        <v>0</v>
      </c>
    </row>
    <row r="3082" spans="1:11" x14ac:dyDescent="0.25">
      <c r="A3082" s="95" t="s">
        <v>14217</v>
      </c>
      <c r="B3082" s="95" t="s">
        <v>1679</v>
      </c>
      <c r="C3082" s="95">
        <v>2</v>
      </c>
      <c r="D3082" s="130">
        <v>1.0634715255499035E-4</v>
      </c>
      <c r="E3082" s="130">
        <v>1.4549446285562802</v>
      </c>
      <c r="F3082" s="95" t="b">
        <v>0</v>
      </c>
      <c r="G3082" s="95" t="b">
        <v>0</v>
      </c>
      <c r="H3082" s="95" t="b">
        <v>0</v>
      </c>
      <c r="I3082" s="95" t="b">
        <v>0</v>
      </c>
      <c r="J3082" s="95" t="b">
        <v>0</v>
      </c>
      <c r="K3082" s="95" t="b">
        <v>0</v>
      </c>
    </row>
    <row r="3083" spans="1:11" x14ac:dyDescent="0.25">
      <c r="A3083" s="95" t="s">
        <v>1679</v>
      </c>
      <c r="B3083" s="95" t="s">
        <v>14642</v>
      </c>
      <c r="C3083" s="95">
        <v>2</v>
      </c>
      <c r="D3083" s="130">
        <v>1.0634715255499035E-4</v>
      </c>
      <c r="E3083" s="130">
        <v>3.9575993065663031</v>
      </c>
      <c r="F3083" s="95" t="b">
        <v>0</v>
      </c>
      <c r="G3083" s="95" t="b">
        <v>0</v>
      </c>
      <c r="H3083" s="95" t="b">
        <v>0</v>
      </c>
      <c r="I3083" s="95" t="b">
        <v>0</v>
      </c>
      <c r="J3083" s="95" t="b">
        <v>0</v>
      </c>
      <c r="K3083" s="95" t="b">
        <v>0</v>
      </c>
    </row>
    <row r="3084" spans="1:11" x14ac:dyDescent="0.25">
      <c r="A3084" s="95" t="s">
        <v>14563</v>
      </c>
      <c r="B3084" s="95" t="s">
        <v>14400</v>
      </c>
      <c r="C3084" s="95">
        <v>2</v>
      </c>
      <c r="D3084" s="130">
        <v>1.0634715255499035E-4</v>
      </c>
      <c r="E3084" s="130">
        <v>2.9364100074963653</v>
      </c>
      <c r="F3084" s="95" t="b">
        <v>0</v>
      </c>
      <c r="G3084" s="95" t="b">
        <v>0</v>
      </c>
      <c r="H3084" s="95" t="b">
        <v>0</v>
      </c>
      <c r="I3084" s="95" t="b">
        <v>0</v>
      </c>
      <c r="J3084" s="95" t="b">
        <v>0</v>
      </c>
      <c r="K3084" s="95" t="b">
        <v>0</v>
      </c>
    </row>
    <row r="3085" spans="1:11" x14ac:dyDescent="0.25">
      <c r="A3085" s="95" t="s">
        <v>14218</v>
      </c>
      <c r="B3085" s="95" t="s">
        <v>14280</v>
      </c>
      <c r="C3085" s="95">
        <v>2</v>
      </c>
      <c r="D3085" s="130">
        <v>1.0634715255499035E-4</v>
      </c>
      <c r="E3085" s="130">
        <v>-0.1312983451506704</v>
      </c>
      <c r="F3085" s="95" t="b">
        <v>0</v>
      </c>
      <c r="G3085" s="95" t="b">
        <v>0</v>
      </c>
      <c r="H3085" s="95" t="b">
        <v>0</v>
      </c>
      <c r="I3085" s="95" t="b">
        <v>0</v>
      </c>
      <c r="J3085" s="95" t="b">
        <v>0</v>
      </c>
      <c r="K3085" s="95" t="b">
        <v>0</v>
      </c>
    </row>
    <row r="3086" spans="1:11" x14ac:dyDescent="0.25">
      <c r="A3086" s="95" t="s">
        <v>1668</v>
      </c>
      <c r="B3086" s="95" t="s">
        <v>1346</v>
      </c>
      <c r="C3086" s="95">
        <v>2</v>
      </c>
      <c r="D3086" s="130">
        <v>1.0634715255499035E-4</v>
      </c>
      <c r="E3086" s="130">
        <v>3.0033567971269783</v>
      </c>
      <c r="F3086" s="95" t="b">
        <v>0</v>
      </c>
      <c r="G3086" s="95" t="b">
        <v>0</v>
      </c>
      <c r="H3086" s="95" t="b">
        <v>0</v>
      </c>
      <c r="I3086" s="95" t="b">
        <v>0</v>
      </c>
      <c r="J3086" s="95" t="b">
        <v>0</v>
      </c>
      <c r="K3086" s="95" t="b">
        <v>0</v>
      </c>
    </row>
    <row r="3087" spans="1:11" x14ac:dyDescent="0.25">
      <c r="A3087" s="95" t="s">
        <v>1385</v>
      </c>
      <c r="B3087" s="95" t="s">
        <v>2743</v>
      </c>
      <c r="C3087" s="95">
        <v>2</v>
      </c>
      <c r="D3087" s="130">
        <v>1.0634715255499035E-4</v>
      </c>
      <c r="E3087" s="130">
        <v>0.72804544258516657</v>
      </c>
      <c r="F3087" s="95" t="b">
        <v>0</v>
      </c>
      <c r="G3087" s="95" t="b">
        <v>0</v>
      </c>
      <c r="H3087" s="95" t="b">
        <v>0</v>
      </c>
      <c r="I3087" s="95" t="b">
        <v>0</v>
      </c>
      <c r="J3087" s="95" t="b">
        <v>0</v>
      </c>
      <c r="K3087" s="95" t="b">
        <v>0</v>
      </c>
    </row>
    <row r="3088" spans="1:11" x14ac:dyDescent="0.25">
      <c r="A3088" s="95" t="s">
        <v>14217</v>
      </c>
      <c r="B3088" s="95" t="s">
        <v>1441</v>
      </c>
      <c r="C3088" s="95">
        <v>2</v>
      </c>
      <c r="D3088" s="130">
        <v>1.0634715255499035E-4</v>
      </c>
      <c r="E3088" s="130">
        <v>1.4549446285562802</v>
      </c>
      <c r="F3088" s="95" t="b">
        <v>0</v>
      </c>
      <c r="G3088" s="95" t="b">
        <v>0</v>
      </c>
      <c r="H3088" s="95" t="b">
        <v>0</v>
      </c>
      <c r="I3088" s="95" t="b">
        <v>0</v>
      </c>
      <c r="J3088" s="95" t="b">
        <v>0</v>
      </c>
      <c r="K3088" s="95" t="b">
        <v>0</v>
      </c>
    </row>
    <row r="3089" spans="1:11" x14ac:dyDescent="0.25">
      <c r="A3089" s="95" t="s">
        <v>1441</v>
      </c>
      <c r="B3089" s="95" t="s">
        <v>14361</v>
      </c>
      <c r="C3089" s="95">
        <v>2</v>
      </c>
      <c r="D3089" s="130">
        <v>1.0634715255499035E-4</v>
      </c>
      <c r="E3089" s="130">
        <v>3.2443888631156743</v>
      </c>
      <c r="F3089" s="95" t="b">
        <v>0</v>
      </c>
      <c r="G3089" s="95" t="b">
        <v>0</v>
      </c>
      <c r="H3089" s="95" t="b">
        <v>0</v>
      </c>
      <c r="I3089" s="95" t="b">
        <v>0</v>
      </c>
      <c r="J3089" s="95" t="b">
        <v>0</v>
      </c>
      <c r="K3089" s="95" t="b">
        <v>0</v>
      </c>
    </row>
    <row r="3090" spans="1:11" x14ac:dyDescent="0.25">
      <c r="A3090" s="95" t="s">
        <v>14217</v>
      </c>
      <c r="B3090" s="95" t="s">
        <v>1643</v>
      </c>
      <c r="C3090" s="95">
        <v>2</v>
      </c>
      <c r="D3090" s="130">
        <v>1.0634715255499035E-4</v>
      </c>
      <c r="E3090" s="130">
        <v>1.4549446285562802</v>
      </c>
      <c r="F3090" s="95" t="b">
        <v>0</v>
      </c>
      <c r="G3090" s="95" t="b">
        <v>0</v>
      </c>
      <c r="H3090" s="95" t="b">
        <v>0</v>
      </c>
      <c r="I3090" s="95" t="b">
        <v>0</v>
      </c>
      <c r="J3090" s="95" t="b">
        <v>0</v>
      </c>
      <c r="K3090" s="95" t="b">
        <v>0</v>
      </c>
    </row>
    <row r="3091" spans="1:11" x14ac:dyDescent="0.25">
      <c r="A3091" s="95" t="s">
        <v>1643</v>
      </c>
      <c r="B3091" s="95" t="s">
        <v>14419</v>
      </c>
      <c r="C3091" s="95">
        <v>2</v>
      </c>
      <c r="D3091" s="130">
        <v>1.0634715255499035E-4</v>
      </c>
      <c r="E3091" s="130">
        <v>3.4804780518466409</v>
      </c>
      <c r="F3091" s="95" t="b">
        <v>0</v>
      </c>
      <c r="G3091" s="95" t="b">
        <v>0</v>
      </c>
      <c r="H3091" s="95" t="b">
        <v>0</v>
      </c>
      <c r="I3091" s="95" t="b">
        <v>0</v>
      </c>
      <c r="J3091" s="95" t="b">
        <v>0</v>
      </c>
      <c r="K3091" s="95" t="b">
        <v>0</v>
      </c>
    </row>
    <row r="3092" spans="1:11" x14ac:dyDescent="0.25">
      <c r="A3092" s="95" t="s">
        <v>14419</v>
      </c>
      <c r="B3092" s="95" t="s">
        <v>14219</v>
      </c>
      <c r="C3092" s="95">
        <v>2</v>
      </c>
      <c r="D3092" s="130">
        <v>1.0634715255499035E-4</v>
      </c>
      <c r="E3092" s="130">
        <v>0.524790301533135</v>
      </c>
      <c r="F3092" s="95" t="b">
        <v>0</v>
      </c>
      <c r="G3092" s="95" t="b">
        <v>0</v>
      </c>
      <c r="H3092" s="95" t="b">
        <v>0</v>
      </c>
      <c r="I3092" s="95" t="b">
        <v>0</v>
      </c>
      <c r="J3092" s="95" t="b">
        <v>0</v>
      </c>
      <c r="K3092" s="95" t="b">
        <v>0</v>
      </c>
    </row>
    <row r="3093" spans="1:11" x14ac:dyDescent="0.25">
      <c r="A3093" s="95" t="s">
        <v>14380</v>
      </c>
      <c r="B3093" s="95" t="s">
        <v>14227</v>
      </c>
      <c r="C3093" s="95">
        <v>2</v>
      </c>
      <c r="D3093" s="130">
        <v>1.0634715255499035E-4</v>
      </c>
      <c r="E3093" s="130">
        <v>0.66249056493861702</v>
      </c>
      <c r="F3093" s="95" t="b">
        <v>0</v>
      </c>
      <c r="G3093" s="95" t="b">
        <v>0</v>
      </c>
      <c r="H3093" s="95" t="b">
        <v>0</v>
      </c>
      <c r="I3093" s="95" t="b">
        <v>0</v>
      </c>
      <c r="J3093" s="95" t="b">
        <v>0</v>
      </c>
      <c r="K3093" s="95" t="b">
        <v>0</v>
      </c>
    </row>
    <row r="3094" spans="1:11" x14ac:dyDescent="0.25">
      <c r="A3094" s="95" t="s">
        <v>14378</v>
      </c>
      <c r="B3094" s="95" t="s">
        <v>14213</v>
      </c>
      <c r="C3094" s="95">
        <v>2</v>
      </c>
      <c r="D3094" s="130">
        <v>1.0634715255499035E-4</v>
      </c>
      <c r="E3094" s="130">
        <v>3.1299742634526728E-2</v>
      </c>
      <c r="F3094" s="95" t="b">
        <v>0</v>
      </c>
      <c r="G3094" s="95" t="b">
        <v>0</v>
      </c>
      <c r="H3094" s="95" t="b">
        <v>0</v>
      </c>
      <c r="I3094" s="95" t="b">
        <v>0</v>
      </c>
      <c r="J3094" s="95" t="b">
        <v>0</v>
      </c>
      <c r="K3094" s="95" t="b">
        <v>0</v>
      </c>
    </row>
    <row r="3095" spans="1:11" x14ac:dyDescent="0.25">
      <c r="A3095" s="95" t="s">
        <v>14242</v>
      </c>
      <c r="B3095" s="95" t="s">
        <v>14216</v>
      </c>
      <c r="C3095" s="95">
        <v>2</v>
      </c>
      <c r="D3095" s="130">
        <v>1.0634715255499035E-4</v>
      </c>
      <c r="E3095" s="130">
        <v>-0.83096498325479784</v>
      </c>
      <c r="F3095" s="95" t="b">
        <v>0</v>
      </c>
      <c r="G3095" s="95" t="b">
        <v>0</v>
      </c>
      <c r="H3095" s="95" t="b">
        <v>0</v>
      </c>
      <c r="I3095" s="95" t="b">
        <v>0</v>
      </c>
      <c r="J3095" s="95" t="b">
        <v>0</v>
      </c>
      <c r="K3095" s="95" t="b">
        <v>0</v>
      </c>
    </row>
    <row r="3096" spans="1:11" x14ac:dyDescent="0.25">
      <c r="A3096" s="95" t="s">
        <v>14241</v>
      </c>
      <c r="B3096" s="95" t="s">
        <v>14231</v>
      </c>
      <c r="C3096" s="95">
        <v>2</v>
      </c>
      <c r="D3096" s="130">
        <v>1.0634715255499035E-4</v>
      </c>
      <c r="E3096" s="130">
        <v>-0.21043633399239789</v>
      </c>
      <c r="F3096" s="95" t="b">
        <v>0</v>
      </c>
      <c r="G3096" s="95" t="b">
        <v>0</v>
      </c>
      <c r="H3096" s="95" t="b">
        <v>0</v>
      </c>
      <c r="I3096" s="95" t="b">
        <v>0</v>
      </c>
      <c r="J3096" s="95" t="b">
        <v>0</v>
      </c>
      <c r="K3096" s="95" t="b">
        <v>0</v>
      </c>
    </row>
    <row r="3097" spans="1:11" x14ac:dyDescent="0.25">
      <c r="A3097" s="95" t="s">
        <v>14246</v>
      </c>
      <c r="B3097" s="95" t="s">
        <v>1642</v>
      </c>
      <c r="C3097" s="95">
        <v>2</v>
      </c>
      <c r="D3097" s="130">
        <v>1.0634715255499035E-4</v>
      </c>
      <c r="E3097" s="130">
        <v>2.4732994672195172</v>
      </c>
      <c r="F3097" s="95" t="b">
        <v>0</v>
      </c>
      <c r="G3097" s="95" t="b">
        <v>0</v>
      </c>
      <c r="H3097" s="95" t="b">
        <v>0</v>
      </c>
      <c r="I3097" s="95" t="b">
        <v>0</v>
      </c>
      <c r="J3097" s="95" t="b">
        <v>0</v>
      </c>
      <c r="K3097" s="95" t="b">
        <v>0</v>
      </c>
    </row>
    <row r="3098" spans="1:11" x14ac:dyDescent="0.25">
      <c r="A3098" s="95" t="s">
        <v>1642</v>
      </c>
      <c r="B3098" s="95" t="s">
        <v>1641</v>
      </c>
      <c r="C3098" s="95">
        <v>2</v>
      </c>
      <c r="D3098" s="130">
        <v>1.0634715255499035E-4</v>
      </c>
      <c r="E3098" s="130">
        <v>4.2586293022302844</v>
      </c>
      <c r="F3098" s="95" t="b">
        <v>0</v>
      </c>
      <c r="G3098" s="95" t="b">
        <v>0</v>
      </c>
      <c r="H3098" s="95" t="b">
        <v>0</v>
      </c>
      <c r="I3098" s="95" t="b">
        <v>0</v>
      </c>
      <c r="J3098" s="95" t="b">
        <v>0</v>
      </c>
      <c r="K3098" s="95" t="b">
        <v>0</v>
      </c>
    </row>
    <row r="3099" spans="1:11" x14ac:dyDescent="0.25">
      <c r="A3099" s="95" t="s">
        <v>1641</v>
      </c>
      <c r="B3099" s="95" t="s">
        <v>1640</v>
      </c>
      <c r="C3099" s="95">
        <v>2</v>
      </c>
      <c r="D3099" s="130">
        <v>1.0634715255499035E-4</v>
      </c>
      <c r="E3099" s="130">
        <v>4.4347205612859657</v>
      </c>
      <c r="F3099" s="95" t="b">
        <v>0</v>
      </c>
      <c r="G3099" s="95" t="b">
        <v>0</v>
      </c>
      <c r="H3099" s="95" t="b">
        <v>0</v>
      </c>
      <c r="I3099" s="95" t="b">
        <v>0</v>
      </c>
      <c r="J3099" s="95" t="b">
        <v>0</v>
      </c>
      <c r="K3099" s="95" t="b">
        <v>0</v>
      </c>
    </row>
    <row r="3100" spans="1:11" x14ac:dyDescent="0.25">
      <c r="A3100" s="95" t="s">
        <v>1640</v>
      </c>
      <c r="B3100" s="95" t="s">
        <v>15035</v>
      </c>
      <c r="C3100" s="95">
        <v>2</v>
      </c>
      <c r="D3100" s="130">
        <v>1.0634715255499035E-4</v>
      </c>
      <c r="E3100" s="130">
        <v>4.4347205612859657</v>
      </c>
      <c r="F3100" s="95" t="b">
        <v>0</v>
      </c>
      <c r="G3100" s="95" t="b">
        <v>0</v>
      </c>
      <c r="H3100" s="95" t="b">
        <v>0</v>
      </c>
      <c r="I3100" s="95" t="b">
        <v>0</v>
      </c>
      <c r="J3100" s="95" t="b">
        <v>0</v>
      </c>
      <c r="K3100" s="95" t="b">
        <v>0</v>
      </c>
    </row>
    <row r="3101" spans="1:11" x14ac:dyDescent="0.25">
      <c r="A3101" s="95" t="s">
        <v>886</v>
      </c>
      <c r="B3101" s="95" t="s">
        <v>2743</v>
      </c>
      <c r="C3101" s="95">
        <v>2</v>
      </c>
      <c r="D3101" s="130">
        <v>1.0634715255499035E-4</v>
      </c>
      <c r="E3101" s="130">
        <v>1.3812579563605103</v>
      </c>
      <c r="F3101" s="95" t="b">
        <v>0</v>
      </c>
      <c r="G3101" s="95" t="b">
        <v>0</v>
      </c>
      <c r="H3101" s="95" t="b">
        <v>0</v>
      </c>
      <c r="I3101" s="95" t="b">
        <v>0</v>
      </c>
      <c r="J3101" s="95" t="b">
        <v>0</v>
      </c>
      <c r="K3101" s="95" t="b">
        <v>0</v>
      </c>
    </row>
    <row r="3102" spans="1:11" x14ac:dyDescent="0.25">
      <c r="A3102" s="95" t="s">
        <v>2743</v>
      </c>
      <c r="B3102" s="95" t="s">
        <v>14861</v>
      </c>
      <c r="C3102" s="95">
        <v>2</v>
      </c>
      <c r="D3102" s="130">
        <v>1.0634715255499035E-4</v>
      </c>
      <c r="E3102" s="130">
        <v>1.723335182187514</v>
      </c>
      <c r="F3102" s="95" t="b">
        <v>0</v>
      </c>
      <c r="G3102" s="95" t="b">
        <v>0</v>
      </c>
      <c r="H3102" s="95" t="b">
        <v>0</v>
      </c>
      <c r="I3102" s="95" t="b">
        <v>0</v>
      </c>
      <c r="J3102" s="95" t="b">
        <v>0</v>
      </c>
      <c r="K3102" s="95" t="b">
        <v>0</v>
      </c>
    </row>
    <row r="3103" spans="1:11" x14ac:dyDescent="0.25">
      <c r="A3103" s="95" t="s">
        <v>14862</v>
      </c>
      <c r="B3103" s="95" t="s">
        <v>14797</v>
      </c>
      <c r="C3103" s="95">
        <v>2</v>
      </c>
      <c r="D3103" s="130">
        <v>1.0634715255499035E-4</v>
      </c>
      <c r="E3103" s="130">
        <v>4.082538043174603</v>
      </c>
      <c r="F3103" s="95" t="b">
        <v>0</v>
      </c>
      <c r="G3103" s="95" t="b">
        <v>0</v>
      </c>
      <c r="H3103" s="95" t="b">
        <v>0</v>
      </c>
      <c r="I3103" s="95" t="b">
        <v>0</v>
      </c>
      <c r="J3103" s="95" t="b">
        <v>0</v>
      </c>
      <c r="K3103" s="95" t="b">
        <v>0</v>
      </c>
    </row>
    <row r="3104" spans="1:11" x14ac:dyDescent="0.25">
      <c r="A3104" s="95" t="s">
        <v>14797</v>
      </c>
      <c r="B3104" s="95" t="s">
        <v>14544</v>
      </c>
      <c r="C3104" s="95">
        <v>2</v>
      </c>
      <c r="D3104" s="130">
        <v>1.0634715255499035E-4</v>
      </c>
      <c r="E3104" s="130">
        <v>3.6565693109023218</v>
      </c>
      <c r="F3104" s="95" t="b">
        <v>0</v>
      </c>
      <c r="G3104" s="95" t="b">
        <v>0</v>
      </c>
      <c r="H3104" s="95" t="b">
        <v>0</v>
      </c>
      <c r="I3104" s="95" t="b">
        <v>0</v>
      </c>
      <c r="J3104" s="95" t="b">
        <v>0</v>
      </c>
      <c r="K3104" s="95" t="b">
        <v>0</v>
      </c>
    </row>
    <row r="3105" spans="1:11" x14ac:dyDescent="0.25">
      <c r="A3105" s="95" t="s">
        <v>14544</v>
      </c>
      <c r="B3105" s="95" t="s">
        <v>15036</v>
      </c>
      <c r="C3105" s="95">
        <v>2</v>
      </c>
      <c r="D3105" s="130">
        <v>1.0634715255499035E-4</v>
      </c>
      <c r="E3105" s="130">
        <v>3.8326605699580032</v>
      </c>
      <c r="F3105" s="95" t="b">
        <v>0</v>
      </c>
      <c r="G3105" s="95" t="b">
        <v>0</v>
      </c>
      <c r="H3105" s="95" t="b">
        <v>0</v>
      </c>
      <c r="I3105" s="95" t="b">
        <v>0</v>
      </c>
      <c r="J3105" s="95" t="b">
        <v>0</v>
      </c>
      <c r="K3105" s="95" t="b">
        <v>0</v>
      </c>
    </row>
    <row r="3106" spans="1:11" x14ac:dyDescent="0.25">
      <c r="A3106" s="95" t="s">
        <v>15036</v>
      </c>
      <c r="B3106" s="95" t="s">
        <v>14558</v>
      </c>
      <c r="C3106" s="95">
        <v>2</v>
      </c>
      <c r="D3106" s="130">
        <v>1.0634715255499035E-4</v>
      </c>
      <c r="E3106" s="130">
        <v>3.8326605699580032</v>
      </c>
      <c r="F3106" s="95" t="b">
        <v>0</v>
      </c>
      <c r="G3106" s="95" t="b">
        <v>0</v>
      </c>
      <c r="H3106" s="95" t="b">
        <v>0</v>
      </c>
      <c r="I3106" s="95" t="b">
        <v>0</v>
      </c>
      <c r="J3106" s="95" t="b">
        <v>0</v>
      </c>
      <c r="K3106" s="95" t="b">
        <v>0</v>
      </c>
    </row>
    <row r="3107" spans="1:11" x14ac:dyDescent="0.25">
      <c r="A3107" s="95" t="s">
        <v>14217</v>
      </c>
      <c r="B3107" s="95" t="s">
        <v>1622</v>
      </c>
      <c r="C3107" s="95">
        <v>2</v>
      </c>
      <c r="D3107" s="130">
        <v>1.0634715255499035E-4</v>
      </c>
      <c r="E3107" s="130">
        <v>1.4549446285562802</v>
      </c>
      <c r="F3107" s="95" t="b">
        <v>0</v>
      </c>
      <c r="G3107" s="95" t="b">
        <v>0</v>
      </c>
      <c r="H3107" s="95" t="b">
        <v>0</v>
      </c>
      <c r="I3107" s="95" t="b">
        <v>0</v>
      </c>
      <c r="J3107" s="95" t="b">
        <v>0</v>
      </c>
      <c r="K3107" s="95" t="b">
        <v>0</v>
      </c>
    </row>
    <row r="3108" spans="1:11" x14ac:dyDescent="0.25">
      <c r="A3108" s="95" t="s">
        <v>1622</v>
      </c>
      <c r="B3108" s="95" t="s">
        <v>14319</v>
      </c>
      <c r="C3108" s="95">
        <v>2</v>
      </c>
      <c r="D3108" s="130">
        <v>1.0634715255499035E-4</v>
      </c>
      <c r="E3108" s="130">
        <v>2.9648985453078027</v>
      </c>
      <c r="F3108" s="95" t="b">
        <v>0</v>
      </c>
      <c r="G3108" s="95" t="b">
        <v>0</v>
      </c>
      <c r="H3108" s="95" t="b">
        <v>0</v>
      </c>
      <c r="I3108" s="95" t="b">
        <v>0</v>
      </c>
      <c r="J3108" s="95" t="b">
        <v>0</v>
      </c>
      <c r="K3108" s="95" t="b">
        <v>0</v>
      </c>
    </row>
    <row r="3109" spans="1:11" x14ac:dyDescent="0.25">
      <c r="A3109" s="95" t="s">
        <v>14629</v>
      </c>
      <c r="B3109" s="95" t="s">
        <v>14216</v>
      </c>
      <c r="C3109" s="95">
        <v>2</v>
      </c>
      <c r="D3109" s="130">
        <v>1.0634715255499035E-4</v>
      </c>
      <c r="E3109" s="130">
        <v>0.91463023317312309</v>
      </c>
      <c r="F3109" s="95" t="b">
        <v>0</v>
      </c>
      <c r="G3109" s="95" t="b">
        <v>0</v>
      </c>
      <c r="H3109" s="95" t="b">
        <v>0</v>
      </c>
      <c r="I3109" s="95" t="b">
        <v>0</v>
      </c>
      <c r="J3109" s="95" t="b">
        <v>0</v>
      </c>
      <c r="K3109" s="95" t="b">
        <v>0</v>
      </c>
    </row>
    <row r="3110" spans="1:11" x14ac:dyDescent="0.25">
      <c r="A3110" s="95" t="s">
        <v>14242</v>
      </c>
      <c r="B3110" s="95" t="s">
        <v>14274</v>
      </c>
      <c r="C3110" s="95">
        <v>2</v>
      </c>
      <c r="D3110" s="130">
        <v>1.0634715255499035E-4</v>
      </c>
      <c r="E3110" s="130">
        <v>0.52626235153611867</v>
      </c>
      <c r="F3110" s="95" t="b">
        <v>0</v>
      </c>
      <c r="G3110" s="95" t="b">
        <v>0</v>
      </c>
      <c r="H3110" s="95" t="b">
        <v>0</v>
      </c>
      <c r="I3110" s="95" t="b">
        <v>0</v>
      </c>
      <c r="J3110" s="95" t="b">
        <v>0</v>
      </c>
      <c r="K3110" s="95" t="b">
        <v>0</v>
      </c>
    </row>
    <row r="3111" spans="1:11" x14ac:dyDescent="0.25">
      <c r="A3111" s="95" t="s">
        <v>14233</v>
      </c>
      <c r="B3111" s="95" t="s">
        <v>14241</v>
      </c>
      <c r="C3111" s="95">
        <v>2</v>
      </c>
      <c r="D3111" s="130">
        <v>1.0634715255499035E-4</v>
      </c>
      <c r="E3111" s="130">
        <v>-0.17748561751970396</v>
      </c>
      <c r="F3111" s="95" t="b">
        <v>0</v>
      </c>
      <c r="G3111" s="95" t="b">
        <v>0</v>
      </c>
      <c r="H3111" s="95" t="b">
        <v>0</v>
      </c>
      <c r="I3111" s="95" t="b">
        <v>0</v>
      </c>
      <c r="J3111" s="95" t="b">
        <v>0</v>
      </c>
      <c r="K3111" s="95" t="b">
        <v>0</v>
      </c>
    </row>
    <row r="3112" spans="1:11" x14ac:dyDescent="0.25">
      <c r="A3112" s="95" t="s">
        <v>14219</v>
      </c>
      <c r="B3112" s="95" t="s">
        <v>14373</v>
      </c>
      <c r="C3112" s="95">
        <v>2</v>
      </c>
      <c r="D3112" s="130">
        <v>1.0634715255499035E-4</v>
      </c>
      <c r="E3112" s="130">
        <v>0.33725500681180998</v>
      </c>
      <c r="F3112" s="95" t="b">
        <v>0</v>
      </c>
      <c r="G3112" s="95" t="b">
        <v>0</v>
      </c>
      <c r="H3112" s="95" t="b">
        <v>0</v>
      </c>
      <c r="I3112" s="95" t="b">
        <v>0</v>
      </c>
      <c r="J3112" s="95" t="b">
        <v>0</v>
      </c>
      <c r="K3112" s="95" t="b">
        <v>0</v>
      </c>
    </row>
    <row r="3113" spans="1:11" x14ac:dyDescent="0.25">
      <c r="A3113" s="95" t="s">
        <v>14373</v>
      </c>
      <c r="B3113" s="95" t="s">
        <v>14219</v>
      </c>
      <c r="C3113" s="95">
        <v>2</v>
      </c>
      <c r="D3113" s="130">
        <v>1.0634715255499035E-4</v>
      </c>
      <c r="E3113" s="130">
        <v>0.33290477529422174</v>
      </c>
      <c r="F3113" s="95" t="b">
        <v>0</v>
      </c>
      <c r="G3113" s="95" t="b">
        <v>0</v>
      </c>
      <c r="H3113" s="95" t="b">
        <v>0</v>
      </c>
      <c r="I3113" s="95" t="b">
        <v>0</v>
      </c>
      <c r="J3113" s="95" t="b">
        <v>0</v>
      </c>
      <c r="K3113" s="95" t="b">
        <v>0</v>
      </c>
    </row>
    <row r="3114" spans="1:11" x14ac:dyDescent="0.25">
      <c r="A3114" s="95" t="s">
        <v>14214</v>
      </c>
      <c r="B3114" s="95" t="s">
        <v>14438</v>
      </c>
      <c r="C3114" s="95">
        <v>2</v>
      </c>
      <c r="D3114" s="130">
        <v>1.0634715255499035E-4</v>
      </c>
      <c r="E3114" s="130">
        <v>0.28839868740682922</v>
      </c>
      <c r="F3114" s="95" t="b">
        <v>0</v>
      </c>
      <c r="G3114" s="95" t="b">
        <v>0</v>
      </c>
      <c r="H3114" s="95" t="b">
        <v>0</v>
      </c>
      <c r="I3114" s="95" t="b">
        <v>0</v>
      </c>
      <c r="J3114" s="95" t="b">
        <v>0</v>
      </c>
      <c r="K3114" s="95" t="b">
        <v>0</v>
      </c>
    </row>
    <row r="3115" spans="1:11" x14ac:dyDescent="0.25">
      <c r="A3115" s="95" t="s">
        <v>14438</v>
      </c>
      <c r="B3115" s="95" t="s">
        <v>14221</v>
      </c>
      <c r="C3115" s="95">
        <v>2</v>
      </c>
      <c r="D3115" s="130">
        <v>1.0634715255499035E-4</v>
      </c>
      <c r="E3115" s="130">
        <v>0.64478748035421518</v>
      </c>
      <c r="F3115" s="95" t="b">
        <v>0</v>
      </c>
      <c r="G3115" s="95" t="b">
        <v>0</v>
      </c>
      <c r="H3115" s="95" t="b">
        <v>0</v>
      </c>
      <c r="I3115" s="95" t="b">
        <v>0</v>
      </c>
      <c r="J3115" s="95" t="b">
        <v>0</v>
      </c>
      <c r="K3115" s="95" t="b">
        <v>0</v>
      </c>
    </row>
    <row r="3116" spans="1:11" x14ac:dyDescent="0.25">
      <c r="A3116" s="95" t="s">
        <v>14233</v>
      </c>
      <c r="B3116" s="95" t="s">
        <v>14262</v>
      </c>
      <c r="C3116" s="95">
        <v>2</v>
      </c>
      <c r="D3116" s="130">
        <v>1.0634715255499035E-4</v>
      </c>
      <c r="E3116" s="130">
        <v>0.22629264238454883</v>
      </c>
      <c r="F3116" s="95" t="b">
        <v>0</v>
      </c>
      <c r="G3116" s="95" t="b">
        <v>0</v>
      </c>
      <c r="H3116" s="95" t="b">
        <v>0</v>
      </c>
      <c r="I3116" s="95" t="b">
        <v>0</v>
      </c>
      <c r="J3116" s="95" t="b">
        <v>0</v>
      </c>
      <c r="K3116" s="95" t="b">
        <v>0</v>
      </c>
    </row>
    <row r="3117" spans="1:11" x14ac:dyDescent="0.25">
      <c r="A3117" s="95" t="s">
        <v>14262</v>
      </c>
      <c r="B3117" s="95" t="s">
        <v>14438</v>
      </c>
      <c r="C3117" s="95">
        <v>2</v>
      </c>
      <c r="D3117" s="130">
        <v>1.0634715255499035E-4</v>
      </c>
      <c r="E3117" s="130">
        <v>1.7500995832589978</v>
      </c>
      <c r="F3117" s="95" t="b">
        <v>0</v>
      </c>
      <c r="G3117" s="95" t="b">
        <v>0</v>
      </c>
      <c r="H3117" s="95" t="b">
        <v>0</v>
      </c>
      <c r="I3117" s="95" t="b">
        <v>0</v>
      </c>
      <c r="J3117" s="95" t="b">
        <v>0</v>
      </c>
      <c r="K3117" s="95" t="b">
        <v>0</v>
      </c>
    </row>
    <row r="3118" spans="1:11" x14ac:dyDescent="0.25">
      <c r="A3118" s="95" t="s">
        <v>14438</v>
      </c>
      <c r="B3118" s="95" t="s">
        <v>14214</v>
      </c>
      <c r="C3118" s="95">
        <v>2</v>
      </c>
      <c r="D3118" s="130">
        <v>1.0634715255499035E-4</v>
      </c>
      <c r="E3118" s="130">
        <v>0.28033463245165519</v>
      </c>
      <c r="F3118" s="95" t="b">
        <v>0</v>
      </c>
      <c r="G3118" s="95" t="b">
        <v>0</v>
      </c>
      <c r="H3118" s="95" t="b">
        <v>0</v>
      </c>
      <c r="I3118" s="95" t="b">
        <v>0</v>
      </c>
      <c r="J3118" s="95" t="b">
        <v>0</v>
      </c>
      <c r="K3118" s="95" t="b">
        <v>0</v>
      </c>
    </row>
    <row r="3119" spans="1:11" x14ac:dyDescent="0.25">
      <c r="A3119" s="95" t="s">
        <v>14213</v>
      </c>
      <c r="B3119" s="95" t="s">
        <v>14241</v>
      </c>
      <c r="C3119" s="95">
        <v>2</v>
      </c>
      <c r="D3119" s="130">
        <v>1.0634715255499035E-4</v>
      </c>
      <c r="E3119" s="130">
        <v>-1.0755197327217594</v>
      </c>
      <c r="F3119" s="95" t="b">
        <v>0</v>
      </c>
      <c r="G3119" s="95" t="b">
        <v>0</v>
      </c>
      <c r="H3119" s="95" t="b">
        <v>0</v>
      </c>
      <c r="I3119" s="95" t="b">
        <v>0</v>
      </c>
      <c r="J3119" s="95" t="b">
        <v>0</v>
      </c>
      <c r="K3119" s="95" t="b">
        <v>0</v>
      </c>
    </row>
    <row r="3120" spans="1:11" x14ac:dyDescent="0.25">
      <c r="A3120" s="95" t="s">
        <v>14257</v>
      </c>
      <c r="B3120" s="95" t="s">
        <v>14242</v>
      </c>
      <c r="C3120" s="95">
        <v>2</v>
      </c>
      <c r="D3120" s="130">
        <v>1.0634715255499035E-4</v>
      </c>
      <c r="E3120" s="130">
        <v>0.23628342596040411</v>
      </c>
      <c r="F3120" s="95" t="b">
        <v>0</v>
      </c>
      <c r="G3120" s="95" t="b">
        <v>0</v>
      </c>
      <c r="H3120" s="95" t="b">
        <v>0</v>
      </c>
      <c r="I3120" s="95" t="b">
        <v>0</v>
      </c>
      <c r="J3120" s="95" t="b">
        <v>0</v>
      </c>
      <c r="K3120" s="95" t="b">
        <v>0</v>
      </c>
    </row>
    <row r="3121" spans="1:11" x14ac:dyDescent="0.25">
      <c r="A3121" s="95" t="s">
        <v>14294</v>
      </c>
      <c r="B3121" s="95" t="s">
        <v>14243</v>
      </c>
      <c r="C3121" s="95">
        <v>2</v>
      </c>
      <c r="D3121" s="130">
        <v>1.0634715255499035E-4</v>
      </c>
      <c r="E3121" s="130">
        <v>0.68073556392669832</v>
      </c>
      <c r="F3121" s="95" t="b">
        <v>0</v>
      </c>
      <c r="G3121" s="95" t="b">
        <v>0</v>
      </c>
      <c r="H3121" s="95" t="b">
        <v>0</v>
      </c>
      <c r="I3121" s="95" t="b">
        <v>0</v>
      </c>
      <c r="J3121" s="95" t="b">
        <v>0</v>
      </c>
      <c r="K3121" s="95" t="b">
        <v>0</v>
      </c>
    </row>
    <row r="3122" spans="1:11" x14ac:dyDescent="0.25">
      <c r="A3122" s="95" t="s">
        <v>14243</v>
      </c>
      <c r="B3122" s="95" t="s">
        <v>14227</v>
      </c>
      <c r="C3122" s="95">
        <v>2</v>
      </c>
      <c r="D3122" s="130">
        <v>1.0634715255499035E-4</v>
      </c>
      <c r="E3122" s="130">
        <v>-0.4541171790496315</v>
      </c>
      <c r="F3122" s="95" t="b">
        <v>0</v>
      </c>
      <c r="G3122" s="95" t="b">
        <v>0</v>
      </c>
      <c r="H3122" s="95" t="b">
        <v>0</v>
      </c>
      <c r="I3122" s="95" t="b">
        <v>0</v>
      </c>
      <c r="J3122" s="95" t="b">
        <v>0</v>
      </c>
      <c r="K3122" s="95" t="b">
        <v>0</v>
      </c>
    </row>
    <row r="3123" spans="1:11" x14ac:dyDescent="0.25">
      <c r="A3123" s="95" t="s">
        <v>14213</v>
      </c>
      <c r="B3123" s="95" t="s">
        <v>15038</v>
      </c>
      <c r="C3123" s="95">
        <v>2</v>
      </c>
      <c r="D3123" s="130">
        <v>1.0634715255499035E-4</v>
      </c>
      <c r="E3123" s="130">
        <v>1.1510801724855981</v>
      </c>
      <c r="F3123" s="95" t="b">
        <v>0</v>
      </c>
      <c r="G3123" s="95" t="b">
        <v>0</v>
      </c>
      <c r="H3123" s="95" t="b">
        <v>0</v>
      </c>
      <c r="I3123" s="95" t="b">
        <v>0</v>
      </c>
      <c r="J3123" s="95" t="b">
        <v>0</v>
      </c>
      <c r="K3123" s="95" t="b">
        <v>0</v>
      </c>
    </row>
    <row r="3124" spans="1:11" x14ac:dyDescent="0.25">
      <c r="A3124" s="95" t="s">
        <v>14233</v>
      </c>
      <c r="B3124" s="95" t="s">
        <v>14258</v>
      </c>
      <c r="C3124" s="95">
        <v>2</v>
      </c>
      <c r="D3124" s="130">
        <v>1.0634715255499035E-4</v>
      </c>
      <c r="E3124" s="130">
        <v>0.10959503506903491</v>
      </c>
      <c r="F3124" s="95" t="b">
        <v>0</v>
      </c>
      <c r="G3124" s="95" t="b">
        <v>0</v>
      </c>
      <c r="H3124" s="95" t="b">
        <v>0</v>
      </c>
      <c r="I3124" s="95" t="b">
        <v>0</v>
      </c>
      <c r="J3124" s="95" t="b">
        <v>0</v>
      </c>
      <c r="K3124" s="95" t="b">
        <v>0</v>
      </c>
    </row>
    <row r="3125" spans="1:11" x14ac:dyDescent="0.25">
      <c r="A3125" s="95" t="s">
        <v>14409</v>
      </c>
      <c r="B3125" s="95" t="s">
        <v>14223</v>
      </c>
      <c r="C3125" s="95">
        <v>2</v>
      </c>
      <c r="D3125" s="130">
        <v>1.0634715255499035E-4</v>
      </c>
      <c r="E3125" s="130">
        <v>0.55505135565391217</v>
      </c>
      <c r="F3125" s="95" t="b">
        <v>0</v>
      </c>
      <c r="G3125" s="95" t="b">
        <v>0</v>
      </c>
      <c r="H3125" s="95" t="b">
        <v>0</v>
      </c>
      <c r="I3125" s="95" t="b">
        <v>0</v>
      </c>
      <c r="J3125" s="95" t="b">
        <v>0</v>
      </c>
      <c r="K3125" s="95" t="b">
        <v>0</v>
      </c>
    </row>
    <row r="3126" spans="1:11" x14ac:dyDescent="0.25">
      <c r="A3126" s="95" t="s">
        <v>14241</v>
      </c>
      <c r="B3126" s="95" t="s">
        <v>14240</v>
      </c>
      <c r="C3126" s="95">
        <v>2</v>
      </c>
      <c r="D3126" s="130">
        <v>1.0634715255499035E-4</v>
      </c>
      <c r="E3126" s="130">
        <v>-3.1531496032330103E-2</v>
      </c>
      <c r="F3126" s="95" t="b">
        <v>0</v>
      </c>
      <c r="G3126" s="95" t="b">
        <v>0</v>
      </c>
      <c r="H3126" s="95" t="b">
        <v>0</v>
      </c>
      <c r="I3126" s="95" t="b">
        <v>0</v>
      </c>
      <c r="J3126" s="95" t="b">
        <v>0</v>
      </c>
      <c r="K3126" s="95" t="b">
        <v>0</v>
      </c>
    </row>
    <row r="3127" spans="1:11" x14ac:dyDescent="0.25">
      <c r="A3127" s="95" t="s">
        <v>14790</v>
      </c>
      <c r="B3127" s="95" t="s">
        <v>14299</v>
      </c>
      <c r="C3127" s="95">
        <v>2</v>
      </c>
      <c r="D3127" s="130">
        <v>1.1701838017915885E-4</v>
      </c>
      <c r="E3127" s="130">
        <v>2.7271503851880294</v>
      </c>
      <c r="F3127" s="95" t="b">
        <v>0</v>
      </c>
      <c r="G3127" s="95" t="b">
        <v>0</v>
      </c>
      <c r="H3127" s="95" t="b">
        <v>0</v>
      </c>
      <c r="I3127" s="95" t="b">
        <v>0</v>
      </c>
      <c r="J3127" s="95" t="b">
        <v>0</v>
      </c>
      <c r="K3127" s="95" t="b">
        <v>0</v>
      </c>
    </row>
    <row r="3128" spans="1:11" x14ac:dyDescent="0.25">
      <c r="A3128" s="95" t="s">
        <v>14299</v>
      </c>
      <c r="B3128" s="95" t="s">
        <v>14219</v>
      </c>
      <c r="C3128" s="95">
        <v>2</v>
      </c>
      <c r="D3128" s="130">
        <v>1.1701838017915885E-4</v>
      </c>
      <c r="E3128" s="130">
        <v>-5.2446106069795335E-2</v>
      </c>
      <c r="F3128" s="95" t="b">
        <v>0</v>
      </c>
      <c r="G3128" s="95" t="b">
        <v>0</v>
      </c>
      <c r="H3128" s="95" t="b">
        <v>0</v>
      </c>
      <c r="I3128" s="95" t="b">
        <v>0</v>
      </c>
      <c r="J3128" s="95" t="b">
        <v>0</v>
      </c>
      <c r="K3128" s="95" t="b">
        <v>0</v>
      </c>
    </row>
    <row r="3129" spans="1:11" x14ac:dyDescent="0.25">
      <c r="A3129" s="95" t="s">
        <v>14242</v>
      </c>
      <c r="B3129" s="95" t="s">
        <v>2743</v>
      </c>
      <c r="C3129" s="95">
        <v>2</v>
      </c>
      <c r="D3129" s="130">
        <v>1.0634715255499035E-4</v>
      </c>
      <c r="E3129" s="130">
        <v>-0.54042851912309176</v>
      </c>
      <c r="F3129" s="95" t="b">
        <v>0</v>
      </c>
      <c r="G3129" s="95" t="b">
        <v>0</v>
      </c>
      <c r="H3129" s="95" t="b">
        <v>0</v>
      </c>
      <c r="I3129" s="95" t="b">
        <v>0</v>
      </c>
      <c r="J3129" s="95" t="b">
        <v>0</v>
      </c>
      <c r="K3129" s="95" t="b">
        <v>0</v>
      </c>
    </row>
    <row r="3130" spans="1:11" x14ac:dyDescent="0.25">
      <c r="A3130" s="95" t="s">
        <v>1508</v>
      </c>
      <c r="B3130" s="95" t="s">
        <v>1386</v>
      </c>
      <c r="C3130" s="95">
        <v>2</v>
      </c>
      <c r="D3130" s="130">
        <v>1.0634715255499035E-4</v>
      </c>
      <c r="E3130" s="130">
        <v>2.6054167884549408</v>
      </c>
      <c r="F3130" s="95" t="b">
        <v>0</v>
      </c>
      <c r="G3130" s="95" t="b">
        <v>0</v>
      </c>
      <c r="H3130" s="95" t="b">
        <v>0</v>
      </c>
      <c r="I3130" s="95" t="b">
        <v>0</v>
      </c>
      <c r="J3130" s="95" t="b">
        <v>0</v>
      </c>
      <c r="K3130" s="95" t="b">
        <v>0</v>
      </c>
    </row>
    <row r="3131" spans="1:11" x14ac:dyDescent="0.25">
      <c r="A3131" s="95" t="s">
        <v>1387</v>
      </c>
      <c r="B3131" s="95" t="s">
        <v>14226</v>
      </c>
      <c r="C3131" s="95">
        <v>2</v>
      </c>
      <c r="D3131" s="130">
        <v>1.0634715255499035E-4</v>
      </c>
      <c r="E3131" s="130">
        <v>-9.4003361975028246E-2</v>
      </c>
      <c r="F3131" s="95" t="b">
        <v>0</v>
      </c>
      <c r="G3131" s="95" t="b">
        <v>0</v>
      </c>
      <c r="H3131" s="95" t="b">
        <v>0</v>
      </c>
      <c r="I3131" s="95" t="b">
        <v>0</v>
      </c>
      <c r="J3131" s="95" t="b">
        <v>0</v>
      </c>
      <c r="K3131" s="95" t="b">
        <v>0</v>
      </c>
    </row>
    <row r="3132" spans="1:11" x14ac:dyDescent="0.25">
      <c r="A3132" s="95" t="s">
        <v>14263</v>
      </c>
      <c r="B3132" s="95" t="s">
        <v>14538</v>
      </c>
      <c r="C3132" s="95">
        <v>2</v>
      </c>
      <c r="D3132" s="130">
        <v>1.0634715255499035E-4</v>
      </c>
      <c r="E3132" s="130">
        <v>1.9685946908677663</v>
      </c>
      <c r="F3132" s="95" t="b">
        <v>0</v>
      </c>
      <c r="G3132" s="95" t="b">
        <v>0</v>
      </c>
      <c r="H3132" s="95" t="b">
        <v>0</v>
      </c>
      <c r="I3132" s="95" t="b">
        <v>0</v>
      </c>
      <c r="J3132" s="95" t="b">
        <v>0</v>
      </c>
      <c r="K3132" s="95" t="b">
        <v>0</v>
      </c>
    </row>
    <row r="3133" spans="1:11" x14ac:dyDescent="0.25">
      <c r="A3133" s="95" t="s">
        <v>14248</v>
      </c>
      <c r="B3133" s="95" t="s">
        <v>14234</v>
      </c>
      <c r="C3133" s="95">
        <v>2</v>
      </c>
      <c r="D3133" s="130">
        <v>1.0634715255499035E-4</v>
      </c>
      <c r="E3133" s="130">
        <v>-1.583260071558789E-2</v>
      </c>
      <c r="F3133" s="95" t="b">
        <v>0</v>
      </c>
      <c r="G3133" s="95" t="b">
        <v>0</v>
      </c>
      <c r="H3133" s="95" t="b">
        <v>0</v>
      </c>
      <c r="I3133" s="95" t="b">
        <v>0</v>
      </c>
      <c r="J3133" s="95" t="b">
        <v>0</v>
      </c>
      <c r="K3133" s="95" t="b">
        <v>0</v>
      </c>
    </row>
    <row r="3134" spans="1:11" x14ac:dyDescent="0.25">
      <c r="A3134" s="95" t="s">
        <v>14323</v>
      </c>
      <c r="B3134" s="95" t="s">
        <v>2743</v>
      </c>
      <c r="C3134" s="95">
        <v>2</v>
      </c>
      <c r="D3134" s="130">
        <v>1.0634715255499035E-4</v>
      </c>
      <c r="E3134" s="130">
        <v>0.34984949210888616</v>
      </c>
      <c r="F3134" s="95" t="b">
        <v>0</v>
      </c>
      <c r="G3134" s="95" t="b">
        <v>0</v>
      </c>
      <c r="H3134" s="95" t="b">
        <v>0</v>
      </c>
      <c r="I3134" s="95" t="b">
        <v>0</v>
      </c>
      <c r="J3134" s="95" t="b">
        <v>0</v>
      </c>
      <c r="K3134" s="95" t="b">
        <v>0</v>
      </c>
    </row>
    <row r="3135" spans="1:11" x14ac:dyDescent="0.25">
      <c r="A3135" s="95" t="s">
        <v>14217</v>
      </c>
      <c r="B3135" s="95" t="s">
        <v>1601</v>
      </c>
      <c r="C3135" s="95">
        <v>2</v>
      </c>
      <c r="D3135" s="130">
        <v>1.0634715255499035E-4</v>
      </c>
      <c r="E3135" s="130">
        <v>1.4549446285562802</v>
      </c>
      <c r="F3135" s="95" t="b">
        <v>0</v>
      </c>
      <c r="G3135" s="95" t="b">
        <v>0</v>
      </c>
      <c r="H3135" s="95" t="b">
        <v>0</v>
      </c>
      <c r="I3135" s="95" t="b">
        <v>0</v>
      </c>
      <c r="J3135" s="95" t="b">
        <v>0</v>
      </c>
      <c r="K3135" s="95" t="b">
        <v>0</v>
      </c>
    </row>
    <row r="3136" spans="1:11" x14ac:dyDescent="0.25">
      <c r="A3136" s="95" t="s">
        <v>1601</v>
      </c>
      <c r="B3136" s="95" t="s">
        <v>14242</v>
      </c>
      <c r="C3136" s="95">
        <v>2</v>
      </c>
      <c r="D3136" s="130">
        <v>1.0634715255499035E-4</v>
      </c>
      <c r="E3136" s="130">
        <v>2.2094112795601029</v>
      </c>
      <c r="F3136" s="95" t="b">
        <v>0</v>
      </c>
      <c r="G3136" s="95" t="b">
        <v>0</v>
      </c>
      <c r="H3136" s="95" t="b">
        <v>0</v>
      </c>
      <c r="I3136" s="95" t="b">
        <v>0</v>
      </c>
      <c r="J3136" s="95" t="b">
        <v>0</v>
      </c>
      <c r="K3136" s="95" t="b">
        <v>0</v>
      </c>
    </row>
    <row r="3137" spans="1:11" x14ac:dyDescent="0.25">
      <c r="A3137" s="95" t="s">
        <v>14219</v>
      </c>
      <c r="B3137" s="95" t="s">
        <v>14247</v>
      </c>
      <c r="C3137" s="95">
        <v>2</v>
      </c>
      <c r="D3137" s="130">
        <v>1.0634715255499035E-4</v>
      </c>
      <c r="E3137" s="130">
        <v>-0.61352697051800842</v>
      </c>
      <c r="F3137" s="95" t="b">
        <v>0</v>
      </c>
      <c r="G3137" s="95" t="b">
        <v>0</v>
      </c>
      <c r="H3137" s="95" t="b">
        <v>0</v>
      </c>
      <c r="I3137" s="95" t="b">
        <v>0</v>
      </c>
      <c r="J3137" s="95" t="b">
        <v>0</v>
      </c>
      <c r="K3137" s="95" t="b">
        <v>0</v>
      </c>
    </row>
    <row r="3138" spans="1:11" x14ac:dyDescent="0.25">
      <c r="A3138" s="95" t="s">
        <v>14398</v>
      </c>
      <c r="B3138" s="95" t="s">
        <v>2743</v>
      </c>
      <c r="C3138" s="95">
        <v>2</v>
      </c>
      <c r="D3138" s="130">
        <v>1.0634715255499035E-4</v>
      </c>
      <c r="E3138" s="130">
        <v>0.6610986529545535</v>
      </c>
      <c r="F3138" s="95" t="b">
        <v>0</v>
      </c>
      <c r="G3138" s="95" t="b">
        <v>0</v>
      </c>
      <c r="H3138" s="95" t="b">
        <v>0</v>
      </c>
      <c r="I3138" s="95" t="b">
        <v>0</v>
      </c>
      <c r="J3138" s="95" t="b">
        <v>0</v>
      </c>
      <c r="K3138" s="95" t="b">
        <v>0</v>
      </c>
    </row>
    <row r="3139" spans="1:11" x14ac:dyDescent="0.25">
      <c r="A3139" s="95" t="s">
        <v>14630</v>
      </c>
      <c r="B3139" s="95" t="s">
        <v>14343</v>
      </c>
      <c r="C3139" s="95">
        <v>2</v>
      </c>
      <c r="D3139" s="130">
        <v>1.0634715255499035E-4</v>
      </c>
      <c r="E3139" s="130">
        <v>2.7145612578800087</v>
      </c>
      <c r="F3139" s="95" t="b">
        <v>0</v>
      </c>
      <c r="G3139" s="95" t="b">
        <v>0</v>
      </c>
      <c r="H3139" s="95" t="b">
        <v>0</v>
      </c>
      <c r="I3139" s="95" t="b">
        <v>0</v>
      </c>
      <c r="J3139" s="95" t="b">
        <v>0</v>
      </c>
      <c r="K3139" s="95" t="b">
        <v>0</v>
      </c>
    </row>
    <row r="3140" spans="1:11" x14ac:dyDescent="0.25">
      <c r="A3140" s="95" t="s">
        <v>14508</v>
      </c>
      <c r="B3140" s="95" t="s">
        <v>14266</v>
      </c>
      <c r="C3140" s="95">
        <v>2</v>
      </c>
      <c r="D3140" s="130">
        <v>1.0634715255499035E-4</v>
      </c>
      <c r="E3140" s="130">
        <v>1.9612335912213972</v>
      </c>
      <c r="F3140" s="95" t="b">
        <v>0</v>
      </c>
      <c r="G3140" s="95" t="b">
        <v>0</v>
      </c>
      <c r="H3140" s="95" t="b">
        <v>0</v>
      </c>
      <c r="I3140" s="95" t="b">
        <v>0</v>
      </c>
      <c r="J3140" s="95" t="b">
        <v>0</v>
      </c>
      <c r="K3140" s="95" t="b">
        <v>0</v>
      </c>
    </row>
    <row r="3141" spans="1:11" x14ac:dyDescent="0.25">
      <c r="A3141" s="95" t="s">
        <v>14440</v>
      </c>
      <c r="B3141" s="95" t="s">
        <v>14214</v>
      </c>
      <c r="C3141" s="95">
        <v>2</v>
      </c>
      <c r="D3141" s="130">
        <v>1.0634715255499035E-4</v>
      </c>
      <c r="E3141" s="130">
        <v>0.28033463245165519</v>
      </c>
      <c r="F3141" s="95" t="b">
        <v>0</v>
      </c>
      <c r="G3141" s="95" t="b">
        <v>0</v>
      </c>
      <c r="H3141" s="95" t="b">
        <v>0</v>
      </c>
      <c r="I3141" s="95" t="b">
        <v>0</v>
      </c>
      <c r="J3141" s="95" t="b">
        <v>0</v>
      </c>
      <c r="K3141" s="95" t="b">
        <v>0</v>
      </c>
    </row>
    <row r="3142" spans="1:11" x14ac:dyDescent="0.25">
      <c r="A3142" s="95" t="s">
        <v>14283</v>
      </c>
      <c r="B3142" s="95" t="s">
        <v>14226</v>
      </c>
      <c r="C3142" s="95">
        <v>2</v>
      </c>
      <c r="D3142" s="130">
        <v>1.0634715255499035E-4</v>
      </c>
      <c r="E3142" s="130">
        <v>8.9641034971098904E-2</v>
      </c>
      <c r="F3142" s="95" t="b">
        <v>0</v>
      </c>
      <c r="G3142" s="95" t="b">
        <v>0</v>
      </c>
      <c r="H3142" s="95" t="b">
        <v>0</v>
      </c>
      <c r="I3142" s="95" t="b">
        <v>0</v>
      </c>
      <c r="J3142" s="95" t="b">
        <v>0</v>
      </c>
      <c r="K3142" s="95" t="b">
        <v>0</v>
      </c>
    </row>
    <row r="3143" spans="1:11" x14ac:dyDescent="0.25">
      <c r="A3143" s="95" t="s">
        <v>1352</v>
      </c>
      <c r="B3143" s="95" t="s">
        <v>14571</v>
      </c>
      <c r="C3143" s="95">
        <v>2</v>
      </c>
      <c r="D3143" s="130">
        <v>1.0634715255499035E-4</v>
      </c>
      <c r="E3143" s="130">
        <v>1.968966041452088</v>
      </c>
      <c r="F3143" s="95" t="b">
        <v>0</v>
      </c>
      <c r="G3143" s="95" t="b">
        <v>0</v>
      </c>
      <c r="H3143" s="95" t="b">
        <v>0</v>
      </c>
      <c r="I3143" s="95" t="b">
        <v>0</v>
      </c>
      <c r="J3143" s="95" t="b">
        <v>0</v>
      </c>
      <c r="K3143" s="95" t="b">
        <v>0</v>
      </c>
    </row>
    <row r="3144" spans="1:11" x14ac:dyDescent="0.25">
      <c r="A3144" s="95" t="s">
        <v>14571</v>
      </c>
      <c r="B3144" s="95" t="s">
        <v>14398</v>
      </c>
      <c r="C3144" s="95">
        <v>2</v>
      </c>
      <c r="D3144" s="130">
        <v>1.0634715255499035E-4</v>
      </c>
      <c r="E3144" s="130">
        <v>2.8694632178657518</v>
      </c>
      <c r="F3144" s="95" t="b">
        <v>0</v>
      </c>
      <c r="G3144" s="95" t="b">
        <v>0</v>
      </c>
      <c r="H3144" s="95" t="b">
        <v>0</v>
      </c>
      <c r="I3144" s="95" t="b">
        <v>0</v>
      </c>
      <c r="J3144" s="95" t="b">
        <v>0</v>
      </c>
      <c r="K3144" s="95" t="b">
        <v>0</v>
      </c>
    </row>
    <row r="3145" spans="1:11" x14ac:dyDescent="0.25">
      <c r="A3145" s="95" t="s">
        <v>14398</v>
      </c>
      <c r="B3145" s="95" t="s">
        <v>14220</v>
      </c>
      <c r="C3145" s="95">
        <v>2</v>
      </c>
      <c r="D3145" s="130">
        <v>1.0634715255499035E-4</v>
      </c>
      <c r="E3145" s="130">
        <v>0.48951056174196006</v>
      </c>
      <c r="F3145" s="95" t="b">
        <v>0</v>
      </c>
      <c r="G3145" s="95" t="b">
        <v>0</v>
      </c>
      <c r="H3145" s="95" t="b">
        <v>0</v>
      </c>
      <c r="I3145" s="95" t="b">
        <v>0</v>
      </c>
      <c r="J3145" s="95" t="b">
        <v>0</v>
      </c>
      <c r="K3145" s="95" t="b">
        <v>0</v>
      </c>
    </row>
    <row r="3146" spans="1:11" x14ac:dyDescent="0.25">
      <c r="A3146" s="95" t="s">
        <v>14254</v>
      </c>
      <c r="B3146" s="95" t="s">
        <v>14247</v>
      </c>
      <c r="C3146" s="95">
        <v>2</v>
      </c>
      <c r="D3146" s="130">
        <v>1.0634715255499035E-4</v>
      </c>
      <c r="E3146" s="130">
        <v>0.33781054827790918</v>
      </c>
      <c r="F3146" s="95" t="b">
        <v>0</v>
      </c>
      <c r="G3146" s="95" t="b">
        <v>0</v>
      </c>
      <c r="H3146" s="95" t="b">
        <v>0</v>
      </c>
      <c r="I3146" s="95" t="b">
        <v>0</v>
      </c>
      <c r="J3146" s="95" t="b">
        <v>0</v>
      </c>
      <c r="K3146" s="95" t="b">
        <v>0</v>
      </c>
    </row>
    <row r="3147" spans="1:11" x14ac:dyDescent="0.25">
      <c r="A3147" s="95" t="s">
        <v>14220</v>
      </c>
      <c r="B3147" s="95" t="s">
        <v>14265</v>
      </c>
      <c r="C3147" s="95">
        <v>2</v>
      </c>
      <c r="D3147" s="130">
        <v>1.0634715255499035E-4</v>
      </c>
      <c r="E3147" s="130">
        <v>-0.28206506022213385</v>
      </c>
      <c r="F3147" s="95" t="b">
        <v>0</v>
      </c>
      <c r="G3147" s="95" t="b">
        <v>0</v>
      </c>
      <c r="H3147" s="95" t="b">
        <v>0</v>
      </c>
      <c r="I3147" s="95" t="b">
        <v>0</v>
      </c>
      <c r="J3147" s="95" t="b">
        <v>0</v>
      </c>
      <c r="K3147" s="95" t="b">
        <v>0</v>
      </c>
    </row>
    <row r="3148" spans="1:11" x14ac:dyDescent="0.25">
      <c r="A3148" s="95" t="s">
        <v>14265</v>
      </c>
      <c r="B3148" s="95" t="s">
        <v>14559</v>
      </c>
      <c r="C3148" s="95">
        <v>2</v>
      </c>
      <c r="D3148" s="130">
        <v>1.0634715255499035E-4</v>
      </c>
      <c r="E3148" s="130">
        <v>2.0437854541825864</v>
      </c>
      <c r="F3148" s="95" t="b">
        <v>0</v>
      </c>
      <c r="G3148" s="95" t="b">
        <v>0</v>
      </c>
      <c r="H3148" s="95" t="b">
        <v>0</v>
      </c>
      <c r="I3148" s="95" t="b">
        <v>0</v>
      </c>
      <c r="J3148" s="95" t="b">
        <v>0</v>
      </c>
      <c r="K3148" s="95" t="b">
        <v>0</v>
      </c>
    </row>
    <row r="3149" spans="1:11" x14ac:dyDescent="0.25">
      <c r="A3149" s="95" t="s">
        <v>14559</v>
      </c>
      <c r="B3149" s="95" t="s">
        <v>14216</v>
      </c>
      <c r="C3149" s="95">
        <v>2</v>
      </c>
      <c r="D3149" s="130">
        <v>1.0634715255499035E-4</v>
      </c>
      <c r="E3149" s="130">
        <v>0.78969149656482307</v>
      </c>
      <c r="F3149" s="95" t="b">
        <v>0</v>
      </c>
      <c r="G3149" s="95" t="b">
        <v>0</v>
      </c>
      <c r="H3149" s="95" t="b">
        <v>0</v>
      </c>
      <c r="I3149" s="95" t="b">
        <v>0</v>
      </c>
      <c r="J3149" s="95" t="b">
        <v>0</v>
      </c>
      <c r="K3149" s="95" t="b">
        <v>0</v>
      </c>
    </row>
    <row r="3150" spans="1:11" x14ac:dyDescent="0.25">
      <c r="A3150" s="95" t="s">
        <v>14214</v>
      </c>
      <c r="B3150" s="95" t="s">
        <v>15042</v>
      </c>
      <c r="C3150" s="95">
        <v>2</v>
      </c>
      <c r="D3150" s="130">
        <v>1.0634715255499035E-4</v>
      </c>
      <c r="E3150" s="130">
        <v>1.1634599507985293</v>
      </c>
      <c r="F3150" s="95" t="b">
        <v>0</v>
      </c>
      <c r="G3150" s="95" t="b">
        <v>0</v>
      </c>
      <c r="H3150" s="95" t="b">
        <v>0</v>
      </c>
      <c r="I3150" s="95" t="b">
        <v>0</v>
      </c>
      <c r="J3150" s="95" t="b">
        <v>0</v>
      </c>
      <c r="K3150" s="95" t="b">
        <v>0</v>
      </c>
    </row>
    <row r="3151" spans="1:11" x14ac:dyDescent="0.25">
      <c r="A3151" s="95" t="s">
        <v>15042</v>
      </c>
      <c r="B3151" s="95" t="s">
        <v>15043</v>
      </c>
      <c r="C3151" s="95">
        <v>2</v>
      </c>
      <c r="D3151" s="130">
        <v>1.0634715255499035E-4</v>
      </c>
      <c r="E3151" s="130">
        <v>4.4347205612859657</v>
      </c>
      <c r="F3151" s="95" t="b">
        <v>0</v>
      </c>
      <c r="G3151" s="95" t="b">
        <v>0</v>
      </c>
      <c r="H3151" s="95" t="b">
        <v>0</v>
      </c>
      <c r="I3151" s="95" t="b">
        <v>0</v>
      </c>
      <c r="J3151" s="95" t="b">
        <v>0</v>
      </c>
      <c r="K3151" s="95" t="b">
        <v>0</v>
      </c>
    </row>
    <row r="3152" spans="1:11" x14ac:dyDescent="0.25">
      <c r="A3152" s="95" t="s">
        <v>15043</v>
      </c>
      <c r="B3152" s="95" t="s">
        <v>14214</v>
      </c>
      <c r="C3152" s="95">
        <v>2</v>
      </c>
      <c r="D3152" s="130">
        <v>1.0634715255499035E-4</v>
      </c>
      <c r="E3152" s="130">
        <v>1.1553958958433552</v>
      </c>
      <c r="F3152" s="95" t="b">
        <v>0</v>
      </c>
      <c r="G3152" s="95" t="b">
        <v>0</v>
      </c>
      <c r="H3152" s="95" t="b">
        <v>0</v>
      </c>
      <c r="I3152" s="95" t="b">
        <v>0</v>
      </c>
      <c r="J3152" s="95" t="b">
        <v>0</v>
      </c>
      <c r="K3152" s="95" t="b">
        <v>0</v>
      </c>
    </row>
    <row r="3153" spans="1:11" x14ac:dyDescent="0.25">
      <c r="A3153" s="95" t="s">
        <v>14359</v>
      </c>
      <c r="B3153" s="95" t="s">
        <v>14230</v>
      </c>
      <c r="C3153" s="95">
        <v>2</v>
      </c>
      <c r="D3153" s="130">
        <v>1.0634715255499035E-4</v>
      </c>
      <c r="E3153" s="130">
        <v>0.80822621607491818</v>
      </c>
      <c r="F3153" s="95" t="b">
        <v>0</v>
      </c>
      <c r="G3153" s="95" t="b">
        <v>0</v>
      </c>
      <c r="H3153" s="95" t="b">
        <v>0</v>
      </c>
      <c r="I3153" s="95" t="b">
        <v>0</v>
      </c>
      <c r="J3153" s="95" t="b">
        <v>0</v>
      </c>
      <c r="K3153" s="95" t="b">
        <v>0</v>
      </c>
    </row>
    <row r="3154" spans="1:11" x14ac:dyDescent="0.25">
      <c r="A3154" s="95" t="s">
        <v>14255</v>
      </c>
      <c r="B3154" s="95" t="s">
        <v>14349</v>
      </c>
      <c r="C3154" s="95">
        <v>2</v>
      </c>
      <c r="D3154" s="130">
        <v>1.0634715255499035E-4</v>
      </c>
      <c r="E3154" s="130">
        <v>1.140364576140805</v>
      </c>
      <c r="F3154" s="95" t="b">
        <v>0</v>
      </c>
      <c r="G3154" s="95" t="b">
        <v>0</v>
      </c>
      <c r="H3154" s="95" t="b">
        <v>0</v>
      </c>
      <c r="I3154" s="95" t="b">
        <v>0</v>
      </c>
      <c r="J3154" s="95" t="b">
        <v>0</v>
      </c>
      <c r="K3154" s="95" t="b">
        <v>0</v>
      </c>
    </row>
    <row r="3155" spans="1:11" x14ac:dyDescent="0.25">
      <c r="A3155" s="95" t="s">
        <v>14414</v>
      </c>
      <c r="B3155" s="95" t="s">
        <v>14240</v>
      </c>
      <c r="C3155" s="95">
        <v>2</v>
      </c>
      <c r="D3155" s="130">
        <v>1.0634715255499035E-4</v>
      </c>
      <c r="E3155" s="130">
        <v>1.20293250308278</v>
      </c>
      <c r="F3155" s="95" t="b">
        <v>0</v>
      </c>
      <c r="G3155" s="95" t="b">
        <v>0</v>
      </c>
      <c r="H3155" s="95" t="b">
        <v>0</v>
      </c>
      <c r="I3155" s="95" t="b">
        <v>0</v>
      </c>
      <c r="J3155" s="95" t="b">
        <v>0</v>
      </c>
      <c r="K3155" s="95" t="b">
        <v>0</v>
      </c>
    </row>
    <row r="3156" spans="1:11" x14ac:dyDescent="0.25">
      <c r="A3156" s="95" t="s">
        <v>14217</v>
      </c>
      <c r="B3156" s="95" t="s">
        <v>1557</v>
      </c>
      <c r="C3156" s="95">
        <v>2</v>
      </c>
      <c r="D3156" s="130">
        <v>1.0634715255499035E-4</v>
      </c>
      <c r="E3156" s="130">
        <v>1.4549446285562802</v>
      </c>
      <c r="F3156" s="95" t="b">
        <v>0</v>
      </c>
      <c r="G3156" s="95" t="b">
        <v>0</v>
      </c>
      <c r="H3156" s="95" t="b">
        <v>0</v>
      </c>
      <c r="I3156" s="95" t="b">
        <v>0</v>
      </c>
      <c r="J3156" s="95" t="b">
        <v>0</v>
      </c>
      <c r="K3156" s="95" t="b">
        <v>0</v>
      </c>
    </row>
    <row r="3157" spans="1:11" x14ac:dyDescent="0.25">
      <c r="A3157" s="95" t="s">
        <v>15045</v>
      </c>
      <c r="B3157" s="95" t="s">
        <v>14252</v>
      </c>
      <c r="C3157" s="95">
        <v>2</v>
      </c>
      <c r="D3157" s="130">
        <v>1.0634715255499035E-4</v>
      </c>
      <c r="E3157" s="130">
        <v>2.3933278761277408</v>
      </c>
      <c r="F3157" s="95" t="b">
        <v>0</v>
      </c>
      <c r="G3157" s="95" t="b">
        <v>0</v>
      </c>
      <c r="H3157" s="95" t="b">
        <v>0</v>
      </c>
      <c r="I3157" s="95" t="b">
        <v>0</v>
      </c>
      <c r="J3157" s="95" t="b">
        <v>0</v>
      </c>
      <c r="K3157" s="95" t="b">
        <v>0</v>
      </c>
    </row>
    <row r="3158" spans="1:11" x14ac:dyDescent="0.25">
      <c r="A3158" s="95" t="s">
        <v>14220</v>
      </c>
      <c r="B3158" s="95" t="s">
        <v>14522</v>
      </c>
      <c r="C3158" s="95">
        <v>2</v>
      </c>
      <c r="D3158" s="130">
        <v>1.0634715255499035E-4</v>
      </c>
      <c r="E3158" s="130">
        <v>0.86060244334659775</v>
      </c>
      <c r="F3158" s="95" t="b">
        <v>0</v>
      </c>
      <c r="G3158" s="95" t="b">
        <v>0</v>
      </c>
      <c r="H3158" s="95" t="b">
        <v>0</v>
      </c>
      <c r="I3158" s="95" t="b">
        <v>0</v>
      </c>
      <c r="J3158" s="95" t="b">
        <v>0</v>
      </c>
      <c r="K3158" s="95" t="b">
        <v>0</v>
      </c>
    </row>
    <row r="3159" spans="1:11" x14ac:dyDescent="0.25">
      <c r="A3159" s="95" t="s">
        <v>14522</v>
      </c>
      <c r="B3159" s="95" t="s">
        <v>14220</v>
      </c>
      <c r="C3159" s="95">
        <v>2</v>
      </c>
      <c r="D3159" s="130">
        <v>1.0634715255499035E-4</v>
      </c>
      <c r="E3159" s="130">
        <v>0.85748734703655438</v>
      </c>
      <c r="F3159" s="95" t="b">
        <v>0</v>
      </c>
      <c r="G3159" s="95" t="b">
        <v>0</v>
      </c>
      <c r="H3159" s="95" t="b">
        <v>0</v>
      </c>
      <c r="I3159" s="95" t="b">
        <v>0</v>
      </c>
      <c r="J3159" s="95" t="b">
        <v>0</v>
      </c>
      <c r="K3159" s="95" t="b">
        <v>0</v>
      </c>
    </row>
    <row r="3160" spans="1:11" x14ac:dyDescent="0.25">
      <c r="A3160" s="95" t="s">
        <v>14268</v>
      </c>
      <c r="B3160" s="95" t="s">
        <v>14297</v>
      </c>
      <c r="C3160" s="95">
        <v>2</v>
      </c>
      <c r="D3160" s="130">
        <v>1.0634715255499035E-4</v>
      </c>
      <c r="E3160" s="130">
        <v>1.1410266105402</v>
      </c>
      <c r="F3160" s="95" t="b">
        <v>0</v>
      </c>
      <c r="G3160" s="95" t="b">
        <v>0</v>
      </c>
      <c r="H3160" s="95" t="b">
        <v>0</v>
      </c>
      <c r="I3160" s="95" t="b">
        <v>0</v>
      </c>
      <c r="J3160" s="95" t="b">
        <v>0</v>
      </c>
      <c r="K3160" s="95" t="b">
        <v>0</v>
      </c>
    </row>
    <row r="3161" spans="1:11" x14ac:dyDescent="0.25">
      <c r="A3161" s="95" t="s">
        <v>14359</v>
      </c>
      <c r="B3161" s="95" t="s">
        <v>14216</v>
      </c>
      <c r="C3161" s="95">
        <v>2</v>
      </c>
      <c r="D3161" s="130">
        <v>1.0634715255499035E-4</v>
      </c>
      <c r="E3161" s="130">
        <v>0.20141978972249405</v>
      </c>
      <c r="F3161" s="95" t="b">
        <v>0</v>
      </c>
      <c r="G3161" s="95" t="b">
        <v>0</v>
      </c>
      <c r="H3161" s="95" t="b">
        <v>0</v>
      </c>
      <c r="I3161" s="95" t="b">
        <v>0</v>
      </c>
      <c r="J3161" s="95" t="b">
        <v>0</v>
      </c>
      <c r="K3161" s="95" t="b">
        <v>0</v>
      </c>
    </row>
    <row r="3162" spans="1:11" x14ac:dyDescent="0.25">
      <c r="A3162" s="95" t="s">
        <v>14248</v>
      </c>
      <c r="B3162" s="95" t="s">
        <v>14536</v>
      </c>
      <c r="C3162" s="95">
        <v>2</v>
      </c>
      <c r="D3162" s="130">
        <v>1.0634715255499035E-4</v>
      </c>
      <c r="E3162" s="130">
        <v>1.6898410899149374</v>
      </c>
      <c r="F3162" s="95" t="b">
        <v>0</v>
      </c>
      <c r="G3162" s="95" t="b">
        <v>0</v>
      </c>
      <c r="H3162" s="95" t="b">
        <v>0</v>
      </c>
      <c r="I3162" s="95" t="b">
        <v>0</v>
      </c>
      <c r="J3162" s="95" t="b">
        <v>0</v>
      </c>
      <c r="K3162" s="95" t="b">
        <v>0</v>
      </c>
    </row>
    <row r="3163" spans="1:11" x14ac:dyDescent="0.25">
      <c r="A3163" s="95" t="s">
        <v>14268</v>
      </c>
      <c r="B3163" s="95" t="s">
        <v>14418</v>
      </c>
      <c r="C3163" s="95">
        <v>2</v>
      </c>
      <c r="D3163" s="130">
        <v>1.0634715255499035E-4</v>
      </c>
      <c r="E3163" s="130">
        <v>1.7246031961741493</v>
      </c>
      <c r="F3163" s="95" t="b">
        <v>0</v>
      </c>
      <c r="G3163" s="95" t="b">
        <v>0</v>
      </c>
      <c r="H3163" s="95" t="b">
        <v>0</v>
      </c>
      <c r="I3163" s="95" t="b">
        <v>0</v>
      </c>
      <c r="J3163" s="95" t="b">
        <v>0</v>
      </c>
      <c r="K3163" s="95" t="b">
        <v>0</v>
      </c>
    </row>
    <row r="3164" spans="1:11" x14ac:dyDescent="0.25">
      <c r="A3164" s="95" t="s">
        <v>14418</v>
      </c>
      <c r="B3164" s="95" t="s">
        <v>14216</v>
      </c>
      <c r="C3164" s="95">
        <v>2</v>
      </c>
      <c r="D3164" s="130">
        <v>1.0634715255499035E-4</v>
      </c>
      <c r="E3164" s="130">
        <v>0.4375089784534606</v>
      </c>
      <c r="F3164" s="95" t="b">
        <v>0</v>
      </c>
      <c r="G3164" s="95" t="b">
        <v>0</v>
      </c>
      <c r="H3164" s="95" t="b">
        <v>0</v>
      </c>
      <c r="I3164" s="95" t="b">
        <v>0</v>
      </c>
      <c r="J3164" s="95" t="b">
        <v>0</v>
      </c>
      <c r="K3164" s="95" t="b">
        <v>0</v>
      </c>
    </row>
    <row r="3165" spans="1:11" x14ac:dyDescent="0.25">
      <c r="A3165" s="95" t="s">
        <v>14217</v>
      </c>
      <c r="B3165" s="95" t="s">
        <v>1100</v>
      </c>
      <c r="C3165" s="95">
        <v>2</v>
      </c>
      <c r="D3165" s="130">
        <v>1.0634715255499035E-4</v>
      </c>
      <c r="E3165" s="130">
        <v>1.4549446285562802</v>
      </c>
      <c r="F3165" s="95" t="b">
        <v>0</v>
      </c>
      <c r="G3165" s="95" t="b">
        <v>0</v>
      </c>
      <c r="H3165" s="95" t="b">
        <v>0</v>
      </c>
      <c r="I3165" s="95" t="b">
        <v>0</v>
      </c>
      <c r="J3165" s="95" t="b">
        <v>0</v>
      </c>
      <c r="K3165" s="95" t="b">
        <v>0</v>
      </c>
    </row>
    <row r="3166" spans="1:11" x14ac:dyDescent="0.25">
      <c r="A3166" s="95" t="s">
        <v>14213</v>
      </c>
      <c r="B3166" s="95" t="s">
        <v>14243</v>
      </c>
      <c r="C3166" s="95">
        <v>2</v>
      </c>
      <c r="D3166" s="130">
        <v>1.0634715255499035E-4</v>
      </c>
      <c r="E3166" s="130">
        <v>-1.0650857298003951</v>
      </c>
      <c r="F3166" s="95" t="b">
        <v>0</v>
      </c>
      <c r="G3166" s="95" t="b">
        <v>0</v>
      </c>
      <c r="H3166" s="95" t="b">
        <v>0</v>
      </c>
      <c r="I3166" s="95" t="b">
        <v>0</v>
      </c>
      <c r="J3166" s="95" t="b">
        <v>0</v>
      </c>
      <c r="K3166" s="95" t="b">
        <v>0</v>
      </c>
    </row>
    <row r="3167" spans="1:11" x14ac:dyDescent="0.25">
      <c r="A3167" s="95" t="s">
        <v>14215</v>
      </c>
      <c r="B3167" s="95" t="s">
        <v>15046</v>
      </c>
      <c r="C3167" s="95">
        <v>2</v>
      </c>
      <c r="D3167" s="130">
        <v>1.0634715255499035E-4</v>
      </c>
      <c r="E3167" s="130">
        <v>1.4012968057990161</v>
      </c>
      <c r="F3167" s="95" t="b">
        <v>0</v>
      </c>
      <c r="G3167" s="95" t="b">
        <v>0</v>
      </c>
      <c r="H3167" s="95" t="b">
        <v>0</v>
      </c>
      <c r="I3167" s="95" t="b">
        <v>0</v>
      </c>
      <c r="J3167" s="95" t="b">
        <v>0</v>
      </c>
      <c r="K3167" s="95" t="b">
        <v>0</v>
      </c>
    </row>
    <row r="3168" spans="1:11" x14ac:dyDescent="0.25">
      <c r="A3168" s="95" t="s">
        <v>15046</v>
      </c>
      <c r="B3168" s="95" t="s">
        <v>14226</v>
      </c>
      <c r="C3168" s="95">
        <v>2</v>
      </c>
      <c r="D3168" s="130">
        <v>1.0634715255499035E-4</v>
      </c>
      <c r="E3168" s="130">
        <v>1.6694246315879091</v>
      </c>
      <c r="F3168" s="95" t="b">
        <v>0</v>
      </c>
      <c r="G3168" s="95" t="b">
        <v>0</v>
      </c>
      <c r="H3168" s="95" t="b">
        <v>0</v>
      </c>
      <c r="I3168" s="95" t="b">
        <v>0</v>
      </c>
      <c r="J3168" s="95" t="b">
        <v>0</v>
      </c>
      <c r="K3168" s="95" t="b">
        <v>0</v>
      </c>
    </row>
    <row r="3169" spans="1:11" x14ac:dyDescent="0.25">
      <c r="A3169" s="95" t="s">
        <v>14490</v>
      </c>
      <c r="B3169" s="95" t="s">
        <v>14213</v>
      </c>
      <c r="C3169" s="95">
        <v>2</v>
      </c>
      <c r="D3169" s="130">
        <v>1.0634715255499035E-4</v>
      </c>
      <c r="E3169" s="130">
        <v>0.40488040544711973</v>
      </c>
      <c r="F3169" s="95" t="b">
        <v>0</v>
      </c>
      <c r="G3169" s="95" t="b">
        <v>0</v>
      </c>
      <c r="H3169" s="95" t="b">
        <v>0</v>
      </c>
      <c r="I3169" s="95" t="b">
        <v>0</v>
      </c>
      <c r="J3169" s="95" t="b">
        <v>0</v>
      </c>
      <c r="K3169" s="95" t="b">
        <v>0</v>
      </c>
    </row>
    <row r="3170" spans="1:11" x14ac:dyDescent="0.25">
      <c r="A3170" s="95" t="s">
        <v>14215</v>
      </c>
      <c r="B3170" s="95" t="s">
        <v>14812</v>
      </c>
      <c r="C3170" s="95">
        <v>2</v>
      </c>
      <c r="D3170" s="130">
        <v>1.0634715255499035E-4</v>
      </c>
      <c r="E3170" s="130">
        <v>1.2252055467433347</v>
      </c>
      <c r="F3170" s="95" t="b">
        <v>0</v>
      </c>
      <c r="G3170" s="95" t="b">
        <v>0</v>
      </c>
      <c r="H3170" s="95" t="b">
        <v>0</v>
      </c>
      <c r="I3170" s="95" t="b">
        <v>0</v>
      </c>
      <c r="J3170" s="95" t="b">
        <v>0</v>
      </c>
      <c r="K3170" s="95" t="b">
        <v>0</v>
      </c>
    </row>
    <row r="3171" spans="1:11" x14ac:dyDescent="0.25">
      <c r="A3171" s="95" t="s">
        <v>14230</v>
      </c>
      <c r="B3171" s="95" t="s">
        <v>14243</v>
      </c>
      <c r="C3171" s="95">
        <v>2</v>
      </c>
      <c r="D3171" s="130">
        <v>1.0634715255499035E-4</v>
      </c>
      <c r="E3171" s="130">
        <v>-0.21760798804078349</v>
      </c>
      <c r="F3171" s="95" t="b">
        <v>0</v>
      </c>
      <c r="G3171" s="95" t="b">
        <v>0</v>
      </c>
      <c r="H3171" s="95" t="b">
        <v>0</v>
      </c>
      <c r="I3171" s="95" t="b">
        <v>0</v>
      </c>
      <c r="J3171" s="95" t="b">
        <v>0</v>
      </c>
      <c r="K3171" s="95" t="b">
        <v>0</v>
      </c>
    </row>
    <row r="3172" spans="1:11" x14ac:dyDescent="0.25">
      <c r="A3172" s="95" t="s">
        <v>14223</v>
      </c>
      <c r="B3172" s="95" t="s">
        <v>14486</v>
      </c>
      <c r="C3172" s="95">
        <v>2</v>
      </c>
      <c r="D3172" s="130">
        <v>1.0634715255499035E-4</v>
      </c>
      <c r="E3172" s="130">
        <v>0.82718512061307203</v>
      </c>
      <c r="F3172" s="95" t="b">
        <v>0</v>
      </c>
      <c r="G3172" s="95" t="b">
        <v>0</v>
      </c>
      <c r="H3172" s="95" t="b">
        <v>0</v>
      </c>
      <c r="I3172" s="95" t="b">
        <v>0</v>
      </c>
      <c r="J3172" s="95" t="b">
        <v>0</v>
      </c>
      <c r="K3172" s="95" t="b">
        <v>0</v>
      </c>
    </row>
    <row r="3173" spans="1:11" x14ac:dyDescent="0.25">
      <c r="A3173" s="95" t="s">
        <v>14252</v>
      </c>
      <c r="B3173" s="95" t="s">
        <v>14869</v>
      </c>
      <c r="C3173" s="95">
        <v>2</v>
      </c>
      <c r="D3173" s="130">
        <v>1.0634715255499035E-4</v>
      </c>
      <c r="E3173" s="130">
        <v>2.223199564045736</v>
      </c>
      <c r="F3173" s="95" t="b">
        <v>0</v>
      </c>
      <c r="G3173" s="95" t="b">
        <v>0</v>
      </c>
      <c r="H3173" s="95" t="b">
        <v>0</v>
      </c>
      <c r="I3173" s="95" t="b">
        <v>0</v>
      </c>
      <c r="J3173" s="95" t="b">
        <v>0</v>
      </c>
      <c r="K3173" s="95" t="b">
        <v>0</v>
      </c>
    </row>
    <row r="3174" spans="1:11" x14ac:dyDescent="0.25">
      <c r="A3174" s="95" t="s">
        <v>14869</v>
      </c>
      <c r="B3174" s="95" t="s">
        <v>14250</v>
      </c>
      <c r="C3174" s="95">
        <v>2</v>
      </c>
      <c r="D3174" s="130">
        <v>1.0634715255499035E-4</v>
      </c>
      <c r="E3174" s="130">
        <v>2.1830823408377538</v>
      </c>
      <c r="F3174" s="95" t="b">
        <v>0</v>
      </c>
      <c r="G3174" s="95" t="b">
        <v>0</v>
      </c>
      <c r="H3174" s="95" t="b">
        <v>0</v>
      </c>
      <c r="I3174" s="95" t="b">
        <v>0</v>
      </c>
      <c r="J3174" s="95" t="b">
        <v>0</v>
      </c>
      <c r="K3174" s="95" t="b">
        <v>0</v>
      </c>
    </row>
    <row r="3175" spans="1:11" x14ac:dyDescent="0.25">
      <c r="A3175" s="95" t="s">
        <v>14237</v>
      </c>
      <c r="B3175" s="95" t="s">
        <v>14225</v>
      </c>
      <c r="C3175" s="95">
        <v>2</v>
      </c>
      <c r="D3175" s="130">
        <v>1.0634715255499035E-4</v>
      </c>
      <c r="E3175" s="130">
        <v>-0.6319258408712336</v>
      </c>
      <c r="F3175" s="95" t="b">
        <v>0</v>
      </c>
      <c r="G3175" s="95" t="b">
        <v>0</v>
      </c>
      <c r="H3175" s="95" t="b">
        <v>0</v>
      </c>
      <c r="I3175" s="95" t="b">
        <v>0</v>
      </c>
      <c r="J3175" s="95" t="b">
        <v>0</v>
      </c>
      <c r="K3175" s="95" t="b">
        <v>0</v>
      </c>
    </row>
    <row r="3176" spans="1:11" x14ac:dyDescent="0.25">
      <c r="A3176" s="95" t="s">
        <v>14223</v>
      </c>
      <c r="B3176" s="95" t="s">
        <v>14399</v>
      </c>
      <c r="C3176" s="95">
        <v>2</v>
      </c>
      <c r="D3176" s="130">
        <v>1.0634715255499035E-4</v>
      </c>
      <c r="E3176" s="130">
        <v>0.54635851103737787</v>
      </c>
      <c r="F3176" s="95" t="b">
        <v>0</v>
      </c>
      <c r="G3176" s="95" t="b">
        <v>0</v>
      </c>
      <c r="H3176" s="95" t="b">
        <v>0</v>
      </c>
      <c r="I3176" s="95" t="b">
        <v>0</v>
      </c>
      <c r="J3176" s="95" t="b">
        <v>0</v>
      </c>
      <c r="K3176" s="95" t="b">
        <v>0</v>
      </c>
    </row>
    <row r="3177" spans="1:11" x14ac:dyDescent="0.25">
      <c r="A3177" s="95" t="s">
        <v>14399</v>
      </c>
      <c r="B3177" s="95" t="s">
        <v>14213</v>
      </c>
      <c r="C3177" s="95">
        <v>2</v>
      </c>
      <c r="D3177" s="130">
        <v>1.0634715255499035E-4</v>
      </c>
      <c r="E3177" s="130">
        <v>0.12405379587142544</v>
      </c>
      <c r="F3177" s="95" t="b">
        <v>0</v>
      </c>
      <c r="G3177" s="95" t="b">
        <v>0</v>
      </c>
      <c r="H3177" s="95" t="b">
        <v>0</v>
      </c>
      <c r="I3177" s="95" t="b">
        <v>0</v>
      </c>
      <c r="J3177" s="95" t="b">
        <v>0</v>
      </c>
      <c r="K3177" s="95" t="b">
        <v>0</v>
      </c>
    </row>
    <row r="3178" spans="1:11" x14ac:dyDescent="0.25">
      <c r="A3178" s="95" t="s">
        <v>14297</v>
      </c>
      <c r="B3178" s="95" t="s">
        <v>15047</v>
      </c>
      <c r="C3178" s="95">
        <v>2</v>
      </c>
      <c r="D3178" s="130">
        <v>1.0634715255499035E-4</v>
      </c>
      <c r="E3178" s="130">
        <v>2.89065251693569</v>
      </c>
      <c r="F3178" s="95" t="b">
        <v>0</v>
      </c>
      <c r="G3178" s="95" t="b">
        <v>0</v>
      </c>
      <c r="H3178" s="95" t="b">
        <v>0</v>
      </c>
      <c r="I3178" s="95" t="b">
        <v>0</v>
      </c>
      <c r="J3178" s="95" t="b">
        <v>0</v>
      </c>
      <c r="K3178" s="95" t="b">
        <v>0</v>
      </c>
    </row>
    <row r="3179" spans="1:11" x14ac:dyDescent="0.25">
      <c r="A3179" s="95" t="s">
        <v>15047</v>
      </c>
      <c r="B3179" s="95" t="s">
        <v>15048</v>
      </c>
      <c r="C3179" s="95">
        <v>2</v>
      </c>
      <c r="D3179" s="130">
        <v>1.0634715255499035E-4</v>
      </c>
      <c r="E3179" s="130">
        <v>4.4347205612859657</v>
      </c>
      <c r="F3179" s="95" t="b">
        <v>0</v>
      </c>
      <c r="G3179" s="95" t="b">
        <v>0</v>
      </c>
      <c r="H3179" s="95" t="b">
        <v>0</v>
      </c>
      <c r="I3179" s="95" t="b">
        <v>0</v>
      </c>
      <c r="J3179" s="95" t="b">
        <v>0</v>
      </c>
      <c r="K3179" s="95" t="b">
        <v>0</v>
      </c>
    </row>
    <row r="3180" spans="1:11" x14ac:dyDescent="0.25">
      <c r="A3180" s="95" t="s">
        <v>15048</v>
      </c>
      <c r="B3180" s="95" t="s">
        <v>14214</v>
      </c>
      <c r="C3180" s="95">
        <v>2</v>
      </c>
      <c r="D3180" s="130">
        <v>1.0634715255499035E-4</v>
      </c>
      <c r="E3180" s="130">
        <v>1.1553958958433552</v>
      </c>
      <c r="F3180" s="95" t="b">
        <v>0</v>
      </c>
      <c r="G3180" s="95" t="b">
        <v>0</v>
      </c>
      <c r="H3180" s="95" t="b">
        <v>0</v>
      </c>
      <c r="I3180" s="95" t="b">
        <v>0</v>
      </c>
      <c r="J3180" s="95" t="b">
        <v>0</v>
      </c>
      <c r="K3180" s="95" t="b">
        <v>0</v>
      </c>
    </row>
    <row r="3181" spans="1:11" x14ac:dyDescent="0.25">
      <c r="A3181" s="95" t="s">
        <v>14214</v>
      </c>
      <c r="B3181" s="95" t="s">
        <v>15049</v>
      </c>
      <c r="C3181" s="95">
        <v>2</v>
      </c>
      <c r="D3181" s="130">
        <v>1.0634715255499035E-4</v>
      </c>
      <c r="E3181" s="130">
        <v>1.1634599507985293</v>
      </c>
      <c r="F3181" s="95" t="b">
        <v>0</v>
      </c>
      <c r="G3181" s="95" t="b">
        <v>0</v>
      </c>
      <c r="H3181" s="95" t="b">
        <v>0</v>
      </c>
      <c r="I3181" s="95" t="b">
        <v>0</v>
      </c>
      <c r="J3181" s="95" t="b">
        <v>0</v>
      </c>
      <c r="K3181" s="95" t="b">
        <v>0</v>
      </c>
    </row>
    <row r="3182" spans="1:11" x14ac:dyDescent="0.25">
      <c r="A3182" s="95" t="s">
        <v>15049</v>
      </c>
      <c r="B3182" s="95" t="s">
        <v>14243</v>
      </c>
      <c r="C3182" s="95">
        <v>2</v>
      </c>
      <c r="D3182" s="130">
        <v>1.0634715255499035E-4</v>
      </c>
      <c r="E3182" s="130">
        <v>2.2185546589999725</v>
      </c>
      <c r="F3182" s="95" t="b">
        <v>0</v>
      </c>
      <c r="G3182" s="95" t="b">
        <v>0</v>
      </c>
      <c r="H3182" s="95" t="b">
        <v>0</v>
      </c>
      <c r="I3182" s="95" t="b">
        <v>0</v>
      </c>
      <c r="J3182" s="95" t="b">
        <v>0</v>
      </c>
      <c r="K3182" s="95" t="b">
        <v>0</v>
      </c>
    </row>
    <row r="3183" spans="1:11" x14ac:dyDescent="0.25">
      <c r="A3183" s="95" t="s">
        <v>2743</v>
      </c>
      <c r="B3183" s="95" t="s">
        <v>14225</v>
      </c>
      <c r="C3183" s="95">
        <v>2</v>
      </c>
      <c r="D3183" s="130">
        <v>1.0634715255499035E-4</v>
      </c>
      <c r="E3183" s="130">
        <v>-0.887324980902366</v>
      </c>
      <c r="F3183" s="95" t="b">
        <v>0</v>
      </c>
      <c r="G3183" s="95" t="b">
        <v>0</v>
      </c>
      <c r="H3183" s="95" t="b">
        <v>0</v>
      </c>
      <c r="I3183" s="95" t="b">
        <v>0</v>
      </c>
      <c r="J3183" s="95" t="b">
        <v>0</v>
      </c>
      <c r="K3183" s="95" t="b">
        <v>0</v>
      </c>
    </row>
    <row r="3184" spans="1:11" x14ac:dyDescent="0.25">
      <c r="A3184" s="95" t="s">
        <v>14223</v>
      </c>
      <c r="B3184" s="95" t="s">
        <v>14875</v>
      </c>
      <c r="C3184" s="95">
        <v>2</v>
      </c>
      <c r="D3184" s="130">
        <v>1.0634715255499035E-4</v>
      </c>
      <c r="E3184" s="130">
        <v>1.3914565510516346</v>
      </c>
      <c r="F3184" s="95" t="b">
        <v>0</v>
      </c>
      <c r="G3184" s="95" t="b">
        <v>0</v>
      </c>
      <c r="H3184" s="95" t="b">
        <v>0</v>
      </c>
      <c r="I3184" s="95" t="b">
        <v>0</v>
      </c>
      <c r="J3184" s="95" t="b">
        <v>0</v>
      </c>
      <c r="K3184" s="95" t="b">
        <v>0</v>
      </c>
    </row>
    <row r="3185" spans="1:11" x14ac:dyDescent="0.25">
      <c r="A3185" s="95" t="s">
        <v>14875</v>
      </c>
      <c r="B3185" s="95" t="s">
        <v>14250</v>
      </c>
      <c r="C3185" s="95">
        <v>2</v>
      </c>
      <c r="D3185" s="130">
        <v>1.0634715255499035E-4</v>
      </c>
      <c r="E3185" s="130">
        <v>2.1830823408377538</v>
      </c>
      <c r="F3185" s="95" t="b">
        <v>0</v>
      </c>
      <c r="G3185" s="95" t="b">
        <v>0</v>
      </c>
      <c r="H3185" s="95" t="b">
        <v>0</v>
      </c>
      <c r="I3185" s="95" t="b">
        <v>0</v>
      </c>
      <c r="J3185" s="95" t="b">
        <v>0</v>
      </c>
      <c r="K3185" s="95" t="b">
        <v>0</v>
      </c>
    </row>
    <row r="3186" spans="1:11" x14ac:dyDescent="0.25">
      <c r="A3186" s="95" t="s">
        <v>14250</v>
      </c>
      <c r="B3186" s="95" t="s">
        <v>15050</v>
      </c>
      <c r="C3186" s="95">
        <v>2</v>
      </c>
      <c r="D3186" s="130">
        <v>1.0634715255499035E-4</v>
      </c>
      <c r="E3186" s="130">
        <v>2.3591735998934347</v>
      </c>
      <c r="F3186" s="95" t="b">
        <v>0</v>
      </c>
      <c r="G3186" s="95" t="b">
        <v>0</v>
      </c>
      <c r="H3186" s="95" t="b">
        <v>0</v>
      </c>
      <c r="I3186" s="95" t="b">
        <v>0</v>
      </c>
      <c r="J3186" s="95" t="b">
        <v>0</v>
      </c>
      <c r="K3186" s="95" t="b">
        <v>0</v>
      </c>
    </row>
    <row r="3187" spans="1:11" x14ac:dyDescent="0.25">
      <c r="A3187" s="95" t="s">
        <v>15050</v>
      </c>
      <c r="B3187" s="95" t="s">
        <v>15051</v>
      </c>
      <c r="C3187" s="95">
        <v>2</v>
      </c>
      <c r="D3187" s="130">
        <v>1.0634715255499035E-4</v>
      </c>
      <c r="E3187" s="130">
        <v>4.4347205612859657</v>
      </c>
      <c r="F3187" s="95" t="b">
        <v>0</v>
      </c>
      <c r="G3187" s="95" t="b">
        <v>0</v>
      </c>
      <c r="H3187" s="95" t="b">
        <v>0</v>
      </c>
      <c r="I3187" s="95" t="b">
        <v>0</v>
      </c>
      <c r="J3187" s="95" t="b">
        <v>0</v>
      </c>
      <c r="K3187" s="95" t="b">
        <v>0</v>
      </c>
    </row>
    <row r="3188" spans="1:11" x14ac:dyDescent="0.25">
      <c r="A3188" s="95" t="s">
        <v>15051</v>
      </c>
      <c r="B3188" s="95" t="s">
        <v>14250</v>
      </c>
      <c r="C3188" s="95">
        <v>2</v>
      </c>
      <c r="D3188" s="130">
        <v>1.0634715255499035E-4</v>
      </c>
      <c r="E3188" s="130">
        <v>2.3591735998934347</v>
      </c>
      <c r="F3188" s="95" t="b">
        <v>0</v>
      </c>
      <c r="G3188" s="95" t="b">
        <v>0</v>
      </c>
      <c r="H3188" s="95" t="b">
        <v>0</v>
      </c>
      <c r="I3188" s="95" t="b">
        <v>0</v>
      </c>
      <c r="J3188" s="95" t="b">
        <v>0</v>
      </c>
      <c r="K3188" s="95" t="b">
        <v>0</v>
      </c>
    </row>
    <row r="3189" spans="1:11" x14ac:dyDescent="0.25">
      <c r="A3189" s="95" t="s">
        <v>14225</v>
      </c>
      <c r="B3189" s="95" t="s">
        <v>15052</v>
      </c>
      <c r="C3189" s="95">
        <v>2</v>
      </c>
      <c r="D3189" s="130">
        <v>1.0634715255499035E-4</v>
      </c>
      <c r="E3189" s="130">
        <v>1.649746851331565</v>
      </c>
      <c r="F3189" s="95" t="b">
        <v>0</v>
      </c>
      <c r="G3189" s="95" t="b">
        <v>0</v>
      </c>
      <c r="H3189" s="95" t="b">
        <v>0</v>
      </c>
      <c r="I3189" s="95" t="b">
        <v>0</v>
      </c>
      <c r="J3189" s="95" t="b">
        <v>0</v>
      </c>
      <c r="K3189" s="95" t="b">
        <v>0</v>
      </c>
    </row>
    <row r="3190" spans="1:11" x14ac:dyDescent="0.25">
      <c r="A3190" s="95" t="s">
        <v>15052</v>
      </c>
      <c r="B3190" s="95" t="s">
        <v>14238</v>
      </c>
      <c r="C3190" s="95">
        <v>2</v>
      </c>
      <c r="D3190" s="130">
        <v>1.0634715255499035E-4</v>
      </c>
      <c r="E3190" s="130">
        <v>2.1536871940382381</v>
      </c>
      <c r="F3190" s="95" t="b">
        <v>0</v>
      </c>
      <c r="G3190" s="95" t="b">
        <v>0</v>
      </c>
      <c r="H3190" s="95" t="b">
        <v>0</v>
      </c>
      <c r="I3190" s="95" t="b">
        <v>0</v>
      </c>
      <c r="J3190" s="95" t="b">
        <v>0</v>
      </c>
      <c r="K3190" s="95" t="b">
        <v>0</v>
      </c>
    </row>
    <row r="3191" spans="1:11" x14ac:dyDescent="0.25">
      <c r="A3191" s="95" t="s">
        <v>14238</v>
      </c>
      <c r="B3191" s="95" t="s">
        <v>14230</v>
      </c>
      <c r="C3191" s="95">
        <v>2</v>
      </c>
      <c r="D3191" s="130">
        <v>1.0634715255499035E-4</v>
      </c>
      <c r="E3191" s="130">
        <v>-0.27095502997270682</v>
      </c>
      <c r="F3191" s="95" t="b">
        <v>0</v>
      </c>
      <c r="G3191" s="95" t="b">
        <v>0</v>
      </c>
      <c r="H3191" s="95" t="b">
        <v>0</v>
      </c>
      <c r="I3191" s="95" t="b">
        <v>0</v>
      </c>
      <c r="J3191" s="95" t="b">
        <v>0</v>
      </c>
      <c r="K3191" s="95" t="b">
        <v>0</v>
      </c>
    </row>
    <row r="3192" spans="1:11" x14ac:dyDescent="0.25">
      <c r="A3192" s="95" t="s">
        <v>14230</v>
      </c>
      <c r="B3192" s="95" t="s">
        <v>15053</v>
      </c>
      <c r="C3192" s="95">
        <v>2</v>
      </c>
      <c r="D3192" s="130">
        <v>1.0634715255499035E-4</v>
      </c>
      <c r="E3192" s="130">
        <v>1.9985579142452097</v>
      </c>
      <c r="F3192" s="95" t="b">
        <v>0</v>
      </c>
      <c r="G3192" s="95" t="b">
        <v>0</v>
      </c>
      <c r="H3192" s="95" t="b">
        <v>0</v>
      </c>
      <c r="I3192" s="95" t="b">
        <v>0</v>
      </c>
      <c r="J3192" s="95" t="b">
        <v>0</v>
      </c>
      <c r="K3192" s="95" t="b">
        <v>0</v>
      </c>
    </row>
    <row r="3193" spans="1:11" x14ac:dyDescent="0.25">
      <c r="A3193" s="95" t="s">
        <v>2743</v>
      </c>
      <c r="B3193" s="95" t="s">
        <v>1433</v>
      </c>
      <c r="C3193" s="95">
        <v>2</v>
      </c>
      <c r="D3193" s="130">
        <v>1.0634715255499035E-4</v>
      </c>
      <c r="E3193" s="130">
        <v>1.5983964455792141</v>
      </c>
      <c r="F3193" s="95" t="b">
        <v>0</v>
      </c>
      <c r="G3193" s="95" t="b">
        <v>0</v>
      </c>
      <c r="H3193" s="95" t="b">
        <v>0</v>
      </c>
      <c r="I3193" s="95" t="b">
        <v>0</v>
      </c>
      <c r="J3193" s="95" t="b">
        <v>0</v>
      </c>
      <c r="K3193" s="95" t="b">
        <v>0</v>
      </c>
    </row>
    <row r="3194" spans="1:11" x14ac:dyDescent="0.25">
      <c r="A3194" s="95" t="s">
        <v>14648</v>
      </c>
      <c r="B3194" s="95" t="s">
        <v>14756</v>
      </c>
      <c r="C3194" s="95">
        <v>2</v>
      </c>
      <c r="D3194" s="130">
        <v>1.0634715255499035E-4</v>
      </c>
      <c r="E3194" s="130">
        <v>3.735750556949947</v>
      </c>
      <c r="F3194" s="95" t="b">
        <v>0</v>
      </c>
      <c r="G3194" s="95" t="b">
        <v>0</v>
      </c>
      <c r="H3194" s="95" t="b">
        <v>0</v>
      </c>
      <c r="I3194" s="95" t="b">
        <v>0</v>
      </c>
      <c r="J3194" s="95" t="b">
        <v>0</v>
      </c>
      <c r="K3194" s="95" t="b">
        <v>0</v>
      </c>
    </row>
    <row r="3195" spans="1:11" x14ac:dyDescent="0.25">
      <c r="A3195" s="95" t="s">
        <v>14224</v>
      </c>
      <c r="B3195" s="95" t="s">
        <v>15054</v>
      </c>
      <c r="C3195" s="95">
        <v>2</v>
      </c>
      <c r="D3195" s="130">
        <v>1.1701838017915885E-4</v>
      </c>
      <c r="E3195" s="130">
        <v>1.6132070328811925</v>
      </c>
      <c r="F3195" s="95" t="b">
        <v>0</v>
      </c>
      <c r="G3195" s="95" t="b">
        <v>0</v>
      </c>
      <c r="H3195" s="95" t="b">
        <v>0</v>
      </c>
      <c r="I3195" s="95" t="b">
        <v>0</v>
      </c>
      <c r="J3195" s="95" t="b">
        <v>0</v>
      </c>
      <c r="K3195" s="95" t="b">
        <v>0</v>
      </c>
    </row>
    <row r="3196" spans="1:11" x14ac:dyDescent="0.25">
      <c r="A3196" s="95" t="s">
        <v>15054</v>
      </c>
      <c r="B3196" s="95" t="s">
        <v>14223</v>
      </c>
      <c r="C3196" s="95">
        <v>2</v>
      </c>
      <c r="D3196" s="130">
        <v>1.1701838017915885E-4</v>
      </c>
      <c r="E3196" s="130">
        <v>1.5550513556539121</v>
      </c>
      <c r="F3196" s="95" t="b">
        <v>0</v>
      </c>
      <c r="G3196" s="95" t="b">
        <v>0</v>
      </c>
      <c r="H3196" s="95" t="b">
        <v>0</v>
      </c>
      <c r="I3196" s="95" t="b">
        <v>0</v>
      </c>
      <c r="J3196" s="95" t="b">
        <v>0</v>
      </c>
      <c r="K3196" s="95" t="b">
        <v>0</v>
      </c>
    </row>
    <row r="3197" spans="1:11" x14ac:dyDescent="0.25">
      <c r="A3197" s="95" t="s">
        <v>14226</v>
      </c>
      <c r="B3197" s="95" t="s">
        <v>14705</v>
      </c>
      <c r="C3197" s="95">
        <v>2</v>
      </c>
      <c r="D3197" s="130">
        <v>1.0634715255499035E-4</v>
      </c>
      <c r="E3197" s="130">
        <v>1.3695144332316538</v>
      </c>
      <c r="F3197" s="95" t="b">
        <v>0</v>
      </c>
      <c r="G3197" s="95" t="b">
        <v>0</v>
      </c>
      <c r="H3197" s="95" t="b">
        <v>0</v>
      </c>
      <c r="I3197" s="95" t="b">
        <v>0</v>
      </c>
      <c r="J3197" s="95" t="b">
        <v>0</v>
      </c>
      <c r="K3197" s="95" t="b">
        <v>0</v>
      </c>
    </row>
    <row r="3198" spans="1:11" x14ac:dyDescent="0.25">
      <c r="A3198" s="95" t="s">
        <v>1353</v>
      </c>
      <c r="B3198" s="95" t="s">
        <v>2746</v>
      </c>
      <c r="C3198" s="95">
        <v>2</v>
      </c>
      <c r="D3198" s="130">
        <v>1.0634715255499035E-4</v>
      </c>
      <c r="E3198" s="130">
        <v>2.2995879099091909</v>
      </c>
      <c r="F3198" s="95" t="b">
        <v>0</v>
      </c>
      <c r="G3198" s="95" t="b">
        <v>0</v>
      </c>
      <c r="H3198" s="95" t="b">
        <v>0</v>
      </c>
      <c r="I3198" s="95" t="b">
        <v>0</v>
      </c>
      <c r="J3198" s="95" t="b">
        <v>0</v>
      </c>
      <c r="K3198" s="95" t="b">
        <v>0</v>
      </c>
    </row>
    <row r="3199" spans="1:11" x14ac:dyDescent="0.25">
      <c r="A3199" s="95" t="s">
        <v>14217</v>
      </c>
      <c r="B3199" s="95" t="s">
        <v>1567</v>
      </c>
      <c r="C3199" s="95">
        <v>2</v>
      </c>
      <c r="D3199" s="130">
        <v>1.0634715255499035E-4</v>
      </c>
      <c r="E3199" s="130">
        <v>1.4549446285562802</v>
      </c>
      <c r="F3199" s="95" t="b">
        <v>0</v>
      </c>
      <c r="G3199" s="95" t="b">
        <v>0</v>
      </c>
      <c r="H3199" s="95" t="b">
        <v>0</v>
      </c>
      <c r="I3199" s="95" t="b">
        <v>0</v>
      </c>
      <c r="J3199" s="95" t="b">
        <v>0</v>
      </c>
      <c r="K3199" s="95" t="b">
        <v>0</v>
      </c>
    </row>
    <row r="3200" spans="1:11" x14ac:dyDescent="0.25">
      <c r="A3200" s="95" t="s">
        <v>1567</v>
      </c>
      <c r="B3200" s="95" t="s">
        <v>2746</v>
      </c>
      <c r="C3200" s="95">
        <v>2</v>
      </c>
      <c r="D3200" s="130">
        <v>1.0634715255499035E-4</v>
      </c>
      <c r="E3200" s="130">
        <v>3.1446859499234479</v>
      </c>
      <c r="F3200" s="95" t="b">
        <v>0</v>
      </c>
      <c r="G3200" s="95" t="b">
        <v>0</v>
      </c>
      <c r="H3200" s="95" t="b">
        <v>0</v>
      </c>
      <c r="I3200" s="95" t="b">
        <v>0</v>
      </c>
      <c r="J3200" s="95" t="b">
        <v>0</v>
      </c>
      <c r="K3200" s="95" t="b">
        <v>0</v>
      </c>
    </row>
    <row r="3201" spans="1:11" x14ac:dyDescent="0.25">
      <c r="A3201" s="95" t="s">
        <v>14217</v>
      </c>
      <c r="B3201" s="95" t="s">
        <v>1562</v>
      </c>
      <c r="C3201" s="95">
        <v>2</v>
      </c>
      <c r="D3201" s="130">
        <v>1.0634715255499035E-4</v>
      </c>
      <c r="E3201" s="130">
        <v>1.4549446285562802</v>
      </c>
      <c r="F3201" s="95" t="b">
        <v>0</v>
      </c>
      <c r="G3201" s="95" t="b">
        <v>0</v>
      </c>
      <c r="H3201" s="95" t="b">
        <v>0</v>
      </c>
      <c r="I3201" s="95" t="b">
        <v>0</v>
      </c>
      <c r="J3201" s="95" t="b">
        <v>0</v>
      </c>
      <c r="K3201" s="95" t="b">
        <v>0</v>
      </c>
    </row>
    <row r="3202" spans="1:11" x14ac:dyDescent="0.25">
      <c r="A3202" s="95" t="s">
        <v>1562</v>
      </c>
      <c r="B3202" s="95" t="s">
        <v>1352</v>
      </c>
      <c r="C3202" s="95">
        <v>2</v>
      </c>
      <c r="D3202" s="130">
        <v>1.0634715255499035E-4</v>
      </c>
      <c r="E3202" s="130">
        <v>2.5130340858023636</v>
      </c>
      <c r="F3202" s="95" t="b">
        <v>0</v>
      </c>
      <c r="G3202" s="95" t="b">
        <v>0</v>
      </c>
      <c r="H3202" s="95" t="b">
        <v>0</v>
      </c>
      <c r="I3202" s="95" t="b">
        <v>0</v>
      </c>
      <c r="J3202" s="95" t="b">
        <v>0</v>
      </c>
      <c r="K3202" s="95" t="b">
        <v>0</v>
      </c>
    </row>
    <row r="3203" spans="1:11" x14ac:dyDescent="0.25">
      <c r="A3203" s="95" t="s">
        <v>14300</v>
      </c>
      <c r="B3203" s="95" t="s">
        <v>14222</v>
      </c>
      <c r="C3203" s="95">
        <v>2</v>
      </c>
      <c r="D3203" s="130">
        <v>1.0634715255499035E-4</v>
      </c>
      <c r="E3203" s="130">
        <v>-6.0468799185401769E-3</v>
      </c>
      <c r="F3203" s="95" t="b">
        <v>0</v>
      </c>
      <c r="G3203" s="95" t="b">
        <v>0</v>
      </c>
      <c r="H3203" s="95" t="b">
        <v>0</v>
      </c>
      <c r="I3203" s="95" t="b">
        <v>0</v>
      </c>
      <c r="J3203" s="95" t="b">
        <v>0</v>
      </c>
      <c r="K3203" s="95" t="b">
        <v>0</v>
      </c>
    </row>
    <row r="3204" spans="1:11" x14ac:dyDescent="0.25">
      <c r="A3204" s="95" t="s">
        <v>14222</v>
      </c>
      <c r="B3204" s="95" t="s">
        <v>2743</v>
      </c>
      <c r="C3204" s="95">
        <v>2</v>
      </c>
      <c r="D3204" s="130">
        <v>1.0634715255499035E-4</v>
      </c>
      <c r="E3204" s="130">
        <v>-1.2194427397047272</v>
      </c>
      <c r="F3204" s="95" t="b">
        <v>0</v>
      </c>
      <c r="G3204" s="95" t="b">
        <v>0</v>
      </c>
      <c r="H3204" s="95" t="b">
        <v>0</v>
      </c>
      <c r="I3204" s="95" t="b">
        <v>0</v>
      </c>
      <c r="J3204" s="95" t="b">
        <v>0</v>
      </c>
      <c r="K3204" s="95" t="b">
        <v>0</v>
      </c>
    </row>
    <row r="3205" spans="1:11" x14ac:dyDescent="0.25">
      <c r="A3205" s="95" t="s">
        <v>14217</v>
      </c>
      <c r="B3205" s="95" t="s">
        <v>1554</v>
      </c>
      <c r="C3205" s="95">
        <v>2</v>
      </c>
      <c r="D3205" s="130">
        <v>1.0634715255499035E-4</v>
      </c>
      <c r="E3205" s="130">
        <v>1.4549446285562802</v>
      </c>
      <c r="F3205" s="95" t="b">
        <v>0</v>
      </c>
      <c r="G3205" s="95" t="b">
        <v>0</v>
      </c>
      <c r="H3205" s="95" t="b">
        <v>0</v>
      </c>
      <c r="I3205" s="95" t="b">
        <v>0</v>
      </c>
      <c r="J3205" s="95" t="b">
        <v>0</v>
      </c>
      <c r="K3205" s="95" t="b">
        <v>0</v>
      </c>
    </row>
    <row r="3206" spans="1:11" x14ac:dyDescent="0.25">
      <c r="A3206" s="95" t="s">
        <v>14703</v>
      </c>
      <c r="B3206" s="95" t="s">
        <v>14854</v>
      </c>
      <c r="C3206" s="95">
        <v>2</v>
      </c>
      <c r="D3206" s="130">
        <v>1.1701838017915885E-4</v>
      </c>
      <c r="E3206" s="130">
        <v>3.8606892935582469</v>
      </c>
      <c r="F3206" s="95" t="b">
        <v>0</v>
      </c>
      <c r="G3206" s="95" t="b">
        <v>0</v>
      </c>
      <c r="H3206" s="95" t="b">
        <v>0</v>
      </c>
      <c r="I3206" s="95" t="b">
        <v>0</v>
      </c>
      <c r="J3206" s="95" t="b">
        <v>0</v>
      </c>
      <c r="K3206" s="95" t="b">
        <v>0</v>
      </c>
    </row>
    <row r="3207" spans="1:11" x14ac:dyDescent="0.25">
      <c r="A3207" s="95" t="s">
        <v>1553</v>
      </c>
      <c r="B3207" s="95" t="s">
        <v>2743</v>
      </c>
      <c r="C3207" s="95">
        <v>2</v>
      </c>
      <c r="D3207" s="130">
        <v>1.0634715255499035E-4</v>
      </c>
      <c r="E3207" s="130">
        <v>1.3812579563605103</v>
      </c>
      <c r="F3207" s="95" t="b">
        <v>0</v>
      </c>
      <c r="G3207" s="95" t="b">
        <v>0</v>
      </c>
      <c r="H3207" s="95" t="b">
        <v>0</v>
      </c>
      <c r="I3207" s="95" t="b">
        <v>0</v>
      </c>
      <c r="J3207" s="95" t="b">
        <v>0</v>
      </c>
      <c r="K3207" s="95" t="b">
        <v>0</v>
      </c>
    </row>
    <row r="3208" spans="1:11" x14ac:dyDescent="0.25">
      <c r="A3208" s="95" t="s">
        <v>14213</v>
      </c>
      <c r="B3208" s="95" t="s">
        <v>14349</v>
      </c>
      <c r="C3208" s="95">
        <v>2</v>
      </c>
      <c r="D3208" s="130">
        <v>1.0634715255499035E-4</v>
      </c>
      <c r="E3208" s="130">
        <v>-0.13895443887691991</v>
      </c>
      <c r="F3208" s="95" t="b">
        <v>0</v>
      </c>
      <c r="G3208" s="95" t="b">
        <v>0</v>
      </c>
      <c r="H3208" s="95" t="b">
        <v>0</v>
      </c>
      <c r="I3208" s="95" t="b">
        <v>0</v>
      </c>
      <c r="J3208" s="95" t="b">
        <v>0</v>
      </c>
      <c r="K3208" s="95" t="b">
        <v>0</v>
      </c>
    </row>
    <row r="3209" spans="1:11" x14ac:dyDescent="0.25">
      <c r="A3209" s="95" t="s">
        <v>14216</v>
      </c>
      <c r="B3209" s="95" t="s">
        <v>14464</v>
      </c>
      <c r="C3209" s="95">
        <v>2</v>
      </c>
      <c r="D3209" s="130">
        <v>1.0634715255499035E-4</v>
      </c>
      <c r="E3209" s="130">
        <v>0.58298841726945416</v>
      </c>
      <c r="F3209" s="95" t="b">
        <v>0</v>
      </c>
      <c r="G3209" s="95" t="b">
        <v>0</v>
      </c>
      <c r="H3209" s="95" t="b">
        <v>0</v>
      </c>
      <c r="I3209" s="95" t="b">
        <v>0</v>
      </c>
      <c r="J3209" s="95" t="b">
        <v>0</v>
      </c>
      <c r="K3209" s="95" t="b">
        <v>0</v>
      </c>
    </row>
    <row r="3210" spans="1:11" x14ac:dyDescent="0.25">
      <c r="A3210" s="95" t="s">
        <v>14242</v>
      </c>
      <c r="B3210" s="95" t="s">
        <v>14426</v>
      </c>
      <c r="C3210" s="95">
        <v>2</v>
      </c>
      <c r="D3210" s="130">
        <v>1.0634715255499035E-4</v>
      </c>
      <c r="E3210" s="130">
        <v>1.2577615806990574</v>
      </c>
      <c r="F3210" s="95" t="b">
        <v>0</v>
      </c>
      <c r="G3210" s="95" t="b">
        <v>0</v>
      </c>
      <c r="H3210" s="95" t="b">
        <v>0</v>
      </c>
      <c r="I3210" s="95" t="b">
        <v>0</v>
      </c>
      <c r="J3210" s="95" t="b">
        <v>0</v>
      </c>
      <c r="K3210" s="95" t="b">
        <v>0</v>
      </c>
    </row>
    <row r="3211" spans="1:11" x14ac:dyDescent="0.25">
      <c r="A3211" s="95" t="s">
        <v>14426</v>
      </c>
      <c r="B3211" s="95" t="s">
        <v>14213</v>
      </c>
      <c r="C3211" s="95">
        <v>2</v>
      </c>
      <c r="D3211" s="130">
        <v>1.0634715255499035E-4</v>
      </c>
      <c r="E3211" s="130">
        <v>0.19100058550203863</v>
      </c>
      <c r="F3211" s="95" t="b">
        <v>0</v>
      </c>
      <c r="G3211" s="95" t="b">
        <v>0</v>
      </c>
      <c r="H3211" s="95" t="b">
        <v>0</v>
      </c>
      <c r="I3211" s="95" t="b">
        <v>0</v>
      </c>
      <c r="J3211" s="95" t="b">
        <v>0</v>
      </c>
      <c r="K3211" s="95" t="b">
        <v>0</v>
      </c>
    </row>
    <row r="3212" spans="1:11" x14ac:dyDescent="0.25">
      <c r="A3212" s="95" t="s">
        <v>14441</v>
      </c>
      <c r="B3212" s="95" t="s">
        <v>14227</v>
      </c>
      <c r="C3212" s="95">
        <v>2</v>
      </c>
      <c r="D3212" s="130">
        <v>1.0634715255499035E-4</v>
      </c>
      <c r="E3212" s="130">
        <v>0.88433931455497339</v>
      </c>
      <c r="F3212" s="95" t="b">
        <v>0</v>
      </c>
      <c r="G3212" s="95" t="b">
        <v>0</v>
      </c>
      <c r="H3212" s="95" t="b">
        <v>0</v>
      </c>
      <c r="I3212" s="95" t="b">
        <v>0</v>
      </c>
      <c r="J3212" s="95" t="b">
        <v>0</v>
      </c>
      <c r="K3212" s="95" t="b">
        <v>0</v>
      </c>
    </row>
    <row r="3213" spans="1:11" x14ac:dyDescent="0.25">
      <c r="A3213" s="95" t="s">
        <v>14213</v>
      </c>
      <c r="B3213" s="95" t="s">
        <v>14438</v>
      </c>
      <c r="C3213" s="95">
        <v>2</v>
      </c>
      <c r="D3213" s="130">
        <v>1.0634715255499035E-4</v>
      </c>
      <c r="E3213" s="130">
        <v>0.27601890909389809</v>
      </c>
      <c r="F3213" s="95" t="b">
        <v>0</v>
      </c>
      <c r="G3213" s="95" t="b">
        <v>0</v>
      </c>
      <c r="H3213" s="95" t="b">
        <v>0</v>
      </c>
      <c r="I3213" s="95" t="b">
        <v>0</v>
      </c>
      <c r="J3213" s="95" t="b">
        <v>0</v>
      </c>
      <c r="K3213" s="95" t="b">
        <v>0</v>
      </c>
    </row>
    <row r="3214" spans="1:11" x14ac:dyDescent="0.25">
      <c r="A3214" s="95" t="s">
        <v>14225</v>
      </c>
      <c r="B3214" s="95" t="s">
        <v>14247</v>
      </c>
      <c r="C3214" s="95">
        <v>2</v>
      </c>
      <c r="D3214" s="130">
        <v>1.0634715255499035E-4</v>
      </c>
      <c r="E3214" s="130">
        <v>-0.44716316167649162</v>
      </c>
      <c r="F3214" s="95" t="b">
        <v>0</v>
      </c>
      <c r="G3214" s="95" t="b">
        <v>0</v>
      </c>
      <c r="H3214" s="95" t="b">
        <v>0</v>
      </c>
      <c r="I3214" s="95" t="b">
        <v>0</v>
      </c>
      <c r="J3214" s="95" t="b">
        <v>0</v>
      </c>
      <c r="K3214" s="95" t="b">
        <v>0</v>
      </c>
    </row>
    <row r="3215" spans="1:11" x14ac:dyDescent="0.25">
      <c r="A3215" s="95" t="s">
        <v>14247</v>
      </c>
      <c r="B3215" s="95" t="s">
        <v>14816</v>
      </c>
      <c r="C3215" s="95">
        <v>2</v>
      </c>
      <c r="D3215" s="130">
        <v>1.0634715255499035E-4</v>
      </c>
      <c r="E3215" s="130">
        <v>2.1634599507985293</v>
      </c>
      <c r="F3215" s="95" t="b">
        <v>0</v>
      </c>
      <c r="G3215" s="95" t="b">
        <v>0</v>
      </c>
      <c r="H3215" s="95" t="b">
        <v>0</v>
      </c>
      <c r="I3215" s="95" t="b">
        <v>0</v>
      </c>
      <c r="J3215" s="95" t="b">
        <v>0</v>
      </c>
      <c r="K3215" s="95" t="b">
        <v>0</v>
      </c>
    </row>
    <row r="3216" spans="1:11" x14ac:dyDescent="0.25">
      <c r="A3216" s="95" t="s">
        <v>14816</v>
      </c>
      <c r="B3216" s="95" t="s">
        <v>14213</v>
      </c>
      <c r="C3216" s="95">
        <v>2</v>
      </c>
      <c r="D3216" s="130">
        <v>1.0634715255499035E-4</v>
      </c>
      <c r="E3216" s="130">
        <v>0.96915183588568221</v>
      </c>
      <c r="F3216" s="95" t="b">
        <v>0</v>
      </c>
      <c r="G3216" s="95" t="b">
        <v>0</v>
      </c>
      <c r="H3216" s="95" t="b">
        <v>0</v>
      </c>
      <c r="I3216" s="95" t="b">
        <v>0</v>
      </c>
      <c r="J3216" s="95" t="b">
        <v>0</v>
      </c>
      <c r="K3216" s="95" t="b">
        <v>0</v>
      </c>
    </row>
    <row r="3217" spans="1:11" x14ac:dyDescent="0.25">
      <c r="A3217" s="95" t="s">
        <v>14214</v>
      </c>
      <c r="B3217" s="95" t="s">
        <v>15055</v>
      </c>
      <c r="C3217" s="95">
        <v>2</v>
      </c>
      <c r="D3217" s="130">
        <v>1.0634715255499035E-4</v>
      </c>
      <c r="E3217" s="130">
        <v>1.1634599507985293</v>
      </c>
      <c r="F3217" s="95" t="b">
        <v>0</v>
      </c>
      <c r="G3217" s="95" t="b">
        <v>0</v>
      </c>
      <c r="H3217" s="95" t="b">
        <v>0</v>
      </c>
      <c r="I3217" s="95" t="b">
        <v>0</v>
      </c>
      <c r="J3217" s="95" t="b">
        <v>0</v>
      </c>
      <c r="K3217" s="95" t="b">
        <v>0</v>
      </c>
    </row>
    <row r="3218" spans="1:11" x14ac:dyDescent="0.25">
      <c r="A3218" s="95" t="s">
        <v>14217</v>
      </c>
      <c r="B3218" s="95" t="s">
        <v>1542</v>
      </c>
      <c r="C3218" s="95">
        <v>2</v>
      </c>
      <c r="D3218" s="130">
        <v>1.0634715255499035E-4</v>
      </c>
      <c r="E3218" s="130">
        <v>1.4549446285562802</v>
      </c>
      <c r="F3218" s="95" t="b">
        <v>0</v>
      </c>
      <c r="G3218" s="95" t="b">
        <v>0</v>
      </c>
      <c r="H3218" s="95" t="b">
        <v>0</v>
      </c>
      <c r="I3218" s="95" t="b">
        <v>0</v>
      </c>
      <c r="J3218" s="95" t="b">
        <v>0</v>
      </c>
      <c r="K3218" s="95" t="b">
        <v>0</v>
      </c>
    </row>
    <row r="3219" spans="1:11" x14ac:dyDescent="0.25">
      <c r="A3219" s="95" t="s">
        <v>1542</v>
      </c>
      <c r="B3219" s="95" t="s">
        <v>14318</v>
      </c>
      <c r="C3219" s="95">
        <v>2</v>
      </c>
      <c r="D3219" s="130">
        <v>1.0634715255499035E-4</v>
      </c>
      <c r="E3219" s="130">
        <v>2.9575993065663031</v>
      </c>
      <c r="F3219" s="95" t="b">
        <v>0</v>
      </c>
      <c r="G3219" s="95" t="b">
        <v>0</v>
      </c>
      <c r="H3219" s="95" t="b">
        <v>0</v>
      </c>
      <c r="I3219" s="95" t="b">
        <v>0</v>
      </c>
      <c r="J3219" s="95" t="b">
        <v>0</v>
      </c>
      <c r="K3219" s="95" t="b">
        <v>0</v>
      </c>
    </row>
    <row r="3220" spans="1:11" x14ac:dyDescent="0.25">
      <c r="A3220" s="95" t="s">
        <v>14232</v>
      </c>
      <c r="B3220" s="95" t="s">
        <v>14843</v>
      </c>
      <c r="C3220" s="95">
        <v>2</v>
      </c>
      <c r="D3220" s="130">
        <v>1.0634715255499035E-4</v>
      </c>
      <c r="E3220" s="130">
        <v>1.8606892935582466</v>
      </c>
      <c r="F3220" s="95" t="b">
        <v>0</v>
      </c>
      <c r="G3220" s="95" t="b">
        <v>0</v>
      </c>
      <c r="H3220" s="95" t="b">
        <v>0</v>
      </c>
      <c r="I3220" s="95" t="b">
        <v>0</v>
      </c>
      <c r="J3220" s="95" t="b">
        <v>0</v>
      </c>
      <c r="K3220" s="95" t="b">
        <v>0</v>
      </c>
    </row>
    <row r="3221" spans="1:11" x14ac:dyDescent="0.25">
      <c r="A3221" s="95" t="s">
        <v>14217</v>
      </c>
      <c r="B3221" s="95" t="s">
        <v>1495</v>
      </c>
      <c r="C3221" s="95">
        <v>2</v>
      </c>
      <c r="D3221" s="130">
        <v>1.0634715255499035E-4</v>
      </c>
      <c r="E3221" s="130">
        <v>1.4549446285562802</v>
      </c>
      <c r="F3221" s="95" t="b">
        <v>0</v>
      </c>
      <c r="G3221" s="95" t="b">
        <v>0</v>
      </c>
      <c r="H3221" s="95" t="b">
        <v>0</v>
      </c>
      <c r="I3221" s="95" t="b">
        <v>0</v>
      </c>
      <c r="J3221" s="95" t="b">
        <v>0</v>
      </c>
      <c r="K3221" s="95" t="b">
        <v>0</v>
      </c>
    </row>
    <row r="3222" spans="1:11" x14ac:dyDescent="0.25">
      <c r="A3222" s="95" t="s">
        <v>1495</v>
      </c>
      <c r="B3222" s="95" t="s">
        <v>15056</v>
      </c>
      <c r="C3222" s="95">
        <v>2</v>
      </c>
      <c r="D3222" s="130">
        <v>1.0634715255499035E-4</v>
      </c>
      <c r="E3222" s="130">
        <v>4.4347205612859657</v>
      </c>
      <c r="F3222" s="95" t="b">
        <v>0</v>
      </c>
      <c r="G3222" s="95" t="b">
        <v>0</v>
      </c>
      <c r="H3222" s="95" t="b">
        <v>0</v>
      </c>
      <c r="I3222" s="95" t="b">
        <v>0</v>
      </c>
      <c r="J3222" s="95" t="b">
        <v>0</v>
      </c>
      <c r="K3222" s="95" t="b">
        <v>0</v>
      </c>
    </row>
    <row r="3223" spans="1:11" x14ac:dyDescent="0.25">
      <c r="A3223" s="95" t="s">
        <v>15056</v>
      </c>
      <c r="B3223" s="95" t="s">
        <v>14394</v>
      </c>
      <c r="C3223" s="95">
        <v>2</v>
      </c>
      <c r="D3223" s="130">
        <v>1.0634715255499035E-4</v>
      </c>
      <c r="E3223" s="130">
        <v>3.4347205612859657</v>
      </c>
      <c r="F3223" s="95" t="b">
        <v>0</v>
      </c>
      <c r="G3223" s="95" t="b">
        <v>0</v>
      </c>
      <c r="H3223" s="95" t="b">
        <v>0</v>
      </c>
      <c r="I3223" s="95" t="b">
        <v>0</v>
      </c>
      <c r="J3223" s="95" t="b">
        <v>0</v>
      </c>
      <c r="K3223" s="95" t="b">
        <v>0</v>
      </c>
    </row>
    <row r="3224" spans="1:11" x14ac:dyDescent="0.25">
      <c r="A3224" s="95" t="s">
        <v>14394</v>
      </c>
      <c r="B3224" s="95" t="s">
        <v>15057</v>
      </c>
      <c r="C3224" s="95">
        <v>2</v>
      </c>
      <c r="D3224" s="130">
        <v>1.0634715255499035E-4</v>
      </c>
      <c r="E3224" s="130">
        <v>3.4347205612859657</v>
      </c>
      <c r="F3224" s="95" t="b">
        <v>0</v>
      </c>
      <c r="G3224" s="95" t="b">
        <v>0</v>
      </c>
      <c r="H3224" s="95" t="b">
        <v>0</v>
      </c>
      <c r="I3224" s="95" t="b">
        <v>0</v>
      </c>
      <c r="J3224" s="95" t="b">
        <v>0</v>
      </c>
      <c r="K3224" s="95" t="b">
        <v>0</v>
      </c>
    </row>
    <row r="3225" spans="1:11" x14ac:dyDescent="0.25">
      <c r="A3225" s="95" t="s">
        <v>15057</v>
      </c>
      <c r="B3225" s="95" t="s">
        <v>14235</v>
      </c>
      <c r="C3225" s="95">
        <v>2</v>
      </c>
      <c r="D3225" s="130">
        <v>1.0634715255499035E-4</v>
      </c>
      <c r="E3225" s="130">
        <v>2.1145742751749115</v>
      </c>
      <c r="F3225" s="95" t="b">
        <v>0</v>
      </c>
      <c r="G3225" s="95" t="b">
        <v>0</v>
      </c>
      <c r="H3225" s="95" t="b">
        <v>0</v>
      </c>
      <c r="I3225" s="95" t="b">
        <v>0</v>
      </c>
      <c r="J3225" s="95" t="b">
        <v>0</v>
      </c>
      <c r="K3225" s="95" t="b">
        <v>0</v>
      </c>
    </row>
    <row r="3226" spans="1:11" x14ac:dyDescent="0.25">
      <c r="A3226" s="95" t="s">
        <v>14235</v>
      </c>
      <c r="B3226" s="95" t="s">
        <v>15058</v>
      </c>
      <c r="C3226" s="95">
        <v>2</v>
      </c>
      <c r="D3226" s="130">
        <v>1.0634715255499035E-4</v>
      </c>
      <c r="E3226" s="130">
        <v>2.1187502158290479</v>
      </c>
      <c r="F3226" s="95" t="b">
        <v>0</v>
      </c>
      <c r="G3226" s="95" t="b">
        <v>0</v>
      </c>
      <c r="H3226" s="95" t="b">
        <v>0</v>
      </c>
      <c r="I3226" s="95" t="b">
        <v>0</v>
      </c>
      <c r="J3226" s="95" t="b">
        <v>0</v>
      </c>
      <c r="K3226" s="95" t="b">
        <v>0</v>
      </c>
    </row>
    <row r="3227" spans="1:11" x14ac:dyDescent="0.25">
      <c r="A3227" s="95" t="s">
        <v>15058</v>
      </c>
      <c r="B3227" s="95" t="s">
        <v>15059</v>
      </c>
      <c r="C3227" s="95">
        <v>2</v>
      </c>
      <c r="D3227" s="130">
        <v>1.0634715255499035E-4</v>
      </c>
      <c r="E3227" s="130">
        <v>4.4347205612859657</v>
      </c>
      <c r="F3227" s="95" t="b">
        <v>0</v>
      </c>
      <c r="G3227" s="95" t="b">
        <v>0</v>
      </c>
      <c r="H3227" s="95" t="b">
        <v>0</v>
      </c>
      <c r="I3227" s="95" t="b">
        <v>0</v>
      </c>
      <c r="J3227" s="95" t="b">
        <v>0</v>
      </c>
      <c r="K3227" s="95" t="b">
        <v>0</v>
      </c>
    </row>
    <row r="3228" spans="1:11" x14ac:dyDescent="0.25">
      <c r="A3228" s="95" t="s">
        <v>15059</v>
      </c>
      <c r="B3228" s="95" t="s">
        <v>14877</v>
      </c>
      <c r="C3228" s="95">
        <v>2</v>
      </c>
      <c r="D3228" s="130">
        <v>1.0634715255499035E-4</v>
      </c>
      <c r="E3228" s="130">
        <v>4.2586293022302844</v>
      </c>
      <c r="F3228" s="95" t="b">
        <v>0</v>
      </c>
      <c r="G3228" s="95" t="b">
        <v>0</v>
      </c>
      <c r="H3228" s="95" t="b">
        <v>0</v>
      </c>
      <c r="I3228" s="95" t="b">
        <v>0</v>
      </c>
      <c r="J3228" s="95" t="b">
        <v>0</v>
      </c>
      <c r="K3228" s="95" t="b">
        <v>0</v>
      </c>
    </row>
    <row r="3229" spans="1:11" x14ac:dyDescent="0.25">
      <c r="A3229" s="95" t="s">
        <v>14217</v>
      </c>
      <c r="B3229" s="95" t="s">
        <v>1484</v>
      </c>
      <c r="C3229" s="95">
        <v>2</v>
      </c>
      <c r="D3229" s="130">
        <v>1.0634715255499035E-4</v>
      </c>
      <c r="E3229" s="130">
        <v>1.4549446285562802</v>
      </c>
      <c r="F3229" s="95" t="b">
        <v>0</v>
      </c>
      <c r="G3229" s="95" t="b">
        <v>0</v>
      </c>
      <c r="H3229" s="95" t="b">
        <v>0</v>
      </c>
      <c r="I3229" s="95" t="b">
        <v>0</v>
      </c>
      <c r="J3229" s="95" t="b">
        <v>0</v>
      </c>
      <c r="K3229" s="95" t="b">
        <v>0</v>
      </c>
    </row>
    <row r="3230" spans="1:11" x14ac:dyDescent="0.25">
      <c r="A3230" s="95" t="s">
        <v>1484</v>
      </c>
      <c r="B3230" s="95" t="s">
        <v>2743</v>
      </c>
      <c r="C3230" s="95">
        <v>2</v>
      </c>
      <c r="D3230" s="130">
        <v>1.0634715255499035E-4</v>
      </c>
      <c r="E3230" s="130">
        <v>1.6822879520244916</v>
      </c>
      <c r="F3230" s="95" t="b">
        <v>0</v>
      </c>
      <c r="G3230" s="95" t="b">
        <v>0</v>
      </c>
      <c r="H3230" s="95" t="b">
        <v>0</v>
      </c>
      <c r="I3230" s="95" t="b">
        <v>0</v>
      </c>
      <c r="J3230" s="95" t="b">
        <v>0</v>
      </c>
      <c r="K3230" s="95" t="b">
        <v>0</v>
      </c>
    </row>
    <row r="3231" spans="1:11" x14ac:dyDescent="0.25">
      <c r="A3231" s="95" t="s">
        <v>1387</v>
      </c>
      <c r="B3231" s="95" t="s">
        <v>14428</v>
      </c>
      <c r="C3231" s="95">
        <v>2</v>
      </c>
      <c r="D3231" s="130">
        <v>1.0634715255499035E-4</v>
      </c>
      <c r="E3231" s="130">
        <v>1.7418736420087355</v>
      </c>
      <c r="F3231" s="95" t="b">
        <v>0</v>
      </c>
      <c r="G3231" s="95" t="b">
        <v>0</v>
      </c>
      <c r="H3231" s="95" t="b">
        <v>0</v>
      </c>
      <c r="I3231" s="95" t="b">
        <v>0</v>
      </c>
      <c r="J3231" s="95" t="b">
        <v>0</v>
      </c>
      <c r="K3231" s="95" t="b">
        <v>0</v>
      </c>
    </row>
    <row r="3232" spans="1:11" x14ac:dyDescent="0.25">
      <c r="A3232" s="95" t="s">
        <v>14394</v>
      </c>
      <c r="B3232" s="95" t="s">
        <v>15061</v>
      </c>
      <c r="C3232" s="95">
        <v>2</v>
      </c>
      <c r="D3232" s="130">
        <v>1.0634715255499035E-4</v>
      </c>
      <c r="E3232" s="130">
        <v>3.4347205612859657</v>
      </c>
      <c r="F3232" s="95" t="b">
        <v>0</v>
      </c>
      <c r="G3232" s="95" t="b">
        <v>0</v>
      </c>
      <c r="H3232" s="95" t="b">
        <v>0</v>
      </c>
      <c r="I3232" s="95" t="b">
        <v>0</v>
      </c>
      <c r="J3232" s="95" t="b">
        <v>0</v>
      </c>
      <c r="K3232" s="95" t="b">
        <v>0</v>
      </c>
    </row>
    <row r="3233" spans="1:11" x14ac:dyDescent="0.25">
      <c r="A3233" s="95" t="s">
        <v>15061</v>
      </c>
      <c r="B3233" s="95" t="s">
        <v>15062</v>
      </c>
      <c r="C3233" s="95">
        <v>2</v>
      </c>
      <c r="D3233" s="130">
        <v>1.0634715255499035E-4</v>
      </c>
      <c r="E3233" s="130">
        <v>4.4347205612859657</v>
      </c>
      <c r="F3233" s="95" t="b">
        <v>0</v>
      </c>
      <c r="G3233" s="95" t="b">
        <v>0</v>
      </c>
      <c r="H3233" s="95" t="b">
        <v>0</v>
      </c>
      <c r="I3233" s="95" t="b">
        <v>0</v>
      </c>
      <c r="J3233" s="95" t="b">
        <v>0</v>
      </c>
      <c r="K3233" s="95" t="b">
        <v>0</v>
      </c>
    </row>
    <row r="3234" spans="1:11" x14ac:dyDescent="0.25">
      <c r="A3234" s="95" t="s">
        <v>15062</v>
      </c>
      <c r="B3234" s="95" t="s">
        <v>2743</v>
      </c>
      <c r="C3234" s="95">
        <v>2</v>
      </c>
      <c r="D3234" s="130">
        <v>1.0634715255499035E-4</v>
      </c>
      <c r="E3234" s="130">
        <v>1.6822879520244916</v>
      </c>
      <c r="F3234" s="95" t="b">
        <v>0</v>
      </c>
      <c r="G3234" s="95" t="b">
        <v>0</v>
      </c>
      <c r="H3234" s="95" t="b">
        <v>0</v>
      </c>
      <c r="I3234" s="95" t="b">
        <v>0</v>
      </c>
      <c r="J3234" s="95" t="b">
        <v>0</v>
      </c>
      <c r="K3234" s="95" t="b">
        <v>0</v>
      </c>
    </row>
    <row r="3235" spans="1:11" x14ac:dyDescent="0.25">
      <c r="A3235" s="95" t="s">
        <v>14217</v>
      </c>
      <c r="B3235" s="95" t="s">
        <v>1492</v>
      </c>
      <c r="C3235" s="95">
        <v>2</v>
      </c>
      <c r="D3235" s="130">
        <v>1.0634715255499035E-4</v>
      </c>
      <c r="E3235" s="130">
        <v>1.4549446285562802</v>
      </c>
      <c r="F3235" s="95" t="b">
        <v>0</v>
      </c>
      <c r="G3235" s="95" t="b">
        <v>0</v>
      </c>
      <c r="H3235" s="95" t="b">
        <v>0</v>
      </c>
      <c r="I3235" s="95" t="b">
        <v>0</v>
      </c>
      <c r="J3235" s="95" t="b">
        <v>0</v>
      </c>
      <c r="K3235" s="95" t="b">
        <v>0</v>
      </c>
    </row>
    <row r="3236" spans="1:11" x14ac:dyDescent="0.25">
      <c r="A3236" s="95" t="s">
        <v>14394</v>
      </c>
      <c r="B3236" s="95" t="s">
        <v>14821</v>
      </c>
      <c r="C3236" s="95">
        <v>2</v>
      </c>
      <c r="D3236" s="130">
        <v>1.0634715255499035E-4</v>
      </c>
      <c r="E3236" s="130">
        <v>3.2586293022302844</v>
      </c>
      <c r="F3236" s="95" t="b">
        <v>0</v>
      </c>
      <c r="G3236" s="95" t="b">
        <v>0</v>
      </c>
      <c r="H3236" s="95" t="b">
        <v>0</v>
      </c>
      <c r="I3236" s="95" t="b">
        <v>0</v>
      </c>
      <c r="J3236" s="95" t="b">
        <v>0</v>
      </c>
      <c r="K3236" s="95" t="b">
        <v>0</v>
      </c>
    </row>
    <row r="3237" spans="1:11" x14ac:dyDescent="0.25">
      <c r="A3237" s="95" t="s">
        <v>14821</v>
      </c>
      <c r="B3237" s="95" t="s">
        <v>15063</v>
      </c>
      <c r="C3237" s="95">
        <v>2</v>
      </c>
      <c r="D3237" s="130">
        <v>1.0634715255499035E-4</v>
      </c>
      <c r="E3237" s="130">
        <v>4.2586293022302844</v>
      </c>
      <c r="F3237" s="95" t="b">
        <v>0</v>
      </c>
      <c r="G3237" s="95" t="b">
        <v>0</v>
      </c>
      <c r="H3237" s="95" t="b">
        <v>0</v>
      </c>
      <c r="I3237" s="95" t="b">
        <v>0</v>
      </c>
      <c r="J3237" s="95" t="b">
        <v>0</v>
      </c>
      <c r="K3237" s="95" t="b">
        <v>0</v>
      </c>
    </row>
    <row r="3238" spans="1:11" x14ac:dyDescent="0.25">
      <c r="A3238" s="95" t="s">
        <v>15063</v>
      </c>
      <c r="B3238" s="95" t="s">
        <v>14216</v>
      </c>
      <c r="C3238" s="95">
        <v>2</v>
      </c>
      <c r="D3238" s="130">
        <v>1.0634715255499035E-4</v>
      </c>
      <c r="E3238" s="130">
        <v>1.3917514878927855</v>
      </c>
      <c r="F3238" s="95" t="b">
        <v>0</v>
      </c>
      <c r="G3238" s="95" t="b">
        <v>0</v>
      </c>
      <c r="H3238" s="95" t="b">
        <v>0</v>
      </c>
      <c r="I3238" s="95" t="b">
        <v>0</v>
      </c>
      <c r="J3238" s="95" t="b">
        <v>0</v>
      </c>
      <c r="K3238" s="95" t="b">
        <v>0</v>
      </c>
    </row>
    <row r="3239" spans="1:11" x14ac:dyDescent="0.25">
      <c r="A3239" s="95" t="s">
        <v>1380</v>
      </c>
      <c r="B3239" s="95" t="s">
        <v>1452</v>
      </c>
      <c r="C3239" s="95">
        <v>2</v>
      </c>
      <c r="D3239" s="130">
        <v>1.0634715255499035E-4</v>
      </c>
      <c r="E3239" s="130">
        <v>3.89065251693569</v>
      </c>
      <c r="F3239" s="95" t="b">
        <v>0</v>
      </c>
      <c r="G3239" s="95" t="b">
        <v>0</v>
      </c>
      <c r="H3239" s="95" t="b">
        <v>0</v>
      </c>
      <c r="I3239" s="95" t="b">
        <v>0</v>
      </c>
      <c r="J3239" s="95" t="b">
        <v>0</v>
      </c>
      <c r="K3239" s="95" t="b">
        <v>0</v>
      </c>
    </row>
    <row r="3240" spans="1:11" x14ac:dyDescent="0.25">
      <c r="A3240" s="95" t="s">
        <v>1452</v>
      </c>
      <c r="B3240" s="95" t="s">
        <v>14366</v>
      </c>
      <c r="C3240" s="95">
        <v>2</v>
      </c>
      <c r="D3240" s="130">
        <v>1.0634715255499035E-4</v>
      </c>
      <c r="E3240" s="130">
        <v>3.2733525590509909</v>
      </c>
      <c r="F3240" s="95" t="b">
        <v>0</v>
      </c>
      <c r="G3240" s="95" t="b">
        <v>0</v>
      </c>
      <c r="H3240" s="95" t="b">
        <v>0</v>
      </c>
      <c r="I3240" s="95" t="b">
        <v>0</v>
      </c>
      <c r="J3240" s="95" t="b">
        <v>0</v>
      </c>
      <c r="K3240" s="95" t="b">
        <v>0</v>
      </c>
    </row>
    <row r="3241" spans="1:11" x14ac:dyDescent="0.25">
      <c r="A3241" s="95" t="s">
        <v>2847</v>
      </c>
      <c r="B3241" s="95" t="s">
        <v>15064</v>
      </c>
      <c r="C3241" s="95">
        <v>2</v>
      </c>
      <c r="D3241" s="130">
        <v>1.0634715255499035E-4</v>
      </c>
      <c r="E3241" s="130">
        <v>3.735750556949947</v>
      </c>
      <c r="F3241" s="95" t="b">
        <v>0</v>
      </c>
      <c r="G3241" s="95" t="b">
        <v>0</v>
      </c>
      <c r="H3241" s="95" t="b">
        <v>0</v>
      </c>
      <c r="I3241" s="95" t="b">
        <v>0</v>
      </c>
      <c r="J3241" s="95" t="b">
        <v>0</v>
      </c>
      <c r="K3241" s="95" t="b">
        <v>0</v>
      </c>
    </row>
    <row r="3242" spans="1:11" x14ac:dyDescent="0.25">
      <c r="A3242" s="95" t="s">
        <v>14217</v>
      </c>
      <c r="B3242" s="95" t="s">
        <v>303</v>
      </c>
      <c r="C3242" s="95">
        <v>2</v>
      </c>
      <c r="D3242" s="130">
        <v>1.0634715255499035E-4</v>
      </c>
      <c r="E3242" s="130">
        <v>1.4549446285562802</v>
      </c>
      <c r="F3242" s="95" t="b">
        <v>0</v>
      </c>
      <c r="G3242" s="95" t="b">
        <v>0</v>
      </c>
      <c r="H3242" s="95" t="b">
        <v>0</v>
      </c>
      <c r="I3242" s="95" t="b">
        <v>0</v>
      </c>
      <c r="J3242" s="95" t="b">
        <v>0</v>
      </c>
      <c r="K3242" s="95" t="b">
        <v>0</v>
      </c>
    </row>
    <row r="3243" spans="1:11" x14ac:dyDescent="0.25">
      <c r="A3243" s="95" t="s">
        <v>303</v>
      </c>
      <c r="B3243" s="95" t="s">
        <v>14432</v>
      </c>
      <c r="C3243" s="95">
        <v>2</v>
      </c>
      <c r="D3243" s="130">
        <v>1.0634715255499035E-4</v>
      </c>
      <c r="E3243" s="130">
        <v>3.3292103765159915</v>
      </c>
      <c r="F3243" s="95" t="b">
        <v>0</v>
      </c>
      <c r="G3243" s="95" t="b">
        <v>0</v>
      </c>
      <c r="H3243" s="95" t="b">
        <v>0</v>
      </c>
      <c r="I3243" s="95" t="b">
        <v>0</v>
      </c>
      <c r="J3243" s="95" t="b">
        <v>0</v>
      </c>
      <c r="K3243" s="95" t="b">
        <v>0</v>
      </c>
    </row>
    <row r="3244" spans="1:11" x14ac:dyDescent="0.25">
      <c r="A3244" s="95" t="s">
        <v>14238</v>
      </c>
      <c r="B3244" s="95" t="s">
        <v>14631</v>
      </c>
      <c r="C3244" s="95">
        <v>2</v>
      </c>
      <c r="D3244" s="130">
        <v>1.0634715255499035E-4</v>
      </c>
      <c r="E3244" s="130">
        <v>1.6880863623483868</v>
      </c>
      <c r="F3244" s="95" t="b">
        <v>0</v>
      </c>
      <c r="G3244" s="95" t="b">
        <v>0</v>
      </c>
      <c r="H3244" s="95" t="b">
        <v>0</v>
      </c>
      <c r="I3244" s="95" t="b">
        <v>0</v>
      </c>
      <c r="J3244" s="95" t="b">
        <v>0</v>
      </c>
      <c r="K3244" s="95" t="b">
        <v>0</v>
      </c>
    </row>
    <row r="3245" spans="1:11" x14ac:dyDescent="0.25">
      <c r="A3245" s="95" t="s">
        <v>14631</v>
      </c>
      <c r="B3245" s="95" t="s">
        <v>14213</v>
      </c>
      <c r="C3245" s="95">
        <v>2</v>
      </c>
      <c r="D3245" s="130">
        <v>1.0634715255499035E-4</v>
      </c>
      <c r="E3245" s="130">
        <v>0.66812184022170096</v>
      </c>
      <c r="F3245" s="95" t="b">
        <v>0</v>
      </c>
      <c r="G3245" s="95" t="b">
        <v>0</v>
      </c>
      <c r="H3245" s="95" t="b">
        <v>0</v>
      </c>
      <c r="I3245" s="95" t="b">
        <v>0</v>
      </c>
      <c r="J3245" s="95" t="b">
        <v>0</v>
      </c>
      <c r="K3245" s="95" t="b">
        <v>0</v>
      </c>
    </row>
    <row r="3246" spans="1:11" x14ac:dyDescent="0.25">
      <c r="A3246" s="95" t="s">
        <v>2743</v>
      </c>
      <c r="B3246" s="95" t="s">
        <v>14873</v>
      </c>
      <c r="C3246" s="95">
        <v>2</v>
      </c>
      <c r="D3246" s="130">
        <v>1.0634715255499035E-4</v>
      </c>
      <c r="E3246" s="130">
        <v>1.723335182187514</v>
      </c>
      <c r="F3246" s="95" t="b">
        <v>0</v>
      </c>
      <c r="G3246" s="95" t="b">
        <v>0</v>
      </c>
      <c r="H3246" s="95" t="b">
        <v>0</v>
      </c>
      <c r="I3246" s="95" t="b">
        <v>0</v>
      </c>
      <c r="J3246" s="95" t="b">
        <v>0</v>
      </c>
      <c r="K3246" s="95" t="b">
        <v>0</v>
      </c>
    </row>
    <row r="3247" spans="1:11" x14ac:dyDescent="0.25">
      <c r="A3247" s="95" t="s">
        <v>14699</v>
      </c>
      <c r="B3247" s="95" t="s">
        <v>15065</v>
      </c>
      <c r="C3247" s="95">
        <v>2</v>
      </c>
      <c r="D3247" s="130">
        <v>1.0634715255499035E-4</v>
      </c>
      <c r="E3247" s="130">
        <v>4.0367805526139282</v>
      </c>
      <c r="F3247" s="95" t="b">
        <v>0</v>
      </c>
      <c r="G3247" s="95" t="b">
        <v>0</v>
      </c>
      <c r="H3247" s="95" t="b">
        <v>0</v>
      </c>
      <c r="I3247" s="95" t="b">
        <v>0</v>
      </c>
      <c r="J3247" s="95" t="b">
        <v>0</v>
      </c>
      <c r="K3247" s="95" t="b">
        <v>0</v>
      </c>
    </row>
    <row r="3248" spans="1:11" x14ac:dyDescent="0.25">
      <c r="A3248" s="95" t="s">
        <v>15065</v>
      </c>
      <c r="B3248" s="95" t="s">
        <v>15066</v>
      </c>
      <c r="C3248" s="95">
        <v>2</v>
      </c>
      <c r="D3248" s="130">
        <v>1.0634715255499035E-4</v>
      </c>
      <c r="E3248" s="130">
        <v>4.4347205612859657</v>
      </c>
      <c r="F3248" s="95" t="b">
        <v>0</v>
      </c>
      <c r="G3248" s="95" t="b">
        <v>0</v>
      </c>
      <c r="H3248" s="95" t="b">
        <v>0</v>
      </c>
      <c r="I3248" s="95" t="b">
        <v>0</v>
      </c>
      <c r="J3248" s="95" t="b">
        <v>0</v>
      </c>
      <c r="K3248" s="95" t="b">
        <v>0</v>
      </c>
    </row>
    <row r="3249" spans="1:11" x14ac:dyDescent="0.25">
      <c r="A3249" s="95" t="s">
        <v>15066</v>
      </c>
      <c r="B3249" s="95" t="s">
        <v>14655</v>
      </c>
      <c r="C3249" s="95">
        <v>2</v>
      </c>
      <c r="D3249" s="130">
        <v>1.0634715255499035E-4</v>
      </c>
      <c r="E3249" s="130">
        <v>3.9575993065663031</v>
      </c>
      <c r="F3249" s="95" t="b">
        <v>0</v>
      </c>
      <c r="G3249" s="95" t="b">
        <v>0</v>
      </c>
      <c r="H3249" s="95" t="b">
        <v>0</v>
      </c>
      <c r="I3249" s="95" t="b">
        <v>0</v>
      </c>
      <c r="J3249" s="95" t="b">
        <v>0</v>
      </c>
      <c r="K3249" s="95" t="b">
        <v>0</v>
      </c>
    </row>
    <row r="3250" spans="1:11" x14ac:dyDescent="0.25">
      <c r="A3250" s="95" t="s">
        <v>14655</v>
      </c>
      <c r="B3250" s="95" t="s">
        <v>15067</v>
      </c>
      <c r="C3250" s="95">
        <v>2</v>
      </c>
      <c r="D3250" s="130">
        <v>1.0634715255499035E-4</v>
      </c>
      <c r="E3250" s="130">
        <v>3.9575993065663031</v>
      </c>
      <c r="F3250" s="95" t="b">
        <v>0</v>
      </c>
      <c r="G3250" s="95" t="b">
        <v>0</v>
      </c>
      <c r="H3250" s="95" t="b">
        <v>0</v>
      </c>
      <c r="I3250" s="95" t="b">
        <v>0</v>
      </c>
      <c r="J3250" s="95" t="b">
        <v>0</v>
      </c>
      <c r="K3250" s="95" t="b">
        <v>0</v>
      </c>
    </row>
    <row r="3251" spans="1:11" x14ac:dyDescent="0.25">
      <c r="A3251" s="95" t="s">
        <v>15067</v>
      </c>
      <c r="B3251" s="95" t="s">
        <v>15068</v>
      </c>
      <c r="C3251" s="95">
        <v>2</v>
      </c>
      <c r="D3251" s="130">
        <v>1.0634715255499035E-4</v>
      </c>
      <c r="E3251" s="130">
        <v>4.4347205612859657</v>
      </c>
      <c r="F3251" s="95" t="b">
        <v>0</v>
      </c>
      <c r="G3251" s="95" t="b">
        <v>0</v>
      </c>
      <c r="H3251" s="95" t="b">
        <v>0</v>
      </c>
      <c r="I3251" s="95" t="b">
        <v>0</v>
      </c>
      <c r="J3251" s="95" t="b">
        <v>0</v>
      </c>
      <c r="K3251" s="95" t="b">
        <v>0</v>
      </c>
    </row>
    <row r="3252" spans="1:11" x14ac:dyDescent="0.25">
      <c r="A3252" s="95" t="s">
        <v>15068</v>
      </c>
      <c r="B3252" s="95" t="s">
        <v>15069</v>
      </c>
      <c r="C3252" s="95">
        <v>2</v>
      </c>
      <c r="D3252" s="130">
        <v>1.0634715255499035E-4</v>
      </c>
      <c r="E3252" s="130">
        <v>4.4347205612859657</v>
      </c>
      <c r="F3252" s="95" t="b">
        <v>0</v>
      </c>
      <c r="G3252" s="95" t="b">
        <v>0</v>
      </c>
      <c r="H3252" s="95" t="b">
        <v>0</v>
      </c>
      <c r="I3252" s="95" t="b">
        <v>0</v>
      </c>
      <c r="J3252" s="95" t="b">
        <v>0</v>
      </c>
      <c r="K3252" s="95" t="b">
        <v>0</v>
      </c>
    </row>
    <row r="3253" spans="1:11" x14ac:dyDescent="0.25">
      <c r="A3253" s="95" t="s">
        <v>15069</v>
      </c>
      <c r="B3253" s="95" t="s">
        <v>14872</v>
      </c>
      <c r="C3253" s="95">
        <v>2</v>
      </c>
      <c r="D3253" s="130">
        <v>1.0634715255499035E-4</v>
      </c>
      <c r="E3253" s="130">
        <v>4.2586293022302844</v>
      </c>
      <c r="F3253" s="95" t="b">
        <v>0</v>
      </c>
      <c r="G3253" s="95" t="b">
        <v>0</v>
      </c>
      <c r="H3253" s="95" t="b">
        <v>0</v>
      </c>
      <c r="I3253" s="95" t="b">
        <v>0</v>
      </c>
      <c r="J3253" s="95" t="b">
        <v>1</v>
      </c>
      <c r="K3253" s="95" t="b">
        <v>0</v>
      </c>
    </row>
    <row r="3254" spans="1:11" x14ac:dyDescent="0.25">
      <c r="A3254" s="95" t="s">
        <v>14872</v>
      </c>
      <c r="B3254" s="95" t="s">
        <v>15070</v>
      </c>
      <c r="C3254" s="95">
        <v>2</v>
      </c>
      <c r="D3254" s="130">
        <v>1.0634715255499035E-4</v>
      </c>
      <c r="E3254" s="130">
        <v>4.2586293022302844</v>
      </c>
      <c r="F3254" s="95" t="b">
        <v>0</v>
      </c>
      <c r="G3254" s="95" t="b">
        <v>1</v>
      </c>
      <c r="H3254" s="95" t="b">
        <v>0</v>
      </c>
      <c r="I3254" s="95" t="b">
        <v>0</v>
      </c>
      <c r="J3254" s="95" t="b">
        <v>0</v>
      </c>
      <c r="K3254" s="95" t="b">
        <v>0</v>
      </c>
    </row>
    <row r="3255" spans="1:11" x14ac:dyDescent="0.25">
      <c r="A3255" s="95" t="s">
        <v>15070</v>
      </c>
      <c r="B3255" s="95" t="s">
        <v>15071</v>
      </c>
      <c r="C3255" s="95">
        <v>2</v>
      </c>
      <c r="D3255" s="130">
        <v>1.0634715255499035E-4</v>
      </c>
      <c r="E3255" s="130">
        <v>4.4347205612859657</v>
      </c>
      <c r="F3255" s="95" t="b">
        <v>0</v>
      </c>
      <c r="G3255" s="95" t="b">
        <v>0</v>
      </c>
      <c r="H3255" s="95" t="b">
        <v>0</v>
      </c>
      <c r="I3255" s="95" t="b">
        <v>0</v>
      </c>
      <c r="J3255" s="95" t="b">
        <v>0</v>
      </c>
      <c r="K3255" s="95" t="b">
        <v>0</v>
      </c>
    </row>
    <row r="3256" spans="1:11" x14ac:dyDescent="0.25">
      <c r="A3256" s="95" t="s">
        <v>14217</v>
      </c>
      <c r="B3256" s="95" t="s">
        <v>1424</v>
      </c>
      <c r="C3256" s="95">
        <v>2</v>
      </c>
      <c r="D3256" s="130">
        <v>1.0634715255499035E-4</v>
      </c>
      <c r="E3256" s="130">
        <v>1.4549446285562802</v>
      </c>
      <c r="F3256" s="95" t="b">
        <v>0</v>
      </c>
      <c r="G3256" s="95" t="b">
        <v>0</v>
      </c>
      <c r="H3256" s="95" t="b">
        <v>0</v>
      </c>
      <c r="I3256" s="95" t="b">
        <v>0</v>
      </c>
      <c r="J3256" s="95" t="b">
        <v>0</v>
      </c>
      <c r="K3256" s="95" t="b">
        <v>0</v>
      </c>
    </row>
    <row r="3257" spans="1:11" x14ac:dyDescent="0.25">
      <c r="A3257" s="95" t="s">
        <v>1424</v>
      </c>
      <c r="B3257" s="95" t="s">
        <v>2743</v>
      </c>
      <c r="C3257" s="95">
        <v>2</v>
      </c>
      <c r="D3257" s="130">
        <v>1.0634715255499035E-4</v>
      </c>
      <c r="E3257" s="130">
        <v>1.6822879520244916</v>
      </c>
      <c r="F3257" s="95" t="b">
        <v>0</v>
      </c>
      <c r="G3257" s="95" t="b">
        <v>0</v>
      </c>
      <c r="H3257" s="95" t="b">
        <v>0</v>
      </c>
      <c r="I3257" s="95" t="b">
        <v>0</v>
      </c>
      <c r="J3257" s="95" t="b">
        <v>0</v>
      </c>
      <c r="K3257" s="95" t="b">
        <v>0</v>
      </c>
    </row>
    <row r="3258" spans="1:11" x14ac:dyDescent="0.25">
      <c r="A3258" s="95" t="s">
        <v>14213</v>
      </c>
      <c r="B3258" s="95" t="s">
        <v>14470</v>
      </c>
      <c r="C3258" s="95">
        <v>2</v>
      </c>
      <c r="D3258" s="130">
        <v>1.1701838017915885E-4</v>
      </c>
      <c r="E3258" s="130">
        <v>0.3729289221019545</v>
      </c>
      <c r="F3258" s="95" t="b">
        <v>0</v>
      </c>
      <c r="G3258" s="95" t="b">
        <v>0</v>
      </c>
      <c r="H3258" s="95" t="b">
        <v>0</v>
      </c>
      <c r="I3258" s="95" t="b">
        <v>0</v>
      </c>
      <c r="J3258" s="95" t="b">
        <v>0</v>
      </c>
      <c r="K3258" s="95" t="b">
        <v>0</v>
      </c>
    </row>
    <row r="3259" spans="1:11" x14ac:dyDescent="0.25">
      <c r="A3259" s="95" t="s">
        <v>14238</v>
      </c>
      <c r="B3259" s="95" t="s">
        <v>14319</v>
      </c>
      <c r="C3259" s="95">
        <v>2</v>
      </c>
      <c r="D3259" s="130">
        <v>1.1701838017915885E-4</v>
      </c>
      <c r="E3259" s="130">
        <v>0.69538560108988634</v>
      </c>
      <c r="F3259" s="95" t="b">
        <v>0</v>
      </c>
      <c r="G3259" s="95" t="b">
        <v>0</v>
      </c>
      <c r="H3259" s="95" t="b">
        <v>0</v>
      </c>
      <c r="I3259" s="95" t="b">
        <v>0</v>
      </c>
      <c r="J3259" s="95" t="b">
        <v>0</v>
      </c>
      <c r="K3259" s="95" t="b">
        <v>0</v>
      </c>
    </row>
    <row r="3260" spans="1:11" x14ac:dyDescent="0.25">
      <c r="A3260" s="95" t="s">
        <v>14328</v>
      </c>
      <c r="B3260" s="95" t="s">
        <v>14234</v>
      </c>
      <c r="C3260" s="95">
        <v>2</v>
      </c>
      <c r="D3260" s="130">
        <v>1.0634715255499035E-4</v>
      </c>
      <c r="E3260" s="130">
        <v>0.66929417644614142</v>
      </c>
      <c r="F3260" s="95" t="b">
        <v>0</v>
      </c>
      <c r="G3260" s="95" t="b">
        <v>0</v>
      </c>
      <c r="H3260" s="95" t="b">
        <v>0</v>
      </c>
      <c r="I3260" s="95" t="b">
        <v>0</v>
      </c>
      <c r="J3260" s="95" t="b">
        <v>0</v>
      </c>
      <c r="K3260" s="95" t="b">
        <v>0</v>
      </c>
    </row>
    <row r="3261" spans="1:11" x14ac:dyDescent="0.25">
      <c r="A3261" s="95" t="s">
        <v>14397</v>
      </c>
      <c r="B3261" s="95" t="s">
        <v>14218</v>
      </c>
      <c r="C3261" s="95">
        <v>2</v>
      </c>
      <c r="D3261" s="130">
        <v>1.0634715255499035E-4</v>
      </c>
      <c r="E3261" s="130">
        <v>0.47401200959740902</v>
      </c>
      <c r="F3261" s="95" t="b">
        <v>0</v>
      </c>
      <c r="G3261" s="95" t="b">
        <v>0</v>
      </c>
      <c r="H3261" s="95" t="b">
        <v>0</v>
      </c>
      <c r="I3261" s="95" t="b">
        <v>0</v>
      </c>
      <c r="J3261" s="95" t="b">
        <v>0</v>
      </c>
      <c r="K3261" s="95" t="b">
        <v>0</v>
      </c>
    </row>
    <row r="3262" spans="1:11" x14ac:dyDescent="0.25">
      <c r="A3262" s="95" t="s">
        <v>14565</v>
      </c>
      <c r="B3262" s="95" t="s">
        <v>14456</v>
      </c>
      <c r="C3262" s="95">
        <v>2</v>
      </c>
      <c r="D3262" s="130">
        <v>1.0634715255499035E-4</v>
      </c>
      <c r="E3262" s="130">
        <v>3.0455544769214331</v>
      </c>
      <c r="F3262" s="95" t="b">
        <v>0</v>
      </c>
      <c r="G3262" s="95" t="b">
        <v>0</v>
      </c>
      <c r="H3262" s="95" t="b">
        <v>0</v>
      </c>
      <c r="I3262" s="95" t="b">
        <v>0</v>
      </c>
      <c r="J3262" s="95" t="b">
        <v>0</v>
      </c>
      <c r="K3262" s="95" t="b">
        <v>0</v>
      </c>
    </row>
    <row r="3263" spans="1:11" x14ac:dyDescent="0.25">
      <c r="A3263" s="95" t="s">
        <v>14213</v>
      </c>
      <c r="B3263" s="95" t="s">
        <v>15074</v>
      </c>
      <c r="C3263" s="95">
        <v>2</v>
      </c>
      <c r="D3263" s="130">
        <v>1.1701838017915885E-4</v>
      </c>
      <c r="E3263" s="130">
        <v>1.1510801724855981</v>
      </c>
      <c r="F3263" s="95" t="b">
        <v>0</v>
      </c>
      <c r="G3263" s="95" t="b">
        <v>0</v>
      </c>
      <c r="H3263" s="95" t="b">
        <v>0</v>
      </c>
      <c r="I3263" s="95" t="b">
        <v>0</v>
      </c>
      <c r="J3263" s="95" t="b">
        <v>0</v>
      </c>
      <c r="K3263" s="95" t="b">
        <v>0</v>
      </c>
    </row>
    <row r="3264" spans="1:11" x14ac:dyDescent="0.25">
      <c r="A3264" s="95" t="s">
        <v>15074</v>
      </c>
      <c r="B3264" s="95" t="s">
        <v>14222</v>
      </c>
      <c r="C3264" s="95">
        <v>2</v>
      </c>
      <c r="D3264" s="130">
        <v>1.1701838017915885E-4</v>
      </c>
      <c r="E3264" s="130">
        <v>1.5254320371237149</v>
      </c>
      <c r="F3264" s="95" t="b">
        <v>0</v>
      </c>
      <c r="G3264" s="95" t="b">
        <v>0</v>
      </c>
      <c r="H3264" s="95" t="b">
        <v>0</v>
      </c>
      <c r="I3264" s="95" t="b">
        <v>0</v>
      </c>
      <c r="J3264" s="95" t="b">
        <v>0</v>
      </c>
      <c r="K3264" s="95" t="b">
        <v>0</v>
      </c>
    </row>
    <row r="3265" spans="1:11" x14ac:dyDescent="0.25">
      <c r="A3265" s="95" t="s">
        <v>14215</v>
      </c>
      <c r="B3265" s="95" t="s">
        <v>14397</v>
      </c>
      <c r="C3265" s="95">
        <v>2</v>
      </c>
      <c r="D3265" s="130">
        <v>1.0634715255499035E-4</v>
      </c>
      <c r="E3265" s="130">
        <v>0.38010750672907789</v>
      </c>
      <c r="F3265" s="95" t="b">
        <v>0</v>
      </c>
      <c r="G3265" s="95" t="b">
        <v>0</v>
      </c>
      <c r="H3265" s="95" t="b">
        <v>0</v>
      </c>
      <c r="I3265" s="95" t="b">
        <v>0</v>
      </c>
      <c r="J3265" s="95" t="b">
        <v>0</v>
      </c>
      <c r="K3265" s="95" t="b">
        <v>0</v>
      </c>
    </row>
    <row r="3266" spans="1:11" x14ac:dyDescent="0.25">
      <c r="A3266" s="95" t="s">
        <v>1165</v>
      </c>
      <c r="B3266" s="95" t="s">
        <v>14226</v>
      </c>
      <c r="C3266" s="95">
        <v>2</v>
      </c>
      <c r="D3266" s="130">
        <v>1.0634715255499035E-4</v>
      </c>
      <c r="E3266" s="130">
        <v>-0.82750501648530594</v>
      </c>
      <c r="F3266" s="95" t="b">
        <v>0</v>
      </c>
      <c r="G3266" s="95" t="b">
        <v>0</v>
      </c>
      <c r="H3266" s="95" t="b">
        <v>0</v>
      </c>
      <c r="I3266" s="95" t="b">
        <v>0</v>
      </c>
      <c r="J3266" s="95" t="b">
        <v>0</v>
      </c>
      <c r="K3266" s="95" t="b">
        <v>0</v>
      </c>
    </row>
    <row r="3267" spans="1:11" x14ac:dyDescent="0.25">
      <c r="A3267" s="95" t="s">
        <v>14224</v>
      </c>
      <c r="B3267" s="95" t="s">
        <v>15075</v>
      </c>
      <c r="C3267" s="95">
        <v>2</v>
      </c>
      <c r="D3267" s="130">
        <v>1.0634715255499035E-4</v>
      </c>
      <c r="E3267" s="130">
        <v>1.6132070328811925</v>
      </c>
      <c r="F3267" s="95" t="b">
        <v>0</v>
      </c>
      <c r="G3267" s="95" t="b">
        <v>0</v>
      </c>
      <c r="H3267" s="95" t="b">
        <v>0</v>
      </c>
      <c r="I3267" s="95" t="b">
        <v>0</v>
      </c>
      <c r="J3267" s="95" t="b">
        <v>0</v>
      </c>
      <c r="K3267" s="95" t="b">
        <v>0</v>
      </c>
    </row>
    <row r="3268" spans="1:11" x14ac:dyDescent="0.25">
      <c r="A3268" s="95" t="s">
        <v>15075</v>
      </c>
      <c r="B3268" s="95" t="s">
        <v>14878</v>
      </c>
      <c r="C3268" s="95">
        <v>2</v>
      </c>
      <c r="D3268" s="130">
        <v>1.0634715255499035E-4</v>
      </c>
      <c r="E3268" s="130">
        <v>4.2586293022302844</v>
      </c>
      <c r="F3268" s="95" t="b">
        <v>0</v>
      </c>
      <c r="G3268" s="95" t="b">
        <v>0</v>
      </c>
      <c r="H3268" s="95" t="b">
        <v>0</v>
      </c>
      <c r="I3268" s="95" t="b">
        <v>0</v>
      </c>
      <c r="J3268" s="95" t="b">
        <v>0</v>
      </c>
      <c r="K3268" s="95" t="b">
        <v>0</v>
      </c>
    </row>
    <row r="3269" spans="1:11" x14ac:dyDescent="0.25">
      <c r="A3269" s="95" t="s">
        <v>14878</v>
      </c>
      <c r="B3269" s="95" t="s">
        <v>15076</v>
      </c>
      <c r="C3269" s="95">
        <v>2</v>
      </c>
      <c r="D3269" s="130">
        <v>1.0634715255499035E-4</v>
      </c>
      <c r="E3269" s="130">
        <v>4.2586293022302844</v>
      </c>
      <c r="F3269" s="95" t="b">
        <v>0</v>
      </c>
      <c r="G3269" s="95" t="b">
        <v>0</v>
      </c>
      <c r="H3269" s="95" t="b">
        <v>0</v>
      </c>
      <c r="I3269" s="95" t="b">
        <v>0</v>
      </c>
      <c r="J3269" s="95" t="b">
        <v>0</v>
      </c>
      <c r="K3269" s="95" t="b">
        <v>0</v>
      </c>
    </row>
    <row r="3270" spans="1:11" x14ac:dyDescent="0.25">
      <c r="A3270" s="95" t="s">
        <v>15076</v>
      </c>
      <c r="B3270" s="95" t="s">
        <v>14242</v>
      </c>
      <c r="C3270" s="95">
        <v>2</v>
      </c>
      <c r="D3270" s="130">
        <v>1.0634715255499035E-4</v>
      </c>
      <c r="E3270" s="130">
        <v>2.2094112795601029</v>
      </c>
      <c r="F3270" s="95" t="b">
        <v>0</v>
      </c>
      <c r="G3270" s="95" t="b">
        <v>0</v>
      </c>
      <c r="H3270" s="95" t="b">
        <v>0</v>
      </c>
      <c r="I3270" s="95" t="b">
        <v>0</v>
      </c>
      <c r="J3270" s="95" t="b">
        <v>0</v>
      </c>
      <c r="K3270" s="95" t="b">
        <v>0</v>
      </c>
    </row>
    <row r="3271" spans="1:11" x14ac:dyDescent="0.25">
      <c r="A3271" s="95" t="s">
        <v>14220</v>
      </c>
      <c r="B3271" s="95" t="s">
        <v>14761</v>
      </c>
      <c r="C3271" s="95">
        <v>2</v>
      </c>
      <c r="D3271" s="130">
        <v>1.0634715255499035E-4</v>
      </c>
      <c r="E3271" s="130">
        <v>1.2127849614579602</v>
      </c>
      <c r="F3271" s="95" t="b">
        <v>0</v>
      </c>
      <c r="G3271" s="95" t="b">
        <v>0</v>
      </c>
      <c r="H3271" s="95" t="b">
        <v>0</v>
      </c>
      <c r="I3271" s="95" t="b">
        <v>0</v>
      </c>
      <c r="J3271" s="95" t="b">
        <v>0</v>
      </c>
      <c r="K3271" s="95" t="b">
        <v>0</v>
      </c>
    </row>
    <row r="3272" spans="1:11" x14ac:dyDescent="0.25">
      <c r="A3272" s="95" t="s">
        <v>14761</v>
      </c>
      <c r="B3272" s="95" t="s">
        <v>14225</v>
      </c>
      <c r="C3272" s="95">
        <v>2</v>
      </c>
      <c r="D3272" s="130">
        <v>1.0634715255499035E-4</v>
      </c>
      <c r="E3272" s="130">
        <v>1.3469391434764233</v>
      </c>
      <c r="F3272" s="95" t="b">
        <v>0</v>
      </c>
      <c r="G3272" s="95" t="b">
        <v>0</v>
      </c>
      <c r="H3272" s="95" t="b">
        <v>0</v>
      </c>
      <c r="I3272" s="95" t="b">
        <v>0</v>
      </c>
      <c r="J3272" s="95" t="b">
        <v>0</v>
      </c>
      <c r="K3272" s="95" t="b">
        <v>0</v>
      </c>
    </row>
    <row r="3273" spans="1:11" x14ac:dyDescent="0.25">
      <c r="A3273" s="95" t="s">
        <v>14441</v>
      </c>
      <c r="B3273" s="95" t="s">
        <v>14407</v>
      </c>
      <c r="C3273" s="95">
        <v>2</v>
      </c>
      <c r="D3273" s="130">
        <v>1.0634715255499035E-4</v>
      </c>
      <c r="E3273" s="130">
        <v>2.581935692605418</v>
      </c>
      <c r="F3273" s="95" t="b">
        <v>0</v>
      </c>
      <c r="G3273" s="95" t="b">
        <v>0</v>
      </c>
      <c r="H3273" s="95" t="b">
        <v>0</v>
      </c>
      <c r="I3273" s="95" t="b">
        <v>0</v>
      </c>
      <c r="J3273" s="95" t="b">
        <v>0</v>
      </c>
      <c r="K3273" s="95" t="b">
        <v>0</v>
      </c>
    </row>
    <row r="3274" spans="1:11" x14ac:dyDescent="0.25">
      <c r="A3274" s="95" t="s">
        <v>14223</v>
      </c>
      <c r="B3274" s="95" t="s">
        <v>15077</v>
      </c>
      <c r="C3274" s="95">
        <v>2</v>
      </c>
      <c r="D3274" s="130">
        <v>1.1701838017915885E-4</v>
      </c>
      <c r="E3274" s="130">
        <v>1.5675478101073159</v>
      </c>
      <c r="F3274" s="95" t="b">
        <v>0</v>
      </c>
      <c r="G3274" s="95" t="b">
        <v>0</v>
      </c>
      <c r="H3274" s="95" t="b">
        <v>0</v>
      </c>
      <c r="I3274" s="95" t="b">
        <v>0</v>
      </c>
      <c r="J3274" s="95" t="b">
        <v>0</v>
      </c>
      <c r="K3274" s="95" t="b">
        <v>0</v>
      </c>
    </row>
    <row r="3275" spans="1:11" x14ac:dyDescent="0.25">
      <c r="A3275" s="95" t="s">
        <v>15077</v>
      </c>
      <c r="B3275" s="95" t="s">
        <v>14337</v>
      </c>
      <c r="C3275" s="95">
        <v>2</v>
      </c>
      <c r="D3275" s="130">
        <v>1.1701838017915885E-4</v>
      </c>
      <c r="E3275" s="130">
        <v>3.0729927252683726</v>
      </c>
      <c r="F3275" s="95" t="b">
        <v>0</v>
      </c>
      <c r="G3275" s="95" t="b">
        <v>0</v>
      </c>
      <c r="H3275" s="95" t="b">
        <v>0</v>
      </c>
      <c r="I3275" s="95" t="b">
        <v>0</v>
      </c>
      <c r="J3275" s="95" t="b">
        <v>0</v>
      </c>
      <c r="K3275" s="95" t="b">
        <v>0</v>
      </c>
    </row>
    <row r="3276" spans="1:11" x14ac:dyDescent="0.25">
      <c r="A3276" s="95" t="s">
        <v>14282</v>
      </c>
      <c r="B3276" s="95" t="s">
        <v>2743</v>
      </c>
      <c r="C3276" s="95">
        <v>2</v>
      </c>
      <c r="D3276" s="130">
        <v>1.0634715255499035E-4</v>
      </c>
      <c r="E3276" s="130">
        <v>1.2843479433524541</v>
      </c>
      <c r="F3276" s="95" t="b">
        <v>0</v>
      </c>
      <c r="G3276" s="95" t="b">
        <v>0</v>
      </c>
      <c r="H3276" s="95" t="b">
        <v>0</v>
      </c>
      <c r="I3276" s="95" t="b">
        <v>0</v>
      </c>
      <c r="J3276" s="95" t="b">
        <v>0</v>
      </c>
      <c r="K3276" s="95" t="b">
        <v>0</v>
      </c>
    </row>
  </sheetData>
  <phoneticPr fontId="14"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7FAEAAE4-7319-42EA-B2DF-F095AD92865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Edges</vt:lpstr>
      <vt:lpstr>Vertices</vt:lpstr>
      <vt:lpstr>Do Not Delete</vt:lpstr>
      <vt:lpstr>Groups</vt:lpstr>
      <vt:lpstr>Group Vertices</vt:lpstr>
      <vt:lpstr>Overall Metrics</vt:lpstr>
      <vt:lpstr>Misc</vt:lpstr>
      <vt:lpstr>Words</vt:lpstr>
      <vt:lpstr>Word Pairs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2008-01-30T00:41:58Z</dcterms:created>
  <dcterms:modified xsi:type="dcterms:W3CDTF">2020-09-10T16:21:40Z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